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915" yWindow="-285" windowWidth="29895" windowHeight="17415"/>
  </bookViews>
  <sheets>
    <sheet name="17版高中知识体" sheetId="2" r:id="rId1"/>
    <sheet name="Sheet2" sheetId="5" state="hidden" r:id="rId2"/>
  </sheets>
  <definedNames>
    <definedName name="_xlnm._FilterDatabase" localSheetId="0" hidden="1">'17版高中知识体'!$A$2:$P$5268</definedName>
  </definedNames>
  <calcPr calcId="124519" concurrentCalc="0"/>
  <fileRecoveryPr repairLoad="1"/>
</workbook>
</file>

<file path=xl/calcChain.xml><?xml version="1.0" encoding="utf-8"?>
<calcChain xmlns="http://schemas.openxmlformats.org/spreadsheetml/2006/main">
  <c r="P1601" i="2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D1070" s="1"/>
  <c r="O1070" s="1"/>
  <c r="D1109" s="1"/>
  <c r="O1109" s="1"/>
  <c r="D1132" s="1"/>
  <c r="G1132" s="1"/>
  <c r="O1132" s="1"/>
  <c r="D1148" s="1"/>
  <c r="G1148" s="1"/>
  <c r="O1148" s="1"/>
  <c r="D1161" s="1"/>
  <c r="O1161" s="1"/>
  <c r="D1170" s="1"/>
  <c r="G1170" s="1"/>
  <c r="O1170" s="1"/>
  <c r="D1175" s="1"/>
  <c r="O1175" s="1"/>
  <c r="D1178" s="1"/>
  <c r="O1178" s="1"/>
  <c r="D1199" s="1"/>
  <c r="O1199" s="1"/>
  <c r="D1208" s="1"/>
  <c r="O1208" s="1"/>
  <c r="D1233" s="1"/>
  <c r="O1233" s="1"/>
  <c r="D1238" s="1"/>
  <c r="O1238" s="1"/>
  <c r="D1241" s="1"/>
  <c r="G1241" s="1"/>
  <c r="O1241" s="1"/>
  <c r="D1247" s="1"/>
  <c r="O1247" s="1"/>
  <c r="D1253" s="1"/>
  <c r="O1253" s="1"/>
  <c r="D1266" s="1"/>
  <c r="O1266" s="1"/>
  <c r="D1281" s="1"/>
  <c r="O1281" s="1"/>
  <c r="D1297" s="1"/>
  <c r="O1297" s="1"/>
  <c r="D1332" s="1"/>
  <c r="O1332" s="1"/>
  <c r="D1372" s="1"/>
  <c r="G1372" s="1"/>
  <c r="O1372" s="1"/>
  <c r="D1385" s="1"/>
  <c r="O1385" s="1"/>
  <c r="D1399" s="1"/>
  <c r="O1399" s="1"/>
  <c r="D1429" s="1"/>
  <c r="O1429" s="1"/>
  <c r="D1449" s="1"/>
  <c r="G1449" s="1"/>
  <c r="O1449" s="1"/>
  <c r="D1454" s="1"/>
  <c r="O1454" s="1"/>
  <c r="D1457" s="1"/>
  <c r="O1457" s="1"/>
  <c r="D1463" s="1"/>
  <c r="G1463" s="1"/>
  <c r="O1463" s="1"/>
  <c r="D1465" s="1"/>
  <c r="O1465" s="1"/>
  <c r="D1466" s="1"/>
  <c r="G1466" s="1"/>
  <c r="O1466" s="1"/>
  <c r="D1481" s="1"/>
  <c r="O1481" s="1"/>
  <c r="D1484" s="1"/>
  <c r="O1484" s="1"/>
  <c r="D1493" s="1"/>
  <c r="O1493" s="1"/>
  <c r="D1506" s="1"/>
  <c r="G1506" s="1"/>
  <c r="O1506" s="1"/>
  <c r="D1513" s="1"/>
  <c r="O1513" s="1"/>
  <c r="D1525" s="1"/>
  <c r="O1525" s="1"/>
  <c r="D1534" s="1"/>
  <c r="O1534" s="1"/>
  <c r="D1561" s="1"/>
  <c r="O1561" s="1"/>
  <c r="D1569" s="1"/>
  <c r="O1569" s="1"/>
  <c r="D1596" s="1"/>
  <c r="G1596" s="1"/>
  <c r="O1596" s="1"/>
  <c r="D1601" s="1"/>
  <c r="O1601" s="1"/>
  <c r="D1612" s="1"/>
  <c r="G1612" s="1"/>
  <c r="B1625"/>
  <c r="E1625"/>
  <c r="F1625"/>
  <c r="G1625"/>
  <c r="H1625"/>
  <c r="I1625"/>
  <c r="J1625"/>
  <c r="B1624"/>
  <c r="E1624"/>
  <c r="I1624"/>
  <c r="B1623"/>
  <c r="F1623" s="1"/>
  <c r="H1623" s="1"/>
  <c r="E896" i="5"/>
  <c r="D896"/>
  <c r="C896"/>
  <c r="E895"/>
  <c r="D895"/>
  <c r="C895"/>
  <c r="E894"/>
  <c r="D894"/>
  <c r="C894"/>
  <c r="E893"/>
  <c r="D893"/>
  <c r="C893"/>
  <c r="E892"/>
  <c r="D892"/>
  <c r="C892"/>
  <c r="E891"/>
  <c r="D891"/>
  <c r="C891"/>
  <c r="E890"/>
  <c r="D890"/>
  <c r="C890"/>
  <c r="E889"/>
  <c r="D889"/>
  <c r="C889"/>
  <c r="E888"/>
  <c r="D888"/>
  <c r="C888"/>
  <c r="E887"/>
  <c r="D887"/>
  <c r="C887"/>
  <c r="E886"/>
  <c r="D886"/>
  <c r="C886"/>
  <c r="E885"/>
  <c r="D885"/>
  <c r="C885"/>
  <c r="E884"/>
  <c r="D884"/>
  <c r="C884"/>
  <c r="E883"/>
  <c r="D883"/>
  <c r="C883"/>
  <c r="E882"/>
  <c r="D882"/>
  <c r="C882"/>
  <c r="E881"/>
  <c r="D881"/>
  <c r="C881"/>
  <c r="E880"/>
  <c r="D880"/>
  <c r="C880"/>
  <c r="E879"/>
  <c r="D879"/>
  <c r="C879"/>
  <c r="E878"/>
  <c r="D878"/>
  <c r="C878"/>
  <c r="E877"/>
  <c r="D877"/>
  <c r="C877"/>
  <c r="E876"/>
  <c r="D876"/>
  <c r="C876"/>
  <c r="E875"/>
  <c r="D875"/>
  <c r="C875"/>
  <c r="E874"/>
  <c r="D874"/>
  <c r="C874"/>
  <c r="E873"/>
  <c r="D873"/>
  <c r="C873"/>
  <c r="E872"/>
  <c r="D872"/>
  <c r="C872"/>
  <c r="E871"/>
  <c r="D871"/>
  <c r="C871"/>
  <c r="E870"/>
  <c r="D870"/>
  <c r="C870"/>
  <c r="E869"/>
  <c r="D869"/>
  <c r="C869"/>
  <c r="E868"/>
  <c r="D868"/>
  <c r="C868"/>
  <c r="E867"/>
  <c r="D867"/>
  <c r="C867"/>
  <c r="E866"/>
  <c r="D866"/>
  <c r="C866"/>
  <c r="E865"/>
  <c r="D865"/>
  <c r="C865"/>
  <c r="E864"/>
  <c r="D864"/>
  <c r="C864"/>
  <c r="E863"/>
  <c r="D863"/>
  <c r="C863"/>
  <c r="E862"/>
  <c r="D862"/>
  <c r="C862"/>
  <c r="E861"/>
  <c r="D861"/>
  <c r="C861"/>
  <c r="E860"/>
  <c r="D860"/>
  <c r="C860"/>
  <c r="E859"/>
  <c r="D859"/>
  <c r="C859"/>
  <c r="E858"/>
  <c r="D858"/>
  <c r="C858"/>
  <c r="E857"/>
  <c r="D857"/>
  <c r="C857"/>
  <c r="E856"/>
  <c r="D856"/>
  <c r="C856"/>
  <c r="E855"/>
  <c r="D855"/>
  <c r="C855"/>
  <c r="E854"/>
  <c r="D854"/>
  <c r="C854"/>
  <c r="E853"/>
  <c r="D853"/>
  <c r="C853"/>
  <c r="E852"/>
  <c r="D852"/>
  <c r="C852"/>
  <c r="E851"/>
  <c r="D851"/>
  <c r="C851"/>
  <c r="E850"/>
  <c r="D850"/>
  <c r="C850"/>
  <c r="E849"/>
  <c r="D849"/>
  <c r="C849"/>
  <c r="E848"/>
  <c r="D848"/>
  <c r="C848"/>
  <c r="E847"/>
  <c r="D847"/>
  <c r="C847"/>
  <c r="E846"/>
  <c r="D846"/>
  <c r="C846"/>
  <c r="E845"/>
  <c r="D845"/>
  <c r="C845"/>
  <c r="E844"/>
  <c r="D844"/>
  <c r="C844"/>
  <c r="E843"/>
  <c r="D843"/>
  <c r="C843"/>
  <c r="E842"/>
  <c r="D842"/>
  <c r="C842"/>
  <c r="E841"/>
  <c r="D841"/>
  <c r="C841"/>
  <c r="E840"/>
  <c r="D840"/>
  <c r="C840"/>
  <c r="E839"/>
  <c r="D839"/>
  <c r="C839"/>
  <c r="E838"/>
  <c r="D838"/>
  <c r="C838"/>
  <c r="E837"/>
  <c r="D837"/>
  <c r="C837"/>
  <c r="E836"/>
  <c r="D836"/>
  <c r="C836"/>
  <c r="E835"/>
  <c r="D835"/>
  <c r="C835"/>
  <c r="E834"/>
  <c r="D834"/>
  <c r="C834"/>
  <c r="E833"/>
  <c r="D833"/>
  <c r="C833"/>
  <c r="E832"/>
  <c r="D832"/>
  <c r="C832"/>
  <c r="E831"/>
  <c r="D831"/>
  <c r="C831"/>
  <c r="E830"/>
  <c r="D830"/>
  <c r="C830"/>
  <c r="E829"/>
  <c r="D829"/>
  <c r="C829"/>
  <c r="E828"/>
  <c r="D828"/>
  <c r="C828"/>
  <c r="E827"/>
  <c r="D827"/>
  <c r="C827"/>
  <c r="E826"/>
  <c r="D826"/>
  <c r="C826"/>
  <c r="E825"/>
  <c r="D825"/>
  <c r="C825"/>
  <c r="E824"/>
  <c r="D824"/>
  <c r="C824"/>
  <c r="E823"/>
  <c r="D823"/>
  <c r="C823"/>
  <c r="E822"/>
  <c r="D822"/>
  <c r="C822"/>
  <c r="E821"/>
  <c r="D821"/>
  <c r="C821"/>
  <c r="E820"/>
  <c r="D820"/>
  <c r="C820"/>
  <c r="E819"/>
  <c r="D819"/>
  <c r="C819"/>
  <c r="E818"/>
  <c r="D818"/>
  <c r="C818"/>
  <c r="E817"/>
  <c r="D817"/>
  <c r="C817"/>
  <c r="E816"/>
  <c r="D816"/>
  <c r="C816"/>
  <c r="E815"/>
  <c r="D815"/>
  <c r="C815"/>
  <c r="E814"/>
  <c r="D814"/>
  <c r="C814"/>
  <c r="E813"/>
  <c r="D813"/>
  <c r="C813"/>
  <c r="E812"/>
  <c r="D812"/>
  <c r="C812"/>
  <c r="E811"/>
  <c r="D811"/>
  <c r="C811"/>
  <c r="E810"/>
  <c r="D810"/>
  <c r="C810"/>
  <c r="E809"/>
  <c r="D809"/>
  <c r="C809"/>
  <c r="E808"/>
  <c r="D808"/>
  <c r="C808"/>
  <c r="E807"/>
  <c r="D807"/>
  <c r="C807"/>
  <c r="E806"/>
  <c r="D806"/>
  <c r="C806"/>
  <c r="E805"/>
  <c r="D805"/>
  <c r="C805"/>
  <c r="E804"/>
  <c r="D804"/>
  <c r="C804"/>
  <c r="E803"/>
  <c r="D803"/>
  <c r="C803"/>
  <c r="E802"/>
  <c r="D802"/>
  <c r="C802"/>
  <c r="E801"/>
  <c r="D801"/>
  <c r="C801"/>
  <c r="E800"/>
  <c r="D800"/>
  <c r="C800"/>
  <c r="E799"/>
  <c r="D799"/>
  <c r="C799"/>
  <c r="E798"/>
  <c r="D798"/>
  <c r="C798"/>
  <c r="E797"/>
  <c r="D797"/>
  <c r="C797"/>
  <c r="E796"/>
  <c r="D796"/>
  <c r="C796"/>
  <c r="E795"/>
  <c r="D795"/>
  <c r="C795"/>
  <c r="E794"/>
  <c r="D794"/>
  <c r="C794"/>
  <c r="E793"/>
  <c r="D793"/>
  <c r="C793"/>
  <c r="E792"/>
  <c r="D792"/>
  <c r="C792"/>
  <c r="E791"/>
  <c r="D791"/>
  <c r="C791"/>
  <c r="E790"/>
  <c r="D790"/>
  <c r="C790"/>
  <c r="E789"/>
  <c r="D789"/>
  <c r="C789"/>
  <c r="E788"/>
  <c r="D788"/>
  <c r="C788"/>
  <c r="E787"/>
  <c r="D787"/>
  <c r="C787"/>
  <c r="E786"/>
  <c r="D786"/>
  <c r="C786"/>
  <c r="E785"/>
  <c r="D785"/>
  <c r="C785"/>
  <c r="E784"/>
  <c r="D784"/>
  <c r="C784"/>
  <c r="E783"/>
  <c r="D783"/>
  <c r="C783"/>
  <c r="E782"/>
  <c r="D782"/>
  <c r="C782"/>
  <c r="E781"/>
  <c r="D781"/>
  <c r="C781"/>
  <c r="E780"/>
  <c r="D780"/>
  <c r="C780"/>
  <c r="E779"/>
  <c r="D779"/>
  <c r="C779"/>
  <c r="E778"/>
  <c r="D778"/>
  <c r="C778"/>
  <c r="E777"/>
  <c r="D777"/>
  <c r="C777"/>
  <c r="E776"/>
  <c r="D776"/>
  <c r="C776"/>
  <c r="E775"/>
  <c r="D775"/>
  <c r="C775"/>
  <c r="E774"/>
  <c r="D774"/>
  <c r="C774"/>
  <c r="E773"/>
  <c r="D773"/>
  <c r="C773"/>
  <c r="E772"/>
  <c r="D772"/>
  <c r="C772"/>
  <c r="E771"/>
  <c r="D771"/>
  <c r="C771"/>
  <c r="E770"/>
  <c r="D770"/>
  <c r="C770"/>
  <c r="E769"/>
  <c r="D769"/>
  <c r="C769"/>
  <c r="E768"/>
  <c r="D768"/>
  <c r="C768"/>
  <c r="E767"/>
  <c r="D767"/>
  <c r="C767"/>
  <c r="E766"/>
  <c r="D766"/>
  <c r="C766"/>
  <c r="E765"/>
  <c r="D765"/>
  <c r="C765"/>
  <c r="E764"/>
  <c r="D764"/>
  <c r="C764"/>
  <c r="E763"/>
  <c r="D763"/>
  <c r="C763"/>
  <c r="E762"/>
  <c r="D762"/>
  <c r="C762"/>
  <c r="E761"/>
  <c r="D761"/>
  <c r="C761"/>
  <c r="E760"/>
  <c r="D760"/>
  <c r="C760"/>
  <c r="E759"/>
  <c r="D759"/>
  <c r="C759"/>
  <c r="E758"/>
  <c r="D758"/>
  <c r="C758"/>
  <c r="E757"/>
  <c r="D757"/>
  <c r="C757"/>
  <c r="E756"/>
  <c r="D756"/>
  <c r="C756"/>
  <c r="E755"/>
  <c r="D755"/>
  <c r="C755"/>
  <c r="E754"/>
  <c r="D754"/>
  <c r="C754"/>
  <c r="E753"/>
  <c r="D753"/>
  <c r="C753"/>
  <c r="E752"/>
  <c r="D752"/>
  <c r="C752"/>
  <c r="E751"/>
  <c r="D751"/>
  <c r="C751"/>
  <c r="E750"/>
  <c r="D750"/>
  <c r="C750"/>
  <c r="E749"/>
  <c r="D749"/>
  <c r="C749"/>
  <c r="E748"/>
  <c r="D748"/>
  <c r="C748"/>
  <c r="E747"/>
  <c r="D747"/>
  <c r="C747"/>
  <c r="E746"/>
  <c r="D746"/>
  <c r="C746"/>
  <c r="E745"/>
  <c r="D745"/>
  <c r="C745"/>
  <c r="E744"/>
  <c r="D744"/>
  <c r="C744"/>
  <c r="E743"/>
  <c r="D743"/>
  <c r="C743"/>
  <c r="E742"/>
  <c r="D742"/>
  <c r="C742"/>
  <c r="E741"/>
  <c r="D741"/>
  <c r="C741"/>
  <c r="E740"/>
  <c r="D740"/>
  <c r="C740"/>
  <c r="E739"/>
  <c r="D739"/>
  <c r="C739"/>
  <c r="E738"/>
  <c r="D738"/>
  <c r="C738"/>
  <c r="E737"/>
  <c r="D737"/>
  <c r="C737"/>
  <c r="E736"/>
  <c r="D736"/>
  <c r="C736"/>
  <c r="E735"/>
  <c r="D735"/>
  <c r="C735"/>
  <c r="E734"/>
  <c r="D734"/>
  <c r="C734"/>
  <c r="E733"/>
  <c r="D733"/>
  <c r="C733"/>
  <c r="E732"/>
  <c r="D732"/>
  <c r="C732"/>
  <c r="E731"/>
  <c r="D731"/>
  <c r="C731"/>
  <c r="E730"/>
  <c r="D730"/>
  <c r="C730"/>
  <c r="E729"/>
  <c r="D729"/>
  <c r="C729"/>
  <c r="E728"/>
  <c r="D728"/>
  <c r="C728"/>
  <c r="E727"/>
  <c r="D727"/>
  <c r="C727"/>
  <c r="E726"/>
  <c r="D726"/>
  <c r="C726"/>
  <c r="E725"/>
  <c r="D725"/>
  <c r="C725"/>
  <c r="E724"/>
  <c r="D724"/>
  <c r="C724"/>
  <c r="E723"/>
  <c r="D723"/>
  <c r="C723"/>
  <c r="E722"/>
  <c r="D722"/>
  <c r="C722"/>
  <c r="E721"/>
  <c r="D721"/>
  <c r="C721"/>
  <c r="E720"/>
  <c r="D720"/>
  <c r="C720"/>
  <c r="E719"/>
  <c r="D719"/>
  <c r="C719"/>
  <c r="E718"/>
  <c r="D718"/>
  <c r="C718"/>
  <c r="E717"/>
  <c r="D717"/>
  <c r="C717"/>
  <c r="E716"/>
  <c r="D716"/>
  <c r="C716"/>
  <c r="E715"/>
  <c r="D715"/>
  <c r="C715"/>
  <c r="E714"/>
  <c r="D714"/>
  <c r="C714"/>
  <c r="E713"/>
  <c r="D713"/>
  <c r="C713"/>
  <c r="E712"/>
  <c r="D712"/>
  <c r="C712"/>
  <c r="E711"/>
  <c r="D711"/>
  <c r="C711"/>
  <c r="E710"/>
  <c r="D710"/>
  <c r="C710"/>
  <c r="E709"/>
  <c r="D709"/>
  <c r="C709"/>
  <c r="E708"/>
  <c r="D708"/>
  <c r="C708"/>
  <c r="E707"/>
  <c r="D707"/>
  <c r="C707"/>
  <c r="E706"/>
  <c r="D706"/>
  <c r="C706"/>
  <c r="E705"/>
  <c r="D705"/>
  <c r="C705"/>
  <c r="E704"/>
  <c r="D704"/>
  <c r="C704"/>
  <c r="E703"/>
  <c r="D703"/>
  <c r="C703"/>
  <c r="E702"/>
  <c r="D702"/>
  <c r="C702"/>
  <c r="E701"/>
  <c r="D701"/>
  <c r="C701"/>
  <c r="E700"/>
  <c r="D700"/>
  <c r="C700"/>
  <c r="E699"/>
  <c r="D699"/>
  <c r="C699"/>
  <c r="E698"/>
  <c r="D698"/>
  <c r="C698"/>
  <c r="E697"/>
  <c r="D697"/>
  <c r="C697"/>
  <c r="E696"/>
  <c r="D696"/>
  <c r="C696"/>
  <c r="E695"/>
  <c r="D695"/>
  <c r="C695"/>
  <c r="E694"/>
  <c r="D694"/>
  <c r="C694"/>
  <c r="E693"/>
  <c r="D693"/>
  <c r="C693"/>
  <c r="E692"/>
  <c r="D692"/>
  <c r="C692"/>
  <c r="E691"/>
  <c r="D691"/>
  <c r="C691"/>
  <c r="E690"/>
  <c r="D690"/>
  <c r="C690"/>
  <c r="E689"/>
  <c r="D689"/>
  <c r="C689"/>
  <c r="E688"/>
  <c r="D688"/>
  <c r="C688"/>
  <c r="E687"/>
  <c r="D687"/>
  <c r="C687"/>
  <c r="E686"/>
  <c r="D686"/>
  <c r="C686"/>
  <c r="E685"/>
  <c r="D685"/>
  <c r="C685"/>
  <c r="E684"/>
  <c r="D684"/>
  <c r="C684"/>
  <c r="E683"/>
  <c r="D683"/>
  <c r="C683"/>
  <c r="E682"/>
  <c r="D682"/>
  <c r="C682"/>
  <c r="E681"/>
  <c r="D681"/>
  <c r="C681"/>
  <c r="E680"/>
  <c r="D680"/>
  <c r="C680"/>
  <c r="E679"/>
  <c r="D679"/>
  <c r="C679"/>
  <c r="E678"/>
  <c r="D678"/>
  <c r="C678"/>
  <c r="E677"/>
  <c r="D677"/>
  <c r="C677"/>
  <c r="E676"/>
  <c r="D676"/>
  <c r="C676"/>
  <c r="E675"/>
  <c r="D675"/>
  <c r="C675"/>
  <c r="E674"/>
  <c r="D674"/>
  <c r="C674"/>
  <c r="E673"/>
  <c r="D673"/>
  <c r="C673"/>
  <c r="E672"/>
  <c r="D672"/>
  <c r="C672"/>
  <c r="E671"/>
  <c r="D671"/>
  <c r="C671"/>
  <c r="E670"/>
  <c r="D670"/>
  <c r="C670"/>
  <c r="E669"/>
  <c r="D669"/>
  <c r="C669"/>
  <c r="E668"/>
  <c r="D668"/>
  <c r="C668"/>
  <c r="E667"/>
  <c r="D667"/>
  <c r="C667"/>
  <c r="E666"/>
  <c r="D666"/>
  <c r="C666"/>
  <c r="E665"/>
  <c r="D665"/>
  <c r="C665"/>
  <c r="E664"/>
  <c r="D664"/>
  <c r="C664"/>
  <c r="E663"/>
  <c r="D663"/>
  <c r="C663"/>
  <c r="E662"/>
  <c r="D662"/>
  <c r="C662"/>
  <c r="E661"/>
  <c r="D661"/>
  <c r="C661"/>
  <c r="E660"/>
  <c r="D660"/>
  <c r="C660"/>
  <c r="E659"/>
  <c r="D659"/>
  <c r="C659"/>
  <c r="E658"/>
  <c r="D658"/>
  <c r="C658"/>
  <c r="E657"/>
  <c r="D657"/>
  <c r="C657"/>
  <c r="E656"/>
  <c r="D656"/>
  <c r="C656"/>
  <c r="E655"/>
  <c r="D655"/>
  <c r="C655"/>
  <c r="E654"/>
  <c r="D654"/>
  <c r="C654"/>
  <c r="E653"/>
  <c r="D653"/>
  <c r="C653"/>
  <c r="E652"/>
  <c r="D652"/>
  <c r="C652"/>
  <c r="E651"/>
  <c r="D651"/>
  <c r="C651"/>
  <c r="E650"/>
  <c r="D650"/>
  <c r="C650"/>
  <c r="E649"/>
  <c r="D649"/>
  <c r="C649"/>
  <c r="E648"/>
  <c r="D648"/>
  <c r="C648"/>
  <c r="E647"/>
  <c r="D647"/>
  <c r="C647"/>
  <c r="E646"/>
  <c r="D646"/>
  <c r="C646"/>
  <c r="E645"/>
  <c r="D645"/>
  <c r="C645"/>
  <c r="E644"/>
  <c r="D644"/>
  <c r="C644"/>
  <c r="E643"/>
  <c r="D643"/>
  <c r="C643"/>
  <c r="E642"/>
  <c r="D642"/>
  <c r="C642"/>
  <c r="E641"/>
  <c r="D641"/>
  <c r="C641"/>
  <c r="E640"/>
  <c r="D640"/>
  <c r="C640"/>
  <c r="E639"/>
  <c r="D639"/>
  <c r="C639"/>
  <c r="E638"/>
  <c r="D638"/>
  <c r="C638"/>
  <c r="E637"/>
  <c r="D637"/>
  <c r="C637"/>
  <c r="E636"/>
  <c r="D636"/>
  <c r="C636"/>
  <c r="E635"/>
  <c r="D635"/>
  <c r="C635"/>
  <c r="E634"/>
  <c r="D634"/>
  <c r="C634"/>
  <c r="E633"/>
  <c r="D633"/>
  <c r="C633"/>
  <c r="E632"/>
  <c r="D632"/>
  <c r="C632"/>
  <c r="E631"/>
  <c r="D631"/>
  <c r="C631"/>
  <c r="E630"/>
  <c r="D630"/>
  <c r="C630"/>
  <c r="E629"/>
  <c r="D629"/>
  <c r="C629"/>
  <c r="E628"/>
  <c r="D628"/>
  <c r="C628"/>
  <c r="E627"/>
  <c r="D627"/>
  <c r="C627"/>
  <c r="E626"/>
  <c r="D626"/>
  <c r="C626"/>
  <c r="E625"/>
  <c r="D625"/>
  <c r="C625"/>
  <c r="E624"/>
  <c r="D624"/>
  <c r="C624"/>
  <c r="E623"/>
  <c r="D623"/>
  <c r="C623"/>
  <c r="E622"/>
  <c r="D622"/>
  <c r="C622"/>
  <c r="E621"/>
  <c r="D621"/>
  <c r="C621"/>
  <c r="E620"/>
  <c r="D620"/>
  <c r="C620"/>
  <c r="E619"/>
  <c r="D619"/>
  <c r="C619"/>
  <c r="E618"/>
  <c r="D618"/>
  <c r="C618"/>
  <c r="E617"/>
  <c r="D617"/>
  <c r="C617"/>
  <c r="E616"/>
  <c r="D616"/>
  <c r="C616"/>
  <c r="E615"/>
  <c r="D615"/>
  <c r="C615"/>
  <c r="E614"/>
  <c r="D614"/>
  <c r="C614"/>
  <c r="E613"/>
  <c r="D613"/>
  <c r="C613"/>
  <c r="E612"/>
  <c r="D612"/>
  <c r="C612"/>
  <c r="E611"/>
  <c r="D611"/>
  <c r="C611"/>
  <c r="E610"/>
  <c r="D610"/>
  <c r="C610"/>
  <c r="E609"/>
  <c r="D609"/>
  <c r="C609"/>
  <c r="E608"/>
  <c r="D608"/>
  <c r="C608"/>
  <c r="E607"/>
  <c r="D607"/>
  <c r="C607"/>
  <c r="E606"/>
  <c r="D606"/>
  <c r="C606"/>
  <c r="E605"/>
  <c r="D605"/>
  <c r="C605"/>
  <c r="E604"/>
  <c r="D604"/>
  <c r="C604"/>
  <c r="E603"/>
  <c r="D603"/>
  <c r="C603"/>
  <c r="E602"/>
  <c r="D602"/>
  <c r="C602"/>
  <c r="E601"/>
  <c r="D601"/>
  <c r="C601"/>
  <c r="E600"/>
  <c r="D600"/>
  <c r="C600"/>
  <c r="E599"/>
  <c r="D599"/>
  <c r="C599"/>
  <c r="E598"/>
  <c r="D598"/>
  <c r="C598"/>
  <c r="E597"/>
  <c r="D597"/>
  <c r="C597"/>
  <c r="E596"/>
  <c r="D596"/>
  <c r="C596"/>
  <c r="E595"/>
  <c r="D595"/>
  <c r="C595"/>
  <c r="E594"/>
  <c r="D594"/>
  <c r="C594"/>
  <c r="E593"/>
  <c r="D593"/>
  <c r="C593"/>
  <c r="E592"/>
  <c r="D592"/>
  <c r="C592"/>
  <c r="E591"/>
  <c r="D591"/>
  <c r="C591"/>
  <c r="E590"/>
  <c r="D590"/>
  <c r="C590"/>
  <c r="E589"/>
  <c r="D589"/>
  <c r="C589"/>
  <c r="E588"/>
  <c r="D588"/>
  <c r="C588"/>
  <c r="E587"/>
  <c r="D587"/>
  <c r="C587"/>
  <c r="E586"/>
  <c r="D586"/>
  <c r="C586"/>
  <c r="E585"/>
  <c r="D585"/>
  <c r="C585"/>
  <c r="E584"/>
  <c r="D584"/>
  <c r="C584"/>
  <c r="E583"/>
  <c r="D583"/>
  <c r="C583"/>
  <c r="E582"/>
  <c r="D582"/>
  <c r="C582"/>
  <c r="E581"/>
  <c r="D581"/>
  <c r="C581"/>
  <c r="E580"/>
  <c r="D580"/>
  <c r="C580"/>
  <c r="E579"/>
  <c r="D579"/>
  <c r="C579"/>
  <c r="E578"/>
  <c r="D578"/>
  <c r="C578"/>
  <c r="E577"/>
  <c r="D577"/>
  <c r="C577"/>
  <c r="E576"/>
  <c r="D576"/>
  <c r="C576"/>
  <c r="E575"/>
  <c r="D575"/>
  <c r="C575"/>
  <c r="E574"/>
  <c r="D574"/>
  <c r="C574"/>
  <c r="E573"/>
  <c r="D573"/>
  <c r="C573"/>
  <c r="E572"/>
  <c r="D572"/>
  <c r="C572"/>
  <c r="E571"/>
  <c r="D571"/>
  <c r="C571"/>
  <c r="E570"/>
  <c r="D570"/>
  <c r="C570"/>
  <c r="E569"/>
  <c r="D569"/>
  <c r="C569"/>
  <c r="E568"/>
  <c r="D568"/>
  <c r="C568"/>
  <c r="E567"/>
  <c r="D567"/>
  <c r="C567"/>
  <c r="E566"/>
  <c r="D566"/>
  <c r="C566"/>
  <c r="E565"/>
  <c r="D565"/>
  <c r="C565"/>
  <c r="E564"/>
  <c r="D564"/>
  <c r="C564"/>
  <c r="E563"/>
  <c r="D563"/>
  <c r="C563"/>
  <c r="E562"/>
  <c r="D562"/>
  <c r="C562"/>
  <c r="E561"/>
  <c r="D561"/>
  <c r="C561"/>
  <c r="E560"/>
  <c r="D560"/>
  <c r="C560"/>
  <c r="E559"/>
  <c r="D559"/>
  <c r="C559"/>
  <c r="E558"/>
  <c r="D558"/>
  <c r="C558"/>
  <c r="E557"/>
  <c r="D557"/>
  <c r="C557"/>
  <c r="E556"/>
  <c r="D556"/>
  <c r="C556"/>
  <c r="E555"/>
  <c r="D555"/>
  <c r="C555"/>
  <c r="E554"/>
  <c r="D554"/>
  <c r="C554"/>
  <c r="E553"/>
  <c r="D553"/>
  <c r="C553"/>
  <c r="E552"/>
  <c r="D552"/>
  <c r="C552"/>
  <c r="E551"/>
  <c r="D551"/>
  <c r="C551"/>
  <c r="E550"/>
  <c r="D550"/>
  <c r="C550"/>
  <c r="E549"/>
  <c r="D549"/>
  <c r="C549"/>
  <c r="E548"/>
  <c r="D548"/>
  <c r="C548"/>
  <c r="E547"/>
  <c r="D547"/>
  <c r="C547"/>
  <c r="E546"/>
  <c r="D546"/>
  <c r="C546"/>
  <c r="E545"/>
  <c r="D545"/>
  <c r="C545"/>
  <c r="E544"/>
  <c r="D544"/>
  <c r="C544"/>
  <c r="E543"/>
  <c r="D543"/>
  <c r="C543"/>
  <c r="E542"/>
  <c r="D542"/>
  <c r="C542"/>
  <c r="E541"/>
  <c r="D541"/>
  <c r="C541"/>
  <c r="E540"/>
  <c r="D540"/>
  <c r="C540"/>
  <c r="E539"/>
  <c r="D539"/>
  <c r="C539"/>
  <c r="E538"/>
  <c r="D538"/>
  <c r="C538"/>
  <c r="E537"/>
  <c r="D537"/>
  <c r="C537"/>
  <c r="E536"/>
  <c r="D536"/>
  <c r="C536"/>
  <c r="E535"/>
  <c r="D535"/>
  <c r="C535"/>
  <c r="E534"/>
  <c r="D534"/>
  <c r="C534"/>
  <c r="E533"/>
  <c r="D533"/>
  <c r="C533"/>
  <c r="E532"/>
  <c r="D532"/>
  <c r="C532"/>
  <c r="E531"/>
  <c r="D531"/>
  <c r="C531"/>
  <c r="E530"/>
  <c r="D530"/>
  <c r="C530"/>
  <c r="E529"/>
  <c r="D529"/>
  <c r="C529"/>
  <c r="E528"/>
  <c r="D528"/>
  <c r="C528"/>
  <c r="E527"/>
  <c r="D527"/>
  <c r="C527"/>
  <c r="E526"/>
  <c r="D526"/>
  <c r="C526"/>
  <c r="E525"/>
  <c r="D525"/>
  <c r="C525"/>
  <c r="E524"/>
  <c r="D524"/>
  <c r="C524"/>
  <c r="E523"/>
  <c r="D523"/>
  <c r="C523"/>
  <c r="E522"/>
  <c r="D522"/>
  <c r="C522"/>
  <c r="E521"/>
  <c r="D521"/>
  <c r="C521"/>
  <c r="E520"/>
  <c r="D520"/>
  <c r="C520"/>
  <c r="E519"/>
  <c r="D519"/>
  <c r="C519"/>
  <c r="E518"/>
  <c r="D518"/>
  <c r="C518"/>
  <c r="E517"/>
  <c r="D517"/>
  <c r="C517"/>
  <c r="E516"/>
  <c r="D516"/>
  <c r="C516"/>
  <c r="E515"/>
  <c r="D515"/>
  <c r="C515"/>
  <c r="E514"/>
  <c r="D514"/>
  <c r="C514"/>
  <c r="E513"/>
  <c r="D513"/>
  <c r="C513"/>
  <c r="E512"/>
  <c r="D512"/>
  <c r="C512"/>
  <c r="E511"/>
  <c r="D511"/>
  <c r="C511"/>
  <c r="E510"/>
  <c r="D510"/>
  <c r="C510"/>
  <c r="E509"/>
  <c r="D509"/>
  <c r="C509"/>
  <c r="E508"/>
  <c r="D508"/>
  <c r="C508"/>
  <c r="E507"/>
  <c r="D507"/>
  <c r="C507"/>
  <c r="E506"/>
  <c r="D506"/>
  <c r="C506"/>
  <c r="E505"/>
  <c r="D505"/>
  <c r="C505"/>
  <c r="E504"/>
  <c r="D504"/>
  <c r="C504"/>
  <c r="E503"/>
  <c r="D503"/>
  <c r="C503"/>
  <c r="E502"/>
  <c r="D502"/>
  <c r="C502"/>
  <c r="E501"/>
  <c r="D501"/>
  <c r="C501"/>
  <c r="E500"/>
  <c r="D500"/>
  <c r="C500"/>
  <c r="E499"/>
  <c r="D499"/>
  <c r="C499"/>
  <c r="E498"/>
  <c r="D498"/>
  <c r="C498"/>
  <c r="E497"/>
  <c r="D497"/>
  <c r="C497"/>
  <c r="E496"/>
  <c r="D496"/>
  <c r="C496"/>
  <c r="E495"/>
  <c r="D495"/>
  <c r="C495"/>
  <c r="E494"/>
  <c r="D494"/>
  <c r="C494"/>
  <c r="E493"/>
  <c r="D493"/>
  <c r="C493"/>
  <c r="E492"/>
  <c r="D492"/>
  <c r="C492"/>
  <c r="E491"/>
  <c r="D491"/>
  <c r="C491"/>
  <c r="E490"/>
  <c r="D490"/>
  <c r="C490"/>
  <c r="E489"/>
  <c r="D489"/>
  <c r="C489"/>
  <c r="E488"/>
  <c r="D488"/>
  <c r="C488"/>
  <c r="E487"/>
  <c r="D487"/>
  <c r="C487"/>
  <c r="E486"/>
  <c r="D486"/>
  <c r="C486"/>
  <c r="E485"/>
  <c r="D485"/>
  <c r="C485"/>
  <c r="E484"/>
  <c r="D484"/>
  <c r="C484"/>
  <c r="E483"/>
  <c r="D483"/>
  <c r="C483"/>
  <c r="E482"/>
  <c r="D482"/>
  <c r="C482"/>
  <c r="E481"/>
  <c r="D481"/>
  <c r="C481"/>
  <c r="E480"/>
  <c r="D480"/>
  <c r="C480"/>
  <c r="E479"/>
  <c r="D479"/>
  <c r="C479"/>
  <c r="E478"/>
  <c r="D478"/>
  <c r="C478"/>
  <c r="E477"/>
  <c r="D477"/>
  <c r="C477"/>
  <c r="E476"/>
  <c r="D476"/>
  <c r="C476"/>
  <c r="E475"/>
  <c r="D475"/>
  <c r="C475"/>
  <c r="E474"/>
  <c r="D474"/>
  <c r="C474"/>
  <c r="E473"/>
  <c r="D473"/>
  <c r="C473"/>
  <c r="E472"/>
  <c r="D472"/>
  <c r="C472"/>
  <c r="E471"/>
  <c r="D471"/>
  <c r="C471"/>
  <c r="E470"/>
  <c r="D470"/>
  <c r="C470"/>
  <c r="E469"/>
  <c r="D469"/>
  <c r="C469"/>
  <c r="E468"/>
  <c r="D468"/>
  <c r="C468"/>
  <c r="E467"/>
  <c r="D467"/>
  <c r="C467"/>
  <c r="E466"/>
  <c r="D466"/>
  <c r="C466"/>
  <c r="E465"/>
  <c r="D465"/>
  <c r="C465"/>
  <c r="E464"/>
  <c r="D464"/>
  <c r="C464"/>
  <c r="E463"/>
  <c r="D463"/>
  <c r="C463"/>
  <c r="E462"/>
  <c r="D462"/>
  <c r="C462"/>
  <c r="E461"/>
  <c r="D461"/>
  <c r="C461"/>
  <c r="E460"/>
  <c r="D460"/>
  <c r="C460"/>
  <c r="E459"/>
  <c r="D459"/>
  <c r="C459"/>
  <c r="E458"/>
  <c r="D458"/>
  <c r="C458"/>
  <c r="E457"/>
  <c r="D457"/>
  <c r="C457"/>
  <c r="E456"/>
  <c r="D456"/>
  <c r="C456"/>
  <c r="E455"/>
  <c r="D455"/>
  <c r="C455"/>
  <c r="E454"/>
  <c r="D454"/>
  <c r="C454"/>
  <c r="E453"/>
  <c r="D453"/>
  <c r="C453"/>
  <c r="E452"/>
  <c r="D452"/>
  <c r="C452"/>
  <c r="E451"/>
  <c r="D451"/>
  <c r="C451"/>
  <c r="E450"/>
  <c r="D450"/>
  <c r="C450"/>
  <c r="E449"/>
  <c r="D449"/>
  <c r="C449"/>
  <c r="E448"/>
  <c r="D448"/>
  <c r="C448"/>
  <c r="E447"/>
  <c r="D447"/>
  <c r="C447"/>
  <c r="E446"/>
  <c r="D446"/>
  <c r="C446"/>
  <c r="E445"/>
  <c r="D445"/>
  <c r="C445"/>
  <c r="E444"/>
  <c r="D444"/>
  <c r="C444"/>
  <c r="E443"/>
  <c r="D443"/>
  <c r="C443"/>
  <c r="E442"/>
  <c r="D442"/>
  <c r="C442"/>
  <c r="E441"/>
  <c r="D441"/>
  <c r="C441"/>
  <c r="E440"/>
  <c r="D440"/>
  <c r="C440"/>
  <c r="E439"/>
  <c r="D439"/>
  <c r="C439"/>
  <c r="E438"/>
  <c r="D438"/>
  <c r="C438"/>
  <c r="E437"/>
  <c r="D437"/>
  <c r="C437"/>
  <c r="E436"/>
  <c r="D436"/>
  <c r="C436"/>
  <c r="E435"/>
  <c r="D435"/>
  <c r="C435"/>
  <c r="E434"/>
  <c r="D434"/>
  <c r="C434"/>
  <c r="E433"/>
  <c r="D433"/>
  <c r="C433"/>
  <c r="E432"/>
  <c r="D432"/>
  <c r="C432"/>
  <c r="E431"/>
  <c r="D431"/>
  <c r="C431"/>
  <c r="E430"/>
  <c r="D430"/>
  <c r="C430"/>
  <c r="E429"/>
  <c r="D429"/>
  <c r="C429"/>
  <c r="E428"/>
  <c r="D428"/>
  <c r="C428"/>
  <c r="E427"/>
  <c r="D427"/>
  <c r="C427"/>
  <c r="E426"/>
  <c r="D426"/>
  <c r="C426"/>
  <c r="E425"/>
  <c r="D425"/>
  <c r="C425"/>
  <c r="E424"/>
  <c r="D424"/>
  <c r="C424"/>
  <c r="E423"/>
  <c r="D423"/>
  <c r="C423"/>
  <c r="E422"/>
  <c r="D422"/>
  <c r="C422"/>
  <c r="E421"/>
  <c r="D421"/>
  <c r="C421"/>
  <c r="E420"/>
  <c r="D420"/>
  <c r="C420"/>
  <c r="E419"/>
  <c r="D419"/>
  <c r="C419"/>
  <c r="E418"/>
  <c r="D418"/>
  <c r="C418"/>
  <c r="E417"/>
  <c r="D417"/>
  <c r="C417"/>
  <c r="E416"/>
  <c r="D416"/>
  <c r="C416"/>
  <c r="E415"/>
  <c r="D415"/>
  <c r="C415"/>
  <c r="E414"/>
  <c r="D414"/>
  <c r="C414"/>
  <c r="E413"/>
  <c r="D413"/>
  <c r="C413"/>
  <c r="E412"/>
  <c r="D412"/>
  <c r="C412"/>
  <c r="E411"/>
  <c r="D411"/>
  <c r="C411"/>
  <c r="E410"/>
  <c r="D410"/>
  <c r="C410"/>
  <c r="E409"/>
  <c r="D409"/>
  <c r="C409"/>
  <c r="E408"/>
  <c r="D408"/>
  <c r="C408"/>
  <c r="E407"/>
  <c r="D407"/>
  <c r="C407"/>
  <c r="E406"/>
  <c r="D406"/>
  <c r="C406"/>
  <c r="E405"/>
  <c r="D405"/>
  <c r="C405"/>
  <c r="E404"/>
  <c r="D404"/>
  <c r="C404"/>
  <c r="E403"/>
  <c r="D403"/>
  <c r="C403"/>
  <c r="E402"/>
  <c r="D402"/>
  <c r="C402"/>
  <c r="E401"/>
  <c r="D401"/>
  <c r="C401"/>
  <c r="E400"/>
  <c r="D400"/>
  <c r="C400"/>
  <c r="E399"/>
  <c r="D399"/>
  <c r="C399"/>
  <c r="E398"/>
  <c r="D398"/>
  <c r="C398"/>
  <c r="E397"/>
  <c r="D397"/>
  <c r="C397"/>
  <c r="E396"/>
  <c r="D396"/>
  <c r="C396"/>
  <c r="E395"/>
  <c r="D395"/>
  <c r="C395"/>
  <c r="E394"/>
  <c r="D394"/>
  <c r="C394"/>
  <c r="E393"/>
  <c r="D393"/>
  <c r="C393"/>
  <c r="E392"/>
  <c r="D392"/>
  <c r="C392"/>
  <c r="E391"/>
  <c r="D391"/>
  <c r="C391"/>
  <c r="E390"/>
  <c r="D390"/>
  <c r="C390"/>
  <c r="E389"/>
  <c r="D389"/>
  <c r="C389"/>
  <c r="E388"/>
  <c r="D388"/>
  <c r="C388"/>
  <c r="E387"/>
  <c r="D387"/>
  <c r="C387"/>
  <c r="E386"/>
  <c r="D386"/>
  <c r="C386"/>
  <c r="E385"/>
  <c r="D385"/>
  <c r="C385"/>
  <c r="E384"/>
  <c r="D384"/>
  <c r="C384"/>
  <c r="E383"/>
  <c r="D383"/>
  <c r="C383"/>
  <c r="E382"/>
  <c r="D382"/>
  <c r="C382"/>
  <c r="E381"/>
  <c r="D381"/>
  <c r="C381"/>
  <c r="E380"/>
  <c r="D380"/>
  <c r="C380"/>
  <c r="E379"/>
  <c r="D379"/>
  <c r="C379"/>
  <c r="E378"/>
  <c r="D378"/>
  <c r="C378"/>
  <c r="E377"/>
  <c r="D377"/>
  <c r="C377"/>
  <c r="E376"/>
  <c r="D376"/>
  <c r="C376"/>
  <c r="E375"/>
  <c r="D375"/>
  <c r="C375"/>
  <c r="E374"/>
  <c r="D374"/>
  <c r="C374"/>
  <c r="E373"/>
  <c r="D373"/>
  <c r="C373"/>
  <c r="E372"/>
  <c r="D372"/>
  <c r="C372"/>
  <c r="E371"/>
  <c r="D371"/>
  <c r="C371"/>
  <c r="E370"/>
  <c r="D370"/>
  <c r="C370"/>
  <c r="E369"/>
  <c r="D369"/>
  <c r="C369"/>
  <c r="E368"/>
  <c r="D368"/>
  <c r="C368"/>
  <c r="E367"/>
  <c r="D367"/>
  <c r="C367"/>
  <c r="E366"/>
  <c r="D366"/>
  <c r="C366"/>
  <c r="E365"/>
  <c r="D365"/>
  <c r="C365"/>
  <c r="E364"/>
  <c r="D364"/>
  <c r="C364"/>
  <c r="E363"/>
  <c r="D363"/>
  <c r="C363"/>
  <c r="E362"/>
  <c r="D362"/>
  <c r="C362"/>
  <c r="E361"/>
  <c r="D361"/>
  <c r="C361"/>
  <c r="E360"/>
  <c r="D360"/>
  <c r="C360"/>
  <c r="E359"/>
  <c r="D359"/>
  <c r="C359"/>
  <c r="E358"/>
  <c r="D358"/>
  <c r="C358"/>
  <c r="E357"/>
  <c r="D357"/>
  <c r="C357"/>
  <c r="E356"/>
  <c r="D356"/>
  <c r="C356"/>
  <c r="E355"/>
  <c r="D355"/>
  <c r="C355"/>
  <c r="E354"/>
  <c r="D354"/>
  <c r="C354"/>
  <c r="E353"/>
  <c r="D353"/>
  <c r="C353"/>
  <c r="E352"/>
  <c r="D352"/>
  <c r="C352"/>
  <c r="E351"/>
  <c r="D351"/>
  <c r="C351"/>
  <c r="E350"/>
  <c r="D350"/>
  <c r="C350"/>
  <c r="E349"/>
  <c r="D349"/>
  <c r="C349"/>
  <c r="E348"/>
  <c r="D348"/>
  <c r="C348"/>
  <c r="E347"/>
  <c r="D347"/>
  <c r="C347"/>
  <c r="E346"/>
  <c r="D346"/>
  <c r="C346"/>
  <c r="E345"/>
  <c r="D345"/>
  <c r="C345"/>
  <c r="E344"/>
  <c r="D344"/>
  <c r="C344"/>
  <c r="E343"/>
  <c r="D343"/>
  <c r="C343"/>
  <c r="E342"/>
  <c r="D342"/>
  <c r="C342"/>
  <c r="E341"/>
  <c r="D341"/>
  <c r="C341"/>
  <c r="E340"/>
  <c r="D340"/>
  <c r="C340"/>
  <c r="E339"/>
  <c r="D339"/>
  <c r="C339"/>
  <c r="E338"/>
  <c r="D338"/>
  <c r="C338"/>
  <c r="E337"/>
  <c r="D337"/>
  <c r="C337"/>
  <c r="E336"/>
  <c r="D336"/>
  <c r="C336"/>
  <c r="E335"/>
  <c r="D335"/>
  <c r="C335"/>
  <c r="E334"/>
  <c r="D334"/>
  <c r="C334"/>
  <c r="E333"/>
  <c r="D333"/>
  <c r="C333"/>
  <c r="E332"/>
  <c r="D332"/>
  <c r="C332"/>
  <c r="E331"/>
  <c r="D331"/>
  <c r="C331"/>
  <c r="E330"/>
  <c r="D330"/>
  <c r="C330"/>
  <c r="E329"/>
  <c r="D329"/>
  <c r="C329"/>
  <c r="E328"/>
  <c r="D328"/>
  <c r="C328"/>
  <c r="E327"/>
  <c r="D327"/>
  <c r="C327"/>
  <c r="E326"/>
  <c r="D326"/>
  <c r="C326"/>
  <c r="E325"/>
  <c r="D325"/>
  <c r="C325"/>
  <c r="E324"/>
  <c r="D324"/>
  <c r="C324"/>
  <c r="E323"/>
  <c r="D323"/>
  <c r="C323"/>
  <c r="E322"/>
  <c r="D322"/>
  <c r="C322"/>
  <c r="E321"/>
  <c r="D321"/>
  <c r="C321"/>
  <c r="E320"/>
  <c r="D320"/>
  <c r="C320"/>
  <c r="E319"/>
  <c r="D319"/>
  <c r="C319"/>
  <c r="E318"/>
  <c r="D318"/>
  <c r="C318"/>
  <c r="E317"/>
  <c r="D317"/>
  <c r="C317"/>
  <c r="E316"/>
  <c r="D316"/>
  <c r="C316"/>
  <c r="E315"/>
  <c r="D315"/>
  <c r="C315"/>
  <c r="E314"/>
  <c r="D314"/>
  <c r="C314"/>
  <c r="E313"/>
  <c r="D313"/>
  <c r="C313"/>
  <c r="E312"/>
  <c r="D312"/>
  <c r="C312"/>
  <c r="E311"/>
  <c r="D311"/>
  <c r="C311"/>
  <c r="E310"/>
  <c r="D310"/>
  <c r="C310"/>
  <c r="E309"/>
  <c r="D309"/>
  <c r="C309"/>
  <c r="E308"/>
  <c r="D308"/>
  <c r="C308"/>
  <c r="E307"/>
  <c r="D307"/>
  <c r="C307"/>
  <c r="E306"/>
  <c r="D306"/>
  <c r="C306"/>
  <c r="E305"/>
  <c r="D305"/>
  <c r="C305"/>
  <c r="E304"/>
  <c r="D304"/>
  <c r="C304"/>
  <c r="E303"/>
  <c r="D303"/>
  <c r="C303"/>
  <c r="E302"/>
  <c r="D302"/>
  <c r="C302"/>
  <c r="E301"/>
  <c r="D301"/>
  <c r="C301"/>
  <c r="E300"/>
  <c r="D300"/>
  <c r="C300"/>
  <c r="E299"/>
  <c r="D299"/>
  <c r="C299"/>
  <c r="E298"/>
  <c r="D298"/>
  <c r="C298"/>
  <c r="E297"/>
  <c r="D297"/>
  <c r="C297"/>
  <c r="E296"/>
  <c r="D296"/>
  <c r="C296"/>
  <c r="E295"/>
  <c r="D295"/>
  <c r="C295"/>
  <c r="E294"/>
  <c r="D294"/>
  <c r="C294"/>
  <c r="E293"/>
  <c r="D293"/>
  <c r="C293"/>
  <c r="E292"/>
  <c r="D292"/>
  <c r="C292"/>
  <c r="E291"/>
  <c r="D291"/>
  <c r="C291"/>
  <c r="E290"/>
  <c r="D290"/>
  <c r="C290"/>
  <c r="E289"/>
  <c r="D289"/>
  <c r="C289"/>
  <c r="E288"/>
  <c r="D288"/>
  <c r="C288"/>
  <c r="E287"/>
  <c r="D287"/>
  <c r="C287"/>
  <c r="E286"/>
  <c r="D286"/>
  <c r="C286"/>
  <c r="E285"/>
  <c r="D285"/>
  <c r="C285"/>
  <c r="E284"/>
  <c r="D284"/>
  <c r="C284"/>
  <c r="E283"/>
  <c r="D283"/>
  <c r="C283"/>
  <c r="E282"/>
  <c r="D282"/>
  <c r="C282"/>
  <c r="E281"/>
  <c r="D281"/>
  <c r="C281"/>
  <c r="E280"/>
  <c r="D280"/>
  <c r="C280"/>
  <c r="E279"/>
  <c r="D279"/>
  <c r="C279"/>
  <c r="E278"/>
  <c r="D278"/>
  <c r="C278"/>
  <c r="E277"/>
  <c r="D277"/>
  <c r="C277"/>
  <c r="E276"/>
  <c r="D276"/>
  <c r="C276"/>
  <c r="E275"/>
  <c r="D275"/>
  <c r="C275"/>
  <c r="E274"/>
  <c r="D274"/>
  <c r="C274"/>
  <c r="E273"/>
  <c r="D273"/>
  <c r="C273"/>
  <c r="E272"/>
  <c r="D272"/>
  <c r="C272"/>
  <c r="E271"/>
  <c r="D271"/>
  <c r="C271"/>
  <c r="E270"/>
  <c r="D270"/>
  <c r="C270"/>
  <c r="E269"/>
  <c r="D269"/>
  <c r="C269"/>
  <c r="E268"/>
  <c r="D268"/>
  <c r="C268"/>
  <c r="E267"/>
  <c r="D267"/>
  <c r="C267"/>
  <c r="E266"/>
  <c r="D266"/>
  <c r="C266"/>
  <c r="E265"/>
  <c r="D265"/>
  <c r="C265"/>
  <c r="E264"/>
  <c r="D264"/>
  <c r="C264"/>
  <c r="E263"/>
  <c r="D263"/>
  <c r="C263"/>
  <c r="E262"/>
  <c r="D262"/>
  <c r="C262"/>
  <c r="E261"/>
  <c r="D261"/>
  <c r="C261"/>
  <c r="E260"/>
  <c r="D260"/>
  <c r="C260"/>
  <c r="E259"/>
  <c r="D259"/>
  <c r="C259"/>
  <c r="E258"/>
  <c r="D258"/>
  <c r="C258"/>
  <c r="E257"/>
  <c r="D257"/>
  <c r="C257"/>
  <c r="E256"/>
  <c r="D256"/>
  <c r="C256"/>
  <c r="E255"/>
  <c r="D255"/>
  <c r="C255"/>
  <c r="E254"/>
  <c r="D254"/>
  <c r="C254"/>
  <c r="E253"/>
  <c r="D253"/>
  <c r="C253"/>
  <c r="E252"/>
  <c r="D252"/>
  <c r="C252"/>
  <c r="E251"/>
  <c r="D251"/>
  <c r="C251"/>
  <c r="E250"/>
  <c r="D250"/>
  <c r="C250"/>
  <c r="E249"/>
  <c r="D249"/>
  <c r="C249"/>
  <c r="E248"/>
  <c r="D248"/>
  <c r="C248"/>
  <c r="E247"/>
  <c r="D247"/>
  <c r="C247"/>
  <c r="E246"/>
  <c r="D246"/>
  <c r="C246"/>
  <c r="E245"/>
  <c r="D245"/>
  <c r="C245"/>
  <c r="E244"/>
  <c r="D244"/>
  <c r="C244"/>
  <c r="E243"/>
  <c r="D243"/>
  <c r="C243"/>
  <c r="E242"/>
  <c r="D242"/>
  <c r="C242"/>
  <c r="E241"/>
  <c r="D241"/>
  <c r="C241"/>
  <c r="E240"/>
  <c r="D240"/>
  <c r="C240"/>
  <c r="E239"/>
  <c r="D239"/>
  <c r="C239"/>
  <c r="E238"/>
  <c r="D238"/>
  <c r="C238"/>
  <c r="E237"/>
  <c r="D237"/>
  <c r="C237"/>
  <c r="E236"/>
  <c r="D236"/>
  <c r="C236"/>
  <c r="E235"/>
  <c r="D235"/>
  <c r="C235"/>
  <c r="E234"/>
  <c r="D234"/>
  <c r="C234"/>
  <c r="E233"/>
  <c r="D233"/>
  <c r="C233"/>
  <c r="E232"/>
  <c r="D232"/>
  <c r="C232"/>
  <c r="E231"/>
  <c r="D231"/>
  <c r="C231"/>
  <c r="E230"/>
  <c r="D230"/>
  <c r="C230"/>
  <c r="E229"/>
  <c r="D229"/>
  <c r="C229"/>
  <c r="E228"/>
  <c r="D228"/>
  <c r="C228"/>
  <c r="E227"/>
  <c r="D227"/>
  <c r="C227"/>
  <c r="E226"/>
  <c r="D226"/>
  <c r="C226"/>
  <c r="E225"/>
  <c r="D225"/>
  <c r="C225"/>
  <c r="E224"/>
  <c r="D224"/>
  <c r="C224"/>
  <c r="E223"/>
  <c r="D223"/>
  <c r="C223"/>
  <c r="E222"/>
  <c r="D222"/>
  <c r="C222"/>
  <c r="E221"/>
  <c r="D221"/>
  <c r="C221"/>
  <c r="E220"/>
  <c r="D220"/>
  <c r="C220"/>
  <c r="E219"/>
  <c r="D219"/>
  <c r="C219"/>
  <c r="E218"/>
  <c r="D218"/>
  <c r="C218"/>
  <c r="E217"/>
  <c r="D217"/>
  <c r="C217"/>
  <c r="E216"/>
  <c r="D216"/>
  <c r="C216"/>
  <c r="E215"/>
  <c r="D215"/>
  <c r="C215"/>
  <c r="E214"/>
  <c r="D214"/>
  <c r="C214"/>
  <c r="E213"/>
  <c r="D213"/>
  <c r="C213"/>
  <c r="E212"/>
  <c r="D212"/>
  <c r="C212"/>
  <c r="E211"/>
  <c r="D211"/>
  <c r="C211"/>
  <c r="E210"/>
  <c r="D210"/>
  <c r="C210"/>
  <c r="E209"/>
  <c r="D209"/>
  <c r="C209"/>
  <c r="E208"/>
  <c r="D208"/>
  <c r="C208"/>
  <c r="E207"/>
  <c r="D207"/>
  <c r="C207"/>
  <c r="E206"/>
  <c r="D206"/>
  <c r="C206"/>
  <c r="E205"/>
  <c r="D205"/>
  <c r="C205"/>
  <c r="E204"/>
  <c r="D204"/>
  <c r="C204"/>
  <c r="E203"/>
  <c r="D203"/>
  <c r="C203"/>
  <c r="E202"/>
  <c r="D202"/>
  <c r="C202"/>
  <c r="E201"/>
  <c r="D201"/>
  <c r="C201"/>
  <c r="E200"/>
  <c r="D200"/>
  <c r="C200"/>
  <c r="E199"/>
  <c r="D199"/>
  <c r="C199"/>
  <c r="E198"/>
  <c r="D198"/>
  <c r="C198"/>
  <c r="E197"/>
  <c r="D197"/>
  <c r="C197"/>
  <c r="E196"/>
  <c r="D196"/>
  <c r="C196"/>
  <c r="E195"/>
  <c r="D195"/>
  <c r="C195"/>
  <c r="E194"/>
  <c r="D194"/>
  <c r="C194"/>
  <c r="E193"/>
  <c r="D193"/>
  <c r="C193"/>
  <c r="E192"/>
  <c r="D192"/>
  <c r="C192"/>
  <c r="E191"/>
  <c r="D191"/>
  <c r="C191"/>
  <c r="E190"/>
  <c r="D190"/>
  <c r="C190"/>
  <c r="E189"/>
  <c r="D189"/>
  <c r="C189"/>
  <c r="E188"/>
  <c r="D188"/>
  <c r="C188"/>
  <c r="E187"/>
  <c r="D187"/>
  <c r="C187"/>
  <c r="E186"/>
  <c r="D186"/>
  <c r="C186"/>
  <c r="E185"/>
  <c r="D185"/>
  <c r="C185"/>
  <c r="E184"/>
  <c r="D184"/>
  <c r="C184"/>
  <c r="E183"/>
  <c r="D183"/>
  <c r="C183"/>
  <c r="E182"/>
  <c r="D182"/>
  <c r="C182"/>
  <c r="E181"/>
  <c r="D181"/>
  <c r="C181"/>
  <c r="E180"/>
  <c r="D180"/>
  <c r="C180"/>
  <c r="E179"/>
  <c r="D179"/>
  <c r="C179"/>
  <c r="E178"/>
  <c r="D178"/>
  <c r="C178"/>
  <c r="E177"/>
  <c r="D177"/>
  <c r="C177"/>
  <c r="E176"/>
  <c r="D176"/>
  <c r="C176"/>
  <c r="E175"/>
  <c r="D175"/>
  <c r="C175"/>
  <c r="E174"/>
  <c r="D174"/>
  <c r="C174"/>
  <c r="E173"/>
  <c r="D173"/>
  <c r="C173"/>
  <c r="E172"/>
  <c r="D172"/>
  <c r="C172"/>
  <c r="E171"/>
  <c r="D171"/>
  <c r="C171"/>
  <c r="E170"/>
  <c r="D170"/>
  <c r="C170"/>
  <c r="E169"/>
  <c r="D169"/>
  <c r="C169"/>
  <c r="E168"/>
  <c r="D168"/>
  <c r="C168"/>
  <c r="E167"/>
  <c r="D167"/>
  <c r="C167"/>
  <c r="E166"/>
  <c r="D166"/>
  <c r="C166"/>
  <c r="E165"/>
  <c r="D165"/>
  <c r="C165"/>
  <c r="E164"/>
  <c r="D164"/>
  <c r="C164"/>
  <c r="E163"/>
  <c r="D163"/>
  <c r="C163"/>
  <c r="E162"/>
  <c r="D162"/>
  <c r="C162"/>
  <c r="E161"/>
  <c r="D161"/>
  <c r="C161"/>
  <c r="E160"/>
  <c r="D160"/>
  <c r="C160"/>
  <c r="E159"/>
  <c r="D159"/>
  <c r="C159"/>
  <c r="E158"/>
  <c r="D158"/>
  <c r="C158"/>
  <c r="E157"/>
  <c r="D157"/>
  <c r="C157"/>
  <c r="E156"/>
  <c r="D156"/>
  <c r="C156"/>
  <c r="E155"/>
  <c r="D155"/>
  <c r="C155"/>
  <c r="E154"/>
  <c r="D154"/>
  <c r="C154"/>
  <c r="E153"/>
  <c r="D153"/>
  <c r="C153"/>
  <c r="E152"/>
  <c r="D152"/>
  <c r="C152"/>
  <c r="E151"/>
  <c r="D151"/>
  <c r="C151"/>
  <c r="E150"/>
  <c r="D150"/>
  <c r="C150"/>
  <c r="E149"/>
  <c r="D149"/>
  <c r="C149"/>
  <c r="E148"/>
  <c r="D148"/>
  <c r="C148"/>
  <c r="E147"/>
  <c r="D147"/>
  <c r="C147"/>
  <c r="E146"/>
  <c r="D146"/>
  <c r="C146"/>
  <c r="E145"/>
  <c r="D145"/>
  <c r="C145"/>
  <c r="E144"/>
  <c r="D144"/>
  <c r="C144"/>
  <c r="E143"/>
  <c r="D143"/>
  <c r="C143"/>
  <c r="E142"/>
  <c r="D142"/>
  <c r="C142"/>
  <c r="E141"/>
  <c r="D141"/>
  <c r="C141"/>
  <c r="E140"/>
  <c r="D140"/>
  <c r="C140"/>
  <c r="E139"/>
  <c r="D139"/>
  <c r="C139"/>
  <c r="E138"/>
  <c r="D138"/>
  <c r="C138"/>
  <c r="E137"/>
  <c r="D137"/>
  <c r="C137"/>
  <c r="E136"/>
  <c r="D136"/>
  <c r="C136"/>
  <c r="E135"/>
  <c r="D135"/>
  <c r="C135"/>
  <c r="E134"/>
  <c r="D134"/>
  <c r="C134"/>
  <c r="E133"/>
  <c r="D133"/>
  <c r="C133"/>
  <c r="E132"/>
  <c r="D132"/>
  <c r="C132"/>
  <c r="E131"/>
  <c r="D131"/>
  <c r="C131"/>
  <c r="E130"/>
  <c r="D130"/>
  <c r="C130"/>
  <c r="E129"/>
  <c r="D129"/>
  <c r="C129"/>
  <c r="E128"/>
  <c r="D128"/>
  <c r="C128"/>
  <c r="E127"/>
  <c r="D127"/>
  <c r="C127"/>
  <c r="E126"/>
  <c r="D126"/>
  <c r="C126"/>
  <c r="E125"/>
  <c r="D125"/>
  <c r="C125"/>
  <c r="E124"/>
  <c r="D124"/>
  <c r="C124"/>
  <c r="E123"/>
  <c r="D123"/>
  <c r="C123"/>
  <c r="E122"/>
  <c r="D122"/>
  <c r="C122"/>
  <c r="E121"/>
  <c r="D121"/>
  <c r="C121"/>
  <c r="E120"/>
  <c r="D120"/>
  <c r="C120"/>
  <c r="E119"/>
  <c r="D119"/>
  <c r="C119"/>
  <c r="E118"/>
  <c r="D118"/>
  <c r="C118"/>
  <c r="E117"/>
  <c r="D117"/>
  <c r="C117"/>
  <c r="E116"/>
  <c r="D116"/>
  <c r="C116"/>
  <c r="E115"/>
  <c r="D115"/>
  <c r="C115"/>
  <c r="E114"/>
  <c r="D114"/>
  <c r="C114"/>
  <c r="E113"/>
  <c r="D113"/>
  <c r="C113"/>
  <c r="E112"/>
  <c r="D112"/>
  <c r="C112"/>
  <c r="E111"/>
  <c r="D111"/>
  <c r="C111"/>
  <c r="E110"/>
  <c r="D110"/>
  <c r="C110"/>
  <c r="E109"/>
  <c r="D109"/>
  <c r="C109"/>
  <c r="E108"/>
  <c r="D108"/>
  <c r="C108"/>
  <c r="E107"/>
  <c r="D107"/>
  <c r="C107"/>
  <c r="E106"/>
  <c r="D106"/>
  <c r="C106"/>
  <c r="E105"/>
  <c r="D105"/>
  <c r="C105"/>
  <c r="E104"/>
  <c r="D104"/>
  <c r="C104"/>
  <c r="E103"/>
  <c r="D103"/>
  <c r="C103"/>
  <c r="E102"/>
  <c r="D102"/>
  <c r="C102"/>
  <c r="E101"/>
  <c r="D101"/>
  <c r="C101"/>
  <c r="E100"/>
  <c r="D100"/>
  <c r="C100"/>
  <c r="E99"/>
  <c r="D99"/>
  <c r="C99"/>
  <c r="E98"/>
  <c r="D98"/>
  <c r="C98"/>
  <c r="E97"/>
  <c r="D97"/>
  <c r="C97"/>
  <c r="E96"/>
  <c r="D96"/>
  <c r="C96"/>
  <c r="E95"/>
  <c r="D95"/>
  <c r="C95"/>
  <c r="E94"/>
  <c r="D94"/>
  <c r="C94"/>
  <c r="E93"/>
  <c r="D93"/>
  <c r="C93"/>
  <c r="E92"/>
  <c r="D92"/>
  <c r="C92"/>
  <c r="E91"/>
  <c r="D91"/>
  <c r="C91"/>
  <c r="E90"/>
  <c r="D90"/>
  <c r="C90"/>
  <c r="E89"/>
  <c r="D89"/>
  <c r="C89"/>
  <c r="E88"/>
  <c r="D88"/>
  <c r="C88"/>
  <c r="E87"/>
  <c r="D87"/>
  <c r="C87"/>
  <c r="E86"/>
  <c r="D86"/>
  <c r="C86"/>
  <c r="E85"/>
  <c r="D85"/>
  <c r="C85"/>
  <c r="E84"/>
  <c r="D84"/>
  <c r="C84"/>
  <c r="E83"/>
  <c r="D83"/>
  <c r="C83"/>
  <c r="E82"/>
  <c r="D82"/>
  <c r="C82"/>
  <c r="E81"/>
  <c r="D81"/>
  <c r="C81"/>
  <c r="E80"/>
  <c r="D80"/>
  <c r="C80"/>
  <c r="E79"/>
  <c r="D79"/>
  <c r="C79"/>
  <c r="E78"/>
  <c r="D78"/>
  <c r="C78"/>
  <c r="E77"/>
  <c r="D77"/>
  <c r="C77"/>
  <c r="E76"/>
  <c r="D76"/>
  <c r="C76"/>
  <c r="E75"/>
  <c r="D75"/>
  <c r="C75"/>
  <c r="E74"/>
  <c r="D74"/>
  <c r="C74"/>
  <c r="E73"/>
  <c r="D73"/>
  <c r="C73"/>
  <c r="E72"/>
  <c r="D72"/>
  <c r="C72"/>
  <c r="E71"/>
  <c r="D71"/>
  <c r="C71"/>
  <c r="E70"/>
  <c r="D70"/>
  <c r="C70"/>
  <c r="E69"/>
  <c r="D69"/>
  <c r="C69"/>
  <c r="E68"/>
  <c r="D68"/>
  <c r="C68"/>
  <c r="E67"/>
  <c r="D67"/>
  <c r="C67"/>
  <c r="E66"/>
  <c r="D66"/>
  <c r="C66"/>
  <c r="E65"/>
  <c r="D65"/>
  <c r="C65"/>
  <c r="E64"/>
  <c r="D64"/>
  <c r="C64"/>
  <c r="E63"/>
  <c r="D63"/>
  <c r="C63"/>
  <c r="E62"/>
  <c r="D62"/>
  <c r="C62"/>
  <c r="E61"/>
  <c r="D61"/>
  <c r="C61"/>
  <c r="E60"/>
  <c r="D60"/>
  <c r="C60"/>
  <c r="E59"/>
  <c r="D59"/>
  <c r="C59"/>
  <c r="E58"/>
  <c r="D58"/>
  <c r="C58"/>
  <c r="E57"/>
  <c r="D57"/>
  <c r="C57"/>
  <c r="E56"/>
  <c r="D56"/>
  <c r="C56"/>
  <c r="E55"/>
  <c r="D55"/>
  <c r="C55"/>
  <c r="E54"/>
  <c r="D54"/>
  <c r="C54"/>
  <c r="E53"/>
  <c r="D53"/>
  <c r="C53"/>
  <c r="E52"/>
  <c r="D52"/>
  <c r="C52"/>
  <c r="E51"/>
  <c r="D51"/>
  <c r="C51"/>
  <c r="E50"/>
  <c r="D50"/>
  <c r="C50"/>
  <c r="E49"/>
  <c r="D49"/>
  <c r="C49"/>
  <c r="E48"/>
  <c r="D48"/>
  <c r="C48"/>
  <c r="E47"/>
  <c r="D47"/>
  <c r="C47"/>
  <c r="E46"/>
  <c r="D46"/>
  <c r="C46"/>
  <c r="E45"/>
  <c r="D45"/>
  <c r="C45"/>
  <c r="E44"/>
  <c r="D44"/>
  <c r="C44"/>
  <c r="E43"/>
  <c r="D43"/>
  <c r="C43"/>
  <c r="E42"/>
  <c r="D42"/>
  <c r="C42"/>
  <c r="E41"/>
  <c r="D41"/>
  <c r="C41"/>
  <c r="E40"/>
  <c r="D40"/>
  <c r="C40"/>
  <c r="E39"/>
  <c r="D39"/>
  <c r="C39"/>
  <c r="E38"/>
  <c r="D38"/>
  <c r="C38"/>
  <c r="E37"/>
  <c r="D37"/>
  <c r="C37"/>
  <c r="E36"/>
  <c r="D36"/>
  <c r="C36"/>
  <c r="E35"/>
  <c r="D35"/>
  <c r="C35"/>
  <c r="E34"/>
  <c r="D34"/>
  <c r="C34"/>
  <c r="E33"/>
  <c r="D33"/>
  <c r="C33"/>
  <c r="E32"/>
  <c r="D32"/>
  <c r="C32"/>
  <c r="E31"/>
  <c r="D31"/>
  <c r="C31"/>
  <c r="E30"/>
  <c r="D30"/>
  <c r="C30"/>
  <c r="E29"/>
  <c r="D29"/>
  <c r="C29"/>
  <c r="E28"/>
  <c r="D28"/>
  <c r="C28"/>
  <c r="E27"/>
  <c r="D27"/>
  <c r="C27"/>
  <c r="E26"/>
  <c r="D26"/>
  <c r="C26"/>
  <c r="E25"/>
  <c r="D25"/>
  <c r="C25"/>
  <c r="E24"/>
  <c r="D24"/>
  <c r="C24"/>
  <c r="E23"/>
  <c r="D23"/>
  <c r="C23"/>
  <c r="E22"/>
  <c r="D22"/>
  <c r="C22"/>
  <c r="E21"/>
  <c r="D21"/>
  <c r="C21"/>
  <c r="E20"/>
  <c r="D20"/>
  <c r="C20"/>
  <c r="E19"/>
  <c r="D19"/>
  <c r="C19"/>
  <c r="E18"/>
  <c r="D18"/>
  <c r="C18"/>
  <c r="E17"/>
  <c r="D17"/>
  <c r="C17"/>
  <c r="E16"/>
  <c r="D16"/>
  <c r="C16"/>
  <c r="E15"/>
  <c r="D15"/>
  <c r="C15"/>
  <c r="E14"/>
  <c r="D14"/>
  <c r="C14"/>
  <c r="E13"/>
  <c r="D13"/>
  <c r="C13"/>
  <c r="E12"/>
  <c r="D12"/>
  <c r="C12"/>
  <c r="E11"/>
  <c r="D11"/>
  <c r="C11"/>
  <c r="E10"/>
  <c r="D10"/>
  <c r="C10"/>
  <c r="E9"/>
  <c r="D9"/>
  <c r="C9"/>
  <c r="E8"/>
  <c r="D8"/>
  <c r="C8"/>
  <c r="E7"/>
  <c r="D7"/>
  <c r="C7"/>
  <c r="E6"/>
  <c r="D6"/>
  <c r="C6"/>
  <c r="E5"/>
  <c r="D5"/>
  <c r="C5"/>
  <c r="E4"/>
  <c r="D4"/>
  <c r="C4"/>
  <c r="E3"/>
  <c r="D3"/>
  <c r="C3"/>
  <c r="E2"/>
  <c r="D2"/>
  <c r="C2"/>
  <c r="E1"/>
  <c r="O5268" i="2"/>
  <c r="K5268"/>
  <c r="J5268"/>
  <c r="I5268"/>
  <c r="H5268"/>
  <c r="G5268"/>
  <c r="F5268"/>
  <c r="E5268"/>
  <c r="D5268"/>
  <c r="C5268"/>
  <c r="B5268"/>
  <c r="A5268"/>
  <c r="O5267"/>
  <c r="K5267"/>
  <c r="J5267"/>
  <c r="I5267"/>
  <c r="H5267"/>
  <c r="G5267"/>
  <c r="F5267"/>
  <c r="E5267"/>
  <c r="D5267"/>
  <c r="C5267"/>
  <c r="B5267"/>
  <c r="A5267"/>
  <c r="O5266"/>
  <c r="K5266"/>
  <c r="J5266"/>
  <c r="I5266"/>
  <c r="H5266"/>
  <c r="G5266"/>
  <c r="F5266"/>
  <c r="E5266"/>
  <c r="D5266"/>
  <c r="C5266"/>
  <c r="B5266"/>
  <c r="A5266"/>
  <c r="O5265"/>
  <c r="K5265"/>
  <c r="J5265"/>
  <c r="I5265"/>
  <c r="H5265"/>
  <c r="G5265"/>
  <c r="F5265"/>
  <c r="E5265"/>
  <c r="D5265"/>
  <c r="C5265"/>
  <c r="B5265"/>
  <c r="A5265"/>
  <c r="O5264"/>
  <c r="K5264"/>
  <c r="J5264"/>
  <c r="I5264"/>
  <c r="H5264"/>
  <c r="G5264"/>
  <c r="F5264"/>
  <c r="E5264"/>
  <c r="D5264"/>
  <c r="C5264"/>
  <c r="B5264"/>
  <c r="A5264"/>
  <c r="O5263"/>
  <c r="K5263"/>
  <c r="J5263"/>
  <c r="I5263"/>
  <c r="H5263"/>
  <c r="G5263"/>
  <c r="F5263"/>
  <c r="E5263"/>
  <c r="D5263"/>
  <c r="C5263"/>
  <c r="B5263"/>
  <c r="A5263"/>
  <c r="O5262"/>
  <c r="K5262"/>
  <c r="J5262"/>
  <c r="I5262"/>
  <c r="H5262"/>
  <c r="G5262"/>
  <c r="F5262"/>
  <c r="E5262"/>
  <c r="D5262"/>
  <c r="C5262"/>
  <c r="B5262"/>
  <c r="A5262"/>
  <c r="O5261"/>
  <c r="K5261"/>
  <c r="J5261"/>
  <c r="I5261"/>
  <c r="H5261"/>
  <c r="G5261"/>
  <c r="F5261"/>
  <c r="E5261"/>
  <c r="D5261"/>
  <c r="C5261"/>
  <c r="B5261"/>
  <c r="A5261"/>
  <c r="O5260"/>
  <c r="K5260"/>
  <c r="J5260"/>
  <c r="I5260"/>
  <c r="H5260"/>
  <c r="G5260"/>
  <c r="F5260"/>
  <c r="E5260"/>
  <c r="D5260"/>
  <c r="C5260"/>
  <c r="B5260"/>
  <c r="A5260"/>
  <c r="O5259"/>
  <c r="K5259"/>
  <c r="J5259"/>
  <c r="I5259"/>
  <c r="H5259"/>
  <c r="G5259"/>
  <c r="F5259"/>
  <c r="E5259"/>
  <c r="D5259"/>
  <c r="C5259"/>
  <c r="B5259"/>
  <c r="A5259"/>
  <c r="O5258"/>
  <c r="K5258"/>
  <c r="J5258"/>
  <c r="I5258"/>
  <c r="H5258"/>
  <c r="G5258"/>
  <c r="F5258"/>
  <c r="E5258"/>
  <c r="D5258"/>
  <c r="C5258"/>
  <c r="B5258"/>
  <c r="A5258"/>
  <c r="O5257"/>
  <c r="K5257"/>
  <c r="J5257"/>
  <c r="I5257"/>
  <c r="H5257"/>
  <c r="G5257"/>
  <c r="F5257"/>
  <c r="E5257"/>
  <c r="D5257"/>
  <c r="C5257"/>
  <c r="B5257"/>
  <c r="A5257"/>
  <c r="O5256"/>
  <c r="K5256"/>
  <c r="J5256"/>
  <c r="I5256"/>
  <c r="H5256"/>
  <c r="G5256"/>
  <c r="F5256"/>
  <c r="E5256"/>
  <c r="D5256"/>
  <c r="C5256"/>
  <c r="B5256"/>
  <c r="A5256"/>
  <c r="O5255"/>
  <c r="K5255"/>
  <c r="J5255"/>
  <c r="I5255"/>
  <c r="H5255"/>
  <c r="G5255"/>
  <c r="F5255"/>
  <c r="E5255"/>
  <c r="D5255"/>
  <c r="C5255"/>
  <c r="B5255"/>
  <c r="A5255"/>
  <c r="O5254"/>
  <c r="K5254"/>
  <c r="J5254"/>
  <c r="I5254"/>
  <c r="H5254"/>
  <c r="G5254"/>
  <c r="F5254"/>
  <c r="E5254"/>
  <c r="D5254"/>
  <c r="C5254"/>
  <c r="B5254"/>
  <c r="A5254"/>
  <c r="O5253"/>
  <c r="K5253"/>
  <c r="J5253"/>
  <c r="I5253"/>
  <c r="H5253"/>
  <c r="G5253"/>
  <c r="F5253"/>
  <c r="E5253"/>
  <c r="D5253"/>
  <c r="C5253"/>
  <c r="B5253"/>
  <c r="A5253"/>
  <c r="O5252"/>
  <c r="K5252"/>
  <c r="J5252"/>
  <c r="I5252"/>
  <c r="H5252"/>
  <c r="G5252"/>
  <c r="F5252"/>
  <c r="E5252"/>
  <c r="D5252"/>
  <c r="C5252"/>
  <c r="B5252"/>
  <c r="A5252"/>
  <c r="O5251"/>
  <c r="K5251"/>
  <c r="J5251"/>
  <c r="I5251"/>
  <c r="H5251"/>
  <c r="G5251"/>
  <c r="F5251"/>
  <c r="E5251"/>
  <c r="D5251"/>
  <c r="C5251"/>
  <c r="B5251"/>
  <c r="A5251"/>
  <c r="O5250"/>
  <c r="K5250"/>
  <c r="J5250"/>
  <c r="I5250"/>
  <c r="H5250"/>
  <c r="G5250"/>
  <c r="F5250"/>
  <c r="E5250"/>
  <c r="D5250"/>
  <c r="C5250"/>
  <c r="B5250"/>
  <c r="A5250"/>
  <c r="O5249"/>
  <c r="K5249"/>
  <c r="J5249"/>
  <c r="I5249"/>
  <c r="H5249"/>
  <c r="G5249"/>
  <c r="F5249"/>
  <c r="E5249"/>
  <c r="D5249"/>
  <c r="C5249"/>
  <c r="B5249"/>
  <c r="A5249"/>
  <c r="O5248"/>
  <c r="K5248"/>
  <c r="J5248"/>
  <c r="I5248"/>
  <c r="H5248"/>
  <c r="G5248"/>
  <c r="F5248"/>
  <c r="E5248"/>
  <c r="D5248"/>
  <c r="C5248"/>
  <c r="B5248"/>
  <c r="A5248"/>
  <c r="O5247"/>
  <c r="K5247"/>
  <c r="J5247"/>
  <c r="I5247"/>
  <c r="H5247"/>
  <c r="G5247"/>
  <c r="F5247"/>
  <c r="E5247"/>
  <c r="D5247"/>
  <c r="C5247"/>
  <c r="B5247"/>
  <c r="A5247"/>
  <c r="O5246"/>
  <c r="K5246"/>
  <c r="J5246"/>
  <c r="I5246"/>
  <c r="H5246"/>
  <c r="G5246"/>
  <c r="F5246"/>
  <c r="E5246"/>
  <c r="D5246"/>
  <c r="C5246"/>
  <c r="B5246"/>
  <c r="A5246"/>
  <c r="O5245"/>
  <c r="K5245"/>
  <c r="J5245"/>
  <c r="I5245"/>
  <c r="H5245"/>
  <c r="G5245"/>
  <c r="F5245"/>
  <c r="E5245"/>
  <c r="D5245"/>
  <c r="C5245"/>
  <c r="B5245"/>
  <c r="A5245"/>
  <c r="O5244"/>
  <c r="K5244"/>
  <c r="J5244"/>
  <c r="I5244"/>
  <c r="H5244"/>
  <c r="G5244"/>
  <c r="F5244"/>
  <c r="E5244"/>
  <c r="D5244"/>
  <c r="C5244"/>
  <c r="B5244"/>
  <c r="A5244"/>
  <c r="O5243"/>
  <c r="K5243"/>
  <c r="J5243"/>
  <c r="I5243"/>
  <c r="H5243"/>
  <c r="G5243"/>
  <c r="F5243"/>
  <c r="E5243"/>
  <c r="D5243"/>
  <c r="C5243"/>
  <c r="B5243"/>
  <c r="A5243"/>
  <c r="O5242"/>
  <c r="K5242"/>
  <c r="J5242"/>
  <c r="I5242"/>
  <c r="H5242"/>
  <c r="G5242"/>
  <c r="F5242"/>
  <c r="E5242"/>
  <c r="D5242"/>
  <c r="C5242"/>
  <c r="B5242"/>
  <c r="A5242"/>
  <c r="O5241"/>
  <c r="K5241"/>
  <c r="J5241"/>
  <c r="I5241"/>
  <c r="H5241"/>
  <c r="G5241"/>
  <c r="F5241"/>
  <c r="E5241"/>
  <c r="D5241"/>
  <c r="C5241"/>
  <c r="B5241"/>
  <c r="A5241"/>
  <c r="O5240"/>
  <c r="K5240"/>
  <c r="J5240"/>
  <c r="I5240"/>
  <c r="H5240"/>
  <c r="G5240"/>
  <c r="F5240"/>
  <c r="E5240"/>
  <c r="D5240"/>
  <c r="C5240"/>
  <c r="B5240"/>
  <c r="A5240"/>
  <c r="O5239"/>
  <c r="K5239"/>
  <c r="J5239"/>
  <c r="I5239"/>
  <c r="H5239"/>
  <c r="G5239"/>
  <c r="F5239"/>
  <c r="E5239"/>
  <c r="D5239"/>
  <c r="C5239"/>
  <c r="B5239"/>
  <c r="A5239"/>
  <c r="O5238"/>
  <c r="K5238"/>
  <c r="J5238"/>
  <c r="I5238"/>
  <c r="H5238"/>
  <c r="G5238"/>
  <c r="F5238"/>
  <c r="E5238"/>
  <c r="D5238"/>
  <c r="C5238"/>
  <c r="B5238"/>
  <c r="A5238"/>
  <c r="O5237"/>
  <c r="K5237"/>
  <c r="J5237"/>
  <c r="I5237"/>
  <c r="H5237"/>
  <c r="G5237"/>
  <c r="F5237"/>
  <c r="E5237"/>
  <c r="D5237"/>
  <c r="C5237"/>
  <c r="B5237"/>
  <c r="A5237"/>
  <c r="O5236"/>
  <c r="K5236"/>
  <c r="J5236"/>
  <c r="I5236"/>
  <c r="H5236"/>
  <c r="G5236"/>
  <c r="F5236"/>
  <c r="E5236"/>
  <c r="D5236"/>
  <c r="C5236"/>
  <c r="B5236"/>
  <c r="A5236"/>
  <c r="O5235"/>
  <c r="K5235"/>
  <c r="J5235"/>
  <c r="I5235"/>
  <c r="H5235"/>
  <c r="G5235"/>
  <c r="F5235"/>
  <c r="E5235"/>
  <c r="D5235"/>
  <c r="C5235"/>
  <c r="B5235"/>
  <c r="A5235"/>
  <c r="O5234"/>
  <c r="K5234"/>
  <c r="J5234"/>
  <c r="I5234"/>
  <c r="H5234"/>
  <c r="G5234"/>
  <c r="F5234"/>
  <c r="E5234"/>
  <c r="D5234"/>
  <c r="C5234"/>
  <c r="B5234"/>
  <c r="A5234"/>
  <c r="O5233"/>
  <c r="K5233"/>
  <c r="J5233"/>
  <c r="I5233"/>
  <c r="H5233"/>
  <c r="G5233"/>
  <c r="F5233"/>
  <c r="E5233"/>
  <c r="D5233"/>
  <c r="C5233"/>
  <c r="B5233"/>
  <c r="A5233"/>
  <c r="O5232"/>
  <c r="K5232"/>
  <c r="J5232"/>
  <c r="I5232"/>
  <c r="H5232"/>
  <c r="G5232"/>
  <c r="F5232"/>
  <c r="E5232"/>
  <c r="D5232"/>
  <c r="C5232"/>
  <c r="B5232"/>
  <c r="A5232"/>
  <c r="O5231"/>
  <c r="K5231"/>
  <c r="J5231"/>
  <c r="I5231"/>
  <c r="H5231"/>
  <c r="G5231"/>
  <c r="F5231"/>
  <c r="E5231"/>
  <c r="D5231"/>
  <c r="C5231"/>
  <c r="B5231"/>
  <c r="A5231"/>
  <c r="O5230"/>
  <c r="K5230"/>
  <c r="J5230"/>
  <c r="I5230"/>
  <c r="H5230"/>
  <c r="G5230"/>
  <c r="F5230"/>
  <c r="E5230"/>
  <c r="D5230"/>
  <c r="C5230"/>
  <c r="B5230"/>
  <c r="A5230"/>
  <c r="O5229"/>
  <c r="K5229"/>
  <c r="J5229"/>
  <c r="I5229"/>
  <c r="H5229"/>
  <c r="G5229"/>
  <c r="F5229"/>
  <c r="E5229"/>
  <c r="D5229"/>
  <c r="C5229"/>
  <c r="B5229"/>
  <c r="A5229"/>
  <c r="O5228"/>
  <c r="K5228"/>
  <c r="J5228"/>
  <c r="I5228"/>
  <c r="H5228"/>
  <c r="G5228"/>
  <c r="F5228"/>
  <c r="E5228"/>
  <c r="D5228"/>
  <c r="C5228"/>
  <c r="B5228"/>
  <c r="A5228"/>
  <c r="O5227"/>
  <c r="K5227"/>
  <c r="J5227"/>
  <c r="I5227"/>
  <c r="H5227"/>
  <c r="G5227"/>
  <c r="F5227"/>
  <c r="E5227"/>
  <c r="D5227"/>
  <c r="C5227"/>
  <c r="B5227"/>
  <c r="A5227"/>
  <c r="O5226"/>
  <c r="K5226"/>
  <c r="J5226"/>
  <c r="I5226"/>
  <c r="H5226"/>
  <c r="G5226"/>
  <c r="F5226"/>
  <c r="E5226"/>
  <c r="D5226"/>
  <c r="C5226"/>
  <c r="B5226"/>
  <c r="A5226"/>
  <c r="O5225"/>
  <c r="K5225"/>
  <c r="J5225"/>
  <c r="I5225"/>
  <c r="H5225"/>
  <c r="G5225"/>
  <c r="F5225"/>
  <c r="E5225"/>
  <c r="D5225"/>
  <c r="C5225"/>
  <c r="B5225"/>
  <c r="A5225"/>
  <c r="O5224"/>
  <c r="K5224"/>
  <c r="J5224"/>
  <c r="I5224"/>
  <c r="H5224"/>
  <c r="G5224"/>
  <c r="F5224"/>
  <c r="E5224"/>
  <c r="D5224"/>
  <c r="C5224"/>
  <c r="B5224"/>
  <c r="A5224"/>
  <c r="O5223"/>
  <c r="K5223"/>
  <c r="J5223"/>
  <c r="I5223"/>
  <c r="H5223"/>
  <c r="G5223"/>
  <c r="F5223"/>
  <c r="E5223"/>
  <c r="D5223"/>
  <c r="C5223"/>
  <c r="B5223"/>
  <c r="A5223"/>
  <c r="O5222"/>
  <c r="K5222"/>
  <c r="J5222"/>
  <c r="I5222"/>
  <c r="H5222"/>
  <c r="G5222"/>
  <c r="F5222"/>
  <c r="E5222"/>
  <c r="D5222"/>
  <c r="C5222"/>
  <c r="B5222"/>
  <c r="A5222"/>
  <c r="O5221"/>
  <c r="K5221"/>
  <c r="J5221"/>
  <c r="I5221"/>
  <c r="H5221"/>
  <c r="G5221"/>
  <c r="F5221"/>
  <c r="E5221"/>
  <c r="D5221"/>
  <c r="C5221"/>
  <c r="B5221"/>
  <c r="A5221"/>
  <c r="O5220"/>
  <c r="K5220"/>
  <c r="J5220"/>
  <c r="I5220"/>
  <c r="H5220"/>
  <c r="G5220"/>
  <c r="F5220"/>
  <c r="E5220"/>
  <c r="D5220"/>
  <c r="C5220"/>
  <c r="B5220"/>
  <c r="A5220"/>
  <c r="O5219"/>
  <c r="K5219"/>
  <c r="J5219"/>
  <c r="I5219"/>
  <c r="H5219"/>
  <c r="G5219"/>
  <c r="F5219"/>
  <c r="E5219"/>
  <c r="D5219"/>
  <c r="C5219"/>
  <c r="B5219"/>
  <c r="A5219"/>
  <c r="O5218"/>
  <c r="K5218"/>
  <c r="J5218"/>
  <c r="I5218"/>
  <c r="H5218"/>
  <c r="G5218"/>
  <c r="F5218"/>
  <c r="E5218"/>
  <c r="D5218"/>
  <c r="C5218"/>
  <c r="B5218"/>
  <c r="A5218"/>
  <c r="O5217"/>
  <c r="K5217"/>
  <c r="J5217"/>
  <c r="I5217"/>
  <c r="H5217"/>
  <c r="G5217"/>
  <c r="F5217"/>
  <c r="E5217"/>
  <c r="D5217"/>
  <c r="C5217"/>
  <c r="B5217"/>
  <c r="A5217"/>
  <c r="O5216"/>
  <c r="K5216"/>
  <c r="J5216"/>
  <c r="I5216"/>
  <c r="H5216"/>
  <c r="G5216"/>
  <c r="F5216"/>
  <c r="E5216"/>
  <c r="D5216"/>
  <c r="C5216"/>
  <c r="B5216"/>
  <c r="A5216"/>
  <c r="O5215"/>
  <c r="K5215"/>
  <c r="J5215"/>
  <c r="I5215"/>
  <c r="H5215"/>
  <c r="G5215"/>
  <c r="F5215"/>
  <c r="E5215"/>
  <c r="D5215"/>
  <c r="C5215"/>
  <c r="B5215"/>
  <c r="A5215"/>
  <c r="O5214"/>
  <c r="K5214"/>
  <c r="J5214"/>
  <c r="I5214"/>
  <c r="H5214"/>
  <c r="G5214"/>
  <c r="F5214"/>
  <c r="E5214"/>
  <c r="D5214"/>
  <c r="C5214"/>
  <c r="B5214"/>
  <c r="A5214"/>
  <c r="O5213"/>
  <c r="K5213"/>
  <c r="J5213"/>
  <c r="I5213"/>
  <c r="H5213"/>
  <c r="G5213"/>
  <c r="F5213"/>
  <c r="E5213"/>
  <c r="D5213"/>
  <c r="C5213"/>
  <c r="B5213"/>
  <c r="A5213"/>
  <c r="O5212"/>
  <c r="K5212"/>
  <c r="J5212"/>
  <c r="I5212"/>
  <c r="H5212"/>
  <c r="G5212"/>
  <c r="F5212"/>
  <c r="E5212"/>
  <c r="D5212"/>
  <c r="C5212"/>
  <c r="B5212"/>
  <c r="A5212"/>
  <c r="O5211"/>
  <c r="K5211"/>
  <c r="J5211"/>
  <c r="I5211"/>
  <c r="H5211"/>
  <c r="G5211"/>
  <c r="F5211"/>
  <c r="E5211"/>
  <c r="D5211"/>
  <c r="C5211"/>
  <c r="B5211"/>
  <c r="A5211"/>
  <c r="O5210"/>
  <c r="K5210"/>
  <c r="J5210"/>
  <c r="I5210"/>
  <c r="H5210"/>
  <c r="G5210"/>
  <c r="F5210"/>
  <c r="E5210"/>
  <c r="D5210"/>
  <c r="C5210"/>
  <c r="B5210"/>
  <c r="A5210"/>
  <c r="O5209"/>
  <c r="K5209"/>
  <c r="J5209"/>
  <c r="I5209"/>
  <c r="H5209"/>
  <c r="G5209"/>
  <c r="F5209"/>
  <c r="E5209"/>
  <c r="D5209"/>
  <c r="C5209"/>
  <c r="B5209"/>
  <c r="A5209"/>
  <c r="O5208"/>
  <c r="K5208"/>
  <c r="J5208"/>
  <c r="I5208"/>
  <c r="H5208"/>
  <c r="G5208"/>
  <c r="F5208"/>
  <c r="E5208"/>
  <c r="D5208"/>
  <c r="C5208"/>
  <c r="B5208"/>
  <c r="A5208"/>
  <c r="O5207"/>
  <c r="K5207"/>
  <c r="J5207"/>
  <c r="I5207"/>
  <c r="H5207"/>
  <c r="G5207"/>
  <c r="F5207"/>
  <c r="E5207"/>
  <c r="D5207"/>
  <c r="C5207"/>
  <c r="B5207"/>
  <c r="A5207"/>
  <c r="O5206"/>
  <c r="K5206"/>
  <c r="J5206"/>
  <c r="I5206"/>
  <c r="H5206"/>
  <c r="G5206"/>
  <c r="F5206"/>
  <c r="E5206"/>
  <c r="D5206"/>
  <c r="C5206"/>
  <c r="B5206"/>
  <c r="A5206"/>
  <c r="O5205"/>
  <c r="K5205"/>
  <c r="J5205"/>
  <c r="I5205"/>
  <c r="H5205"/>
  <c r="G5205"/>
  <c r="F5205"/>
  <c r="E5205"/>
  <c r="D5205"/>
  <c r="C5205"/>
  <c r="B5205"/>
  <c r="A5205"/>
  <c r="O5204"/>
  <c r="K5204"/>
  <c r="J5204"/>
  <c r="I5204"/>
  <c r="H5204"/>
  <c r="G5204"/>
  <c r="F5204"/>
  <c r="E5204"/>
  <c r="D5204"/>
  <c r="C5204"/>
  <c r="B5204"/>
  <c r="A5204"/>
  <c r="O5203"/>
  <c r="K5203"/>
  <c r="J5203"/>
  <c r="I5203"/>
  <c r="H5203"/>
  <c r="G5203"/>
  <c r="F5203"/>
  <c r="E5203"/>
  <c r="D5203"/>
  <c r="C5203"/>
  <c r="B5203"/>
  <c r="A5203"/>
  <c r="O5202"/>
  <c r="K5202"/>
  <c r="J5202"/>
  <c r="I5202"/>
  <c r="H5202"/>
  <c r="G5202"/>
  <c r="F5202"/>
  <c r="E5202"/>
  <c r="D5202"/>
  <c r="C5202"/>
  <c r="B5202"/>
  <c r="A5202"/>
  <c r="O5201"/>
  <c r="K5201"/>
  <c r="J5201"/>
  <c r="I5201"/>
  <c r="H5201"/>
  <c r="G5201"/>
  <c r="F5201"/>
  <c r="E5201"/>
  <c r="D5201"/>
  <c r="C5201"/>
  <c r="B5201"/>
  <c r="A5201"/>
  <c r="O5200"/>
  <c r="K5200"/>
  <c r="J5200"/>
  <c r="I5200"/>
  <c r="H5200"/>
  <c r="G5200"/>
  <c r="F5200"/>
  <c r="E5200"/>
  <c r="D5200"/>
  <c r="C5200"/>
  <c r="B5200"/>
  <c r="A5200"/>
  <c r="O5199"/>
  <c r="K5199"/>
  <c r="J5199"/>
  <c r="I5199"/>
  <c r="H5199"/>
  <c r="G5199"/>
  <c r="F5199"/>
  <c r="E5199"/>
  <c r="D5199"/>
  <c r="C5199"/>
  <c r="B5199"/>
  <c r="A5199"/>
  <c r="O5198"/>
  <c r="K5198"/>
  <c r="J5198"/>
  <c r="I5198"/>
  <c r="H5198"/>
  <c r="G5198"/>
  <c r="F5198"/>
  <c r="E5198"/>
  <c r="D5198"/>
  <c r="C5198"/>
  <c r="B5198"/>
  <c r="A5198"/>
  <c r="O5197"/>
  <c r="K5197"/>
  <c r="J5197"/>
  <c r="I5197"/>
  <c r="H5197"/>
  <c r="G5197"/>
  <c r="F5197"/>
  <c r="E5197"/>
  <c r="D5197"/>
  <c r="C5197"/>
  <c r="B5197"/>
  <c r="A5197"/>
  <c r="O5196"/>
  <c r="K5196"/>
  <c r="J5196"/>
  <c r="I5196"/>
  <c r="H5196"/>
  <c r="G5196"/>
  <c r="F5196"/>
  <c r="E5196"/>
  <c r="D5196"/>
  <c r="C5196"/>
  <c r="B5196"/>
  <c r="A5196"/>
  <c r="O5195"/>
  <c r="K5195"/>
  <c r="J5195"/>
  <c r="I5195"/>
  <c r="H5195"/>
  <c r="G5195"/>
  <c r="F5195"/>
  <c r="E5195"/>
  <c r="D5195"/>
  <c r="C5195"/>
  <c r="B5195"/>
  <c r="A5195"/>
  <c r="O5194"/>
  <c r="K5194"/>
  <c r="J5194"/>
  <c r="I5194"/>
  <c r="H5194"/>
  <c r="G5194"/>
  <c r="F5194"/>
  <c r="E5194"/>
  <c r="D5194"/>
  <c r="C5194"/>
  <c r="B5194"/>
  <c r="A5194"/>
  <c r="O5193"/>
  <c r="K5193"/>
  <c r="J5193"/>
  <c r="I5193"/>
  <c r="H5193"/>
  <c r="G5193"/>
  <c r="F5193"/>
  <c r="E5193"/>
  <c r="D5193"/>
  <c r="C5193"/>
  <c r="B5193"/>
  <c r="A5193"/>
  <c r="O5192"/>
  <c r="K5192"/>
  <c r="J5192"/>
  <c r="I5192"/>
  <c r="H5192"/>
  <c r="G5192"/>
  <c r="F5192"/>
  <c r="E5192"/>
  <c r="D5192"/>
  <c r="C5192"/>
  <c r="B5192"/>
  <c r="A5192"/>
  <c r="O5191"/>
  <c r="K5191"/>
  <c r="J5191"/>
  <c r="I5191"/>
  <c r="H5191"/>
  <c r="G5191"/>
  <c r="F5191"/>
  <c r="E5191"/>
  <c r="D5191"/>
  <c r="C5191"/>
  <c r="B5191"/>
  <c r="A5191"/>
  <c r="O5190"/>
  <c r="K5190"/>
  <c r="J5190"/>
  <c r="I5190"/>
  <c r="H5190"/>
  <c r="G5190"/>
  <c r="F5190"/>
  <c r="E5190"/>
  <c r="D5190"/>
  <c r="C5190"/>
  <c r="B5190"/>
  <c r="A5190"/>
  <c r="O5189"/>
  <c r="K5189"/>
  <c r="J5189"/>
  <c r="I5189"/>
  <c r="H5189"/>
  <c r="G5189"/>
  <c r="F5189"/>
  <c r="E5189"/>
  <c r="D5189"/>
  <c r="C5189"/>
  <c r="B5189"/>
  <c r="A5189"/>
  <c r="O5188"/>
  <c r="K5188"/>
  <c r="J5188"/>
  <c r="I5188"/>
  <c r="H5188"/>
  <c r="G5188"/>
  <c r="F5188"/>
  <c r="E5188"/>
  <c r="D5188"/>
  <c r="C5188"/>
  <c r="B5188"/>
  <c r="A5188"/>
  <c r="O5187"/>
  <c r="K5187"/>
  <c r="J5187"/>
  <c r="I5187"/>
  <c r="H5187"/>
  <c r="G5187"/>
  <c r="F5187"/>
  <c r="E5187"/>
  <c r="D5187"/>
  <c r="C5187"/>
  <c r="B5187"/>
  <c r="A5187"/>
  <c r="O5186"/>
  <c r="K5186"/>
  <c r="J5186"/>
  <c r="I5186"/>
  <c r="H5186"/>
  <c r="G5186"/>
  <c r="F5186"/>
  <c r="E5186"/>
  <c r="D5186"/>
  <c r="C5186"/>
  <c r="B5186"/>
  <c r="A5186"/>
  <c r="O5185"/>
  <c r="K5185"/>
  <c r="J5185"/>
  <c r="I5185"/>
  <c r="H5185"/>
  <c r="G5185"/>
  <c r="F5185"/>
  <c r="E5185"/>
  <c r="D5185"/>
  <c r="C5185"/>
  <c r="B5185"/>
  <c r="A5185"/>
  <c r="O5184"/>
  <c r="K5184"/>
  <c r="J5184"/>
  <c r="I5184"/>
  <c r="H5184"/>
  <c r="G5184"/>
  <c r="F5184"/>
  <c r="E5184"/>
  <c r="D5184"/>
  <c r="C5184"/>
  <c r="B5184"/>
  <c r="A5184"/>
  <c r="O5183"/>
  <c r="K5183"/>
  <c r="J5183"/>
  <c r="I5183"/>
  <c r="H5183"/>
  <c r="G5183"/>
  <c r="F5183"/>
  <c r="E5183"/>
  <c r="D5183"/>
  <c r="C5183"/>
  <c r="B5183"/>
  <c r="A5183"/>
  <c r="O5182"/>
  <c r="K5182"/>
  <c r="J5182"/>
  <c r="I5182"/>
  <c r="H5182"/>
  <c r="G5182"/>
  <c r="F5182"/>
  <c r="E5182"/>
  <c r="D5182"/>
  <c r="C5182"/>
  <c r="B5182"/>
  <c r="A5182"/>
  <c r="O5181"/>
  <c r="K5181"/>
  <c r="J5181"/>
  <c r="I5181"/>
  <c r="H5181"/>
  <c r="G5181"/>
  <c r="F5181"/>
  <c r="E5181"/>
  <c r="D5181"/>
  <c r="C5181"/>
  <c r="B5181"/>
  <c r="A5181"/>
  <c r="O5180"/>
  <c r="K5180"/>
  <c r="J5180"/>
  <c r="I5180"/>
  <c r="H5180"/>
  <c r="G5180"/>
  <c r="F5180"/>
  <c r="E5180"/>
  <c r="D5180"/>
  <c r="C5180"/>
  <c r="B5180"/>
  <c r="A5180"/>
  <c r="O5179"/>
  <c r="K5179"/>
  <c r="J5179"/>
  <c r="I5179"/>
  <c r="H5179"/>
  <c r="G5179"/>
  <c r="F5179"/>
  <c r="E5179"/>
  <c r="D5179"/>
  <c r="C5179"/>
  <c r="B5179"/>
  <c r="A5179"/>
  <c r="O5178"/>
  <c r="K5178"/>
  <c r="J5178"/>
  <c r="I5178"/>
  <c r="H5178"/>
  <c r="G5178"/>
  <c r="F5178"/>
  <c r="E5178"/>
  <c r="D5178"/>
  <c r="C5178"/>
  <c r="B5178"/>
  <c r="A5178"/>
  <c r="O5177"/>
  <c r="K5177"/>
  <c r="J5177"/>
  <c r="I5177"/>
  <c r="H5177"/>
  <c r="G5177"/>
  <c r="F5177"/>
  <c r="E5177"/>
  <c r="D5177"/>
  <c r="C5177"/>
  <c r="B5177"/>
  <c r="A5177"/>
  <c r="O5176"/>
  <c r="K5176"/>
  <c r="J5176"/>
  <c r="I5176"/>
  <c r="H5176"/>
  <c r="G5176"/>
  <c r="F5176"/>
  <c r="E5176"/>
  <c r="D5176"/>
  <c r="C5176"/>
  <c r="B5176"/>
  <c r="A5176"/>
  <c r="O5175"/>
  <c r="K5175"/>
  <c r="J5175"/>
  <c r="I5175"/>
  <c r="H5175"/>
  <c r="G5175"/>
  <c r="F5175"/>
  <c r="E5175"/>
  <c r="D5175"/>
  <c r="C5175"/>
  <c r="B5175"/>
  <c r="A5175"/>
  <c r="O5174"/>
  <c r="K5174"/>
  <c r="J5174"/>
  <c r="I5174"/>
  <c r="H5174"/>
  <c r="G5174"/>
  <c r="F5174"/>
  <c r="E5174"/>
  <c r="D5174"/>
  <c r="C5174"/>
  <c r="B5174"/>
  <c r="A5174"/>
  <c r="O5173"/>
  <c r="K5173"/>
  <c r="J5173"/>
  <c r="I5173"/>
  <c r="H5173"/>
  <c r="G5173"/>
  <c r="F5173"/>
  <c r="E5173"/>
  <c r="D5173"/>
  <c r="C5173"/>
  <c r="B5173"/>
  <c r="A5173"/>
  <c r="O5172"/>
  <c r="K5172"/>
  <c r="J5172"/>
  <c r="I5172"/>
  <c r="H5172"/>
  <c r="G5172"/>
  <c r="F5172"/>
  <c r="E5172"/>
  <c r="D5172"/>
  <c r="C5172"/>
  <c r="B5172"/>
  <c r="A5172"/>
  <c r="O5171"/>
  <c r="K5171"/>
  <c r="J5171"/>
  <c r="I5171"/>
  <c r="H5171"/>
  <c r="G5171"/>
  <c r="F5171"/>
  <c r="E5171"/>
  <c r="D5171"/>
  <c r="C5171"/>
  <c r="B5171"/>
  <c r="A5171"/>
  <c r="O5170"/>
  <c r="K5170"/>
  <c r="J5170"/>
  <c r="I5170"/>
  <c r="H5170"/>
  <c r="G5170"/>
  <c r="F5170"/>
  <c r="E5170"/>
  <c r="D5170"/>
  <c r="C5170"/>
  <c r="B5170"/>
  <c r="A5170"/>
  <c r="O5169"/>
  <c r="K5169"/>
  <c r="J5169"/>
  <c r="I5169"/>
  <c r="H5169"/>
  <c r="G5169"/>
  <c r="F5169"/>
  <c r="E5169"/>
  <c r="D5169"/>
  <c r="C5169"/>
  <c r="B5169"/>
  <c r="A5169"/>
  <c r="O5168"/>
  <c r="K5168"/>
  <c r="J5168"/>
  <c r="I5168"/>
  <c r="H5168"/>
  <c r="G5168"/>
  <c r="F5168"/>
  <c r="E5168"/>
  <c r="D5168"/>
  <c r="C5168"/>
  <c r="B5168"/>
  <c r="A5168"/>
  <c r="O5167"/>
  <c r="K5167"/>
  <c r="J5167"/>
  <c r="I5167"/>
  <c r="H5167"/>
  <c r="G5167"/>
  <c r="F5167"/>
  <c r="E5167"/>
  <c r="D5167"/>
  <c r="C5167"/>
  <c r="B5167"/>
  <c r="A5167"/>
  <c r="O5166"/>
  <c r="K5166"/>
  <c r="J5166"/>
  <c r="I5166"/>
  <c r="H5166"/>
  <c r="G5166"/>
  <c r="F5166"/>
  <c r="E5166"/>
  <c r="D5166"/>
  <c r="C5166"/>
  <c r="B5166"/>
  <c r="A5166"/>
  <c r="O5165"/>
  <c r="K5165"/>
  <c r="J5165"/>
  <c r="I5165"/>
  <c r="H5165"/>
  <c r="G5165"/>
  <c r="F5165"/>
  <c r="E5165"/>
  <c r="D5165"/>
  <c r="C5165"/>
  <c r="B5165"/>
  <c r="A5165"/>
  <c r="O5164"/>
  <c r="K5164"/>
  <c r="J5164"/>
  <c r="I5164"/>
  <c r="H5164"/>
  <c r="G5164"/>
  <c r="F5164"/>
  <c r="E5164"/>
  <c r="D5164"/>
  <c r="C5164"/>
  <c r="B5164"/>
  <c r="A5164"/>
  <c r="O5163"/>
  <c r="K5163"/>
  <c r="J5163"/>
  <c r="I5163"/>
  <c r="H5163"/>
  <c r="G5163"/>
  <c r="F5163"/>
  <c r="E5163"/>
  <c r="D5163"/>
  <c r="C5163"/>
  <c r="B5163"/>
  <c r="A5163"/>
  <c r="O5162"/>
  <c r="K5162"/>
  <c r="J5162"/>
  <c r="I5162"/>
  <c r="H5162"/>
  <c r="G5162"/>
  <c r="F5162"/>
  <c r="E5162"/>
  <c r="D5162"/>
  <c r="C5162"/>
  <c r="B5162"/>
  <c r="A5162"/>
  <c r="O5161"/>
  <c r="K5161"/>
  <c r="J5161"/>
  <c r="I5161"/>
  <c r="H5161"/>
  <c r="G5161"/>
  <c r="F5161"/>
  <c r="E5161"/>
  <c r="D5161"/>
  <c r="C5161"/>
  <c r="B5161"/>
  <c r="A5161"/>
  <c r="O5160"/>
  <c r="K5160"/>
  <c r="J5160"/>
  <c r="I5160"/>
  <c r="H5160"/>
  <c r="G5160"/>
  <c r="F5160"/>
  <c r="E5160"/>
  <c r="D5160"/>
  <c r="C5160"/>
  <c r="B5160"/>
  <c r="A5160"/>
  <c r="O5159"/>
  <c r="K5159"/>
  <c r="J5159"/>
  <c r="I5159"/>
  <c r="H5159"/>
  <c r="G5159"/>
  <c r="F5159"/>
  <c r="E5159"/>
  <c r="D5159"/>
  <c r="C5159"/>
  <c r="B5159"/>
  <c r="A5159"/>
  <c r="O5158"/>
  <c r="K5158"/>
  <c r="J5158"/>
  <c r="I5158"/>
  <c r="H5158"/>
  <c r="G5158"/>
  <c r="F5158"/>
  <c r="E5158"/>
  <c r="D5158"/>
  <c r="C5158"/>
  <c r="B5158"/>
  <c r="A5158"/>
  <c r="O5157"/>
  <c r="K5157"/>
  <c r="J5157"/>
  <c r="I5157"/>
  <c r="H5157"/>
  <c r="G5157"/>
  <c r="F5157"/>
  <c r="E5157"/>
  <c r="D5157"/>
  <c r="C5157"/>
  <c r="B5157"/>
  <c r="A5157"/>
  <c r="O5156"/>
  <c r="K5156"/>
  <c r="J5156"/>
  <c r="I5156"/>
  <c r="H5156"/>
  <c r="G5156"/>
  <c r="F5156"/>
  <c r="E5156"/>
  <c r="D5156"/>
  <c r="C5156"/>
  <c r="B5156"/>
  <c r="A5156"/>
  <c r="O5155"/>
  <c r="K5155"/>
  <c r="J5155"/>
  <c r="I5155"/>
  <c r="H5155"/>
  <c r="G5155"/>
  <c r="F5155"/>
  <c r="E5155"/>
  <c r="D5155"/>
  <c r="C5155"/>
  <c r="B5155"/>
  <c r="A5155"/>
  <c r="O5154"/>
  <c r="K5154"/>
  <c r="J5154"/>
  <c r="I5154"/>
  <c r="H5154"/>
  <c r="G5154"/>
  <c r="F5154"/>
  <c r="E5154"/>
  <c r="D5154"/>
  <c r="C5154"/>
  <c r="B5154"/>
  <c r="A5154"/>
  <c r="O5153"/>
  <c r="K5153"/>
  <c r="J5153"/>
  <c r="I5153"/>
  <c r="H5153"/>
  <c r="G5153"/>
  <c r="F5153"/>
  <c r="E5153"/>
  <c r="D5153"/>
  <c r="C5153"/>
  <c r="B5153"/>
  <c r="A5153"/>
  <c r="O5152"/>
  <c r="K5152"/>
  <c r="J5152"/>
  <c r="I5152"/>
  <c r="H5152"/>
  <c r="G5152"/>
  <c r="F5152"/>
  <c r="E5152"/>
  <c r="D5152"/>
  <c r="C5152"/>
  <c r="B5152"/>
  <c r="A5152"/>
  <c r="O5151"/>
  <c r="K5151"/>
  <c r="J5151"/>
  <c r="I5151"/>
  <c r="H5151"/>
  <c r="G5151"/>
  <c r="F5151"/>
  <c r="E5151"/>
  <c r="D5151"/>
  <c r="C5151"/>
  <c r="B5151"/>
  <c r="A5151"/>
  <c r="O5150"/>
  <c r="K5150"/>
  <c r="J5150"/>
  <c r="I5150"/>
  <c r="H5150"/>
  <c r="G5150"/>
  <c r="F5150"/>
  <c r="E5150"/>
  <c r="D5150"/>
  <c r="C5150"/>
  <c r="B5150"/>
  <c r="A5150"/>
  <c r="O5149"/>
  <c r="K5149"/>
  <c r="J5149"/>
  <c r="I5149"/>
  <c r="H5149"/>
  <c r="G5149"/>
  <c r="F5149"/>
  <c r="E5149"/>
  <c r="D5149"/>
  <c r="C5149"/>
  <c r="B5149"/>
  <c r="A5149"/>
  <c r="O5148"/>
  <c r="K5148"/>
  <c r="J5148"/>
  <c r="I5148"/>
  <c r="H5148"/>
  <c r="G5148"/>
  <c r="F5148"/>
  <c r="E5148"/>
  <c r="D5148"/>
  <c r="C5148"/>
  <c r="B5148"/>
  <c r="A5148"/>
  <c r="O5147"/>
  <c r="K5147"/>
  <c r="J5147"/>
  <c r="I5147"/>
  <c r="H5147"/>
  <c r="G5147"/>
  <c r="F5147"/>
  <c r="E5147"/>
  <c r="D5147"/>
  <c r="C5147"/>
  <c r="B5147"/>
  <c r="A5147"/>
  <c r="O5146"/>
  <c r="K5146"/>
  <c r="J5146"/>
  <c r="I5146"/>
  <c r="H5146"/>
  <c r="G5146"/>
  <c r="F5146"/>
  <c r="E5146"/>
  <c r="D5146"/>
  <c r="C5146"/>
  <c r="B5146"/>
  <c r="A5146"/>
  <c r="O5145"/>
  <c r="K5145"/>
  <c r="J5145"/>
  <c r="I5145"/>
  <c r="H5145"/>
  <c r="G5145"/>
  <c r="F5145"/>
  <c r="E5145"/>
  <c r="D5145"/>
  <c r="C5145"/>
  <c r="B5145"/>
  <c r="A5145"/>
  <c r="O5144"/>
  <c r="K5144"/>
  <c r="J5144"/>
  <c r="I5144"/>
  <c r="H5144"/>
  <c r="G5144"/>
  <c r="F5144"/>
  <c r="E5144"/>
  <c r="D5144"/>
  <c r="C5144"/>
  <c r="B5144"/>
  <c r="A5144"/>
  <c r="O5143"/>
  <c r="K5143"/>
  <c r="J5143"/>
  <c r="I5143"/>
  <c r="H5143"/>
  <c r="G5143"/>
  <c r="F5143"/>
  <c r="E5143"/>
  <c r="D5143"/>
  <c r="C5143"/>
  <c r="B5143"/>
  <c r="A5143"/>
  <c r="O5142"/>
  <c r="K5142"/>
  <c r="J5142"/>
  <c r="I5142"/>
  <c r="H5142"/>
  <c r="G5142"/>
  <c r="F5142"/>
  <c r="E5142"/>
  <c r="D5142"/>
  <c r="C5142"/>
  <c r="B5142"/>
  <c r="A5142"/>
  <c r="O5141"/>
  <c r="K5141"/>
  <c r="J5141"/>
  <c r="I5141"/>
  <c r="H5141"/>
  <c r="G5141"/>
  <c r="F5141"/>
  <c r="E5141"/>
  <c r="D5141"/>
  <c r="C5141"/>
  <c r="B5141"/>
  <c r="A5141"/>
  <c r="O5140"/>
  <c r="K5140"/>
  <c r="J5140"/>
  <c r="I5140"/>
  <c r="H5140"/>
  <c r="G5140"/>
  <c r="F5140"/>
  <c r="E5140"/>
  <c r="D5140"/>
  <c r="C5140"/>
  <c r="B5140"/>
  <c r="A5140"/>
  <c r="O5139"/>
  <c r="K5139"/>
  <c r="J5139"/>
  <c r="I5139"/>
  <c r="H5139"/>
  <c r="G5139"/>
  <c r="F5139"/>
  <c r="E5139"/>
  <c r="D5139"/>
  <c r="C5139"/>
  <c r="B5139"/>
  <c r="A5139"/>
  <c r="O5138"/>
  <c r="K5138"/>
  <c r="J5138"/>
  <c r="I5138"/>
  <c r="H5138"/>
  <c r="G5138"/>
  <c r="F5138"/>
  <c r="E5138"/>
  <c r="D5138"/>
  <c r="C5138"/>
  <c r="B5138"/>
  <c r="A5138"/>
  <c r="O5137"/>
  <c r="K5137"/>
  <c r="J5137"/>
  <c r="I5137"/>
  <c r="H5137"/>
  <c r="G5137"/>
  <c r="F5137"/>
  <c r="E5137"/>
  <c r="D5137"/>
  <c r="C5137"/>
  <c r="B5137"/>
  <c r="A5137"/>
  <c r="O5136"/>
  <c r="K5136"/>
  <c r="J5136"/>
  <c r="I5136"/>
  <c r="H5136"/>
  <c r="G5136"/>
  <c r="F5136"/>
  <c r="E5136"/>
  <c r="D5136"/>
  <c r="C5136"/>
  <c r="B5136"/>
  <c r="A5136"/>
  <c r="O5135"/>
  <c r="K5135"/>
  <c r="J5135"/>
  <c r="I5135"/>
  <c r="H5135"/>
  <c r="G5135"/>
  <c r="F5135"/>
  <c r="E5135"/>
  <c r="D5135"/>
  <c r="C5135"/>
  <c r="B5135"/>
  <c r="A5135"/>
  <c r="O5134"/>
  <c r="K5134"/>
  <c r="J5134"/>
  <c r="I5134"/>
  <c r="H5134"/>
  <c r="G5134"/>
  <c r="F5134"/>
  <c r="E5134"/>
  <c r="D5134"/>
  <c r="C5134"/>
  <c r="B5134"/>
  <c r="A5134"/>
  <c r="O5133"/>
  <c r="K5133"/>
  <c r="J5133"/>
  <c r="I5133"/>
  <c r="H5133"/>
  <c r="G5133"/>
  <c r="F5133"/>
  <c r="E5133"/>
  <c r="D5133"/>
  <c r="C5133"/>
  <c r="B5133"/>
  <c r="A5133"/>
  <c r="O5132"/>
  <c r="K5132"/>
  <c r="J5132"/>
  <c r="I5132"/>
  <c r="H5132"/>
  <c r="G5132"/>
  <c r="F5132"/>
  <c r="E5132"/>
  <c r="D5132"/>
  <c r="C5132"/>
  <c r="B5132"/>
  <c r="A5132"/>
  <c r="O5131"/>
  <c r="K5131"/>
  <c r="J5131"/>
  <c r="I5131"/>
  <c r="H5131"/>
  <c r="G5131"/>
  <c r="F5131"/>
  <c r="E5131"/>
  <c r="D5131"/>
  <c r="C5131"/>
  <c r="B5131"/>
  <c r="A5131"/>
  <c r="O5130"/>
  <c r="K5130"/>
  <c r="J5130"/>
  <c r="I5130"/>
  <c r="H5130"/>
  <c r="G5130"/>
  <c r="F5130"/>
  <c r="E5130"/>
  <c r="D5130"/>
  <c r="C5130"/>
  <c r="B5130"/>
  <c r="A5130"/>
  <c r="O5129"/>
  <c r="K5129"/>
  <c r="J5129"/>
  <c r="I5129"/>
  <c r="H5129"/>
  <c r="G5129"/>
  <c r="F5129"/>
  <c r="E5129"/>
  <c r="D5129"/>
  <c r="C5129"/>
  <c r="B5129"/>
  <c r="A5129"/>
  <c r="O5128"/>
  <c r="K5128"/>
  <c r="J5128"/>
  <c r="I5128"/>
  <c r="H5128"/>
  <c r="G5128"/>
  <c r="F5128"/>
  <c r="E5128"/>
  <c r="D5128"/>
  <c r="C5128"/>
  <c r="B5128"/>
  <c r="A5128"/>
  <c r="O5127"/>
  <c r="K5127"/>
  <c r="J5127"/>
  <c r="I5127"/>
  <c r="H5127"/>
  <c r="G5127"/>
  <c r="F5127"/>
  <c r="E5127"/>
  <c r="D5127"/>
  <c r="C5127"/>
  <c r="B5127"/>
  <c r="A5127"/>
  <c r="O5126"/>
  <c r="K5126"/>
  <c r="J5126"/>
  <c r="I5126"/>
  <c r="H5126"/>
  <c r="G5126"/>
  <c r="F5126"/>
  <c r="E5126"/>
  <c r="D5126"/>
  <c r="C5126"/>
  <c r="B5126"/>
  <c r="A5126"/>
  <c r="O5125"/>
  <c r="K5125"/>
  <c r="J5125"/>
  <c r="I5125"/>
  <c r="H5125"/>
  <c r="G5125"/>
  <c r="F5125"/>
  <c r="E5125"/>
  <c r="D5125"/>
  <c r="C5125"/>
  <c r="B5125"/>
  <c r="A5125"/>
  <c r="O5124"/>
  <c r="K5124"/>
  <c r="J5124"/>
  <c r="I5124"/>
  <c r="H5124"/>
  <c r="G5124"/>
  <c r="F5124"/>
  <c r="E5124"/>
  <c r="D5124"/>
  <c r="C5124"/>
  <c r="B5124"/>
  <c r="A5124"/>
  <c r="O5123"/>
  <c r="K5123"/>
  <c r="J5123"/>
  <c r="I5123"/>
  <c r="H5123"/>
  <c r="G5123"/>
  <c r="F5123"/>
  <c r="E5123"/>
  <c r="D5123"/>
  <c r="C5123"/>
  <c r="B5123"/>
  <c r="A5123"/>
  <c r="O5122"/>
  <c r="K5122"/>
  <c r="J5122"/>
  <c r="I5122"/>
  <c r="H5122"/>
  <c r="G5122"/>
  <c r="F5122"/>
  <c r="E5122"/>
  <c r="D5122"/>
  <c r="C5122"/>
  <c r="B5122"/>
  <c r="A5122"/>
  <c r="O5121"/>
  <c r="K5121"/>
  <c r="J5121"/>
  <c r="I5121"/>
  <c r="H5121"/>
  <c r="G5121"/>
  <c r="F5121"/>
  <c r="E5121"/>
  <c r="D5121"/>
  <c r="C5121"/>
  <c r="B5121"/>
  <c r="A5121"/>
  <c r="O5120"/>
  <c r="K5120"/>
  <c r="J5120"/>
  <c r="I5120"/>
  <c r="H5120"/>
  <c r="G5120"/>
  <c r="F5120"/>
  <c r="E5120"/>
  <c r="D5120"/>
  <c r="C5120"/>
  <c r="B5120"/>
  <c r="A5120"/>
  <c r="O5119"/>
  <c r="K5119"/>
  <c r="J5119"/>
  <c r="I5119"/>
  <c r="H5119"/>
  <c r="G5119"/>
  <c r="F5119"/>
  <c r="E5119"/>
  <c r="D5119"/>
  <c r="C5119"/>
  <c r="B5119"/>
  <c r="A5119"/>
  <c r="O5118"/>
  <c r="K5118"/>
  <c r="J5118"/>
  <c r="I5118"/>
  <c r="H5118"/>
  <c r="G5118"/>
  <c r="F5118"/>
  <c r="E5118"/>
  <c r="D5118"/>
  <c r="C5118"/>
  <c r="B5118"/>
  <c r="A5118"/>
  <c r="O5117"/>
  <c r="K5117"/>
  <c r="J5117"/>
  <c r="I5117"/>
  <c r="H5117"/>
  <c r="G5117"/>
  <c r="F5117"/>
  <c r="E5117"/>
  <c r="D5117"/>
  <c r="C5117"/>
  <c r="B5117"/>
  <c r="A5117"/>
  <c r="O5116"/>
  <c r="K5116"/>
  <c r="J5116"/>
  <c r="I5116"/>
  <c r="H5116"/>
  <c r="G5116"/>
  <c r="F5116"/>
  <c r="E5116"/>
  <c r="D5116"/>
  <c r="C5116"/>
  <c r="B5116"/>
  <c r="A5116"/>
  <c r="O5115"/>
  <c r="K5115"/>
  <c r="J5115"/>
  <c r="I5115"/>
  <c r="H5115"/>
  <c r="G5115"/>
  <c r="F5115"/>
  <c r="E5115"/>
  <c r="D5115"/>
  <c r="C5115"/>
  <c r="B5115"/>
  <c r="A5115"/>
  <c r="O5114"/>
  <c r="K5114"/>
  <c r="J5114"/>
  <c r="I5114"/>
  <c r="H5114"/>
  <c r="G5114"/>
  <c r="F5114"/>
  <c r="E5114"/>
  <c r="D5114"/>
  <c r="C5114"/>
  <c r="B5114"/>
  <c r="A5114"/>
  <c r="O5113"/>
  <c r="K5113"/>
  <c r="J5113"/>
  <c r="I5113"/>
  <c r="H5113"/>
  <c r="G5113"/>
  <c r="F5113"/>
  <c r="E5113"/>
  <c r="D5113"/>
  <c r="C5113"/>
  <c r="B5113"/>
  <c r="A5113"/>
  <c r="O5112"/>
  <c r="K5112"/>
  <c r="J5112"/>
  <c r="I5112"/>
  <c r="H5112"/>
  <c r="G5112"/>
  <c r="F5112"/>
  <c r="E5112"/>
  <c r="D5112"/>
  <c r="C5112"/>
  <c r="B5112"/>
  <c r="A5112"/>
  <c r="O5111"/>
  <c r="K5111"/>
  <c r="J5111"/>
  <c r="I5111"/>
  <c r="H5111"/>
  <c r="G5111"/>
  <c r="F5111"/>
  <c r="E5111"/>
  <c r="D5111"/>
  <c r="C5111"/>
  <c r="B5111"/>
  <c r="A5111"/>
  <c r="O5110"/>
  <c r="K5110"/>
  <c r="J5110"/>
  <c r="I5110"/>
  <c r="H5110"/>
  <c r="G5110"/>
  <c r="F5110"/>
  <c r="E5110"/>
  <c r="D5110"/>
  <c r="C5110"/>
  <c r="B5110"/>
  <c r="A5110"/>
  <c r="O5109"/>
  <c r="K5109"/>
  <c r="J5109"/>
  <c r="I5109"/>
  <c r="H5109"/>
  <c r="G5109"/>
  <c r="F5109"/>
  <c r="E5109"/>
  <c r="D5109"/>
  <c r="C5109"/>
  <c r="B5109"/>
  <c r="A5109"/>
  <c r="O5108"/>
  <c r="K5108"/>
  <c r="J5108"/>
  <c r="I5108"/>
  <c r="H5108"/>
  <c r="G5108"/>
  <c r="F5108"/>
  <c r="E5108"/>
  <c r="D5108"/>
  <c r="C5108"/>
  <c r="B5108"/>
  <c r="A5108"/>
  <c r="O5107"/>
  <c r="K5107"/>
  <c r="J5107"/>
  <c r="I5107"/>
  <c r="H5107"/>
  <c r="G5107"/>
  <c r="F5107"/>
  <c r="E5107"/>
  <c r="D5107"/>
  <c r="C5107"/>
  <c r="B5107"/>
  <c r="A5107"/>
  <c r="O5106"/>
  <c r="K5106"/>
  <c r="J5106"/>
  <c r="I5106"/>
  <c r="H5106"/>
  <c r="G5106"/>
  <c r="F5106"/>
  <c r="E5106"/>
  <c r="D5106"/>
  <c r="C5106"/>
  <c r="B5106"/>
  <c r="A5106"/>
  <c r="O5105"/>
  <c r="K5105"/>
  <c r="J5105"/>
  <c r="I5105"/>
  <c r="H5105"/>
  <c r="G5105"/>
  <c r="F5105"/>
  <c r="E5105"/>
  <c r="D5105"/>
  <c r="C5105"/>
  <c r="B5105"/>
  <c r="A5105"/>
  <c r="O5104"/>
  <c r="K5104"/>
  <c r="J5104"/>
  <c r="I5104"/>
  <c r="H5104"/>
  <c r="G5104"/>
  <c r="F5104"/>
  <c r="E5104"/>
  <c r="D5104"/>
  <c r="C5104"/>
  <c r="B5104"/>
  <c r="A5104"/>
  <c r="O5103"/>
  <c r="K5103"/>
  <c r="J5103"/>
  <c r="I5103"/>
  <c r="H5103"/>
  <c r="G5103"/>
  <c r="F5103"/>
  <c r="E5103"/>
  <c r="D5103"/>
  <c r="C5103"/>
  <c r="B5103"/>
  <c r="A5103"/>
  <c r="O5102"/>
  <c r="K5102"/>
  <c r="J5102"/>
  <c r="I5102"/>
  <c r="H5102"/>
  <c r="G5102"/>
  <c r="F5102"/>
  <c r="E5102"/>
  <c r="D5102"/>
  <c r="C5102"/>
  <c r="B5102"/>
  <c r="A5102"/>
  <c r="O5101"/>
  <c r="K5101"/>
  <c r="J5101"/>
  <c r="I5101"/>
  <c r="H5101"/>
  <c r="G5101"/>
  <c r="F5101"/>
  <c r="E5101"/>
  <c r="D5101"/>
  <c r="C5101"/>
  <c r="B5101"/>
  <c r="A5101"/>
  <c r="O5100"/>
  <c r="K5100"/>
  <c r="J5100"/>
  <c r="I5100"/>
  <c r="H5100"/>
  <c r="G5100"/>
  <c r="F5100"/>
  <c r="E5100"/>
  <c r="D5100"/>
  <c r="C5100"/>
  <c r="B5100"/>
  <c r="A5100"/>
  <c r="O5099"/>
  <c r="K5099"/>
  <c r="J5099"/>
  <c r="I5099"/>
  <c r="H5099"/>
  <c r="G5099"/>
  <c r="F5099"/>
  <c r="E5099"/>
  <c r="D5099"/>
  <c r="C5099"/>
  <c r="B5099"/>
  <c r="A5099"/>
  <c r="O5098"/>
  <c r="K5098"/>
  <c r="J5098"/>
  <c r="I5098"/>
  <c r="H5098"/>
  <c r="G5098"/>
  <c r="F5098"/>
  <c r="E5098"/>
  <c r="D5098"/>
  <c r="C5098"/>
  <c r="B5098"/>
  <c r="A5098"/>
  <c r="O5097"/>
  <c r="K5097"/>
  <c r="J5097"/>
  <c r="I5097"/>
  <c r="H5097"/>
  <c r="G5097"/>
  <c r="F5097"/>
  <c r="E5097"/>
  <c r="D5097"/>
  <c r="C5097"/>
  <c r="B5097"/>
  <c r="A5097"/>
  <c r="O5096"/>
  <c r="K5096"/>
  <c r="J5096"/>
  <c r="I5096"/>
  <c r="H5096"/>
  <c r="G5096"/>
  <c r="F5096"/>
  <c r="E5096"/>
  <c r="D5096"/>
  <c r="C5096"/>
  <c r="B5096"/>
  <c r="A5096"/>
  <c r="O5095"/>
  <c r="K5095"/>
  <c r="J5095"/>
  <c r="I5095"/>
  <c r="H5095"/>
  <c r="G5095"/>
  <c r="F5095"/>
  <c r="E5095"/>
  <c r="D5095"/>
  <c r="C5095"/>
  <c r="B5095"/>
  <c r="A5095"/>
  <c r="O5094"/>
  <c r="K5094"/>
  <c r="J5094"/>
  <c r="I5094"/>
  <c r="H5094"/>
  <c r="G5094"/>
  <c r="F5094"/>
  <c r="E5094"/>
  <c r="D5094"/>
  <c r="C5094"/>
  <c r="B5094"/>
  <c r="A5094"/>
  <c r="O5093"/>
  <c r="K5093"/>
  <c r="J5093"/>
  <c r="I5093"/>
  <c r="H5093"/>
  <c r="G5093"/>
  <c r="F5093"/>
  <c r="E5093"/>
  <c r="D5093"/>
  <c r="C5093"/>
  <c r="B5093"/>
  <c r="A5093"/>
  <c r="O5092"/>
  <c r="K5092"/>
  <c r="J5092"/>
  <c r="I5092"/>
  <c r="H5092"/>
  <c r="G5092"/>
  <c r="F5092"/>
  <c r="E5092"/>
  <c r="D5092"/>
  <c r="C5092"/>
  <c r="B5092"/>
  <c r="A5092"/>
  <c r="O5091"/>
  <c r="K5091"/>
  <c r="J5091"/>
  <c r="I5091"/>
  <c r="H5091"/>
  <c r="G5091"/>
  <c r="F5091"/>
  <c r="E5091"/>
  <c r="D5091"/>
  <c r="C5091"/>
  <c r="B5091"/>
  <c r="A5091"/>
  <c r="O5090"/>
  <c r="K5090"/>
  <c r="J5090"/>
  <c r="I5090"/>
  <c r="H5090"/>
  <c r="G5090"/>
  <c r="F5090"/>
  <c r="E5090"/>
  <c r="D5090"/>
  <c r="C5090"/>
  <c r="B5090"/>
  <c r="A5090"/>
  <c r="O5089"/>
  <c r="K5089"/>
  <c r="J5089"/>
  <c r="I5089"/>
  <c r="H5089"/>
  <c r="G5089"/>
  <c r="F5089"/>
  <c r="E5089"/>
  <c r="D5089"/>
  <c r="C5089"/>
  <c r="B5089"/>
  <c r="A5089"/>
  <c r="O5088"/>
  <c r="K5088"/>
  <c r="J5088"/>
  <c r="I5088"/>
  <c r="H5088"/>
  <c r="G5088"/>
  <c r="F5088"/>
  <c r="E5088"/>
  <c r="D5088"/>
  <c r="C5088"/>
  <c r="B5088"/>
  <c r="A5088"/>
  <c r="O5087"/>
  <c r="K5087"/>
  <c r="J5087"/>
  <c r="I5087"/>
  <c r="H5087"/>
  <c r="G5087"/>
  <c r="F5087"/>
  <c r="E5087"/>
  <c r="D5087"/>
  <c r="C5087"/>
  <c r="B5087"/>
  <c r="A5087"/>
  <c r="O5086"/>
  <c r="K5086"/>
  <c r="J5086"/>
  <c r="I5086"/>
  <c r="H5086"/>
  <c r="G5086"/>
  <c r="F5086"/>
  <c r="E5086"/>
  <c r="D5086"/>
  <c r="C5086"/>
  <c r="B5086"/>
  <c r="A5086"/>
  <c r="O5085"/>
  <c r="K5085"/>
  <c r="J5085"/>
  <c r="I5085"/>
  <c r="H5085"/>
  <c r="G5085"/>
  <c r="F5085"/>
  <c r="E5085"/>
  <c r="D5085"/>
  <c r="C5085"/>
  <c r="B5085"/>
  <c r="A5085"/>
  <c r="O5084"/>
  <c r="K5084"/>
  <c r="J5084"/>
  <c r="I5084"/>
  <c r="H5084"/>
  <c r="G5084"/>
  <c r="F5084"/>
  <c r="E5084"/>
  <c r="D5084"/>
  <c r="C5084"/>
  <c r="B5084"/>
  <c r="A5084"/>
  <c r="O5083"/>
  <c r="K5083"/>
  <c r="J5083"/>
  <c r="I5083"/>
  <c r="H5083"/>
  <c r="G5083"/>
  <c r="F5083"/>
  <c r="E5083"/>
  <c r="D5083"/>
  <c r="C5083"/>
  <c r="B5083"/>
  <c r="A5083"/>
  <c r="O5082"/>
  <c r="K5082"/>
  <c r="J5082"/>
  <c r="I5082"/>
  <c r="H5082"/>
  <c r="G5082"/>
  <c r="F5082"/>
  <c r="E5082"/>
  <c r="D5082"/>
  <c r="C5082"/>
  <c r="B5082"/>
  <c r="A5082"/>
  <c r="O5081"/>
  <c r="K5081"/>
  <c r="J5081"/>
  <c r="I5081"/>
  <c r="H5081"/>
  <c r="G5081"/>
  <c r="F5081"/>
  <c r="E5081"/>
  <c r="D5081"/>
  <c r="C5081"/>
  <c r="B5081"/>
  <c r="A5081"/>
  <c r="O5080"/>
  <c r="K5080"/>
  <c r="J5080"/>
  <c r="I5080"/>
  <c r="H5080"/>
  <c r="G5080"/>
  <c r="F5080"/>
  <c r="E5080"/>
  <c r="D5080"/>
  <c r="C5080"/>
  <c r="B5080"/>
  <c r="A5080"/>
  <c r="O5079"/>
  <c r="K5079"/>
  <c r="J5079"/>
  <c r="I5079"/>
  <c r="H5079"/>
  <c r="G5079"/>
  <c r="F5079"/>
  <c r="E5079"/>
  <c r="D5079"/>
  <c r="C5079"/>
  <c r="B5079"/>
  <c r="A5079"/>
  <c r="O5078"/>
  <c r="K5078"/>
  <c r="J5078"/>
  <c r="I5078"/>
  <c r="H5078"/>
  <c r="G5078"/>
  <c r="F5078"/>
  <c r="E5078"/>
  <c r="D5078"/>
  <c r="C5078"/>
  <c r="B5078"/>
  <c r="A5078"/>
  <c r="O5077"/>
  <c r="K5077"/>
  <c r="J5077"/>
  <c r="I5077"/>
  <c r="H5077"/>
  <c r="G5077"/>
  <c r="F5077"/>
  <c r="E5077"/>
  <c r="D5077"/>
  <c r="C5077"/>
  <c r="B5077"/>
  <c r="A5077"/>
  <c r="O5076"/>
  <c r="K5076"/>
  <c r="J5076"/>
  <c r="I5076"/>
  <c r="H5076"/>
  <c r="G5076"/>
  <c r="F5076"/>
  <c r="E5076"/>
  <c r="D5076"/>
  <c r="C5076"/>
  <c r="B5076"/>
  <c r="A5076"/>
  <c r="O5075"/>
  <c r="K5075"/>
  <c r="J5075"/>
  <c r="I5075"/>
  <c r="H5075"/>
  <c r="G5075"/>
  <c r="F5075"/>
  <c r="E5075"/>
  <c r="D5075"/>
  <c r="C5075"/>
  <c r="B5075"/>
  <c r="A5075"/>
  <c r="O5074"/>
  <c r="K5074"/>
  <c r="J5074"/>
  <c r="I5074"/>
  <c r="H5074"/>
  <c r="G5074"/>
  <c r="F5074"/>
  <c r="E5074"/>
  <c r="D5074"/>
  <c r="C5074"/>
  <c r="B5074"/>
  <c r="A5074"/>
  <c r="O5073"/>
  <c r="K5073"/>
  <c r="J5073"/>
  <c r="I5073"/>
  <c r="H5073"/>
  <c r="G5073"/>
  <c r="F5073"/>
  <c r="E5073"/>
  <c r="D5073"/>
  <c r="C5073"/>
  <c r="B5073"/>
  <c r="A5073"/>
  <c r="O5072"/>
  <c r="K5072"/>
  <c r="J5072"/>
  <c r="I5072"/>
  <c r="H5072"/>
  <c r="G5072"/>
  <c r="F5072"/>
  <c r="E5072"/>
  <c r="D5072"/>
  <c r="C5072"/>
  <c r="B5072"/>
  <c r="A5072"/>
  <c r="O5071"/>
  <c r="K5071"/>
  <c r="J5071"/>
  <c r="I5071"/>
  <c r="H5071"/>
  <c r="G5071"/>
  <c r="F5071"/>
  <c r="E5071"/>
  <c r="D5071"/>
  <c r="C5071"/>
  <c r="B5071"/>
  <c r="A5071"/>
  <c r="O5070"/>
  <c r="K5070"/>
  <c r="J5070"/>
  <c r="I5070"/>
  <c r="H5070"/>
  <c r="G5070"/>
  <c r="F5070"/>
  <c r="E5070"/>
  <c r="D5070"/>
  <c r="C5070"/>
  <c r="B5070"/>
  <c r="A5070"/>
  <c r="O5069"/>
  <c r="K5069"/>
  <c r="J5069"/>
  <c r="I5069"/>
  <c r="H5069"/>
  <c r="G5069"/>
  <c r="F5069"/>
  <c r="E5069"/>
  <c r="D5069"/>
  <c r="C5069"/>
  <c r="B5069"/>
  <c r="A5069"/>
  <c r="O5068"/>
  <c r="K5068"/>
  <c r="J5068"/>
  <c r="I5068"/>
  <c r="H5068"/>
  <c r="G5068"/>
  <c r="F5068"/>
  <c r="E5068"/>
  <c r="D5068"/>
  <c r="C5068"/>
  <c r="B5068"/>
  <c r="A5068"/>
  <c r="O5067"/>
  <c r="K5067"/>
  <c r="J5067"/>
  <c r="I5067"/>
  <c r="H5067"/>
  <c r="G5067"/>
  <c r="F5067"/>
  <c r="E5067"/>
  <c r="D5067"/>
  <c r="C5067"/>
  <c r="B5067"/>
  <c r="A5067"/>
  <c r="O5066"/>
  <c r="K5066"/>
  <c r="J5066"/>
  <c r="I5066"/>
  <c r="H5066"/>
  <c r="G5066"/>
  <c r="F5066"/>
  <c r="E5066"/>
  <c r="D5066"/>
  <c r="C5066"/>
  <c r="B5066"/>
  <c r="A5066"/>
  <c r="O5065"/>
  <c r="K5065"/>
  <c r="J5065"/>
  <c r="I5065"/>
  <c r="H5065"/>
  <c r="G5065"/>
  <c r="F5065"/>
  <c r="E5065"/>
  <c r="D5065"/>
  <c r="C5065"/>
  <c r="B5065"/>
  <c r="A5065"/>
  <c r="O5064"/>
  <c r="K5064"/>
  <c r="J5064"/>
  <c r="I5064"/>
  <c r="H5064"/>
  <c r="G5064"/>
  <c r="F5064"/>
  <c r="E5064"/>
  <c r="D5064"/>
  <c r="C5064"/>
  <c r="B5064"/>
  <c r="A5064"/>
  <c r="O5063"/>
  <c r="K5063"/>
  <c r="J5063"/>
  <c r="I5063"/>
  <c r="H5063"/>
  <c r="G5063"/>
  <c r="F5063"/>
  <c r="E5063"/>
  <c r="D5063"/>
  <c r="C5063"/>
  <c r="B5063"/>
  <c r="A5063"/>
  <c r="O5062"/>
  <c r="K5062"/>
  <c r="J5062"/>
  <c r="I5062"/>
  <c r="H5062"/>
  <c r="G5062"/>
  <c r="F5062"/>
  <c r="E5062"/>
  <c r="D5062"/>
  <c r="C5062"/>
  <c r="B5062"/>
  <c r="A5062"/>
  <c r="O5061"/>
  <c r="K5061"/>
  <c r="J5061"/>
  <c r="I5061"/>
  <c r="H5061"/>
  <c r="G5061"/>
  <c r="F5061"/>
  <c r="E5061"/>
  <c r="D5061"/>
  <c r="C5061"/>
  <c r="B5061"/>
  <c r="A5061"/>
  <c r="O5060"/>
  <c r="K5060"/>
  <c r="J5060"/>
  <c r="I5060"/>
  <c r="H5060"/>
  <c r="G5060"/>
  <c r="F5060"/>
  <c r="E5060"/>
  <c r="D5060"/>
  <c r="C5060"/>
  <c r="B5060"/>
  <c r="A5060"/>
  <c r="O5059"/>
  <c r="K5059"/>
  <c r="J5059"/>
  <c r="I5059"/>
  <c r="H5059"/>
  <c r="G5059"/>
  <c r="F5059"/>
  <c r="E5059"/>
  <c r="D5059"/>
  <c r="C5059"/>
  <c r="B5059"/>
  <c r="A5059"/>
  <c r="O5058"/>
  <c r="K5058"/>
  <c r="J5058"/>
  <c r="I5058"/>
  <c r="H5058"/>
  <c r="G5058"/>
  <c r="F5058"/>
  <c r="E5058"/>
  <c r="D5058"/>
  <c r="C5058"/>
  <c r="B5058"/>
  <c r="A5058"/>
  <c r="O5057"/>
  <c r="K5057"/>
  <c r="J5057"/>
  <c r="I5057"/>
  <c r="H5057"/>
  <c r="G5057"/>
  <c r="F5057"/>
  <c r="E5057"/>
  <c r="D5057"/>
  <c r="C5057"/>
  <c r="B5057"/>
  <c r="A5057"/>
  <c r="O5056"/>
  <c r="K5056"/>
  <c r="J5056"/>
  <c r="I5056"/>
  <c r="H5056"/>
  <c r="G5056"/>
  <c r="F5056"/>
  <c r="E5056"/>
  <c r="D5056"/>
  <c r="C5056"/>
  <c r="B5056"/>
  <c r="A5056"/>
  <c r="O5055"/>
  <c r="K5055"/>
  <c r="J5055"/>
  <c r="I5055"/>
  <c r="H5055"/>
  <c r="G5055"/>
  <c r="F5055"/>
  <c r="E5055"/>
  <c r="D5055"/>
  <c r="C5055"/>
  <c r="B5055"/>
  <c r="A5055"/>
  <c r="O5054"/>
  <c r="K5054"/>
  <c r="J5054"/>
  <c r="I5054"/>
  <c r="H5054"/>
  <c r="G5054"/>
  <c r="F5054"/>
  <c r="E5054"/>
  <c r="D5054"/>
  <c r="C5054"/>
  <c r="B5054"/>
  <c r="A5054"/>
  <c r="O5053"/>
  <c r="K5053"/>
  <c r="J5053"/>
  <c r="I5053"/>
  <c r="H5053"/>
  <c r="G5053"/>
  <c r="F5053"/>
  <c r="E5053"/>
  <c r="D5053"/>
  <c r="C5053"/>
  <c r="B5053"/>
  <c r="A5053"/>
  <c r="O5052"/>
  <c r="K5052"/>
  <c r="J5052"/>
  <c r="I5052"/>
  <c r="H5052"/>
  <c r="G5052"/>
  <c r="F5052"/>
  <c r="E5052"/>
  <c r="D5052"/>
  <c r="C5052"/>
  <c r="B5052"/>
  <c r="A5052"/>
  <c r="O5051"/>
  <c r="K5051"/>
  <c r="J5051"/>
  <c r="I5051"/>
  <c r="H5051"/>
  <c r="G5051"/>
  <c r="F5051"/>
  <c r="E5051"/>
  <c r="D5051"/>
  <c r="C5051"/>
  <c r="B5051"/>
  <c r="A5051"/>
  <c r="O5050"/>
  <c r="K5050"/>
  <c r="J5050"/>
  <c r="I5050"/>
  <c r="H5050"/>
  <c r="G5050"/>
  <c r="F5050"/>
  <c r="E5050"/>
  <c r="D5050"/>
  <c r="C5050"/>
  <c r="B5050"/>
  <c r="A5050"/>
  <c r="O5049"/>
  <c r="K5049"/>
  <c r="J5049"/>
  <c r="I5049"/>
  <c r="H5049"/>
  <c r="G5049"/>
  <c r="F5049"/>
  <c r="E5049"/>
  <c r="D5049"/>
  <c r="C5049"/>
  <c r="B5049"/>
  <c r="A5049"/>
  <c r="O5048"/>
  <c r="K5048"/>
  <c r="J5048"/>
  <c r="I5048"/>
  <c r="H5048"/>
  <c r="G5048"/>
  <c r="F5048"/>
  <c r="E5048"/>
  <c r="D5048"/>
  <c r="C5048"/>
  <c r="B5048"/>
  <c r="A5048"/>
  <c r="O5047"/>
  <c r="K5047"/>
  <c r="J5047"/>
  <c r="I5047"/>
  <c r="H5047"/>
  <c r="G5047"/>
  <c r="F5047"/>
  <c r="E5047"/>
  <c r="D5047"/>
  <c r="C5047"/>
  <c r="B5047"/>
  <c r="A5047"/>
  <c r="O5046"/>
  <c r="K5046"/>
  <c r="J5046"/>
  <c r="I5046"/>
  <c r="H5046"/>
  <c r="G5046"/>
  <c r="F5046"/>
  <c r="E5046"/>
  <c r="D5046"/>
  <c r="C5046"/>
  <c r="B5046"/>
  <c r="A5046"/>
  <c r="O5045"/>
  <c r="K5045"/>
  <c r="J5045"/>
  <c r="I5045"/>
  <c r="H5045"/>
  <c r="G5045"/>
  <c r="F5045"/>
  <c r="E5045"/>
  <c r="D5045"/>
  <c r="C5045"/>
  <c r="B5045"/>
  <c r="A5045"/>
  <c r="O5044"/>
  <c r="K5044"/>
  <c r="J5044"/>
  <c r="I5044"/>
  <c r="H5044"/>
  <c r="G5044"/>
  <c r="F5044"/>
  <c r="E5044"/>
  <c r="D5044"/>
  <c r="C5044"/>
  <c r="B5044"/>
  <c r="A5044"/>
  <c r="O5043"/>
  <c r="K5043"/>
  <c r="J5043"/>
  <c r="I5043"/>
  <c r="H5043"/>
  <c r="G5043"/>
  <c r="F5043"/>
  <c r="E5043"/>
  <c r="D5043"/>
  <c r="C5043"/>
  <c r="B5043"/>
  <c r="A5043"/>
  <c r="O5042"/>
  <c r="K5042"/>
  <c r="J5042"/>
  <c r="I5042"/>
  <c r="H5042"/>
  <c r="G5042"/>
  <c r="F5042"/>
  <c r="E5042"/>
  <c r="D5042"/>
  <c r="C5042"/>
  <c r="B5042"/>
  <c r="A5042"/>
  <c r="O5041"/>
  <c r="K5041"/>
  <c r="J5041"/>
  <c r="I5041"/>
  <c r="H5041"/>
  <c r="G5041"/>
  <c r="F5041"/>
  <c r="E5041"/>
  <c r="D5041"/>
  <c r="C5041"/>
  <c r="B5041"/>
  <c r="A5041"/>
  <c r="O5040"/>
  <c r="K5040"/>
  <c r="J5040"/>
  <c r="I5040"/>
  <c r="H5040"/>
  <c r="G5040"/>
  <c r="F5040"/>
  <c r="E5040"/>
  <c r="D5040"/>
  <c r="C5040"/>
  <c r="B5040"/>
  <c r="A5040"/>
  <c r="O5039"/>
  <c r="K5039"/>
  <c r="J5039"/>
  <c r="I5039"/>
  <c r="H5039"/>
  <c r="G5039"/>
  <c r="F5039"/>
  <c r="E5039"/>
  <c r="D5039"/>
  <c r="C5039"/>
  <c r="B5039"/>
  <c r="A5039"/>
  <c r="O5038"/>
  <c r="K5038"/>
  <c r="J5038"/>
  <c r="I5038"/>
  <c r="H5038"/>
  <c r="G5038"/>
  <c r="F5038"/>
  <c r="E5038"/>
  <c r="D5038"/>
  <c r="C5038"/>
  <c r="B5038"/>
  <c r="A5038"/>
  <c r="O5037"/>
  <c r="K5037"/>
  <c r="J5037"/>
  <c r="I5037"/>
  <c r="H5037"/>
  <c r="G5037"/>
  <c r="F5037"/>
  <c r="E5037"/>
  <c r="D5037"/>
  <c r="C5037"/>
  <c r="B5037"/>
  <c r="A5037"/>
  <c r="O5036"/>
  <c r="K5036"/>
  <c r="J5036"/>
  <c r="I5036"/>
  <c r="H5036"/>
  <c r="G5036"/>
  <c r="F5036"/>
  <c r="E5036"/>
  <c r="D5036"/>
  <c r="C5036"/>
  <c r="B5036"/>
  <c r="A5036"/>
  <c r="O5035"/>
  <c r="K5035"/>
  <c r="J5035"/>
  <c r="I5035"/>
  <c r="H5035"/>
  <c r="G5035"/>
  <c r="F5035"/>
  <c r="E5035"/>
  <c r="D5035"/>
  <c r="C5035"/>
  <c r="B5035"/>
  <c r="A5035"/>
  <c r="O5034"/>
  <c r="K5034"/>
  <c r="J5034"/>
  <c r="I5034"/>
  <c r="H5034"/>
  <c r="G5034"/>
  <c r="F5034"/>
  <c r="E5034"/>
  <c r="D5034"/>
  <c r="C5034"/>
  <c r="B5034"/>
  <c r="A5034"/>
  <c r="O5033"/>
  <c r="K5033"/>
  <c r="J5033"/>
  <c r="I5033"/>
  <c r="H5033"/>
  <c r="G5033"/>
  <c r="F5033"/>
  <c r="E5033"/>
  <c r="D5033"/>
  <c r="C5033"/>
  <c r="B5033"/>
  <c r="A5033"/>
  <c r="O5032"/>
  <c r="K5032"/>
  <c r="J5032"/>
  <c r="I5032"/>
  <c r="H5032"/>
  <c r="G5032"/>
  <c r="F5032"/>
  <c r="E5032"/>
  <c r="D5032"/>
  <c r="C5032"/>
  <c r="B5032"/>
  <c r="A5032"/>
  <c r="O5031"/>
  <c r="K5031"/>
  <c r="J5031"/>
  <c r="I5031"/>
  <c r="H5031"/>
  <c r="G5031"/>
  <c r="F5031"/>
  <c r="E5031"/>
  <c r="D5031"/>
  <c r="C5031"/>
  <c r="B5031"/>
  <c r="A5031"/>
  <c r="O5030"/>
  <c r="K5030"/>
  <c r="J5030"/>
  <c r="I5030"/>
  <c r="H5030"/>
  <c r="G5030"/>
  <c r="F5030"/>
  <c r="E5030"/>
  <c r="D5030"/>
  <c r="C5030"/>
  <c r="B5030"/>
  <c r="A5030"/>
  <c r="O5029"/>
  <c r="K5029"/>
  <c r="J5029"/>
  <c r="I5029"/>
  <c r="H5029"/>
  <c r="G5029"/>
  <c r="F5029"/>
  <c r="E5029"/>
  <c r="D5029"/>
  <c r="C5029"/>
  <c r="B5029"/>
  <c r="A5029"/>
  <c r="O5028"/>
  <c r="K5028"/>
  <c r="J5028"/>
  <c r="I5028"/>
  <c r="H5028"/>
  <c r="G5028"/>
  <c r="F5028"/>
  <c r="E5028"/>
  <c r="D5028"/>
  <c r="C5028"/>
  <c r="B5028"/>
  <c r="A5028"/>
  <c r="O5027"/>
  <c r="K5027"/>
  <c r="J5027"/>
  <c r="I5027"/>
  <c r="H5027"/>
  <c r="G5027"/>
  <c r="F5027"/>
  <c r="E5027"/>
  <c r="D5027"/>
  <c r="C5027"/>
  <c r="B5027"/>
  <c r="A5027"/>
  <c r="O5026"/>
  <c r="K5026"/>
  <c r="J5026"/>
  <c r="I5026"/>
  <c r="H5026"/>
  <c r="G5026"/>
  <c r="F5026"/>
  <c r="E5026"/>
  <c r="D5026"/>
  <c r="C5026"/>
  <c r="B5026"/>
  <c r="A5026"/>
  <c r="O5025"/>
  <c r="K5025"/>
  <c r="J5025"/>
  <c r="I5025"/>
  <c r="H5025"/>
  <c r="G5025"/>
  <c r="F5025"/>
  <c r="E5025"/>
  <c r="D5025"/>
  <c r="C5025"/>
  <c r="B5025"/>
  <c r="A5025"/>
  <c r="O5024"/>
  <c r="K5024"/>
  <c r="J5024"/>
  <c r="I5024"/>
  <c r="H5024"/>
  <c r="G5024"/>
  <c r="F5024"/>
  <c r="E5024"/>
  <c r="D5024"/>
  <c r="C5024"/>
  <c r="B5024"/>
  <c r="A5024"/>
  <c r="O5023"/>
  <c r="K5023"/>
  <c r="J5023"/>
  <c r="I5023"/>
  <c r="H5023"/>
  <c r="G5023"/>
  <c r="F5023"/>
  <c r="E5023"/>
  <c r="D5023"/>
  <c r="C5023"/>
  <c r="B5023"/>
  <c r="A5023"/>
  <c r="O5022"/>
  <c r="K5022"/>
  <c r="J5022"/>
  <c r="I5022"/>
  <c r="H5022"/>
  <c r="G5022"/>
  <c r="F5022"/>
  <c r="E5022"/>
  <c r="D5022"/>
  <c r="C5022"/>
  <c r="B5022"/>
  <c r="A5022"/>
  <c r="O5021"/>
  <c r="K5021"/>
  <c r="J5021"/>
  <c r="I5021"/>
  <c r="H5021"/>
  <c r="G5021"/>
  <c r="F5021"/>
  <c r="E5021"/>
  <c r="D5021"/>
  <c r="C5021"/>
  <c r="B5021"/>
  <c r="A5021"/>
  <c r="O5020"/>
  <c r="K5020"/>
  <c r="J5020"/>
  <c r="I5020"/>
  <c r="H5020"/>
  <c r="G5020"/>
  <c r="F5020"/>
  <c r="E5020"/>
  <c r="D5020"/>
  <c r="C5020"/>
  <c r="B5020"/>
  <c r="A5020"/>
  <c r="O5019"/>
  <c r="K5019"/>
  <c r="J5019"/>
  <c r="I5019"/>
  <c r="H5019"/>
  <c r="G5019"/>
  <c r="F5019"/>
  <c r="E5019"/>
  <c r="D5019"/>
  <c r="C5019"/>
  <c r="B5019"/>
  <c r="A5019"/>
  <c r="O5018"/>
  <c r="K5018"/>
  <c r="J5018"/>
  <c r="I5018"/>
  <c r="H5018"/>
  <c r="G5018"/>
  <c r="F5018"/>
  <c r="E5018"/>
  <c r="D5018"/>
  <c r="C5018"/>
  <c r="B5018"/>
  <c r="A5018"/>
  <c r="O5017"/>
  <c r="K5017"/>
  <c r="J5017"/>
  <c r="I5017"/>
  <c r="H5017"/>
  <c r="G5017"/>
  <c r="F5017"/>
  <c r="E5017"/>
  <c r="D5017"/>
  <c r="C5017"/>
  <c r="B5017"/>
  <c r="A5017"/>
  <c r="O5016"/>
  <c r="K5016"/>
  <c r="J5016"/>
  <c r="I5016"/>
  <c r="H5016"/>
  <c r="G5016"/>
  <c r="F5016"/>
  <c r="E5016"/>
  <c r="D5016"/>
  <c r="C5016"/>
  <c r="B5016"/>
  <c r="A5016"/>
  <c r="O5015"/>
  <c r="K5015"/>
  <c r="J5015"/>
  <c r="I5015"/>
  <c r="H5015"/>
  <c r="G5015"/>
  <c r="F5015"/>
  <c r="E5015"/>
  <c r="D5015"/>
  <c r="C5015"/>
  <c r="B5015"/>
  <c r="A5015"/>
  <c r="O5014"/>
  <c r="K5014"/>
  <c r="J5014"/>
  <c r="I5014"/>
  <c r="H5014"/>
  <c r="G5014"/>
  <c r="F5014"/>
  <c r="E5014"/>
  <c r="D5014"/>
  <c r="C5014"/>
  <c r="B5014"/>
  <c r="A5014"/>
  <c r="O5013"/>
  <c r="K5013"/>
  <c r="J5013"/>
  <c r="I5013"/>
  <c r="H5013"/>
  <c r="G5013"/>
  <c r="F5013"/>
  <c r="E5013"/>
  <c r="D5013"/>
  <c r="C5013"/>
  <c r="B5013"/>
  <c r="A5013"/>
  <c r="O5012"/>
  <c r="K5012"/>
  <c r="J5012"/>
  <c r="I5012"/>
  <c r="H5012"/>
  <c r="G5012"/>
  <c r="F5012"/>
  <c r="E5012"/>
  <c r="D5012"/>
  <c r="C5012"/>
  <c r="B5012"/>
  <c r="A5012"/>
  <c r="O5011"/>
  <c r="K5011"/>
  <c r="J5011"/>
  <c r="I5011"/>
  <c r="H5011"/>
  <c r="G5011"/>
  <c r="F5011"/>
  <c r="E5011"/>
  <c r="D5011"/>
  <c r="C5011"/>
  <c r="B5011"/>
  <c r="A5011"/>
  <c r="O5010"/>
  <c r="K5010"/>
  <c r="J5010"/>
  <c r="I5010"/>
  <c r="H5010"/>
  <c r="G5010"/>
  <c r="F5010"/>
  <c r="E5010"/>
  <c r="D5010"/>
  <c r="C5010"/>
  <c r="B5010"/>
  <c r="A5010"/>
  <c r="O5009"/>
  <c r="K5009"/>
  <c r="J5009"/>
  <c r="I5009"/>
  <c r="H5009"/>
  <c r="G5009"/>
  <c r="F5009"/>
  <c r="E5009"/>
  <c r="D5009"/>
  <c r="C5009"/>
  <c r="B5009"/>
  <c r="A5009"/>
  <c r="O5008"/>
  <c r="K5008"/>
  <c r="J5008"/>
  <c r="I5008"/>
  <c r="H5008"/>
  <c r="G5008"/>
  <c r="F5008"/>
  <c r="E5008"/>
  <c r="D5008"/>
  <c r="C5008"/>
  <c r="B5008"/>
  <c r="A5008"/>
  <c r="O5007"/>
  <c r="K5007"/>
  <c r="J5007"/>
  <c r="I5007"/>
  <c r="H5007"/>
  <c r="G5007"/>
  <c r="F5007"/>
  <c r="E5007"/>
  <c r="D5007"/>
  <c r="C5007"/>
  <c r="B5007"/>
  <c r="A5007"/>
  <c r="O5006"/>
  <c r="K5006"/>
  <c r="J5006"/>
  <c r="I5006"/>
  <c r="H5006"/>
  <c r="G5006"/>
  <c r="F5006"/>
  <c r="E5006"/>
  <c r="D5006"/>
  <c r="C5006"/>
  <c r="B5006"/>
  <c r="A5006"/>
  <c r="O5005"/>
  <c r="K5005"/>
  <c r="J5005"/>
  <c r="I5005"/>
  <c r="H5005"/>
  <c r="G5005"/>
  <c r="F5005"/>
  <c r="E5005"/>
  <c r="D5005"/>
  <c r="C5005"/>
  <c r="B5005"/>
  <c r="A5005"/>
  <c r="O5004"/>
  <c r="K5004"/>
  <c r="J5004"/>
  <c r="I5004"/>
  <c r="H5004"/>
  <c r="G5004"/>
  <c r="F5004"/>
  <c r="E5004"/>
  <c r="D5004"/>
  <c r="C5004"/>
  <c r="B5004"/>
  <c r="A5004"/>
  <c r="O5003"/>
  <c r="K5003"/>
  <c r="J5003"/>
  <c r="I5003"/>
  <c r="H5003"/>
  <c r="G5003"/>
  <c r="F5003"/>
  <c r="E5003"/>
  <c r="D5003"/>
  <c r="C5003"/>
  <c r="B5003"/>
  <c r="A5003"/>
  <c r="O5002"/>
  <c r="K5002"/>
  <c r="J5002"/>
  <c r="I5002"/>
  <c r="H5002"/>
  <c r="G5002"/>
  <c r="F5002"/>
  <c r="E5002"/>
  <c r="D5002"/>
  <c r="C5002"/>
  <c r="B5002"/>
  <c r="A5002"/>
  <c r="O5001"/>
  <c r="K5001"/>
  <c r="J5001"/>
  <c r="I5001"/>
  <c r="H5001"/>
  <c r="G5001"/>
  <c r="F5001"/>
  <c r="E5001"/>
  <c r="D5001"/>
  <c r="C5001"/>
  <c r="B5001"/>
  <c r="A5001"/>
  <c r="O5000"/>
  <c r="K5000"/>
  <c r="J5000"/>
  <c r="I5000"/>
  <c r="H5000"/>
  <c r="G5000"/>
  <c r="F5000"/>
  <c r="E5000"/>
  <c r="D5000"/>
  <c r="C5000"/>
  <c r="B5000"/>
  <c r="A5000"/>
  <c r="O4999"/>
  <c r="K4999"/>
  <c r="J4999"/>
  <c r="I4999"/>
  <c r="H4999"/>
  <c r="G4999"/>
  <c r="F4999"/>
  <c r="E4999"/>
  <c r="D4999"/>
  <c r="C4999"/>
  <c r="B4999"/>
  <c r="A4999"/>
  <c r="O4998"/>
  <c r="K4998"/>
  <c r="J4998"/>
  <c r="I4998"/>
  <c r="H4998"/>
  <c r="G4998"/>
  <c r="F4998"/>
  <c r="E4998"/>
  <c r="D4998"/>
  <c r="C4998"/>
  <c r="B4998"/>
  <c r="A4998"/>
  <c r="O4997"/>
  <c r="K4997"/>
  <c r="J4997"/>
  <c r="I4997"/>
  <c r="H4997"/>
  <c r="G4997"/>
  <c r="F4997"/>
  <c r="E4997"/>
  <c r="D4997"/>
  <c r="C4997"/>
  <c r="B4997"/>
  <c r="A4997"/>
  <c r="O4996"/>
  <c r="K4996"/>
  <c r="J4996"/>
  <c r="I4996"/>
  <c r="H4996"/>
  <c r="G4996"/>
  <c r="F4996"/>
  <c r="E4996"/>
  <c r="D4996"/>
  <c r="C4996"/>
  <c r="B4996"/>
  <c r="A4996"/>
  <c r="O4995"/>
  <c r="K4995"/>
  <c r="J4995"/>
  <c r="I4995"/>
  <c r="H4995"/>
  <c r="G4995"/>
  <c r="F4995"/>
  <c r="E4995"/>
  <c r="D4995"/>
  <c r="C4995"/>
  <c r="B4995"/>
  <c r="A4995"/>
  <c r="O4994"/>
  <c r="K4994"/>
  <c r="J4994"/>
  <c r="I4994"/>
  <c r="H4994"/>
  <c r="G4994"/>
  <c r="F4994"/>
  <c r="E4994"/>
  <c r="D4994"/>
  <c r="C4994"/>
  <c r="B4994"/>
  <c r="A4994"/>
  <c r="O4993"/>
  <c r="K4993"/>
  <c r="J4993"/>
  <c r="I4993"/>
  <c r="H4993"/>
  <c r="G4993"/>
  <c r="F4993"/>
  <c r="E4993"/>
  <c r="D4993"/>
  <c r="C4993"/>
  <c r="B4993"/>
  <c r="A4993"/>
  <c r="O4992"/>
  <c r="K4992"/>
  <c r="J4992"/>
  <c r="I4992"/>
  <c r="H4992"/>
  <c r="G4992"/>
  <c r="F4992"/>
  <c r="E4992"/>
  <c r="D4992"/>
  <c r="C4992"/>
  <c r="B4992"/>
  <c r="A4992"/>
  <c r="O4991"/>
  <c r="K4991"/>
  <c r="J4991"/>
  <c r="I4991"/>
  <c r="H4991"/>
  <c r="G4991"/>
  <c r="F4991"/>
  <c r="E4991"/>
  <c r="D4991"/>
  <c r="C4991"/>
  <c r="B4991"/>
  <c r="A4991"/>
  <c r="O4990"/>
  <c r="K4990"/>
  <c r="J4990"/>
  <c r="I4990"/>
  <c r="H4990"/>
  <c r="G4990"/>
  <c r="F4990"/>
  <c r="E4990"/>
  <c r="D4990"/>
  <c r="C4990"/>
  <c r="B4990"/>
  <c r="A4990"/>
  <c r="O4989"/>
  <c r="K4989"/>
  <c r="J4989"/>
  <c r="I4989"/>
  <c r="H4989"/>
  <c r="G4989"/>
  <c r="F4989"/>
  <c r="E4989"/>
  <c r="D4989"/>
  <c r="C4989"/>
  <c r="B4989"/>
  <c r="A4989"/>
  <c r="O4988"/>
  <c r="K4988"/>
  <c r="J4988"/>
  <c r="I4988"/>
  <c r="H4988"/>
  <c r="G4988"/>
  <c r="F4988"/>
  <c r="E4988"/>
  <c r="D4988"/>
  <c r="C4988"/>
  <c r="B4988"/>
  <c r="A4988"/>
  <c r="O4987"/>
  <c r="K4987"/>
  <c r="J4987"/>
  <c r="I4987"/>
  <c r="H4987"/>
  <c r="G4987"/>
  <c r="F4987"/>
  <c r="E4987"/>
  <c r="D4987"/>
  <c r="C4987"/>
  <c r="B4987"/>
  <c r="A4987"/>
  <c r="O4986"/>
  <c r="K4986"/>
  <c r="J4986"/>
  <c r="I4986"/>
  <c r="H4986"/>
  <c r="G4986"/>
  <c r="F4986"/>
  <c r="E4986"/>
  <c r="D4986"/>
  <c r="C4986"/>
  <c r="B4986"/>
  <c r="A4986"/>
  <c r="O4985"/>
  <c r="K4985"/>
  <c r="J4985"/>
  <c r="I4985"/>
  <c r="H4985"/>
  <c r="G4985"/>
  <c r="F4985"/>
  <c r="E4985"/>
  <c r="D4985"/>
  <c r="C4985"/>
  <c r="B4985"/>
  <c r="A4985"/>
  <c r="O4984"/>
  <c r="K4984"/>
  <c r="J4984"/>
  <c r="I4984"/>
  <c r="H4984"/>
  <c r="G4984"/>
  <c r="F4984"/>
  <c r="E4984"/>
  <c r="D4984"/>
  <c r="C4984"/>
  <c r="B4984"/>
  <c r="A4984"/>
  <c r="O4983"/>
  <c r="K4983"/>
  <c r="J4983"/>
  <c r="I4983"/>
  <c r="H4983"/>
  <c r="G4983"/>
  <c r="F4983"/>
  <c r="E4983"/>
  <c r="D4983"/>
  <c r="C4983"/>
  <c r="B4983"/>
  <c r="A4983"/>
  <c r="O4982"/>
  <c r="K4982"/>
  <c r="J4982"/>
  <c r="I4982"/>
  <c r="H4982"/>
  <c r="G4982"/>
  <c r="F4982"/>
  <c r="E4982"/>
  <c r="D4982"/>
  <c r="C4982"/>
  <c r="B4982"/>
  <c r="A4982"/>
  <c r="O4981"/>
  <c r="K4981"/>
  <c r="J4981"/>
  <c r="I4981"/>
  <c r="H4981"/>
  <c r="G4981"/>
  <c r="F4981"/>
  <c r="E4981"/>
  <c r="D4981"/>
  <c r="C4981"/>
  <c r="B4981"/>
  <c r="A4981"/>
  <c r="O4980"/>
  <c r="K4980"/>
  <c r="J4980"/>
  <c r="I4980"/>
  <c r="H4980"/>
  <c r="G4980"/>
  <c r="F4980"/>
  <c r="E4980"/>
  <c r="D4980"/>
  <c r="C4980"/>
  <c r="B4980"/>
  <c r="A4980"/>
  <c r="O4979"/>
  <c r="K4979"/>
  <c r="J4979"/>
  <c r="I4979"/>
  <c r="H4979"/>
  <c r="G4979"/>
  <c r="F4979"/>
  <c r="E4979"/>
  <c r="D4979"/>
  <c r="C4979"/>
  <c r="B4979"/>
  <c r="A4979"/>
  <c r="O4978"/>
  <c r="K4978"/>
  <c r="J4978"/>
  <c r="I4978"/>
  <c r="H4978"/>
  <c r="G4978"/>
  <c r="F4978"/>
  <c r="E4978"/>
  <c r="D4978"/>
  <c r="C4978"/>
  <c r="B4978"/>
  <c r="A4978"/>
  <c r="O4977"/>
  <c r="K4977"/>
  <c r="J4977"/>
  <c r="I4977"/>
  <c r="H4977"/>
  <c r="G4977"/>
  <c r="F4977"/>
  <c r="E4977"/>
  <c r="D4977"/>
  <c r="C4977"/>
  <c r="B4977"/>
  <c r="A4977"/>
  <c r="O4976"/>
  <c r="K4976"/>
  <c r="J4976"/>
  <c r="I4976"/>
  <c r="H4976"/>
  <c r="G4976"/>
  <c r="F4976"/>
  <c r="E4976"/>
  <c r="D4976"/>
  <c r="C4976"/>
  <c r="B4976"/>
  <c r="A4976"/>
  <c r="O4975"/>
  <c r="K4975"/>
  <c r="J4975"/>
  <c r="I4975"/>
  <c r="H4975"/>
  <c r="G4975"/>
  <c r="F4975"/>
  <c r="E4975"/>
  <c r="D4975"/>
  <c r="C4975"/>
  <c r="B4975"/>
  <c r="A4975"/>
  <c r="O4974"/>
  <c r="K4974"/>
  <c r="J4974"/>
  <c r="I4974"/>
  <c r="H4974"/>
  <c r="G4974"/>
  <c r="F4974"/>
  <c r="E4974"/>
  <c r="D4974"/>
  <c r="C4974"/>
  <c r="B4974"/>
  <c r="A4974"/>
  <c r="O4973"/>
  <c r="K4973"/>
  <c r="J4973"/>
  <c r="I4973"/>
  <c r="H4973"/>
  <c r="G4973"/>
  <c r="F4973"/>
  <c r="E4973"/>
  <c r="D4973"/>
  <c r="C4973"/>
  <c r="B4973"/>
  <c r="A4973"/>
  <c r="O4972"/>
  <c r="K4972"/>
  <c r="J4972"/>
  <c r="I4972"/>
  <c r="H4972"/>
  <c r="G4972"/>
  <c r="F4972"/>
  <c r="E4972"/>
  <c r="D4972"/>
  <c r="C4972"/>
  <c r="B4972"/>
  <c r="A4972"/>
  <c r="O4971"/>
  <c r="K4971"/>
  <c r="J4971"/>
  <c r="I4971"/>
  <c r="H4971"/>
  <c r="G4971"/>
  <c r="F4971"/>
  <c r="E4971"/>
  <c r="D4971"/>
  <c r="C4971"/>
  <c r="B4971"/>
  <c r="A4971"/>
  <c r="O4970"/>
  <c r="K4970"/>
  <c r="J4970"/>
  <c r="I4970"/>
  <c r="H4970"/>
  <c r="G4970"/>
  <c r="F4970"/>
  <c r="E4970"/>
  <c r="D4970"/>
  <c r="C4970"/>
  <c r="B4970"/>
  <c r="A4970"/>
  <c r="O4969"/>
  <c r="K4969"/>
  <c r="J4969"/>
  <c r="I4969"/>
  <c r="H4969"/>
  <c r="G4969"/>
  <c r="F4969"/>
  <c r="E4969"/>
  <c r="D4969"/>
  <c r="C4969"/>
  <c r="B4969"/>
  <c r="A4969"/>
  <c r="O4968"/>
  <c r="K4968"/>
  <c r="J4968"/>
  <c r="I4968"/>
  <c r="H4968"/>
  <c r="G4968"/>
  <c r="F4968"/>
  <c r="E4968"/>
  <c r="D4968"/>
  <c r="C4968"/>
  <c r="B4968"/>
  <c r="A4968"/>
  <c r="O4967"/>
  <c r="K4967"/>
  <c r="J4967"/>
  <c r="I4967"/>
  <c r="H4967"/>
  <c r="G4967"/>
  <c r="F4967"/>
  <c r="E4967"/>
  <c r="D4967"/>
  <c r="C4967"/>
  <c r="B4967"/>
  <c r="A4967"/>
  <c r="O4966"/>
  <c r="K4966"/>
  <c r="J4966"/>
  <c r="I4966"/>
  <c r="H4966"/>
  <c r="G4966"/>
  <c r="F4966"/>
  <c r="E4966"/>
  <c r="D4966"/>
  <c r="C4966"/>
  <c r="B4966"/>
  <c r="A4966"/>
  <c r="O4965"/>
  <c r="K4965"/>
  <c r="J4965"/>
  <c r="I4965"/>
  <c r="H4965"/>
  <c r="G4965"/>
  <c r="F4965"/>
  <c r="E4965"/>
  <c r="D4965"/>
  <c r="C4965"/>
  <c r="B4965"/>
  <c r="A4965"/>
  <c r="O4964"/>
  <c r="K4964"/>
  <c r="J4964"/>
  <c r="I4964"/>
  <c r="H4964"/>
  <c r="G4964"/>
  <c r="F4964"/>
  <c r="E4964"/>
  <c r="D4964"/>
  <c r="C4964"/>
  <c r="B4964"/>
  <c r="A4964"/>
  <c r="O4963"/>
  <c r="K4963"/>
  <c r="J4963"/>
  <c r="I4963"/>
  <c r="H4963"/>
  <c r="G4963"/>
  <c r="F4963"/>
  <c r="E4963"/>
  <c r="D4963"/>
  <c r="C4963"/>
  <c r="B4963"/>
  <c r="A4963"/>
  <c r="O4962"/>
  <c r="K4962"/>
  <c r="J4962"/>
  <c r="I4962"/>
  <c r="H4962"/>
  <c r="G4962"/>
  <c r="F4962"/>
  <c r="E4962"/>
  <c r="D4962"/>
  <c r="C4962"/>
  <c r="B4962"/>
  <c r="A4962"/>
  <c r="O4961"/>
  <c r="K4961"/>
  <c r="J4961"/>
  <c r="I4961"/>
  <c r="H4961"/>
  <c r="G4961"/>
  <c r="F4961"/>
  <c r="E4961"/>
  <c r="D4961"/>
  <c r="C4961"/>
  <c r="B4961"/>
  <c r="A4961"/>
  <c r="O4960"/>
  <c r="K4960"/>
  <c r="J4960"/>
  <c r="I4960"/>
  <c r="H4960"/>
  <c r="G4960"/>
  <c r="F4960"/>
  <c r="E4960"/>
  <c r="D4960"/>
  <c r="C4960"/>
  <c r="B4960"/>
  <c r="A4960"/>
  <c r="O4959"/>
  <c r="K4959"/>
  <c r="J4959"/>
  <c r="I4959"/>
  <c r="H4959"/>
  <c r="G4959"/>
  <c r="F4959"/>
  <c r="E4959"/>
  <c r="D4959"/>
  <c r="C4959"/>
  <c r="B4959"/>
  <c r="A4959"/>
  <c r="O4958"/>
  <c r="K4958"/>
  <c r="J4958"/>
  <c r="I4958"/>
  <c r="H4958"/>
  <c r="G4958"/>
  <c r="F4958"/>
  <c r="E4958"/>
  <c r="D4958"/>
  <c r="C4958"/>
  <c r="B4958"/>
  <c r="A4958"/>
  <c r="O4957"/>
  <c r="K4957"/>
  <c r="J4957"/>
  <c r="I4957"/>
  <c r="H4957"/>
  <c r="G4957"/>
  <c r="F4957"/>
  <c r="E4957"/>
  <c r="D4957"/>
  <c r="C4957"/>
  <c r="B4957"/>
  <c r="A4957"/>
  <c r="O4956"/>
  <c r="K4956"/>
  <c r="J4956"/>
  <c r="I4956"/>
  <c r="H4956"/>
  <c r="G4956"/>
  <c r="F4956"/>
  <c r="E4956"/>
  <c r="D4956"/>
  <c r="C4956"/>
  <c r="B4956"/>
  <c r="A4956"/>
  <c r="O4955"/>
  <c r="K4955"/>
  <c r="J4955"/>
  <c r="I4955"/>
  <c r="H4955"/>
  <c r="G4955"/>
  <c r="F4955"/>
  <c r="E4955"/>
  <c r="D4955"/>
  <c r="C4955"/>
  <c r="B4955"/>
  <c r="A4955"/>
  <c r="O4954"/>
  <c r="K4954"/>
  <c r="J4954"/>
  <c r="I4954"/>
  <c r="H4954"/>
  <c r="G4954"/>
  <c r="F4954"/>
  <c r="E4954"/>
  <c r="D4954"/>
  <c r="C4954"/>
  <c r="B4954"/>
  <c r="A4954"/>
  <c r="O4953"/>
  <c r="K4953"/>
  <c r="J4953"/>
  <c r="I4953"/>
  <c r="H4953"/>
  <c r="G4953"/>
  <c r="F4953"/>
  <c r="E4953"/>
  <c r="D4953"/>
  <c r="C4953"/>
  <c r="B4953"/>
  <c r="A4953"/>
  <c r="O4952"/>
  <c r="K4952"/>
  <c r="J4952"/>
  <c r="I4952"/>
  <c r="H4952"/>
  <c r="G4952"/>
  <c r="F4952"/>
  <c r="E4952"/>
  <c r="D4952"/>
  <c r="C4952"/>
  <c r="B4952"/>
  <c r="A4952"/>
  <c r="O4951"/>
  <c r="K4951"/>
  <c r="J4951"/>
  <c r="I4951"/>
  <c r="H4951"/>
  <c r="G4951"/>
  <c r="F4951"/>
  <c r="E4951"/>
  <c r="D4951"/>
  <c r="C4951"/>
  <c r="B4951"/>
  <c r="A4951"/>
  <c r="O4950"/>
  <c r="K4950"/>
  <c r="J4950"/>
  <c r="I4950"/>
  <c r="H4950"/>
  <c r="G4950"/>
  <c r="F4950"/>
  <c r="E4950"/>
  <c r="D4950"/>
  <c r="C4950"/>
  <c r="B4950"/>
  <c r="A4950"/>
  <c r="O4949"/>
  <c r="K4949"/>
  <c r="J4949"/>
  <c r="I4949"/>
  <c r="H4949"/>
  <c r="G4949"/>
  <c r="F4949"/>
  <c r="E4949"/>
  <c r="D4949"/>
  <c r="C4949"/>
  <c r="B4949"/>
  <c r="A4949"/>
  <c r="O4948"/>
  <c r="K4948"/>
  <c r="J4948"/>
  <c r="I4948"/>
  <c r="H4948"/>
  <c r="G4948"/>
  <c r="F4948"/>
  <c r="E4948"/>
  <c r="D4948"/>
  <c r="C4948"/>
  <c r="B4948"/>
  <c r="A4948"/>
  <c r="O4947"/>
  <c r="K4947"/>
  <c r="J4947"/>
  <c r="I4947"/>
  <c r="H4947"/>
  <c r="G4947"/>
  <c r="F4947"/>
  <c r="E4947"/>
  <c r="D4947"/>
  <c r="C4947"/>
  <c r="B4947"/>
  <c r="A4947"/>
  <c r="O4946"/>
  <c r="K4946"/>
  <c r="J4946"/>
  <c r="I4946"/>
  <c r="H4946"/>
  <c r="G4946"/>
  <c r="F4946"/>
  <c r="E4946"/>
  <c r="D4946"/>
  <c r="C4946"/>
  <c r="B4946"/>
  <c r="A4946"/>
  <c r="O4945"/>
  <c r="K4945"/>
  <c r="J4945"/>
  <c r="I4945"/>
  <c r="H4945"/>
  <c r="G4945"/>
  <c r="F4945"/>
  <c r="E4945"/>
  <c r="D4945"/>
  <c r="C4945"/>
  <c r="B4945"/>
  <c r="A4945"/>
  <c r="O4944"/>
  <c r="K4944"/>
  <c r="J4944"/>
  <c r="I4944"/>
  <c r="H4944"/>
  <c r="G4944"/>
  <c r="F4944"/>
  <c r="E4944"/>
  <c r="D4944"/>
  <c r="C4944"/>
  <c r="B4944"/>
  <c r="A4944"/>
  <c r="O4943"/>
  <c r="K4943"/>
  <c r="J4943"/>
  <c r="I4943"/>
  <c r="H4943"/>
  <c r="G4943"/>
  <c r="F4943"/>
  <c r="E4943"/>
  <c r="D4943"/>
  <c r="C4943"/>
  <c r="B4943"/>
  <c r="A4943"/>
  <c r="O4942"/>
  <c r="K4942"/>
  <c r="J4942"/>
  <c r="I4942"/>
  <c r="H4942"/>
  <c r="G4942"/>
  <c r="F4942"/>
  <c r="E4942"/>
  <c r="D4942"/>
  <c r="C4942"/>
  <c r="B4942"/>
  <c r="A4942"/>
  <c r="O4941"/>
  <c r="K4941"/>
  <c r="J4941"/>
  <c r="I4941"/>
  <c r="H4941"/>
  <c r="G4941"/>
  <c r="F4941"/>
  <c r="E4941"/>
  <c r="D4941"/>
  <c r="C4941"/>
  <c r="B4941"/>
  <c r="A4941"/>
  <c r="O4940"/>
  <c r="K4940"/>
  <c r="J4940"/>
  <c r="I4940"/>
  <c r="H4940"/>
  <c r="G4940"/>
  <c r="F4940"/>
  <c r="E4940"/>
  <c r="D4940"/>
  <c r="C4940"/>
  <c r="B4940"/>
  <c r="A4940"/>
  <c r="O4939"/>
  <c r="K4939"/>
  <c r="J4939"/>
  <c r="I4939"/>
  <c r="H4939"/>
  <c r="G4939"/>
  <c r="F4939"/>
  <c r="E4939"/>
  <c r="D4939"/>
  <c r="C4939"/>
  <c r="B4939"/>
  <c r="A4939"/>
  <c r="O4938"/>
  <c r="K4938"/>
  <c r="J4938"/>
  <c r="I4938"/>
  <c r="H4938"/>
  <c r="G4938"/>
  <c r="F4938"/>
  <c r="E4938"/>
  <c r="D4938"/>
  <c r="C4938"/>
  <c r="B4938"/>
  <c r="A4938"/>
  <c r="O4937"/>
  <c r="K4937"/>
  <c r="J4937"/>
  <c r="I4937"/>
  <c r="H4937"/>
  <c r="G4937"/>
  <c r="F4937"/>
  <c r="E4937"/>
  <c r="D4937"/>
  <c r="C4937"/>
  <c r="B4937"/>
  <c r="A4937"/>
  <c r="O4936"/>
  <c r="K4936"/>
  <c r="J4936"/>
  <c r="I4936"/>
  <c r="H4936"/>
  <c r="G4936"/>
  <c r="F4936"/>
  <c r="E4936"/>
  <c r="D4936"/>
  <c r="C4936"/>
  <c r="B4936"/>
  <c r="A4936"/>
  <c r="O4935"/>
  <c r="K4935"/>
  <c r="J4935"/>
  <c r="I4935"/>
  <c r="H4935"/>
  <c r="G4935"/>
  <c r="F4935"/>
  <c r="E4935"/>
  <c r="D4935"/>
  <c r="C4935"/>
  <c r="B4935"/>
  <c r="A4935"/>
  <c r="O4934"/>
  <c r="K4934"/>
  <c r="J4934"/>
  <c r="I4934"/>
  <c r="H4934"/>
  <c r="G4934"/>
  <c r="F4934"/>
  <c r="E4934"/>
  <c r="D4934"/>
  <c r="C4934"/>
  <c r="B4934"/>
  <c r="A4934"/>
  <c r="O4933"/>
  <c r="K4933"/>
  <c r="J4933"/>
  <c r="I4933"/>
  <c r="H4933"/>
  <c r="G4933"/>
  <c r="F4933"/>
  <c r="E4933"/>
  <c r="D4933"/>
  <c r="C4933"/>
  <c r="B4933"/>
  <c r="A4933"/>
  <c r="O4932"/>
  <c r="K4932"/>
  <c r="J4932"/>
  <c r="I4932"/>
  <c r="H4932"/>
  <c r="G4932"/>
  <c r="F4932"/>
  <c r="E4932"/>
  <c r="D4932"/>
  <c r="C4932"/>
  <c r="B4932"/>
  <c r="A4932"/>
  <c r="O4931"/>
  <c r="K4931"/>
  <c r="J4931"/>
  <c r="I4931"/>
  <c r="H4931"/>
  <c r="G4931"/>
  <c r="F4931"/>
  <c r="E4931"/>
  <c r="D4931"/>
  <c r="C4931"/>
  <c r="B4931"/>
  <c r="A4931"/>
  <c r="O4930"/>
  <c r="K4930"/>
  <c r="J4930"/>
  <c r="I4930"/>
  <c r="H4930"/>
  <c r="G4930"/>
  <c r="F4930"/>
  <c r="E4930"/>
  <c r="D4930"/>
  <c r="C4930"/>
  <c r="B4930"/>
  <c r="A4930"/>
  <c r="O4929"/>
  <c r="K4929"/>
  <c r="J4929"/>
  <c r="I4929"/>
  <c r="H4929"/>
  <c r="G4929"/>
  <c r="F4929"/>
  <c r="E4929"/>
  <c r="D4929"/>
  <c r="C4929"/>
  <c r="B4929"/>
  <c r="A4929"/>
  <c r="O4928"/>
  <c r="K4928"/>
  <c r="J4928"/>
  <c r="I4928"/>
  <c r="H4928"/>
  <c r="G4928"/>
  <c r="F4928"/>
  <c r="E4928"/>
  <c r="D4928"/>
  <c r="C4928"/>
  <c r="B4928"/>
  <c r="A4928"/>
  <c r="O4927"/>
  <c r="K4927"/>
  <c r="J4927"/>
  <c r="I4927"/>
  <c r="H4927"/>
  <c r="G4927"/>
  <c r="F4927"/>
  <c r="E4927"/>
  <c r="D4927"/>
  <c r="C4927"/>
  <c r="B4927"/>
  <c r="A4927"/>
  <c r="O4926"/>
  <c r="K4926"/>
  <c r="J4926"/>
  <c r="I4926"/>
  <c r="H4926"/>
  <c r="G4926"/>
  <c r="F4926"/>
  <c r="E4926"/>
  <c r="D4926"/>
  <c r="C4926"/>
  <c r="B4926"/>
  <c r="A4926"/>
  <c r="O4925"/>
  <c r="K4925"/>
  <c r="J4925"/>
  <c r="I4925"/>
  <c r="H4925"/>
  <c r="G4925"/>
  <c r="F4925"/>
  <c r="E4925"/>
  <c r="D4925"/>
  <c r="C4925"/>
  <c r="B4925"/>
  <c r="A4925"/>
  <c r="O4924"/>
  <c r="K4924"/>
  <c r="J4924"/>
  <c r="I4924"/>
  <c r="H4924"/>
  <c r="G4924"/>
  <c r="F4924"/>
  <c r="E4924"/>
  <c r="D4924"/>
  <c r="C4924"/>
  <c r="B4924"/>
  <c r="A4924"/>
  <c r="O4923"/>
  <c r="K4923"/>
  <c r="J4923"/>
  <c r="I4923"/>
  <c r="H4923"/>
  <c r="G4923"/>
  <c r="F4923"/>
  <c r="E4923"/>
  <c r="D4923"/>
  <c r="C4923"/>
  <c r="B4923"/>
  <c r="A4923"/>
  <c r="O4922"/>
  <c r="K4922"/>
  <c r="J4922"/>
  <c r="I4922"/>
  <c r="H4922"/>
  <c r="G4922"/>
  <c r="F4922"/>
  <c r="E4922"/>
  <c r="D4922"/>
  <c r="C4922"/>
  <c r="B4922"/>
  <c r="A4922"/>
  <c r="O4921"/>
  <c r="K4921"/>
  <c r="J4921"/>
  <c r="I4921"/>
  <c r="H4921"/>
  <c r="G4921"/>
  <c r="F4921"/>
  <c r="E4921"/>
  <c r="D4921"/>
  <c r="C4921"/>
  <c r="B4921"/>
  <c r="A4921"/>
  <c r="O4920"/>
  <c r="K4920"/>
  <c r="J4920"/>
  <c r="I4920"/>
  <c r="H4920"/>
  <c r="G4920"/>
  <c r="F4920"/>
  <c r="E4920"/>
  <c r="D4920"/>
  <c r="C4920"/>
  <c r="B4920"/>
  <c r="A4920"/>
  <c r="O4919"/>
  <c r="K4919"/>
  <c r="J4919"/>
  <c r="I4919"/>
  <c r="H4919"/>
  <c r="G4919"/>
  <c r="F4919"/>
  <c r="E4919"/>
  <c r="D4919"/>
  <c r="C4919"/>
  <c r="B4919"/>
  <c r="A4919"/>
  <c r="O4918"/>
  <c r="K4918"/>
  <c r="J4918"/>
  <c r="I4918"/>
  <c r="H4918"/>
  <c r="G4918"/>
  <c r="F4918"/>
  <c r="E4918"/>
  <c r="D4918"/>
  <c r="C4918"/>
  <c r="B4918"/>
  <c r="A4918"/>
  <c r="O4917"/>
  <c r="K4917"/>
  <c r="J4917"/>
  <c r="I4917"/>
  <c r="H4917"/>
  <c r="G4917"/>
  <c r="F4917"/>
  <c r="E4917"/>
  <c r="D4917"/>
  <c r="C4917"/>
  <c r="B4917"/>
  <c r="A4917"/>
  <c r="O4916"/>
  <c r="K4916"/>
  <c r="J4916"/>
  <c r="I4916"/>
  <c r="H4916"/>
  <c r="G4916"/>
  <c r="F4916"/>
  <c r="E4916"/>
  <c r="D4916"/>
  <c r="C4916"/>
  <c r="B4916"/>
  <c r="A4916"/>
  <c r="O4915"/>
  <c r="K4915"/>
  <c r="J4915"/>
  <c r="I4915"/>
  <c r="H4915"/>
  <c r="G4915"/>
  <c r="F4915"/>
  <c r="E4915"/>
  <c r="D4915"/>
  <c r="C4915"/>
  <c r="B4915"/>
  <c r="A4915"/>
  <c r="O4914"/>
  <c r="K4914"/>
  <c r="J4914"/>
  <c r="I4914"/>
  <c r="H4914"/>
  <c r="G4914"/>
  <c r="F4914"/>
  <c r="E4914"/>
  <c r="D4914"/>
  <c r="C4914"/>
  <c r="B4914"/>
  <c r="A4914"/>
  <c r="O4913"/>
  <c r="K4913"/>
  <c r="J4913"/>
  <c r="I4913"/>
  <c r="H4913"/>
  <c r="G4913"/>
  <c r="F4913"/>
  <c r="E4913"/>
  <c r="D4913"/>
  <c r="C4913"/>
  <c r="B4913"/>
  <c r="A4913"/>
  <c r="O4912"/>
  <c r="K4912"/>
  <c r="J4912"/>
  <c r="I4912"/>
  <c r="H4912"/>
  <c r="G4912"/>
  <c r="F4912"/>
  <c r="E4912"/>
  <c r="D4912"/>
  <c r="C4912"/>
  <c r="B4912"/>
  <c r="A4912"/>
  <c r="O4911"/>
  <c r="K4911"/>
  <c r="J4911"/>
  <c r="I4911"/>
  <c r="H4911"/>
  <c r="G4911"/>
  <c r="F4911"/>
  <c r="E4911"/>
  <c r="D4911"/>
  <c r="C4911"/>
  <c r="B4911"/>
  <c r="A4911"/>
  <c r="O4910"/>
  <c r="K4910"/>
  <c r="J4910"/>
  <c r="I4910"/>
  <c r="H4910"/>
  <c r="G4910"/>
  <c r="F4910"/>
  <c r="E4910"/>
  <c r="D4910"/>
  <c r="C4910"/>
  <c r="B4910"/>
  <c r="A4910"/>
  <c r="O4909"/>
  <c r="K4909"/>
  <c r="J4909"/>
  <c r="I4909"/>
  <c r="H4909"/>
  <c r="G4909"/>
  <c r="F4909"/>
  <c r="E4909"/>
  <c r="D4909"/>
  <c r="C4909"/>
  <c r="B4909"/>
  <c r="A4909"/>
  <c r="O4908"/>
  <c r="K4908"/>
  <c r="J4908"/>
  <c r="I4908"/>
  <c r="H4908"/>
  <c r="G4908"/>
  <c r="F4908"/>
  <c r="E4908"/>
  <c r="D4908"/>
  <c r="C4908"/>
  <c r="B4908"/>
  <c r="A4908"/>
  <c r="O4907"/>
  <c r="K4907"/>
  <c r="J4907"/>
  <c r="I4907"/>
  <c r="H4907"/>
  <c r="G4907"/>
  <c r="F4907"/>
  <c r="E4907"/>
  <c r="D4907"/>
  <c r="C4907"/>
  <c r="B4907"/>
  <c r="A4907"/>
  <c r="O4906"/>
  <c r="K4906"/>
  <c r="J4906"/>
  <c r="I4906"/>
  <c r="H4906"/>
  <c r="G4906"/>
  <c r="F4906"/>
  <c r="E4906"/>
  <c r="D4906"/>
  <c r="C4906"/>
  <c r="B4906"/>
  <c r="A4906"/>
  <c r="O4905"/>
  <c r="K4905"/>
  <c r="J4905"/>
  <c r="I4905"/>
  <c r="H4905"/>
  <c r="G4905"/>
  <c r="F4905"/>
  <c r="E4905"/>
  <c r="D4905"/>
  <c r="C4905"/>
  <c r="B4905"/>
  <c r="A4905"/>
  <c r="O4904"/>
  <c r="K4904"/>
  <c r="J4904"/>
  <c r="I4904"/>
  <c r="H4904"/>
  <c r="G4904"/>
  <c r="F4904"/>
  <c r="E4904"/>
  <c r="D4904"/>
  <c r="C4904"/>
  <c r="B4904"/>
  <c r="A4904"/>
  <c r="O4903"/>
  <c r="K4903"/>
  <c r="J4903"/>
  <c r="I4903"/>
  <c r="H4903"/>
  <c r="G4903"/>
  <c r="F4903"/>
  <c r="E4903"/>
  <c r="D4903"/>
  <c r="C4903"/>
  <c r="B4903"/>
  <c r="A4903"/>
  <c r="O4902"/>
  <c r="K4902"/>
  <c r="J4902"/>
  <c r="I4902"/>
  <c r="H4902"/>
  <c r="G4902"/>
  <c r="F4902"/>
  <c r="E4902"/>
  <c r="D4902"/>
  <c r="C4902"/>
  <c r="B4902"/>
  <c r="A4902"/>
  <c r="O4901"/>
  <c r="K4901"/>
  <c r="J4901"/>
  <c r="I4901"/>
  <c r="H4901"/>
  <c r="G4901"/>
  <c r="F4901"/>
  <c r="E4901"/>
  <c r="D4901"/>
  <c r="C4901"/>
  <c r="B4901"/>
  <c r="A4901"/>
  <c r="O4900"/>
  <c r="K4900"/>
  <c r="J4900"/>
  <c r="I4900"/>
  <c r="H4900"/>
  <c r="G4900"/>
  <c r="F4900"/>
  <c r="E4900"/>
  <c r="D4900"/>
  <c r="C4900"/>
  <c r="B4900"/>
  <c r="A4900"/>
  <c r="O4899"/>
  <c r="K4899"/>
  <c r="J4899"/>
  <c r="I4899"/>
  <c r="H4899"/>
  <c r="G4899"/>
  <c r="F4899"/>
  <c r="E4899"/>
  <c r="D4899"/>
  <c r="C4899"/>
  <c r="B4899"/>
  <c r="A4899"/>
  <c r="O4898"/>
  <c r="K4898"/>
  <c r="J4898"/>
  <c r="I4898"/>
  <c r="H4898"/>
  <c r="G4898"/>
  <c r="F4898"/>
  <c r="E4898"/>
  <c r="D4898"/>
  <c r="C4898"/>
  <c r="B4898"/>
  <c r="A4898"/>
  <c r="O4897"/>
  <c r="K4897"/>
  <c r="J4897"/>
  <c r="I4897"/>
  <c r="H4897"/>
  <c r="G4897"/>
  <c r="F4897"/>
  <c r="E4897"/>
  <c r="D4897"/>
  <c r="C4897"/>
  <c r="B4897"/>
  <c r="A4897"/>
  <c r="O4896"/>
  <c r="K4896"/>
  <c r="J4896"/>
  <c r="I4896"/>
  <c r="H4896"/>
  <c r="G4896"/>
  <c r="F4896"/>
  <c r="E4896"/>
  <c r="D4896"/>
  <c r="C4896"/>
  <c r="B4896"/>
  <c r="A4896"/>
  <c r="O4895"/>
  <c r="K4895"/>
  <c r="J4895"/>
  <c r="I4895"/>
  <c r="H4895"/>
  <c r="G4895"/>
  <c r="F4895"/>
  <c r="E4895"/>
  <c r="D4895"/>
  <c r="C4895"/>
  <c r="B4895"/>
  <c r="A4895"/>
  <c r="O4894"/>
  <c r="K4894"/>
  <c r="J4894"/>
  <c r="I4894"/>
  <c r="H4894"/>
  <c r="G4894"/>
  <c r="F4894"/>
  <c r="E4894"/>
  <c r="D4894"/>
  <c r="C4894"/>
  <c r="B4894"/>
  <c r="A4894"/>
  <c r="O4893"/>
  <c r="K4893"/>
  <c r="J4893"/>
  <c r="I4893"/>
  <c r="H4893"/>
  <c r="G4893"/>
  <c r="F4893"/>
  <c r="E4893"/>
  <c r="D4893"/>
  <c r="C4893"/>
  <c r="B4893"/>
  <c r="A4893"/>
  <c r="O4892"/>
  <c r="K4892"/>
  <c r="J4892"/>
  <c r="I4892"/>
  <c r="H4892"/>
  <c r="G4892"/>
  <c r="F4892"/>
  <c r="E4892"/>
  <c r="D4892"/>
  <c r="C4892"/>
  <c r="B4892"/>
  <c r="A4892"/>
  <c r="O4891"/>
  <c r="K4891"/>
  <c r="J4891"/>
  <c r="I4891"/>
  <c r="H4891"/>
  <c r="G4891"/>
  <c r="F4891"/>
  <c r="E4891"/>
  <c r="D4891"/>
  <c r="C4891"/>
  <c r="B4891"/>
  <c r="A4891"/>
  <c r="O4890"/>
  <c r="K4890"/>
  <c r="J4890"/>
  <c r="I4890"/>
  <c r="H4890"/>
  <c r="G4890"/>
  <c r="F4890"/>
  <c r="E4890"/>
  <c r="D4890"/>
  <c r="C4890"/>
  <c r="B4890"/>
  <c r="A4890"/>
  <c r="O4889"/>
  <c r="K4889"/>
  <c r="J4889"/>
  <c r="I4889"/>
  <c r="H4889"/>
  <c r="G4889"/>
  <c r="F4889"/>
  <c r="E4889"/>
  <c r="D4889"/>
  <c r="C4889"/>
  <c r="B4889"/>
  <c r="A4889"/>
  <c r="O4888"/>
  <c r="K4888"/>
  <c r="J4888"/>
  <c r="I4888"/>
  <c r="H4888"/>
  <c r="G4888"/>
  <c r="F4888"/>
  <c r="E4888"/>
  <c r="D4888"/>
  <c r="C4888"/>
  <c r="B4888"/>
  <c r="A4888"/>
  <c r="O4887"/>
  <c r="K4887"/>
  <c r="J4887"/>
  <c r="I4887"/>
  <c r="H4887"/>
  <c r="G4887"/>
  <c r="F4887"/>
  <c r="E4887"/>
  <c r="D4887"/>
  <c r="C4887"/>
  <c r="B4887"/>
  <c r="A4887"/>
  <c r="O4886"/>
  <c r="K4886"/>
  <c r="J4886"/>
  <c r="I4886"/>
  <c r="H4886"/>
  <c r="G4886"/>
  <c r="F4886"/>
  <c r="E4886"/>
  <c r="D4886"/>
  <c r="C4886"/>
  <c r="B4886"/>
  <c r="A4886"/>
  <c r="O4885"/>
  <c r="K4885"/>
  <c r="J4885"/>
  <c r="I4885"/>
  <c r="H4885"/>
  <c r="G4885"/>
  <c r="F4885"/>
  <c r="E4885"/>
  <c r="D4885"/>
  <c r="C4885"/>
  <c r="B4885"/>
  <c r="A4885"/>
  <c r="O4884"/>
  <c r="K4884"/>
  <c r="J4884"/>
  <c r="I4884"/>
  <c r="H4884"/>
  <c r="G4884"/>
  <c r="F4884"/>
  <c r="E4884"/>
  <c r="D4884"/>
  <c r="C4884"/>
  <c r="B4884"/>
  <c r="A4884"/>
  <c r="O4883"/>
  <c r="K4883"/>
  <c r="J4883"/>
  <c r="I4883"/>
  <c r="H4883"/>
  <c r="G4883"/>
  <c r="F4883"/>
  <c r="E4883"/>
  <c r="D4883"/>
  <c r="C4883"/>
  <c r="B4883"/>
  <c r="A4883"/>
  <c r="O4882"/>
  <c r="K4882"/>
  <c r="J4882"/>
  <c r="I4882"/>
  <c r="H4882"/>
  <c r="G4882"/>
  <c r="F4882"/>
  <c r="E4882"/>
  <c r="D4882"/>
  <c r="C4882"/>
  <c r="B4882"/>
  <c r="A4882"/>
  <c r="O4881"/>
  <c r="K4881"/>
  <c r="J4881"/>
  <c r="I4881"/>
  <c r="H4881"/>
  <c r="G4881"/>
  <c r="F4881"/>
  <c r="E4881"/>
  <c r="D4881"/>
  <c r="C4881"/>
  <c r="B4881"/>
  <c r="A4881"/>
  <c r="O4880"/>
  <c r="K4880"/>
  <c r="J4880"/>
  <c r="I4880"/>
  <c r="H4880"/>
  <c r="G4880"/>
  <c r="F4880"/>
  <c r="E4880"/>
  <c r="D4880"/>
  <c r="C4880"/>
  <c r="B4880"/>
  <c r="A4880"/>
  <c r="O4879"/>
  <c r="K4879"/>
  <c r="J4879"/>
  <c r="I4879"/>
  <c r="H4879"/>
  <c r="G4879"/>
  <c r="F4879"/>
  <c r="E4879"/>
  <c r="D4879"/>
  <c r="C4879"/>
  <c r="B4879"/>
  <c r="A4879"/>
  <c r="O4878"/>
  <c r="K4878"/>
  <c r="J4878"/>
  <c r="I4878"/>
  <c r="H4878"/>
  <c r="G4878"/>
  <c r="F4878"/>
  <c r="E4878"/>
  <c r="D4878"/>
  <c r="C4878"/>
  <c r="B4878"/>
  <c r="A4878"/>
  <c r="O4877"/>
  <c r="K4877"/>
  <c r="J4877"/>
  <c r="I4877"/>
  <c r="H4877"/>
  <c r="G4877"/>
  <c r="F4877"/>
  <c r="E4877"/>
  <c r="D4877"/>
  <c r="C4877"/>
  <c r="B4877"/>
  <c r="A4877"/>
  <c r="O4876"/>
  <c r="K4876"/>
  <c r="J4876"/>
  <c r="I4876"/>
  <c r="H4876"/>
  <c r="G4876"/>
  <c r="F4876"/>
  <c r="E4876"/>
  <c r="D4876"/>
  <c r="C4876"/>
  <c r="B4876"/>
  <c r="A4876"/>
  <c r="O4875"/>
  <c r="K4875"/>
  <c r="J4875"/>
  <c r="I4875"/>
  <c r="H4875"/>
  <c r="G4875"/>
  <c r="F4875"/>
  <c r="E4875"/>
  <c r="D4875"/>
  <c r="C4875"/>
  <c r="B4875"/>
  <c r="A4875"/>
  <c r="O4874"/>
  <c r="K4874"/>
  <c r="J4874"/>
  <c r="I4874"/>
  <c r="H4874"/>
  <c r="G4874"/>
  <c r="F4874"/>
  <c r="E4874"/>
  <c r="D4874"/>
  <c r="C4874"/>
  <c r="B4874"/>
  <c r="A4874"/>
  <c r="O4873"/>
  <c r="K4873"/>
  <c r="J4873"/>
  <c r="I4873"/>
  <c r="H4873"/>
  <c r="G4873"/>
  <c r="F4873"/>
  <c r="E4873"/>
  <c r="D4873"/>
  <c r="C4873"/>
  <c r="B4873"/>
  <c r="A4873"/>
  <c r="O4872"/>
  <c r="K4872"/>
  <c r="J4872"/>
  <c r="I4872"/>
  <c r="H4872"/>
  <c r="G4872"/>
  <c r="F4872"/>
  <c r="E4872"/>
  <c r="D4872"/>
  <c r="C4872"/>
  <c r="B4872"/>
  <c r="A4872"/>
  <c r="O4871"/>
  <c r="K4871"/>
  <c r="J4871"/>
  <c r="I4871"/>
  <c r="H4871"/>
  <c r="G4871"/>
  <c r="F4871"/>
  <c r="E4871"/>
  <c r="D4871"/>
  <c r="C4871"/>
  <c r="B4871"/>
  <c r="A4871"/>
  <c r="O4870"/>
  <c r="K4870"/>
  <c r="J4870"/>
  <c r="I4870"/>
  <c r="H4870"/>
  <c r="G4870"/>
  <c r="F4870"/>
  <c r="E4870"/>
  <c r="D4870"/>
  <c r="C4870"/>
  <c r="B4870"/>
  <c r="A4870"/>
  <c r="O4869"/>
  <c r="K4869"/>
  <c r="J4869"/>
  <c r="I4869"/>
  <c r="H4869"/>
  <c r="G4869"/>
  <c r="F4869"/>
  <c r="E4869"/>
  <c r="D4869"/>
  <c r="C4869"/>
  <c r="B4869"/>
  <c r="A4869"/>
  <c r="O4868"/>
  <c r="K4868"/>
  <c r="J4868"/>
  <c r="I4868"/>
  <c r="H4868"/>
  <c r="G4868"/>
  <c r="F4868"/>
  <c r="E4868"/>
  <c r="D4868"/>
  <c r="C4868"/>
  <c r="B4868"/>
  <c r="A4868"/>
  <c r="O4867"/>
  <c r="K4867"/>
  <c r="J4867"/>
  <c r="I4867"/>
  <c r="H4867"/>
  <c r="G4867"/>
  <c r="F4867"/>
  <c r="E4867"/>
  <c r="D4867"/>
  <c r="C4867"/>
  <c r="B4867"/>
  <c r="A4867"/>
  <c r="O4866"/>
  <c r="K4866"/>
  <c r="J4866"/>
  <c r="I4866"/>
  <c r="H4866"/>
  <c r="G4866"/>
  <c r="F4866"/>
  <c r="E4866"/>
  <c r="D4866"/>
  <c r="C4866"/>
  <c r="B4866"/>
  <c r="A4866"/>
  <c r="O4865"/>
  <c r="K4865"/>
  <c r="J4865"/>
  <c r="I4865"/>
  <c r="H4865"/>
  <c r="G4865"/>
  <c r="F4865"/>
  <c r="E4865"/>
  <c r="D4865"/>
  <c r="C4865"/>
  <c r="B4865"/>
  <c r="A4865"/>
  <c r="O4864"/>
  <c r="K4864"/>
  <c r="J4864"/>
  <c r="I4864"/>
  <c r="H4864"/>
  <c r="G4864"/>
  <c r="F4864"/>
  <c r="E4864"/>
  <c r="D4864"/>
  <c r="C4864"/>
  <c r="B4864"/>
  <c r="A4864"/>
  <c r="O4863"/>
  <c r="K4863"/>
  <c r="J4863"/>
  <c r="I4863"/>
  <c r="H4863"/>
  <c r="G4863"/>
  <c r="F4863"/>
  <c r="E4863"/>
  <c r="D4863"/>
  <c r="C4863"/>
  <c r="B4863"/>
  <c r="A4863"/>
  <c r="O4862"/>
  <c r="K4862"/>
  <c r="J4862"/>
  <c r="I4862"/>
  <c r="H4862"/>
  <c r="G4862"/>
  <c r="F4862"/>
  <c r="E4862"/>
  <c r="D4862"/>
  <c r="C4862"/>
  <c r="B4862"/>
  <c r="A4862"/>
  <c r="O4861"/>
  <c r="K4861"/>
  <c r="J4861"/>
  <c r="I4861"/>
  <c r="H4861"/>
  <c r="G4861"/>
  <c r="F4861"/>
  <c r="E4861"/>
  <c r="D4861"/>
  <c r="C4861"/>
  <c r="B4861"/>
  <c r="A4861"/>
  <c r="O4860"/>
  <c r="K4860"/>
  <c r="J4860"/>
  <c r="I4860"/>
  <c r="H4860"/>
  <c r="G4860"/>
  <c r="F4860"/>
  <c r="E4860"/>
  <c r="D4860"/>
  <c r="C4860"/>
  <c r="B4860"/>
  <c r="A4860"/>
  <c r="O4859"/>
  <c r="K4859"/>
  <c r="J4859"/>
  <c r="I4859"/>
  <c r="H4859"/>
  <c r="G4859"/>
  <c r="F4859"/>
  <c r="E4859"/>
  <c r="D4859"/>
  <c r="C4859"/>
  <c r="B4859"/>
  <c r="A4859"/>
  <c r="O4858"/>
  <c r="K4858"/>
  <c r="J4858"/>
  <c r="I4858"/>
  <c r="H4858"/>
  <c r="G4858"/>
  <c r="F4858"/>
  <c r="E4858"/>
  <c r="D4858"/>
  <c r="C4858"/>
  <c r="B4858"/>
  <c r="A4858"/>
  <c r="O4857"/>
  <c r="K4857"/>
  <c r="J4857"/>
  <c r="I4857"/>
  <c r="H4857"/>
  <c r="G4857"/>
  <c r="F4857"/>
  <c r="E4857"/>
  <c r="D4857"/>
  <c r="C4857"/>
  <c r="B4857"/>
  <c r="A4857"/>
  <c r="O4856"/>
  <c r="K4856"/>
  <c r="J4856"/>
  <c r="I4856"/>
  <c r="H4856"/>
  <c r="G4856"/>
  <c r="F4856"/>
  <c r="E4856"/>
  <c r="D4856"/>
  <c r="C4856"/>
  <c r="B4856"/>
  <c r="A4856"/>
  <c r="O4855"/>
  <c r="K4855"/>
  <c r="J4855"/>
  <c r="I4855"/>
  <c r="H4855"/>
  <c r="G4855"/>
  <c r="F4855"/>
  <c r="E4855"/>
  <c r="D4855"/>
  <c r="C4855"/>
  <c r="B4855"/>
  <c r="A4855"/>
  <c r="O4854"/>
  <c r="K4854"/>
  <c r="J4854"/>
  <c r="I4854"/>
  <c r="H4854"/>
  <c r="G4854"/>
  <c r="F4854"/>
  <c r="E4854"/>
  <c r="D4854"/>
  <c r="C4854"/>
  <c r="B4854"/>
  <c r="A4854"/>
  <c r="O4853"/>
  <c r="K4853"/>
  <c r="J4853"/>
  <c r="I4853"/>
  <c r="H4853"/>
  <c r="G4853"/>
  <c r="F4853"/>
  <c r="E4853"/>
  <c r="D4853"/>
  <c r="C4853"/>
  <c r="B4853"/>
  <c r="A4853"/>
  <c r="O4852"/>
  <c r="K4852"/>
  <c r="J4852"/>
  <c r="I4852"/>
  <c r="H4852"/>
  <c r="G4852"/>
  <c r="F4852"/>
  <c r="E4852"/>
  <c r="D4852"/>
  <c r="C4852"/>
  <c r="B4852"/>
  <c r="A4852"/>
  <c r="O4851"/>
  <c r="K4851"/>
  <c r="J4851"/>
  <c r="I4851"/>
  <c r="H4851"/>
  <c r="G4851"/>
  <c r="F4851"/>
  <c r="E4851"/>
  <c r="D4851"/>
  <c r="C4851"/>
  <c r="B4851"/>
  <c r="A4851"/>
  <c r="O4850"/>
  <c r="K4850"/>
  <c r="J4850"/>
  <c r="I4850"/>
  <c r="H4850"/>
  <c r="G4850"/>
  <c r="F4850"/>
  <c r="E4850"/>
  <c r="D4850"/>
  <c r="C4850"/>
  <c r="B4850"/>
  <c r="A4850"/>
  <c r="O4849"/>
  <c r="K4849"/>
  <c r="J4849"/>
  <c r="I4849"/>
  <c r="H4849"/>
  <c r="G4849"/>
  <c r="F4849"/>
  <c r="E4849"/>
  <c r="D4849"/>
  <c r="C4849"/>
  <c r="B4849"/>
  <c r="A4849"/>
  <c r="O4848"/>
  <c r="K4848"/>
  <c r="J4848"/>
  <c r="I4848"/>
  <c r="H4848"/>
  <c r="G4848"/>
  <c r="F4848"/>
  <c r="E4848"/>
  <c r="D4848"/>
  <c r="C4848"/>
  <c r="B4848"/>
  <c r="A4848"/>
  <c r="O4847"/>
  <c r="K4847"/>
  <c r="J4847"/>
  <c r="I4847"/>
  <c r="H4847"/>
  <c r="G4847"/>
  <c r="F4847"/>
  <c r="E4847"/>
  <c r="D4847"/>
  <c r="C4847"/>
  <c r="B4847"/>
  <c r="A4847"/>
  <c r="O4846"/>
  <c r="K4846"/>
  <c r="J4846"/>
  <c r="I4846"/>
  <c r="H4846"/>
  <c r="G4846"/>
  <c r="F4846"/>
  <c r="E4846"/>
  <c r="D4846"/>
  <c r="C4846"/>
  <c r="B4846"/>
  <c r="A4846"/>
  <c r="O4845"/>
  <c r="K4845"/>
  <c r="J4845"/>
  <c r="I4845"/>
  <c r="H4845"/>
  <c r="G4845"/>
  <c r="F4845"/>
  <c r="E4845"/>
  <c r="D4845"/>
  <c r="C4845"/>
  <c r="B4845"/>
  <c r="A4845"/>
  <c r="O4844"/>
  <c r="K4844"/>
  <c r="J4844"/>
  <c r="I4844"/>
  <c r="H4844"/>
  <c r="G4844"/>
  <c r="F4844"/>
  <c r="E4844"/>
  <c r="D4844"/>
  <c r="C4844"/>
  <c r="B4844"/>
  <c r="A4844"/>
  <c r="O4843"/>
  <c r="K4843"/>
  <c r="J4843"/>
  <c r="I4843"/>
  <c r="H4843"/>
  <c r="G4843"/>
  <c r="F4843"/>
  <c r="E4843"/>
  <c r="D4843"/>
  <c r="C4843"/>
  <c r="B4843"/>
  <c r="A4843"/>
  <c r="O4842"/>
  <c r="K4842"/>
  <c r="J4842"/>
  <c r="I4842"/>
  <c r="H4842"/>
  <c r="G4842"/>
  <c r="F4842"/>
  <c r="E4842"/>
  <c r="D4842"/>
  <c r="C4842"/>
  <c r="B4842"/>
  <c r="A4842"/>
  <c r="O4841"/>
  <c r="K4841"/>
  <c r="J4841"/>
  <c r="I4841"/>
  <c r="H4841"/>
  <c r="G4841"/>
  <c r="F4841"/>
  <c r="E4841"/>
  <c r="D4841"/>
  <c r="C4841"/>
  <c r="B4841"/>
  <c r="A4841"/>
  <c r="O4840"/>
  <c r="K4840"/>
  <c r="J4840"/>
  <c r="I4840"/>
  <c r="H4840"/>
  <c r="G4840"/>
  <c r="F4840"/>
  <c r="E4840"/>
  <c r="D4840"/>
  <c r="C4840"/>
  <c r="B4840"/>
  <c r="A4840"/>
  <c r="O4839"/>
  <c r="K4839"/>
  <c r="J4839"/>
  <c r="I4839"/>
  <c r="H4839"/>
  <c r="G4839"/>
  <c r="F4839"/>
  <c r="E4839"/>
  <c r="D4839"/>
  <c r="C4839"/>
  <c r="B4839"/>
  <c r="A4839"/>
  <c r="O4838"/>
  <c r="K4838"/>
  <c r="J4838"/>
  <c r="I4838"/>
  <c r="H4838"/>
  <c r="G4838"/>
  <c r="F4838"/>
  <c r="E4838"/>
  <c r="D4838"/>
  <c r="C4838"/>
  <c r="B4838"/>
  <c r="A4838"/>
  <c r="O4837"/>
  <c r="K4837"/>
  <c r="J4837"/>
  <c r="I4837"/>
  <c r="H4837"/>
  <c r="G4837"/>
  <c r="F4837"/>
  <c r="E4837"/>
  <c r="D4837"/>
  <c r="C4837"/>
  <c r="B4837"/>
  <c r="A4837"/>
  <c r="O4836"/>
  <c r="K4836"/>
  <c r="J4836"/>
  <c r="I4836"/>
  <c r="H4836"/>
  <c r="G4836"/>
  <c r="F4836"/>
  <c r="E4836"/>
  <c r="D4836"/>
  <c r="C4836"/>
  <c r="B4836"/>
  <c r="A4836"/>
  <c r="O4835"/>
  <c r="K4835"/>
  <c r="J4835"/>
  <c r="I4835"/>
  <c r="H4835"/>
  <c r="G4835"/>
  <c r="F4835"/>
  <c r="E4835"/>
  <c r="D4835"/>
  <c r="C4835"/>
  <c r="B4835"/>
  <c r="A4835"/>
  <c r="O4834"/>
  <c r="K4834"/>
  <c r="J4834"/>
  <c r="I4834"/>
  <c r="H4834"/>
  <c r="G4834"/>
  <c r="F4834"/>
  <c r="E4834"/>
  <c r="D4834"/>
  <c r="C4834"/>
  <c r="B4834"/>
  <c r="A4834"/>
  <c r="O4833"/>
  <c r="K4833"/>
  <c r="J4833"/>
  <c r="I4833"/>
  <c r="H4833"/>
  <c r="G4833"/>
  <c r="F4833"/>
  <c r="E4833"/>
  <c r="D4833"/>
  <c r="C4833"/>
  <c r="B4833"/>
  <c r="A4833"/>
  <c r="O4832"/>
  <c r="K4832"/>
  <c r="J4832"/>
  <c r="I4832"/>
  <c r="H4832"/>
  <c r="G4832"/>
  <c r="F4832"/>
  <c r="E4832"/>
  <c r="D4832"/>
  <c r="C4832"/>
  <c r="B4832"/>
  <c r="A4832"/>
  <c r="O4831"/>
  <c r="K4831"/>
  <c r="J4831"/>
  <c r="I4831"/>
  <c r="H4831"/>
  <c r="G4831"/>
  <c r="F4831"/>
  <c r="E4831"/>
  <c r="D4831"/>
  <c r="C4831"/>
  <c r="B4831"/>
  <c r="A4831"/>
  <c r="O4830"/>
  <c r="K4830"/>
  <c r="J4830"/>
  <c r="I4830"/>
  <c r="H4830"/>
  <c r="G4830"/>
  <c r="F4830"/>
  <c r="E4830"/>
  <c r="D4830"/>
  <c r="C4830"/>
  <c r="B4830"/>
  <c r="A4830"/>
  <c r="O4829"/>
  <c r="K4829"/>
  <c r="J4829"/>
  <c r="I4829"/>
  <c r="H4829"/>
  <c r="G4829"/>
  <c r="F4829"/>
  <c r="E4829"/>
  <c r="D4829"/>
  <c r="C4829"/>
  <c r="B4829"/>
  <c r="A4829"/>
  <c r="O4828"/>
  <c r="K4828"/>
  <c r="J4828"/>
  <c r="I4828"/>
  <c r="H4828"/>
  <c r="G4828"/>
  <c r="F4828"/>
  <c r="E4828"/>
  <c r="D4828"/>
  <c r="C4828"/>
  <c r="B4828"/>
  <c r="A4828"/>
  <c r="O4827"/>
  <c r="K4827"/>
  <c r="J4827"/>
  <c r="I4827"/>
  <c r="H4827"/>
  <c r="G4827"/>
  <c r="F4827"/>
  <c r="E4827"/>
  <c r="D4827"/>
  <c r="C4827"/>
  <c r="B4827"/>
  <c r="A4827"/>
  <c r="O4826"/>
  <c r="K4826"/>
  <c r="J4826"/>
  <c r="I4826"/>
  <c r="H4826"/>
  <c r="G4826"/>
  <c r="F4826"/>
  <c r="E4826"/>
  <c r="D4826"/>
  <c r="C4826"/>
  <c r="B4826"/>
  <c r="A4826"/>
  <c r="O4825"/>
  <c r="K4825"/>
  <c r="J4825"/>
  <c r="I4825"/>
  <c r="H4825"/>
  <c r="G4825"/>
  <c r="F4825"/>
  <c r="E4825"/>
  <c r="D4825"/>
  <c r="C4825"/>
  <c r="B4825"/>
  <c r="A4825"/>
  <c r="O4824"/>
  <c r="K4824"/>
  <c r="J4824"/>
  <c r="I4824"/>
  <c r="H4824"/>
  <c r="G4824"/>
  <c r="F4824"/>
  <c r="E4824"/>
  <c r="D4824"/>
  <c r="C4824"/>
  <c r="B4824"/>
  <c r="A4824"/>
  <c r="O4823"/>
  <c r="K4823"/>
  <c r="J4823"/>
  <c r="I4823"/>
  <c r="H4823"/>
  <c r="G4823"/>
  <c r="F4823"/>
  <c r="E4823"/>
  <c r="D4823"/>
  <c r="C4823"/>
  <c r="B4823"/>
  <c r="A4823"/>
  <c r="O4822"/>
  <c r="K4822"/>
  <c r="J4822"/>
  <c r="I4822"/>
  <c r="H4822"/>
  <c r="G4822"/>
  <c r="F4822"/>
  <c r="E4822"/>
  <c r="D4822"/>
  <c r="C4822"/>
  <c r="B4822"/>
  <c r="A4822"/>
  <c r="O4821"/>
  <c r="K4821"/>
  <c r="J4821"/>
  <c r="I4821"/>
  <c r="H4821"/>
  <c r="G4821"/>
  <c r="F4821"/>
  <c r="E4821"/>
  <c r="D4821"/>
  <c r="C4821"/>
  <c r="B4821"/>
  <c r="A4821"/>
  <c r="O4820"/>
  <c r="K4820"/>
  <c r="J4820"/>
  <c r="I4820"/>
  <c r="H4820"/>
  <c r="G4820"/>
  <c r="F4820"/>
  <c r="E4820"/>
  <c r="D4820"/>
  <c r="C4820"/>
  <c r="B4820"/>
  <c r="A4820"/>
  <c r="O4819"/>
  <c r="K4819"/>
  <c r="J4819"/>
  <c r="I4819"/>
  <c r="H4819"/>
  <c r="G4819"/>
  <c r="F4819"/>
  <c r="E4819"/>
  <c r="D4819"/>
  <c r="C4819"/>
  <c r="B4819"/>
  <c r="A4819"/>
  <c r="O4818"/>
  <c r="K4818"/>
  <c r="J4818"/>
  <c r="I4818"/>
  <c r="H4818"/>
  <c r="G4818"/>
  <c r="F4818"/>
  <c r="E4818"/>
  <c r="D4818"/>
  <c r="C4818"/>
  <c r="B4818"/>
  <c r="A4818"/>
  <c r="O4817"/>
  <c r="K4817"/>
  <c r="J4817"/>
  <c r="I4817"/>
  <c r="H4817"/>
  <c r="G4817"/>
  <c r="F4817"/>
  <c r="E4817"/>
  <c r="D4817"/>
  <c r="C4817"/>
  <c r="B4817"/>
  <c r="A4817"/>
  <c r="O4816"/>
  <c r="K4816"/>
  <c r="J4816"/>
  <c r="I4816"/>
  <c r="H4816"/>
  <c r="G4816"/>
  <c r="F4816"/>
  <c r="E4816"/>
  <c r="D4816"/>
  <c r="C4816"/>
  <c r="B4816"/>
  <c r="A4816"/>
  <c r="O4815"/>
  <c r="K4815"/>
  <c r="J4815"/>
  <c r="I4815"/>
  <c r="H4815"/>
  <c r="G4815"/>
  <c r="F4815"/>
  <c r="E4815"/>
  <c r="D4815"/>
  <c r="C4815"/>
  <c r="B4815"/>
  <c r="A4815"/>
  <c r="O4814"/>
  <c r="K4814"/>
  <c r="J4814"/>
  <c r="I4814"/>
  <c r="H4814"/>
  <c r="G4814"/>
  <c r="F4814"/>
  <c r="E4814"/>
  <c r="D4814"/>
  <c r="C4814"/>
  <c r="B4814"/>
  <c r="A4814"/>
  <c r="O4813"/>
  <c r="K4813"/>
  <c r="J4813"/>
  <c r="I4813"/>
  <c r="H4813"/>
  <c r="G4813"/>
  <c r="F4813"/>
  <c r="E4813"/>
  <c r="D4813"/>
  <c r="C4813"/>
  <c r="B4813"/>
  <c r="A4813"/>
  <c r="O4812"/>
  <c r="K4812"/>
  <c r="J4812"/>
  <c r="I4812"/>
  <c r="H4812"/>
  <c r="G4812"/>
  <c r="F4812"/>
  <c r="E4812"/>
  <c r="D4812"/>
  <c r="C4812"/>
  <c r="B4812"/>
  <c r="A4812"/>
  <c r="O4811"/>
  <c r="K4811"/>
  <c r="J4811"/>
  <c r="I4811"/>
  <c r="H4811"/>
  <c r="G4811"/>
  <c r="F4811"/>
  <c r="E4811"/>
  <c r="D4811"/>
  <c r="C4811"/>
  <c r="B4811"/>
  <c r="A4811"/>
  <c r="O4810"/>
  <c r="K4810"/>
  <c r="J4810"/>
  <c r="I4810"/>
  <c r="H4810"/>
  <c r="G4810"/>
  <c r="F4810"/>
  <c r="E4810"/>
  <c r="D4810"/>
  <c r="C4810"/>
  <c r="B4810"/>
  <c r="A4810"/>
  <c r="O4809"/>
  <c r="K4809"/>
  <c r="J4809"/>
  <c r="I4809"/>
  <c r="H4809"/>
  <c r="G4809"/>
  <c r="F4809"/>
  <c r="E4809"/>
  <c r="D4809"/>
  <c r="C4809"/>
  <c r="B4809"/>
  <c r="A4809"/>
  <c r="O4808"/>
  <c r="K4808"/>
  <c r="J4808"/>
  <c r="I4808"/>
  <c r="H4808"/>
  <c r="G4808"/>
  <c r="F4808"/>
  <c r="E4808"/>
  <c r="D4808"/>
  <c r="C4808"/>
  <c r="B4808"/>
  <c r="A4808"/>
  <c r="O4807"/>
  <c r="K4807"/>
  <c r="J4807"/>
  <c r="I4807"/>
  <c r="H4807"/>
  <c r="G4807"/>
  <c r="F4807"/>
  <c r="E4807"/>
  <c r="D4807"/>
  <c r="C4807"/>
  <c r="B4807"/>
  <c r="A4807"/>
  <c r="O4806"/>
  <c r="K4806"/>
  <c r="J4806"/>
  <c r="I4806"/>
  <c r="H4806"/>
  <c r="G4806"/>
  <c r="F4806"/>
  <c r="E4806"/>
  <c r="D4806"/>
  <c r="C4806"/>
  <c r="B4806"/>
  <c r="A4806"/>
  <c r="O4805"/>
  <c r="K4805"/>
  <c r="J4805"/>
  <c r="I4805"/>
  <c r="H4805"/>
  <c r="G4805"/>
  <c r="F4805"/>
  <c r="E4805"/>
  <c r="D4805"/>
  <c r="C4805"/>
  <c r="B4805"/>
  <c r="A4805"/>
  <c r="O4804"/>
  <c r="K4804"/>
  <c r="J4804"/>
  <c r="I4804"/>
  <c r="H4804"/>
  <c r="G4804"/>
  <c r="F4804"/>
  <c r="E4804"/>
  <c r="D4804"/>
  <c r="C4804"/>
  <c r="B4804"/>
  <c r="A4804"/>
  <c r="O4803"/>
  <c r="K4803"/>
  <c r="J4803"/>
  <c r="I4803"/>
  <c r="H4803"/>
  <c r="G4803"/>
  <c r="F4803"/>
  <c r="E4803"/>
  <c r="D4803"/>
  <c r="C4803"/>
  <c r="B4803"/>
  <c r="A4803"/>
  <c r="O4802"/>
  <c r="K4802"/>
  <c r="J4802"/>
  <c r="I4802"/>
  <c r="H4802"/>
  <c r="G4802"/>
  <c r="F4802"/>
  <c r="E4802"/>
  <c r="D4802"/>
  <c r="C4802"/>
  <c r="B4802"/>
  <c r="A4802"/>
  <c r="O4801"/>
  <c r="K4801"/>
  <c r="J4801"/>
  <c r="I4801"/>
  <c r="H4801"/>
  <c r="G4801"/>
  <c r="F4801"/>
  <c r="E4801"/>
  <c r="D4801"/>
  <c r="C4801"/>
  <c r="B4801"/>
  <c r="A4801"/>
  <c r="O4800"/>
  <c r="K4800"/>
  <c r="J4800"/>
  <c r="I4800"/>
  <c r="H4800"/>
  <c r="G4800"/>
  <c r="F4800"/>
  <c r="E4800"/>
  <c r="D4800"/>
  <c r="C4800"/>
  <c r="B4800"/>
  <c r="A4800"/>
  <c r="O4799"/>
  <c r="K4799"/>
  <c r="J4799"/>
  <c r="I4799"/>
  <c r="H4799"/>
  <c r="G4799"/>
  <c r="F4799"/>
  <c r="E4799"/>
  <c r="D4799"/>
  <c r="C4799"/>
  <c r="B4799"/>
  <c r="A4799"/>
  <c r="O4798"/>
  <c r="K4798"/>
  <c r="J4798"/>
  <c r="I4798"/>
  <c r="H4798"/>
  <c r="G4798"/>
  <c r="F4798"/>
  <c r="E4798"/>
  <c r="D4798"/>
  <c r="C4798"/>
  <c r="B4798"/>
  <c r="A4798"/>
  <c r="O4797"/>
  <c r="K4797"/>
  <c r="J4797"/>
  <c r="I4797"/>
  <c r="H4797"/>
  <c r="G4797"/>
  <c r="F4797"/>
  <c r="E4797"/>
  <c r="D4797"/>
  <c r="C4797"/>
  <c r="B4797"/>
  <c r="A4797"/>
  <c r="O4796"/>
  <c r="K4796"/>
  <c r="J4796"/>
  <c r="I4796"/>
  <c r="H4796"/>
  <c r="G4796"/>
  <c r="F4796"/>
  <c r="E4796"/>
  <c r="D4796"/>
  <c r="C4796"/>
  <c r="B4796"/>
  <c r="A4796"/>
  <c r="O4795"/>
  <c r="K4795"/>
  <c r="J4795"/>
  <c r="I4795"/>
  <c r="H4795"/>
  <c r="G4795"/>
  <c r="F4795"/>
  <c r="E4795"/>
  <c r="D4795"/>
  <c r="C4795"/>
  <c r="B4795"/>
  <c r="A4795"/>
  <c r="O4794"/>
  <c r="K4794"/>
  <c r="J4794"/>
  <c r="I4794"/>
  <c r="H4794"/>
  <c r="G4794"/>
  <c r="F4794"/>
  <c r="E4794"/>
  <c r="D4794"/>
  <c r="C4794"/>
  <c r="B4794"/>
  <c r="A4794"/>
  <c r="O4793"/>
  <c r="K4793"/>
  <c r="J4793"/>
  <c r="I4793"/>
  <c r="H4793"/>
  <c r="G4793"/>
  <c r="F4793"/>
  <c r="E4793"/>
  <c r="D4793"/>
  <c r="C4793"/>
  <c r="B4793"/>
  <c r="A4793"/>
  <c r="O4792"/>
  <c r="K4792"/>
  <c r="J4792"/>
  <c r="I4792"/>
  <c r="H4792"/>
  <c r="G4792"/>
  <c r="F4792"/>
  <c r="E4792"/>
  <c r="D4792"/>
  <c r="C4792"/>
  <c r="B4792"/>
  <c r="A4792"/>
  <c r="O4791"/>
  <c r="K4791"/>
  <c r="J4791"/>
  <c r="I4791"/>
  <c r="H4791"/>
  <c r="G4791"/>
  <c r="F4791"/>
  <c r="E4791"/>
  <c r="D4791"/>
  <c r="C4791"/>
  <c r="B4791"/>
  <c r="A4791"/>
  <c r="O4790"/>
  <c r="K4790"/>
  <c r="J4790"/>
  <c r="I4790"/>
  <c r="H4790"/>
  <c r="G4790"/>
  <c r="F4790"/>
  <c r="E4790"/>
  <c r="D4790"/>
  <c r="C4790"/>
  <c r="B4790"/>
  <c r="A4790"/>
  <c r="O4789"/>
  <c r="K4789"/>
  <c r="J4789"/>
  <c r="I4789"/>
  <c r="H4789"/>
  <c r="G4789"/>
  <c r="F4789"/>
  <c r="E4789"/>
  <c r="D4789"/>
  <c r="C4789"/>
  <c r="B4789"/>
  <c r="A4789"/>
  <c r="O4788"/>
  <c r="K4788"/>
  <c r="J4788"/>
  <c r="I4788"/>
  <c r="H4788"/>
  <c r="G4788"/>
  <c r="F4788"/>
  <c r="E4788"/>
  <c r="D4788"/>
  <c r="C4788"/>
  <c r="B4788"/>
  <c r="A4788"/>
  <c r="O4787"/>
  <c r="K4787"/>
  <c r="J4787"/>
  <c r="I4787"/>
  <c r="H4787"/>
  <c r="G4787"/>
  <c r="F4787"/>
  <c r="E4787"/>
  <c r="D4787"/>
  <c r="C4787"/>
  <c r="B4787"/>
  <c r="A4787"/>
  <c r="O4786"/>
  <c r="K4786"/>
  <c r="J4786"/>
  <c r="I4786"/>
  <c r="H4786"/>
  <c r="G4786"/>
  <c r="F4786"/>
  <c r="E4786"/>
  <c r="D4786"/>
  <c r="C4786"/>
  <c r="B4786"/>
  <c r="A4786"/>
  <c r="O4785"/>
  <c r="K4785"/>
  <c r="J4785"/>
  <c r="I4785"/>
  <c r="H4785"/>
  <c r="G4785"/>
  <c r="F4785"/>
  <c r="E4785"/>
  <c r="D4785"/>
  <c r="C4785"/>
  <c r="B4785"/>
  <c r="A4785"/>
  <c r="O4784"/>
  <c r="K4784"/>
  <c r="J4784"/>
  <c r="I4784"/>
  <c r="H4784"/>
  <c r="G4784"/>
  <c r="F4784"/>
  <c r="E4784"/>
  <c r="D4784"/>
  <c r="C4784"/>
  <c r="B4784"/>
  <c r="A4784"/>
  <c r="O4783"/>
  <c r="K4783"/>
  <c r="J4783"/>
  <c r="I4783"/>
  <c r="H4783"/>
  <c r="G4783"/>
  <c r="F4783"/>
  <c r="E4783"/>
  <c r="D4783"/>
  <c r="C4783"/>
  <c r="B4783"/>
  <c r="A4783"/>
  <c r="O4782"/>
  <c r="K4782"/>
  <c r="J4782"/>
  <c r="I4782"/>
  <c r="H4782"/>
  <c r="G4782"/>
  <c r="F4782"/>
  <c r="E4782"/>
  <c r="D4782"/>
  <c r="C4782"/>
  <c r="B4782"/>
  <c r="A4782"/>
  <c r="O4781"/>
  <c r="K4781"/>
  <c r="J4781"/>
  <c r="I4781"/>
  <c r="H4781"/>
  <c r="G4781"/>
  <c r="F4781"/>
  <c r="E4781"/>
  <c r="D4781"/>
  <c r="C4781"/>
  <c r="B4781"/>
  <c r="A4781"/>
  <c r="O4780"/>
  <c r="K4780"/>
  <c r="J4780"/>
  <c r="I4780"/>
  <c r="H4780"/>
  <c r="G4780"/>
  <c r="F4780"/>
  <c r="E4780"/>
  <c r="D4780"/>
  <c r="C4780"/>
  <c r="B4780"/>
  <c r="A4780"/>
  <c r="O4779"/>
  <c r="K4779"/>
  <c r="J4779"/>
  <c r="I4779"/>
  <c r="H4779"/>
  <c r="G4779"/>
  <c r="F4779"/>
  <c r="E4779"/>
  <c r="D4779"/>
  <c r="C4779"/>
  <c r="B4779"/>
  <c r="A4779"/>
  <c r="O4778"/>
  <c r="K4778"/>
  <c r="J4778"/>
  <c r="I4778"/>
  <c r="H4778"/>
  <c r="G4778"/>
  <c r="F4778"/>
  <c r="E4778"/>
  <c r="D4778"/>
  <c r="C4778"/>
  <c r="B4778"/>
  <c r="A4778"/>
  <c r="O4777"/>
  <c r="K4777"/>
  <c r="J4777"/>
  <c r="I4777"/>
  <c r="H4777"/>
  <c r="G4777"/>
  <c r="F4777"/>
  <c r="E4777"/>
  <c r="D4777"/>
  <c r="C4777"/>
  <c r="B4777"/>
  <c r="A4777"/>
  <c r="O4776"/>
  <c r="K4776"/>
  <c r="J4776"/>
  <c r="I4776"/>
  <c r="H4776"/>
  <c r="G4776"/>
  <c r="F4776"/>
  <c r="E4776"/>
  <c r="D4776"/>
  <c r="C4776"/>
  <c r="B4776"/>
  <c r="A4776"/>
  <c r="O4775"/>
  <c r="K4775"/>
  <c r="J4775"/>
  <c r="I4775"/>
  <c r="H4775"/>
  <c r="G4775"/>
  <c r="F4775"/>
  <c r="E4775"/>
  <c r="D4775"/>
  <c r="C4775"/>
  <c r="B4775"/>
  <c r="A4775"/>
  <c r="O4774"/>
  <c r="K4774"/>
  <c r="J4774"/>
  <c r="I4774"/>
  <c r="H4774"/>
  <c r="G4774"/>
  <c r="F4774"/>
  <c r="E4774"/>
  <c r="D4774"/>
  <c r="C4774"/>
  <c r="B4774"/>
  <c r="A4774"/>
  <c r="O4773"/>
  <c r="K4773"/>
  <c r="J4773"/>
  <c r="I4773"/>
  <c r="H4773"/>
  <c r="G4773"/>
  <c r="F4773"/>
  <c r="E4773"/>
  <c r="D4773"/>
  <c r="C4773"/>
  <c r="B4773"/>
  <c r="A4773"/>
  <c r="O4772"/>
  <c r="K4772"/>
  <c r="J4772"/>
  <c r="I4772"/>
  <c r="H4772"/>
  <c r="G4772"/>
  <c r="F4772"/>
  <c r="E4772"/>
  <c r="D4772"/>
  <c r="C4772"/>
  <c r="B4772"/>
  <c r="A4772"/>
  <c r="O4771"/>
  <c r="K4771"/>
  <c r="J4771"/>
  <c r="I4771"/>
  <c r="H4771"/>
  <c r="G4771"/>
  <c r="F4771"/>
  <c r="E4771"/>
  <c r="D4771"/>
  <c r="C4771"/>
  <c r="B4771"/>
  <c r="A4771"/>
  <c r="O4770"/>
  <c r="K4770"/>
  <c r="J4770"/>
  <c r="I4770"/>
  <c r="H4770"/>
  <c r="G4770"/>
  <c r="F4770"/>
  <c r="E4770"/>
  <c r="D4770"/>
  <c r="C4770"/>
  <c r="B4770"/>
  <c r="A4770"/>
  <c r="O4769"/>
  <c r="K4769"/>
  <c r="J4769"/>
  <c r="I4769"/>
  <c r="H4769"/>
  <c r="G4769"/>
  <c r="F4769"/>
  <c r="E4769"/>
  <c r="D4769"/>
  <c r="C4769"/>
  <c r="B4769"/>
  <c r="A4769"/>
  <c r="O4768"/>
  <c r="K4768"/>
  <c r="J4768"/>
  <c r="I4768"/>
  <c r="H4768"/>
  <c r="G4768"/>
  <c r="F4768"/>
  <c r="E4768"/>
  <c r="D4768"/>
  <c r="C4768"/>
  <c r="B4768"/>
  <c r="A4768"/>
  <c r="O4767"/>
  <c r="K4767"/>
  <c r="J4767"/>
  <c r="I4767"/>
  <c r="H4767"/>
  <c r="G4767"/>
  <c r="F4767"/>
  <c r="E4767"/>
  <c r="D4767"/>
  <c r="C4767"/>
  <c r="B4767"/>
  <c r="A4767"/>
  <c r="O4766"/>
  <c r="K4766"/>
  <c r="J4766"/>
  <c r="I4766"/>
  <c r="H4766"/>
  <c r="G4766"/>
  <c r="F4766"/>
  <c r="E4766"/>
  <c r="D4766"/>
  <c r="C4766"/>
  <c r="B4766"/>
  <c r="A4766"/>
  <c r="O4765"/>
  <c r="K4765"/>
  <c r="J4765"/>
  <c r="I4765"/>
  <c r="H4765"/>
  <c r="G4765"/>
  <c r="F4765"/>
  <c r="E4765"/>
  <c r="D4765"/>
  <c r="C4765"/>
  <c r="B4765"/>
  <c r="A4765"/>
  <c r="O4764"/>
  <c r="K4764"/>
  <c r="J4764"/>
  <c r="I4764"/>
  <c r="H4764"/>
  <c r="G4764"/>
  <c r="F4764"/>
  <c r="E4764"/>
  <c r="D4764"/>
  <c r="C4764"/>
  <c r="B4764"/>
  <c r="A4764"/>
  <c r="O4763"/>
  <c r="K4763"/>
  <c r="J4763"/>
  <c r="I4763"/>
  <c r="H4763"/>
  <c r="G4763"/>
  <c r="F4763"/>
  <c r="E4763"/>
  <c r="D4763"/>
  <c r="C4763"/>
  <c r="B4763"/>
  <c r="A4763"/>
  <c r="O4762"/>
  <c r="K4762"/>
  <c r="J4762"/>
  <c r="I4762"/>
  <c r="H4762"/>
  <c r="G4762"/>
  <c r="F4762"/>
  <c r="E4762"/>
  <c r="D4762"/>
  <c r="C4762"/>
  <c r="B4762"/>
  <c r="A4762"/>
  <c r="O4761"/>
  <c r="K4761"/>
  <c r="J4761"/>
  <c r="I4761"/>
  <c r="H4761"/>
  <c r="G4761"/>
  <c r="F4761"/>
  <c r="E4761"/>
  <c r="D4761"/>
  <c r="C4761"/>
  <c r="B4761"/>
  <c r="A4761"/>
  <c r="O4760"/>
  <c r="K4760"/>
  <c r="J4760"/>
  <c r="I4760"/>
  <c r="H4760"/>
  <c r="G4760"/>
  <c r="F4760"/>
  <c r="E4760"/>
  <c r="D4760"/>
  <c r="C4760"/>
  <c r="B4760"/>
  <c r="A4760"/>
  <c r="O4759"/>
  <c r="K4759"/>
  <c r="J4759"/>
  <c r="I4759"/>
  <c r="H4759"/>
  <c r="G4759"/>
  <c r="F4759"/>
  <c r="E4759"/>
  <c r="D4759"/>
  <c r="C4759"/>
  <c r="B4759"/>
  <c r="A4759"/>
  <c r="O4758"/>
  <c r="K4758"/>
  <c r="J4758"/>
  <c r="I4758"/>
  <c r="H4758"/>
  <c r="G4758"/>
  <c r="F4758"/>
  <c r="E4758"/>
  <c r="D4758"/>
  <c r="C4758"/>
  <c r="B4758"/>
  <c r="A4758"/>
  <c r="O4757"/>
  <c r="K4757"/>
  <c r="J4757"/>
  <c r="I4757"/>
  <c r="H4757"/>
  <c r="G4757"/>
  <c r="F4757"/>
  <c r="E4757"/>
  <c r="D4757"/>
  <c r="C4757"/>
  <c r="B4757"/>
  <c r="A4757"/>
  <c r="O4756"/>
  <c r="K4756"/>
  <c r="J4756"/>
  <c r="I4756"/>
  <c r="H4756"/>
  <c r="G4756"/>
  <c r="F4756"/>
  <c r="E4756"/>
  <c r="D4756"/>
  <c r="C4756"/>
  <c r="B4756"/>
  <c r="A4756"/>
  <c r="O4755"/>
  <c r="K4755"/>
  <c r="J4755"/>
  <c r="I4755"/>
  <c r="H4755"/>
  <c r="G4755"/>
  <c r="F4755"/>
  <c r="E4755"/>
  <c r="D4755"/>
  <c r="C4755"/>
  <c r="B4755"/>
  <c r="A4755"/>
  <c r="O4754"/>
  <c r="K4754"/>
  <c r="J4754"/>
  <c r="I4754"/>
  <c r="H4754"/>
  <c r="G4754"/>
  <c r="F4754"/>
  <c r="E4754"/>
  <c r="D4754"/>
  <c r="C4754"/>
  <c r="B4754"/>
  <c r="A4754"/>
  <c r="O4753"/>
  <c r="K4753"/>
  <c r="J4753"/>
  <c r="I4753"/>
  <c r="H4753"/>
  <c r="G4753"/>
  <c r="F4753"/>
  <c r="E4753"/>
  <c r="D4753"/>
  <c r="C4753"/>
  <c r="B4753"/>
  <c r="A4753"/>
  <c r="O4752"/>
  <c r="K4752"/>
  <c r="J4752"/>
  <c r="I4752"/>
  <c r="H4752"/>
  <c r="G4752"/>
  <c r="F4752"/>
  <c r="E4752"/>
  <c r="D4752"/>
  <c r="C4752"/>
  <c r="B4752"/>
  <c r="A4752"/>
  <c r="O4751"/>
  <c r="K4751"/>
  <c r="J4751"/>
  <c r="I4751"/>
  <c r="H4751"/>
  <c r="G4751"/>
  <c r="F4751"/>
  <c r="E4751"/>
  <c r="D4751"/>
  <c r="C4751"/>
  <c r="B4751"/>
  <c r="A4751"/>
  <c r="O4750"/>
  <c r="K4750"/>
  <c r="J4750"/>
  <c r="I4750"/>
  <c r="H4750"/>
  <c r="G4750"/>
  <c r="F4750"/>
  <c r="E4750"/>
  <c r="D4750"/>
  <c r="C4750"/>
  <c r="B4750"/>
  <c r="A4750"/>
  <c r="O4749"/>
  <c r="K4749"/>
  <c r="J4749"/>
  <c r="I4749"/>
  <c r="H4749"/>
  <c r="G4749"/>
  <c r="F4749"/>
  <c r="E4749"/>
  <c r="D4749"/>
  <c r="C4749"/>
  <c r="B4749"/>
  <c r="A4749"/>
  <c r="O4748"/>
  <c r="K4748"/>
  <c r="J4748"/>
  <c r="I4748"/>
  <c r="H4748"/>
  <c r="G4748"/>
  <c r="F4748"/>
  <c r="E4748"/>
  <c r="D4748"/>
  <c r="C4748"/>
  <c r="B4748"/>
  <c r="A4748"/>
  <c r="O4747"/>
  <c r="K4747"/>
  <c r="J4747"/>
  <c r="I4747"/>
  <c r="H4747"/>
  <c r="G4747"/>
  <c r="F4747"/>
  <c r="E4747"/>
  <c r="D4747"/>
  <c r="C4747"/>
  <c r="B4747"/>
  <c r="A4747"/>
  <c r="O4746"/>
  <c r="K4746"/>
  <c r="J4746"/>
  <c r="I4746"/>
  <c r="H4746"/>
  <c r="G4746"/>
  <c r="F4746"/>
  <c r="E4746"/>
  <c r="D4746"/>
  <c r="C4746"/>
  <c r="B4746"/>
  <c r="A4746"/>
  <c r="O4745"/>
  <c r="K4745"/>
  <c r="J4745"/>
  <c r="I4745"/>
  <c r="H4745"/>
  <c r="G4745"/>
  <c r="F4745"/>
  <c r="E4745"/>
  <c r="D4745"/>
  <c r="C4745"/>
  <c r="B4745"/>
  <c r="A4745"/>
  <c r="O4744"/>
  <c r="K4744"/>
  <c r="J4744"/>
  <c r="I4744"/>
  <c r="H4744"/>
  <c r="G4744"/>
  <c r="F4744"/>
  <c r="E4744"/>
  <c r="D4744"/>
  <c r="C4744"/>
  <c r="B4744"/>
  <c r="A4744"/>
  <c r="O4743"/>
  <c r="K4743"/>
  <c r="J4743"/>
  <c r="I4743"/>
  <c r="H4743"/>
  <c r="G4743"/>
  <c r="F4743"/>
  <c r="E4743"/>
  <c r="D4743"/>
  <c r="C4743"/>
  <c r="B4743"/>
  <c r="A4743"/>
  <c r="O4742"/>
  <c r="K4742"/>
  <c r="J4742"/>
  <c r="I4742"/>
  <c r="H4742"/>
  <c r="G4742"/>
  <c r="F4742"/>
  <c r="E4742"/>
  <c r="D4742"/>
  <c r="C4742"/>
  <c r="B4742"/>
  <c r="A4742"/>
  <c r="O4741"/>
  <c r="K4741"/>
  <c r="J4741"/>
  <c r="I4741"/>
  <c r="H4741"/>
  <c r="G4741"/>
  <c r="F4741"/>
  <c r="E4741"/>
  <c r="D4741"/>
  <c r="C4741"/>
  <c r="B4741"/>
  <c r="A4741"/>
  <c r="O4740"/>
  <c r="K4740"/>
  <c r="J4740"/>
  <c r="I4740"/>
  <c r="H4740"/>
  <c r="G4740"/>
  <c r="F4740"/>
  <c r="E4740"/>
  <c r="D4740"/>
  <c r="C4740"/>
  <c r="B4740"/>
  <c r="A4740"/>
  <c r="O4739"/>
  <c r="K4739"/>
  <c r="J4739"/>
  <c r="I4739"/>
  <c r="H4739"/>
  <c r="G4739"/>
  <c r="F4739"/>
  <c r="E4739"/>
  <c r="D4739"/>
  <c r="C4739"/>
  <c r="B4739"/>
  <c r="A4739"/>
  <c r="O4738"/>
  <c r="K4738"/>
  <c r="J4738"/>
  <c r="I4738"/>
  <c r="H4738"/>
  <c r="G4738"/>
  <c r="F4738"/>
  <c r="E4738"/>
  <c r="D4738"/>
  <c r="C4738"/>
  <c r="B4738"/>
  <c r="A4738"/>
  <c r="O4737"/>
  <c r="K4737"/>
  <c r="J4737"/>
  <c r="I4737"/>
  <c r="H4737"/>
  <c r="G4737"/>
  <c r="F4737"/>
  <c r="E4737"/>
  <c r="D4737"/>
  <c r="C4737"/>
  <c r="B4737"/>
  <c r="A4737"/>
  <c r="O4736"/>
  <c r="K4736"/>
  <c r="J4736"/>
  <c r="I4736"/>
  <c r="H4736"/>
  <c r="G4736"/>
  <c r="F4736"/>
  <c r="E4736"/>
  <c r="D4736"/>
  <c r="C4736"/>
  <c r="B4736"/>
  <c r="A4736"/>
  <c r="O4735"/>
  <c r="K4735"/>
  <c r="J4735"/>
  <c r="I4735"/>
  <c r="H4735"/>
  <c r="G4735"/>
  <c r="F4735"/>
  <c r="E4735"/>
  <c r="D4735"/>
  <c r="C4735"/>
  <c r="B4735"/>
  <c r="A4735"/>
  <c r="O4734"/>
  <c r="K4734"/>
  <c r="J4734"/>
  <c r="I4734"/>
  <c r="H4734"/>
  <c r="G4734"/>
  <c r="F4734"/>
  <c r="E4734"/>
  <c r="D4734"/>
  <c r="C4734"/>
  <c r="B4734"/>
  <c r="A4734"/>
  <c r="O4733"/>
  <c r="K4733"/>
  <c r="J4733"/>
  <c r="I4733"/>
  <c r="H4733"/>
  <c r="G4733"/>
  <c r="F4733"/>
  <c r="E4733"/>
  <c r="D4733"/>
  <c r="C4733"/>
  <c r="B4733"/>
  <c r="A4733"/>
  <c r="O4732"/>
  <c r="K4732"/>
  <c r="J4732"/>
  <c r="I4732"/>
  <c r="H4732"/>
  <c r="G4732"/>
  <c r="F4732"/>
  <c r="E4732"/>
  <c r="D4732"/>
  <c r="C4732"/>
  <c r="B4732"/>
  <c r="A4732"/>
  <c r="O4731"/>
  <c r="K4731"/>
  <c r="J4731"/>
  <c r="I4731"/>
  <c r="H4731"/>
  <c r="G4731"/>
  <c r="F4731"/>
  <c r="E4731"/>
  <c r="D4731"/>
  <c r="C4731"/>
  <c r="B4731"/>
  <c r="A4731"/>
  <c r="O4730"/>
  <c r="K4730"/>
  <c r="J4730"/>
  <c r="I4730"/>
  <c r="H4730"/>
  <c r="G4730"/>
  <c r="F4730"/>
  <c r="E4730"/>
  <c r="D4730"/>
  <c r="C4730"/>
  <c r="B4730"/>
  <c r="A4730"/>
  <c r="O4729"/>
  <c r="K4729"/>
  <c r="J4729"/>
  <c r="I4729"/>
  <c r="H4729"/>
  <c r="G4729"/>
  <c r="F4729"/>
  <c r="E4729"/>
  <c r="D4729"/>
  <c r="C4729"/>
  <c r="B4729"/>
  <c r="A4729"/>
  <c r="O4728"/>
  <c r="K4728"/>
  <c r="J4728"/>
  <c r="I4728"/>
  <c r="H4728"/>
  <c r="G4728"/>
  <c r="F4728"/>
  <c r="E4728"/>
  <c r="D4728"/>
  <c r="C4728"/>
  <c r="B4728"/>
  <c r="A4728"/>
  <c r="O4727"/>
  <c r="K4727"/>
  <c r="J4727"/>
  <c r="I4727"/>
  <c r="H4727"/>
  <c r="G4727"/>
  <c r="F4727"/>
  <c r="E4727"/>
  <c r="D4727"/>
  <c r="C4727"/>
  <c r="B4727"/>
  <c r="A4727"/>
  <c r="O4726"/>
  <c r="K4726"/>
  <c r="J4726"/>
  <c r="I4726"/>
  <c r="H4726"/>
  <c r="G4726"/>
  <c r="F4726"/>
  <c r="E4726"/>
  <c r="D4726"/>
  <c r="C4726"/>
  <c r="B4726"/>
  <c r="A4726"/>
  <c r="O4725"/>
  <c r="K4725"/>
  <c r="J4725"/>
  <c r="I4725"/>
  <c r="H4725"/>
  <c r="G4725"/>
  <c r="F4725"/>
  <c r="E4725"/>
  <c r="D4725"/>
  <c r="C4725"/>
  <c r="B4725"/>
  <c r="A4725"/>
  <c r="O4724"/>
  <c r="K4724"/>
  <c r="J4724"/>
  <c r="I4724"/>
  <c r="H4724"/>
  <c r="G4724"/>
  <c r="F4724"/>
  <c r="E4724"/>
  <c r="D4724"/>
  <c r="C4724"/>
  <c r="B4724"/>
  <c r="A4724"/>
  <c r="O4723"/>
  <c r="K4723"/>
  <c r="J4723"/>
  <c r="I4723"/>
  <c r="H4723"/>
  <c r="G4723"/>
  <c r="F4723"/>
  <c r="E4723"/>
  <c r="D4723"/>
  <c r="C4723"/>
  <c r="B4723"/>
  <c r="A4723"/>
  <c r="O4722"/>
  <c r="K4722"/>
  <c r="J4722"/>
  <c r="I4722"/>
  <c r="H4722"/>
  <c r="G4722"/>
  <c r="F4722"/>
  <c r="E4722"/>
  <c r="D4722"/>
  <c r="C4722"/>
  <c r="B4722"/>
  <c r="A4722"/>
  <c r="O4721"/>
  <c r="K4721"/>
  <c r="J4721"/>
  <c r="I4721"/>
  <c r="H4721"/>
  <c r="G4721"/>
  <c r="F4721"/>
  <c r="E4721"/>
  <c r="D4721"/>
  <c r="C4721"/>
  <c r="B4721"/>
  <c r="A4721"/>
  <c r="O4720"/>
  <c r="K4720"/>
  <c r="J4720"/>
  <c r="I4720"/>
  <c r="H4720"/>
  <c r="G4720"/>
  <c r="F4720"/>
  <c r="E4720"/>
  <c r="D4720"/>
  <c r="C4720"/>
  <c r="B4720"/>
  <c r="A4720"/>
  <c r="O4719"/>
  <c r="K4719"/>
  <c r="J4719"/>
  <c r="I4719"/>
  <c r="H4719"/>
  <c r="G4719"/>
  <c r="F4719"/>
  <c r="E4719"/>
  <c r="D4719"/>
  <c r="C4719"/>
  <c r="B4719"/>
  <c r="A4719"/>
  <c r="O4718"/>
  <c r="K4718"/>
  <c r="J4718"/>
  <c r="I4718"/>
  <c r="H4718"/>
  <c r="G4718"/>
  <c r="F4718"/>
  <c r="E4718"/>
  <c r="D4718"/>
  <c r="C4718"/>
  <c r="B4718"/>
  <c r="A4718"/>
  <c r="O4717"/>
  <c r="K4717"/>
  <c r="J4717"/>
  <c r="I4717"/>
  <c r="H4717"/>
  <c r="G4717"/>
  <c r="F4717"/>
  <c r="E4717"/>
  <c r="D4717"/>
  <c r="C4717"/>
  <c r="B4717"/>
  <c r="A4717"/>
  <c r="O4716"/>
  <c r="K4716"/>
  <c r="J4716"/>
  <c r="I4716"/>
  <c r="H4716"/>
  <c r="G4716"/>
  <c r="F4716"/>
  <c r="E4716"/>
  <c r="D4716"/>
  <c r="C4716"/>
  <c r="B4716"/>
  <c r="A4716"/>
  <c r="O4715"/>
  <c r="K4715"/>
  <c r="J4715"/>
  <c r="I4715"/>
  <c r="H4715"/>
  <c r="G4715"/>
  <c r="F4715"/>
  <c r="E4715"/>
  <c r="D4715"/>
  <c r="C4715"/>
  <c r="B4715"/>
  <c r="A4715"/>
  <c r="O4714"/>
  <c r="K4714"/>
  <c r="J4714"/>
  <c r="I4714"/>
  <c r="H4714"/>
  <c r="G4714"/>
  <c r="F4714"/>
  <c r="E4714"/>
  <c r="D4714"/>
  <c r="C4714"/>
  <c r="B4714"/>
  <c r="A4714"/>
  <c r="O4713"/>
  <c r="K4713"/>
  <c r="J4713"/>
  <c r="I4713"/>
  <c r="H4713"/>
  <c r="G4713"/>
  <c r="F4713"/>
  <c r="E4713"/>
  <c r="D4713"/>
  <c r="C4713"/>
  <c r="B4713"/>
  <c r="A4713"/>
  <c r="O4712"/>
  <c r="K4712"/>
  <c r="J4712"/>
  <c r="I4712"/>
  <c r="H4712"/>
  <c r="G4712"/>
  <c r="F4712"/>
  <c r="E4712"/>
  <c r="D4712"/>
  <c r="C4712"/>
  <c r="B4712"/>
  <c r="A4712"/>
  <c r="O4711"/>
  <c r="K4711"/>
  <c r="J4711"/>
  <c r="I4711"/>
  <c r="H4711"/>
  <c r="G4711"/>
  <c r="F4711"/>
  <c r="E4711"/>
  <c r="D4711"/>
  <c r="C4711"/>
  <c r="B4711"/>
  <c r="A4711"/>
  <c r="O4710"/>
  <c r="K4710"/>
  <c r="J4710"/>
  <c r="I4710"/>
  <c r="H4710"/>
  <c r="G4710"/>
  <c r="F4710"/>
  <c r="E4710"/>
  <c r="D4710"/>
  <c r="C4710"/>
  <c r="B4710"/>
  <c r="A4710"/>
  <c r="O4709"/>
  <c r="K4709"/>
  <c r="J4709"/>
  <c r="I4709"/>
  <c r="H4709"/>
  <c r="G4709"/>
  <c r="F4709"/>
  <c r="E4709"/>
  <c r="D4709"/>
  <c r="C4709"/>
  <c r="B4709"/>
  <c r="A4709"/>
  <c r="O4708"/>
  <c r="K4708"/>
  <c r="J4708"/>
  <c r="I4708"/>
  <c r="H4708"/>
  <c r="G4708"/>
  <c r="F4708"/>
  <c r="E4708"/>
  <c r="D4708"/>
  <c r="C4708"/>
  <c r="B4708"/>
  <c r="A4708"/>
  <c r="O4707"/>
  <c r="K4707"/>
  <c r="J4707"/>
  <c r="I4707"/>
  <c r="H4707"/>
  <c r="G4707"/>
  <c r="F4707"/>
  <c r="E4707"/>
  <c r="D4707"/>
  <c r="C4707"/>
  <c r="B4707"/>
  <c r="A4707"/>
  <c r="O4706"/>
  <c r="K4706"/>
  <c r="J4706"/>
  <c r="I4706"/>
  <c r="H4706"/>
  <c r="G4706"/>
  <c r="F4706"/>
  <c r="E4706"/>
  <c r="D4706"/>
  <c r="C4706"/>
  <c r="B4706"/>
  <c r="A4706"/>
  <c r="O4705"/>
  <c r="K4705"/>
  <c r="J4705"/>
  <c r="I4705"/>
  <c r="H4705"/>
  <c r="G4705"/>
  <c r="F4705"/>
  <c r="E4705"/>
  <c r="D4705"/>
  <c r="C4705"/>
  <c r="B4705"/>
  <c r="A4705"/>
  <c r="O4704"/>
  <c r="K4704"/>
  <c r="J4704"/>
  <c r="I4704"/>
  <c r="H4704"/>
  <c r="G4704"/>
  <c r="F4704"/>
  <c r="E4704"/>
  <c r="D4704"/>
  <c r="C4704"/>
  <c r="B4704"/>
  <c r="A4704"/>
  <c r="O4703"/>
  <c r="K4703"/>
  <c r="J4703"/>
  <c r="I4703"/>
  <c r="H4703"/>
  <c r="G4703"/>
  <c r="F4703"/>
  <c r="E4703"/>
  <c r="D4703"/>
  <c r="C4703"/>
  <c r="B4703"/>
  <c r="A4703"/>
  <c r="O4702"/>
  <c r="K4702"/>
  <c r="J4702"/>
  <c r="I4702"/>
  <c r="H4702"/>
  <c r="G4702"/>
  <c r="F4702"/>
  <c r="E4702"/>
  <c r="D4702"/>
  <c r="C4702"/>
  <c r="B4702"/>
  <c r="A4702"/>
  <c r="O4701"/>
  <c r="K4701"/>
  <c r="J4701"/>
  <c r="I4701"/>
  <c r="H4701"/>
  <c r="G4701"/>
  <c r="F4701"/>
  <c r="E4701"/>
  <c r="D4701"/>
  <c r="C4701"/>
  <c r="B4701"/>
  <c r="A4701"/>
  <c r="O4700"/>
  <c r="K4700"/>
  <c r="J4700"/>
  <c r="I4700"/>
  <c r="H4700"/>
  <c r="G4700"/>
  <c r="F4700"/>
  <c r="E4700"/>
  <c r="D4700"/>
  <c r="C4700"/>
  <c r="B4700"/>
  <c r="A4700"/>
  <c r="O4699"/>
  <c r="K4699"/>
  <c r="J4699"/>
  <c r="I4699"/>
  <c r="H4699"/>
  <c r="G4699"/>
  <c r="F4699"/>
  <c r="E4699"/>
  <c r="D4699"/>
  <c r="C4699"/>
  <c r="B4699"/>
  <c r="A4699"/>
  <c r="O4698"/>
  <c r="K4698"/>
  <c r="J4698"/>
  <c r="I4698"/>
  <c r="H4698"/>
  <c r="G4698"/>
  <c r="F4698"/>
  <c r="E4698"/>
  <c r="D4698"/>
  <c r="C4698"/>
  <c r="B4698"/>
  <c r="A4698"/>
  <c r="O4697"/>
  <c r="K4697"/>
  <c r="J4697"/>
  <c r="I4697"/>
  <c r="H4697"/>
  <c r="G4697"/>
  <c r="F4697"/>
  <c r="E4697"/>
  <c r="D4697"/>
  <c r="C4697"/>
  <c r="B4697"/>
  <c r="A4697"/>
  <c r="O4696"/>
  <c r="K4696"/>
  <c r="J4696"/>
  <c r="I4696"/>
  <c r="H4696"/>
  <c r="G4696"/>
  <c r="F4696"/>
  <c r="E4696"/>
  <c r="D4696"/>
  <c r="C4696"/>
  <c r="B4696"/>
  <c r="A4696"/>
  <c r="O4695"/>
  <c r="K4695"/>
  <c r="J4695"/>
  <c r="I4695"/>
  <c r="H4695"/>
  <c r="G4695"/>
  <c r="F4695"/>
  <c r="E4695"/>
  <c r="D4695"/>
  <c r="C4695"/>
  <c r="B4695"/>
  <c r="A4695"/>
  <c r="O4694"/>
  <c r="K4694"/>
  <c r="J4694"/>
  <c r="I4694"/>
  <c r="H4694"/>
  <c r="G4694"/>
  <c r="F4694"/>
  <c r="E4694"/>
  <c r="D4694"/>
  <c r="C4694"/>
  <c r="B4694"/>
  <c r="A4694"/>
  <c r="O4693"/>
  <c r="K4693"/>
  <c r="J4693"/>
  <c r="I4693"/>
  <c r="H4693"/>
  <c r="G4693"/>
  <c r="F4693"/>
  <c r="E4693"/>
  <c r="D4693"/>
  <c r="C4693"/>
  <c r="B4693"/>
  <c r="A4693"/>
  <c r="O4692"/>
  <c r="K4692"/>
  <c r="J4692"/>
  <c r="I4692"/>
  <c r="H4692"/>
  <c r="G4692"/>
  <c r="F4692"/>
  <c r="E4692"/>
  <c r="D4692"/>
  <c r="C4692"/>
  <c r="B4692"/>
  <c r="A4692"/>
  <c r="O4691"/>
  <c r="K4691"/>
  <c r="J4691"/>
  <c r="I4691"/>
  <c r="H4691"/>
  <c r="G4691"/>
  <c r="F4691"/>
  <c r="E4691"/>
  <c r="D4691"/>
  <c r="C4691"/>
  <c r="B4691"/>
  <c r="A4691"/>
  <c r="O4690"/>
  <c r="K4690"/>
  <c r="J4690"/>
  <c r="I4690"/>
  <c r="H4690"/>
  <c r="G4690"/>
  <c r="F4690"/>
  <c r="E4690"/>
  <c r="D4690"/>
  <c r="C4690"/>
  <c r="B4690"/>
  <c r="A4690"/>
  <c r="O4689"/>
  <c r="K4689"/>
  <c r="J4689"/>
  <c r="I4689"/>
  <c r="H4689"/>
  <c r="G4689"/>
  <c r="F4689"/>
  <c r="E4689"/>
  <c r="D4689"/>
  <c r="C4689"/>
  <c r="B4689"/>
  <c r="A4689"/>
  <c r="O4688"/>
  <c r="K4688"/>
  <c r="J4688"/>
  <c r="I4688"/>
  <c r="H4688"/>
  <c r="G4688"/>
  <c r="F4688"/>
  <c r="E4688"/>
  <c r="D4688"/>
  <c r="C4688"/>
  <c r="B4688"/>
  <c r="A4688"/>
  <c r="O4687"/>
  <c r="K4687"/>
  <c r="J4687"/>
  <c r="I4687"/>
  <c r="H4687"/>
  <c r="G4687"/>
  <c r="F4687"/>
  <c r="E4687"/>
  <c r="D4687"/>
  <c r="C4687"/>
  <c r="B4687"/>
  <c r="A4687"/>
  <c r="O4686"/>
  <c r="K4686"/>
  <c r="J4686"/>
  <c r="I4686"/>
  <c r="H4686"/>
  <c r="G4686"/>
  <c r="F4686"/>
  <c r="E4686"/>
  <c r="D4686"/>
  <c r="C4686"/>
  <c r="B4686"/>
  <c r="A4686"/>
  <c r="O4685"/>
  <c r="K4685"/>
  <c r="J4685"/>
  <c r="I4685"/>
  <c r="H4685"/>
  <c r="G4685"/>
  <c r="F4685"/>
  <c r="E4685"/>
  <c r="D4685"/>
  <c r="C4685"/>
  <c r="B4685"/>
  <c r="A4685"/>
  <c r="O4684"/>
  <c r="K4684"/>
  <c r="J4684"/>
  <c r="I4684"/>
  <c r="H4684"/>
  <c r="G4684"/>
  <c r="F4684"/>
  <c r="E4684"/>
  <c r="D4684"/>
  <c r="C4684"/>
  <c r="B4684"/>
  <c r="A4684"/>
  <c r="O4683"/>
  <c r="K4683"/>
  <c r="J4683"/>
  <c r="I4683"/>
  <c r="H4683"/>
  <c r="G4683"/>
  <c r="F4683"/>
  <c r="E4683"/>
  <c r="D4683"/>
  <c r="C4683"/>
  <c r="B4683"/>
  <c r="A4683"/>
  <c r="O4682"/>
  <c r="K4682"/>
  <c r="J4682"/>
  <c r="I4682"/>
  <c r="H4682"/>
  <c r="G4682"/>
  <c r="F4682"/>
  <c r="E4682"/>
  <c r="D4682"/>
  <c r="C4682"/>
  <c r="B4682"/>
  <c r="A4682"/>
  <c r="O4681"/>
  <c r="K4681"/>
  <c r="J4681"/>
  <c r="I4681"/>
  <c r="H4681"/>
  <c r="G4681"/>
  <c r="F4681"/>
  <c r="E4681"/>
  <c r="D4681"/>
  <c r="C4681"/>
  <c r="B4681"/>
  <c r="A4681"/>
  <c r="O4680"/>
  <c r="K4680"/>
  <c r="J4680"/>
  <c r="I4680"/>
  <c r="H4680"/>
  <c r="G4680"/>
  <c r="F4680"/>
  <c r="E4680"/>
  <c r="D4680"/>
  <c r="C4680"/>
  <c r="B4680"/>
  <c r="A4680"/>
  <c r="O4679"/>
  <c r="K4679"/>
  <c r="J4679"/>
  <c r="I4679"/>
  <c r="H4679"/>
  <c r="G4679"/>
  <c r="F4679"/>
  <c r="E4679"/>
  <c r="D4679"/>
  <c r="C4679"/>
  <c r="B4679"/>
  <c r="A4679"/>
  <c r="O4678"/>
  <c r="K4678"/>
  <c r="J4678"/>
  <c r="I4678"/>
  <c r="H4678"/>
  <c r="G4678"/>
  <c r="F4678"/>
  <c r="E4678"/>
  <c r="D4678"/>
  <c r="C4678"/>
  <c r="B4678"/>
  <c r="A4678"/>
  <c r="O4677"/>
  <c r="K4677"/>
  <c r="J4677"/>
  <c r="I4677"/>
  <c r="H4677"/>
  <c r="G4677"/>
  <c r="F4677"/>
  <c r="E4677"/>
  <c r="D4677"/>
  <c r="C4677"/>
  <c r="B4677"/>
  <c r="A4677"/>
  <c r="O4676"/>
  <c r="K4676"/>
  <c r="J4676"/>
  <c r="I4676"/>
  <c r="H4676"/>
  <c r="G4676"/>
  <c r="F4676"/>
  <c r="E4676"/>
  <c r="D4676"/>
  <c r="C4676"/>
  <c r="B4676"/>
  <c r="A4676"/>
  <c r="O4675"/>
  <c r="K4675"/>
  <c r="J4675"/>
  <c r="I4675"/>
  <c r="H4675"/>
  <c r="G4675"/>
  <c r="F4675"/>
  <c r="E4675"/>
  <c r="D4675"/>
  <c r="C4675"/>
  <c r="B4675"/>
  <c r="A4675"/>
  <c r="O4674"/>
  <c r="K4674"/>
  <c r="J4674"/>
  <c r="I4674"/>
  <c r="H4674"/>
  <c r="G4674"/>
  <c r="F4674"/>
  <c r="E4674"/>
  <c r="D4674"/>
  <c r="C4674"/>
  <c r="B4674"/>
  <c r="A4674"/>
  <c r="O4673"/>
  <c r="K4673"/>
  <c r="J4673"/>
  <c r="I4673"/>
  <c r="H4673"/>
  <c r="G4673"/>
  <c r="F4673"/>
  <c r="E4673"/>
  <c r="D4673"/>
  <c r="C4673"/>
  <c r="B4673"/>
  <c r="A4673"/>
  <c r="O4672"/>
  <c r="K4672"/>
  <c r="J4672"/>
  <c r="I4672"/>
  <c r="H4672"/>
  <c r="G4672"/>
  <c r="F4672"/>
  <c r="E4672"/>
  <c r="D4672"/>
  <c r="C4672"/>
  <c r="B4672"/>
  <c r="A4672"/>
  <c r="O4671"/>
  <c r="K4671"/>
  <c r="J4671"/>
  <c r="I4671"/>
  <c r="H4671"/>
  <c r="G4671"/>
  <c r="F4671"/>
  <c r="E4671"/>
  <c r="D4671"/>
  <c r="C4671"/>
  <c r="B4671"/>
  <c r="A4671"/>
  <c r="O4670"/>
  <c r="K4670"/>
  <c r="J4670"/>
  <c r="I4670"/>
  <c r="H4670"/>
  <c r="G4670"/>
  <c r="F4670"/>
  <c r="E4670"/>
  <c r="D4670"/>
  <c r="C4670"/>
  <c r="B4670"/>
  <c r="A4670"/>
  <c r="O4669"/>
  <c r="K4669"/>
  <c r="J4669"/>
  <c r="I4669"/>
  <c r="H4669"/>
  <c r="G4669"/>
  <c r="F4669"/>
  <c r="E4669"/>
  <c r="D4669"/>
  <c r="C4669"/>
  <c r="B4669"/>
  <c r="A4669"/>
  <c r="O4668"/>
  <c r="K4668"/>
  <c r="J4668"/>
  <c r="I4668"/>
  <c r="H4668"/>
  <c r="G4668"/>
  <c r="F4668"/>
  <c r="E4668"/>
  <c r="D4668"/>
  <c r="C4668"/>
  <c r="B4668"/>
  <c r="A4668"/>
  <c r="O4667"/>
  <c r="K4667"/>
  <c r="J4667"/>
  <c r="I4667"/>
  <c r="H4667"/>
  <c r="G4667"/>
  <c r="F4667"/>
  <c r="E4667"/>
  <c r="D4667"/>
  <c r="C4667"/>
  <c r="B4667"/>
  <c r="A4667"/>
  <c r="O4666"/>
  <c r="K4666"/>
  <c r="J4666"/>
  <c r="I4666"/>
  <c r="H4666"/>
  <c r="G4666"/>
  <c r="F4666"/>
  <c r="E4666"/>
  <c r="D4666"/>
  <c r="C4666"/>
  <c r="B4666"/>
  <c r="A4666"/>
  <c r="O4665"/>
  <c r="K4665"/>
  <c r="J4665"/>
  <c r="I4665"/>
  <c r="H4665"/>
  <c r="G4665"/>
  <c r="F4665"/>
  <c r="E4665"/>
  <c r="D4665"/>
  <c r="C4665"/>
  <c r="B4665"/>
  <c r="A4665"/>
  <c r="O4664"/>
  <c r="K4664"/>
  <c r="J4664"/>
  <c r="I4664"/>
  <c r="H4664"/>
  <c r="G4664"/>
  <c r="F4664"/>
  <c r="E4664"/>
  <c r="D4664"/>
  <c r="C4664"/>
  <c r="B4664"/>
  <c r="A4664"/>
  <c r="O4663"/>
  <c r="K4663"/>
  <c r="J4663"/>
  <c r="I4663"/>
  <c r="H4663"/>
  <c r="G4663"/>
  <c r="F4663"/>
  <c r="E4663"/>
  <c r="D4663"/>
  <c r="C4663"/>
  <c r="B4663"/>
  <c r="A4663"/>
  <c r="O4662"/>
  <c r="K4662"/>
  <c r="J4662"/>
  <c r="I4662"/>
  <c r="H4662"/>
  <c r="G4662"/>
  <c r="F4662"/>
  <c r="E4662"/>
  <c r="D4662"/>
  <c r="C4662"/>
  <c r="B4662"/>
  <c r="A4662"/>
  <c r="O4661"/>
  <c r="K4661"/>
  <c r="J4661"/>
  <c r="I4661"/>
  <c r="H4661"/>
  <c r="G4661"/>
  <c r="F4661"/>
  <c r="E4661"/>
  <c r="D4661"/>
  <c r="C4661"/>
  <c r="B4661"/>
  <c r="A4661"/>
  <c r="O4660"/>
  <c r="K4660"/>
  <c r="J4660"/>
  <c r="I4660"/>
  <c r="H4660"/>
  <c r="G4660"/>
  <c r="F4660"/>
  <c r="E4660"/>
  <c r="D4660"/>
  <c r="C4660"/>
  <c r="B4660"/>
  <c r="A4660"/>
  <c r="O4659"/>
  <c r="K4659"/>
  <c r="J4659"/>
  <c r="I4659"/>
  <c r="H4659"/>
  <c r="G4659"/>
  <c r="F4659"/>
  <c r="E4659"/>
  <c r="D4659"/>
  <c r="C4659"/>
  <c r="B4659"/>
  <c r="A4659"/>
  <c r="O4658"/>
  <c r="K4658"/>
  <c r="J4658"/>
  <c r="I4658"/>
  <c r="H4658"/>
  <c r="G4658"/>
  <c r="F4658"/>
  <c r="E4658"/>
  <c r="D4658"/>
  <c r="C4658"/>
  <c r="B4658"/>
  <c r="A4658"/>
  <c r="O4657"/>
  <c r="K4657"/>
  <c r="J4657"/>
  <c r="I4657"/>
  <c r="H4657"/>
  <c r="G4657"/>
  <c r="F4657"/>
  <c r="E4657"/>
  <c r="D4657"/>
  <c r="C4657"/>
  <c r="B4657"/>
  <c r="A4657"/>
  <c r="O4656"/>
  <c r="K4656"/>
  <c r="J4656"/>
  <c r="I4656"/>
  <c r="H4656"/>
  <c r="G4656"/>
  <c r="F4656"/>
  <c r="E4656"/>
  <c r="D4656"/>
  <c r="C4656"/>
  <c r="B4656"/>
  <c r="A4656"/>
  <c r="O4655"/>
  <c r="K4655"/>
  <c r="J4655"/>
  <c r="I4655"/>
  <c r="H4655"/>
  <c r="G4655"/>
  <c r="F4655"/>
  <c r="E4655"/>
  <c r="D4655"/>
  <c r="C4655"/>
  <c r="B4655"/>
  <c r="A4655"/>
  <c r="O4654"/>
  <c r="K4654"/>
  <c r="J4654"/>
  <c r="I4654"/>
  <c r="H4654"/>
  <c r="G4654"/>
  <c r="F4654"/>
  <c r="E4654"/>
  <c r="D4654"/>
  <c r="C4654"/>
  <c r="B4654"/>
  <c r="A4654"/>
  <c r="O4653"/>
  <c r="K4653"/>
  <c r="J4653"/>
  <c r="I4653"/>
  <c r="H4653"/>
  <c r="G4653"/>
  <c r="F4653"/>
  <c r="E4653"/>
  <c r="D4653"/>
  <c r="C4653"/>
  <c r="B4653"/>
  <c r="A4653"/>
  <c r="O4652"/>
  <c r="K4652"/>
  <c r="J4652"/>
  <c r="I4652"/>
  <c r="H4652"/>
  <c r="G4652"/>
  <c r="F4652"/>
  <c r="E4652"/>
  <c r="D4652"/>
  <c r="C4652"/>
  <c r="B4652"/>
  <c r="A4652"/>
  <c r="O4651"/>
  <c r="K4651"/>
  <c r="J4651"/>
  <c r="I4651"/>
  <c r="H4651"/>
  <c r="G4651"/>
  <c r="F4651"/>
  <c r="E4651"/>
  <c r="D4651"/>
  <c r="C4651"/>
  <c r="B4651"/>
  <c r="A4651"/>
  <c r="O4650"/>
  <c r="K4650"/>
  <c r="J4650"/>
  <c r="I4650"/>
  <c r="H4650"/>
  <c r="G4650"/>
  <c r="F4650"/>
  <c r="E4650"/>
  <c r="D4650"/>
  <c r="C4650"/>
  <c r="B4650"/>
  <c r="A4650"/>
  <c r="O4649"/>
  <c r="K4649"/>
  <c r="J4649"/>
  <c r="I4649"/>
  <c r="H4649"/>
  <c r="G4649"/>
  <c r="F4649"/>
  <c r="E4649"/>
  <c r="D4649"/>
  <c r="C4649"/>
  <c r="B4649"/>
  <c r="A4649"/>
  <c r="O4648"/>
  <c r="K4648"/>
  <c r="J4648"/>
  <c r="I4648"/>
  <c r="H4648"/>
  <c r="G4648"/>
  <c r="F4648"/>
  <c r="E4648"/>
  <c r="D4648"/>
  <c r="C4648"/>
  <c r="B4648"/>
  <c r="A4648"/>
  <c r="O4647"/>
  <c r="K4647"/>
  <c r="J4647"/>
  <c r="I4647"/>
  <c r="H4647"/>
  <c r="G4647"/>
  <c r="F4647"/>
  <c r="E4647"/>
  <c r="D4647"/>
  <c r="C4647"/>
  <c r="B4647"/>
  <c r="A4647"/>
  <c r="O4646"/>
  <c r="K4646"/>
  <c r="J4646"/>
  <c r="I4646"/>
  <c r="H4646"/>
  <c r="G4646"/>
  <c r="F4646"/>
  <c r="E4646"/>
  <c r="D4646"/>
  <c r="C4646"/>
  <c r="B4646"/>
  <c r="A4646"/>
  <c r="O4645"/>
  <c r="K4645"/>
  <c r="J4645"/>
  <c r="I4645"/>
  <c r="H4645"/>
  <c r="G4645"/>
  <c r="F4645"/>
  <c r="E4645"/>
  <c r="D4645"/>
  <c r="C4645"/>
  <c r="B4645"/>
  <c r="A4645"/>
  <c r="O4644"/>
  <c r="K4644"/>
  <c r="J4644"/>
  <c r="I4644"/>
  <c r="H4644"/>
  <c r="G4644"/>
  <c r="F4644"/>
  <c r="E4644"/>
  <c r="D4644"/>
  <c r="C4644"/>
  <c r="B4644"/>
  <c r="A4644"/>
  <c r="O4643"/>
  <c r="K4643"/>
  <c r="J4643"/>
  <c r="I4643"/>
  <c r="H4643"/>
  <c r="G4643"/>
  <c r="F4643"/>
  <c r="E4643"/>
  <c r="D4643"/>
  <c r="C4643"/>
  <c r="B4643"/>
  <c r="A4643"/>
  <c r="O4642"/>
  <c r="K4642"/>
  <c r="J4642"/>
  <c r="I4642"/>
  <c r="H4642"/>
  <c r="G4642"/>
  <c r="F4642"/>
  <c r="E4642"/>
  <c r="D4642"/>
  <c r="C4642"/>
  <c r="B4642"/>
  <c r="A4642"/>
  <c r="O4641"/>
  <c r="K4641"/>
  <c r="J4641"/>
  <c r="I4641"/>
  <c r="H4641"/>
  <c r="G4641"/>
  <c r="F4641"/>
  <c r="E4641"/>
  <c r="D4641"/>
  <c r="C4641"/>
  <c r="B4641"/>
  <c r="A4641"/>
  <c r="O4640"/>
  <c r="K4640"/>
  <c r="J4640"/>
  <c r="I4640"/>
  <c r="H4640"/>
  <c r="G4640"/>
  <c r="F4640"/>
  <c r="E4640"/>
  <c r="D4640"/>
  <c r="C4640"/>
  <c r="B4640"/>
  <c r="A4640"/>
  <c r="O4639"/>
  <c r="K4639"/>
  <c r="J4639"/>
  <c r="I4639"/>
  <c r="H4639"/>
  <c r="G4639"/>
  <c r="F4639"/>
  <c r="E4639"/>
  <c r="D4639"/>
  <c r="C4639"/>
  <c r="B4639"/>
  <c r="A4639"/>
  <c r="O4638"/>
  <c r="K4638"/>
  <c r="J4638"/>
  <c r="I4638"/>
  <c r="H4638"/>
  <c r="G4638"/>
  <c r="F4638"/>
  <c r="E4638"/>
  <c r="D4638"/>
  <c r="C4638"/>
  <c r="B4638"/>
  <c r="A4638"/>
  <c r="O4637"/>
  <c r="K4637"/>
  <c r="J4637"/>
  <c r="I4637"/>
  <c r="H4637"/>
  <c r="G4637"/>
  <c r="F4637"/>
  <c r="E4637"/>
  <c r="D4637"/>
  <c r="C4637"/>
  <c r="B4637"/>
  <c r="A4637"/>
  <c r="O4636"/>
  <c r="K4636"/>
  <c r="J4636"/>
  <c r="I4636"/>
  <c r="H4636"/>
  <c r="G4636"/>
  <c r="F4636"/>
  <c r="E4636"/>
  <c r="D4636"/>
  <c r="C4636"/>
  <c r="B4636"/>
  <c r="A4636"/>
  <c r="O4635"/>
  <c r="K4635"/>
  <c r="J4635"/>
  <c r="I4635"/>
  <c r="H4635"/>
  <c r="G4635"/>
  <c r="F4635"/>
  <c r="E4635"/>
  <c r="D4635"/>
  <c r="C4635"/>
  <c r="B4635"/>
  <c r="A4635"/>
  <c r="O4634"/>
  <c r="K4634"/>
  <c r="J4634"/>
  <c r="I4634"/>
  <c r="H4634"/>
  <c r="G4634"/>
  <c r="F4634"/>
  <c r="E4634"/>
  <c r="D4634"/>
  <c r="C4634"/>
  <c r="B4634"/>
  <c r="A4634"/>
  <c r="O4633"/>
  <c r="K4633"/>
  <c r="J4633"/>
  <c r="I4633"/>
  <c r="H4633"/>
  <c r="G4633"/>
  <c r="F4633"/>
  <c r="E4633"/>
  <c r="D4633"/>
  <c r="C4633"/>
  <c r="B4633"/>
  <c r="A4633"/>
  <c r="O4632"/>
  <c r="K4632"/>
  <c r="J4632"/>
  <c r="I4632"/>
  <c r="H4632"/>
  <c r="G4632"/>
  <c r="F4632"/>
  <c r="E4632"/>
  <c r="D4632"/>
  <c r="C4632"/>
  <c r="B4632"/>
  <c r="A4632"/>
  <c r="O4631"/>
  <c r="K4631"/>
  <c r="J4631"/>
  <c r="I4631"/>
  <c r="H4631"/>
  <c r="G4631"/>
  <c r="F4631"/>
  <c r="E4631"/>
  <c r="D4631"/>
  <c r="C4631"/>
  <c r="B4631"/>
  <c r="A4631"/>
  <c r="O4630"/>
  <c r="K4630"/>
  <c r="J4630"/>
  <c r="I4630"/>
  <c r="H4630"/>
  <c r="G4630"/>
  <c r="F4630"/>
  <c r="E4630"/>
  <c r="D4630"/>
  <c r="C4630"/>
  <c r="B4630"/>
  <c r="A4630"/>
  <c r="O4629"/>
  <c r="K4629"/>
  <c r="J4629"/>
  <c r="I4629"/>
  <c r="H4629"/>
  <c r="G4629"/>
  <c r="F4629"/>
  <c r="E4629"/>
  <c r="D4629"/>
  <c r="C4629"/>
  <c r="B4629"/>
  <c r="A4629"/>
  <c r="O4628"/>
  <c r="K4628"/>
  <c r="J4628"/>
  <c r="I4628"/>
  <c r="H4628"/>
  <c r="G4628"/>
  <c r="F4628"/>
  <c r="E4628"/>
  <c r="D4628"/>
  <c r="C4628"/>
  <c r="B4628"/>
  <c r="A4628"/>
  <c r="O4627"/>
  <c r="K4627"/>
  <c r="J4627"/>
  <c r="I4627"/>
  <c r="H4627"/>
  <c r="G4627"/>
  <c r="F4627"/>
  <c r="E4627"/>
  <c r="D4627"/>
  <c r="C4627"/>
  <c r="B4627"/>
  <c r="A4627"/>
  <c r="O4626"/>
  <c r="K4626"/>
  <c r="J4626"/>
  <c r="I4626"/>
  <c r="H4626"/>
  <c r="G4626"/>
  <c r="F4626"/>
  <c r="E4626"/>
  <c r="D4626"/>
  <c r="C4626"/>
  <c r="B4626"/>
  <c r="A4626"/>
  <c r="O4625"/>
  <c r="K4625"/>
  <c r="J4625"/>
  <c r="I4625"/>
  <c r="H4625"/>
  <c r="G4625"/>
  <c r="F4625"/>
  <c r="E4625"/>
  <c r="D4625"/>
  <c r="C4625"/>
  <c r="B4625"/>
  <c r="A4625"/>
  <c r="O4624"/>
  <c r="K4624"/>
  <c r="J4624"/>
  <c r="I4624"/>
  <c r="H4624"/>
  <c r="G4624"/>
  <c r="F4624"/>
  <c r="E4624"/>
  <c r="D4624"/>
  <c r="C4624"/>
  <c r="B4624"/>
  <c r="A4624"/>
  <c r="O4623"/>
  <c r="K4623"/>
  <c r="J4623"/>
  <c r="I4623"/>
  <c r="H4623"/>
  <c r="G4623"/>
  <c r="F4623"/>
  <c r="E4623"/>
  <c r="D4623"/>
  <c r="C4623"/>
  <c r="B4623"/>
  <c r="A4623"/>
  <c r="O4622"/>
  <c r="K4622"/>
  <c r="J4622"/>
  <c r="I4622"/>
  <c r="H4622"/>
  <c r="G4622"/>
  <c r="F4622"/>
  <c r="E4622"/>
  <c r="D4622"/>
  <c r="C4622"/>
  <c r="B4622"/>
  <c r="A4622"/>
  <c r="O4621"/>
  <c r="K4621"/>
  <c r="J4621"/>
  <c r="I4621"/>
  <c r="H4621"/>
  <c r="G4621"/>
  <c r="F4621"/>
  <c r="E4621"/>
  <c r="D4621"/>
  <c r="C4621"/>
  <c r="B4621"/>
  <c r="A4621"/>
  <c r="O4620"/>
  <c r="K4620"/>
  <c r="J4620"/>
  <c r="I4620"/>
  <c r="H4620"/>
  <c r="G4620"/>
  <c r="F4620"/>
  <c r="E4620"/>
  <c r="D4620"/>
  <c r="C4620"/>
  <c r="B4620"/>
  <c r="A4620"/>
  <c r="O4619"/>
  <c r="K4619"/>
  <c r="J4619"/>
  <c r="I4619"/>
  <c r="H4619"/>
  <c r="G4619"/>
  <c r="F4619"/>
  <c r="E4619"/>
  <c r="D4619"/>
  <c r="C4619"/>
  <c r="B4619"/>
  <c r="A4619"/>
  <c r="O4618"/>
  <c r="K4618"/>
  <c r="J4618"/>
  <c r="I4618"/>
  <c r="H4618"/>
  <c r="G4618"/>
  <c r="F4618"/>
  <c r="E4618"/>
  <c r="D4618"/>
  <c r="C4618"/>
  <c r="B4618"/>
  <c r="A4618"/>
  <c r="O4617"/>
  <c r="K4617"/>
  <c r="J4617"/>
  <c r="I4617"/>
  <c r="H4617"/>
  <c r="G4617"/>
  <c r="F4617"/>
  <c r="E4617"/>
  <c r="D4617"/>
  <c r="C4617"/>
  <c r="B4617"/>
  <c r="A4617"/>
  <c r="O4616"/>
  <c r="K4616"/>
  <c r="J4616"/>
  <c r="I4616"/>
  <c r="H4616"/>
  <c r="G4616"/>
  <c r="F4616"/>
  <c r="E4616"/>
  <c r="D4616"/>
  <c r="C4616"/>
  <c r="B4616"/>
  <c r="A4616"/>
  <c r="O4615"/>
  <c r="K4615"/>
  <c r="J4615"/>
  <c r="I4615"/>
  <c r="H4615"/>
  <c r="G4615"/>
  <c r="F4615"/>
  <c r="E4615"/>
  <c r="D4615"/>
  <c r="C4615"/>
  <c r="B4615"/>
  <c r="A4615"/>
  <c r="O4614"/>
  <c r="K4614"/>
  <c r="J4614"/>
  <c r="I4614"/>
  <c r="H4614"/>
  <c r="G4614"/>
  <c r="F4614"/>
  <c r="E4614"/>
  <c r="D4614"/>
  <c r="C4614"/>
  <c r="B4614"/>
  <c r="A4614"/>
  <c r="O4613"/>
  <c r="K4613"/>
  <c r="J4613"/>
  <c r="I4613"/>
  <c r="H4613"/>
  <c r="G4613"/>
  <c r="F4613"/>
  <c r="E4613"/>
  <c r="D4613"/>
  <c r="C4613"/>
  <c r="B4613"/>
  <c r="A4613"/>
  <c r="O4612"/>
  <c r="K4612"/>
  <c r="J4612"/>
  <c r="I4612"/>
  <c r="H4612"/>
  <c r="G4612"/>
  <c r="F4612"/>
  <c r="E4612"/>
  <c r="D4612"/>
  <c r="C4612"/>
  <c r="B4612"/>
  <c r="A4612"/>
  <c r="O4611"/>
  <c r="K4611"/>
  <c r="J4611"/>
  <c r="I4611"/>
  <c r="H4611"/>
  <c r="G4611"/>
  <c r="F4611"/>
  <c r="E4611"/>
  <c r="D4611"/>
  <c r="C4611"/>
  <c r="B4611"/>
  <c r="A4611"/>
  <c r="O4610"/>
  <c r="K4610"/>
  <c r="J4610"/>
  <c r="I4610"/>
  <c r="H4610"/>
  <c r="G4610"/>
  <c r="F4610"/>
  <c r="E4610"/>
  <c r="D4610"/>
  <c r="C4610"/>
  <c r="B4610"/>
  <c r="A4610"/>
  <c r="O4609"/>
  <c r="K4609"/>
  <c r="J4609"/>
  <c r="I4609"/>
  <c r="H4609"/>
  <c r="G4609"/>
  <c r="F4609"/>
  <c r="E4609"/>
  <c r="D4609"/>
  <c r="C4609"/>
  <c r="B4609"/>
  <c r="A4609"/>
  <c r="O4608"/>
  <c r="K4608"/>
  <c r="J4608"/>
  <c r="I4608"/>
  <c r="H4608"/>
  <c r="G4608"/>
  <c r="F4608"/>
  <c r="E4608"/>
  <c r="D4608"/>
  <c r="C4608"/>
  <c r="B4608"/>
  <c r="A4608"/>
  <c r="O4607"/>
  <c r="K4607"/>
  <c r="J4607"/>
  <c r="I4607"/>
  <c r="H4607"/>
  <c r="G4607"/>
  <c r="F4607"/>
  <c r="E4607"/>
  <c r="D4607"/>
  <c r="C4607"/>
  <c r="B4607"/>
  <c r="A4607"/>
  <c r="O4606"/>
  <c r="K4606"/>
  <c r="J4606"/>
  <c r="I4606"/>
  <c r="H4606"/>
  <c r="G4606"/>
  <c r="F4606"/>
  <c r="E4606"/>
  <c r="D4606"/>
  <c r="C4606"/>
  <c r="B4606"/>
  <c r="A4606"/>
  <c r="O4605"/>
  <c r="K4605"/>
  <c r="J4605"/>
  <c r="I4605"/>
  <c r="H4605"/>
  <c r="G4605"/>
  <c r="F4605"/>
  <c r="E4605"/>
  <c r="D4605"/>
  <c r="C4605"/>
  <c r="B4605"/>
  <c r="A4605"/>
  <c r="O4604"/>
  <c r="K4604"/>
  <c r="J4604"/>
  <c r="I4604"/>
  <c r="H4604"/>
  <c r="G4604"/>
  <c r="F4604"/>
  <c r="E4604"/>
  <c r="D4604"/>
  <c r="C4604"/>
  <c r="B4604"/>
  <c r="A4604"/>
  <c r="O4603"/>
  <c r="K4603"/>
  <c r="J4603"/>
  <c r="I4603"/>
  <c r="H4603"/>
  <c r="G4603"/>
  <c r="F4603"/>
  <c r="E4603"/>
  <c r="D4603"/>
  <c r="C4603"/>
  <c r="B4603"/>
  <c r="A4603"/>
  <c r="O4602"/>
  <c r="K4602"/>
  <c r="J4602"/>
  <c r="I4602"/>
  <c r="H4602"/>
  <c r="G4602"/>
  <c r="F4602"/>
  <c r="E4602"/>
  <c r="D4602"/>
  <c r="C4602"/>
  <c r="B4602"/>
  <c r="A4602"/>
  <c r="O4601"/>
  <c r="K4601"/>
  <c r="J4601"/>
  <c r="I4601"/>
  <c r="H4601"/>
  <c r="G4601"/>
  <c r="F4601"/>
  <c r="E4601"/>
  <c r="D4601"/>
  <c r="C4601"/>
  <c r="B4601"/>
  <c r="A4601"/>
  <c r="O4600"/>
  <c r="K4600"/>
  <c r="J4600"/>
  <c r="I4600"/>
  <c r="H4600"/>
  <c r="G4600"/>
  <c r="F4600"/>
  <c r="E4600"/>
  <c r="D4600"/>
  <c r="C4600"/>
  <c r="B4600"/>
  <c r="A4600"/>
  <c r="O4599"/>
  <c r="K4599"/>
  <c r="J4599"/>
  <c r="I4599"/>
  <c r="H4599"/>
  <c r="G4599"/>
  <c r="F4599"/>
  <c r="E4599"/>
  <c r="D4599"/>
  <c r="C4599"/>
  <c r="B4599"/>
  <c r="A4599"/>
  <c r="O4598"/>
  <c r="K4598"/>
  <c r="J4598"/>
  <c r="I4598"/>
  <c r="H4598"/>
  <c r="G4598"/>
  <c r="F4598"/>
  <c r="E4598"/>
  <c r="D4598"/>
  <c r="C4598"/>
  <c r="B4598"/>
  <c r="A4598"/>
  <c r="O4597"/>
  <c r="K4597"/>
  <c r="J4597"/>
  <c r="I4597"/>
  <c r="H4597"/>
  <c r="G4597"/>
  <c r="F4597"/>
  <c r="E4597"/>
  <c r="D4597"/>
  <c r="C4597"/>
  <c r="B4597"/>
  <c r="A4597"/>
  <c r="O4596"/>
  <c r="K4596"/>
  <c r="J4596"/>
  <c r="I4596"/>
  <c r="H4596"/>
  <c r="G4596"/>
  <c r="F4596"/>
  <c r="E4596"/>
  <c r="D4596"/>
  <c r="C4596"/>
  <c r="B4596"/>
  <c r="A4596"/>
  <c r="O4595"/>
  <c r="K4595"/>
  <c r="J4595"/>
  <c r="I4595"/>
  <c r="H4595"/>
  <c r="G4595"/>
  <c r="F4595"/>
  <c r="E4595"/>
  <c r="D4595"/>
  <c r="C4595"/>
  <c r="B4595"/>
  <c r="A4595"/>
  <c r="O4594"/>
  <c r="K4594"/>
  <c r="J4594"/>
  <c r="I4594"/>
  <c r="H4594"/>
  <c r="G4594"/>
  <c r="F4594"/>
  <c r="E4594"/>
  <c r="D4594"/>
  <c r="C4594"/>
  <c r="B4594"/>
  <c r="A4594"/>
  <c r="O4593"/>
  <c r="K4593"/>
  <c r="J4593"/>
  <c r="I4593"/>
  <c r="H4593"/>
  <c r="G4593"/>
  <c r="F4593"/>
  <c r="E4593"/>
  <c r="D4593"/>
  <c r="C4593"/>
  <c r="B4593"/>
  <c r="A4593"/>
  <c r="O4592"/>
  <c r="K4592"/>
  <c r="J4592"/>
  <c r="I4592"/>
  <c r="H4592"/>
  <c r="G4592"/>
  <c r="F4592"/>
  <c r="E4592"/>
  <c r="D4592"/>
  <c r="C4592"/>
  <c r="B4592"/>
  <c r="A4592"/>
  <c r="O4591"/>
  <c r="K4591"/>
  <c r="J4591"/>
  <c r="I4591"/>
  <c r="H4591"/>
  <c r="G4591"/>
  <c r="F4591"/>
  <c r="E4591"/>
  <c r="D4591"/>
  <c r="C4591"/>
  <c r="B4591"/>
  <c r="A4591"/>
  <c r="O4590"/>
  <c r="K4590"/>
  <c r="J4590"/>
  <c r="I4590"/>
  <c r="H4590"/>
  <c r="G4590"/>
  <c r="F4590"/>
  <c r="E4590"/>
  <c r="D4590"/>
  <c r="C4590"/>
  <c r="B4590"/>
  <c r="A4590"/>
  <c r="O4589"/>
  <c r="K4589"/>
  <c r="J4589"/>
  <c r="I4589"/>
  <c r="H4589"/>
  <c r="G4589"/>
  <c r="F4589"/>
  <c r="E4589"/>
  <c r="D4589"/>
  <c r="C4589"/>
  <c r="B4589"/>
  <c r="A4589"/>
  <c r="O4588"/>
  <c r="K4588"/>
  <c r="J4588"/>
  <c r="I4588"/>
  <c r="H4588"/>
  <c r="G4588"/>
  <c r="F4588"/>
  <c r="E4588"/>
  <c r="D4588"/>
  <c r="C4588"/>
  <c r="B4588"/>
  <c r="A4588"/>
  <c r="O4587"/>
  <c r="K4587"/>
  <c r="J4587"/>
  <c r="I4587"/>
  <c r="H4587"/>
  <c r="G4587"/>
  <c r="F4587"/>
  <c r="E4587"/>
  <c r="D4587"/>
  <c r="C4587"/>
  <c r="B4587"/>
  <c r="A4587"/>
  <c r="O4586"/>
  <c r="K4586"/>
  <c r="J4586"/>
  <c r="I4586"/>
  <c r="H4586"/>
  <c r="G4586"/>
  <c r="F4586"/>
  <c r="E4586"/>
  <c r="D4586"/>
  <c r="C4586"/>
  <c r="B4586"/>
  <c r="A4586"/>
  <c r="O4585"/>
  <c r="K4585"/>
  <c r="J4585"/>
  <c r="I4585"/>
  <c r="H4585"/>
  <c r="G4585"/>
  <c r="F4585"/>
  <c r="E4585"/>
  <c r="D4585"/>
  <c r="C4585"/>
  <c r="B4585"/>
  <c r="A4585"/>
  <c r="O4584"/>
  <c r="K4584"/>
  <c r="J4584"/>
  <c r="I4584"/>
  <c r="H4584"/>
  <c r="G4584"/>
  <c r="F4584"/>
  <c r="E4584"/>
  <c r="D4584"/>
  <c r="C4584"/>
  <c r="B4584"/>
  <c r="A4584"/>
  <c r="O4583"/>
  <c r="K4583"/>
  <c r="J4583"/>
  <c r="I4583"/>
  <c r="H4583"/>
  <c r="G4583"/>
  <c r="F4583"/>
  <c r="E4583"/>
  <c r="D4583"/>
  <c r="C4583"/>
  <c r="B4583"/>
  <c r="A4583"/>
  <c r="O4582"/>
  <c r="K4582"/>
  <c r="J4582"/>
  <c r="I4582"/>
  <c r="H4582"/>
  <c r="G4582"/>
  <c r="F4582"/>
  <c r="E4582"/>
  <c r="D4582"/>
  <c r="C4582"/>
  <c r="B4582"/>
  <c r="A4582"/>
  <c r="O4581"/>
  <c r="K4581"/>
  <c r="J4581"/>
  <c r="I4581"/>
  <c r="H4581"/>
  <c r="G4581"/>
  <c r="F4581"/>
  <c r="E4581"/>
  <c r="D4581"/>
  <c r="C4581"/>
  <c r="B4581"/>
  <c r="A4581"/>
  <c r="O4580"/>
  <c r="K4580"/>
  <c r="J4580"/>
  <c r="I4580"/>
  <c r="H4580"/>
  <c r="G4580"/>
  <c r="F4580"/>
  <c r="E4580"/>
  <c r="D4580"/>
  <c r="C4580"/>
  <c r="B4580"/>
  <c r="A4580"/>
  <c r="O4579"/>
  <c r="K4579"/>
  <c r="J4579"/>
  <c r="I4579"/>
  <c r="H4579"/>
  <c r="G4579"/>
  <c r="F4579"/>
  <c r="E4579"/>
  <c r="D4579"/>
  <c r="C4579"/>
  <c r="B4579"/>
  <c r="A4579"/>
  <c r="O4578"/>
  <c r="K4578"/>
  <c r="J4578"/>
  <c r="I4578"/>
  <c r="H4578"/>
  <c r="G4578"/>
  <c r="F4578"/>
  <c r="E4578"/>
  <c r="D4578"/>
  <c r="C4578"/>
  <c r="B4578"/>
  <c r="A4578"/>
  <c r="O4577"/>
  <c r="K4577"/>
  <c r="J4577"/>
  <c r="I4577"/>
  <c r="H4577"/>
  <c r="G4577"/>
  <c r="F4577"/>
  <c r="E4577"/>
  <c r="D4577"/>
  <c r="C4577"/>
  <c r="B4577"/>
  <c r="A4577"/>
  <c r="O4576"/>
  <c r="K4576"/>
  <c r="J4576"/>
  <c r="I4576"/>
  <c r="H4576"/>
  <c r="G4576"/>
  <c r="F4576"/>
  <c r="E4576"/>
  <c r="D4576"/>
  <c r="C4576"/>
  <c r="B4576"/>
  <c r="A4576"/>
  <c r="O4575"/>
  <c r="K4575"/>
  <c r="J4575"/>
  <c r="I4575"/>
  <c r="H4575"/>
  <c r="G4575"/>
  <c r="F4575"/>
  <c r="E4575"/>
  <c r="D4575"/>
  <c r="C4575"/>
  <c r="B4575"/>
  <c r="A4575"/>
  <c r="O4574"/>
  <c r="K4574"/>
  <c r="J4574"/>
  <c r="I4574"/>
  <c r="H4574"/>
  <c r="G4574"/>
  <c r="F4574"/>
  <c r="E4574"/>
  <c r="D4574"/>
  <c r="C4574"/>
  <c r="B4574"/>
  <c r="A4574"/>
  <c r="O4573"/>
  <c r="K4573"/>
  <c r="J4573"/>
  <c r="I4573"/>
  <c r="H4573"/>
  <c r="G4573"/>
  <c r="F4573"/>
  <c r="E4573"/>
  <c r="D4573"/>
  <c r="C4573"/>
  <c r="B4573"/>
  <c r="A4573"/>
  <c r="O4572"/>
  <c r="K4572"/>
  <c r="J4572"/>
  <c r="I4572"/>
  <c r="H4572"/>
  <c r="G4572"/>
  <c r="F4572"/>
  <c r="E4572"/>
  <c r="D4572"/>
  <c r="C4572"/>
  <c r="B4572"/>
  <c r="A4572"/>
  <c r="O4571"/>
  <c r="K4571"/>
  <c r="J4571"/>
  <c r="I4571"/>
  <c r="H4571"/>
  <c r="G4571"/>
  <c r="F4571"/>
  <c r="E4571"/>
  <c r="D4571"/>
  <c r="C4571"/>
  <c r="B4571"/>
  <c r="A4571"/>
  <c r="O4570"/>
  <c r="K4570"/>
  <c r="J4570"/>
  <c r="I4570"/>
  <c r="H4570"/>
  <c r="G4570"/>
  <c r="F4570"/>
  <c r="E4570"/>
  <c r="D4570"/>
  <c r="C4570"/>
  <c r="B4570"/>
  <c r="A4570"/>
  <c r="O4569"/>
  <c r="K4569"/>
  <c r="J4569"/>
  <c r="I4569"/>
  <c r="H4569"/>
  <c r="G4569"/>
  <c r="F4569"/>
  <c r="E4569"/>
  <c r="D4569"/>
  <c r="C4569"/>
  <c r="B4569"/>
  <c r="A4569"/>
  <c r="O4568"/>
  <c r="K4568"/>
  <c r="J4568"/>
  <c r="I4568"/>
  <c r="H4568"/>
  <c r="G4568"/>
  <c r="F4568"/>
  <c r="E4568"/>
  <c r="D4568"/>
  <c r="C4568"/>
  <c r="B4568"/>
  <c r="A4568"/>
  <c r="O4567"/>
  <c r="K4567"/>
  <c r="J4567"/>
  <c r="I4567"/>
  <c r="H4567"/>
  <c r="G4567"/>
  <c r="F4567"/>
  <c r="E4567"/>
  <c r="D4567"/>
  <c r="C4567"/>
  <c r="B4567"/>
  <c r="A4567"/>
  <c r="O4566"/>
  <c r="K4566"/>
  <c r="J4566"/>
  <c r="I4566"/>
  <c r="H4566"/>
  <c r="G4566"/>
  <c r="F4566"/>
  <c r="E4566"/>
  <c r="D4566"/>
  <c r="C4566"/>
  <c r="B4566"/>
  <c r="A4566"/>
  <c r="O4565"/>
  <c r="K4565"/>
  <c r="J4565"/>
  <c r="I4565"/>
  <c r="H4565"/>
  <c r="G4565"/>
  <c r="F4565"/>
  <c r="E4565"/>
  <c r="D4565"/>
  <c r="C4565"/>
  <c r="B4565"/>
  <c r="A4565"/>
  <c r="O4564"/>
  <c r="K4564"/>
  <c r="J4564"/>
  <c r="I4564"/>
  <c r="H4564"/>
  <c r="G4564"/>
  <c r="F4564"/>
  <c r="E4564"/>
  <c r="D4564"/>
  <c r="C4564"/>
  <c r="B4564"/>
  <c r="A4564"/>
  <c r="O4563"/>
  <c r="K4563"/>
  <c r="J4563"/>
  <c r="I4563"/>
  <c r="H4563"/>
  <c r="G4563"/>
  <c r="F4563"/>
  <c r="E4563"/>
  <c r="D4563"/>
  <c r="C4563"/>
  <c r="B4563"/>
  <c r="A4563"/>
  <c r="O4562"/>
  <c r="K4562"/>
  <c r="J4562"/>
  <c r="I4562"/>
  <c r="H4562"/>
  <c r="G4562"/>
  <c r="F4562"/>
  <c r="E4562"/>
  <c r="D4562"/>
  <c r="C4562"/>
  <c r="B4562"/>
  <c r="A4562"/>
  <c r="O4561"/>
  <c r="K4561"/>
  <c r="J4561"/>
  <c r="I4561"/>
  <c r="H4561"/>
  <c r="G4561"/>
  <c r="F4561"/>
  <c r="E4561"/>
  <c r="D4561"/>
  <c r="C4561"/>
  <c r="B4561"/>
  <c r="A4561"/>
  <c r="O4560"/>
  <c r="K4560"/>
  <c r="J4560"/>
  <c r="I4560"/>
  <c r="H4560"/>
  <c r="G4560"/>
  <c r="F4560"/>
  <c r="E4560"/>
  <c r="D4560"/>
  <c r="C4560"/>
  <c r="B4560"/>
  <c r="A4560"/>
  <c r="O4559"/>
  <c r="K4559"/>
  <c r="J4559"/>
  <c r="I4559"/>
  <c r="H4559"/>
  <c r="G4559"/>
  <c r="F4559"/>
  <c r="E4559"/>
  <c r="D4559"/>
  <c r="C4559"/>
  <c r="B4559"/>
  <c r="A4559"/>
  <c r="O4558"/>
  <c r="K4558"/>
  <c r="J4558"/>
  <c r="I4558"/>
  <c r="H4558"/>
  <c r="G4558"/>
  <c r="F4558"/>
  <c r="E4558"/>
  <c r="D4558"/>
  <c r="C4558"/>
  <c r="B4558"/>
  <c r="A4558"/>
  <c r="O4557"/>
  <c r="K4557"/>
  <c r="J4557"/>
  <c r="I4557"/>
  <c r="H4557"/>
  <c r="G4557"/>
  <c r="F4557"/>
  <c r="E4557"/>
  <c r="D4557"/>
  <c r="C4557"/>
  <c r="B4557"/>
  <c r="A4557"/>
  <c r="O4556"/>
  <c r="K4556"/>
  <c r="J4556"/>
  <c r="I4556"/>
  <c r="H4556"/>
  <c r="G4556"/>
  <c r="F4556"/>
  <c r="E4556"/>
  <c r="D4556"/>
  <c r="C4556"/>
  <c r="B4556"/>
  <c r="A4556"/>
  <c r="O4555"/>
  <c r="K4555"/>
  <c r="J4555"/>
  <c r="I4555"/>
  <c r="H4555"/>
  <c r="G4555"/>
  <c r="F4555"/>
  <c r="E4555"/>
  <c r="D4555"/>
  <c r="C4555"/>
  <c r="B4555"/>
  <c r="A4555"/>
  <c r="O4554"/>
  <c r="K4554"/>
  <c r="J4554"/>
  <c r="I4554"/>
  <c r="H4554"/>
  <c r="G4554"/>
  <c r="F4554"/>
  <c r="E4554"/>
  <c r="D4554"/>
  <c r="C4554"/>
  <c r="B4554"/>
  <c r="A4554"/>
  <c r="O4553"/>
  <c r="K4553"/>
  <c r="J4553"/>
  <c r="I4553"/>
  <c r="H4553"/>
  <c r="G4553"/>
  <c r="F4553"/>
  <c r="E4553"/>
  <c r="D4553"/>
  <c r="C4553"/>
  <c r="B4553"/>
  <c r="A4553"/>
  <c r="O4552"/>
  <c r="K4552"/>
  <c r="J4552"/>
  <c r="I4552"/>
  <c r="H4552"/>
  <c r="G4552"/>
  <c r="F4552"/>
  <c r="E4552"/>
  <c r="D4552"/>
  <c r="C4552"/>
  <c r="B4552"/>
  <c r="A4552"/>
  <c r="O4551"/>
  <c r="K4551"/>
  <c r="J4551"/>
  <c r="I4551"/>
  <c r="H4551"/>
  <c r="G4551"/>
  <c r="F4551"/>
  <c r="E4551"/>
  <c r="D4551"/>
  <c r="C4551"/>
  <c r="B4551"/>
  <c r="A4551"/>
  <c r="O4550"/>
  <c r="K4550"/>
  <c r="J4550"/>
  <c r="I4550"/>
  <c r="H4550"/>
  <c r="G4550"/>
  <c r="F4550"/>
  <c r="E4550"/>
  <c r="D4550"/>
  <c r="C4550"/>
  <c r="B4550"/>
  <c r="A4550"/>
  <c r="O4549"/>
  <c r="K4549"/>
  <c r="J4549"/>
  <c r="I4549"/>
  <c r="H4549"/>
  <c r="G4549"/>
  <c r="F4549"/>
  <c r="E4549"/>
  <c r="D4549"/>
  <c r="C4549"/>
  <c r="B4549"/>
  <c r="A4549"/>
  <c r="O4548"/>
  <c r="K4548"/>
  <c r="J4548"/>
  <c r="I4548"/>
  <c r="H4548"/>
  <c r="G4548"/>
  <c r="F4548"/>
  <c r="E4548"/>
  <c r="D4548"/>
  <c r="C4548"/>
  <c r="B4548"/>
  <c r="A4548"/>
  <c r="O4547"/>
  <c r="K4547"/>
  <c r="J4547"/>
  <c r="I4547"/>
  <c r="H4547"/>
  <c r="G4547"/>
  <c r="F4547"/>
  <c r="E4547"/>
  <c r="D4547"/>
  <c r="C4547"/>
  <c r="B4547"/>
  <c r="A4547"/>
  <c r="O4546"/>
  <c r="K4546"/>
  <c r="J4546"/>
  <c r="I4546"/>
  <c r="H4546"/>
  <c r="G4546"/>
  <c r="F4546"/>
  <c r="E4546"/>
  <c r="D4546"/>
  <c r="C4546"/>
  <c r="B4546"/>
  <c r="A4546"/>
  <c r="O4545"/>
  <c r="K4545"/>
  <c r="J4545"/>
  <c r="I4545"/>
  <c r="H4545"/>
  <c r="G4545"/>
  <c r="F4545"/>
  <c r="E4545"/>
  <c r="D4545"/>
  <c r="C4545"/>
  <c r="B4545"/>
  <c r="A4545"/>
  <c r="O4544"/>
  <c r="K4544"/>
  <c r="J4544"/>
  <c r="I4544"/>
  <c r="H4544"/>
  <c r="G4544"/>
  <c r="F4544"/>
  <c r="E4544"/>
  <c r="D4544"/>
  <c r="C4544"/>
  <c r="B4544"/>
  <c r="A4544"/>
  <c r="O4543"/>
  <c r="K4543"/>
  <c r="J4543"/>
  <c r="I4543"/>
  <c r="H4543"/>
  <c r="G4543"/>
  <c r="F4543"/>
  <c r="E4543"/>
  <c r="D4543"/>
  <c r="C4543"/>
  <c r="B4543"/>
  <c r="A4543"/>
  <c r="O4542"/>
  <c r="K4542"/>
  <c r="J4542"/>
  <c r="I4542"/>
  <c r="H4542"/>
  <c r="G4542"/>
  <c r="F4542"/>
  <c r="E4542"/>
  <c r="D4542"/>
  <c r="C4542"/>
  <c r="B4542"/>
  <c r="A4542"/>
  <c r="O4541"/>
  <c r="K4541"/>
  <c r="J4541"/>
  <c r="I4541"/>
  <c r="H4541"/>
  <c r="G4541"/>
  <c r="F4541"/>
  <c r="E4541"/>
  <c r="D4541"/>
  <c r="C4541"/>
  <c r="B4541"/>
  <c r="A4541"/>
  <c r="O4540"/>
  <c r="K4540"/>
  <c r="J4540"/>
  <c r="I4540"/>
  <c r="H4540"/>
  <c r="G4540"/>
  <c r="F4540"/>
  <c r="E4540"/>
  <c r="D4540"/>
  <c r="C4540"/>
  <c r="B4540"/>
  <c r="A4540"/>
  <c r="O4539"/>
  <c r="K4539"/>
  <c r="J4539"/>
  <c r="I4539"/>
  <c r="H4539"/>
  <c r="G4539"/>
  <c r="F4539"/>
  <c r="E4539"/>
  <c r="D4539"/>
  <c r="C4539"/>
  <c r="B4539"/>
  <c r="A4539"/>
  <c r="O4538"/>
  <c r="K4538"/>
  <c r="J4538"/>
  <c r="I4538"/>
  <c r="H4538"/>
  <c r="G4538"/>
  <c r="F4538"/>
  <c r="E4538"/>
  <c r="D4538"/>
  <c r="C4538"/>
  <c r="B4538"/>
  <c r="A4538"/>
  <c r="O4537"/>
  <c r="K4537"/>
  <c r="J4537"/>
  <c r="I4537"/>
  <c r="H4537"/>
  <c r="G4537"/>
  <c r="F4537"/>
  <c r="E4537"/>
  <c r="D4537"/>
  <c r="C4537"/>
  <c r="B4537"/>
  <c r="A4537"/>
  <c r="O4536"/>
  <c r="K4536"/>
  <c r="J4536"/>
  <c r="I4536"/>
  <c r="H4536"/>
  <c r="G4536"/>
  <c r="F4536"/>
  <c r="E4536"/>
  <c r="D4536"/>
  <c r="C4536"/>
  <c r="B4536"/>
  <c r="A4536"/>
  <c r="O4535"/>
  <c r="K4535"/>
  <c r="J4535"/>
  <c r="I4535"/>
  <c r="H4535"/>
  <c r="G4535"/>
  <c r="F4535"/>
  <c r="E4535"/>
  <c r="D4535"/>
  <c r="C4535"/>
  <c r="B4535"/>
  <c r="A4535"/>
  <c r="O4534"/>
  <c r="K4534"/>
  <c r="J4534"/>
  <c r="I4534"/>
  <c r="H4534"/>
  <c r="G4534"/>
  <c r="F4534"/>
  <c r="E4534"/>
  <c r="D4534"/>
  <c r="C4534"/>
  <c r="B4534"/>
  <c r="A4534"/>
  <c r="O4533"/>
  <c r="K4533"/>
  <c r="J4533"/>
  <c r="I4533"/>
  <c r="H4533"/>
  <c r="G4533"/>
  <c r="F4533"/>
  <c r="E4533"/>
  <c r="D4533"/>
  <c r="C4533"/>
  <c r="B4533"/>
  <c r="A4533"/>
  <c r="O4532"/>
  <c r="K4532"/>
  <c r="J4532"/>
  <c r="I4532"/>
  <c r="H4532"/>
  <c r="G4532"/>
  <c r="F4532"/>
  <c r="E4532"/>
  <c r="D4532"/>
  <c r="C4532"/>
  <c r="B4532"/>
  <c r="A4532"/>
  <c r="O4531"/>
  <c r="K4531"/>
  <c r="J4531"/>
  <c r="I4531"/>
  <c r="H4531"/>
  <c r="G4531"/>
  <c r="F4531"/>
  <c r="E4531"/>
  <c r="D4531"/>
  <c r="C4531"/>
  <c r="B4531"/>
  <c r="A4531"/>
  <c r="O4530"/>
  <c r="K4530"/>
  <c r="J4530"/>
  <c r="I4530"/>
  <c r="H4530"/>
  <c r="G4530"/>
  <c r="F4530"/>
  <c r="E4530"/>
  <c r="D4530"/>
  <c r="C4530"/>
  <c r="B4530"/>
  <c r="A4530"/>
  <c r="O4529"/>
  <c r="K4529"/>
  <c r="J4529"/>
  <c r="I4529"/>
  <c r="H4529"/>
  <c r="G4529"/>
  <c r="F4529"/>
  <c r="E4529"/>
  <c r="D4529"/>
  <c r="C4529"/>
  <c r="B4529"/>
  <c r="A4529"/>
  <c r="O4528"/>
  <c r="K4528"/>
  <c r="J4528"/>
  <c r="I4528"/>
  <c r="H4528"/>
  <c r="G4528"/>
  <c r="F4528"/>
  <c r="E4528"/>
  <c r="D4528"/>
  <c r="C4528"/>
  <c r="B4528"/>
  <c r="A4528"/>
  <c r="O4527"/>
  <c r="K4527"/>
  <c r="J4527"/>
  <c r="I4527"/>
  <c r="H4527"/>
  <c r="G4527"/>
  <c r="F4527"/>
  <c r="E4527"/>
  <c r="D4527"/>
  <c r="C4527"/>
  <c r="B4527"/>
  <c r="A4527"/>
  <c r="O4526"/>
  <c r="K4526"/>
  <c r="J4526"/>
  <c r="I4526"/>
  <c r="H4526"/>
  <c r="G4526"/>
  <c r="F4526"/>
  <c r="E4526"/>
  <c r="D4526"/>
  <c r="C4526"/>
  <c r="B4526"/>
  <c r="A4526"/>
  <c r="O4525"/>
  <c r="K4525"/>
  <c r="J4525"/>
  <c r="I4525"/>
  <c r="H4525"/>
  <c r="G4525"/>
  <c r="F4525"/>
  <c r="E4525"/>
  <c r="D4525"/>
  <c r="C4525"/>
  <c r="B4525"/>
  <c r="A4525"/>
  <c r="O4524"/>
  <c r="K4524"/>
  <c r="J4524"/>
  <c r="I4524"/>
  <c r="H4524"/>
  <c r="G4524"/>
  <c r="F4524"/>
  <c r="E4524"/>
  <c r="D4524"/>
  <c r="C4524"/>
  <c r="B4524"/>
  <c r="A4524"/>
  <c r="O4523"/>
  <c r="K4523"/>
  <c r="J4523"/>
  <c r="I4523"/>
  <c r="H4523"/>
  <c r="G4523"/>
  <c r="F4523"/>
  <c r="E4523"/>
  <c r="D4523"/>
  <c r="C4523"/>
  <c r="B4523"/>
  <c r="A4523"/>
  <c r="O4522"/>
  <c r="K4522"/>
  <c r="J4522"/>
  <c r="I4522"/>
  <c r="H4522"/>
  <c r="G4522"/>
  <c r="F4522"/>
  <c r="E4522"/>
  <c r="D4522"/>
  <c r="C4522"/>
  <c r="B4522"/>
  <c r="A4522"/>
  <c r="O4521"/>
  <c r="K4521"/>
  <c r="J4521"/>
  <c r="I4521"/>
  <c r="H4521"/>
  <c r="G4521"/>
  <c r="F4521"/>
  <c r="E4521"/>
  <c r="D4521"/>
  <c r="C4521"/>
  <c r="B4521"/>
  <c r="A4521"/>
  <c r="O4520"/>
  <c r="K4520"/>
  <c r="J4520"/>
  <c r="I4520"/>
  <c r="H4520"/>
  <c r="G4520"/>
  <c r="F4520"/>
  <c r="E4520"/>
  <c r="D4520"/>
  <c r="C4520"/>
  <c r="B4520"/>
  <c r="A4520"/>
  <c r="O4519"/>
  <c r="K4519"/>
  <c r="J4519"/>
  <c r="I4519"/>
  <c r="H4519"/>
  <c r="G4519"/>
  <c r="F4519"/>
  <c r="E4519"/>
  <c r="D4519"/>
  <c r="C4519"/>
  <c r="B4519"/>
  <c r="A4519"/>
  <c r="O4518"/>
  <c r="K4518"/>
  <c r="J4518"/>
  <c r="I4518"/>
  <c r="H4518"/>
  <c r="G4518"/>
  <c r="F4518"/>
  <c r="E4518"/>
  <c r="D4518"/>
  <c r="C4518"/>
  <c r="B4518"/>
  <c r="A4518"/>
  <c r="O4517"/>
  <c r="K4517"/>
  <c r="J4517"/>
  <c r="I4517"/>
  <c r="H4517"/>
  <c r="G4517"/>
  <c r="F4517"/>
  <c r="E4517"/>
  <c r="D4517"/>
  <c r="C4517"/>
  <c r="B4517"/>
  <c r="A4517"/>
  <c r="O4516"/>
  <c r="K4516"/>
  <c r="J4516"/>
  <c r="I4516"/>
  <c r="H4516"/>
  <c r="G4516"/>
  <c r="F4516"/>
  <c r="E4516"/>
  <c r="D4516"/>
  <c r="C4516"/>
  <c r="B4516"/>
  <c r="A4516"/>
  <c r="O4515"/>
  <c r="K4515"/>
  <c r="J4515"/>
  <c r="I4515"/>
  <c r="H4515"/>
  <c r="G4515"/>
  <c r="F4515"/>
  <c r="E4515"/>
  <c r="D4515"/>
  <c r="C4515"/>
  <c r="B4515"/>
  <c r="A4515"/>
  <c r="O4514"/>
  <c r="K4514"/>
  <c r="J4514"/>
  <c r="I4514"/>
  <c r="H4514"/>
  <c r="G4514"/>
  <c r="F4514"/>
  <c r="E4514"/>
  <c r="D4514"/>
  <c r="C4514"/>
  <c r="B4514"/>
  <c r="A4514"/>
  <c r="O4513"/>
  <c r="K4513"/>
  <c r="J4513"/>
  <c r="I4513"/>
  <c r="H4513"/>
  <c r="G4513"/>
  <c r="F4513"/>
  <c r="E4513"/>
  <c r="D4513"/>
  <c r="C4513"/>
  <c r="B4513"/>
  <c r="A4513"/>
  <c r="O4512"/>
  <c r="K4512"/>
  <c r="J4512"/>
  <c r="I4512"/>
  <c r="H4512"/>
  <c r="G4512"/>
  <c r="F4512"/>
  <c r="E4512"/>
  <c r="D4512"/>
  <c r="C4512"/>
  <c r="B4512"/>
  <c r="A4512"/>
  <c r="O4511"/>
  <c r="K4511"/>
  <c r="J4511"/>
  <c r="I4511"/>
  <c r="H4511"/>
  <c r="G4511"/>
  <c r="F4511"/>
  <c r="E4511"/>
  <c r="D4511"/>
  <c r="C4511"/>
  <c r="B4511"/>
  <c r="A4511"/>
  <c r="O4510"/>
  <c r="K4510"/>
  <c r="J4510"/>
  <c r="I4510"/>
  <c r="H4510"/>
  <c r="G4510"/>
  <c r="F4510"/>
  <c r="E4510"/>
  <c r="D4510"/>
  <c r="C4510"/>
  <c r="B4510"/>
  <c r="A4510"/>
  <c r="O4509"/>
  <c r="K4509"/>
  <c r="J4509"/>
  <c r="I4509"/>
  <c r="H4509"/>
  <c r="G4509"/>
  <c r="F4509"/>
  <c r="E4509"/>
  <c r="D4509"/>
  <c r="C4509"/>
  <c r="B4509"/>
  <c r="A4509"/>
  <c r="O4508"/>
  <c r="K4508"/>
  <c r="J4508"/>
  <c r="I4508"/>
  <c r="H4508"/>
  <c r="G4508"/>
  <c r="F4508"/>
  <c r="E4508"/>
  <c r="D4508"/>
  <c r="C4508"/>
  <c r="B4508"/>
  <c r="A4508"/>
  <c r="O4507"/>
  <c r="K4507"/>
  <c r="J4507"/>
  <c r="I4507"/>
  <c r="H4507"/>
  <c r="G4507"/>
  <c r="F4507"/>
  <c r="E4507"/>
  <c r="D4507"/>
  <c r="C4507"/>
  <c r="B4507"/>
  <c r="A4507"/>
  <c r="O4506"/>
  <c r="K4506"/>
  <c r="J4506"/>
  <c r="I4506"/>
  <c r="H4506"/>
  <c r="G4506"/>
  <c r="F4506"/>
  <c r="E4506"/>
  <c r="D4506"/>
  <c r="C4506"/>
  <c r="B4506"/>
  <c r="A4506"/>
  <c r="O4505"/>
  <c r="K4505"/>
  <c r="J4505"/>
  <c r="I4505"/>
  <c r="H4505"/>
  <c r="G4505"/>
  <c r="F4505"/>
  <c r="E4505"/>
  <c r="D4505"/>
  <c r="C4505"/>
  <c r="B4505"/>
  <c r="A4505"/>
  <c r="O4504"/>
  <c r="K4504"/>
  <c r="J4504"/>
  <c r="I4504"/>
  <c r="H4504"/>
  <c r="G4504"/>
  <c r="F4504"/>
  <c r="E4504"/>
  <c r="D4504"/>
  <c r="C4504"/>
  <c r="B4504"/>
  <c r="A4504"/>
  <c r="O4503"/>
  <c r="K4503"/>
  <c r="J4503"/>
  <c r="I4503"/>
  <c r="H4503"/>
  <c r="G4503"/>
  <c r="F4503"/>
  <c r="E4503"/>
  <c r="D4503"/>
  <c r="C4503"/>
  <c r="B4503"/>
  <c r="A4503"/>
  <c r="O4502"/>
  <c r="K4502"/>
  <c r="J4502"/>
  <c r="I4502"/>
  <c r="H4502"/>
  <c r="G4502"/>
  <c r="F4502"/>
  <c r="E4502"/>
  <c r="D4502"/>
  <c r="C4502"/>
  <c r="B4502"/>
  <c r="A4502"/>
  <c r="O4501"/>
  <c r="K4501"/>
  <c r="J4501"/>
  <c r="I4501"/>
  <c r="H4501"/>
  <c r="G4501"/>
  <c r="F4501"/>
  <c r="E4501"/>
  <c r="D4501"/>
  <c r="C4501"/>
  <c r="B4501"/>
  <c r="A4501"/>
  <c r="O4500"/>
  <c r="K4500"/>
  <c r="J4500"/>
  <c r="I4500"/>
  <c r="H4500"/>
  <c r="G4500"/>
  <c r="F4500"/>
  <c r="E4500"/>
  <c r="D4500"/>
  <c r="C4500"/>
  <c r="B4500"/>
  <c r="A4500"/>
  <c r="O4499"/>
  <c r="K4499"/>
  <c r="J4499"/>
  <c r="I4499"/>
  <c r="H4499"/>
  <c r="G4499"/>
  <c r="F4499"/>
  <c r="E4499"/>
  <c r="D4499"/>
  <c r="C4499"/>
  <c r="B4499"/>
  <c r="A4499"/>
  <c r="O4498"/>
  <c r="K4498"/>
  <c r="J4498"/>
  <c r="I4498"/>
  <c r="H4498"/>
  <c r="G4498"/>
  <c r="F4498"/>
  <c r="E4498"/>
  <c r="D4498"/>
  <c r="C4498"/>
  <c r="B4498"/>
  <c r="A4498"/>
  <c r="O4497"/>
  <c r="K4497"/>
  <c r="J4497"/>
  <c r="I4497"/>
  <c r="H4497"/>
  <c r="G4497"/>
  <c r="F4497"/>
  <c r="E4497"/>
  <c r="D4497"/>
  <c r="C4497"/>
  <c r="B4497"/>
  <c r="A4497"/>
  <c r="O4496"/>
  <c r="K4496"/>
  <c r="J4496"/>
  <c r="I4496"/>
  <c r="H4496"/>
  <c r="G4496"/>
  <c r="F4496"/>
  <c r="E4496"/>
  <c r="D4496"/>
  <c r="C4496"/>
  <c r="B4496"/>
  <c r="A4496"/>
  <c r="O4495"/>
  <c r="K4495"/>
  <c r="J4495"/>
  <c r="I4495"/>
  <c r="H4495"/>
  <c r="G4495"/>
  <c r="F4495"/>
  <c r="E4495"/>
  <c r="D4495"/>
  <c r="C4495"/>
  <c r="B4495"/>
  <c r="A4495"/>
  <c r="O4494"/>
  <c r="K4494"/>
  <c r="J4494"/>
  <c r="I4494"/>
  <c r="H4494"/>
  <c r="G4494"/>
  <c r="F4494"/>
  <c r="E4494"/>
  <c r="D4494"/>
  <c r="C4494"/>
  <c r="B4494"/>
  <c r="A4494"/>
  <c r="O4493"/>
  <c r="K4493"/>
  <c r="J4493"/>
  <c r="I4493"/>
  <c r="H4493"/>
  <c r="G4493"/>
  <c r="F4493"/>
  <c r="E4493"/>
  <c r="D4493"/>
  <c r="C4493"/>
  <c r="B4493"/>
  <c r="A4493"/>
  <c r="O4492"/>
  <c r="K4492"/>
  <c r="J4492"/>
  <c r="I4492"/>
  <c r="H4492"/>
  <c r="G4492"/>
  <c r="F4492"/>
  <c r="E4492"/>
  <c r="D4492"/>
  <c r="C4492"/>
  <c r="B4492"/>
  <c r="A4492"/>
  <c r="O4491"/>
  <c r="K4491"/>
  <c r="J4491"/>
  <c r="I4491"/>
  <c r="H4491"/>
  <c r="G4491"/>
  <c r="F4491"/>
  <c r="E4491"/>
  <c r="D4491"/>
  <c r="C4491"/>
  <c r="B4491"/>
  <c r="A4491"/>
  <c r="O4490"/>
  <c r="K4490"/>
  <c r="J4490"/>
  <c r="I4490"/>
  <c r="H4490"/>
  <c r="G4490"/>
  <c r="F4490"/>
  <c r="E4490"/>
  <c r="D4490"/>
  <c r="C4490"/>
  <c r="B4490"/>
  <c r="A4490"/>
  <c r="O4489"/>
  <c r="K4489"/>
  <c r="J4489"/>
  <c r="I4489"/>
  <c r="H4489"/>
  <c r="G4489"/>
  <c r="F4489"/>
  <c r="E4489"/>
  <c r="D4489"/>
  <c r="C4489"/>
  <c r="B4489"/>
  <c r="A4489"/>
  <c r="O4488"/>
  <c r="K4488"/>
  <c r="J4488"/>
  <c r="I4488"/>
  <c r="H4488"/>
  <c r="G4488"/>
  <c r="F4488"/>
  <c r="E4488"/>
  <c r="D4488"/>
  <c r="C4488"/>
  <c r="B4488"/>
  <c r="A4488"/>
  <c r="O4487"/>
  <c r="K4487"/>
  <c r="J4487"/>
  <c r="I4487"/>
  <c r="H4487"/>
  <c r="G4487"/>
  <c r="F4487"/>
  <c r="E4487"/>
  <c r="D4487"/>
  <c r="C4487"/>
  <c r="B4487"/>
  <c r="A4487"/>
  <c r="O4486"/>
  <c r="K4486"/>
  <c r="J4486"/>
  <c r="I4486"/>
  <c r="H4486"/>
  <c r="G4486"/>
  <c r="F4486"/>
  <c r="E4486"/>
  <c r="D4486"/>
  <c r="C4486"/>
  <c r="B4486"/>
  <c r="A4486"/>
  <c r="O4485"/>
  <c r="K4485"/>
  <c r="J4485"/>
  <c r="I4485"/>
  <c r="H4485"/>
  <c r="G4485"/>
  <c r="F4485"/>
  <c r="E4485"/>
  <c r="D4485"/>
  <c r="C4485"/>
  <c r="B4485"/>
  <c r="A4485"/>
  <c r="O4484"/>
  <c r="K4484"/>
  <c r="J4484"/>
  <c r="I4484"/>
  <c r="H4484"/>
  <c r="G4484"/>
  <c r="F4484"/>
  <c r="E4484"/>
  <c r="D4484"/>
  <c r="C4484"/>
  <c r="B4484"/>
  <c r="A4484"/>
  <c r="O4483"/>
  <c r="K4483"/>
  <c r="J4483"/>
  <c r="I4483"/>
  <c r="H4483"/>
  <c r="G4483"/>
  <c r="F4483"/>
  <c r="E4483"/>
  <c r="D4483"/>
  <c r="C4483"/>
  <c r="B4483"/>
  <c r="A4483"/>
  <c r="O4482"/>
  <c r="K4482"/>
  <c r="J4482"/>
  <c r="I4482"/>
  <c r="H4482"/>
  <c r="G4482"/>
  <c r="F4482"/>
  <c r="E4482"/>
  <c r="D4482"/>
  <c r="C4482"/>
  <c r="B4482"/>
  <c r="A4482"/>
  <c r="O4481"/>
  <c r="K4481"/>
  <c r="J4481"/>
  <c r="I4481"/>
  <c r="H4481"/>
  <c r="G4481"/>
  <c r="F4481"/>
  <c r="E4481"/>
  <c r="D4481"/>
  <c r="C4481"/>
  <c r="B4481"/>
  <c r="A4481"/>
  <c r="O4480"/>
  <c r="K4480"/>
  <c r="J4480"/>
  <c r="I4480"/>
  <c r="H4480"/>
  <c r="G4480"/>
  <c r="F4480"/>
  <c r="E4480"/>
  <c r="D4480"/>
  <c r="C4480"/>
  <c r="B4480"/>
  <c r="A4480"/>
  <c r="O4479"/>
  <c r="K4479"/>
  <c r="J4479"/>
  <c r="I4479"/>
  <c r="H4479"/>
  <c r="G4479"/>
  <c r="F4479"/>
  <c r="E4479"/>
  <c r="D4479"/>
  <c r="C4479"/>
  <c r="B4479"/>
  <c r="A4479"/>
  <c r="O4478"/>
  <c r="K4478"/>
  <c r="J4478"/>
  <c r="I4478"/>
  <c r="H4478"/>
  <c r="G4478"/>
  <c r="F4478"/>
  <c r="E4478"/>
  <c r="D4478"/>
  <c r="C4478"/>
  <c r="B4478"/>
  <c r="A4478"/>
  <c r="O4477"/>
  <c r="K4477"/>
  <c r="J4477"/>
  <c r="I4477"/>
  <c r="H4477"/>
  <c r="G4477"/>
  <c r="F4477"/>
  <c r="E4477"/>
  <c r="D4477"/>
  <c r="C4477"/>
  <c r="B4477"/>
  <c r="A4477"/>
  <c r="O4476"/>
  <c r="K4476"/>
  <c r="J4476"/>
  <c r="I4476"/>
  <c r="H4476"/>
  <c r="G4476"/>
  <c r="F4476"/>
  <c r="E4476"/>
  <c r="D4476"/>
  <c r="C4476"/>
  <c r="B4476"/>
  <c r="A4476"/>
  <c r="O4475"/>
  <c r="K4475"/>
  <c r="J4475"/>
  <c r="I4475"/>
  <c r="H4475"/>
  <c r="G4475"/>
  <c r="F4475"/>
  <c r="E4475"/>
  <c r="D4475"/>
  <c r="C4475"/>
  <c r="B4475"/>
  <c r="A4475"/>
  <c r="O4474"/>
  <c r="K4474"/>
  <c r="J4474"/>
  <c r="I4474"/>
  <c r="H4474"/>
  <c r="G4474"/>
  <c r="F4474"/>
  <c r="E4474"/>
  <c r="D4474"/>
  <c r="C4474"/>
  <c r="B4474"/>
  <c r="A4474"/>
  <c r="O4473"/>
  <c r="K4473"/>
  <c r="J4473"/>
  <c r="I4473"/>
  <c r="H4473"/>
  <c r="G4473"/>
  <c r="F4473"/>
  <c r="E4473"/>
  <c r="D4473"/>
  <c r="C4473"/>
  <c r="B4473"/>
  <c r="A4473"/>
  <c r="O4472"/>
  <c r="K4472"/>
  <c r="J4472"/>
  <c r="I4472"/>
  <c r="H4472"/>
  <c r="G4472"/>
  <c r="F4472"/>
  <c r="E4472"/>
  <c r="D4472"/>
  <c r="C4472"/>
  <c r="B4472"/>
  <c r="A4472"/>
  <c r="O4471"/>
  <c r="K4471"/>
  <c r="J4471"/>
  <c r="I4471"/>
  <c r="H4471"/>
  <c r="G4471"/>
  <c r="F4471"/>
  <c r="E4471"/>
  <c r="D4471"/>
  <c r="C4471"/>
  <c r="B4471"/>
  <c r="A4471"/>
  <c r="O4470"/>
  <c r="K4470"/>
  <c r="J4470"/>
  <c r="I4470"/>
  <c r="H4470"/>
  <c r="G4470"/>
  <c r="F4470"/>
  <c r="E4470"/>
  <c r="D4470"/>
  <c r="C4470"/>
  <c r="B4470"/>
  <c r="A4470"/>
  <c r="O4469"/>
  <c r="K4469"/>
  <c r="J4469"/>
  <c r="I4469"/>
  <c r="H4469"/>
  <c r="G4469"/>
  <c r="F4469"/>
  <c r="E4469"/>
  <c r="D4469"/>
  <c r="C4469"/>
  <c r="B4469"/>
  <c r="A4469"/>
  <c r="O4468"/>
  <c r="K4468"/>
  <c r="J4468"/>
  <c r="I4468"/>
  <c r="H4468"/>
  <c r="G4468"/>
  <c r="F4468"/>
  <c r="E4468"/>
  <c r="D4468"/>
  <c r="C4468"/>
  <c r="B4468"/>
  <c r="A4468"/>
  <c r="O4467"/>
  <c r="K4467"/>
  <c r="J4467"/>
  <c r="I4467"/>
  <c r="H4467"/>
  <c r="G4467"/>
  <c r="F4467"/>
  <c r="E4467"/>
  <c r="D4467"/>
  <c r="C4467"/>
  <c r="B4467"/>
  <c r="A4467"/>
  <c r="O4466"/>
  <c r="K4466"/>
  <c r="J4466"/>
  <c r="I4466"/>
  <c r="H4466"/>
  <c r="G4466"/>
  <c r="F4466"/>
  <c r="E4466"/>
  <c r="D4466"/>
  <c r="C4466"/>
  <c r="B4466"/>
  <c r="A4466"/>
  <c r="O4465"/>
  <c r="K4465"/>
  <c r="J4465"/>
  <c r="I4465"/>
  <c r="H4465"/>
  <c r="G4465"/>
  <c r="F4465"/>
  <c r="E4465"/>
  <c r="D4465"/>
  <c r="C4465"/>
  <c r="B4465"/>
  <c r="A4465"/>
  <c r="O4464"/>
  <c r="K4464"/>
  <c r="J4464"/>
  <c r="I4464"/>
  <c r="H4464"/>
  <c r="G4464"/>
  <c r="F4464"/>
  <c r="E4464"/>
  <c r="D4464"/>
  <c r="C4464"/>
  <c r="B4464"/>
  <c r="A4464"/>
  <c r="O4463"/>
  <c r="K4463"/>
  <c r="J4463"/>
  <c r="I4463"/>
  <c r="H4463"/>
  <c r="G4463"/>
  <c r="F4463"/>
  <c r="E4463"/>
  <c r="D4463"/>
  <c r="C4463"/>
  <c r="B4463"/>
  <c r="A4463"/>
  <c r="O4462"/>
  <c r="K4462"/>
  <c r="J4462"/>
  <c r="I4462"/>
  <c r="H4462"/>
  <c r="G4462"/>
  <c r="F4462"/>
  <c r="E4462"/>
  <c r="D4462"/>
  <c r="C4462"/>
  <c r="B4462"/>
  <c r="A4462"/>
  <c r="O4461"/>
  <c r="K4461"/>
  <c r="J4461"/>
  <c r="I4461"/>
  <c r="H4461"/>
  <c r="G4461"/>
  <c r="F4461"/>
  <c r="E4461"/>
  <c r="D4461"/>
  <c r="C4461"/>
  <c r="B4461"/>
  <c r="A4461"/>
  <c r="O4460"/>
  <c r="K4460"/>
  <c r="J4460"/>
  <c r="I4460"/>
  <c r="H4460"/>
  <c r="G4460"/>
  <c r="F4460"/>
  <c r="E4460"/>
  <c r="D4460"/>
  <c r="C4460"/>
  <c r="B4460"/>
  <c r="A4460"/>
  <c r="O4459"/>
  <c r="K4459"/>
  <c r="J4459"/>
  <c r="I4459"/>
  <c r="H4459"/>
  <c r="G4459"/>
  <c r="F4459"/>
  <c r="E4459"/>
  <c r="D4459"/>
  <c r="C4459"/>
  <c r="B4459"/>
  <c r="A4459"/>
  <c r="O4458"/>
  <c r="K4458"/>
  <c r="J4458"/>
  <c r="I4458"/>
  <c r="H4458"/>
  <c r="G4458"/>
  <c r="F4458"/>
  <c r="E4458"/>
  <c r="D4458"/>
  <c r="C4458"/>
  <c r="B4458"/>
  <c r="A4458"/>
  <c r="O4457"/>
  <c r="K4457"/>
  <c r="J4457"/>
  <c r="I4457"/>
  <c r="H4457"/>
  <c r="G4457"/>
  <c r="F4457"/>
  <c r="E4457"/>
  <c r="D4457"/>
  <c r="C4457"/>
  <c r="B4457"/>
  <c r="A4457"/>
  <c r="O4456"/>
  <c r="K4456"/>
  <c r="J4456"/>
  <c r="I4456"/>
  <c r="H4456"/>
  <c r="G4456"/>
  <c r="F4456"/>
  <c r="E4456"/>
  <c r="D4456"/>
  <c r="C4456"/>
  <c r="B4456"/>
  <c r="A4456"/>
  <c r="O4455"/>
  <c r="K4455"/>
  <c r="J4455"/>
  <c r="I4455"/>
  <c r="H4455"/>
  <c r="G4455"/>
  <c r="F4455"/>
  <c r="E4455"/>
  <c r="D4455"/>
  <c r="C4455"/>
  <c r="B4455"/>
  <c r="A4455"/>
  <c r="O4454"/>
  <c r="K4454"/>
  <c r="J4454"/>
  <c r="I4454"/>
  <c r="H4454"/>
  <c r="G4454"/>
  <c r="F4454"/>
  <c r="E4454"/>
  <c r="D4454"/>
  <c r="C4454"/>
  <c r="B4454"/>
  <c r="A4454"/>
  <c r="O4453"/>
  <c r="K4453"/>
  <c r="J4453"/>
  <c r="I4453"/>
  <c r="H4453"/>
  <c r="G4453"/>
  <c r="F4453"/>
  <c r="E4453"/>
  <c r="D4453"/>
  <c r="C4453"/>
  <c r="B4453"/>
  <c r="A4453"/>
  <c r="O4452"/>
  <c r="K4452"/>
  <c r="J4452"/>
  <c r="I4452"/>
  <c r="H4452"/>
  <c r="G4452"/>
  <c r="F4452"/>
  <c r="E4452"/>
  <c r="D4452"/>
  <c r="C4452"/>
  <c r="B4452"/>
  <c r="A4452"/>
  <c r="O4451"/>
  <c r="K4451"/>
  <c r="J4451"/>
  <c r="I4451"/>
  <c r="H4451"/>
  <c r="G4451"/>
  <c r="F4451"/>
  <c r="E4451"/>
  <c r="D4451"/>
  <c r="C4451"/>
  <c r="B4451"/>
  <c r="A4451"/>
  <c r="O4450"/>
  <c r="K4450"/>
  <c r="J4450"/>
  <c r="I4450"/>
  <c r="H4450"/>
  <c r="G4450"/>
  <c r="F4450"/>
  <c r="E4450"/>
  <c r="D4450"/>
  <c r="C4450"/>
  <c r="B4450"/>
  <c r="A4450"/>
  <c r="O4449"/>
  <c r="K4449"/>
  <c r="J4449"/>
  <c r="I4449"/>
  <c r="H4449"/>
  <c r="G4449"/>
  <c r="F4449"/>
  <c r="E4449"/>
  <c r="D4449"/>
  <c r="C4449"/>
  <c r="B4449"/>
  <c r="A4449"/>
  <c r="O4448"/>
  <c r="K4448"/>
  <c r="J4448"/>
  <c r="I4448"/>
  <c r="H4448"/>
  <c r="G4448"/>
  <c r="F4448"/>
  <c r="E4448"/>
  <c r="D4448"/>
  <c r="C4448"/>
  <c r="B4448"/>
  <c r="A4448"/>
  <c r="O4447"/>
  <c r="K4447"/>
  <c r="J4447"/>
  <c r="I4447"/>
  <c r="H4447"/>
  <c r="G4447"/>
  <c r="F4447"/>
  <c r="E4447"/>
  <c r="D4447"/>
  <c r="C4447"/>
  <c r="B4447"/>
  <c r="A4447"/>
  <c r="O4446"/>
  <c r="K4446"/>
  <c r="J4446"/>
  <c r="I4446"/>
  <c r="H4446"/>
  <c r="G4446"/>
  <c r="F4446"/>
  <c r="E4446"/>
  <c r="D4446"/>
  <c r="C4446"/>
  <c r="B4446"/>
  <c r="A4446"/>
  <c r="O4445"/>
  <c r="K4445"/>
  <c r="J4445"/>
  <c r="I4445"/>
  <c r="H4445"/>
  <c r="G4445"/>
  <c r="F4445"/>
  <c r="E4445"/>
  <c r="D4445"/>
  <c r="C4445"/>
  <c r="B4445"/>
  <c r="A4445"/>
  <c r="O4444"/>
  <c r="K4444"/>
  <c r="J4444"/>
  <c r="I4444"/>
  <c r="H4444"/>
  <c r="G4444"/>
  <c r="F4444"/>
  <c r="E4444"/>
  <c r="D4444"/>
  <c r="C4444"/>
  <c r="B4444"/>
  <c r="A4444"/>
  <c r="O4443"/>
  <c r="K4443"/>
  <c r="J4443"/>
  <c r="I4443"/>
  <c r="H4443"/>
  <c r="G4443"/>
  <c r="F4443"/>
  <c r="E4443"/>
  <c r="D4443"/>
  <c r="C4443"/>
  <c r="B4443"/>
  <c r="A4443"/>
  <c r="O4442"/>
  <c r="K4442"/>
  <c r="J4442"/>
  <c r="I4442"/>
  <c r="H4442"/>
  <c r="G4442"/>
  <c r="F4442"/>
  <c r="E4442"/>
  <c r="D4442"/>
  <c r="C4442"/>
  <c r="B4442"/>
  <c r="A4442"/>
  <c r="O4441"/>
  <c r="K4441"/>
  <c r="J4441"/>
  <c r="I4441"/>
  <c r="H4441"/>
  <c r="G4441"/>
  <c r="F4441"/>
  <c r="E4441"/>
  <c r="D4441"/>
  <c r="C4441"/>
  <c r="B4441"/>
  <c r="A4441"/>
  <c r="O4440"/>
  <c r="K4440"/>
  <c r="J4440"/>
  <c r="I4440"/>
  <c r="H4440"/>
  <c r="G4440"/>
  <c r="F4440"/>
  <c r="E4440"/>
  <c r="D4440"/>
  <c r="C4440"/>
  <c r="B4440"/>
  <c r="A4440"/>
  <c r="O4439"/>
  <c r="K4439"/>
  <c r="J4439"/>
  <c r="I4439"/>
  <c r="H4439"/>
  <c r="G4439"/>
  <c r="F4439"/>
  <c r="E4439"/>
  <c r="D4439"/>
  <c r="C4439"/>
  <c r="B4439"/>
  <c r="A4439"/>
  <c r="O4438"/>
  <c r="K4438"/>
  <c r="J4438"/>
  <c r="I4438"/>
  <c r="H4438"/>
  <c r="G4438"/>
  <c r="F4438"/>
  <c r="E4438"/>
  <c r="D4438"/>
  <c r="C4438"/>
  <c r="B4438"/>
  <c r="A4438"/>
  <c r="O4437"/>
  <c r="K4437"/>
  <c r="J4437"/>
  <c r="I4437"/>
  <c r="H4437"/>
  <c r="G4437"/>
  <c r="F4437"/>
  <c r="E4437"/>
  <c r="D4437"/>
  <c r="C4437"/>
  <c r="B4437"/>
  <c r="A4437"/>
  <c r="O4436"/>
  <c r="K4436"/>
  <c r="J4436"/>
  <c r="I4436"/>
  <c r="H4436"/>
  <c r="G4436"/>
  <c r="F4436"/>
  <c r="E4436"/>
  <c r="D4436"/>
  <c r="C4436"/>
  <c r="B4436"/>
  <c r="A4436"/>
  <c r="O4435"/>
  <c r="K4435"/>
  <c r="J4435"/>
  <c r="I4435"/>
  <c r="H4435"/>
  <c r="G4435"/>
  <c r="F4435"/>
  <c r="E4435"/>
  <c r="D4435"/>
  <c r="C4435"/>
  <c r="B4435"/>
  <c r="A4435"/>
  <c r="O4434"/>
  <c r="K4434"/>
  <c r="J4434"/>
  <c r="I4434"/>
  <c r="H4434"/>
  <c r="G4434"/>
  <c r="F4434"/>
  <c r="E4434"/>
  <c r="D4434"/>
  <c r="C4434"/>
  <c r="B4434"/>
  <c r="A4434"/>
  <c r="O4433"/>
  <c r="K4433"/>
  <c r="J4433"/>
  <c r="I4433"/>
  <c r="H4433"/>
  <c r="G4433"/>
  <c r="F4433"/>
  <c r="E4433"/>
  <c r="D4433"/>
  <c r="C4433"/>
  <c r="B4433"/>
  <c r="A4433"/>
  <c r="O4432"/>
  <c r="K4432"/>
  <c r="J4432"/>
  <c r="I4432"/>
  <c r="H4432"/>
  <c r="G4432"/>
  <c r="F4432"/>
  <c r="E4432"/>
  <c r="D4432"/>
  <c r="C4432"/>
  <c r="B4432"/>
  <c r="A4432"/>
  <c r="O4431"/>
  <c r="K4431"/>
  <c r="J4431"/>
  <c r="I4431"/>
  <c r="H4431"/>
  <c r="G4431"/>
  <c r="F4431"/>
  <c r="E4431"/>
  <c r="D4431"/>
  <c r="C4431"/>
  <c r="B4431"/>
  <c r="A4431"/>
  <c r="O4430"/>
  <c r="K4430"/>
  <c r="J4430"/>
  <c r="I4430"/>
  <c r="H4430"/>
  <c r="G4430"/>
  <c r="F4430"/>
  <c r="E4430"/>
  <c r="D4430"/>
  <c r="C4430"/>
  <c r="B4430"/>
  <c r="A4430"/>
  <c r="O4429"/>
  <c r="K4429"/>
  <c r="J4429"/>
  <c r="I4429"/>
  <c r="H4429"/>
  <c r="G4429"/>
  <c r="F4429"/>
  <c r="E4429"/>
  <c r="D4429"/>
  <c r="C4429"/>
  <c r="B4429"/>
  <c r="A4429"/>
  <c r="O4428"/>
  <c r="K4428"/>
  <c r="J4428"/>
  <c r="I4428"/>
  <c r="H4428"/>
  <c r="G4428"/>
  <c r="F4428"/>
  <c r="E4428"/>
  <c r="D4428"/>
  <c r="C4428"/>
  <c r="B4428"/>
  <c r="A4428"/>
  <c r="O4427"/>
  <c r="K4427"/>
  <c r="J4427"/>
  <c r="I4427"/>
  <c r="H4427"/>
  <c r="G4427"/>
  <c r="F4427"/>
  <c r="E4427"/>
  <c r="D4427"/>
  <c r="C4427"/>
  <c r="B4427"/>
  <c r="A4427"/>
  <c r="O4426"/>
  <c r="K4426"/>
  <c r="J4426"/>
  <c r="I4426"/>
  <c r="H4426"/>
  <c r="G4426"/>
  <c r="F4426"/>
  <c r="E4426"/>
  <c r="D4426"/>
  <c r="C4426"/>
  <c r="B4426"/>
  <c r="A4426"/>
  <c r="O4425"/>
  <c r="K4425"/>
  <c r="J4425"/>
  <c r="I4425"/>
  <c r="H4425"/>
  <c r="G4425"/>
  <c r="F4425"/>
  <c r="E4425"/>
  <c r="D4425"/>
  <c r="C4425"/>
  <c r="B4425"/>
  <c r="A4425"/>
  <c r="O4424"/>
  <c r="K4424"/>
  <c r="J4424"/>
  <c r="I4424"/>
  <c r="H4424"/>
  <c r="G4424"/>
  <c r="F4424"/>
  <c r="E4424"/>
  <c r="D4424"/>
  <c r="C4424"/>
  <c r="B4424"/>
  <c r="A4424"/>
  <c r="O4423"/>
  <c r="K4423"/>
  <c r="J4423"/>
  <c r="I4423"/>
  <c r="H4423"/>
  <c r="G4423"/>
  <c r="F4423"/>
  <c r="E4423"/>
  <c r="D4423"/>
  <c r="C4423"/>
  <c r="B4423"/>
  <c r="A4423"/>
  <c r="O4422"/>
  <c r="K4422"/>
  <c r="J4422"/>
  <c r="I4422"/>
  <c r="H4422"/>
  <c r="G4422"/>
  <c r="F4422"/>
  <c r="E4422"/>
  <c r="D4422"/>
  <c r="C4422"/>
  <c r="B4422"/>
  <c r="A4422"/>
  <c r="O4421"/>
  <c r="K4421"/>
  <c r="J4421"/>
  <c r="I4421"/>
  <c r="H4421"/>
  <c r="G4421"/>
  <c r="F4421"/>
  <c r="E4421"/>
  <c r="D4421"/>
  <c r="C4421"/>
  <c r="B4421"/>
  <c r="A4421"/>
  <c r="O4420"/>
  <c r="K4420"/>
  <c r="J4420"/>
  <c r="I4420"/>
  <c r="H4420"/>
  <c r="G4420"/>
  <c r="F4420"/>
  <c r="E4420"/>
  <c r="D4420"/>
  <c r="C4420"/>
  <c r="B4420"/>
  <c r="A4420"/>
  <c r="O4419"/>
  <c r="K4419"/>
  <c r="J4419"/>
  <c r="I4419"/>
  <c r="H4419"/>
  <c r="G4419"/>
  <c r="F4419"/>
  <c r="E4419"/>
  <c r="D4419"/>
  <c r="C4419"/>
  <c r="B4419"/>
  <c r="A4419"/>
  <c r="O4418"/>
  <c r="K4418"/>
  <c r="J4418"/>
  <c r="I4418"/>
  <c r="H4418"/>
  <c r="G4418"/>
  <c r="F4418"/>
  <c r="E4418"/>
  <c r="D4418"/>
  <c r="C4418"/>
  <c r="B4418"/>
  <c r="A4418"/>
  <c r="O4417"/>
  <c r="K4417"/>
  <c r="J4417"/>
  <c r="I4417"/>
  <c r="H4417"/>
  <c r="G4417"/>
  <c r="F4417"/>
  <c r="E4417"/>
  <c r="D4417"/>
  <c r="C4417"/>
  <c r="B4417"/>
  <c r="A4417"/>
  <c r="O4416"/>
  <c r="K4416"/>
  <c r="J4416"/>
  <c r="I4416"/>
  <c r="H4416"/>
  <c r="G4416"/>
  <c r="F4416"/>
  <c r="E4416"/>
  <c r="D4416"/>
  <c r="C4416"/>
  <c r="B4416"/>
  <c r="A4416"/>
  <c r="O4415"/>
  <c r="K4415"/>
  <c r="J4415"/>
  <c r="I4415"/>
  <c r="H4415"/>
  <c r="G4415"/>
  <c r="F4415"/>
  <c r="E4415"/>
  <c r="D4415"/>
  <c r="C4415"/>
  <c r="B4415"/>
  <c r="A4415"/>
  <c r="O4414"/>
  <c r="K4414"/>
  <c r="J4414"/>
  <c r="I4414"/>
  <c r="H4414"/>
  <c r="G4414"/>
  <c r="F4414"/>
  <c r="E4414"/>
  <c r="D4414"/>
  <c r="C4414"/>
  <c r="B4414"/>
  <c r="A4414"/>
  <c r="O4413"/>
  <c r="K4413"/>
  <c r="J4413"/>
  <c r="I4413"/>
  <c r="H4413"/>
  <c r="G4413"/>
  <c r="F4413"/>
  <c r="E4413"/>
  <c r="D4413"/>
  <c r="C4413"/>
  <c r="B4413"/>
  <c r="A4413"/>
  <c r="O4412"/>
  <c r="K4412"/>
  <c r="J4412"/>
  <c r="I4412"/>
  <c r="H4412"/>
  <c r="G4412"/>
  <c r="F4412"/>
  <c r="E4412"/>
  <c r="D4412"/>
  <c r="C4412"/>
  <c r="B4412"/>
  <c r="A4412"/>
  <c r="O4411"/>
  <c r="K4411"/>
  <c r="J4411"/>
  <c r="I4411"/>
  <c r="H4411"/>
  <c r="G4411"/>
  <c r="F4411"/>
  <c r="E4411"/>
  <c r="D4411"/>
  <c r="C4411"/>
  <c r="B4411"/>
  <c r="A4411"/>
  <c r="O4410"/>
  <c r="K4410"/>
  <c r="J4410"/>
  <c r="I4410"/>
  <c r="H4410"/>
  <c r="G4410"/>
  <c r="F4410"/>
  <c r="E4410"/>
  <c r="D4410"/>
  <c r="C4410"/>
  <c r="B4410"/>
  <c r="A4410"/>
  <c r="O4409"/>
  <c r="K4409"/>
  <c r="J4409"/>
  <c r="I4409"/>
  <c r="H4409"/>
  <c r="G4409"/>
  <c r="F4409"/>
  <c r="E4409"/>
  <c r="D4409"/>
  <c r="C4409"/>
  <c r="B4409"/>
  <c r="A4409"/>
  <c r="O4408"/>
  <c r="K4408"/>
  <c r="J4408"/>
  <c r="I4408"/>
  <c r="H4408"/>
  <c r="G4408"/>
  <c r="F4408"/>
  <c r="E4408"/>
  <c r="D4408"/>
  <c r="C4408"/>
  <c r="B4408"/>
  <c r="A4408"/>
  <c r="O4407"/>
  <c r="K4407"/>
  <c r="J4407"/>
  <c r="I4407"/>
  <c r="H4407"/>
  <c r="G4407"/>
  <c r="F4407"/>
  <c r="E4407"/>
  <c r="D4407"/>
  <c r="C4407"/>
  <c r="B4407"/>
  <c r="A4407"/>
  <c r="O4406"/>
  <c r="K4406"/>
  <c r="J4406"/>
  <c r="I4406"/>
  <c r="H4406"/>
  <c r="G4406"/>
  <c r="F4406"/>
  <c r="E4406"/>
  <c r="D4406"/>
  <c r="C4406"/>
  <c r="B4406"/>
  <c r="A4406"/>
  <c r="O4405"/>
  <c r="K4405"/>
  <c r="J4405"/>
  <c r="I4405"/>
  <c r="H4405"/>
  <c r="G4405"/>
  <c r="F4405"/>
  <c r="E4405"/>
  <c r="D4405"/>
  <c r="C4405"/>
  <c r="B4405"/>
  <c r="A4405"/>
  <c r="O4404"/>
  <c r="K4404"/>
  <c r="J4404"/>
  <c r="I4404"/>
  <c r="H4404"/>
  <c r="G4404"/>
  <c r="F4404"/>
  <c r="E4404"/>
  <c r="D4404"/>
  <c r="C4404"/>
  <c r="B4404"/>
  <c r="A4404"/>
  <c r="O4403"/>
  <c r="K4403"/>
  <c r="J4403"/>
  <c r="I4403"/>
  <c r="H4403"/>
  <c r="G4403"/>
  <c r="F4403"/>
  <c r="E4403"/>
  <c r="D4403"/>
  <c r="C4403"/>
  <c r="B4403"/>
  <c r="A4403"/>
  <c r="O4402"/>
  <c r="K4402"/>
  <c r="J4402"/>
  <c r="I4402"/>
  <c r="H4402"/>
  <c r="G4402"/>
  <c r="F4402"/>
  <c r="E4402"/>
  <c r="D4402"/>
  <c r="C4402"/>
  <c r="B4402"/>
  <c r="A4402"/>
  <c r="O4401"/>
  <c r="K4401"/>
  <c r="J4401"/>
  <c r="I4401"/>
  <c r="H4401"/>
  <c r="G4401"/>
  <c r="F4401"/>
  <c r="E4401"/>
  <c r="D4401"/>
  <c r="C4401"/>
  <c r="B4401"/>
  <c r="A4401"/>
  <c r="O4400"/>
  <c r="K4400"/>
  <c r="J4400"/>
  <c r="I4400"/>
  <c r="H4400"/>
  <c r="G4400"/>
  <c r="F4400"/>
  <c r="E4400"/>
  <c r="D4400"/>
  <c r="C4400"/>
  <c r="B4400"/>
  <c r="A4400"/>
  <c r="O4399"/>
  <c r="K4399"/>
  <c r="J4399"/>
  <c r="I4399"/>
  <c r="H4399"/>
  <c r="G4399"/>
  <c r="F4399"/>
  <c r="E4399"/>
  <c r="D4399"/>
  <c r="C4399"/>
  <c r="B4399"/>
  <c r="A4399"/>
  <c r="O4398"/>
  <c r="K4398"/>
  <c r="J4398"/>
  <c r="I4398"/>
  <c r="H4398"/>
  <c r="G4398"/>
  <c r="F4398"/>
  <c r="E4398"/>
  <c r="D4398"/>
  <c r="C4398"/>
  <c r="B4398"/>
  <c r="A4398"/>
  <c r="O4397"/>
  <c r="K4397"/>
  <c r="J4397"/>
  <c r="I4397"/>
  <c r="H4397"/>
  <c r="G4397"/>
  <c r="F4397"/>
  <c r="E4397"/>
  <c r="D4397"/>
  <c r="C4397"/>
  <c r="B4397"/>
  <c r="A4397"/>
  <c r="O4396"/>
  <c r="K4396"/>
  <c r="J4396"/>
  <c r="I4396"/>
  <c r="H4396"/>
  <c r="G4396"/>
  <c r="F4396"/>
  <c r="E4396"/>
  <c r="D4396"/>
  <c r="C4396"/>
  <c r="B4396"/>
  <c r="A4396"/>
  <c r="O4395"/>
  <c r="K4395"/>
  <c r="J4395"/>
  <c r="I4395"/>
  <c r="H4395"/>
  <c r="G4395"/>
  <c r="F4395"/>
  <c r="E4395"/>
  <c r="D4395"/>
  <c r="C4395"/>
  <c r="B4395"/>
  <c r="A4395"/>
  <c r="O4394"/>
  <c r="K4394"/>
  <c r="J4394"/>
  <c r="I4394"/>
  <c r="H4394"/>
  <c r="G4394"/>
  <c r="F4394"/>
  <c r="E4394"/>
  <c r="D4394"/>
  <c r="C4394"/>
  <c r="B4394"/>
  <c r="A4394"/>
  <c r="O4393"/>
  <c r="K4393"/>
  <c r="J4393"/>
  <c r="I4393"/>
  <c r="H4393"/>
  <c r="G4393"/>
  <c r="F4393"/>
  <c r="E4393"/>
  <c r="D4393"/>
  <c r="C4393"/>
  <c r="B4393"/>
  <c r="A4393"/>
  <c r="O4392"/>
  <c r="K4392"/>
  <c r="J4392"/>
  <c r="I4392"/>
  <c r="H4392"/>
  <c r="G4392"/>
  <c r="F4392"/>
  <c r="E4392"/>
  <c r="D4392"/>
  <c r="C4392"/>
  <c r="B4392"/>
  <c r="A4392"/>
  <c r="O4391"/>
  <c r="K4391"/>
  <c r="J4391"/>
  <c r="I4391"/>
  <c r="H4391"/>
  <c r="G4391"/>
  <c r="F4391"/>
  <c r="E4391"/>
  <c r="D4391"/>
  <c r="C4391"/>
  <c r="B4391"/>
  <c r="A4391"/>
  <c r="O4390"/>
  <c r="K4390"/>
  <c r="J4390"/>
  <c r="I4390"/>
  <c r="H4390"/>
  <c r="G4390"/>
  <c r="F4390"/>
  <c r="E4390"/>
  <c r="D4390"/>
  <c r="C4390"/>
  <c r="B4390"/>
  <c r="A4390"/>
  <c r="O4389"/>
  <c r="K4389"/>
  <c r="J4389"/>
  <c r="I4389"/>
  <c r="H4389"/>
  <c r="G4389"/>
  <c r="F4389"/>
  <c r="E4389"/>
  <c r="D4389"/>
  <c r="C4389"/>
  <c r="B4389"/>
  <c r="A4389"/>
  <c r="O4388"/>
  <c r="K4388"/>
  <c r="J4388"/>
  <c r="I4388"/>
  <c r="H4388"/>
  <c r="G4388"/>
  <c r="F4388"/>
  <c r="E4388"/>
  <c r="D4388"/>
  <c r="C4388"/>
  <c r="B4388"/>
  <c r="A4388"/>
  <c r="O4387"/>
  <c r="K4387"/>
  <c r="J4387"/>
  <c r="I4387"/>
  <c r="H4387"/>
  <c r="G4387"/>
  <c r="F4387"/>
  <c r="E4387"/>
  <c r="D4387"/>
  <c r="C4387"/>
  <c r="B4387"/>
  <c r="A4387"/>
  <c r="O4386"/>
  <c r="K4386"/>
  <c r="J4386"/>
  <c r="I4386"/>
  <c r="H4386"/>
  <c r="G4386"/>
  <c r="F4386"/>
  <c r="E4386"/>
  <c r="D4386"/>
  <c r="C4386"/>
  <c r="B4386"/>
  <c r="A4386"/>
  <c r="O4385"/>
  <c r="K4385"/>
  <c r="J4385"/>
  <c r="I4385"/>
  <c r="H4385"/>
  <c r="G4385"/>
  <c r="F4385"/>
  <c r="E4385"/>
  <c r="D4385"/>
  <c r="C4385"/>
  <c r="B4385"/>
  <c r="A4385"/>
  <c r="O4384"/>
  <c r="K4384"/>
  <c r="J4384"/>
  <c r="I4384"/>
  <c r="H4384"/>
  <c r="G4384"/>
  <c r="F4384"/>
  <c r="E4384"/>
  <c r="D4384"/>
  <c r="C4384"/>
  <c r="B4384"/>
  <c r="A4384"/>
  <c r="O4383"/>
  <c r="K4383"/>
  <c r="J4383"/>
  <c r="I4383"/>
  <c r="H4383"/>
  <c r="G4383"/>
  <c r="F4383"/>
  <c r="E4383"/>
  <c r="D4383"/>
  <c r="C4383"/>
  <c r="B4383"/>
  <c r="A4383"/>
  <c r="O4382"/>
  <c r="K4382"/>
  <c r="J4382"/>
  <c r="I4382"/>
  <c r="H4382"/>
  <c r="G4382"/>
  <c r="F4382"/>
  <c r="E4382"/>
  <c r="D4382"/>
  <c r="C4382"/>
  <c r="B4382"/>
  <c r="A4382"/>
  <c r="O4381"/>
  <c r="K4381"/>
  <c r="J4381"/>
  <c r="I4381"/>
  <c r="H4381"/>
  <c r="G4381"/>
  <c r="F4381"/>
  <c r="E4381"/>
  <c r="D4381"/>
  <c r="C4381"/>
  <c r="B4381"/>
  <c r="A4381"/>
  <c r="O4380"/>
  <c r="K4380"/>
  <c r="J4380"/>
  <c r="I4380"/>
  <c r="H4380"/>
  <c r="G4380"/>
  <c r="F4380"/>
  <c r="E4380"/>
  <c r="D4380"/>
  <c r="C4380"/>
  <c r="B4380"/>
  <c r="A4380"/>
  <c r="O4379"/>
  <c r="K4379"/>
  <c r="J4379"/>
  <c r="I4379"/>
  <c r="H4379"/>
  <c r="G4379"/>
  <c r="F4379"/>
  <c r="E4379"/>
  <c r="D4379"/>
  <c r="C4379"/>
  <c r="B4379"/>
  <c r="A4379"/>
  <c r="O4378"/>
  <c r="K4378"/>
  <c r="J4378"/>
  <c r="I4378"/>
  <c r="H4378"/>
  <c r="G4378"/>
  <c r="F4378"/>
  <c r="E4378"/>
  <c r="D4378"/>
  <c r="C4378"/>
  <c r="B4378"/>
  <c r="A4378"/>
  <c r="O4377"/>
  <c r="K4377"/>
  <c r="J4377"/>
  <c r="I4377"/>
  <c r="H4377"/>
  <c r="G4377"/>
  <c r="F4377"/>
  <c r="E4377"/>
  <c r="D4377"/>
  <c r="C4377"/>
  <c r="B4377"/>
  <c r="A4377"/>
  <c r="O4376"/>
  <c r="K4376"/>
  <c r="J4376"/>
  <c r="I4376"/>
  <c r="H4376"/>
  <c r="G4376"/>
  <c r="F4376"/>
  <c r="E4376"/>
  <c r="D4376"/>
  <c r="C4376"/>
  <c r="B4376"/>
  <c r="A4376"/>
  <c r="O4375"/>
  <c r="K4375"/>
  <c r="J4375"/>
  <c r="I4375"/>
  <c r="H4375"/>
  <c r="G4375"/>
  <c r="F4375"/>
  <c r="E4375"/>
  <c r="D4375"/>
  <c r="C4375"/>
  <c r="B4375"/>
  <c r="A4375"/>
  <c r="O4374"/>
  <c r="K4374"/>
  <c r="J4374"/>
  <c r="I4374"/>
  <c r="H4374"/>
  <c r="G4374"/>
  <c r="F4374"/>
  <c r="E4374"/>
  <c r="D4374"/>
  <c r="C4374"/>
  <c r="B4374"/>
  <c r="A4374"/>
  <c r="O4373"/>
  <c r="K4373"/>
  <c r="J4373"/>
  <c r="I4373"/>
  <c r="H4373"/>
  <c r="G4373"/>
  <c r="F4373"/>
  <c r="E4373"/>
  <c r="D4373"/>
  <c r="C4373"/>
  <c r="B4373"/>
  <c r="A4373"/>
  <c r="O4372"/>
  <c r="K4372"/>
  <c r="J4372"/>
  <c r="I4372"/>
  <c r="H4372"/>
  <c r="G4372"/>
  <c r="F4372"/>
  <c r="E4372"/>
  <c r="D4372"/>
  <c r="C4372"/>
  <c r="B4372"/>
  <c r="A4372"/>
  <c r="O4371"/>
  <c r="K4371"/>
  <c r="J4371"/>
  <c r="I4371"/>
  <c r="H4371"/>
  <c r="G4371"/>
  <c r="F4371"/>
  <c r="E4371"/>
  <c r="D4371"/>
  <c r="C4371"/>
  <c r="B4371"/>
  <c r="A4371"/>
  <c r="O4370"/>
  <c r="K4370"/>
  <c r="J4370"/>
  <c r="I4370"/>
  <c r="H4370"/>
  <c r="G4370"/>
  <c r="F4370"/>
  <c r="E4370"/>
  <c r="D4370"/>
  <c r="C4370"/>
  <c r="B4370"/>
  <c r="A4370"/>
  <c r="O4369"/>
  <c r="K4369"/>
  <c r="J4369"/>
  <c r="I4369"/>
  <c r="H4369"/>
  <c r="G4369"/>
  <c r="F4369"/>
  <c r="E4369"/>
  <c r="D4369"/>
  <c r="C4369"/>
  <c r="B4369"/>
  <c r="A4369"/>
  <c r="O4368"/>
  <c r="K4368"/>
  <c r="J4368"/>
  <c r="I4368"/>
  <c r="H4368"/>
  <c r="G4368"/>
  <c r="F4368"/>
  <c r="E4368"/>
  <c r="D4368"/>
  <c r="C4368"/>
  <c r="B4368"/>
  <c r="A4368"/>
  <c r="O4367"/>
  <c r="K4367"/>
  <c r="J4367"/>
  <c r="I4367"/>
  <c r="H4367"/>
  <c r="G4367"/>
  <c r="F4367"/>
  <c r="E4367"/>
  <c r="D4367"/>
  <c r="C4367"/>
  <c r="B4367"/>
  <c r="A4367"/>
  <c r="O4366"/>
  <c r="K4366"/>
  <c r="J4366"/>
  <c r="I4366"/>
  <c r="H4366"/>
  <c r="G4366"/>
  <c r="F4366"/>
  <c r="E4366"/>
  <c r="D4366"/>
  <c r="C4366"/>
  <c r="B4366"/>
  <c r="A4366"/>
  <c r="O4365"/>
  <c r="K4365"/>
  <c r="J4365"/>
  <c r="I4365"/>
  <c r="H4365"/>
  <c r="G4365"/>
  <c r="F4365"/>
  <c r="E4365"/>
  <c r="D4365"/>
  <c r="C4365"/>
  <c r="B4365"/>
  <c r="A4365"/>
  <c r="O4364"/>
  <c r="K4364"/>
  <c r="J4364"/>
  <c r="I4364"/>
  <c r="H4364"/>
  <c r="G4364"/>
  <c r="F4364"/>
  <c r="E4364"/>
  <c r="D4364"/>
  <c r="C4364"/>
  <c r="B4364"/>
  <c r="A4364"/>
  <c r="O4363"/>
  <c r="K4363"/>
  <c r="J4363"/>
  <c r="I4363"/>
  <c r="H4363"/>
  <c r="G4363"/>
  <c r="F4363"/>
  <c r="E4363"/>
  <c r="D4363"/>
  <c r="C4363"/>
  <c r="B4363"/>
  <c r="A4363"/>
  <c r="O4362"/>
  <c r="K4362"/>
  <c r="J4362"/>
  <c r="I4362"/>
  <c r="H4362"/>
  <c r="G4362"/>
  <c r="F4362"/>
  <c r="E4362"/>
  <c r="D4362"/>
  <c r="C4362"/>
  <c r="B4362"/>
  <c r="A4362"/>
  <c r="O4361"/>
  <c r="K4361"/>
  <c r="J4361"/>
  <c r="I4361"/>
  <c r="H4361"/>
  <c r="G4361"/>
  <c r="F4361"/>
  <c r="E4361"/>
  <c r="D4361"/>
  <c r="C4361"/>
  <c r="B4361"/>
  <c r="A4361"/>
  <c r="O4360"/>
  <c r="K4360"/>
  <c r="J4360"/>
  <c r="I4360"/>
  <c r="H4360"/>
  <c r="G4360"/>
  <c r="F4360"/>
  <c r="E4360"/>
  <c r="D4360"/>
  <c r="C4360"/>
  <c r="B4360"/>
  <c r="A4360"/>
  <c r="O4359"/>
  <c r="K4359"/>
  <c r="J4359"/>
  <c r="I4359"/>
  <c r="H4359"/>
  <c r="G4359"/>
  <c r="F4359"/>
  <c r="E4359"/>
  <c r="D4359"/>
  <c r="C4359"/>
  <c r="B4359"/>
  <c r="A4359"/>
  <c r="O4358"/>
  <c r="K4358"/>
  <c r="J4358"/>
  <c r="I4358"/>
  <c r="H4358"/>
  <c r="G4358"/>
  <c r="F4358"/>
  <c r="E4358"/>
  <c r="D4358"/>
  <c r="C4358"/>
  <c r="B4358"/>
  <c r="A4358"/>
  <c r="O4357"/>
  <c r="K4357"/>
  <c r="J4357"/>
  <c r="I4357"/>
  <c r="H4357"/>
  <c r="G4357"/>
  <c r="F4357"/>
  <c r="E4357"/>
  <c r="D4357"/>
  <c r="C4357"/>
  <c r="B4357"/>
  <c r="A4357"/>
  <c r="O4356"/>
  <c r="K4356"/>
  <c r="J4356"/>
  <c r="I4356"/>
  <c r="H4356"/>
  <c r="G4356"/>
  <c r="F4356"/>
  <c r="E4356"/>
  <c r="D4356"/>
  <c r="C4356"/>
  <c r="B4356"/>
  <c r="A4356"/>
  <c r="O4355"/>
  <c r="K4355"/>
  <c r="J4355"/>
  <c r="I4355"/>
  <c r="H4355"/>
  <c r="G4355"/>
  <c r="F4355"/>
  <c r="E4355"/>
  <c r="D4355"/>
  <c r="C4355"/>
  <c r="B4355"/>
  <c r="A4355"/>
  <c r="O4354"/>
  <c r="K4354"/>
  <c r="J4354"/>
  <c r="I4354"/>
  <c r="H4354"/>
  <c r="G4354"/>
  <c r="F4354"/>
  <c r="E4354"/>
  <c r="D4354"/>
  <c r="C4354"/>
  <c r="B4354"/>
  <c r="A4354"/>
  <c r="O4353"/>
  <c r="K4353"/>
  <c r="J4353"/>
  <c r="I4353"/>
  <c r="H4353"/>
  <c r="G4353"/>
  <c r="F4353"/>
  <c r="E4353"/>
  <c r="D4353"/>
  <c r="C4353"/>
  <c r="B4353"/>
  <c r="A4353"/>
  <c r="O4352"/>
  <c r="K4352"/>
  <c r="J4352"/>
  <c r="I4352"/>
  <c r="H4352"/>
  <c r="G4352"/>
  <c r="F4352"/>
  <c r="E4352"/>
  <c r="D4352"/>
  <c r="C4352"/>
  <c r="B4352"/>
  <c r="A4352"/>
  <c r="O4351"/>
  <c r="K4351"/>
  <c r="J4351"/>
  <c r="I4351"/>
  <c r="H4351"/>
  <c r="G4351"/>
  <c r="F4351"/>
  <c r="E4351"/>
  <c r="D4351"/>
  <c r="C4351"/>
  <c r="B4351"/>
  <c r="A4351"/>
  <c r="O4350"/>
  <c r="K4350"/>
  <c r="J4350"/>
  <c r="I4350"/>
  <c r="H4350"/>
  <c r="G4350"/>
  <c r="F4350"/>
  <c r="E4350"/>
  <c r="D4350"/>
  <c r="C4350"/>
  <c r="B4350"/>
  <c r="A4350"/>
  <c r="O4349"/>
  <c r="K4349"/>
  <c r="J4349"/>
  <c r="I4349"/>
  <c r="H4349"/>
  <c r="G4349"/>
  <c r="F4349"/>
  <c r="E4349"/>
  <c r="D4349"/>
  <c r="C4349"/>
  <c r="B4349"/>
  <c r="A4349"/>
  <c r="O4348"/>
  <c r="K4348"/>
  <c r="J4348"/>
  <c r="I4348"/>
  <c r="H4348"/>
  <c r="G4348"/>
  <c r="F4348"/>
  <c r="E4348"/>
  <c r="D4348"/>
  <c r="C4348"/>
  <c r="B4348"/>
  <c r="A4348"/>
  <c r="O4347"/>
  <c r="K4347"/>
  <c r="J4347"/>
  <c r="I4347"/>
  <c r="H4347"/>
  <c r="G4347"/>
  <c r="F4347"/>
  <c r="E4347"/>
  <c r="D4347"/>
  <c r="C4347"/>
  <c r="B4347"/>
  <c r="A4347"/>
  <c r="O4346"/>
  <c r="K4346"/>
  <c r="J4346"/>
  <c r="I4346"/>
  <c r="H4346"/>
  <c r="G4346"/>
  <c r="F4346"/>
  <c r="E4346"/>
  <c r="D4346"/>
  <c r="C4346"/>
  <c r="B4346"/>
  <c r="A4346"/>
  <c r="O4345"/>
  <c r="K4345"/>
  <c r="J4345"/>
  <c r="I4345"/>
  <c r="H4345"/>
  <c r="G4345"/>
  <c r="F4345"/>
  <c r="E4345"/>
  <c r="D4345"/>
  <c r="C4345"/>
  <c r="B4345"/>
  <c r="A4345"/>
  <c r="O4344"/>
  <c r="K4344"/>
  <c r="J4344"/>
  <c r="I4344"/>
  <c r="H4344"/>
  <c r="G4344"/>
  <c r="F4344"/>
  <c r="E4344"/>
  <c r="D4344"/>
  <c r="C4344"/>
  <c r="B4344"/>
  <c r="A4344"/>
  <c r="O4343"/>
  <c r="K4343"/>
  <c r="J4343"/>
  <c r="I4343"/>
  <c r="H4343"/>
  <c r="G4343"/>
  <c r="F4343"/>
  <c r="E4343"/>
  <c r="D4343"/>
  <c r="C4343"/>
  <c r="B4343"/>
  <c r="A4343"/>
  <c r="O4342"/>
  <c r="K4342"/>
  <c r="J4342"/>
  <c r="I4342"/>
  <c r="H4342"/>
  <c r="G4342"/>
  <c r="F4342"/>
  <c r="E4342"/>
  <c r="D4342"/>
  <c r="C4342"/>
  <c r="B4342"/>
  <c r="A4342"/>
  <c r="O4341"/>
  <c r="K4341"/>
  <c r="J4341"/>
  <c r="I4341"/>
  <c r="H4341"/>
  <c r="G4341"/>
  <c r="F4341"/>
  <c r="E4341"/>
  <c r="D4341"/>
  <c r="C4341"/>
  <c r="B4341"/>
  <c r="A4341"/>
  <c r="O4340"/>
  <c r="K4340"/>
  <c r="J4340"/>
  <c r="I4340"/>
  <c r="H4340"/>
  <c r="G4340"/>
  <c r="F4340"/>
  <c r="E4340"/>
  <c r="D4340"/>
  <c r="C4340"/>
  <c r="B4340"/>
  <c r="A4340"/>
  <c r="O4339"/>
  <c r="K4339"/>
  <c r="J4339"/>
  <c r="I4339"/>
  <c r="H4339"/>
  <c r="G4339"/>
  <c r="F4339"/>
  <c r="E4339"/>
  <c r="D4339"/>
  <c r="C4339"/>
  <c r="B4339"/>
  <c r="A4339"/>
  <c r="O4338"/>
  <c r="K4338"/>
  <c r="J4338"/>
  <c r="I4338"/>
  <c r="H4338"/>
  <c r="G4338"/>
  <c r="F4338"/>
  <c r="E4338"/>
  <c r="D4338"/>
  <c r="C4338"/>
  <c r="B4338"/>
  <c r="A4338"/>
  <c r="O4337"/>
  <c r="K4337"/>
  <c r="J4337"/>
  <c r="I4337"/>
  <c r="H4337"/>
  <c r="G4337"/>
  <c r="F4337"/>
  <c r="E4337"/>
  <c r="D4337"/>
  <c r="C4337"/>
  <c r="B4337"/>
  <c r="A4337"/>
  <c r="O4336"/>
  <c r="K4336"/>
  <c r="J4336"/>
  <c r="I4336"/>
  <c r="H4336"/>
  <c r="G4336"/>
  <c r="F4336"/>
  <c r="E4336"/>
  <c r="D4336"/>
  <c r="C4336"/>
  <c r="B4336"/>
  <c r="A4336"/>
  <c r="O4335"/>
  <c r="K4335"/>
  <c r="J4335"/>
  <c r="I4335"/>
  <c r="H4335"/>
  <c r="G4335"/>
  <c r="F4335"/>
  <c r="E4335"/>
  <c r="D4335"/>
  <c r="C4335"/>
  <c r="B4335"/>
  <c r="A4335"/>
  <c r="O4334"/>
  <c r="K4334"/>
  <c r="J4334"/>
  <c r="I4334"/>
  <c r="H4334"/>
  <c r="G4334"/>
  <c r="F4334"/>
  <c r="E4334"/>
  <c r="D4334"/>
  <c r="C4334"/>
  <c r="B4334"/>
  <c r="A4334"/>
  <c r="O4333"/>
  <c r="K4333"/>
  <c r="J4333"/>
  <c r="I4333"/>
  <c r="H4333"/>
  <c r="G4333"/>
  <c r="F4333"/>
  <c r="E4333"/>
  <c r="D4333"/>
  <c r="C4333"/>
  <c r="B4333"/>
  <c r="A4333"/>
  <c r="O4332"/>
  <c r="K4332"/>
  <c r="J4332"/>
  <c r="I4332"/>
  <c r="H4332"/>
  <c r="G4332"/>
  <c r="F4332"/>
  <c r="E4332"/>
  <c r="D4332"/>
  <c r="C4332"/>
  <c r="B4332"/>
  <c r="A4332"/>
  <c r="O4331"/>
  <c r="K4331"/>
  <c r="J4331"/>
  <c r="I4331"/>
  <c r="H4331"/>
  <c r="G4331"/>
  <c r="F4331"/>
  <c r="E4331"/>
  <c r="D4331"/>
  <c r="C4331"/>
  <c r="B4331"/>
  <c r="A4331"/>
  <c r="O4330"/>
  <c r="K4330"/>
  <c r="J4330"/>
  <c r="I4330"/>
  <c r="H4330"/>
  <c r="G4330"/>
  <c r="F4330"/>
  <c r="E4330"/>
  <c r="D4330"/>
  <c r="C4330"/>
  <c r="B4330"/>
  <c r="A4330"/>
  <c r="O4329"/>
  <c r="K4329"/>
  <c r="J4329"/>
  <c r="I4329"/>
  <c r="H4329"/>
  <c r="G4329"/>
  <c r="F4329"/>
  <c r="E4329"/>
  <c r="D4329"/>
  <c r="C4329"/>
  <c r="B4329"/>
  <c r="A4329"/>
  <c r="O4328"/>
  <c r="K4328"/>
  <c r="J4328"/>
  <c r="I4328"/>
  <c r="H4328"/>
  <c r="G4328"/>
  <c r="F4328"/>
  <c r="E4328"/>
  <c r="D4328"/>
  <c r="C4328"/>
  <c r="B4328"/>
  <c r="A4328"/>
  <c r="O4327"/>
  <c r="K4327"/>
  <c r="J4327"/>
  <c r="I4327"/>
  <c r="H4327"/>
  <c r="G4327"/>
  <c r="F4327"/>
  <c r="E4327"/>
  <c r="D4327"/>
  <c r="C4327"/>
  <c r="B4327"/>
  <c r="A4327"/>
  <c r="O4326"/>
  <c r="K4326"/>
  <c r="J4326"/>
  <c r="I4326"/>
  <c r="H4326"/>
  <c r="G4326"/>
  <c r="F4326"/>
  <c r="E4326"/>
  <c r="D4326"/>
  <c r="C4326"/>
  <c r="B4326"/>
  <c r="A4326"/>
  <c r="O4325"/>
  <c r="K4325"/>
  <c r="J4325"/>
  <c r="I4325"/>
  <c r="H4325"/>
  <c r="G4325"/>
  <c r="F4325"/>
  <c r="E4325"/>
  <c r="D4325"/>
  <c r="C4325"/>
  <c r="B4325"/>
  <c r="A4325"/>
  <c r="O4324"/>
  <c r="K4324"/>
  <c r="J4324"/>
  <c r="I4324"/>
  <c r="H4324"/>
  <c r="G4324"/>
  <c r="F4324"/>
  <c r="E4324"/>
  <c r="D4324"/>
  <c r="C4324"/>
  <c r="B4324"/>
  <c r="A4324"/>
  <c r="O4323"/>
  <c r="K4323"/>
  <c r="J4323"/>
  <c r="I4323"/>
  <c r="H4323"/>
  <c r="G4323"/>
  <c r="F4323"/>
  <c r="E4323"/>
  <c r="D4323"/>
  <c r="C4323"/>
  <c r="B4323"/>
  <c r="A4323"/>
  <c r="O4322"/>
  <c r="K4322"/>
  <c r="J4322"/>
  <c r="I4322"/>
  <c r="H4322"/>
  <c r="G4322"/>
  <c r="F4322"/>
  <c r="E4322"/>
  <c r="D4322"/>
  <c r="C4322"/>
  <c r="B4322"/>
  <c r="A4322"/>
  <c r="O4321"/>
  <c r="K4321"/>
  <c r="J4321"/>
  <c r="I4321"/>
  <c r="H4321"/>
  <c r="G4321"/>
  <c r="F4321"/>
  <c r="E4321"/>
  <c r="D4321"/>
  <c r="C4321"/>
  <c r="B4321"/>
  <c r="A4321"/>
  <c r="O4320"/>
  <c r="K4320"/>
  <c r="J4320"/>
  <c r="I4320"/>
  <c r="H4320"/>
  <c r="G4320"/>
  <c r="F4320"/>
  <c r="E4320"/>
  <c r="D4320"/>
  <c r="C4320"/>
  <c r="B4320"/>
  <c r="A4320"/>
  <c r="O4319"/>
  <c r="K4319"/>
  <c r="J4319"/>
  <c r="I4319"/>
  <c r="H4319"/>
  <c r="G4319"/>
  <c r="F4319"/>
  <c r="E4319"/>
  <c r="D4319"/>
  <c r="C4319"/>
  <c r="B4319"/>
  <c r="A4319"/>
  <c r="O4318"/>
  <c r="K4318"/>
  <c r="J4318"/>
  <c r="I4318"/>
  <c r="H4318"/>
  <c r="G4318"/>
  <c r="F4318"/>
  <c r="E4318"/>
  <c r="D4318"/>
  <c r="C4318"/>
  <c r="B4318"/>
  <c r="A4318"/>
  <c r="O4317"/>
  <c r="K4317"/>
  <c r="J4317"/>
  <c r="I4317"/>
  <c r="H4317"/>
  <c r="G4317"/>
  <c r="F4317"/>
  <c r="E4317"/>
  <c r="D4317"/>
  <c r="C4317"/>
  <c r="B4317"/>
  <c r="A4317"/>
  <c r="O4316"/>
  <c r="K4316"/>
  <c r="J4316"/>
  <c r="I4316"/>
  <c r="H4316"/>
  <c r="G4316"/>
  <c r="F4316"/>
  <c r="E4316"/>
  <c r="D4316"/>
  <c r="C4316"/>
  <c r="B4316"/>
  <c r="A4316"/>
  <c r="O4315"/>
  <c r="K4315"/>
  <c r="J4315"/>
  <c r="I4315"/>
  <c r="H4315"/>
  <c r="G4315"/>
  <c r="F4315"/>
  <c r="E4315"/>
  <c r="D4315"/>
  <c r="C4315"/>
  <c r="B4315"/>
  <c r="A4315"/>
  <c r="O4314"/>
  <c r="K4314"/>
  <c r="J4314"/>
  <c r="I4314"/>
  <c r="H4314"/>
  <c r="G4314"/>
  <c r="F4314"/>
  <c r="E4314"/>
  <c r="D4314"/>
  <c r="C4314"/>
  <c r="B4314"/>
  <c r="A4314"/>
  <c r="O4313"/>
  <c r="K4313"/>
  <c r="J4313"/>
  <c r="I4313"/>
  <c r="H4313"/>
  <c r="G4313"/>
  <c r="F4313"/>
  <c r="E4313"/>
  <c r="D4313"/>
  <c r="C4313"/>
  <c r="B4313"/>
  <c r="A4313"/>
  <c r="O4312"/>
  <c r="K4312"/>
  <c r="J4312"/>
  <c r="I4312"/>
  <c r="H4312"/>
  <c r="G4312"/>
  <c r="F4312"/>
  <c r="E4312"/>
  <c r="D4312"/>
  <c r="C4312"/>
  <c r="B4312"/>
  <c r="A4312"/>
  <c r="O4311"/>
  <c r="K4311"/>
  <c r="J4311"/>
  <c r="I4311"/>
  <c r="H4311"/>
  <c r="G4311"/>
  <c r="F4311"/>
  <c r="E4311"/>
  <c r="D4311"/>
  <c r="C4311"/>
  <c r="B4311"/>
  <c r="A4311"/>
  <c r="O4310"/>
  <c r="K4310"/>
  <c r="J4310"/>
  <c r="I4310"/>
  <c r="H4310"/>
  <c r="G4310"/>
  <c r="F4310"/>
  <c r="E4310"/>
  <c r="D4310"/>
  <c r="C4310"/>
  <c r="B4310"/>
  <c r="A4310"/>
  <c r="O4309"/>
  <c r="K4309"/>
  <c r="J4309"/>
  <c r="I4309"/>
  <c r="H4309"/>
  <c r="G4309"/>
  <c r="F4309"/>
  <c r="E4309"/>
  <c r="D4309"/>
  <c r="C4309"/>
  <c r="B4309"/>
  <c r="A4309"/>
  <c r="O4308"/>
  <c r="K4308"/>
  <c r="J4308"/>
  <c r="I4308"/>
  <c r="H4308"/>
  <c r="G4308"/>
  <c r="F4308"/>
  <c r="E4308"/>
  <c r="D4308"/>
  <c r="C4308"/>
  <c r="B4308"/>
  <c r="A4308"/>
  <c r="O4307"/>
  <c r="K4307"/>
  <c r="J4307"/>
  <c r="I4307"/>
  <c r="H4307"/>
  <c r="G4307"/>
  <c r="F4307"/>
  <c r="E4307"/>
  <c r="D4307"/>
  <c r="C4307"/>
  <c r="B4307"/>
  <c r="A4307"/>
  <c r="O4306"/>
  <c r="K4306"/>
  <c r="J4306"/>
  <c r="I4306"/>
  <c r="H4306"/>
  <c r="G4306"/>
  <c r="F4306"/>
  <c r="E4306"/>
  <c r="D4306"/>
  <c r="C4306"/>
  <c r="B4306"/>
  <c r="A4306"/>
  <c r="O4305"/>
  <c r="K4305"/>
  <c r="J4305"/>
  <c r="I4305"/>
  <c r="H4305"/>
  <c r="G4305"/>
  <c r="F4305"/>
  <c r="E4305"/>
  <c r="D4305"/>
  <c r="C4305"/>
  <c r="B4305"/>
  <c r="A4305"/>
  <c r="O4304"/>
  <c r="K4304"/>
  <c r="J4304"/>
  <c r="I4304"/>
  <c r="H4304"/>
  <c r="G4304"/>
  <c r="F4304"/>
  <c r="E4304"/>
  <c r="D4304"/>
  <c r="C4304"/>
  <c r="B4304"/>
  <c r="A4304"/>
  <c r="O4303"/>
  <c r="K4303"/>
  <c r="J4303"/>
  <c r="I4303"/>
  <c r="H4303"/>
  <c r="G4303"/>
  <c r="F4303"/>
  <c r="E4303"/>
  <c r="D4303"/>
  <c r="C4303"/>
  <c r="B4303"/>
  <c r="A4303"/>
  <c r="O4302"/>
  <c r="K4302"/>
  <c r="J4302"/>
  <c r="I4302"/>
  <c r="H4302"/>
  <c r="G4302"/>
  <c r="F4302"/>
  <c r="E4302"/>
  <c r="D4302"/>
  <c r="C4302"/>
  <c r="B4302"/>
  <c r="A4302"/>
  <c r="O4301"/>
  <c r="K4301"/>
  <c r="J4301"/>
  <c r="I4301"/>
  <c r="H4301"/>
  <c r="G4301"/>
  <c r="F4301"/>
  <c r="E4301"/>
  <c r="D4301"/>
  <c r="C4301"/>
  <c r="B4301"/>
  <c r="A4301"/>
  <c r="O4300"/>
  <c r="K4300"/>
  <c r="J4300"/>
  <c r="I4300"/>
  <c r="H4300"/>
  <c r="G4300"/>
  <c r="F4300"/>
  <c r="E4300"/>
  <c r="D4300"/>
  <c r="C4300"/>
  <c r="B4300"/>
  <c r="A4300"/>
  <c r="O4299"/>
  <c r="K4299"/>
  <c r="J4299"/>
  <c r="I4299"/>
  <c r="H4299"/>
  <c r="G4299"/>
  <c r="F4299"/>
  <c r="E4299"/>
  <c r="D4299"/>
  <c r="C4299"/>
  <c r="B4299"/>
  <c r="A4299"/>
  <c r="O4298"/>
  <c r="K4298"/>
  <c r="J4298"/>
  <c r="I4298"/>
  <c r="H4298"/>
  <c r="G4298"/>
  <c r="F4298"/>
  <c r="E4298"/>
  <c r="D4298"/>
  <c r="C4298"/>
  <c r="B4298"/>
  <c r="A4298"/>
  <c r="O4297"/>
  <c r="K4297"/>
  <c r="J4297"/>
  <c r="I4297"/>
  <c r="H4297"/>
  <c r="G4297"/>
  <c r="F4297"/>
  <c r="E4297"/>
  <c r="D4297"/>
  <c r="C4297"/>
  <c r="B4297"/>
  <c r="A4297"/>
  <c r="O4296"/>
  <c r="K4296"/>
  <c r="J4296"/>
  <c r="I4296"/>
  <c r="H4296"/>
  <c r="G4296"/>
  <c r="F4296"/>
  <c r="E4296"/>
  <c r="D4296"/>
  <c r="C4296"/>
  <c r="B4296"/>
  <c r="A4296"/>
  <c r="O4295"/>
  <c r="K4295"/>
  <c r="J4295"/>
  <c r="I4295"/>
  <c r="H4295"/>
  <c r="G4295"/>
  <c r="F4295"/>
  <c r="E4295"/>
  <c r="D4295"/>
  <c r="C4295"/>
  <c r="B4295"/>
  <c r="A4295"/>
  <c r="O4294"/>
  <c r="K4294"/>
  <c r="J4294"/>
  <c r="I4294"/>
  <c r="H4294"/>
  <c r="G4294"/>
  <c r="F4294"/>
  <c r="E4294"/>
  <c r="D4294"/>
  <c r="C4294"/>
  <c r="B4294"/>
  <c r="A4294"/>
  <c r="O4293"/>
  <c r="K4293"/>
  <c r="J4293"/>
  <c r="I4293"/>
  <c r="H4293"/>
  <c r="G4293"/>
  <c r="F4293"/>
  <c r="E4293"/>
  <c r="D4293"/>
  <c r="C4293"/>
  <c r="B4293"/>
  <c r="A4293"/>
  <c r="O4292"/>
  <c r="K4292"/>
  <c r="J4292"/>
  <c r="I4292"/>
  <c r="H4292"/>
  <c r="G4292"/>
  <c r="F4292"/>
  <c r="E4292"/>
  <c r="D4292"/>
  <c r="C4292"/>
  <c r="B4292"/>
  <c r="A4292"/>
  <c r="O4291"/>
  <c r="K4291"/>
  <c r="J4291"/>
  <c r="I4291"/>
  <c r="H4291"/>
  <c r="G4291"/>
  <c r="F4291"/>
  <c r="E4291"/>
  <c r="D4291"/>
  <c r="C4291"/>
  <c r="B4291"/>
  <c r="A4291"/>
  <c r="O4290"/>
  <c r="K4290"/>
  <c r="J4290"/>
  <c r="I4290"/>
  <c r="H4290"/>
  <c r="G4290"/>
  <c r="F4290"/>
  <c r="E4290"/>
  <c r="D4290"/>
  <c r="C4290"/>
  <c r="B4290"/>
  <c r="A4290"/>
  <c r="O4289"/>
  <c r="K4289"/>
  <c r="J4289"/>
  <c r="I4289"/>
  <c r="H4289"/>
  <c r="G4289"/>
  <c r="F4289"/>
  <c r="E4289"/>
  <c r="D4289"/>
  <c r="C4289"/>
  <c r="B4289"/>
  <c r="A4289"/>
  <c r="O4288"/>
  <c r="K4288"/>
  <c r="J4288"/>
  <c r="I4288"/>
  <c r="H4288"/>
  <c r="G4288"/>
  <c r="F4288"/>
  <c r="E4288"/>
  <c r="D4288"/>
  <c r="C4288"/>
  <c r="B4288"/>
  <c r="A4288"/>
  <c r="O4287"/>
  <c r="K4287"/>
  <c r="J4287"/>
  <c r="I4287"/>
  <c r="H4287"/>
  <c r="G4287"/>
  <c r="F4287"/>
  <c r="E4287"/>
  <c r="D4287"/>
  <c r="C4287"/>
  <c r="B4287"/>
  <c r="A4287"/>
  <c r="O4286"/>
  <c r="K4286"/>
  <c r="J4286"/>
  <c r="I4286"/>
  <c r="H4286"/>
  <c r="G4286"/>
  <c r="F4286"/>
  <c r="E4286"/>
  <c r="D4286"/>
  <c r="C4286"/>
  <c r="B4286"/>
  <c r="A4286"/>
  <c r="O4285"/>
  <c r="K4285"/>
  <c r="J4285"/>
  <c r="I4285"/>
  <c r="H4285"/>
  <c r="G4285"/>
  <c r="F4285"/>
  <c r="E4285"/>
  <c r="D4285"/>
  <c r="C4285"/>
  <c r="B4285"/>
  <c r="A4285"/>
  <c r="O4284"/>
  <c r="K4284"/>
  <c r="J4284"/>
  <c r="I4284"/>
  <c r="H4284"/>
  <c r="G4284"/>
  <c r="F4284"/>
  <c r="E4284"/>
  <c r="D4284"/>
  <c r="C4284"/>
  <c r="B4284"/>
  <c r="A4284"/>
  <c r="O4283"/>
  <c r="K4283"/>
  <c r="J4283"/>
  <c r="I4283"/>
  <c r="H4283"/>
  <c r="G4283"/>
  <c r="F4283"/>
  <c r="E4283"/>
  <c r="D4283"/>
  <c r="C4283"/>
  <c r="B4283"/>
  <c r="A4283"/>
  <c r="O4282"/>
  <c r="K4282"/>
  <c r="J4282"/>
  <c r="I4282"/>
  <c r="H4282"/>
  <c r="G4282"/>
  <c r="F4282"/>
  <c r="E4282"/>
  <c r="D4282"/>
  <c r="C4282"/>
  <c r="B4282"/>
  <c r="A4282"/>
  <c r="O4281"/>
  <c r="K4281"/>
  <c r="J4281"/>
  <c r="I4281"/>
  <c r="H4281"/>
  <c r="G4281"/>
  <c r="F4281"/>
  <c r="E4281"/>
  <c r="D4281"/>
  <c r="C4281"/>
  <c r="B4281"/>
  <c r="A4281"/>
  <c r="O4280"/>
  <c r="K4280"/>
  <c r="J4280"/>
  <c r="I4280"/>
  <c r="H4280"/>
  <c r="G4280"/>
  <c r="F4280"/>
  <c r="E4280"/>
  <c r="D4280"/>
  <c r="C4280"/>
  <c r="B4280"/>
  <c r="A4280"/>
  <c r="O4279"/>
  <c r="K4279"/>
  <c r="J4279"/>
  <c r="I4279"/>
  <c r="H4279"/>
  <c r="G4279"/>
  <c r="F4279"/>
  <c r="E4279"/>
  <c r="D4279"/>
  <c r="C4279"/>
  <c r="B4279"/>
  <c r="A4279"/>
  <c r="O4278"/>
  <c r="K4278"/>
  <c r="J4278"/>
  <c r="I4278"/>
  <c r="H4278"/>
  <c r="G4278"/>
  <c r="F4278"/>
  <c r="E4278"/>
  <c r="D4278"/>
  <c r="C4278"/>
  <c r="B4278"/>
  <c r="A4278"/>
  <c r="O4277"/>
  <c r="K4277"/>
  <c r="J4277"/>
  <c r="I4277"/>
  <c r="H4277"/>
  <c r="G4277"/>
  <c r="F4277"/>
  <c r="E4277"/>
  <c r="D4277"/>
  <c r="C4277"/>
  <c r="B4277"/>
  <c r="A4277"/>
  <c r="O4276"/>
  <c r="K4276"/>
  <c r="J4276"/>
  <c r="I4276"/>
  <c r="H4276"/>
  <c r="G4276"/>
  <c r="F4276"/>
  <c r="E4276"/>
  <c r="D4276"/>
  <c r="C4276"/>
  <c r="B4276"/>
  <c r="A4276"/>
  <c r="O4275"/>
  <c r="K4275"/>
  <c r="J4275"/>
  <c r="I4275"/>
  <c r="H4275"/>
  <c r="G4275"/>
  <c r="F4275"/>
  <c r="E4275"/>
  <c r="D4275"/>
  <c r="C4275"/>
  <c r="B4275"/>
  <c r="A4275"/>
  <c r="O4274"/>
  <c r="K4274"/>
  <c r="J4274"/>
  <c r="I4274"/>
  <c r="H4274"/>
  <c r="G4274"/>
  <c r="F4274"/>
  <c r="E4274"/>
  <c r="D4274"/>
  <c r="C4274"/>
  <c r="B4274"/>
  <c r="A4274"/>
  <c r="O4273"/>
  <c r="K4273"/>
  <c r="J4273"/>
  <c r="I4273"/>
  <c r="H4273"/>
  <c r="G4273"/>
  <c r="F4273"/>
  <c r="E4273"/>
  <c r="D4273"/>
  <c r="C4273"/>
  <c r="B4273"/>
  <c r="A4273"/>
  <c r="O4272"/>
  <c r="K4272"/>
  <c r="J4272"/>
  <c r="I4272"/>
  <c r="H4272"/>
  <c r="G4272"/>
  <c r="F4272"/>
  <c r="E4272"/>
  <c r="D4272"/>
  <c r="C4272"/>
  <c r="B4272"/>
  <c r="A4272"/>
  <c r="O4271"/>
  <c r="K4271"/>
  <c r="J4271"/>
  <c r="I4271"/>
  <c r="H4271"/>
  <c r="G4271"/>
  <c r="F4271"/>
  <c r="E4271"/>
  <c r="D4271"/>
  <c r="C4271"/>
  <c r="B4271"/>
  <c r="A4271"/>
  <c r="O4270"/>
  <c r="K4270"/>
  <c r="J4270"/>
  <c r="I4270"/>
  <c r="H4270"/>
  <c r="G4270"/>
  <c r="F4270"/>
  <c r="E4270"/>
  <c r="D4270"/>
  <c r="C4270"/>
  <c r="B4270"/>
  <c r="A4270"/>
  <c r="O4269"/>
  <c r="K4269"/>
  <c r="J4269"/>
  <c r="I4269"/>
  <c r="H4269"/>
  <c r="G4269"/>
  <c r="F4269"/>
  <c r="E4269"/>
  <c r="D4269"/>
  <c r="C4269"/>
  <c r="B4269"/>
  <c r="A4269"/>
  <c r="O4268"/>
  <c r="K4268"/>
  <c r="J4268"/>
  <c r="I4268"/>
  <c r="H4268"/>
  <c r="G4268"/>
  <c r="F4268"/>
  <c r="E4268"/>
  <c r="D4268"/>
  <c r="C4268"/>
  <c r="B4268"/>
  <c r="A4268"/>
  <c r="O4267"/>
  <c r="K4267"/>
  <c r="J4267"/>
  <c r="I4267"/>
  <c r="H4267"/>
  <c r="G4267"/>
  <c r="F4267"/>
  <c r="E4267"/>
  <c r="D4267"/>
  <c r="C4267"/>
  <c r="B4267"/>
  <c r="A4267"/>
  <c r="O4266"/>
  <c r="K4266"/>
  <c r="J4266"/>
  <c r="I4266"/>
  <c r="H4266"/>
  <c r="G4266"/>
  <c r="F4266"/>
  <c r="E4266"/>
  <c r="D4266"/>
  <c r="C4266"/>
  <c r="B4266"/>
  <c r="A4266"/>
  <c r="O4265"/>
  <c r="K4265"/>
  <c r="J4265"/>
  <c r="I4265"/>
  <c r="H4265"/>
  <c r="G4265"/>
  <c r="F4265"/>
  <c r="E4265"/>
  <c r="D4265"/>
  <c r="C4265"/>
  <c r="B4265"/>
  <c r="A4265"/>
  <c r="O4264"/>
  <c r="K4264"/>
  <c r="J4264"/>
  <c r="I4264"/>
  <c r="H4264"/>
  <c r="G4264"/>
  <c r="F4264"/>
  <c r="E4264"/>
  <c r="D4264"/>
  <c r="C4264"/>
  <c r="B4264"/>
  <c r="A4264"/>
  <c r="O4263"/>
  <c r="K4263"/>
  <c r="J4263"/>
  <c r="I4263"/>
  <c r="H4263"/>
  <c r="G4263"/>
  <c r="F4263"/>
  <c r="E4263"/>
  <c r="D4263"/>
  <c r="C4263"/>
  <c r="B4263"/>
  <c r="A4263"/>
  <c r="O4262"/>
  <c r="K4262"/>
  <c r="J4262"/>
  <c r="I4262"/>
  <c r="H4262"/>
  <c r="G4262"/>
  <c r="F4262"/>
  <c r="E4262"/>
  <c r="D4262"/>
  <c r="C4262"/>
  <c r="B4262"/>
  <c r="A4262"/>
  <c r="O4261"/>
  <c r="K4261"/>
  <c r="J4261"/>
  <c r="I4261"/>
  <c r="H4261"/>
  <c r="G4261"/>
  <c r="F4261"/>
  <c r="E4261"/>
  <c r="D4261"/>
  <c r="C4261"/>
  <c r="B4261"/>
  <c r="A4261"/>
  <c r="O4260"/>
  <c r="K4260"/>
  <c r="J4260"/>
  <c r="I4260"/>
  <c r="H4260"/>
  <c r="G4260"/>
  <c r="F4260"/>
  <c r="E4260"/>
  <c r="D4260"/>
  <c r="C4260"/>
  <c r="B4260"/>
  <c r="A4260"/>
  <c r="O4259"/>
  <c r="K4259"/>
  <c r="J4259"/>
  <c r="I4259"/>
  <c r="H4259"/>
  <c r="G4259"/>
  <c r="F4259"/>
  <c r="E4259"/>
  <c r="D4259"/>
  <c r="C4259"/>
  <c r="B4259"/>
  <c r="A4259"/>
  <c r="O4258"/>
  <c r="K4258"/>
  <c r="J4258"/>
  <c r="I4258"/>
  <c r="H4258"/>
  <c r="G4258"/>
  <c r="F4258"/>
  <c r="E4258"/>
  <c r="D4258"/>
  <c r="C4258"/>
  <c r="B4258"/>
  <c r="A4258"/>
  <c r="O4257"/>
  <c r="K4257"/>
  <c r="J4257"/>
  <c r="I4257"/>
  <c r="H4257"/>
  <c r="G4257"/>
  <c r="F4257"/>
  <c r="E4257"/>
  <c r="D4257"/>
  <c r="C4257"/>
  <c r="B4257"/>
  <c r="A4257"/>
  <c r="O4256"/>
  <c r="K4256"/>
  <c r="J4256"/>
  <c r="I4256"/>
  <c r="H4256"/>
  <c r="G4256"/>
  <c r="F4256"/>
  <c r="E4256"/>
  <c r="D4256"/>
  <c r="C4256"/>
  <c r="B4256"/>
  <c r="A4256"/>
  <c r="O4255"/>
  <c r="K4255"/>
  <c r="J4255"/>
  <c r="I4255"/>
  <c r="H4255"/>
  <c r="G4255"/>
  <c r="F4255"/>
  <c r="E4255"/>
  <c r="D4255"/>
  <c r="C4255"/>
  <c r="B4255"/>
  <c r="A4255"/>
  <c r="O4254"/>
  <c r="K4254"/>
  <c r="J4254"/>
  <c r="I4254"/>
  <c r="H4254"/>
  <c r="G4254"/>
  <c r="F4254"/>
  <c r="E4254"/>
  <c r="D4254"/>
  <c r="C4254"/>
  <c r="B4254"/>
  <c r="A4254"/>
  <c r="O4253"/>
  <c r="K4253"/>
  <c r="J4253"/>
  <c r="I4253"/>
  <c r="H4253"/>
  <c r="G4253"/>
  <c r="F4253"/>
  <c r="E4253"/>
  <c r="D4253"/>
  <c r="C4253"/>
  <c r="B4253"/>
  <c r="A4253"/>
  <c r="O4252"/>
  <c r="K4252"/>
  <c r="J4252"/>
  <c r="I4252"/>
  <c r="H4252"/>
  <c r="G4252"/>
  <c r="F4252"/>
  <c r="E4252"/>
  <c r="D4252"/>
  <c r="C4252"/>
  <c r="B4252"/>
  <c r="A4252"/>
  <c r="O4251"/>
  <c r="K4251"/>
  <c r="J4251"/>
  <c r="I4251"/>
  <c r="H4251"/>
  <c r="G4251"/>
  <c r="F4251"/>
  <c r="E4251"/>
  <c r="D4251"/>
  <c r="C4251"/>
  <c r="B4251"/>
  <c r="A4251"/>
  <c r="O4250"/>
  <c r="K4250"/>
  <c r="J4250"/>
  <c r="I4250"/>
  <c r="H4250"/>
  <c r="G4250"/>
  <c r="F4250"/>
  <c r="E4250"/>
  <c r="D4250"/>
  <c r="C4250"/>
  <c r="B4250"/>
  <c r="A4250"/>
  <c r="O4249"/>
  <c r="K4249"/>
  <c r="J4249"/>
  <c r="I4249"/>
  <c r="H4249"/>
  <c r="G4249"/>
  <c r="F4249"/>
  <c r="E4249"/>
  <c r="D4249"/>
  <c r="C4249"/>
  <c r="B4249"/>
  <c r="A4249"/>
  <c r="O4248"/>
  <c r="K4248"/>
  <c r="J4248"/>
  <c r="I4248"/>
  <c r="H4248"/>
  <c r="G4248"/>
  <c r="F4248"/>
  <c r="E4248"/>
  <c r="D4248"/>
  <c r="C4248"/>
  <c r="B4248"/>
  <c r="A4248"/>
  <c r="O4247"/>
  <c r="K4247"/>
  <c r="J4247"/>
  <c r="I4247"/>
  <c r="H4247"/>
  <c r="G4247"/>
  <c r="F4247"/>
  <c r="E4247"/>
  <c r="D4247"/>
  <c r="C4247"/>
  <c r="B4247"/>
  <c r="A4247"/>
  <c r="O4246"/>
  <c r="K4246"/>
  <c r="J4246"/>
  <c r="I4246"/>
  <c r="H4246"/>
  <c r="G4246"/>
  <c r="F4246"/>
  <c r="E4246"/>
  <c r="D4246"/>
  <c r="C4246"/>
  <c r="B4246"/>
  <c r="A4246"/>
  <c r="O4245"/>
  <c r="K4245"/>
  <c r="J4245"/>
  <c r="I4245"/>
  <c r="H4245"/>
  <c r="G4245"/>
  <c r="F4245"/>
  <c r="E4245"/>
  <c r="D4245"/>
  <c r="C4245"/>
  <c r="B4245"/>
  <c r="A4245"/>
  <c r="O4244"/>
  <c r="K4244"/>
  <c r="J4244"/>
  <c r="I4244"/>
  <c r="H4244"/>
  <c r="G4244"/>
  <c r="F4244"/>
  <c r="E4244"/>
  <c r="D4244"/>
  <c r="C4244"/>
  <c r="B4244"/>
  <c r="A4244"/>
  <c r="O4243"/>
  <c r="K4243"/>
  <c r="J4243"/>
  <c r="I4243"/>
  <c r="H4243"/>
  <c r="G4243"/>
  <c r="F4243"/>
  <c r="E4243"/>
  <c r="D4243"/>
  <c r="C4243"/>
  <c r="B4243"/>
  <c r="A4243"/>
  <c r="O4242"/>
  <c r="K4242"/>
  <c r="J4242"/>
  <c r="I4242"/>
  <c r="H4242"/>
  <c r="G4242"/>
  <c r="F4242"/>
  <c r="E4242"/>
  <c r="D4242"/>
  <c r="C4242"/>
  <c r="B4242"/>
  <c r="A4242"/>
  <c r="O4241"/>
  <c r="K4241"/>
  <c r="J4241"/>
  <c r="I4241"/>
  <c r="H4241"/>
  <c r="G4241"/>
  <c r="F4241"/>
  <c r="E4241"/>
  <c r="D4241"/>
  <c r="C4241"/>
  <c r="B4241"/>
  <c r="A4241"/>
  <c r="O4240"/>
  <c r="K4240"/>
  <c r="J4240"/>
  <c r="I4240"/>
  <c r="H4240"/>
  <c r="G4240"/>
  <c r="F4240"/>
  <c r="E4240"/>
  <c r="D4240"/>
  <c r="C4240"/>
  <c r="B4240"/>
  <c r="A4240"/>
  <c r="O4239"/>
  <c r="K4239"/>
  <c r="J4239"/>
  <c r="I4239"/>
  <c r="H4239"/>
  <c r="G4239"/>
  <c r="F4239"/>
  <c r="E4239"/>
  <c r="D4239"/>
  <c r="C4239"/>
  <c r="B4239"/>
  <c r="A4239"/>
  <c r="O4238"/>
  <c r="K4238"/>
  <c r="J4238"/>
  <c r="I4238"/>
  <c r="H4238"/>
  <c r="G4238"/>
  <c r="F4238"/>
  <c r="E4238"/>
  <c r="D4238"/>
  <c r="C4238"/>
  <c r="B4238"/>
  <c r="A4238"/>
  <c r="O4237"/>
  <c r="K4237"/>
  <c r="J4237"/>
  <c r="I4237"/>
  <c r="H4237"/>
  <c r="G4237"/>
  <c r="F4237"/>
  <c r="E4237"/>
  <c r="D4237"/>
  <c r="C4237"/>
  <c r="B4237"/>
  <c r="A4237"/>
  <c r="O4236"/>
  <c r="K4236"/>
  <c r="J4236"/>
  <c r="I4236"/>
  <c r="H4236"/>
  <c r="G4236"/>
  <c r="F4236"/>
  <c r="E4236"/>
  <c r="D4236"/>
  <c r="C4236"/>
  <c r="B4236"/>
  <c r="A4236"/>
  <c r="O4235"/>
  <c r="K4235"/>
  <c r="J4235"/>
  <c r="I4235"/>
  <c r="H4235"/>
  <c r="G4235"/>
  <c r="F4235"/>
  <c r="E4235"/>
  <c r="D4235"/>
  <c r="C4235"/>
  <c r="B4235"/>
  <c r="A4235"/>
  <c r="O4234"/>
  <c r="K4234"/>
  <c r="J4234"/>
  <c r="I4234"/>
  <c r="H4234"/>
  <c r="G4234"/>
  <c r="F4234"/>
  <c r="E4234"/>
  <c r="D4234"/>
  <c r="C4234"/>
  <c r="B4234"/>
  <c r="A4234"/>
  <c r="O4233"/>
  <c r="K4233"/>
  <c r="J4233"/>
  <c r="I4233"/>
  <c r="H4233"/>
  <c r="G4233"/>
  <c r="F4233"/>
  <c r="E4233"/>
  <c r="D4233"/>
  <c r="C4233"/>
  <c r="B4233"/>
  <c r="A4233"/>
  <c r="O4232"/>
  <c r="K4232"/>
  <c r="J4232"/>
  <c r="I4232"/>
  <c r="H4232"/>
  <c r="G4232"/>
  <c r="F4232"/>
  <c r="E4232"/>
  <c r="D4232"/>
  <c r="C4232"/>
  <c r="B4232"/>
  <c r="A4232"/>
  <c r="O4231"/>
  <c r="K4231"/>
  <c r="J4231"/>
  <c r="I4231"/>
  <c r="H4231"/>
  <c r="G4231"/>
  <c r="F4231"/>
  <c r="E4231"/>
  <c r="D4231"/>
  <c r="C4231"/>
  <c r="B4231"/>
  <c r="A4231"/>
  <c r="O4230"/>
  <c r="K4230"/>
  <c r="J4230"/>
  <c r="I4230"/>
  <c r="H4230"/>
  <c r="G4230"/>
  <c r="F4230"/>
  <c r="E4230"/>
  <c r="D4230"/>
  <c r="C4230"/>
  <c r="B4230"/>
  <c r="A4230"/>
  <c r="O4229"/>
  <c r="K4229"/>
  <c r="J4229"/>
  <c r="I4229"/>
  <c r="H4229"/>
  <c r="G4229"/>
  <c r="F4229"/>
  <c r="E4229"/>
  <c r="D4229"/>
  <c r="C4229"/>
  <c r="B4229"/>
  <c r="A4229"/>
  <c r="O4228"/>
  <c r="K4228"/>
  <c r="J4228"/>
  <c r="I4228"/>
  <c r="H4228"/>
  <c r="G4228"/>
  <c r="F4228"/>
  <c r="E4228"/>
  <c r="D4228"/>
  <c r="C4228"/>
  <c r="B4228"/>
  <c r="A4228"/>
  <c r="O4227"/>
  <c r="K4227"/>
  <c r="J4227"/>
  <c r="I4227"/>
  <c r="H4227"/>
  <c r="G4227"/>
  <c r="F4227"/>
  <c r="E4227"/>
  <c r="D4227"/>
  <c r="C4227"/>
  <c r="B4227"/>
  <c r="A4227"/>
  <c r="O4226"/>
  <c r="K4226"/>
  <c r="J4226"/>
  <c r="I4226"/>
  <c r="H4226"/>
  <c r="G4226"/>
  <c r="F4226"/>
  <c r="E4226"/>
  <c r="D4226"/>
  <c r="C4226"/>
  <c r="B4226"/>
  <c r="A4226"/>
  <c r="O4225"/>
  <c r="K4225"/>
  <c r="J4225"/>
  <c r="I4225"/>
  <c r="H4225"/>
  <c r="G4225"/>
  <c r="F4225"/>
  <c r="E4225"/>
  <c r="D4225"/>
  <c r="C4225"/>
  <c r="B4225"/>
  <c r="A4225"/>
  <c r="O4224"/>
  <c r="K4224"/>
  <c r="J4224"/>
  <c r="I4224"/>
  <c r="H4224"/>
  <c r="G4224"/>
  <c r="F4224"/>
  <c r="E4224"/>
  <c r="D4224"/>
  <c r="C4224"/>
  <c r="B4224"/>
  <c r="A4224"/>
  <c r="O4223"/>
  <c r="K4223"/>
  <c r="J4223"/>
  <c r="I4223"/>
  <c r="H4223"/>
  <c r="G4223"/>
  <c r="F4223"/>
  <c r="E4223"/>
  <c r="D4223"/>
  <c r="C4223"/>
  <c r="B4223"/>
  <c r="A4223"/>
  <c r="O4222"/>
  <c r="K4222"/>
  <c r="J4222"/>
  <c r="I4222"/>
  <c r="H4222"/>
  <c r="G4222"/>
  <c r="F4222"/>
  <c r="E4222"/>
  <c r="D4222"/>
  <c r="C4222"/>
  <c r="B4222"/>
  <c r="A4222"/>
  <c r="O4221"/>
  <c r="K4221"/>
  <c r="J4221"/>
  <c r="I4221"/>
  <c r="H4221"/>
  <c r="G4221"/>
  <c r="F4221"/>
  <c r="E4221"/>
  <c r="D4221"/>
  <c r="C4221"/>
  <c r="B4221"/>
  <c r="A4221"/>
  <c r="O4220"/>
  <c r="K4220"/>
  <c r="J4220"/>
  <c r="I4220"/>
  <c r="H4220"/>
  <c r="G4220"/>
  <c r="F4220"/>
  <c r="E4220"/>
  <c r="D4220"/>
  <c r="C4220"/>
  <c r="B4220"/>
  <c r="A4220"/>
  <c r="O4219"/>
  <c r="K4219"/>
  <c r="J4219"/>
  <c r="I4219"/>
  <c r="H4219"/>
  <c r="G4219"/>
  <c r="F4219"/>
  <c r="E4219"/>
  <c r="D4219"/>
  <c r="C4219"/>
  <c r="B4219"/>
  <c r="A4219"/>
  <c r="O4218"/>
  <c r="K4218"/>
  <c r="J4218"/>
  <c r="I4218"/>
  <c r="H4218"/>
  <c r="G4218"/>
  <c r="F4218"/>
  <c r="E4218"/>
  <c r="D4218"/>
  <c r="C4218"/>
  <c r="B4218"/>
  <c r="A4218"/>
  <c r="O4217"/>
  <c r="K4217"/>
  <c r="J4217"/>
  <c r="I4217"/>
  <c r="H4217"/>
  <c r="G4217"/>
  <c r="F4217"/>
  <c r="E4217"/>
  <c r="D4217"/>
  <c r="C4217"/>
  <c r="B4217"/>
  <c r="A4217"/>
  <c r="O4216"/>
  <c r="K4216"/>
  <c r="J4216"/>
  <c r="I4216"/>
  <c r="H4216"/>
  <c r="G4216"/>
  <c r="F4216"/>
  <c r="E4216"/>
  <c r="D4216"/>
  <c r="C4216"/>
  <c r="B4216"/>
  <c r="A4216"/>
  <c r="O4215"/>
  <c r="K4215"/>
  <c r="J4215"/>
  <c r="I4215"/>
  <c r="H4215"/>
  <c r="G4215"/>
  <c r="F4215"/>
  <c r="E4215"/>
  <c r="D4215"/>
  <c r="C4215"/>
  <c r="B4215"/>
  <c r="A4215"/>
  <c r="O4214"/>
  <c r="K4214"/>
  <c r="J4214"/>
  <c r="I4214"/>
  <c r="H4214"/>
  <c r="G4214"/>
  <c r="F4214"/>
  <c r="E4214"/>
  <c r="D4214"/>
  <c r="C4214"/>
  <c r="B4214"/>
  <c r="A4214"/>
  <c r="O4213"/>
  <c r="K4213"/>
  <c r="J4213"/>
  <c r="I4213"/>
  <c r="H4213"/>
  <c r="G4213"/>
  <c r="F4213"/>
  <c r="E4213"/>
  <c r="D4213"/>
  <c r="C4213"/>
  <c r="B4213"/>
  <c r="A4213"/>
  <c r="O4212"/>
  <c r="K4212"/>
  <c r="J4212"/>
  <c r="I4212"/>
  <c r="H4212"/>
  <c r="G4212"/>
  <c r="F4212"/>
  <c r="E4212"/>
  <c r="D4212"/>
  <c r="C4212"/>
  <c r="B4212"/>
  <c r="A4212"/>
  <c r="O4211"/>
  <c r="K4211"/>
  <c r="J4211"/>
  <c r="I4211"/>
  <c r="H4211"/>
  <c r="G4211"/>
  <c r="F4211"/>
  <c r="E4211"/>
  <c r="D4211"/>
  <c r="C4211"/>
  <c r="B4211"/>
  <c r="A4211"/>
  <c r="O4210"/>
  <c r="K4210"/>
  <c r="J4210"/>
  <c r="I4210"/>
  <c r="H4210"/>
  <c r="G4210"/>
  <c r="F4210"/>
  <c r="E4210"/>
  <c r="D4210"/>
  <c r="C4210"/>
  <c r="B4210"/>
  <c r="A4210"/>
  <c r="O4209"/>
  <c r="K4209"/>
  <c r="J4209"/>
  <c r="I4209"/>
  <c r="H4209"/>
  <c r="G4209"/>
  <c r="F4209"/>
  <c r="E4209"/>
  <c r="D4209"/>
  <c r="C4209"/>
  <c r="B4209"/>
  <c r="A4209"/>
  <c r="O4208"/>
  <c r="K4208"/>
  <c r="J4208"/>
  <c r="I4208"/>
  <c r="H4208"/>
  <c r="G4208"/>
  <c r="F4208"/>
  <c r="E4208"/>
  <c r="D4208"/>
  <c r="C4208"/>
  <c r="B4208"/>
  <c r="A4208"/>
  <c r="O4207"/>
  <c r="K4207"/>
  <c r="J4207"/>
  <c r="I4207"/>
  <c r="H4207"/>
  <c r="G4207"/>
  <c r="F4207"/>
  <c r="E4207"/>
  <c r="D4207"/>
  <c r="C4207"/>
  <c r="B4207"/>
  <c r="A4207"/>
  <c r="O4206"/>
  <c r="K4206"/>
  <c r="J4206"/>
  <c r="I4206"/>
  <c r="H4206"/>
  <c r="G4206"/>
  <c r="F4206"/>
  <c r="E4206"/>
  <c r="D4206"/>
  <c r="C4206"/>
  <c r="B4206"/>
  <c r="A4206"/>
  <c r="O4205"/>
  <c r="K4205"/>
  <c r="J4205"/>
  <c r="I4205"/>
  <c r="H4205"/>
  <c r="G4205"/>
  <c r="F4205"/>
  <c r="E4205"/>
  <c r="D4205"/>
  <c r="C4205"/>
  <c r="B4205"/>
  <c r="A4205"/>
  <c r="O4204"/>
  <c r="K4204"/>
  <c r="J4204"/>
  <c r="I4204"/>
  <c r="H4204"/>
  <c r="G4204"/>
  <c r="F4204"/>
  <c r="E4204"/>
  <c r="D4204"/>
  <c r="C4204"/>
  <c r="B4204"/>
  <c r="A4204"/>
  <c r="O4203"/>
  <c r="K4203"/>
  <c r="J4203"/>
  <c r="I4203"/>
  <c r="H4203"/>
  <c r="G4203"/>
  <c r="F4203"/>
  <c r="E4203"/>
  <c r="D4203"/>
  <c r="C4203"/>
  <c r="B4203"/>
  <c r="A4203"/>
  <c r="O4202"/>
  <c r="K4202"/>
  <c r="J4202"/>
  <c r="I4202"/>
  <c r="H4202"/>
  <c r="G4202"/>
  <c r="F4202"/>
  <c r="E4202"/>
  <c r="D4202"/>
  <c r="C4202"/>
  <c r="B4202"/>
  <c r="A4202"/>
  <c r="O4201"/>
  <c r="K4201"/>
  <c r="J4201"/>
  <c r="I4201"/>
  <c r="H4201"/>
  <c r="G4201"/>
  <c r="F4201"/>
  <c r="E4201"/>
  <c r="D4201"/>
  <c r="C4201"/>
  <c r="B4201"/>
  <c r="A4201"/>
  <c r="O4200"/>
  <c r="K4200"/>
  <c r="J4200"/>
  <c r="I4200"/>
  <c r="H4200"/>
  <c r="G4200"/>
  <c r="F4200"/>
  <c r="E4200"/>
  <c r="D4200"/>
  <c r="C4200"/>
  <c r="B4200"/>
  <c r="A4200"/>
  <c r="O4199"/>
  <c r="K4199"/>
  <c r="J4199"/>
  <c r="I4199"/>
  <c r="H4199"/>
  <c r="G4199"/>
  <c r="F4199"/>
  <c r="E4199"/>
  <c r="D4199"/>
  <c r="C4199"/>
  <c r="B4199"/>
  <c r="A4199"/>
  <c r="O4198"/>
  <c r="K4198"/>
  <c r="J4198"/>
  <c r="I4198"/>
  <c r="H4198"/>
  <c r="G4198"/>
  <c r="F4198"/>
  <c r="E4198"/>
  <c r="D4198"/>
  <c r="C4198"/>
  <c r="B4198"/>
  <c r="A4198"/>
  <c r="O4197"/>
  <c r="K4197"/>
  <c r="J4197"/>
  <c r="I4197"/>
  <c r="H4197"/>
  <c r="G4197"/>
  <c r="F4197"/>
  <c r="E4197"/>
  <c r="D4197"/>
  <c r="C4197"/>
  <c r="B4197"/>
  <c r="A4197"/>
  <c r="O4196"/>
  <c r="K4196"/>
  <c r="J4196"/>
  <c r="I4196"/>
  <c r="H4196"/>
  <c r="G4196"/>
  <c r="F4196"/>
  <c r="E4196"/>
  <c r="D4196"/>
  <c r="C4196"/>
  <c r="B4196"/>
  <c r="A4196"/>
  <c r="O4195"/>
  <c r="K4195"/>
  <c r="J4195"/>
  <c r="I4195"/>
  <c r="H4195"/>
  <c r="G4195"/>
  <c r="F4195"/>
  <c r="E4195"/>
  <c r="D4195"/>
  <c r="C4195"/>
  <c r="B4195"/>
  <c r="A4195"/>
  <c r="O4194"/>
  <c r="K4194"/>
  <c r="J4194"/>
  <c r="I4194"/>
  <c r="H4194"/>
  <c r="G4194"/>
  <c r="F4194"/>
  <c r="E4194"/>
  <c r="D4194"/>
  <c r="C4194"/>
  <c r="B4194"/>
  <c r="A4194"/>
  <c r="O4193"/>
  <c r="K4193"/>
  <c r="J4193"/>
  <c r="I4193"/>
  <c r="H4193"/>
  <c r="G4193"/>
  <c r="F4193"/>
  <c r="E4193"/>
  <c r="D4193"/>
  <c r="C4193"/>
  <c r="B4193"/>
  <c r="A4193"/>
  <c r="O4192"/>
  <c r="K4192"/>
  <c r="J4192"/>
  <c r="I4192"/>
  <c r="H4192"/>
  <c r="G4192"/>
  <c r="F4192"/>
  <c r="E4192"/>
  <c r="D4192"/>
  <c r="C4192"/>
  <c r="B4192"/>
  <c r="A4192"/>
  <c r="O4191"/>
  <c r="K4191"/>
  <c r="J4191"/>
  <c r="I4191"/>
  <c r="H4191"/>
  <c r="G4191"/>
  <c r="F4191"/>
  <c r="E4191"/>
  <c r="D4191"/>
  <c r="C4191"/>
  <c r="B4191"/>
  <c r="A4191"/>
  <c r="O4190"/>
  <c r="K4190"/>
  <c r="J4190"/>
  <c r="I4190"/>
  <c r="H4190"/>
  <c r="G4190"/>
  <c r="F4190"/>
  <c r="E4190"/>
  <c r="D4190"/>
  <c r="C4190"/>
  <c r="B4190"/>
  <c r="A4190"/>
  <c r="O4189"/>
  <c r="K4189"/>
  <c r="J4189"/>
  <c r="I4189"/>
  <c r="H4189"/>
  <c r="G4189"/>
  <c r="F4189"/>
  <c r="E4189"/>
  <c r="D4189"/>
  <c r="C4189"/>
  <c r="B4189"/>
  <c r="A4189"/>
  <c r="O4188"/>
  <c r="K4188"/>
  <c r="J4188"/>
  <c r="I4188"/>
  <c r="H4188"/>
  <c r="G4188"/>
  <c r="F4188"/>
  <c r="E4188"/>
  <c r="D4188"/>
  <c r="C4188"/>
  <c r="B4188"/>
  <c r="A4188"/>
  <c r="O4187"/>
  <c r="K4187"/>
  <c r="J4187"/>
  <c r="I4187"/>
  <c r="H4187"/>
  <c r="G4187"/>
  <c r="F4187"/>
  <c r="E4187"/>
  <c r="D4187"/>
  <c r="C4187"/>
  <c r="B4187"/>
  <c r="A4187"/>
  <c r="O4186"/>
  <c r="K4186"/>
  <c r="J4186"/>
  <c r="I4186"/>
  <c r="H4186"/>
  <c r="G4186"/>
  <c r="F4186"/>
  <c r="E4186"/>
  <c r="D4186"/>
  <c r="C4186"/>
  <c r="B4186"/>
  <c r="A4186"/>
  <c r="O4185"/>
  <c r="K4185"/>
  <c r="J4185"/>
  <c r="I4185"/>
  <c r="H4185"/>
  <c r="G4185"/>
  <c r="F4185"/>
  <c r="E4185"/>
  <c r="D4185"/>
  <c r="C4185"/>
  <c r="B4185"/>
  <c r="A4185"/>
  <c r="O4184"/>
  <c r="K4184"/>
  <c r="J4184"/>
  <c r="I4184"/>
  <c r="H4184"/>
  <c r="G4184"/>
  <c r="F4184"/>
  <c r="E4184"/>
  <c r="D4184"/>
  <c r="C4184"/>
  <c r="B4184"/>
  <c r="A4184"/>
  <c r="O4183"/>
  <c r="K4183"/>
  <c r="J4183"/>
  <c r="I4183"/>
  <c r="H4183"/>
  <c r="G4183"/>
  <c r="F4183"/>
  <c r="E4183"/>
  <c r="D4183"/>
  <c r="C4183"/>
  <c r="B4183"/>
  <c r="A4183"/>
  <c r="O4182"/>
  <c r="K4182"/>
  <c r="J4182"/>
  <c r="I4182"/>
  <c r="H4182"/>
  <c r="G4182"/>
  <c r="F4182"/>
  <c r="E4182"/>
  <c r="D4182"/>
  <c r="C4182"/>
  <c r="B4182"/>
  <c r="A4182"/>
  <c r="O4181"/>
  <c r="K4181"/>
  <c r="J4181"/>
  <c r="I4181"/>
  <c r="H4181"/>
  <c r="G4181"/>
  <c r="F4181"/>
  <c r="E4181"/>
  <c r="D4181"/>
  <c r="C4181"/>
  <c r="B4181"/>
  <c r="A4181"/>
  <c r="O4180"/>
  <c r="K4180"/>
  <c r="J4180"/>
  <c r="I4180"/>
  <c r="H4180"/>
  <c r="G4180"/>
  <c r="F4180"/>
  <c r="E4180"/>
  <c r="D4180"/>
  <c r="C4180"/>
  <c r="B4180"/>
  <c r="A4180"/>
  <c r="O4179"/>
  <c r="K4179"/>
  <c r="J4179"/>
  <c r="I4179"/>
  <c r="H4179"/>
  <c r="G4179"/>
  <c r="F4179"/>
  <c r="E4179"/>
  <c r="D4179"/>
  <c r="C4179"/>
  <c r="B4179"/>
  <c r="A4179"/>
  <c r="O4178"/>
  <c r="K4178"/>
  <c r="J4178"/>
  <c r="I4178"/>
  <c r="H4178"/>
  <c r="G4178"/>
  <c r="F4178"/>
  <c r="E4178"/>
  <c r="D4178"/>
  <c r="C4178"/>
  <c r="B4178"/>
  <c r="A4178"/>
  <c r="O4177"/>
  <c r="K4177"/>
  <c r="J4177"/>
  <c r="I4177"/>
  <c r="H4177"/>
  <c r="G4177"/>
  <c r="F4177"/>
  <c r="E4177"/>
  <c r="D4177"/>
  <c r="C4177"/>
  <c r="B4177"/>
  <c r="A4177"/>
  <c r="O4176"/>
  <c r="K4176"/>
  <c r="J4176"/>
  <c r="I4176"/>
  <c r="H4176"/>
  <c r="G4176"/>
  <c r="F4176"/>
  <c r="E4176"/>
  <c r="D4176"/>
  <c r="C4176"/>
  <c r="B4176"/>
  <c r="A4176"/>
  <c r="O4175"/>
  <c r="K4175"/>
  <c r="J4175"/>
  <c r="I4175"/>
  <c r="H4175"/>
  <c r="G4175"/>
  <c r="F4175"/>
  <c r="E4175"/>
  <c r="D4175"/>
  <c r="C4175"/>
  <c r="B4175"/>
  <c r="A4175"/>
  <c r="O4174"/>
  <c r="K4174"/>
  <c r="J4174"/>
  <c r="I4174"/>
  <c r="H4174"/>
  <c r="G4174"/>
  <c r="F4174"/>
  <c r="E4174"/>
  <c r="D4174"/>
  <c r="C4174"/>
  <c r="B4174"/>
  <c r="A4174"/>
  <c r="O4173"/>
  <c r="K4173"/>
  <c r="J4173"/>
  <c r="I4173"/>
  <c r="H4173"/>
  <c r="G4173"/>
  <c r="F4173"/>
  <c r="E4173"/>
  <c r="D4173"/>
  <c r="C4173"/>
  <c r="B4173"/>
  <c r="A4173"/>
  <c r="O4172"/>
  <c r="K4172"/>
  <c r="J4172"/>
  <c r="I4172"/>
  <c r="H4172"/>
  <c r="G4172"/>
  <c r="F4172"/>
  <c r="E4172"/>
  <c r="D4172"/>
  <c r="C4172"/>
  <c r="B4172"/>
  <c r="A4172"/>
  <c r="O4171"/>
  <c r="K4171"/>
  <c r="J4171"/>
  <c r="I4171"/>
  <c r="H4171"/>
  <c r="G4171"/>
  <c r="F4171"/>
  <c r="E4171"/>
  <c r="D4171"/>
  <c r="C4171"/>
  <c r="B4171"/>
  <c r="A4171"/>
  <c r="O4170"/>
  <c r="K4170"/>
  <c r="J4170"/>
  <c r="I4170"/>
  <c r="H4170"/>
  <c r="G4170"/>
  <c r="F4170"/>
  <c r="E4170"/>
  <c r="D4170"/>
  <c r="C4170"/>
  <c r="B4170"/>
  <c r="A4170"/>
  <c r="O4169"/>
  <c r="K4169"/>
  <c r="J4169"/>
  <c r="I4169"/>
  <c r="H4169"/>
  <c r="G4169"/>
  <c r="F4169"/>
  <c r="E4169"/>
  <c r="D4169"/>
  <c r="C4169"/>
  <c r="B4169"/>
  <c r="A4169"/>
  <c r="O4168"/>
  <c r="K4168"/>
  <c r="J4168"/>
  <c r="I4168"/>
  <c r="H4168"/>
  <c r="G4168"/>
  <c r="F4168"/>
  <c r="E4168"/>
  <c r="D4168"/>
  <c r="C4168"/>
  <c r="B4168"/>
  <c r="A4168"/>
  <c r="O4167"/>
  <c r="K4167"/>
  <c r="J4167"/>
  <c r="I4167"/>
  <c r="H4167"/>
  <c r="G4167"/>
  <c r="F4167"/>
  <c r="E4167"/>
  <c r="D4167"/>
  <c r="C4167"/>
  <c r="B4167"/>
  <c r="A4167"/>
  <c r="O4166"/>
  <c r="K4166"/>
  <c r="J4166"/>
  <c r="I4166"/>
  <c r="H4166"/>
  <c r="G4166"/>
  <c r="F4166"/>
  <c r="E4166"/>
  <c r="D4166"/>
  <c r="C4166"/>
  <c r="B4166"/>
  <c r="A4166"/>
  <c r="O4165"/>
  <c r="K4165"/>
  <c r="J4165"/>
  <c r="I4165"/>
  <c r="H4165"/>
  <c r="G4165"/>
  <c r="F4165"/>
  <c r="E4165"/>
  <c r="D4165"/>
  <c r="C4165"/>
  <c r="B4165"/>
  <c r="A4165"/>
  <c r="O4164"/>
  <c r="K4164"/>
  <c r="J4164"/>
  <c r="I4164"/>
  <c r="H4164"/>
  <c r="G4164"/>
  <c r="F4164"/>
  <c r="E4164"/>
  <c r="D4164"/>
  <c r="C4164"/>
  <c r="B4164"/>
  <c r="A4164"/>
  <c r="O4163"/>
  <c r="K4163"/>
  <c r="J4163"/>
  <c r="I4163"/>
  <c r="H4163"/>
  <c r="G4163"/>
  <c r="F4163"/>
  <c r="E4163"/>
  <c r="D4163"/>
  <c r="C4163"/>
  <c r="B4163"/>
  <c r="A4163"/>
  <c r="O4162"/>
  <c r="K4162"/>
  <c r="J4162"/>
  <c r="I4162"/>
  <c r="H4162"/>
  <c r="G4162"/>
  <c r="F4162"/>
  <c r="E4162"/>
  <c r="D4162"/>
  <c r="C4162"/>
  <c r="B4162"/>
  <c r="A4162"/>
  <c r="O4161"/>
  <c r="K4161"/>
  <c r="J4161"/>
  <c r="I4161"/>
  <c r="H4161"/>
  <c r="G4161"/>
  <c r="F4161"/>
  <c r="E4161"/>
  <c r="D4161"/>
  <c r="C4161"/>
  <c r="B4161"/>
  <c r="A4161"/>
  <c r="O4160"/>
  <c r="K4160"/>
  <c r="J4160"/>
  <c r="I4160"/>
  <c r="H4160"/>
  <c r="G4160"/>
  <c r="F4160"/>
  <c r="E4160"/>
  <c r="D4160"/>
  <c r="C4160"/>
  <c r="B4160"/>
  <c r="A4160"/>
  <c r="O4159"/>
  <c r="K4159"/>
  <c r="J4159"/>
  <c r="I4159"/>
  <c r="H4159"/>
  <c r="G4159"/>
  <c r="F4159"/>
  <c r="E4159"/>
  <c r="D4159"/>
  <c r="C4159"/>
  <c r="B4159"/>
  <c r="A4159"/>
  <c r="O4158"/>
  <c r="K4158"/>
  <c r="J4158"/>
  <c r="I4158"/>
  <c r="H4158"/>
  <c r="G4158"/>
  <c r="F4158"/>
  <c r="E4158"/>
  <c r="D4158"/>
  <c r="C4158"/>
  <c r="B4158"/>
  <c r="A4158"/>
  <c r="O4157"/>
  <c r="K4157"/>
  <c r="J4157"/>
  <c r="I4157"/>
  <c r="H4157"/>
  <c r="G4157"/>
  <c r="F4157"/>
  <c r="E4157"/>
  <c r="D4157"/>
  <c r="C4157"/>
  <c r="B4157"/>
  <c r="A4157"/>
  <c r="O4156"/>
  <c r="K4156"/>
  <c r="J4156"/>
  <c r="I4156"/>
  <c r="H4156"/>
  <c r="G4156"/>
  <c r="F4156"/>
  <c r="E4156"/>
  <c r="D4156"/>
  <c r="C4156"/>
  <c r="B4156"/>
  <c r="A4156"/>
  <c r="O4155"/>
  <c r="K4155"/>
  <c r="J4155"/>
  <c r="I4155"/>
  <c r="H4155"/>
  <c r="G4155"/>
  <c r="F4155"/>
  <c r="E4155"/>
  <c r="D4155"/>
  <c r="C4155"/>
  <c r="B4155"/>
  <c r="A4155"/>
  <c r="O4154"/>
  <c r="K4154"/>
  <c r="J4154"/>
  <c r="I4154"/>
  <c r="H4154"/>
  <c r="G4154"/>
  <c r="F4154"/>
  <c r="E4154"/>
  <c r="D4154"/>
  <c r="C4154"/>
  <c r="B4154"/>
  <c r="A4154"/>
  <c r="O4153"/>
  <c r="K4153"/>
  <c r="J4153"/>
  <c r="I4153"/>
  <c r="H4153"/>
  <c r="G4153"/>
  <c r="F4153"/>
  <c r="E4153"/>
  <c r="D4153"/>
  <c r="C4153"/>
  <c r="B4153"/>
  <c r="A4153"/>
  <c r="O4152"/>
  <c r="K4152"/>
  <c r="J4152"/>
  <c r="I4152"/>
  <c r="H4152"/>
  <c r="G4152"/>
  <c r="F4152"/>
  <c r="E4152"/>
  <c r="D4152"/>
  <c r="C4152"/>
  <c r="B4152"/>
  <c r="A4152"/>
  <c r="O4151"/>
  <c r="K4151"/>
  <c r="J4151"/>
  <c r="I4151"/>
  <c r="H4151"/>
  <c r="G4151"/>
  <c r="F4151"/>
  <c r="E4151"/>
  <c r="D4151"/>
  <c r="C4151"/>
  <c r="B4151"/>
  <c r="A4151"/>
  <c r="O4150"/>
  <c r="K4150"/>
  <c r="J4150"/>
  <c r="I4150"/>
  <c r="H4150"/>
  <c r="G4150"/>
  <c r="F4150"/>
  <c r="E4150"/>
  <c r="D4150"/>
  <c r="C4150"/>
  <c r="B4150"/>
  <c r="A4150"/>
  <c r="O4149"/>
  <c r="K4149"/>
  <c r="J4149"/>
  <c r="I4149"/>
  <c r="H4149"/>
  <c r="G4149"/>
  <c r="F4149"/>
  <c r="E4149"/>
  <c r="D4149"/>
  <c r="C4149"/>
  <c r="B4149"/>
  <c r="A4149"/>
  <c r="O4148"/>
  <c r="K4148"/>
  <c r="J4148"/>
  <c r="I4148"/>
  <c r="H4148"/>
  <c r="G4148"/>
  <c r="F4148"/>
  <c r="E4148"/>
  <c r="D4148"/>
  <c r="C4148"/>
  <c r="B4148"/>
  <c r="A4148"/>
  <c r="O4147"/>
  <c r="K4147"/>
  <c r="J4147"/>
  <c r="I4147"/>
  <c r="H4147"/>
  <c r="G4147"/>
  <c r="F4147"/>
  <c r="E4147"/>
  <c r="D4147"/>
  <c r="C4147"/>
  <c r="B4147"/>
  <c r="A4147"/>
  <c r="O4146"/>
  <c r="K4146"/>
  <c r="J4146"/>
  <c r="I4146"/>
  <c r="H4146"/>
  <c r="G4146"/>
  <c r="F4146"/>
  <c r="E4146"/>
  <c r="D4146"/>
  <c r="C4146"/>
  <c r="B4146"/>
  <c r="A4146"/>
  <c r="O4145"/>
  <c r="K4145"/>
  <c r="J4145"/>
  <c r="I4145"/>
  <c r="H4145"/>
  <c r="G4145"/>
  <c r="F4145"/>
  <c r="E4145"/>
  <c r="D4145"/>
  <c r="C4145"/>
  <c r="B4145"/>
  <c r="A4145"/>
  <c r="O4144"/>
  <c r="K4144"/>
  <c r="J4144"/>
  <c r="I4144"/>
  <c r="H4144"/>
  <c r="G4144"/>
  <c r="F4144"/>
  <c r="E4144"/>
  <c r="D4144"/>
  <c r="C4144"/>
  <c r="B4144"/>
  <c r="A4144"/>
  <c r="O4143"/>
  <c r="K4143"/>
  <c r="J4143"/>
  <c r="I4143"/>
  <c r="H4143"/>
  <c r="G4143"/>
  <c r="F4143"/>
  <c r="E4143"/>
  <c r="D4143"/>
  <c r="C4143"/>
  <c r="B4143"/>
  <c r="A4143"/>
  <c r="O4142"/>
  <c r="K4142"/>
  <c r="J4142"/>
  <c r="I4142"/>
  <c r="H4142"/>
  <c r="G4142"/>
  <c r="F4142"/>
  <c r="E4142"/>
  <c r="D4142"/>
  <c r="C4142"/>
  <c r="B4142"/>
  <c r="A4142"/>
  <c r="O4141"/>
  <c r="K4141"/>
  <c r="J4141"/>
  <c r="I4141"/>
  <c r="H4141"/>
  <c r="G4141"/>
  <c r="F4141"/>
  <c r="E4141"/>
  <c r="D4141"/>
  <c r="C4141"/>
  <c r="B4141"/>
  <c r="A4141"/>
  <c r="O4140"/>
  <c r="K4140"/>
  <c r="J4140"/>
  <c r="I4140"/>
  <c r="H4140"/>
  <c r="G4140"/>
  <c r="F4140"/>
  <c r="E4140"/>
  <c r="D4140"/>
  <c r="C4140"/>
  <c r="B4140"/>
  <c r="A4140"/>
  <c r="O4139"/>
  <c r="K4139"/>
  <c r="J4139"/>
  <c r="I4139"/>
  <c r="H4139"/>
  <c r="G4139"/>
  <c r="F4139"/>
  <c r="E4139"/>
  <c r="D4139"/>
  <c r="C4139"/>
  <c r="B4139"/>
  <c r="A4139"/>
  <c r="O4138"/>
  <c r="K4138"/>
  <c r="J4138"/>
  <c r="I4138"/>
  <c r="H4138"/>
  <c r="G4138"/>
  <c r="F4138"/>
  <c r="E4138"/>
  <c r="D4138"/>
  <c r="C4138"/>
  <c r="B4138"/>
  <c r="A4138"/>
  <c r="O4137"/>
  <c r="K4137"/>
  <c r="J4137"/>
  <c r="I4137"/>
  <c r="H4137"/>
  <c r="G4137"/>
  <c r="F4137"/>
  <c r="E4137"/>
  <c r="D4137"/>
  <c r="C4137"/>
  <c r="B4137"/>
  <c r="A4137"/>
  <c r="O4136"/>
  <c r="K4136"/>
  <c r="J4136"/>
  <c r="I4136"/>
  <c r="H4136"/>
  <c r="G4136"/>
  <c r="F4136"/>
  <c r="E4136"/>
  <c r="D4136"/>
  <c r="C4136"/>
  <c r="B4136"/>
  <c r="A4136"/>
  <c r="O4135"/>
  <c r="K4135"/>
  <c r="J4135"/>
  <c r="I4135"/>
  <c r="H4135"/>
  <c r="G4135"/>
  <c r="F4135"/>
  <c r="E4135"/>
  <c r="D4135"/>
  <c r="C4135"/>
  <c r="B4135"/>
  <c r="A4135"/>
  <c r="O4134"/>
  <c r="K4134"/>
  <c r="J4134"/>
  <c r="I4134"/>
  <c r="H4134"/>
  <c r="G4134"/>
  <c r="F4134"/>
  <c r="E4134"/>
  <c r="D4134"/>
  <c r="C4134"/>
  <c r="B4134"/>
  <c r="A4134"/>
  <c r="O4133"/>
  <c r="K4133"/>
  <c r="J4133"/>
  <c r="I4133"/>
  <c r="H4133"/>
  <c r="G4133"/>
  <c r="F4133"/>
  <c r="E4133"/>
  <c r="D4133"/>
  <c r="C4133"/>
  <c r="B4133"/>
  <c r="A4133"/>
  <c r="O4132"/>
  <c r="K4132"/>
  <c r="J4132"/>
  <c r="I4132"/>
  <c r="H4132"/>
  <c r="G4132"/>
  <c r="F4132"/>
  <c r="E4132"/>
  <c r="D4132"/>
  <c r="C4132"/>
  <c r="B4132"/>
  <c r="A4132"/>
  <c r="O4131"/>
  <c r="K4131"/>
  <c r="J4131"/>
  <c r="I4131"/>
  <c r="H4131"/>
  <c r="G4131"/>
  <c r="F4131"/>
  <c r="E4131"/>
  <c r="D4131"/>
  <c r="C4131"/>
  <c r="B4131"/>
  <c r="A4131"/>
  <c r="O4130"/>
  <c r="K4130"/>
  <c r="J4130"/>
  <c r="I4130"/>
  <c r="H4130"/>
  <c r="G4130"/>
  <c r="F4130"/>
  <c r="E4130"/>
  <c r="D4130"/>
  <c r="C4130"/>
  <c r="B4130"/>
  <c r="A4130"/>
  <c r="O4129"/>
  <c r="K4129"/>
  <c r="J4129"/>
  <c r="I4129"/>
  <c r="H4129"/>
  <c r="G4129"/>
  <c r="F4129"/>
  <c r="E4129"/>
  <c r="D4129"/>
  <c r="C4129"/>
  <c r="B4129"/>
  <c r="A4129"/>
  <c r="O4128"/>
  <c r="K4128"/>
  <c r="J4128"/>
  <c r="I4128"/>
  <c r="H4128"/>
  <c r="G4128"/>
  <c r="F4128"/>
  <c r="E4128"/>
  <c r="D4128"/>
  <c r="C4128"/>
  <c r="B4128"/>
  <c r="A4128"/>
  <c r="O4127"/>
  <c r="K4127"/>
  <c r="J4127"/>
  <c r="I4127"/>
  <c r="H4127"/>
  <c r="G4127"/>
  <c r="F4127"/>
  <c r="E4127"/>
  <c r="D4127"/>
  <c r="C4127"/>
  <c r="B4127"/>
  <c r="A4127"/>
  <c r="O4126"/>
  <c r="K4126"/>
  <c r="J4126"/>
  <c r="I4126"/>
  <c r="H4126"/>
  <c r="G4126"/>
  <c r="F4126"/>
  <c r="E4126"/>
  <c r="D4126"/>
  <c r="C4126"/>
  <c r="B4126"/>
  <c r="A4126"/>
  <c r="O4125"/>
  <c r="K4125"/>
  <c r="J4125"/>
  <c r="I4125"/>
  <c r="H4125"/>
  <c r="G4125"/>
  <c r="F4125"/>
  <c r="E4125"/>
  <c r="D4125"/>
  <c r="C4125"/>
  <c r="B4125"/>
  <c r="A4125"/>
  <c r="O4124"/>
  <c r="K4124"/>
  <c r="J4124"/>
  <c r="I4124"/>
  <c r="H4124"/>
  <c r="G4124"/>
  <c r="F4124"/>
  <c r="E4124"/>
  <c r="D4124"/>
  <c r="C4124"/>
  <c r="B4124"/>
  <c r="A4124"/>
  <c r="O4123"/>
  <c r="K4123"/>
  <c r="J4123"/>
  <c r="I4123"/>
  <c r="H4123"/>
  <c r="G4123"/>
  <c r="F4123"/>
  <c r="E4123"/>
  <c r="D4123"/>
  <c r="C4123"/>
  <c r="B4123"/>
  <c r="A4123"/>
  <c r="O4122"/>
  <c r="K4122"/>
  <c r="J4122"/>
  <c r="I4122"/>
  <c r="H4122"/>
  <c r="G4122"/>
  <c r="F4122"/>
  <c r="E4122"/>
  <c r="D4122"/>
  <c r="C4122"/>
  <c r="B4122"/>
  <c r="A4122"/>
  <c r="O4121"/>
  <c r="K4121"/>
  <c r="J4121"/>
  <c r="I4121"/>
  <c r="H4121"/>
  <c r="G4121"/>
  <c r="F4121"/>
  <c r="E4121"/>
  <c r="D4121"/>
  <c r="C4121"/>
  <c r="B4121"/>
  <c r="A4121"/>
  <c r="O4120"/>
  <c r="K4120"/>
  <c r="J4120"/>
  <c r="I4120"/>
  <c r="H4120"/>
  <c r="G4120"/>
  <c r="F4120"/>
  <c r="E4120"/>
  <c r="D4120"/>
  <c r="C4120"/>
  <c r="B4120"/>
  <c r="A4120"/>
  <c r="O4119"/>
  <c r="K4119"/>
  <c r="J4119"/>
  <c r="I4119"/>
  <c r="H4119"/>
  <c r="G4119"/>
  <c r="F4119"/>
  <c r="E4119"/>
  <c r="D4119"/>
  <c r="C4119"/>
  <c r="B4119"/>
  <c r="A4119"/>
  <c r="O4118"/>
  <c r="K4118"/>
  <c r="J4118"/>
  <c r="I4118"/>
  <c r="H4118"/>
  <c r="G4118"/>
  <c r="F4118"/>
  <c r="E4118"/>
  <c r="D4118"/>
  <c r="C4118"/>
  <c r="B4118"/>
  <c r="A4118"/>
  <c r="O4117"/>
  <c r="K4117"/>
  <c r="J4117"/>
  <c r="I4117"/>
  <c r="H4117"/>
  <c r="G4117"/>
  <c r="F4117"/>
  <c r="E4117"/>
  <c r="D4117"/>
  <c r="C4117"/>
  <c r="B4117"/>
  <c r="A4117"/>
  <c r="O4116"/>
  <c r="K4116"/>
  <c r="J4116"/>
  <c r="I4116"/>
  <c r="H4116"/>
  <c r="G4116"/>
  <c r="F4116"/>
  <c r="E4116"/>
  <c r="D4116"/>
  <c r="C4116"/>
  <c r="B4116"/>
  <c r="A4116"/>
  <c r="O4115"/>
  <c r="K4115"/>
  <c r="J4115"/>
  <c r="I4115"/>
  <c r="H4115"/>
  <c r="G4115"/>
  <c r="F4115"/>
  <c r="E4115"/>
  <c r="D4115"/>
  <c r="C4115"/>
  <c r="B4115"/>
  <c r="A4115"/>
  <c r="O4114"/>
  <c r="K4114"/>
  <c r="J4114"/>
  <c r="I4114"/>
  <c r="H4114"/>
  <c r="G4114"/>
  <c r="F4114"/>
  <c r="E4114"/>
  <c r="D4114"/>
  <c r="C4114"/>
  <c r="B4114"/>
  <c r="A4114"/>
  <c r="O4113"/>
  <c r="K4113"/>
  <c r="J4113"/>
  <c r="I4113"/>
  <c r="H4113"/>
  <c r="G4113"/>
  <c r="F4113"/>
  <c r="E4113"/>
  <c r="D4113"/>
  <c r="C4113"/>
  <c r="B4113"/>
  <c r="A4113"/>
  <c r="O4112"/>
  <c r="K4112"/>
  <c r="J4112"/>
  <c r="I4112"/>
  <c r="H4112"/>
  <c r="G4112"/>
  <c r="F4112"/>
  <c r="E4112"/>
  <c r="D4112"/>
  <c r="C4112"/>
  <c r="B4112"/>
  <c r="A4112"/>
  <c r="O4111"/>
  <c r="K4111"/>
  <c r="J4111"/>
  <c r="I4111"/>
  <c r="H4111"/>
  <c r="G4111"/>
  <c r="F4111"/>
  <c r="E4111"/>
  <c r="D4111"/>
  <c r="C4111"/>
  <c r="B4111"/>
  <c r="A4111"/>
  <c r="O4110"/>
  <c r="K4110"/>
  <c r="J4110"/>
  <c r="I4110"/>
  <c r="H4110"/>
  <c r="G4110"/>
  <c r="F4110"/>
  <c r="E4110"/>
  <c r="D4110"/>
  <c r="C4110"/>
  <c r="B4110"/>
  <c r="A4110"/>
  <c r="O4109"/>
  <c r="K4109"/>
  <c r="J4109"/>
  <c r="I4109"/>
  <c r="H4109"/>
  <c r="G4109"/>
  <c r="F4109"/>
  <c r="E4109"/>
  <c r="D4109"/>
  <c r="C4109"/>
  <c r="B4109"/>
  <c r="A4109"/>
  <c r="O4108"/>
  <c r="K4108"/>
  <c r="J4108"/>
  <c r="I4108"/>
  <c r="H4108"/>
  <c r="G4108"/>
  <c r="F4108"/>
  <c r="E4108"/>
  <c r="D4108"/>
  <c r="C4108"/>
  <c r="B4108"/>
  <c r="A4108"/>
  <c r="O4107"/>
  <c r="K4107"/>
  <c r="J4107"/>
  <c r="I4107"/>
  <c r="H4107"/>
  <c r="G4107"/>
  <c r="F4107"/>
  <c r="E4107"/>
  <c r="D4107"/>
  <c r="C4107"/>
  <c r="B4107"/>
  <c r="A4107"/>
  <c r="O4106"/>
  <c r="K4106"/>
  <c r="J4106"/>
  <c r="I4106"/>
  <c r="H4106"/>
  <c r="G4106"/>
  <c r="F4106"/>
  <c r="E4106"/>
  <c r="D4106"/>
  <c r="C4106"/>
  <c r="B4106"/>
  <c r="A4106"/>
  <c r="O4105"/>
  <c r="K4105"/>
  <c r="J4105"/>
  <c r="I4105"/>
  <c r="H4105"/>
  <c r="G4105"/>
  <c r="F4105"/>
  <c r="E4105"/>
  <c r="D4105"/>
  <c r="C4105"/>
  <c r="B4105"/>
  <c r="A4105"/>
  <c r="O4104"/>
  <c r="K4104"/>
  <c r="J4104"/>
  <c r="I4104"/>
  <c r="H4104"/>
  <c r="G4104"/>
  <c r="F4104"/>
  <c r="E4104"/>
  <c r="D4104"/>
  <c r="C4104"/>
  <c r="B4104"/>
  <c r="A4104"/>
  <c r="O4103"/>
  <c r="K4103"/>
  <c r="J4103"/>
  <c r="I4103"/>
  <c r="H4103"/>
  <c r="G4103"/>
  <c r="F4103"/>
  <c r="E4103"/>
  <c r="D4103"/>
  <c r="C4103"/>
  <c r="B4103"/>
  <c r="A4103"/>
  <c r="O4102"/>
  <c r="K4102"/>
  <c r="J4102"/>
  <c r="I4102"/>
  <c r="H4102"/>
  <c r="G4102"/>
  <c r="F4102"/>
  <c r="E4102"/>
  <c r="D4102"/>
  <c r="C4102"/>
  <c r="B4102"/>
  <c r="A4102"/>
  <c r="O4101"/>
  <c r="K4101"/>
  <c r="J4101"/>
  <c r="I4101"/>
  <c r="H4101"/>
  <c r="G4101"/>
  <c r="F4101"/>
  <c r="E4101"/>
  <c r="D4101"/>
  <c r="C4101"/>
  <c r="B4101"/>
  <c r="A4101"/>
  <c r="O4100"/>
  <c r="K4100"/>
  <c r="J4100"/>
  <c r="I4100"/>
  <c r="H4100"/>
  <c r="G4100"/>
  <c r="F4100"/>
  <c r="E4100"/>
  <c r="D4100"/>
  <c r="C4100"/>
  <c r="B4100"/>
  <c r="A4100"/>
  <c r="O4099"/>
  <c r="K4099"/>
  <c r="J4099"/>
  <c r="I4099"/>
  <c r="H4099"/>
  <c r="G4099"/>
  <c r="F4099"/>
  <c r="E4099"/>
  <c r="D4099"/>
  <c r="C4099"/>
  <c r="B4099"/>
  <c r="A4099"/>
  <c r="O4098"/>
  <c r="K4098"/>
  <c r="J4098"/>
  <c r="I4098"/>
  <c r="H4098"/>
  <c r="G4098"/>
  <c r="F4098"/>
  <c r="E4098"/>
  <c r="D4098"/>
  <c r="C4098"/>
  <c r="B4098"/>
  <c r="A4098"/>
  <c r="O4097"/>
  <c r="K4097"/>
  <c r="J4097"/>
  <c r="I4097"/>
  <c r="H4097"/>
  <c r="G4097"/>
  <c r="F4097"/>
  <c r="E4097"/>
  <c r="D4097"/>
  <c r="C4097"/>
  <c r="B4097"/>
  <c r="A4097"/>
  <c r="O4096"/>
  <c r="K4096"/>
  <c r="J4096"/>
  <c r="I4096"/>
  <c r="H4096"/>
  <c r="G4096"/>
  <c r="F4096"/>
  <c r="E4096"/>
  <c r="D4096"/>
  <c r="C4096"/>
  <c r="B4096"/>
  <c r="A4096"/>
  <c r="O4095"/>
  <c r="K4095"/>
  <c r="J4095"/>
  <c r="I4095"/>
  <c r="H4095"/>
  <c r="G4095"/>
  <c r="F4095"/>
  <c r="E4095"/>
  <c r="D4095"/>
  <c r="C4095"/>
  <c r="B4095"/>
  <c r="A4095"/>
  <c r="O4094"/>
  <c r="K4094"/>
  <c r="J4094"/>
  <c r="I4094"/>
  <c r="H4094"/>
  <c r="G4094"/>
  <c r="F4094"/>
  <c r="E4094"/>
  <c r="D4094"/>
  <c r="C4094"/>
  <c r="B4094"/>
  <c r="A4094"/>
  <c r="O4093"/>
  <c r="K4093"/>
  <c r="J4093"/>
  <c r="I4093"/>
  <c r="H4093"/>
  <c r="G4093"/>
  <c r="F4093"/>
  <c r="E4093"/>
  <c r="D4093"/>
  <c r="C4093"/>
  <c r="B4093"/>
  <c r="A4093"/>
  <c r="O4092"/>
  <c r="K4092"/>
  <c r="J4092"/>
  <c r="I4092"/>
  <c r="H4092"/>
  <c r="G4092"/>
  <c r="F4092"/>
  <c r="E4092"/>
  <c r="D4092"/>
  <c r="C4092"/>
  <c r="B4092"/>
  <c r="A4092"/>
  <c r="O4091"/>
  <c r="K4091"/>
  <c r="J4091"/>
  <c r="I4091"/>
  <c r="H4091"/>
  <c r="G4091"/>
  <c r="F4091"/>
  <c r="E4091"/>
  <c r="D4091"/>
  <c r="C4091"/>
  <c r="B4091"/>
  <c r="A4091"/>
  <c r="O4090"/>
  <c r="K4090"/>
  <c r="J4090"/>
  <c r="I4090"/>
  <c r="H4090"/>
  <c r="G4090"/>
  <c r="F4090"/>
  <c r="E4090"/>
  <c r="D4090"/>
  <c r="C4090"/>
  <c r="B4090"/>
  <c r="A4090"/>
  <c r="O4089"/>
  <c r="K4089"/>
  <c r="J4089"/>
  <c r="I4089"/>
  <c r="H4089"/>
  <c r="G4089"/>
  <c r="F4089"/>
  <c r="E4089"/>
  <c r="D4089"/>
  <c r="C4089"/>
  <c r="B4089"/>
  <c r="A4089"/>
  <c r="O4088"/>
  <c r="K4088"/>
  <c r="J4088"/>
  <c r="I4088"/>
  <c r="H4088"/>
  <c r="G4088"/>
  <c r="F4088"/>
  <c r="E4088"/>
  <c r="D4088"/>
  <c r="C4088"/>
  <c r="B4088"/>
  <c r="A4088"/>
  <c r="O4087"/>
  <c r="K4087"/>
  <c r="J4087"/>
  <c r="I4087"/>
  <c r="H4087"/>
  <c r="G4087"/>
  <c r="F4087"/>
  <c r="E4087"/>
  <c r="D4087"/>
  <c r="C4087"/>
  <c r="B4087"/>
  <c r="A4087"/>
  <c r="O4086"/>
  <c r="K4086"/>
  <c r="J4086"/>
  <c r="I4086"/>
  <c r="H4086"/>
  <c r="G4086"/>
  <c r="F4086"/>
  <c r="E4086"/>
  <c r="D4086"/>
  <c r="C4086"/>
  <c r="B4086"/>
  <c r="A4086"/>
  <c r="O4085"/>
  <c r="K4085"/>
  <c r="J4085"/>
  <c r="I4085"/>
  <c r="H4085"/>
  <c r="G4085"/>
  <c r="F4085"/>
  <c r="E4085"/>
  <c r="D4085"/>
  <c r="C4085"/>
  <c r="B4085"/>
  <c r="A4085"/>
  <c r="O4084"/>
  <c r="K4084"/>
  <c r="J4084"/>
  <c r="I4084"/>
  <c r="H4084"/>
  <c r="G4084"/>
  <c r="F4084"/>
  <c r="E4084"/>
  <c r="D4084"/>
  <c r="C4084"/>
  <c r="B4084"/>
  <c r="A4084"/>
  <c r="O4083"/>
  <c r="K4083"/>
  <c r="J4083"/>
  <c r="I4083"/>
  <c r="H4083"/>
  <c r="G4083"/>
  <c r="F4083"/>
  <c r="E4083"/>
  <c r="D4083"/>
  <c r="C4083"/>
  <c r="B4083"/>
  <c r="A4083"/>
  <c r="O4082"/>
  <c r="K4082"/>
  <c r="J4082"/>
  <c r="I4082"/>
  <c r="H4082"/>
  <c r="G4082"/>
  <c r="F4082"/>
  <c r="E4082"/>
  <c r="D4082"/>
  <c r="C4082"/>
  <c r="B4082"/>
  <c r="A4082"/>
  <c r="O4081"/>
  <c r="K4081"/>
  <c r="J4081"/>
  <c r="I4081"/>
  <c r="H4081"/>
  <c r="G4081"/>
  <c r="F4081"/>
  <c r="E4081"/>
  <c r="D4081"/>
  <c r="C4081"/>
  <c r="B4081"/>
  <c r="A4081"/>
  <c r="O4080"/>
  <c r="K4080"/>
  <c r="J4080"/>
  <c r="I4080"/>
  <c r="H4080"/>
  <c r="G4080"/>
  <c r="F4080"/>
  <c r="E4080"/>
  <c r="D4080"/>
  <c r="C4080"/>
  <c r="B4080"/>
  <c r="A4080"/>
  <c r="O4079"/>
  <c r="K4079"/>
  <c r="J4079"/>
  <c r="I4079"/>
  <c r="H4079"/>
  <c r="G4079"/>
  <c r="F4079"/>
  <c r="E4079"/>
  <c r="D4079"/>
  <c r="C4079"/>
  <c r="B4079"/>
  <c r="A4079"/>
  <c r="O4078"/>
  <c r="K4078"/>
  <c r="J4078"/>
  <c r="I4078"/>
  <c r="H4078"/>
  <c r="G4078"/>
  <c r="F4078"/>
  <c r="E4078"/>
  <c r="D4078"/>
  <c r="C4078"/>
  <c r="B4078"/>
  <c r="A4078"/>
  <c r="O4077"/>
  <c r="K4077"/>
  <c r="J4077"/>
  <c r="I4077"/>
  <c r="H4077"/>
  <c r="G4077"/>
  <c r="F4077"/>
  <c r="E4077"/>
  <c r="D4077"/>
  <c r="C4077"/>
  <c r="B4077"/>
  <c r="A4077"/>
  <c r="O4076"/>
  <c r="K4076"/>
  <c r="J4076"/>
  <c r="I4076"/>
  <c r="H4076"/>
  <c r="G4076"/>
  <c r="F4076"/>
  <c r="E4076"/>
  <c r="D4076"/>
  <c r="C4076"/>
  <c r="B4076"/>
  <c r="A4076"/>
  <c r="O4075"/>
  <c r="K4075"/>
  <c r="J4075"/>
  <c r="I4075"/>
  <c r="H4075"/>
  <c r="G4075"/>
  <c r="F4075"/>
  <c r="E4075"/>
  <c r="D4075"/>
  <c r="C4075"/>
  <c r="B4075"/>
  <c r="A4075"/>
  <c r="O4074"/>
  <c r="K4074"/>
  <c r="J4074"/>
  <c r="I4074"/>
  <c r="H4074"/>
  <c r="G4074"/>
  <c r="F4074"/>
  <c r="E4074"/>
  <c r="D4074"/>
  <c r="C4074"/>
  <c r="B4074"/>
  <c r="A4074"/>
  <c r="O4073"/>
  <c r="K4073"/>
  <c r="J4073"/>
  <c r="I4073"/>
  <c r="H4073"/>
  <c r="G4073"/>
  <c r="F4073"/>
  <c r="E4073"/>
  <c r="D4073"/>
  <c r="C4073"/>
  <c r="B4073"/>
  <c r="A4073"/>
  <c r="O4072"/>
  <c r="K4072"/>
  <c r="J4072"/>
  <c r="I4072"/>
  <c r="H4072"/>
  <c r="G4072"/>
  <c r="F4072"/>
  <c r="E4072"/>
  <c r="D4072"/>
  <c r="C4072"/>
  <c r="B4072"/>
  <c r="A4072"/>
  <c r="O4071"/>
  <c r="K4071"/>
  <c r="J4071"/>
  <c r="I4071"/>
  <c r="H4071"/>
  <c r="G4071"/>
  <c r="F4071"/>
  <c r="E4071"/>
  <c r="D4071"/>
  <c r="C4071"/>
  <c r="B4071"/>
  <c r="A4071"/>
  <c r="O4070"/>
  <c r="K4070"/>
  <c r="J4070"/>
  <c r="I4070"/>
  <c r="H4070"/>
  <c r="G4070"/>
  <c r="F4070"/>
  <c r="E4070"/>
  <c r="D4070"/>
  <c r="C4070"/>
  <c r="B4070"/>
  <c r="A4070"/>
  <c r="O4069"/>
  <c r="K4069"/>
  <c r="J4069"/>
  <c r="I4069"/>
  <c r="H4069"/>
  <c r="G4069"/>
  <c r="F4069"/>
  <c r="E4069"/>
  <c r="D4069"/>
  <c r="C4069"/>
  <c r="B4069"/>
  <c r="A4069"/>
  <c r="O4068"/>
  <c r="K4068"/>
  <c r="J4068"/>
  <c r="I4068"/>
  <c r="H4068"/>
  <c r="G4068"/>
  <c r="F4068"/>
  <c r="E4068"/>
  <c r="D4068"/>
  <c r="C4068"/>
  <c r="B4068"/>
  <c r="A4068"/>
  <c r="O4067"/>
  <c r="K4067"/>
  <c r="J4067"/>
  <c r="I4067"/>
  <c r="H4067"/>
  <c r="G4067"/>
  <c r="F4067"/>
  <c r="E4067"/>
  <c r="D4067"/>
  <c r="C4067"/>
  <c r="B4067"/>
  <c r="A4067"/>
  <c r="O4066"/>
  <c r="K4066"/>
  <c r="J4066"/>
  <c r="I4066"/>
  <c r="H4066"/>
  <c r="G4066"/>
  <c r="F4066"/>
  <c r="E4066"/>
  <c r="D4066"/>
  <c r="C4066"/>
  <c r="B4066"/>
  <c r="A4066"/>
  <c r="O4065"/>
  <c r="K4065"/>
  <c r="J4065"/>
  <c r="I4065"/>
  <c r="H4065"/>
  <c r="G4065"/>
  <c r="F4065"/>
  <c r="E4065"/>
  <c r="D4065"/>
  <c r="C4065"/>
  <c r="B4065"/>
  <c r="A4065"/>
  <c r="O4064"/>
  <c r="K4064"/>
  <c r="J4064"/>
  <c r="I4064"/>
  <c r="H4064"/>
  <c r="G4064"/>
  <c r="F4064"/>
  <c r="E4064"/>
  <c r="D4064"/>
  <c r="C4064"/>
  <c r="B4064"/>
  <c r="A4064"/>
  <c r="O4063"/>
  <c r="K4063"/>
  <c r="J4063"/>
  <c r="I4063"/>
  <c r="H4063"/>
  <c r="G4063"/>
  <c r="F4063"/>
  <c r="E4063"/>
  <c r="D4063"/>
  <c r="C4063"/>
  <c r="B4063"/>
  <c r="A4063"/>
  <c r="O4062"/>
  <c r="K4062"/>
  <c r="J4062"/>
  <c r="I4062"/>
  <c r="H4062"/>
  <c r="G4062"/>
  <c r="F4062"/>
  <c r="E4062"/>
  <c r="D4062"/>
  <c r="C4062"/>
  <c r="B4062"/>
  <c r="A4062"/>
  <c r="O4061"/>
  <c r="K4061"/>
  <c r="J4061"/>
  <c r="I4061"/>
  <c r="H4061"/>
  <c r="G4061"/>
  <c r="F4061"/>
  <c r="E4061"/>
  <c r="D4061"/>
  <c r="C4061"/>
  <c r="B4061"/>
  <c r="A4061"/>
  <c r="O4060"/>
  <c r="K4060"/>
  <c r="J4060"/>
  <c r="I4060"/>
  <c r="H4060"/>
  <c r="G4060"/>
  <c r="F4060"/>
  <c r="E4060"/>
  <c r="D4060"/>
  <c r="C4060"/>
  <c r="B4060"/>
  <c r="A4060"/>
  <c r="O4059"/>
  <c r="K4059"/>
  <c r="J4059"/>
  <c r="I4059"/>
  <c r="H4059"/>
  <c r="G4059"/>
  <c r="F4059"/>
  <c r="E4059"/>
  <c r="D4059"/>
  <c r="C4059"/>
  <c r="B4059"/>
  <c r="A4059"/>
  <c r="O4058"/>
  <c r="K4058"/>
  <c r="J4058"/>
  <c r="I4058"/>
  <c r="H4058"/>
  <c r="G4058"/>
  <c r="F4058"/>
  <c r="E4058"/>
  <c r="D4058"/>
  <c r="C4058"/>
  <c r="B4058"/>
  <c r="A4058"/>
  <c r="O4057"/>
  <c r="K4057"/>
  <c r="J4057"/>
  <c r="I4057"/>
  <c r="H4057"/>
  <c r="G4057"/>
  <c r="F4057"/>
  <c r="E4057"/>
  <c r="D4057"/>
  <c r="C4057"/>
  <c r="B4057"/>
  <c r="A4057"/>
  <c r="O4056"/>
  <c r="K4056"/>
  <c r="J4056"/>
  <c r="I4056"/>
  <c r="H4056"/>
  <c r="G4056"/>
  <c r="F4056"/>
  <c r="E4056"/>
  <c r="D4056"/>
  <c r="C4056"/>
  <c r="B4056"/>
  <c r="A4056"/>
  <c r="O4055"/>
  <c r="K4055"/>
  <c r="J4055"/>
  <c r="I4055"/>
  <c r="H4055"/>
  <c r="G4055"/>
  <c r="F4055"/>
  <c r="E4055"/>
  <c r="D4055"/>
  <c r="C4055"/>
  <c r="B4055"/>
  <c r="A4055"/>
  <c r="O4054"/>
  <c r="K4054"/>
  <c r="J4054"/>
  <c r="I4054"/>
  <c r="H4054"/>
  <c r="G4054"/>
  <c r="F4054"/>
  <c r="E4054"/>
  <c r="D4054"/>
  <c r="C4054"/>
  <c r="B4054"/>
  <c r="A4054"/>
  <c r="O4053"/>
  <c r="K4053"/>
  <c r="J4053"/>
  <c r="I4053"/>
  <c r="H4053"/>
  <c r="G4053"/>
  <c r="F4053"/>
  <c r="E4053"/>
  <c r="D4053"/>
  <c r="C4053"/>
  <c r="B4053"/>
  <c r="A4053"/>
  <c r="O4052"/>
  <c r="K4052"/>
  <c r="J4052"/>
  <c r="I4052"/>
  <c r="H4052"/>
  <c r="G4052"/>
  <c r="F4052"/>
  <c r="E4052"/>
  <c r="D4052"/>
  <c r="C4052"/>
  <c r="B4052"/>
  <c r="A4052"/>
  <c r="O4051"/>
  <c r="K4051"/>
  <c r="J4051"/>
  <c r="I4051"/>
  <c r="H4051"/>
  <c r="G4051"/>
  <c r="F4051"/>
  <c r="E4051"/>
  <c r="D4051"/>
  <c r="C4051"/>
  <c r="B4051"/>
  <c r="A4051"/>
  <c r="O4050"/>
  <c r="K4050"/>
  <c r="J4050"/>
  <c r="I4050"/>
  <c r="H4050"/>
  <c r="G4050"/>
  <c r="F4050"/>
  <c r="E4050"/>
  <c r="D4050"/>
  <c r="C4050"/>
  <c r="B4050"/>
  <c r="A4050"/>
  <c r="O4049"/>
  <c r="K4049"/>
  <c r="J4049"/>
  <c r="I4049"/>
  <c r="H4049"/>
  <c r="G4049"/>
  <c r="F4049"/>
  <c r="E4049"/>
  <c r="D4049"/>
  <c r="C4049"/>
  <c r="B4049"/>
  <c r="A4049"/>
  <c r="O4048"/>
  <c r="K4048"/>
  <c r="J4048"/>
  <c r="I4048"/>
  <c r="H4048"/>
  <c r="G4048"/>
  <c r="F4048"/>
  <c r="E4048"/>
  <c r="D4048"/>
  <c r="C4048"/>
  <c r="B4048"/>
  <c r="A4048"/>
  <c r="O4047"/>
  <c r="K4047"/>
  <c r="J4047"/>
  <c r="I4047"/>
  <c r="H4047"/>
  <c r="G4047"/>
  <c r="F4047"/>
  <c r="E4047"/>
  <c r="D4047"/>
  <c r="C4047"/>
  <c r="B4047"/>
  <c r="A4047"/>
  <c r="O4046"/>
  <c r="K4046"/>
  <c r="J4046"/>
  <c r="I4046"/>
  <c r="H4046"/>
  <c r="G4046"/>
  <c r="F4046"/>
  <c r="E4046"/>
  <c r="D4046"/>
  <c r="C4046"/>
  <c r="B4046"/>
  <c r="A4046"/>
  <c r="O4045"/>
  <c r="K4045"/>
  <c r="J4045"/>
  <c r="I4045"/>
  <c r="H4045"/>
  <c r="G4045"/>
  <c r="F4045"/>
  <c r="E4045"/>
  <c r="D4045"/>
  <c r="C4045"/>
  <c r="B4045"/>
  <c r="A4045"/>
  <c r="O4044"/>
  <c r="K4044"/>
  <c r="J4044"/>
  <c r="I4044"/>
  <c r="H4044"/>
  <c r="G4044"/>
  <c r="F4044"/>
  <c r="E4044"/>
  <c r="D4044"/>
  <c r="C4044"/>
  <c r="B4044"/>
  <c r="A4044"/>
  <c r="O4043"/>
  <c r="K4043"/>
  <c r="J4043"/>
  <c r="I4043"/>
  <c r="H4043"/>
  <c r="G4043"/>
  <c r="F4043"/>
  <c r="E4043"/>
  <c r="D4043"/>
  <c r="C4043"/>
  <c r="B4043"/>
  <c r="A4043"/>
  <c r="O4042"/>
  <c r="K4042"/>
  <c r="J4042"/>
  <c r="I4042"/>
  <c r="H4042"/>
  <c r="G4042"/>
  <c r="F4042"/>
  <c r="E4042"/>
  <c r="D4042"/>
  <c r="C4042"/>
  <c r="B4042"/>
  <c r="A4042"/>
  <c r="O4041"/>
  <c r="K4041"/>
  <c r="J4041"/>
  <c r="I4041"/>
  <c r="H4041"/>
  <c r="G4041"/>
  <c r="F4041"/>
  <c r="E4041"/>
  <c r="D4041"/>
  <c r="C4041"/>
  <c r="B4041"/>
  <c r="A4041"/>
  <c r="O4040"/>
  <c r="K4040"/>
  <c r="J4040"/>
  <c r="I4040"/>
  <c r="H4040"/>
  <c r="G4040"/>
  <c r="F4040"/>
  <c r="E4040"/>
  <c r="D4040"/>
  <c r="C4040"/>
  <c r="B4040"/>
  <c r="A4040"/>
  <c r="O4039"/>
  <c r="K4039"/>
  <c r="J4039"/>
  <c r="I4039"/>
  <c r="H4039"/>
  <c r="G4039"/>
  <c r="F4039"/>
  <c r="E4039"/>
  <c r="D4039"/>
  <c r="C4039"/>
  <c r="B4039"/>
  <c r="A4039"/>
  <c r="O4038"/>
  <c r="K4038"/>
  <c r="J4038"/>
  <c r="I4038"/>
  <c r="H4038"/>
  <c r="G4038"/>
  <c r="F4038"/>
  <c r="E4038"/>
  <c r="D4038"/>
  <c r="C4038"/>
  <c r="B4038"/>
  <c r="A4038"/>
  <c r="O4037"/>
  <c r="K4037"/>
  <c r="J4037"/>
  <c r="I4037"/>
  <c r="H4037"/>
  <c r="G4037"/>
  <c r="F4037"/>
  <c r="E4037"/>
  <c r="D4037"/>
  <c r="C4037"/>
  <c r="B4037"/>
  <c r="A4037"/>
  <c r="O4036"/>
  <c r="K4036"/>
  <c r="J4036"/>
  <c r="I4036"/>
  <c r="H4036"/>
  <c r="G4036"/>
  <c r="F4036"/>
  <c r="E4036"/>
  <c r="D4036"/>
  <c r="C4036"/>
  <c r="B4036"/>
  <c r="A4036"/>
  <c r="O4035"/>
  <c r="K4035"/>
  <c r="J4035"/>
  <c r="I4035"/>
  <c r="H4035"/>
  <c r="G4035"/>
  <c r="F4035"/>
  <c r="E4035"/>
  <c r="D4035"/>
  <c r="C4035"/>
  <c r="B4035"/>
  <c r="A4035"/>
  <c r="O4034"/>
  <c r="K4034"/>
  <c r="J4034"/>
  <c r="I4034"/>
  <c r="H4034"/>
  <c r="G4034"/>
  <c r="F4034"/>
  <c r="E4034"/>
  <c r="D4034"/>
  <c r="C4034"/>
  <c r="B4034"/>
  <c r="A4034"/>
  <c r="O4033"/>
  <c r="K4033"/>
  <c r="J4033"/>
  <c r="I4033"/>
  <c r="H4033"/>
  <c r="G4033"/>
  <c r="F4033"/>
  <c r="E4033"/>
  <c r="D4033"/>
  <c r="C4033"/>
  <c r="B4033"/>
  <c r="A4033"/>
  <c r="O4032"/>
  <c r="K4032"/>
  <c r="J4032"/>
  <c r="I4032"/>
  <c r="H4032"/>
  <c r="G4032"/>
  <c r="F4032"/>
  <c r="E4032"/>
  <c r="D4032"/>
  <c r="C4032"/>
  <c r="B4032"/>
  <c r="A4032"/>
  <c r="O4031"/>
  <c r="K4031"/>
  <c r="J4031"/>
  <c r="I4031"/>
  <c r="H4031"/>
  <c r="G4031"/>
  <c r="F4031"/>
  <c r="E4031"/>
  <c r="D4031"/>
  <c r="C4031"/>
  <c r="B4031"/>
  <c r="A4031"/>
  <c r="O4030"/>
  <c r="K4030"/>
  <c r="J4030"/>
  <c r="I4030"/>
  <c r="H4030"/>
  <c r="G4030"/>
  <c r="F4030"/>
  <c r="E4030"/>
  <c r="D4030"/>
  <c r="C4030"/>
  <c r="B4030"/>
  <c r="A4030"/>
  <c r="O4029"/>
  <c r="K4029"/>
  <c r="J4029"/>
  <c r="I4029"/>
  <c r="H4029"/>
  <c r="G4029"/>
  <c r="F4029"/>
  <c r="E4029"/>
  <c r="D4029"/>
  <c r="C4029"/>
  <c r="B4029"/>
  <c r="A4029"/>
  <c r="O4028"/>
  <c r="K4028"/>
  <c r="J4028"/>
  <c r="I4028"/>
  <c r="H4028"/>
  <c r="G4028"/>
  <c r="F4028"/>
  <c r="E4028"/>
  <c r="D4028"/>
  <c r="C4028"/>
  <c r="B4028"/>
  <c r="A4028"/>
  <c r="O4027"/>
  <c r="K4027"/>
  <c r="J4027"/>
  <c r="I4027"/>
  <c r="H4027"/>
  <c r="G4027"/>
  <c r="F4027"/>
  <c r="E4027"/>
  <c r="D4027"/>
  <c r="C4027"/>
  <c r="B4027"/>
  <c r="A4027"/>
  <c r="O4026"/>
  <c r="K4026"/>
  <c r="J4026"/>
  <c r="I4026"/>
  <c r="H4026"/>
  <c r="G4026"/>
  <c r="F4026"/>
  <c r="E4026"/>
  <c r="D4026"/>
  <c r="C4026"/>
  <c r="B4026"/>
  <c r="A4026"/>
  <c r="O4025"/>
  <c r="K4025"/>
  <c r="J4025"/>
  <c r="I4025"/>
  <c r="H4025"/>
  <c r="G4025"/>
  <c r="F4025"/>
  <c r="E4025"/>
  <c r="D4025"/>
  <c r="C4025"/>
  <c r="B4025"/>
  <c r="A4025"/>
  <c r="O4024"/>
  <c r="K4024"/>
  <c r="J4024"/>
  <c r="I4024"/>
  <c r="H4024"/>
  <c r="G4024"/>
  <c r="F4024"/>
  <c r="E4024"/>
  <c r="D4024"/>
  <c r="C4024"/>
  <c r="B4024"/>
  <c r="A4024"/>
  <c r="O4023"/>
  <c r="K4023"/>
  <c r="J4023"/>
  <c r="I4023"/>
  <c r="H4023"/>
  <c r="G4023"/>
  <c r="F4023"/>
  <c r="E4023"/>
  <c r="D4023"/>
  <c r="C4023"/>
  <c r="B4023"/>
  <c r="A4023"/>
  <c r="O4022"/>
  <c r="K4022"/>
  <c r="J4022"/>
  <c r="I4022"/>
  <c r="H4022"/>
  <c r="G4022"/>
  <c r="F4022"/>
  <c r="E4022"/>
  <c r="D4022"/>
  <c r="C4022"/>
  <c r="B4022"/>
  <c r="A4022"/>
  <c r="O4021"/>
  <c r="K4021"/>
  <c r="J4021"/>
  <c r="I4021"/>
  <c r="H4021"/>
  <c r="G4021"/>
  <c r="F4021"/>
  <c r="E4021"/>
  <c r="D4021"/>
  <c r="C4021"/>
  <c r="B4021"/>
  <c r="A4021"/>
  <c r="O4020"/>
  <c r="K4020"/>
  <c r="J4020"/>
  <c r="I4020"/>
  <c r="H4020"/>
  <c r="G4020"/>
  <c r="F4020"/>
  <c r="E4020"/>
  <c r="D4020"/>
  <c r="C4020"/>
  <c r="B4020"/>
  <c r="A4020"/>
  <c r="O4019"/>
  <c r="K4019"/>
  <c r="J4019"/>
  <c r="I4019"/>
  <c r="H4019"/>
  <c r="G4019"/>
  <c r="F4019"/>
  <c r="E4019"/>
  <c r="D4019"/>
  <c r="C4019"/>
  <c r="B4019"/>
  <c r="A4019"/>
  <c r="O4018"/>
  <c r="K4018"/>
  <c r="J4018"/>
  <c r="I4018"/>
  <c r="H4018"/>
  <c r="G4018"/>
  <c r="F4018"/>
  <c r="E4018"/>
  <c r="D4018"/>
  <c r="C4018"/>
  <c r="B4018"/>
  <c r="A4018"/>
  <c r="O4017"/>
  <c r="K4017"/>
  <c r="J4017"/>
  <c r="I4017"/>
  <c r="H4017"/>
  <c r="G4017"/>
  <c r="F4017"/>
  <c r="E4017"/>
  <c r="D4017"/>
  <c r="C4017"/>
  <c r="B4017"/>
  <c r="A4017"/>
  <c r="O4016"/>
  <c r="K4016"/>
  <c r="J4016"/>
  <c r="I4016"/>
  <c r="H4016"/>
  <c r="G4016"/>
  <c r="F4016"/>
  <c r="E4016"/>
  <c r="D4016"/>
  <c r="C4016"/>
  <c r="B4016"/>
  <c r="A4016"/>
  <c r="O4015"/>
  <c r="K4015"/>
  <c r="J4015"/>
  <c r="I4015"/>
  <c r="H4015"/>
  <c r="G4015"/>
  <c r="F4015"/>
  <c r="E4015"/>
  <c r="D4015"/>
  <c r="C4015"/>
  <c r="B4015"/>
  <c r="A4015"/>
  <c r="O4014"/>
  <c r="K4014"/>
  <c r="J4014"/>
  <c r="I4014"/>
  <c r="H4014"/>
  <c r="G4014"/>
  <c r="F4014"/>
  <c r="E4014"/>
  <c r="D4014"/>
  <c r="C4014"/>
  <c r="B4014"/>
  <c r="A4014"/>
  <c r="O4013"/>
  <c r="K4013"/>
  <c r="J4013"/>
  <c r="I4013"/>
  <c r="H4013"/>
  <c r="G4013"/>
  <c r="F4013"/>
  <c r="E4013"/>
  <c r="D4013"/>
  <c r="C4013"/>
  <c r="B4013"/>
  <c r="A4013"/>
  <c r="O4012"/>
  <c r="K4012"/>
  <c r="J4012"/>
  <c r="I4012"/>
  <c r="H4012"/>
  <c r="G4012"/>
  <c r="F4012"/>
  <c r="E4012"/>
  <c r="D4012"/>
  <c r="C4012"/>
  <c r="B4012"/>
  <c r="A4012"/>
  <c r="O4011"/>
  <c r="K4011"/>
  <c r="J4011"/>
  <c r="I4011"/>
  <c r="H4011"/>
  <c r="G4011"/>
  <c r="F4011"/>
  <c r="E4011"/>
  <c r="D4011"/>
  <c r="C4011"/>
  <c r="B4011"/>
  <c r="A4011"/>
  <c r="O4010"/>
  <c r="K4010"/>
  <c r="J4010"/>
  <c r="I4010"/>
  <c r="H4010"/>
  <c r="G4010"/>
  <c r="F4010"/>
  <c r="E4010"/>
  <c r="D4010"/>
  <c r="C4010"/>
  <c r="B4010"/>
  <c r="A4010"/>
  <c r="O4009"/>
  <c r="K4009"/>
  <c r="J4009"/>
  <c r="I4009"/>
  <c r="H4009"/>
  <c r="G4009"/>
  <c r="F4009"/>
  <c r="E4009"/>
  <c r="D4009"/>
  <c r="C4009"/>
  <c r="B4009"/>
  <c r="A4009"/>
  <c r="O4008"/>
  <c r="K4008"/>
  <c r="J4008"/>
  <c r="I4008"/>
  <c r="H4008"/>
  <c r="G4008"/>
  <c r="F4008"/>
  <c r="E4008"/>
  <c r="D4008"/>
  <c r="C4008"/>
  <c r="B4008"/>
  <c r="A4008"/>
  <c r="O4007"/>
  <c r="K4007"/>
  <c r="J4007"/>
  <c r="I4007"/>
  <c r="H4007"/>
  <c r="G4007"/>
  <c r="F4007"/>
  <c r="E4007"/>
  <c r="D4007"/>
  <c r="C4007"/>
  <c r="B4007"/>
  <c r="A4007"/>
  <c r="O4006"/>
  <c r="K4006"/>
  <c r="J4006"/>
  <c r="I4006"/>
  <c r="H4006"/>
  <c r="G4006"/>
  <c r="F4006"/>
  <c r="E4006"/>
  <c r="D4006"/>
  <c r="C4006"/>
  <c r="B4006"/>
  <c r="A4006"/>
  <c r="O4005"/>
  <c r="K4005"/>
  <c r="J4005"/>
  <c r="I4005"/>
  <c r="H4005"/>
  <c r="G4005"/>
  <c r="F4005"/>
  <c r="E4005"/>
  <c r="D4005"/>
  <c r="C4005"/>
  <c r="B4005"/>
  <c r="A4005"/>
  <c r="O4004"/>
  <c r="K4004"/>
  <c r="J4004"/>
  <c r="I4004"/>
  <c r="H4004"/>
  <c r="G4004"/>
  <c r="F4004"/>
  <c r="E4004"/>
  <c r="D4004"/>
  <c r="C4004"/>
  <c r="B4004"/>
  <c r="A4004"/>
  <c r="O4003"/>
  <c r="K4003"/>
  <c r="J4003"/>
  <c r="I4003"/>
  <c r="H4003"/>
  <c r="G4003"/>
  <c r="F4003"/>
  <c r="E4003"/>
  <c r="D4003"/>
  <c r="C4003"/>
  <c r="B4003"/>
  <c r="A4003"/>
  <c r="O4002"/>
  <c r="K4002"/>
  <c r="J4002"/>
  <c r="I4002"/>
  <c r="H4002"/>
  <c r="G4002"/>
  <c r="F4002"/>
  <c r="E4002"/>
  <c r="D4002"/>
  <c r="C4002"/>
  <c r="B4002"/>
  <c r="A4002"/>
  <c r="O4001"/>
  <c r="K4001"/>
  <c r="J4001"/>
  <c r="I4001"/>
  <c r="H4001"/>
  <c r="G4001"/>
  <c r="F4001"/>
  <c r="E4001"/>
  <c r="D4001"/>
  <c r="C4001"/>
  <c r="B4001"/>
  <c r="A4001"/>
  <c r="O4000"/>
  <c r="K4000"/>
  <c r="J4000"/>
  <c r="I4000"/>
  <c r="H4000"/>
  <c r="G4000"/>
  <c r="F4000"/>
  <c r="E4000"/>
  <c r="D4000"/>
  <c r="C4000"/>
  <c r="B4000"/>
  <c r="A4000"/>
  <c r="O3999"/>
  <c r="K3999"/>
  <c r="J3999"/>
  <c r="I3999"/>
  <c r="H3999"/>
  <c r="G3999"/>
  <c r="F3999"/>
  <c r="E3999"/>
  <c r="D3999"/>
  <c r="C3999"/>
  <c r="B3999"/>
  <c r="A3999"/>
  <c r="O3998"/>
  <c r="K3998"/>
  <c r="J3998"/>
  <c r="I3998"/>
  <c r="H3998"/>
  <c r="G3998"/>
  <c r="F3998"/>
  <c r="E3998"/>
  <c r="D3998"/>
  <c r="C3998"/>
  <c r="B3998"/>
  <c r="A3998"/>
  <c r="O3997"/>
  <c r="K3997"/>
  <c r="J3997"/>
  <c r="I3997"/>
  <c r="H3997"/>
  <c r="G3997"/>
  <c r="F3997"/>
  <c r="E3997"/>
  <c r="D3997"/>
  <c r="C3997"/>
  <c r="B3997"/>
  <c r="A3997"/>
  <c r="O3996"/>
  <c r="K3996"/>
  <c r="J3996"/>
  <c r="I3996"/>
  <c r="H3996"/>
  <c r="G3996"/>
  <c r="F3996"/>
  <c r="E3996"/>
  <c r="D3996"/>
  <c r="C3996"/>
  <c r="B3996"/>
  <c r="A3996"/>
  <c r="O3995"/>
  <c r="K3995"/>
  <c r="J3995"/>
  <c r="I3995"/>
  <c r="H3995"/>
  <c r="G3995"/>
  <c r="F3995"/>
  <c r="E3995"/>
  <c r="D3995"/>
  <c r="C3995"/>
  <c r="B3995"/>
  <c r="A3995"/>
  <c r="O3994"/>
  <c r="K3994"/>
  <c r="J3994"/>
  <c r="I3994"/>
  <c r="H3994"/>
  <c r="G3994"/>
  <c r="F3994"/>
  <c r="E3994"/>
  <c r="D3994"/>
  <c r="C3994"/>
  <c r="B3994"/>
  <c r="A3994"/>
  <c r="O3993"/>
  <c r="K3993"/>
  <c r="J3993"/>
  <c r="I3993"/>
  <c r="H3993"/>
  <c r="G3993"/>
  <c r="F3993"/>
  <c r="E3993"/>
  <c r="D3993"/>
  <c r="C3993"/>
  <c r="B3993"/>
  <c r="A3993"/>
  <c r="O3992"/>
  <c r="K3992"/>
  <c r="J3992"/>
  <c r="I3992"/>
  <c r="H3992"/>
  <c r="G3992"/>
  <c r="F3992"/>
  <c r="E3992"/>
  <c r="D3992"/>
  <c r="C3992"/>
  <c r="B3992"/>
  <c r="A3992"/>
  <c r="O3991"/>
  <c r="K3991"/>
  <c r="J3991"/>
  <c r="I3991"/>
  <c r="H3991"/>
  <c r="G3991"/>
  <c r="F3991"/>
  <c r="E3991"/>
  <c r="D3991"/>
  <c r="C3991"/>
  <c r="B3991"/>
  <c r="A3991"/>
  <c r="O3990"/>
  <c r="K3990"/>
  <c r="J3990"/>
  <c r="I3990"/>
  <c r="H3990"/>
  <c r="G3990"/>
  <c r="F3990"/>
  <c r="E3990"/>
  <c r="D3990"/>
  <c r="C3990"/>
  <c r="B3990"/>
  <c r="A3990"/>
  <c r="O3989"/>
  <c r="K3989"/>
  <c r="J3989"/>
  <c r="I3989"/>
  <c r="H3989"/>
  <c r="G3989"/>
  <c r="F3989"/>
  <c r="E3989"/>
  <c r="D3989"/>
  <c r="C3989"/>
  <c r="B3989"/>
  <c r="A3989"/>
  <c r="O3988"/>
  <c r="K3988"/>
  <c r="J3988"/>
  <c r="I3988"/>
  <c r="H3988"/>
  <c r="G3988"/>
  <c r="F3988"/>
  <c r="E3988"/>
  <c r="D3988"/>
  <c r="C3988"/>
  <c r="B3988"/>
  <c r="A3988"/>
  <c r="O3987"/>
  <c r="K3987"/>
  <c r="J3987"/>
  <c r="I3987"/>
  <c r="H3987"/>
  <c r="G3987"/>
  <c r="F3987"/>
  <c r="E3987"/>
  <c r="D3987"/>
  <c r="C3987"/>
  <c r="B3987"/>
  <c r="A3987"/>
  <c r="O3986"/>
  <c r="K3986"/>
  <c r="J3986"/>
  <c r="I3986"/>
  <c r="H3986"/>
  <c r="G3986"/>
  <c r="F3986"/>
  <c r="E3986"/>
  <c r="D3986"/>
  <c r="C3986"/>
  <c r="B3986"/>
  <c r="A3986"/>
  <c r="O3985"/>
  <c r="K3985"/>
  <c r="J3985"/>
  <c r="I3985"/>
  <c r="H3985"/>
  <c r="G3985"/>
  <c r="F3985"/>
  <c r="E3985"/>
  <c r="D3985"/>
  <c r="C3985"/>
  <c r="B3985"/>
  <c r="A3985"/>
  <c r="O3984"/>
  <c r="K3984"/>
  <c r="J3984"/>
  <c r="I3984"/>
  <c r="H3984"/>
  <c r="G3984"/>
  <c r="F3984"/>
  <c r="E3984"/>
  <c r="D3984"/>
  <c r="C3984"/>
  <c r="B3984"/>
  <c r="A3984"/>
  <c r="O3983"/>
  <c r="K3983"/>
  <c r="J3983"/>
  <c r="I3983"/>
  <c r="H3983"/>
  <c r="G3983"/>
  <c r="F3983"/>
  <c r="E3983"/>
  <c r="D3983"/>
  <c r="C3983"/>
  <c r="B3983"/>
  <c r="A3983"/>
  <c r="O3982"/>
  <c r="K3982"/>
  <c r="J3982"/>
  <c r="I3982"/>
  <c r="H3982"/>
  <c r="G3982"/>
  <c r="F3982"/>
  <c r="E3982"/>
  <c r="D3982"/>
  <c r="C3982"/>
  <c r="B3982"/>
  <c r="A3982"/>
  <c r="O3981"/>
  <c r="K3981"/>
  <c r="J3981"/>
  <c r="I3981"/>
  <c r="H3981"/>
  <c r="G3981"/>
  <c r="F3981"/>
  <c r="E3981"/>
  <c r="D3981"/>
  <c r="C3981"/>
  <c r="B3981"/>
  <c r="A3981"/>
  <c r="O3980"/>
  <c r="K3980"/>
  <c r="J3980"/>
  <c r="I3980"/>
  <c r="H3980"/>
  <c r="G3980"/>
  <c r="F3980"/>
  <c r="E3980"/>
  <c r="D3980"/>
  <c r="C3980"/>
  <c r="B3980"/>
  <c r="A3980"/>
  <c r="O3979"/>
  <c r="K3979"/>
  <c r="J3979"/>
  <c r="I3979"/>
  <c r="H3979"/>
  <c r="G3979"/>
  <c r="F3979"/>
  <c r="E3979"/>
  <c r="D3979"/>
  <c r="C3979"/>
  <c r="B3979"/>
  <c r="A3979"/>
  <c r="O3978"/>
  <c r="K3978"/>
  <c r="J3978"/>
  <c r="I3978"/>
  <c r="H3978"/>
  <c r="G3978"/>
  <c r="F3978"/>
  <c r="E3978"/>
  <c r="D3978"/>
  <c r="C3978"/>
  <c r="B3978"/>
  <c r="A3978"/>
  <c r="O3977"/>
  <c r="K3977"/>
  <c r="J3977"/>
  <c r="I3977"/>
  <c r="H3977"/>
  <c r="G3977"/>
  <c r="F3977"/>
  <c r="E3977"/>
  <c r="D3977"/>
  <c r="C3977"/>
  <c r="B3977"/>
  <c r="A3977"/>
  <c r="O3976"/>
  <c r="K3976"/>
  <c r="J3976"/>
  <c r="I3976"/>
  <c r="H3976"/>
  <c r="G3976"/>
  <c r="F3976"/>
  <c r="E3976"/>
  <c r="D3976"/>
  <c r="C3976"/>
  <c r="B3976"/>
  <c r="A3976"/>
  <c r="O3975"/>
  <c r="K3975"/>
  <c r="J3975"/>
  <c r="I3975"/>
  <c r="H3975"/>
  <c r="G3975"/>
  <c r="F3975"/>
  <c r="E3975"/>
  <c r="D3975"/>
  <c r="C3975"/>
  <c r="B3975"/>
  <c r="A3975"/>
  <c r="O3974"/>
  <c r="K3974"/>
  <c r="J3974"/>
  <c r="I3974"/>
  <c r="H3974"/>
  <c r="G3974"/>
  <c r="F3974"/>
  <c r="E3974"/>
  <c r="D3974"/>
  <c r="C3974"/>
  <c r="B3974"/>
  <c r="A3974"/>
  <c r="O3973"/>
  <c r="K3973"/>
  <c r="J3973"/>
  <c r="I3973"/>
  <c r="H3973"/>
  <c r="G3973"/>
  <c r="F3973"/>
  <c r="E3973"/>
  <c r="D3973"/>
  <c r="C3973"/>
  <c r="B3973"/>
  <c r="A3973"/>
  <c r="O3972"/>
  <c r="K3972"/>
  <c r="J3972"/>
  <c r="I3972"/>
  <c r="H3972"/>
  <c r="G3972"/>
  <c r="F3972"/>
  <c r="E3972"/>
  <c r="D3972"/>
  <c r="C3972"/>
  <c r="B3972"/>
  <c r="A3972"/>
  <c r="O3971"/>
  <c r="K3971"/>
  <c r="J3971"/>
  <c r="I3971"/>
  <c r="H3971"/>
  <c r="G3971"/>
  <c r="F3971"/>
  <c r="E3971"/>
  <c r="D3971"/>
  <c r="C3971"/>
  <c r="B3971"/>
  <c r="A3971"/>
  <c r="O3970"/>
  <c r="K3970"/>
  <c r="J3970"/>
  <c r="I3970"/>
  <c r="H3970"/>
  <c r="G3970"/>
  <c r="F3970"/>
  <c r="E3970"/>
  <c r="D3970"/>
  <c r="C3970"/>
  <c r="B3970"/>
  <c r="A3970"/>
  <c r="O3969"/>
  <c r="K3969"/>
  <c r="J3969"/>
  <c r="I3969"/>
  <c r="H3969"/>
  <c r="G3969"/>
  <c r="F3969"/>
  <c r="E3969"/>
  <c r="D3969"/>
  <c r="C3969"/>
  <c r="B3969"/>
  <c r="A3969"/>
  <c r="O3968"/>
  <c r="K3968"/>
  <c r="J3968"/>
  <c r="I3968"/>
  <c r="H3968"/>
  <c r="G3968"/>
  <c r="F3968"/>
  <c r="E3968"/>
  <c r="D3968"/>
  <c r="C3968"/>
  <c r="B3968"/>
  <c r="A3968"/>
  <c r="O3967"/>
  <c r="K3967"/>
  <c r="J3967"/>
  <c r="I3967"/>
  <c r="H3967"/>
  <c r="G3967"/>
  <c r="F3967"/>
  <c r="E3967"/>
  <c r="D3967"/>
  <c r="C3967"/>
  <c r="B3967"/>
  <c r="A3967"/>
  <c r="O3966"/>
  <c r="K3966"/>
  <c r="J3966"/>
  <c r="I3966"/>
  <c r="H3966"/>
  <c r="G3966"/>
  <c r="F3966"/>
  <c r="E3966"/>
  <c r="D3966"/>
  <c r="C3966"/>
  <c r="B3966"/>
  <c r="A3966"/>
  <c r="O3965"/>
  <c r="K3965"/>
  <c r="J3965"/>
  <c r="I3965"/>
  <c r="H3965"/>
  <c r="G3965"/>
  <c r="F3965"/>
  <c r="E3965"/>
  <c r="D3965"/>
  <c r="C3965"/>
  <c r="B3965"/>
  <c r="A3965"/>
  <c r="O3964"/>
  <c r="K3964"/>
  <c r="J3964"/>
  <c r="I3964"/>
  <c r="H3964"/>
  <c r="G3964"/>
  <c r="F3964"/>
  <c r="E3964"/>
  <c r="D3964"/>
  <c r="C3964"/>
  <c r="B3964"/>
  <c r="A3964"/>
  <c r="O3963"/>
  <c r="K3963"/>
  <c r="J3963"/>
  <c r="I3963"/>
  <c r="H3963"/>
  <c r="G3963"/>
  <c r="F3963"/>
  <c r="E3963"/>
  <c r="D3963"/>
  <c r="C3963"/>
  <c r="B3963"/>
  <c r="A3963"/>
  <c r="O3962"/>
  <c r="K3962"/>
  <c r="J3962"/>
  <c r="I3962"/>
  <c r="H3962"/>
  <c r="G3962"/>
  <c r="F3962"/>
  <c r="E3962"/>
  <c r="D3962"/>
  <c r="C3962"/>
  <c r="B3962"/>
  <c r="A3962"/>
  <c r="O3961"/>
  <c r="K3961"/>
  <c r="J3961"/>
  <c r="I3961"/>
  <c r="H3961"/>
  <c r="G3961"/>
  <c r="F3961"/>
  <c r="E3961"/>
  <c r="D3961"/>
  <c r="C3961"/>
  <c r="B3961"/>
  <c r="A3961"/>
  <c r="O3960"/>
  <c r="K3960"/>
  <c r="J3960"/>
  <c r="I3960"/>
  <c r="H3960"/>
  <c r="G3960"/>
  <c r="F3960"/>
  <c r="E3960"/>
  <c r="D3960"/>
  <c r="C3960"/>
  <c r="B3960"/>
  <c r="A3960"/>
  <c r="O3959"/>
  <c r="K3959"/>
  <c r="J3959"/>
  <c r="I3959"/>
  <c r="H3959"/>
  <c r="G3959"/>
  <c r="F3959"/>
  <c r="E3959"/>
  <c r="D3959"/>
  <c r="C3959"/>
  <c r="B3959"/>
  <c r="A3959"/>
  <c r="O3958"/>
  <c r="K3958"/>
  <c r="J3958"/>
  <c r="I3958"/>
  <c r="H3958"/>
  <c r="G3958"/>
  <c r="F3958"/>
  <c r="E3958"/>
  <c r="D3958"/>
  <c r="C3958"/>
  <c r="B3958"/>
  <c r="A3958"/>
  <c r="O3957"/>
  <c r="K3957"/>
  <c r="J3957"/>
  <c r="I3957"/>
  <c r="H3957"/>
  <c r="G3957"/>
  <c r="F3957"/>
  <c r="E3957"/>
  <c r="D3957"/>
  <c r="C3957"/>
  <c r="B3957"/>
  <c r="A3957"/>
  <c r="O3956"/>
  <c r="K3956"/>
  <c r="J3956"/>
  <c r="I3956"/>
  <c r="H3956"/>
  <c r="G3956"/>
  <c r="F3956"/>
  <c r="E3956"/>
  <c r="D3956"/>
  <c r="C3956"/>
  <c r="B3956"/>
  <c r="A3956"/>
  <c r="O3955"/>
  <c r="K3955"/>
  <c r="J3955"/>
  <c r="I3955"/>
  <c r="H3955"/>
  <c r="G3955"/>
  <c r="F3955"/>
  <c r="E3955"/>
  <c r="D3955"/>
  <c r="C3955"/>
  <c r="B3955"/>
  <c r="A3955"/>
  <c r="O3954"/>
  <c r="K3954"/>
  <c r="J3954"/>
  <c r="I3954"/>
  <c r="H3954"/>
  <c r="G3954"/>
  <c r="F3954"/>
  <c r="E3954"/>
  <c r="D3954"/>
  <c r="C3954"/>
  <c r="B3954"/>
  <c r="A3954"/>
  <c r="O3953"/>
  <c r="K3953"/>
  <c r="J3953"/>
  <c r="I3953"/>
  <c r="H3953"/>
  <c r="G3953"/>
  <c r="F3953"/>
  <c r="E3953"/>
  <c r="D3953"/>
  <c r="C3953"/>
  <c r="B3953"/>
  <c r="A3953"/>
  <c r="O3952"/>
  <c r="K3952"/>
  <c r="J3952"/>
  <c r="I3952"/>
  <c r="H3952"/>
  <c r="G3952"/>
  <c r="F3952"/>
  <c r="E3952"/>
  <c r="D3952"/>
  <c r="C3952"/>
  <c r="B3952"/>
  <c r="A3952"/>
  <c r="O3951"/>
  <c r="K3951"/>
  <c r="J3951"/>
  <c r="I3951"/>
  <c r="H3951"/>
  <c r="G3951"/>
  <c r="F3951"/>
  <c r="E3951"/>
  <c r="D3951"/>
  <c r="C3951"/>
  <c r="B3951"/>
  <c r="A3951"/>
  <c r="O3950"/>
  <c r="K3950"/>
  <c r="J3950"/>
  <c r="I3950"/>
  <c r="H3950"/>
  <c r="G3950"/>
  <c r="F3950"/>
  <c r="E3950"/>
  <c r="D3950"/>
  <c r="C3950"/>
  <c r="B3950"/>
  <c r="A3950"/>
  <c r="O3949"/>
  <c r="K3949"/>
  <c r="J3949"/>
  <c r="I3949"/>
  <c r="H3949"/>
  <c r="G3949"/>
  <c r="F3949"/>
  <c r="E3949"/>
  <c r="D3949"/>
  <c r="C3949"/>
  <c r="B3949"/>
  <c r="A3949"/>
  <c r="O3948"/>
  <c r="K3948"/>
  <c r="J3948"/>
  <c r="I3948"/>
  <c r="H3948"/>
  <c r="G3948"/>
  <c r="F3948"/>
  <c r="E3948"/>
  <c r="D3948"/>
  <c r="C3948"/>
  <c r="B3948"/>
  <c r="A3948"/>
  <c r="O3947"/>
  <c r="K3947"/>
  <c r="J3947"/>
  <c r="I3947"/>
  <c r="H3947"/>
  <c r="G3947"/>
  <c r="F3947"/>
  <c r="E3947"/>
  <c r="D3947"/>
  <c r="C3947"/>
  <c r="B3947"/>
  <c r="A3947"/>
  <c r="O3946"/>
  <c r="K3946"/>
  <c r="J3946"/>
  <c r="I3946"/>
  <c r="H3946"/>
  <c r="G3946"/>
  <c r="F3946"/>
  <c r="E3946"/>
  <c r="D3946"/>
  <c r="C3946"/>
  <c r="B3946"/>
  <c r="A3946"/>
  <c r="O3945"/>
  <c r="K3945"/>
  <c r="J3945"/>
  <c r="I3945"/>
  <c r="H3945"/>
  <c r="G3945"/>
  <c r="F3945"/>
  <c r="E3945"/>
  <c r="D3945"/>
  <c r="C3945"/>
  <c r="B3945"/>
  <c r="A3945"/>
  <c r="O3944"/>
  <c r="K3944"/>
  <c r="J3944"/>
  <c r="I3944"/>
  <c r="H3944"/>
  <c r="G3944"/>
  <c r="F3944"/>
  <c r="E3944"/>
  <c r="D3944"/>
  <c r="C3944"/>
  <c r="B3944"/>
  <c r="A3944"/>
  <c r="O3943"/>
  <c r="K3943"/>
  <c r="J3943"/>
  <c r="I3943"/>
  <c r="H3943"/>
  <c r="G3943"/>
  <c r="F3943"/>
  <c r="E3943"/>
  <c r="D3943"/>
  <c r="C3943"/>
  <c r="B3943"/>
  <c r="A3943"/>
  <c r="O3942"/>
  <c r="K3942"/>
  <c r="J3942"/>
  <c r="I3942"/>
  <c r="H3942"/>
  <c r="G3942"/>
  <c r="F3942"/>
  <c r="E3942"/>
  <c r="D3942"/>
  <c r="C3942"/>
  <c r="B3942"/>
  <c r="A3942"/>
  <c r="O3941"/>
  <c r="K3941"/>
  <c r="J3941"/>
  <c r="I3941"/>
  <c r="H3941"/>
  <c r="G3941"/>
  <c r="F3941"/>
  <c r="E3941"/>
  <c r="D3941"/>
  <c r="C3941"/>
  <c r="B3941"/>
  <c r="A3941"/>
  <c r="O3940"/>
  <c r="K3940"/>
  <c r="J3940"/>
  <c r="I3940"/>
  <c r="H3940"/>
  <c r="G3940"/>
  <c r="F3940"/>
  <c r="E3940"/>
  <c r="D3940"/>
  <c r="C3940"/>
  <c r="B3940"/>
  <c r="A3940"/>
  <c r="O3939"/>
  <c r="K3939"/>
  <c r="J3939"/>
  <c r="I3939"/>
  <c r="H3939"/>
  <c r="G3939"/>
  <c r="F3939"/>
  <c r="E3939"/>
  <c r="D3939"/>
  <c r="C3939"/>
  <c r="B3939"/>
  <c r="A3939"/>
  <c r="O3938"/>
  <c r="K3938"/>
  <c r="J3938"/>
  <c r="I3938"/>
  <c r="H3938"/>
  <c r="G3938"/>
  <c r="F3938"/>
  <c r="E3938"/>
  <c r="D3938"/>
  <c r="C3938"/>
  <c r="B3938"/>
  <c r="A3938"/>
  <c r="O3937"/>
  <c r="K3937"/>
  <c r="J3937"/>
  <c r="I3937"/>
  <c r="H3937"/>
  <c r="G3937"/>
  <c r="F3937"/>
  <c r="E3937"/>
  <c r="D3937"/>
  <c r="C3937"/>
  <c r="B3937"/>
  <c r="A3937"/>
  <c r="O3936"/>
  <c r="K3936"/>
  <c r="J3936"/>
  <c r="I3936"/>
  <c r="H3936"/>
  <c r="G3936"/>
  <c r="F3936"/>
  <c r="E3936"/>
  <c r="D3936"/>
  <c r="C3936"/>
  <c r="B3936"/>
  <c r="A3936"/>
  <c r="O3935"/>
  <c r="K3935"/>
  <c r="J3935"/>
  <c r="I3935"/>
  <c r="H3935"/>
  <c r="G3935"/>
  <c r="F3935"/>
  <c r="E3935"/>
  <c r="D3935"/>
  <c r="C3935"/>
  <c r="B3935"/>
  <c r="A3935"/>
  <c r="O3934"/>
  <c r="K3934"/>
  <c r="J3934"/>
  <c r="I3934"/>
  <c r="H3934"/>
  <c r="G3934"/>
  <c r="F3934"/>
  <c r="E3934"/>
  <c r="D3934"/>
  <c r="C3934"/>
  <c r="B3934"/>
  <c r="A3934"/>
  <c r="O3933"/>
  <c r="K3933"/>
  <c r="J3933"/>
  <c r="I3933"/>
  <c r="H3933"/>
  <c r="G3933"/>
  <c r="F3933"/>
  <c r="E3933"/>
  <c r="D3933"/>
  <c r="C3933"/>
  <c r="B3933"/>
  <c r="A3933"/>
  <c r="O3932"/>
  <c r="K3932"/>
  <c r="J3932"/>
  <c r="I3932"/>
  <c r="H3932"/>
  <c r="G3932"/>
  <c r="F3932"/>
  <c r="E3932"/>
  <c r="D3932"/>
  <c r="C3932"/>
  <c r="B3932"/>
  <c r="A3932"/>
  <c r="O3931"/>
  <c r="K3931"/>
  <c r="J3931"/>
  <c r="I3931"/>
  <c r="H3931"/>
  <c r="G3931"/>
  <c r="F3931"/>
  <c r="E3931"/>
  <c r="D3931"/>
  <c r="C3931"/>
  <c r="B3931"/>
  <c r="A3931"/>
  <c r="O3930"/>
  <c r="K3930"/>
  <c r="J3930"/>
  <c r="I3930"/>
  <c r="H3930"/>
  <c r="G3930"/>
  <c r="F3930"/>
  <c r="E3930"/>
  <c r="D3930"/>
  <c r="C3930"/>
  <c r="B3930"/>
  <c r="A3930"/>
  <c r="O3929"/>
  <c r="K3929"/>
  <c r="J3929"/>
  <c r="I3929"/>
  <c r="H3929"/>
  <c r="G3929"/>
  <c r="F3929"/>
  <c r="E3929"/>
  <c r="D3929"/>
  <c r="C3929"/>
  <c r="B3929"/>
  <c r="A3929"/>
  <c r="O3928"/>
  <c r="K3928"/>
  <c r="J3928"/>
  <c r="I3928"/>
  <c r="H3928"/>
  <c r="G3928"/>
  <c r="F3928"/>
  <c r="E3928"/>
  <c r="D3928"/>
  <c r="C3928"/>
  <c r="B3928"/>
  <c r="A3928"/>
  <c r="O3927"/>
  <c r="K3927"/>
  <c r="J3927"/>
  <c r="I3927"/>
  <c r="H3927"/>
  <c r="G3927"/>
  <c r="F3927"/>
  <c r="E3927"/>
  <c r="D3927"/>
  <c r="C3927"/>
  <c r="B3927"/>
  <c r="A3927"/>
  <c r="O3926"/>
  <c r="K3926"/>
  <c r="J3926"/>
  <c r="I3926"/>
  <c r="H3926"/>
  <c r="G3926"/>
  <c r="F3926"/>
  <c r="E3926"/>
  <c r="D3926"/>
  <c r="C3926"/>
  <c r="B3926"/>
  <c r="A3926"/>
  <c r="O3925"/>
  <c r="K3925"/>
  <c r="J3925"/>
  <c r="I3925"/>
  <c r="H3925"/>
  <c r="G3925"/>
  <c r="F3925"/>
  <c r="E3925"/>
  <c r="D3925"/>
  <c r="C3925"/>
  <c r="B3925"/>
  <c r="A3925"/>
  <c r="O3924"/>
  <c r="K3924"/>
  <c r="J3924"/>
  <c r="I3924"/>
  <c r="H3924"/>
  <c r="G3924"/>
  <c r="F3924"/>
  <c r="E3924"/>
  <c r="D3924"/>
  <c r="C3924"/>
  <c r="B3924"/>
  <c r="A3924"/>
  <c r="O3923"/>
  <c r="K3923"/>
  <c r="J3923"/>
  <c r="I3923"/>
  <c r="H3923"/>
  <c r="G3923"/>
  <c r="F3923"/>
  <c r="E3923"/>
  <c r="D3923"/>
  <c r="C3923"/>
  <c r="B3923"/>
  <c r="A3923"/>
  <c r="O3922"/>
  <c r="K3922"/>
  <c r="J3922"/>
  <c r="I3922"/>
  <c r="H3922"/>
  <c r="G3922"/>
  <c r="F3922"/>
  <c r="E3922"/>
  <c r="D3922"/>
  <c r="C3922"/>
  <c r="B3922"/>
  <c r="A3922"/>
  <c r="O3921"/>
  <c r="K3921"/>
  <c r="J3921"/>
  <c r="I3921"/>
  <c r="H3921"/>
  <c r="G3921"/>
  <c r="F3921"/>
  <c r="E3921"/>
  <c r="D3921"/>
  <c r="C3921"/>
  <c r="B3921"/>
  <c r="A3921"/>
  <c r="O3920"/>
  <c r="K3920"/>
  <c r="J3920"/>
  <c r="I3920"/>
  <c r="H3920"/>
  <c r="G3920"/>
  <c r="F3920"/>
  <c r="E3920"/>
  <c r="D3920"/>
  <c r="C3920"/>
  <c r="B3920"/>
  <c r="A3920"/>
  <c r="O3919"/>
  <c r="K3919"/>
  <c r="J3919"/>
  <c r="I3919"/>
  <c r="H3919"/>
  <c r="G3919"/>
  <c r="F3919"/>
  <c r="E3919"/>
  <c r="D3919"/>
  <c r="C3919"/>
  <c r="B3919"/>
  <c r="A3919"/>
  <c r="O3918"/>
  <c r="K3918"/>
  <c r="J3918"/>
  <c r="I3918"/>
  <c r="H3918"/>
  <c r="G3918"/>
  <c r="F3918"/>
  <c r="E3918"/>
  <c r="D3918"/>
  <c r="C3918"/>
  <c r="B3918"/>
  <c r="A3918"/>
  <c r="O3917"/>
  <c r="K3917"/>
  <c r="J3917"/>
  <c r="I3917"/>
  <c r="H3917"/>
  <c r="G3917"/>
  <c r="F3917"/>
  <c r="E3917"/>
  <c r="D3917"/>
  <c r="C3917"/>
  <c r="B3917"/>
  <c r="A3917"/>
  <c r="O3916"/>
  <c r="K3916"/>
  <c r="J3916"/>
  <c r="I3916"/>
  <c r="H3916"/>
  <c r="G3916"/>
  <c r="F3916"/>
  <c r="E3916"/>
  <c r="D3916"/>
  <c r="C3916"/>
  <c r="B3916"/>
  <c r="A3916"/>
  <c r="O3915"/>
  <c r="K3915"/>
  <c r="J3915"/>
  <c r="I3915"/>
  <c r="H3915"/>
  <c r="G3915"/>
  <c r="F3915"/>
  <c r="E3915"/>
  <c r="D3915"/>
  <c r="C3915"/>
  <c r="B3915"/>
  <c r="A3915"/>
  <c r="O3914"/>
  <c r="K3914"/>
  <c r="J3914"/>
  <c r="I3914"/>
  <c r="H3914"/>
  <c r="G3914"/>
  <c r="F3914"/>
  <c r="E3914"/>
  <c r="D3914"/>
  <c r="C3914"/>
  <c r="B3914"/>
  <c r="A3914"/>
  <c r="O3913"/>
  <c r="K3913"/>
  <c r="J3913"/>
  <c r="I3913"/>
  <c r="H3913"/>
  <c r="G3913"/>
  <c r="F3913"/>
  <c r="E3913"/>
  <c r="D3913"/>
  <c r="C3913"/>
  <c r="B3913"/>
  <c r="A3913"/>
  <c r="O3912"/>
  <c r="K3912"/>
  <c r="J3912"/>
  <c r="I3912"/>
  <c r="H3912"/>
  <c r="G3912"/>
  <c r="F3912"/>
  <c r="E3912"/>
  <c r="D3912"/>
  <c r="C3912"/>
  <c r="B3912"/>
  <c r="A3912"/>
  <c r="O3911"/>
  <c r="K3911"/>
  <c r="J3911"/>
  <c r="I3911"/>
  <c r="H3911"/>
  <c r="G3911"/>
  <c r="F3911"/>
  <c r="E3911"/>
  <c r="D3911"/>
  <c r="C3911"/>
  <c r="B3911"/>
  <c r="A3911"/>
  <c r="O3910"/>
  <c r="K3910"/>
  <c r="J3910"/>
  <c r="I3910"/>
  <c r="H3910"/>
  <c r="G3910"/>
  <c r="F3910"/>
  <c r="E3910"/>
  <c r="D3910"/>
  <c r="C3910"/>
  <c r="B3910"/>
  <c r="A3910"/>
  <c r="O3909"/>
  <c r="K3909"/>
  <c r="J3909"/>
  <c r="I3909"/>
  <c r="H3909"/>
  <c r="G3909"/>
  <c r="F3909"/>
  <c r="E3909"/>
  <c r="D3909"/>
  <c r="C3909"/>
  <c r="B3909"/>
  <c r="A3909"/>
  <c r="O3908"/>
  <c r="K3908"/>
  <c r="J3908"/>
  <c r="I3908"/>
  <c r="H3908"/>
  <c r="G3908"/>
  <c r="F3908"/>
  <c r="E3908"/>
  <c r="D3908"/>
  <c r="C3908"/>
  <c r="B3908"/>
  <c r="A3908"/>
  <c r="O3907"/>
  <c r="K3907"/>
  <c r="J3907"/>
  <c r="I3907"/>
  <c r="H3907"/>
  <c r="G3907"/>
  <c r="F3907"/>
  <c r="E3907"/>
  <c r="D3907"/>
  <c r="C3907"/>
  <c r="B3907"/>
  <c r="A3907"/>
  <c r="O3906"/>
  <c r="K3906"/>
  <c r="J3906"/>
  <c r="I3906"/>
  <c r="H3906"/>
  <c r="G3906"/>
  <c r="F3906"/>
  <c r="E3906"/>
  <c r="D3906"/>
  <c r="C3906"/>
  <c r="B3906"/>
  <c r="A3906"/>
  <c r="O3905"/>
  <c r="K3905"/>
  <c r="J3905"/>
  <c r="I3905"/>
  <c r="H3905"/>
  <c r="G3905"/>
  <c r="F3905"/>
  <c r="E3905"/>
  <c r="D3905"/>
  <c r="C3905"/>
  <c r="B3905"/>
  <c r="A3905"/>
  <c r="O3904"/>
  <c r="K3904"/>
  <c r="J3904"/>
  <c r="I3904"/>
  <c r="H3904"/>
  <c r="G3904"/>
  <c r="F3904"/>
  <c r="E3904"/>
  <c r="D3904"/>
  <c r="C3904"/>
  <c r="B3904"/>
  <c r="A3904"/>
  <c r="O3903"/>
  <c r="K3903"/>
  <c r="J3903"/>
  <c r="I3903"/>
  <c r="H3903"/>
  <c r="G3903"/>
  <c r="F3903"/>
  <c r="E3903"/>
  <c r="D3903"/>
  <c r="C3903"/>
  <c r="B3903"/>
  <c r="A3903"/>
  <c r="O3902"/>
  <c r="K3902"/>
  <c r="J3902"/>
  <c r="I3902"/>
  <c r="H3902"/>
  <c r="G3902"/>
  <c r="F3902"/>
  <c r="E3902"/>
  <c r="D3902"/>
  <c r="C3902"/>
  <c r="B3902"/>
  <c r="A3902"/>
  <c r="O3901"/>
  <c r="K3901"/>
  <c r="J3901"/>
  <c r="I3901"/>
  <c r="H3901"/>
  <c r="G3901"/>
  <c r="F3901"/>
  <c r="E3901"/>
  <c r="D3901"/>
  <c r="C3901"/>
  <c r="B3901"/>
  <c r="A3901"/>
  <c r="O3900"/>
  <c r="K3900"/>
  <c r="J3900"/>
  <c r="I3900"/>
  <c r="H3900"/>
  <c r="G3900"/>
  <c r="F3900"/>
  <c r="E3900"/>
  <c r="D3900"/>
  <c r="C3900"/>
  <c r="B3900"/>
  <c r="A3900"/>
  <c r="O3899"/>
  <c r="K3899"/>
  <c r="J3899"/>
  <c r="I3899"/>
  <c r="H3899"/>
  <c r="G3899"/>
  <c r="F3899"/>
  <c r="E3899"/>
  <c r="D3899"/>
  <c r="C3899"/>
  <c r="B3899"/>
  <c r="A3899"/>
  <c r="O3898"/>
  <c r="K3898"/>
  <c r="J3898"/>
  <c r="I3898"/>
  <c r="H3898"/>
  <c r="G3898"/>
  <c r="F3898"/>
  <c r="E3898"/>
  <c r="D3898"/>
  <c r="C3898"/>
  <c r="B3898"/>
  <c r="A3898"/>
  <c r="O3897"/>
  <c r="K3897"/>
  <c r="J3897"/>
  <c r="I3897"/>
  <c r="H3897"/>
  <c r="G3897"/>
  <c r="F3897"/>
  <c r="E3897"/>
  <c r="D3897"/>
  <c r="C3897"/>
  <c r="B3897"/>
  <c r="A3897"/>
  <c r="O3896"/>
  <c r="K3896"/>
  <c r="J3896"/>
  <c r="I3896"/>
  <c r="H3896"/>
  <c r="G3896"/>
  <c r="F3896"/>
  <c r="E3896"/>
  <c r="D3896"/>
  <c r="C3896"/>
  <c r="B3896"/>
  <c r="A3896"/>
  <c r="O3895"/>
  <c r="K3895"/>
  <c r="J3895"/>
  <c r="I3895"/>
  <c r="H3895"/>
  <c r="G3895"/>
  <c r="F3895"/>
  <c r="E3895"/>
  <c r="D3895"/>
  <c r="C3895"/>
  <c r="B3895"/>
  <c r="A3895"/>
  <c r="O3894"/>
  <c r="K3894"/>
  <c r="J3894"/>
  <c r="I3894"/>
  <c r="H3894"/>
  <c r="G3894"/>
  <c r="F3894"/>
  <c r="E3894"/>
  <c r="D3894"/>
  <c r="C3894"/>
  <c r="B3894"/>
  <c r="A3894"/>
  <c r="O3893"/>
  <c r="K3893"/>
  <c r="J3893"/>
  <c r="I3893"/>
  <c r="H3893"/>
  <c r="G3893"/>
  <c r="F3893"/>
  <c r="E3893"/>
  <c r="D3893"/>
  <c r="C3893"/>
  <c r="B3893"/>
  <c r="A3893"/>
  <c r="O3892"/>
  <c r="K3892"/>
  <c r="J3892"/>
  <c r="I3892"/>
  <c r="H3892"/>
  <c r="G3892"/>
  <c r="F3892"/>
  <c r="E3892"/>
  <c r="D3892"/>
  <c r="C3892"/>
  <c r="B3892"/>
  <c r="A3892"/>
  <c r="O3891"/>
  <c r="K3891"/>
  <c r="J3891"/>
  <c r="I3891"/>
  <c r="H3891"/>
  <c r="G3891"/>
  <c r="F3891"/>
  <c r="E3891"/>
  <c r="D3891"/>
  <c r="C3891"/>
  <c r="B3891"/>
  <c r="A3891"/>
  <c r="O3890"/>
  <c r="K3890"/>
  <c r="J3890"/>
  <c r="I3890"/>
  <c r="H3890"/>
  <c r="G3890"/>
  <c r="F3890"/>
  <c r="E3890"/>
  <c r="D3890"/>
  <c r="C3890"/>
  <c r="B3890"/>
  <c r="A3890"/>
  <c r="O3889"/>
  <c r="K3889"/>
  <c r="J3889"/>
  <c r="I3889"/>
  <c r="H3889"/>
  <c r="G3889"/>
  <c r="F3889"/>
  <c r="E3889"/>
  <c r="D3889"/>
  <c r="C3889"/>
  <c r="B3889"/>
  <c r="A3889"/>
  <c r="O3888"/>
  <c r="K3888"/>
  <c r="J3888"/>
  <c r="I3888"/>
  <c r="H3888"/>
  <c r="G3888"/>
  <c r="F3888"/>
  <c r="E3888"/>
  <c r="D3888"/>
  <c r="C3888"/>
  <c r="B3888"/>
  <c r="A3888"/>
  <c r="O3887"/>
  <c r="K3887"/>
  <c r="J3887"/>
  <c r="I3887"/>
  <c r="H3887"/>
  <c r="G3887"/>
  <c r="F3887"/>
  <c r="E3887"/>
  <c r="D3887"/>
  <c r="C3887"/>
  <c r="B3887"/>
  <c r="A3887"/>
  <c r="O3886"/>
  <c r="K3886"/>
  <c r="J3886"/>
  <c r="I3886"/>
  <c r="H3886"/>
  <c r="G3886"/>
  <c r="F3886"/>
  <c r="E3886"/>
  <c r="D3886"/>
  <c r="C3886"/>
  <c r="B3886"/>
  <c r="A3886"/>
  <c r="O3885"/>
  <c r="K3885"/>
  <c r="J3885"/>
  <c r="I3885"/>
  <c r="H3885"/>
  <c r="G3885"/>
  <c r="F3885"/>
  <c r="E3885"/>
  <c r="D3885"/>
  <c r="C3885"/>
  <c r="B3885"/>
  <c r="A3885"/>
  <c r="O3884"/>
  <c r="K3884"/>
  <c r="J3884"/>
  <c r="I3884"/>
  <c r="H3884"/>
  <c r="G3884"/>
  <c r="F3884"/>
  <c r="E3884"/>
  <c r="D3884"/>
  <c r="C3884"/>
  <c r="B3884"/>
  <c r="A3884"/>
  <c r="O3883"/>
  <c r="K3883"/>
  <c r="J3883"/>
  <c r="I3883"/>
  <c r="H3883"/>
  <c r="G3883"/>
  <c r="F3883"/>
  <c r="E3883"/>
  <c r="D3883"/>
  <c r="C3883"/>
  <c r="B3883"/>
  <c r="A3883"/>
  <c r="O3882"/>
  <c r="K3882"/>
  <c r="J3882"/>
  <c r="I3882"/>
  <c r="H3882"/>
  <c r="G3882"/>
  <c r="F3882"/>
  <c r="E3882"/>
  <c r="D3882"/>
  <c r="C3882"/>
  <c r="B3882"/>
  <c r="A3882"/>
  <c r="O3881"/>
  <c r="K3881"/>
  <c r="J3881"/>
  <c r="I3881"/>
  <c r="H3881"/>
  <c r="G3881"/>
  <c r="F3881"/>
  <c r="E3881"/>
  <c r="D3881"/>
  <c r="C3881"/>
  <c r="B3881"/>
  <c r="A3881"/>
  <c r="O3880"/>
  <c r="K3880"/>
  <c r="J3880"/>
  <c r="I3880"/>
  <c r="H3880"/>
  <c r="G3880"/>
  <c r="F3880"/>
  <c r="E3880"/>
  <c r="D3880"/>
  <c r="C3880"/>
  <c r="B3880"/>
  <c r="A3880"/>
  <c r="O3879"/>
  <c r="K3879"/>
  <c r="J3879"/>
  <c r="I3879"/>
  <c r="H3879"/>
  <c r="G3879"/>
  <c r="F3879"/>
  <c r="E3879"/>
  <c r="D3879"/>
  <c r="C3879"/>
  <c r="B3879"/>
  <c r="A3879"/>
  <c r="O3878"/>
  <c r="K3878"/>
  <c r="J3878"/>
  <c r="I3878"/>
  <c r="H3878"/>
  <c r="G3878"/>
  <c r="F3878"/>
  <c r="E3878"/>
  <c r="D3878"/>
  <c r="C3878"/>
  <c r="B3878"/>
  <c r="A3878"/>
  <c r="O3877"/>
  <c r="K3877"/>
  <c r="J3877"/>
  <c r="I3877"/>
  <c r="H3877"/>
  <c r="G3877"/>
  <c r="F3877"/>
  <c r="E3877"/>
  <c r="D3877"/>
  <c r="C3877"/>
  <c r="B3877"/>
  <c r="A3877"/>
  <c r="O3876"/>
  <c r="K3876"/>
  <c r="J3876"/>
  <c r="I3876"/>
  <c r="H3876"/>
  <c r="G3876"/>
  <c r="F3876"/>
  <c r="E3876"/>
  <c r="D3876"/>
  <c r="C3876"/>
  <c r="B3876"/>
  <c r="A3876"/>
  <c r="O3875"/>
  <c r="K3875"/>
  <c r="J3875"/>
  <c r="I3875"/>
  <c r="H3875"/>
  <c r="G3875"/>
  <c r="F3875"/>
  <c r="E3875"/>
  <c r="D3875"/>
  <c r="C3875"/>
  <c r="B3875"/>
  <c r="A3875"/>
  <c r="O3874"/>
  <c r="K3874"/>
  <c r="J3874"/>
  <c r="I3874"/>
  <c r="H3874"/>
  <c r="G3874"/>
  <c r="F3874"/>
  <c r="E3874"/>
  <c r="D3874"/>
  <c r="C3874"/>
  <c r="B3874"/>
  <c r="A3874"/>
  <c r="O3873"/>
  <c r="K3873"/>
  <c r="J3873"/>
  <c r="I3873"/>
  <c r="H3873"/>
  <c r="G3873"/>
  <c r="F3873"/>
  <c r="E3873"/>
  <c r="D3873"/>
  <c r="C3873"/>
  <c r="B3873"/>
  <c r="A3873"/>
  <c r="O3872"/>
  <c r="K3872"/>
  <c r="J3872"/>
  <c r="I3872"/>
  <c r="H3872"/>
  <c r="G3872"/>
  <c r="F3872"/>
  <c r="E3872"/>
  <c r="D3872"/>
  <c r="C3872"/>
  <c r="B3872"/>
  <c r="A3872"/>
  <c r="O3871"/>
  <c r="K3871"/>
  <c r="J3871"/>
  <c r="I3871"/>
  <c r="H3871"/>
  <c r="G3871"/>
  <c r="F3871"/>
  <c r="E3871"/>
  <c r="D3871"/>
  <c r="C3871"/>
  <c r="B3871"/>
  <c r="A3871"/>
  <c r="O3870"/>
  <c r="K3870"/>
  <c r="J3870"/>
  <c r="I3870"/>
  <c r="H3870"/>
  <c r="G3870"/>
  <c r="F3870"/>
  <c r="E3870"/>
  <c r="D3870"/>
  <c r="C3870"/>
  <c r="B3870"/>
  <c r="A3870"/>
  <c r="O3869"/>
  <c r="K3869"/>
  <c r="J3869"/>
  <c r="I3869"/>
  <c r="H3869"/>
  <c r="G3869"/>
  <c r="F3869"/>
  <c r="E3869"/>
  <c r="D3869"/>
  <c r="C3869"/>
  <c r="B3869"/>
  <c r="A3869"/>
  <c r="O3868"/>
  <c r="K3868"/>
  <c r="J3868"/>
  <c r="I3868"/>
  <c r="H3868"/>
  <c r="G3868"/>
  <c r="F3868"/>
  <c r="E3868"/>
  <c r="D3868"/>
  <c r="C3868"/>
  <c r="B3868"/>
  <c r="A3868"/>
  <c r="O3867"/>
  <c r="K3867"/>
  <c r="J3867"/>
  <c r="I3867"/>
  <c r="H3867"/>
  <c r="G3867"/>
  <c r="F3867"/>
  <c r="E3867"/>
  <c r="D3867"/>
  <c r="C3867"/>
  <c r="B3867"/>
  <c r="A3867"/>
  <c r="O3866"/>
  <c r="K3866"/>
  <c r="J3866"/>
  <c r="I3866"/>
  <c r="H3866"/>
  <c r="G3866"/>
  <c r="F3866"/>
  <c r="E3866"/>
  <c r="D3866"/>
  <c r="C3866"/>
  <c r="B3866"/>
  <c r="A3866"/>
  <c r="O3865"/>
  <c r="K3865"/>
  <c r="J3865"/>
  <c r="I3865"/>
  <c r="H3865"/>
  <c r="G3865"/>
  <c r="F3865"/>
  <c r="E3865"/>
  <c r="D3865"/>
  <c r="C3865"/>
  <c r="B3865"/>
  <c r="A3865"/>
  <c r="O3864"/>
  <c r="K3864"/>
  <c r="J3864"/>
  <c r="I3864"/>
  <c r="H3864"/>
  <c r="G3864"/>
  <c r="F3864"/>
  <c r="E3864"/>
  <c r="D3864"/>
  <c r="C3864"/>
  <c r="B3864"/>
  <c r="A3864"/>
  <c r="O3863"/>
  <c r="K3863"/>
  <c r="J3863"/>
  <c r="I3863"/>
  <c r="H3863"/>
  <c r="G3863"/>
  <c r="F3863"/>
  <c r="E3863"/>
  <c r="D3863"/>
  <c r="C3863"/>
  <c r="B3863"/>
  <c r="A3863"/>
  <c r="O3862"/>
  <c r="K3862"/>
  <c r="J3862"/>
  <c r="I3862"/>
  <c r="H3862"/>
  <c r="G3862"/>
  <c r="F3862"/>
  <c r="E3862"/>
  <c r="D3862"/>
  <c r="C3862"/>
  <c r="B3862"/>
  <c r="A3862"/>
  <c r="O3861"/>
  <c r="K3861"/>
  <c r="J3861"/>
  <c r="I3861"/>
  <c r="H3861"/>
  <c r="G3861"/>
  <c r="F3861"/>
  <c r="E3861"/>
  <c r="D3861"/>
  <c r="C3861"/>
  <c r="B3861"/>
  <c r="A3861"/>
  <c r="O3860"/>
  <c r="K3860"/>
  <c r="J3860"/>
  <c r="I3860"/>
  <c r="H3860"/>
  <c r="G3860"/>
  <c r="F3860"/>
  <c r="E3860"/>
  <c r="D3860"/>
  <c r="C3860"/>
  <c r="B3860"/>
  <c r="A3860"/>
  <c r="O3859"/>
  <c r="K3859"/>
  <c r="J3859"/>
  <c r="I3859"/>
  <c r="H3859"/>
  <c r="G3859"/>
  <c r="F3859"/>
  <c r="E3859"/>
  <c r="D3859"/>
  <c r="C3859"/>
  <c r="B3859"/>
  <c r="A3859"/>
  <c r="O3858"/>
  <c r="K3858"/>
  <c r="J3858"/>
  <c r="I3858"/>
  <c r="H3858"/>
  <c r="G3858"/>
  <c r="F3858"/>
  <c r="E3858"/>
  <c r="D3858"/>
  <c r="C3858"/>
  <c r="B3858"/>
  <c r="A3858"/>
  <c r="O3857"/>
  <c r="K3857"/>
  <c r="J3857"/>
  <c r="I3857"/>
  <c r="H3857"/>
  <c r="G3857"/>
  <c r="F3857"/>
  <c r="E3857"/>
  <c r="D3857"/>
  <c r="C3857"/>
  <c r="B3857"/>
  <c r="A3857"/>
  <c r="O3856"/>
  <c r="K3856"/>
  <c r="J3856"/>
  <c r="I3856"/>
  <c r="H3856"/>
  <c r="G3856"/>
  <c r="F3856"/>
  <c r="E3856"/>
  <c r="D3856"/>
  <c r="C3856"/>
  <c r="B3856"/>
  <c r="A3856"/>
  <c r="O3855"/>
  <c r="K3855"/>
  <c r="J3855"/>
  <c r="I3855"/>
  <c r="H3855"/>
  <c r="G3855"/>
  <c r="F3855"/>
  <c r="E3855"/>
  <c r="D3855"/>
  <c r="C3855"/>
  <c r="B3855"/>
  <c r="A3855"/>
  <c r="O3854"/>
  <c r="K3854"/>
  <c r="J3854"/>
  <c r="I3854"/>
  <c r="H3854"/>
  <c r="G3854"/>
  <c r="F3854"/>
  <c r="E3854"/>
  <c r="D3854"/>
  <c r="C3854"/>
  <c r="B3854"/>
  <c r="A3854"/>
  <c r="O3853"/>
  <c r="K3853"/>
  <c r="J3853"/>
  <c r="I3853"/>
  <c r="H3853"/>
  <c r="G3853"/>
  <c r="F3853"/>
  <c r="E3853"/>
  <c r="D3853"/>
  <c r="C3853"/>
  <c r="B3853"/>
  <c r="A3853"/>
  <c r="O3852"/>
  <c r="K3852"/>
  <c r="J3852"/>
  <c r="I3852"/>
  <c r="H3852"/>
  <c r="G3852"/>
  <c r="F3852"/>
  <c r="E3852"/>
  <c r="D3852"/>
  <c r="C3852"/>
  <c r="B3852"/>
  <c r="A3852"/>
  <c r="O3851"/>
  <c r="K3851"/>
  <c r="J3851"/>
  <c r="I3851"/>
  <c r="H3851"/>
  <c r="G3851"/>
  <c r="F3851"/>
  <c r="E3851"/>
  <c r="D3851"/>
  <c r="C3851"/>
  <c r="B3851"/>
  <c r="A3851"/>
  <c r="O3850"/>
  <c r="K3850"/>
  <c r="J3850"/>
  <c r="I3850"/>
  <c r="H3850"/>
  <c r="G3850"/>
  <c r="F3850"/>
  <c r="E3850"/>
  <c r="D3850"/>
  <c r="C3850"/>
  <c r="B3850"/>
  <c r="A3850"/>
  <c r="O3849"/>
  <c r="K3849"/>
  <c r="J3849"/>
  <c r="I3849"/>
  <c r="H3849"/>
  <c r="G3849"/>
  <c r="F3849"/>
  <c r="E3849"/>
  <c r="D3849"/>
  <c r="C3849"/>
  <c r="B3849"/>
  <c r="A3849"/>
  <c r="O3848"/>
  <c r="K3848"/>
  <c r="J3848"/>
  <c r="I3848"/>
  <c r="H3848"/>
  <c r="G3848"/>
  <c r="F3848"/>
  <c r="E3848"/>
  <c r="D3848"/>
  <c r="C3848"/>
  <c r="B3848"/>
  <c r="A3848"/>
  <c r="O3847"/>
  <c r="K3847"/>
  <c r="J3847"/>
  <c r="I3847"/>
  <c r="H3847"/>
  <c r="G3847"/>
  <c r="F3847"/>
  <c r="E3847"/>
  <c r="D3847"/>
  <c r="C3847"/>
  <c r="B3847"/>
  <c r="A3847"/>
  <c r="O3846"/>
  <c r="K3846"/>
  <c r="J3846"/>
  <c r="I3846"/>
  <c r="H3846"/>
  <c r="G3846"/>
  <c r="F3846"/>
  <c r="E3846"/>
  <c r="D3846"/>
  <c r="C3846"/>
  <c r="B3846"/>
  <c r="A3846"/>
  <c r="O3845"/>
  <c r="K3845"/>
  <c r="J3845"/>
  <c r="I3845"/>
  <c r="H3845"/>
  <c r="G3845"/>
  <c r="F3845"/>
  <c r="E3845"/>
  <c r="D3845"/>
  <c r="C3845"/>
  <c r="B3845"/>
  <c r="A3845"/>
  <c r="O3844"/>
  <c r="K3844"/>
  <c r="J3844"/>
  <c r="I3844"/>
  <c r="H3844"/>
  <c r="G3844"/>
  <c r="F3844"/>
  <c r="E3844"/>
  <c r="D3844"/>
  <c r="C3844"/>
  <c r="B3844"/>
  <c r="A3844"/>
  <c r="O3843"/>
  <c r="K3843"/>
  <c r="J3843"/>
  <c r="I3843"/>
  <c r="H3843"/>
  <c r="G3843"/>
  <c r="F3843"/>
  <c r="E3843"/>
  <c r="D3843"/>
  <c r="C3843"/>
  <c r="B3843"/>
  <c r="A3843"/>
  <c r="O3842"/>
  <c r="K3842"/>
  <c r="J3842"/>
  <c r="I3842"/>
  <c r="H3842"/>
  <c r="G3842"/>
  <c r="F3842"/>
  <c r="E3842"/>
  <c r="D3842"/>
  <c r="C3842"/>
  <c r="B3842"/>
  <c r="A3842"/>
  <c r="O3841"/>
  <c r="K3841"/>
  <c r="J3841"/>
  <c r="I3841"/>
  <c r="H3841"/>
  <c r="G3841"/>
  <c r="F3841"/>
  <c r="E3841"/>
  <c r="D3841"/>
  <c r="C3841"/>
  <c r="B3841"/>
  <c r="A3841"/>
  <c r="O3840"/>
  <c r="K3840"/>
  <c r="J3840"/>
  <c r="I3840"/>
  <c r="H3840"/>
  <c r="G3840"/>
  <c r="F3840"/>
  <c r="E3840"/>
  <c r="D3840"/>
  <c r="C3840"/>
  <c r="B3840"/>
  <c r="A3840"/>
  <c r="O3839"/>
  <c r="K3839"/>
  <c r="J3839"/>
  <c r="I3839"/>
  <c r="H3839"/>
  <c r="G3839"/>
  <c r="F3839"/>
  <c r="E3839"/>
  <c r="D3839"/>
  <c r="C3839"/>
  <c r="B3839"/>
  <c r="A3839"/>
  <c r="O3838"/>
  <c r="K3838"/>
  <c r="J3838"/>
  <c r="I3838"/>
  <c r="H3838"/>
  <c r="G3838"/>
  <c r="F3838"/>
  <c r="E3838"/>
  <c r="D3838"/>
  <c r="C3838"/>
  <c r="B3838"/>
  <c r="A3838"/>
  <c r="O3837"/>
  <c r="K3837"/>
  <c r="J3837"/>
  <c r="I3837"/>
  <c r="H3837"/>
  <c r="G3837"/>
  <c r="F3837"/>
  <c r="E3837"/>
  <c r="D3837"/>
  <c r="C3837"/>
  <c r="B3837"/>
  <c r="A3837"/>
  <c r="O3836"/>
  <c r="K3836"/>
  <c r="J3836"/>
  <c r="I3836"/>
  <c r="H3836"/>
  <c r="G3836"/>
  <c r="F3836"/>
  <c r="E3836"/>
  <c r="D3836"/>
  <c r="C3836"/>
  <c r="B3836"/>
  <c r="A3836"/>
  <c r="O3835"/>
  <c r="K3835"/>
  <c r="J3835"/>
  <c r="I3835"/>
  <c r="H3835"/>
  <c r="G3835"/>
  <c r="F3835"/>
  <c r="E3835"/>
  <c r="D3835"/>
  <c r="C3835"/>
  <c r="B3835"/>
  <c r="A3835"/>
  <c r="O3834"/>
  <c r="K3834"/>
  <c r="J3834"/>
  <c r="I3834"/>
  <c r="H3834"/>
  <c r="G3834"/>
  <c r="F3834"/>
  <c r="E3834"/>
  <c r="D3834"/>
  <c r="C3834"/>
  <c r="B3834"/>
  <c r="A3834"/>
  <c r="O3833"/>
  <c r="K3833"/>
  <c r="J3833"/>
  <c r="I3833"/>
  <c r="H3833"/>
  <c r="G3833"/>
  <c r="F3833"/>
  <c r="E3833"/>
  <c r="D3833"/>
  <c r="C3833"/>
  <c r="B3833"/>
  <c r="A3833"/>
  <c r="O3832"/>
  <c r="K3832"/>
  <c r="J3832"/>
  <c r="I3832"/>
  <c r="H3832"/>
  <c r="G3832"/>
  <c r="F3832"/>
  <c r="E3832"/>
  <c r="D3832"/>
  <c r="C3832"/>
  <c r="B3832"/>
  <c r="A3832"/>
  <c r="O3831"/>
  <c r="K3831"/>
  <c r="J3831"/>
  <c r="I3831"/>
  <c r="H3831"/>
  <c r="G3831"/>
  <c r="F3831"/>
  <c r="E3831"/>
  <c r="D3831"/>
  <c r="C3831"/>
  <c r="B3831"/>
  <c r="A3831"/>
  <c r="O3830"/>
  <c r="K3830"/>
  <c r="J3830"/>
  <c r="I3830"/>
  <c r="H3830"/>
  <c r="G3830"/>
  <c r="F3830"/>
  <c r="E3830"/>
  <c r="D3830"/>
  <c r="C3830"/>
  <c r="B3830"/>
  <c r="A3830"/>
  <c r="O3829"/>
  <c r="K3829"/>
  <c r="J3829"/>
  <c r="I3829"/>
  <c r="H3829"/>
  <c r="G3829"/>
  <c r="F3829"/>
  <c r="E3829"/>
  <c r="D3829"/>
  <c r="C3829"/>
  <c r="B3829"/>
  <c r="A3829"/>
  <c r="O3828"/>
  <c r="K3828"/>
  <c r="J3828"/>
  <c r="I3828"/>
  <c r="H3828"/>
  <c r="G3828"/>
  <c r="F3828"/>
  <c r="E3828"/>
  <c r="D3828"/>
  <c r="C3828"/>
  <c r="B3828"/>
  <c r="A3828"/>
  <c r="O3827"/>
  <c r="K3827"/>
  <c r="J3827"/>
  <c r="I3827"/>
  <c r="H3827"/>
  <c r="G3827"/>
  <c r="F3827"/>
  <c r="E3827"/>
  <c r="D3827"/>
  <c r="C3827"/>
  <c r="B3827"/>
  <c r="A3827"/>
  <c r="O3826"/>
  <c r="K3826"/>
  <c r="J3826"/>
  <c r="I3826"/>
  <c r="H3826"/>
  <c r="G3826"/>
  <c r="F3826"/>
  <c r="E3826"/>
  <c r="D3826"/>
  <c r="C3826"/>
  <c r="B3826"/>
  <c r="A3826"/>
  <c r="O3825"/>
  <c r="K3825"/>
  <c r="J3825"/>
  <c r="I3825"/>
  <c r="H3825"/>
  <c r="G3825"/>
  <c r="F3825"/>
  <c r="E3825"/>
  <c r="D3825"/>
  <c r="C3825"/>
  <c r="B3825"/>
  <c r="A3825"/>
  <c r="O3824"/>
  <c r="K3824"/>
  <c r="J3824"/>
  <c r="I3824"/>
  <c r="H3824"/>
  <c r="G3824"/>
  <c r="F3824"/>
  <c r="E3824"/>
  <c r="D3824"/>
  <c r="C3824"/>
  <c r="B3824"/>
  <c r="A3824"/>
  <c r="O3823"/>
  <c r="K3823"/>
  <c r="J3823"/>
  <c r="I3823"/>
  <c r="H3823"/>
  <c r="G3823"/>
  <c r="F3823"/>
  <c r="E3823"/>
  <c r="D3823"/>
  <c r="C3823"/>
  <c r="B3823"/>
  <c r="A3823"/>
  <c r="O3822"/>
  <c r="K3822"/>
  <c r="J3822"/>
  <c r="I3822"/>
  <c r="H3822"/>
  <c r="G3822"/>
  <c r="F3822"/>
  <c r="E3822"/>
  <c r="D3822"/>
  <c r="C3822"/>
  <c r="B3822"/>
  <c r="A3822"/>
  <c r="O3821"/>
  <c r="K3821"/>
  <c r="J3821"/>
  <c r="I3821"/>
  <c r="H3821"/>
  <c r="G3821"/>
  <c r="F3821"/>
  <c r="E3821"/>
  <c r="D3821"/>
  <c r="C3821"/>
  <c r="B3821"/>
  <c r="A3821"/>
  <c r="O3820"/>
  <c r="K3820"/>
  <c r="J3820"/>
  <c r="I3820"/>
  <c r="H3820"/>
  <c r="G3820"/>
  <c r="F3820"/>
  <c r="E3820"/>
  <c r="D3820"/>
  <c r="C3820"/>
  <c r="B3820"/>
  <c r="A3820"/>
  <c r="O3819"/>
  <c r="K3819"/>
  <c r="J3819"/>
  <c r="I3819"/>
  <c r="H3819"/>
  <c r="G3819"/>
  <c r="F3819"/>
  <c r="E3819"/>
  <c r="D3819"/>
  <c r="C3819"/>
  <c r="B3819"/>
  <c r="A3819"/>
  <c r="O3818"/>
  <c r="K3818"/>
  <c r="J3818"/>
  <c r="I3818"/>
  <c r="H3818"/>
  <c r="G3818"/>
  <c r="F3818"/>
  <c r="E3818"/>
  <c r="D3818"/>
  <c r="C3818"/>
  <c r="B3818"/>
  <c r="A3818"/>
  <c r="O3817"/>
  <c r="K3817"/>
  <c r="J3817"/>
  <c r="I3817"/>
  <c r="H3817"/>
  <c r="G3817"/>
  <c r="F3817"/>
  <c r="E3817"/>
  <c r="D3817"/>
  <c r="C3817"/>
  <c r="B3817"/>
  <c r="A3817"/>
  <c r="O3816"/>
  <c r="K3816"/>
  <c r="J3816"/>
  <c r="I3816"/>
  <c r="H3816"/>
  <c r="G3816"/>
  <c r="F3816"/>
  <c r="E3816"/>
  <c r="D3816"/>
  <c r="C3816"/>
  <c r="B3816"/>
  <c r="A3816"/>
  <c r="O3815"/>
  <c r="K3815"/>
  <c r="J3815"/>
  <c r="I3815"/>
  <c r="H3815"/>
  <c r="G3815"/>
  <c r="F3815"/>
  <c r="E3815"/>
  <c r="D3815"/>
  <c r="C3815"/>
  <c r="B3815"/>
  <c r="A3815"/>
  <c r="O3814"/>
  <c r="K3814"/>
  <c r="J3814"/>
  <c r="I3814"/>
  <c r="H3814"/>
  <c r="G3814"/>
  <c r="F3814"/>
  <c r="E3814"/>
  <c r="D3814"/>
  <c r="C3814"/>
  <c r="B3814"/>
  <c r="A3814"/>
  <c r="O3813"/>
  <c r="K3813"/>
  <c r="J3813"/>
  <c r="I3813"/>
  <c r="H3813"/>
  <c r="G3813"/>
  <c r="F3813"/>
  <c r="E3813"/>
  <c r="D3813"/>
  <c r="C3813"/>
  <c r="B3813"/>
  <c r="A3813"/>
  <c r="O3812"/>
  <c r="K3812"/>
  <c r="J3812"/>
  <c r="I3812"/>
  <c r="H3812"/>
  <c r="G3812"/>
  <c r="F3812"/>
  <c r="E3812"/>
  <c r="D3812"/>
  <c r="C3812"/>
  <c r="B3812"/>
  <c r="A3812"/>
  <c r="O3811"/>
  <c r="K3811"/>
  <c r="J3811"/>
  <c r="I3811"/>
  <c r="H3811"/>
  <c r="G3811"/>
  <c r="F3811"/>
  <c r="E3811"/>
  <c r="D3811"/>
  <c r="C3811"/>
  <c r="B3811"/>
  <c r="A3811"/>
  <c r="O3810"/>
  <c r="K3810"/>
  <c r="J3810"/>
  <c r="I3810"/>
  <c r="H3810"/>
  <c r="G3810"/>
  <c r="F3810"/>
  <c r="E3810"/>
  <c r="D3810"/>
  <c r="C3810"/>
  <c r="B3810"/>
  <c r="A3810"/>
  <c r="O3809"/>
  <c r="K3809"/>
  <c r="J3809"/>
  <c r="I3809"/>
  <c r="H3809"/>
  <c r="G3809"/>
  <c r="F3809"/>
  <c r="E3809"/>
  <c r="D3809"/>
  <c r="C3809"/>
  <c r="B3809"/>
  <c r="A3809"/>
  <c r="O3808"/>
  <c r="K3808"/>
  <c r="J3808"/>
  <c r="I3808"/>
  <c r="H3808"/>
  <c r="G3808"/>
  <c r="F3808"/>
  <c r="E3808"/>
  <c r="D3808"/>
  <c r="C3808"/>
  <c r="B3808"/>
  <c r="A3808"/>
  <c r="O3807"/>
  <c r="K3807"/>
  <c r="J3807"/>
  <c r="I3807"/>
  <c r="H3807"/>
  <c r="G3807"/>
  <c r="F3807"/>
  <c r="E3807"/>
  <c r="D3807"/>
  <c r="C3807"/>
  <c r="B3807"/>
  <c r="A3807"/>
  <c r="O3806"/>
  <c r="K3806"/>
  <c r="J3806"/>
  <c r="I3806"/>
  <c r="H3806"/>
  <c r="G3806"/>
  <c r="F3806"/>
  <c r="E3806"/>
  <c r="D3806"/>
  <c r="C3806"/>
  <c r="B3806"/>
  <c r="A3806"/>
  <c r="O3805"/>
  <c r="K3805"/>
  <c r="J3805"/>
  <c r="I3805"/>
  <c r="H3805"/>
  <c r="G3805"/>
  <c r="F3805"/>
  <c r="E3805"/>
  <c r="D3805"/>
  <c r="C3805"/>
  <c r="B3805"/>
  <c r="A3805"/>
  <c r="O3804"/>
  <c r="K3804"/>
  <c r="J3804"/>
  <c r="I3804"/>
  <c r="H3804"/>
  <c r="G3804"/>
  <c r="F3804"/>
  <c r="E3804"/>
  <c r="D3804"/>
  <c r="C3804"/>
  <c r="B3804"/>
  <c r="A3804"/>
  <c r="O3803"/>
  <c r="K3803"/>
  <c r="J3803"/>
  <c r="I3803"/>
  <c r="H3803"/>
  <c r="G3803"/>
  <c r="F3803"/>
  <c r="E3803"/>
  <c r="D3803"/>
  <c r="C3803"/>
  <c r="B3803"/>
  <c r="A3803"/>
  <c r="O3802"/>
  <c r="K3802"/>
  <c r="J3802"/>
  <c r="I3802"/>
  <c r="H3802"/>
  <c r="G3802"/>
  <c r="F3802"/>
  <c r="E3802"/>
  <c r="D3802"/>
  <c r="C3802"/>
  <c r="B3802"/>
  <c r="A3802"/>
  <c r="O3801"/>
  <c r="K3801"/>
  <c r="J3801"/>
  <c r="I3801"/>
  <c r="H3801"/>
  <c r="G3801"/>
  <c r="F3801"/>
  <c r="E3801"/>
  <c r="D3801"/>
  <c r="C3801"/>
  <c r="B3801"/>
  <c r="A3801"/>
  <c r="O3800"/>
  <c r="K3800"/>
  <c r="J3800"/>
  <c r="I3800"/>
  <c r="H3800"/>
  <c r="G3800"/>
  <c r="F3800"/>
  <c r="E3800"/>
  <c r="D3800"/>
  <c r="C3800"/>
  <c r="B3800"/>
  <c r="A3800"/>
  <c r="O3799"/>
  <c r="K3799"/>
  <c r="J3799"/>
  <c r="I3799"/>
  <c r="H3799"/>
  <c r="G3799"/>
  <c r="F3799"/>
  <c r="E3799"/>
  <c r="D3799"/>
  <c r="C3799"/>
  <c r="B3799"/>
  <c r="A3799"/>
  <c r="O3798"/>
  <c r="K3798"/>
  <c r="J3798"/>
  <c r="I3798"/>
  <c r="H3798"/>
  <c r="G3798"/>
  <c r="F3798"/>
  <c r="E3798"/>
  <c r="D3798"/>
  <c r="C3798"/>
  <c r="B3798"/>
  <c r="A3798"/>
  <c r="O3797"/>
  <c r="K3797"/>
  <c r="J3797"/>
  <c r="I3797"/>
  <c r="H3797"/>
  <c r="G3797"/>
  <c r="F3797"/>
  <c r="E3797"/>
  <c r="D3797"/>
  <c r="C3797"/>
  <c r="B3797"/>
  <c r="A3797"/>
  <c r="O3796"/>
  <c r="K3796"/>
  <c r="J3796"/>
  <c r="I3796"/>
  <c r="H3796"/>
  <c r="G3796"/>
  <c r="F3796"/>
  <c r="E3796"/>
  <c r="D3796"/>
  <c r="C3796"/>
  <c r="B3796"/>
  <c r="A3796"/>
  <c r="O3795"/>
  <c r="K3795"/>
  <c r="J3795"/>
  <c r="I3795"/>
  <c r="H3795"/>
  <c r="G3795"/>
  <c r="F3795"/>
  <c r="E3795"/>
  <c r="D3795"/>
  <c r="C3795"/>
  <c r="B3795"/>
  <c r="A3795"/>
  <c r="O3794"/>
  <c r="K3794"/>
  <c r="J3794"/>
  <c r="I3794"/>
  <c r="H3794"/>
  <c r="G3794"/>
  <c r="F3794"/>
  <c r="E3794"/>
  <c r="D3794"/>
  <c r="C3794"/>
  <c r="B3794"/>
  <c r="A3794"/>
  <c r="O3793"/>
  <c r="K3793"/>
  <c r="J3793"/>
  <c r="I3793"/>
  <c r="H3793"/>
  <c r="G3793"/>
  <c r="F3793"/>
  <c r="E3793"/>
  <c r="D3793"/>
  <c r="C3793"/>
  <c r="B3793"/>
  <c r="A3793"/>
  <c r="O3792"/>
  <c r="K3792"/>
  <c r="J3792"/>
  <c r="I3792"/>
  <c r="H3792"/>
  <c r="G3792"/>
  <c r="F3792"/>
  <c r="E3792"/>
  <c r="D3792"/>
  <c r="C3792"/>
  <c r="B3792"/>
  <c r="A3792"/>
  <c r="O3791"/>
  <c r="K3791"/>
  <c r="J3791"/>
  <c r="I3791"/>
  <c r="H3791"/>
  <c r="G3791"/>
  <c r="F3791"/>
  <c r="E3791"/>
  <c r="D3791"/>
  <c r="C3791"/>
  <c r="B3791"/>
  <c r="A3791"/>
  <c r="O3790"/>
  <c r="K3790"/>
  <c r="J3790"/>
  <c r="I3790"/>
  <c r="H3790"/>
  <c r="G3790"/>
  <c r="F3790"/>
  <c r="E3790"/>
  <c r="D3790"/>
  <c r="C3790"/>
  <c r="B3790"/>
  <c r="A3790"/>
  <c r="O3789"/>
  <c r="K3789"/>
  <c r="J3789"/>
  <c r="I3789"/>
  <c r="H3789"/>
  <c r="G3789"/>
  <c r="F3789"/>
  <c r="E3789"/>
  <c r="D3789"/>
  <c r="C3789"/>
  <c r="B3789"/>
  <c r="A3789"/>
  <c r="O3788"/>
  <c r="K3788"/>
  <c r="J3788"/>
  <c r="I3788"/>
  <c r="H3788"/>
  <c r="G3788"/>
  <c r="F3788"/>
  <c r="E3788"/>
  <c r="D3788"/>
  <c r="C3788"/>
  <c r="B3788"/>
  <c r="A3788"/>
  <c r="O3787"/>
  <c r="K3787"/>
  <c r="J3787"/>
  <c r="I3787"/>
  <c r="H3787"/>
  <c r="G3787"/>
  <c r="F3787"/>
  <c r="E3787"/>
  <c r="D3787"/>
  <c r="C3787"/>
  <c r="B3787"/>
  <c r="A3787"/>
  <c r="O3786"/>
  <c r="K3786"/>
  <c r="J3786"/>
  <c r="I3786"/>
  <c r="H3786"/>
  <c r="G3786"/>
  <c r="F3786"/>
  <c r="E3786"/>
  <c r="D3786"/>
  <c r="C3786"/>
  <c r="B3786"/>
  <c r="A3786"/>
  <c r="O3785"/>
  <c r="K3785"/>
  <c r="J3785"/>
  <c r="I3785"/>
  <c r="H3785"/>
  <c r="G3785"/>
  <c r="F3785"/>
  <c r="E3785"/>
  <c r="D3785"/>
  <c r="C3785"/>
  <c r="B3785"/>
  <c r="A3785"/>
  <c r="O3784"/>
  <c r="K3784"/>
  <c r="J3784"/>
  <c r="I3784"/>
  <c r="H3784"/>
  <c r="G3784"/>
  <c r="F3784"/>
  <c r="E3784"/>
  <c r="D3784"/>
  <c r="C3784"/>
  <c r="B3784"/>
  <c r="A3784"/>
  <c r="O3783"/>
  <c r="K3783"/>
  <c r="J3783"/>
  <c r="I3783"/>
  <c r="H3783"/>
  <c r="G3783"/>
  <c r="F3783"/>
  <c r="E3783"/>
  <c r="D3783"/>
  <c r="C3783"/>
  <c r="B3783"/>
  <c r="A3783"/>
  <c r="O3782"/>
  <c r="K3782"/>
  <c r="J3782"/>
  <c r="I3782"/>
  <c r="H3782"/>
  <c r="G3782"/>
  <c r="F3782"/>
  <c r="E3782"/>
  <c r="D3782"/>
  <c r="C3782"/>
  <c r="B3782"/>
  <c r="A3782"/>
  <c r="O3781"/>
  <c r="K3781"/>
  <c r="J3781"/>
  <c r="I3781"/>
  <c r="H3781"/>
  <c r="G3781"/>
  <c r="F3781"/>
  <c r="E3781"/>
  <c r="D3781"/>
  <c r="C3781"/>
  <c r="B3781"/>
  <c r="A3781"/>
  <c r="O3780"/>
  <c r="K3780"/>
  <c r="J3780"/>
  <c r="I3780"/>
  <c r="H3780"/>
  <c r="G3780"/>
  <c r="F3780"/>
  <c r="E3780"/>
  <c r="D3780"/>
  <c r="C3780"/>
  <c r="B3780"/>
  <c r="A3780"/>
  <c r="O3779"/>
  <c r="K3779"/>
  <c r="J3779"/>
  <c r="I3779"/>
  <c r="H3779"/>
  <c r="G3779"/>
  <c r="F3779"/>
  <c r="E3779"/>
  <c r="D3779"/>
  <c r="C3779"/>
  <c r="B3779"/>
  <c r="A3779"/>
  <c r="O3778"/>
  <c r="K3778"/>
  <c r="J3778"/>
  <c r="I3778"/>
  <c r="H3778"/>
  <c r="G3778"/>
  <c r="F3778"/>
  <c r="E3778"/>
  <c r="D3778"/>
  <c r="C3778"/>
  <c r="B3778"/>
  <c r="A3778"/>
  <c r="O3777"/>
  <c r="K3777"/>
  <c r="J3777"/>
  <c r="I3777"/>
  <c r="H3777"/>
  <c r="G3777"/>
  <c r="F3777"/>
  <c r="E3777"/>
  <c r="D3777"/>
  <c r="C3777"/>
  <c r="B3777"/>
  <c r="A3777"/>
  <c r="O3776"/>
  <c r="K3776"/>
  <c r="J3776"/>
  <c r="I3776"/>
  <c r="H3776"/>
  <c r="G3776"/>
  <c r="F3776"/>
  <c r="E3776"/>
  <c r="D3776"/>
  <c r="C3776"/>
  <c r="B3776"/>
  <c r="A3776"/>
  <c r="O3775"/>
  <c r="K3775"/>
  <c r="J3775"/>
  <c r="I3775"/>
  <c r="H3775"/>
  <c r="G3775"/>
  <c r="F3775"/>
  <c r="E3775"/>
  <c r="D3775"/>
  <c r="C3775"/>
  <c r="B3775"/>
  <c r="A3775"/>
  <c r="O3774"/>
  <c r="K3774"/>
  <c r="J3774"/>
  <c r="I3774"/>
  <c r="H3774"/>
  <c r="G3774"/>
  <c r="F3774"/>
  <c r="E3774"/>
  <c r="D3774"/>
  <c r="C3774"/>
  <c r="B3774"/>
  <c r="A3774"/>
  <c r="O3773"/>
  <c r="K3773"/>
  <c r="J3773"/>
  <c r="I3773"/>
  <c r="H3773"/>
  <c r="G3773"/>
  <c r="F3773"/>
  <c r="E3773"/>
  <c r="D3773"/>
  <c r="C3773"/>
  <c r="B3773"/>
  <c r="A3773"/>
  <c r="O3772"/>
  <c r="K3772"/>
  <c r="J3772"/>
  <c r="I3772"/>
  <c r="H3772"/>
  <c r="G3772"/>
  <c r="F3772"/>
  <c r="E3772"/>
  <c r="D3772"/>
  <c r="C3772"/>
  <c r="B3772"/>
  <c r="A3772"/>
  <c r="O3771"/>
  <c r="K3771"/>
  <c r="J3771"/>
  <c r="I3771"/>
  <c r="H3771"/>
  <c r="G3771"/>
  <c r="F3771"/>
  <c r="E3771"/>
  <c r="D3771"/>
  <c r="C3771"/>
  <c r="B3771"/>
  <c r="A3771"/>
  <c r="O3770"/>
  <c r="K3770"/>
  <c r="J3770"/>
  <c r="I3770"/>
  <c r="H3770"/>
  <c r="G3770"/>
  <c r="F3770"/>
  <c r="E3770"/>
  <c r="D3770"/>
  <c r="C3770"/>
  <c r="B3770"/>
  <c r="A3770"/>
  <c r="O3769"/>
  <c r="K3769"/>
  <c r="J3769"/>
  <c r="I3769"/>
  <c r="H3769"/>
  <c r="G3769"/>
  <c r="F3769"/>
  <c r="E3769"/>
  <c r="D3769"/>
  <c r="C3769"/>
  <c r="B3769"/>
  <c r="A3769"/>
  <c r="O3768"/>
  <c r="K3768"/>
  <c r="J3768"/>
  <c r="I3768"/>
  <c r="H3768"/>
  <c r="G3768"/>
  <c r="F3768"/>
  <c r="E3768"/>
  <c r="D3768"/>
  <c r="C3768"/>
  <c r="B3768"/>
  <c r="A3768"/>
  <c r="O3767"/>
  <c r="K3767"/>
  <c r="J3767"/>
  <c r="I3767"/>
  <c r="H3767"/>
  <c r="G3767"/>
  <c r="F3767"/>
  <c r="E3767"/>
  <c r="D3767"/>
  <c r="C3767"/>
  <c r="B3767"/>
  <c r="A3767"/>
  <c r="O3766"/>
  <c r="K3766"/>
  <c r="J3766"/>
  <c r="I3766"/>
  <c r="H3766"/>
  <c r="G3766"/>
  <c r="F3766"/>
  <c r="E3766"/>
  <c r="D3766"/>
  <c r="C3766"/>
  <c r="B3766"/>
  <c r="A3766"/>
  <c r="O3765"/>
  <c r="K3765"/>
  <c r="J3765"/>
  <c r="I3765"/>
  <c r="H3765"/>
  <c r="G3765"/>
  <c r="F3765"/>
  <c r="E3765"/>
  <c r="D3765"/>
  <c r="C3765"/>
  <c r="B3765"/>
  <c r="A3765"/>
  <c r="O3764"/>
  <c r="K3764"/>
  <c r="J3764"/>
  <c r="I3764"/>
  <c r="H3764"/>
  <c r="G3764"/>
  <c r="F3764"/>
  <c r="E3764"/>
  <c r="D3764"/>
  <c r="C3764"/>
  <c r="B3764"/>
  <c r="A3764"/>
  <c r="O3763"/>
  <c r="K3763"/>
  <c r="J3763"/>
  <c r="I3763"/>
  <c r="H3763"/>
  <c r="G3763"/>
  <c r="F3763"/>
  <c r="E3763"/>
  <c r="D3763"/>
  <c r="C3763"/>
  <c r="B3763"/>
  <c r="A3763"/>
  <c r="O3762"/>
  <c r="K3762"/>
  <c r="J3762"/>
  <c r="I3762"/>
  <c r="H3762"/>
  <c r="G3762"/>
  <c r="F3762"/>
  <c r="E3762"/>
  <c r="D3762"/>
  <c r="C3762"/>
  <c r="B3762"/>
  <c r="A3762"/>
  <c r="O3761"/>
  <c r="K3761"/>
  <c r="J3761"/>
  <c r="I3761"/>
  <c r="H3761"/>
  <c r="G3761"/>
  <c r="F3761"/>
  <c r="E3761"/>
  <c r="D3761"/>
  <c r="C3761"/>
  <c r="B3761"/>
  <c r="A3761"/>
  <c r="O3760"/>
  <c r="K3760"/>
  <c r="J3760"/>
  <c r="I3760"/>
  <c r="H3760"/>
  <c r="G3760"/>
  <c r="F3760"/>
  <c r="E3760"/>
  <c r="D3760"/>
  <c r="C3760"/>
  <c r="B3760"/>
  <c r="A3760"/>
  <c r="O3759"/>
  <c r="K3759"/>
  <c r="J3759"/>
  <c r="I3759"/>
  <c r="H3759"/>
  <c r="G3759"/>
  <c r="F3759"/>
  <c r="E3759"/>
  <c r="D3759"/>
  <c r="C3759"/>
  <c r="B3759"/>
  <c r="A3759"/>
  <c r="O3758"/>
  <c r="K3758"/>
  <c r="J3758"/>
  <c r="I3758"/>
  <c r="H3758"/>
  <c r="G3758"/>
  <c r="F3758"/>
  <c r="E3758"/>
  <c r="D3758"/>
  <c r="C3758"/>
  <c r="B3758"/>
  <c r="A3758"/>
  <c r="O3757"/>
  <c r="K3757"/>
  <c r="J3757"/>
  <c r="I3757"/>
  <c r="H3757"/>
  <c r="G3757"/>
  <c r="F3757"/>
  <c r="E3757"/>
  <c r="D3757"/>
  <c r="C3757"/>
  <c r="B3757"/>
  <c r="A3757"/>
  <c r="O3756"/>
  <c r="K3756"/>
  <c r="J3756"/>
  <c r="I3756"/>
  <c r="H3756"/>
  <c r="G3756"/>
  <c r="F3756"/>
  <c r="E3756"/>
  <c r="D3756"/>
  <c r="C3756"/>
  <c r="B3756"/>
  <c r="A3756"/>
  <c r="O3755"/>
  <c r="K3755"/>
  <c r="J3755"/>
  <c r="I3755"/>
  <c r="H3755"/>
  <c r="G3755"/>
  <c r="F3755"/>
  <c r="E3755"/>
  <c r="D3755"/>
  <c r="C3755"/>
  <c r="B3755"/>
  <c r="A3755"/>
  <c r="O3754"/>
  <c r="K3754"/>
  <c r="J3754"/>
  <c r="I3754"/>
  <c r="H3754"/>
  <c r="G3754"/>
  <c r="F3754"/>
  <c r="E3754"/>
  <c r="D3754"/>
  <c r="C3754"/>
  <c r="B3754"/>
  <c r="A3754"/>
  <c r="O3753"/>
  <c r="K3753"/>
  <c r="J3753"/>
  <c r="I3753"/>
  <c r="H3753"/>
  <c r="G3753"/>
  <c r="F3753"/>
  <c r="E3753"/>
  <c r="D3753"/>
  <c r="C3753"/>
  <c r="B3753"/>
  <c r="A3753"/>
  <c r="O3752"/>
  <c r="K3752"/>
  <c r="J3752"/>
  <c r="I3752"/>
  <c r="H3752"/>
  <c r="G3752"/>
  <c r="F3752"/>
  <c r="E3752"/>
  <c r="D3752"/>
  <c r="C3752"/>
  <c r="B3752"/>
  <c r="A3752"/>
  <c r="O3751"/>
  <c r="K3751"/>
  <c r="J3751"/>
  <c r="I3751"/>
  <c r="H3751"/>
  <c r="G3751"/>
  <c r="F3751"/>
  <c r="E3751"/>
  <c r="D3751"/>
  <c r="C3751"/>
  <c r="B3751"/>
  <c r="A3751"/>
  <c r="O3750"/>
  <c r="K3750"/>
  <c r="J3750"/>
  <c r="I3750"/>
  <c r="H3750"/>
  <c r="G3750"/>
  <c r="F3750"/>
  <c r="E3750"/>
  <c r="D3750"/>
  <c r="C3750"/>
  <c r="B3750"/>
  <c r="A3750"/>
  <c r="O3749"/>
  <c r="K3749"/>
  <c r="J3749"/>
  <c r="I3749"/>
  <c r="H3749"/>
  <c r="G3749"/>
  <c r="F3749"/>
  <c r="E3749"/>
  <c r="D3749"/>
  <c r="C3749"/>
  <c r="B3749"/>
  <c r="A3749"/>
  <c r="O3748"/>
  <c r="K3748"/>
  <c r="J3748"/>
  <c r="I3748"/>
  <c r="H3748"/>
  <c r="G3748"/>
  <c r="F3748"/>
  <c r="E3748"/>
  <c r="D3748"/>
  <c r="C3748"/>
  <c r="B3748"/>
  <c r="A3748"/>
  <c r="O3747"/>
  <c r="K3747"/>
  <c r="J3747"/>
  <c r="I3747"/>
  <c r="H3747"/>
  <c r="G3747"/>
  <c r="F3747"/>
  <c r="E3747"/>
  <c r="D3747"/>
  <c r="C3747"/>
  <c r="B3747"/>
  <c r="A3747"/>
  <c r="O3746"/>
  <c r="K3746"/>
  <c r="J3746"/>
  <c r="I3746"/>
  <c r="H3746"/>
  <c r="G3746"/>
  <c r="F3746"/>
  <c r="E3746"/>
  <c r="D3746"/>
  <c r="C3746"/>
  <c r="B3746"/>
  <c r="A3746"/>
  <c r="O3745"/>
  <c r="K3745"/>
  <c r="J3745"/>
  <c r="I3745"/>
  <c r="H3745"/>
  <c r="G3745"/>
  <c r="F3745"/>
  <c r="E3745"/>
  <c r="D3745"/>
  <c r="C3745"/>
  <c r="B3745"/>
  <c r="A3745"/>
  <c r="O3744"/>
  <c r="K3744"/>
  <c r="J3744"/>
  <c r="I3744"/>
  <c r="H3744"/>
  <c r="G3744"/>
  <c r="F3744"/>
  <c r="E3744"/>
  <c r="D3744"/>
  <c r="C3744"/>
  <c r="B3744"/>
  <c r="A3744"/>
  <c r="O3743"/>
  <c r="K3743"/>
  <c r="J3743"/>
  <c r="I3743"/>
  <c r="H3743"/>
  <c r="G3743"/>
  <c r="F3743"/>
  <c r="E3743"/>
  <c r="D3743"/>
  <c r="C3743"/>
  <c r="B3743"/>
  <c r="A3743"/>
  <c r="O3742"/>
  <c r="K3742"/>
  <c r="J3742"/>
  <c r="I3742"/>
  <c r="H3742"/>
  <c r="G3742"/>
  <c r="F3742"/>
  <c r="E3742"/>
  <c r="D3742"/>
  <c r="C3742"/>
  <c r="B3742"/>
  <c r="A3742"/>
  <c r="O3741"/>
  <c r="K3741"/>
  <c r="J3741"/>
  <c r="I3741"/>
  <c r="H3741"/>
  <c r="G3741"/>
  <c r="F3741"/>
  <c r="E3741"/>
  <c r="D3741"/>
  <c r="C3741"/>
  <c r="B3741"/>
  <c r="A3741"/>
  <c r="O3740"/>
  <c r="K3740"/>
  <c r="J3740"/>
  <c r="I3740"/>
  <c r="H3740"/>
  <c r="G3740"/>
  <c r="F3740"/>
  <c r="E3740"/>
  <c r="D3740"/>
  <c r="C3740"/>
  <c r="B3740"/>
  <c r="A3740"/>
  <c r="O3739"/>
  <c r="K3739"/>
  <c r="J3739"/>
  <c r="I3739"/>
  <c r="H3739"/>
  <c r="G3739"/>
  <c r="F3739"/>
  <c r="E3739"/>
  <c r="D3739"/>
  <c r="C3739"/>
  <c r="B3739"/>
  <c r="A3739"/>
  <c r="O3738"/>
  <c r="K3738"/>
  <c r="J3738"/>
  <c r="I3738"/>
  <c r="H3738"/>
  <c r="G3738"/>
  <c r="F3738"/>
  <c r="E3738"/>
  <c r="D3738"/>
  <c r="C3738"/>
  <c r="B3738"/>
  <c r="A3738"/>
  <c r="O3737"/>
  <c r="K3737"/>
  <c r="J3737"/>
  <c r="I3737"/>
  <c r="H3737"/>
  <c r="G3737"/>
  <c r="F3737"/>
  <c r="E3737"/>
  <c r="D3737"/>
  <c r="C3737"/>
  <c r="B3737"/>
  <c r="A3737"/>
  <c r="O3736"/>
  <c r="K3736"/>
  <c r="J3736"/>
  <c r="I3736"/>
  <c r="H3736"/>
  <c r="G3736"/>
  <c r="F3736"/>
  <c r="E3736"/>
  <c r="D3736"/>
  <c r="C3736"/>
  <c r="B3736"/>
  <c r="A3736"/>
  <c r="O3735"/>
  <c r="K3735"/>
  <c r="J3735"/>
  <c r="I3735"/>
  <c r="H3735"/>
  <c r="G3735"/>
  <c r="F3735"/>
  <c r="E3735"/>
  <c r="D3735"/>
  <c r="C3735"/>
  <c r="B3735"/>
  <c r="A3735"/>
  <c r="O3734"/>
  <c r="K3734"/>
  <c r="J3734"/>
  <c r="I3734"/>
  <c r="H3734"/>
  <c r="G3734"/>
  <c r="F3734"/>
  <c r="E3734"/>
  <c r="D3734"/>
  <c r="C3734"/>
  <c r="B3734"/>
  <c r="A3734"/>
  <c r="O3733"/>
  <c r="K3733"/>
  <c r="J3733"/>
  <c r="I3733"/>
  <c r="H3733"/>
  <c r="G3733"/>
  <c r="F3733"/>
  <c r="E3733"/>
  <c r="D3733"/>
  <c r="C3733"/>
  <c r="B3733"/>
  <c r="A3733"/>
  <c r="O3732"/>
  <c r="K3732"/>
  <c r="J3732"/>
  <c r="I3732"/>
  <c r="H3732"/>
  <c r="G3732"/>
  <c r="F3732"/>
  <c r="E3732"/>
  <c r="D3732"/>
  <c r="C3732"/>
  <c r="B3732"/>
  <c r="A3732"/>
  <c r="O3731"/>
  <c r="K3731"/>
  <c r="J3731"/>
  <c r="I3731"/>
  <c r="H3731"/>
  <c r="G3731"/>
  <c r="F3731"/>
  <c r="E3731"/>
  <c r="D3731"/>
  <c r="C3731"/>
  <c r="B3731"/>
  <c r="A3731"/>
  <c r="O3730"/>
  <c r="K3730"/>
  <c r="J3730"/>
  <c r="I3730"/>
  <c r="H3730"/>
  <c r="G3730"/>
  <c r="F3730"/>
  <c r="E3730"/>
  <c r="D3730"/>
  <c r="C3730"/>
  <c r="B3730"/>
  <c r="A3730"/>
  <c r="O3729"/>
  <c r="K3729"/>
  <c r="J3729"/>
  <c r="I3729"/>
  <c r="H3729"/>
  <c r="G3729"/>
  <c r="F3729"/>
  <c r="E3729"/>
  <c r="D3729"/>
  <c r="C3729"/>
  <c r="B3729"/>
  <c r="A3729"/>
  <c r="O3728"/>
  <c r="K3728"/>
  <c r="J3728"/>
  <c r="I3728"/>
  <c r="H3728"/>
  <c r="G3728"/>
  <c r="F3728"/>
  <c r="E3728"/>
  <c r="D3728"/>
  <c r="C3728"/>
  <c r="B3728"/>
  <c r="A3728"/>
  <c r="O3727"/>
  <c r="K3727"/>
  <c r="J3727"/>
  <c r="I3727"/>
  <c r="H3727"/>
  <c r="G3727"/>
  <c r="F3727"/>
  <c r="E3727"/>
  <c r="D3727"/>
  <c r="C3727"/>
  <c r="B3727"/>
  <c r="A3727"/>
  <c r="O3726"/>
  <c r="K3726"/>
  <c r="J3726"/>
  <c r="I3726"/>
  <c r="H3726"/>
  <c r="G3726"/>
  <c r="F3726"/>
  <c r="E3726"/>
  <c r="D3726"/>
  <c r="C3726"/>
  <c r="B3726"/>
  <c r="A3726"/>
  <c r="O3725"/>
  <c r="K3725"/>
  <c r="J3725"/>
  <c r="I3725"/>
  <c r="H3725"/>
  <c r="G3725"/>
  <c r="F3725"/>
  <c r="E3725"/>
  <c r="D3725"/>
  <c r="C3725"/>
  <c r="B3725"/>
  <c r="A3725"/>
  <c r="O3724"/>
  <c r="K3724"/>
  <c r="J3724"/>
  <c r="I3724"/>
  <c r="H3724"/>
  <c r="G3724"/>
  <c r="F3724"/>
  <c r="E3724"/>
  <c r="D3724"/>
  <c r="C3724"/>
  <c r="B3724"/>
  <c r="A3724"/>
  <c r="O3723"/>
  <c r="K3723"/>
  <c r="J3723"/>
  <c r="I3723"/>
  <c r="H3723"/>
  <c r="G3723"/>
  <c r="F3723"/>
  <c r="E3723"/>
  <c r="D3723"/>
  <c r="C3723"/>
  <c r="B3723"/>
  <c r="A3723"/>
  <c r="O3722"/>
  <c r="K3722"/>
  <c r="J3722"/>
  <c r="I3722"/>
  <c r="H3722"/>
  <c r="G3722"/>
  <c r="F3722"/>
  <c r="E3722"/>
  <c r="D3722"/>
  <c r="C3722"/>
  <c r="B3722"/>
  <c r="A3722"/>
  <c r="O3721"/>
  <c r="K3721"/>
  <c r="J3721"/>
  <c r="I3721"/>
  <c r="H3721"/>
  <c r="G3721"/>
  <c r="F3721"/>
  <c r="E3721"/>
  <c r="D3721"/>
  <c r="C3721"/>
  <c r="B3721"/>
  <c r="A3721"/>
  <c r="O3720"/>
  <c r="K3720"/>
  <c r="J3720"/>
  <c r="I3720"/>
  <c r="H3720"/>
  <c r="G3720"/>
  <c r="F3720"/>
  <c r="E3720"/>
  <c r="D3720"/>
  <c r="C3720"/>
  <c r="B3720"/>
  <c r="A3720"/>
  <c r="O3719"/>
  <c r="K3719"/>
  <c r="J3719"/>
  <c r="I3719"/>
  <c r="H3719"/>
  <c r="G3719"/>
  <c r="F3719"/>
  <c r="E3719"/>
  <c r="D3719"/>
  <c r="C3719"/>
  <c r="B3719"/>
  <c r="A3719"/>
  <c r="O3718"/>
  <c r="K3718"/>
  <c r="J3718"/>
  <c r="I3718"/>
  <c r="H3718"/>
  <c r="G3718"/>
  <c r="F3718"/>
  <c r="E3718"/>
  <c r="D3718"/>
  <c r="C3718"/>
  <c r="B3718"/>
  <c r="A3718"/>
  <c r="O3717"/>
  <c r="K3717"/>
  <c r="J3717"/>
  <c r="I3717"/>
  <c r="H3717"/>
  <c r="G3717"/>
  <c r="F3717"/>
  <c r="E3717"/>
  <c r="D3717"/>
  <c r="C3717"/>
  <c r="B3717"/>
  <c r="A3717"/>
  <c r="O3716"/>
  <c r="K3716"/>
  <c r="J3716"/>
  <c r="I3716"/>
  <c r="H3716"/>
  <c r="G3716"/>
  <c r="F3716"/>
  <c r="E3716"/>
  <c r="D3716"/>
  <c r="C3716"/>
  <c r="B3716"/>
  <c r="A3716"/>
  <c r="O3715"/>
  <c r="K3715"/>
  <c r="J3715"/>
  <c r="I3715"/>
  <c r="H3715"/>
  <c r="G3715"/>
  <c r="F3715"/>
  <c r="E3715"/>
  <c r="D3715"/>
  <c r="C3715"/>
  <c r="B3715"/>
  <c r="A3715"/>
  <c r="O3714"/>
  <c r="K3714"/>
  <c r="J3714"/>
  <c r="I3714"/>
  <c r="H3714"/>
  <c r="G3714"/>
  <c r="F3714"/>
  <c r="E3714"/>
  <c r="D3714"/>
  <c r="C3714"/>
  <c r="B3714"/>
  <c r="A3714"/>
  <c r="O3713"/>
  <c r="K3713"/>
  <c r="J3713"/>
  <c r="I3713"/>
  <c r="H3713"/>
  <c r="G3713"/>
  <c r="F3713"/>
  <c r="E3713"/>
  <c r="D3713"/>
  <c r="C3713"/>
  <c r="B3713"/>
  <c r="A3713"/>
  <c r="O3712"/>
  <c r="K3712"/>
  <c r="J3712"/>
  <c r="I3712"/>
  <c r="H3712"/>
  <c r="G3712"/>
  <c r="F3712"/>
  <c r="E3712"/>
  <c r="D3712"/>
  <c r="C3712"/>
  <c r="B3712"/>
  <c r="A3712"/>
  <c r="O3711"/>
  <c r="K3711"/>
  <c r="J3711"/>
  <c r="I3711"/>
  <c r="H3711"/>
  <c r="G3711"/>
  <c r="F3711"/>
  <c r="E3711"/>
  <c r="D3711"/>
  <c r="C3711"/>
  <c r="B3711"/>
  <c r="A3711"/>
  <c r="O3710"/>
  <c r="K3710"/>
  <c r="J3710"/>
  <c r="I3710"/>
  <c r="H3710"/>
  <c r="G3710"/>
  <c r="F3710"/>
  <c r="E3710"/>
  <c r="D3710"/>
  <c r="C3710"/>
  <c r="B3710"/>
  <c r="A3710"/>
  <c r="O3709"/>
  <c r="K3709"/>
  <c r="J3709"/>
  <c r="I3709"/>
  <c r="H3709"/>
  <c r="G3709"/>
  <c r="F3709"/>
  <c r="E3709"/>
  <c r="D3709"/>
  <c r="C3709"/>
  <c r="B3709"/>
  <c r="A3709"/>
  <c r="O3708"/>
  <c r="K3708"/>
  <c r="J3708"/>
  <c r="I3708"/>
  <c r="H3708"/>
  <c r="G3708"/>
  <c r="F3708"/>
  <c r="E3708"/>
  <c r="D3708"/>
  <c r="C3708"/>
  <c r="B3708"/>
  <c r="A3708"/>
  <c r="O3707"/>
  <c r="K3707"/>
  <c r="J3707"/>
  <c r="I3707"/>
  <c r="H3707"/>
  <c r="G3707"/>
  <c r="F3707"/>
  <c r="E3707"/>
  <c r="D3707"/>
  <c r="C3707"/>
  <c r="B3707"/>
  <c r="A3707"/>
  <c r="O3706"/>
  <c r="K3706"/>
  <c r="J3706"/>
  <c r="I3706"/>
  <c r="H3706"/>
  <c r="G3706"/>
  <c r="F3706"/>
  <c r="E3706"/>
  <c r="D3706"/>
  <c r="C3706"/>
  <c r="B3706"/>
  <c r="A3706"/>
  <c r="O3705"/>
  <c r="K3705"/>
  <c r="J3705"/>
  <c r="I3705"/>
  <c r="H3705"/>
  <c r="G3705"/>
  <c r="F3705"/>
  <c r="E3705"/>
  <c r="D3705"/>
  <c r="C3705"/>
  <c r="B3705"/>
  <c r="A3705"/>
  <c r="O3704"/>
  <c r="K3704"/>
  <c r="J3704"/>
  <c r="I3704"/>
  <c r="H3704"/>
  <c r="G3704"/>
  <c r="F3704"/>
  <c r="E3704"/>
  <c r="D3704"/>
  <c r="C3704"/>
  <c r="B3704"/>
  <c r="A3704"/>
  <c r="O3703"/>
  <c r="K3703"/>
  <c r="J3703"/>
  <c r="I3703"/>
  <c r="H3703"/>
  <c r="G3703"/>
  <c r="F3703"/>
  <c r="E3703"/>
  <c r="D3703"/>
  <c r="C3703"/>
  <c r="B3703"/>
  <c r="A3703"/>
  <c r="O3702"/>
  <c r="K3702"/>
  <c r="J3702"/>
  <c r="I3702"/>
  <c r="H3702"/>
  <c r="G3702"/>
  <c r="F3702"/>
  <c r="E3702"/>
  <c r="D3702"/>
  <c r="C3702"/>
  <c r="B3702"/>
  <c r="A3702"/>
  <c r="O3701"/>
  <c r="K3701"/>
  <c r="J3701"/>
  <c r="I3701"/>
  <c r="H3701"/>
  <c r="G3701"/>
  <c r="F3701"/>
  <c r="E3701"/>
  <c r="D3701"/>
  <c r="C3701"/>
  <c r="B3701"/>
  <c r="A3701"/>
  <c r="O3700"/>
  <c r="K3700"/>
  <c r="J3700"/>
  <c r="I3700"/>
  <c r="H3700"/>
  <c r="G3700"/>
  <c r="F3700"/>
  <c r="E3700"/>
  <c r="D3700"/>
  <c r="C3700"/>
  <c r="B3700"/>
  <c r="A3700"/>
  <c r="O3699"/>
  <c r="K3699"/>
  <c r="J3699"/>
  <c r="I3699"/>
  <c r="H3699"/>
  <c r="G3699"/>
  <c r="F3699"/>
  <c r="E3699"/>
  <c r="D3699"/>
  <c r="C3699"/>
  <c r="B3699"/>
  <c r="A3699"/>
  <c r="O3698"/>
  <c r="K3698"/>
  <c r="J3698"/>
  <c r="I3698"/>
  <c r="H3698"/>
  <c r="G3698"/>
  <c r="F3698"/>
  <c r="E3698"/>
  <c r="D3698"/>
  <c r="C3698"/>
  <c r="B3698"/>
  <c r="A3698"/>
  <c r="O3697"/>
  <c r="K3697"/>
  <c r="J3697"/>
  <c r="I3697"/>
  <c r="H3697"/>
  <c r="G3697"/>
  <c r="F3697"/>
  <c r="E3697"/>
  <c r="D3697"/>
  <c r="C3697"/>
  <c r="B3697"/>
  <c r="A3697"/>
  <c r="O3696"/>
  <c r="K3696"/>
  <c r="J3696"/>
  <c r="I3696"/>
  <c r="H3696"/>
  <c r="G3696"/>
  <c r="F3696"/>
  <c r="E3696"/>
  <c r="D3696"/>
  <c r="C3696"/>
  <c r="B3696"/>
  <c r="A3696"/>
  <c r="O3695"/>
  <c r="K3695"/>
  <c r="J3695"/>
  <c r="I3695"/>
  <c r="H3695"/>
  <c r="G3695"/>
  <c r="F3695"/>
  <c r="E3695"/>
  <c r="D3695"/>
  <c r="C3695"/>
  <c r="B3695"/>
  <c r="A3695"/>
  <c r="O3694"/>
  <c r="K3694"/>
  <c r="J3694"/>
  <c r="I3694"/>
  <c r="H3694"/>
  <c r="G3694"/>
  <c r="F3694"/>
  <c r="E3694"/>
  <c r="D3694"/>
  <c r="C3694"/>
  <c r="B3694"/>
  <c r="A3694"/>
  <c r="O3693"/>
  <c r="K3693"/>
  <c r="J3693"/>
  <c r="I3693"/>
  <c r="H3693"/>
  <c r="G3693"/>
  <c r="F3693"/>
  <c r="E3693"/>
  <c r="D3693"/>
  <c r="C3693"/>
  <c r="B3693"/>
  <c r="A3693"/>
  <c r="O3692"/>
  <c r="K3692"/>
  <c r="J3692"/>
  <c r="I3692"/>
  <c r="H3692"/>
  <c r="G3692"/>
  <c r="F3692"/>
  <c r="E3692"/>
  <c r="D3692"/>
  <c r="C3692"/>
  <c r="B3692"/>
  <c r="A3692"/>
  <c r="O3691"/>
  <c r="K3691"/>
  <c r="J3691"/>
  <c r="I3691"/>
  <c r="H3691"/>
  <c r="G3691"/>
  <c r="F3691"/>
  <c r="E3691"/>
  <c r="D3691"/>
  <c r="C3691"/>
  <c r="B3691"/>
  <c r="A3691"/>
  <c r="O3690"/>
  <c r="K3690"/>
  <c r="J3690"/>
  <c r="I3690"/>
  <c r="H3690"/>
  <c r="G3690"/>
  <c r="F3690"/>
  <c r="E3690"/>
  <c r="D3690"/>
  <c r="C3690"/>
  <c r="B3690"/>
  <c r="A3690"/>
  <c r="O3689"/>
  <c r="K3689"/>
  <c r="J3689"/>
  <c r="I3689"/>
  <c r="H3689"/>
  <c r="G3689"/>
  <c r="F3689"/>
  <c r="E3689"/>
  <c r="D3689"/>
  <c r="C3689"/>
  <c r="B3689"/>
  <c r="A3689"/>
  <c r="O3688"/>
  <c r="K3688"/>
  <c r="J3688"/>
  <c r="I3688"/>
  <c r="H3688"/>
  <c r="G3688"/>
  <c r="F3688"/>
  <c r="E3688"/>
  <c r="D3688"/>
  <c r="C3688"/>
  <c r="B3688"/>
  <c r="A3688"/>
  <c r="O3687"/>
  <c r="K3687"/>
  <c r="J3687"/>
  <c r="I3687"/>
  <c r="H3687"/>
  <c r="G3687"/>
  <c r="F3687"/>
  <c r="E3687"/>
  <c r="D3687"/>
  <c r="C3687"/>
  <c r="B3687"/>
  <c r="A3687"/>
  <c r="O3686"/>
  <c r="K3686"/>
  <c r="J3686"/>
  <c r="I3686"/>
  <c r="H3686"/>
  <c r="G3686"/>
  <c r="F3686"/>
  <c r="E3686"/>
  <c r="D3686"/>
  <c r="C3686"/>
  <c r="B3686"/>
  <c r="A3686"/>
  <c r="O3685"/>
  <c r="K3685"/>
  <c r="J3685"/>
  <c r="I3685"/>
  <c r="H3685"/>
  <c r="G3685"/>
  <c r="F3685"/>
  <c r="E3685"/>
  <c r="D3685"/>
  <c r="C3685"/>
  <c r="B3685"/>
  <c r="A3685"/>
  <c r="O3684"/>
  <c r="K3684"/>
  <c r="J3684"/>
  <c r="I3684"/>
  <c r="H3684"/>
  <c r="G3684"/>
  <c r="F3684"/>
  <c r="E3684"/>
  <c r="D3684"/>
  <c r="C3684"/>
  <c r="B3684"/>
  <c r="A3684"/>
  <c r="O3683"/>
  <c r="K3683"/>
  <c r="J3683"/>
  <c r="I3683"/>
  <c r="H3683"/>
  <c r="G3683"/>
  <c r="F3683"/>
  <c r="E3683"/>
  <c r="D3683"/>
  <c r="C3683"/>
  <c r="B3683"/>
  <c r="A3683"/>
  <c r="O3682"/>
  <c r="K3682"/>
  <c r="J3682"/>
  <c r="I3682"/>
  <c r="H3682"/>
  <c r="G3682"/>
  <c r="F3682"/>
  <c r="E3682"/>
  <c r="D3682"/>
  <c r="C3682"/>
  <c r="B3682"/>
  <c r="A3682"/>
  <c r="O3681"/>
  <c r="K3681"/>
  <c r="J3681"/>
  <c r="I3681"/>
  <c r="H3681"/>
  <c r="G3681"/>
  <c r="F3681"/>
  <c r="E3681"/>
  <c r="D3681"/>
  <c r="C3681"/>
  <c r="B3681"/>
  <c r="A3681"/>
  <c r="O3680"/>
  <c r="K3680"/>
  <c r="J3680"/>
  <c r="I3680"/>
  <c r="H3680"/>
  <c r="G3680"/>
  <c r="F3680"/>
  <c r="E3680"/>
  <c r="D3680"/>
  <c r="C3680"/>
  <c r="B3680"/>
  <c r="A3680"/>
  <c r="O3679"/>
  <c r="K3679"/>
  <c r="J3679"/>
  <c r="I3679"/>
  <c r="H3679"/>
  <c r="G3679"/>
  <c r="F3679"/>
  <c r="E3679"/>
  <c r="D3679"/>
  <c r="C3679"/>
  <c r="B3679"/>
  <c r="A3679"/>
  <c r="O3678"/>
  <c r="K3678"/>
  <c r="J3678"/>
  <c r="I3678"/>
  <c r="H3678"/>
  <c r="G3678"/>
  <c r="F3678"/>
  <c r="E3678"/>
  <c r="D3678"/>
  <c r="C3678"/>
  <c r="B3678"/>
  <c r="A3678"/>
  <c r="O3677"/>
  <c r="K3677"/>
  <c r="J3677"/>
  <c r="I3677"/>
  <c r="H3677"/>
  <c r="G3677"/>
  <c r="F3677"/>
  <c r="E3677"/>
  <c r="D3677"/>
  <c r="C3677"/>
  <c r="B3677"/>
  <c r="A3677"/>
  <c r="O3676"/>
  <c r="K3676"/>
  <c r="J3676"/>
  <c r="I3676"/>
  <c r="H3676"/>
  <c r="G3676"/>
  <c r="F3676"/>
  <c r="E3676"/>
  <c r="D3676"/>
  <c r="C3676"/>
  <c r="B3676"/>
  <c r="A3676"/>
  <c r="O3675"/>
  <c r="K3675"/>
  <c r="J3675"/>
  <c r="I3675"/>
  <c r="H3675"/>
  <c r="G3675"/>
  <c r="F3675"/>
  <c r="E3675"/>
  <c r="D3675"/>
  <c r="C3675"/>
  <c r="B3675"/>
  <c r="A3675"/>
  <c r="O3674"/>
  <c r="K3674"/>
  <c r="J3674"/>
  <c r="I3674"/>
  <c r="H3674"/>
  <c r="G3674"/>
  <c r="F3674"/>
  <c r="E3674"/>
  <c r="D3674"/>
  <c r="C3674"/>
  <c r="B3674"/>
  <c r="A3674"/>
  <c r="O3673"/>
  <c r="K3673"/>
  <c r="J3673"/>
  <c r="I3673"/>
  <c r="H3673"/>
  <c r="G3673"/>
  <c r="F3673"/>
  <c r="E3673"/>
  <c r="D3673"/>
  <c r="C3673"/>
  <c r="B3673"/>
  <c r="A3673"/>
  <c r="O3672"/>
  <c r="K3672"/>
  <c r="J3672"/>
  <c r="I3672"/>
  <c r="H3672"/>
  <c r="G3672"/>
  <c r="F3672"/>
  <c r="E3672"/>
  <c r="D3672"/>
  <c r="C3672"/>
  <c r="B3672"/>
  <c r="A3672"/>
  <c r="O3671"/>
  <c r="K3671"/>
  <c r="J3671"/>
  <c r="I3671"/>
  <c r="H3671"/>
  <c r="G3671"/>
  <c r="F3671"/>
  <c r="E3671"/>
  <c r="D3671"/>
  <c r="C3671"/>
  <c r="B3671"/>
  <c r="A3671"/>
  <c r="O3670"/>
  <c r="K3670"/>
  <c r="J3670"/>
  <c r="I3670"/>
  <c r="H3670"/>
  <c r="G3670"/>
  <c r="F3670"/>
  <c r="E3670"/>
  <c r="D3670"/>
  <c r="C3670"/>
  <c r="B3670"/>
  <c r="A3670"/>
  <c r="O3669"/>
  <c r="K3669"/>
  <c r="J3669"/>
  <c r="I3669"/>
  <c r="H3669"/>
  <c r="G3669"/>
  <c r="F3669"/>
  <c r="E3669"/>
  <c r="D3669"/>
  <c r="C3669"/>
  <c r="B3669"/>
  <c r="A3669"/>
  <c r="O3668"/>
  <c r="K3668"/>
  <c r="J3668"/>
  <c r="I3668"/>
  <c r="H3668"/>
  <c r="G3668"/>
  <c r="F3668"/>
  <c r="E3668"/>
  <c r="D3668"/>
  <c r="C3668"/>
  <c r="B3668"/>
  <c r="A3668"/>
  <c r="O3667"/>
  <c r="K3667"/>
  <c r="J3667"/>
  <c r="I3667"/>
  <c r="H3667"/>
  <c r="G3667"/>
  <c r="F3667"/>
  <c r="E3667"/>
  <c r="D3667"/>
  <c r="C3667"/>
  <c r="B3667"/>
  <c r="A3667"/>
  <c r="O3666"/>
  <c r="K3666"/>
  <c r="J3666"/>
  <c r="I3666"/>
  <c r="H3666"/>
  <c r="G3666"/>
  <c r="F3666"/>
  <c r="E3666"/>
  <c r="D3666"/>
  <c r="C3666"/>
  <c r="B3666"/>
  <c r="A3666"/>
  <c r="O3665"/>
  <c r="K3665"/>
  <c r="J3665"/>
  <c r="I3665"/>
  <c r="H3665"/>
  <c r="G3665"/>
  <c r="F3665"/>
  <c r="E3665"/>
  <c r="D3665"/>
  <c r="C3665"/>
  <c r="B3665"/>
  <c r="A3665"/>
  <c r="O3664"/>
  <c r="K3664"/>
  <c r="J3664"/>
  <c r="I3664"/>
  <c r="H3664"/>
  <c r="G3664"/>
  <c r="F3664"/>
  <c r="E3664"/>
  <c r="D3664"/>
  <c r="C3664"/>
  <c r="B3664"/>
  <c r="A3664"/>
  <c r="O3663"/>
  <c r="K3663"/>
  <c r="J3663"/>
  <c r="I3663"/>
  <c r="H3663"/>
  <c r="G3663"/>
  <c r="F3663"/>
  <c r="E3663"/>
  <c r="D3663"/>
  <c r="C3663"/>
  <c r="B3663"/>
  <c r="A3663"/>
  <c r="O3662"/>
  <c r="K3662"/>
  <c r="J3662"/>
  <c r="I3662"/>
  <c r="H3662"/>
  <c r="G3662"/>
  <c r="F3662"/>
  <c r="E3662"/>
  <c r="D3662"/>
  <c r="C3662"/>
  <c r="B3662"/>
  <c r="A3662"/>
  <c r="O3661"/>
  <c r="K3661"/>
  <c r="J3661"/>
  <c r="I3661"/>
  <c r="H3661"/>
  <c r="G3661"/>
  <c r="F3661"/>
  <c r="E3661"/>
  <c r="D3661"/>
  <c r="C3661"/>
  <c r="B3661"/>
  <c r="A3661"/>
  <c r="O3660"/>
  <c r="K3660"/>
  <c r="J3660"/>
  <c r="I3660"/>
  <c r="H3660"/>
  <c r="G3660"/>
  <c r="F3660"/>
  <c r="E3660"/>
  <c r="D3660"/>
  <c r="C3660"/>
  <c r="B3660"/>
  <c r="A3660"/>
  <c r="O3659"/>
  <c r="K3659"/>
  <c r="J3659"/>
  <c r="I3659"/>
  <c r="H3659"/>
  <c r="G3659"/>
  <c r="F3659"/>
  <c r="E3659"/>
  <c r="D3659"/>
  <c r="C3659"/>
  <c r="B3659"/>
  <c r="A3659"/>
  <c r="O3658"/>
  <c r="K3658"/>
  <c r="J3658"/>
  <c r="I3658"/>
  <c r="H3658"/>
  <c r="G3658"/>
  <c r="F3658"/>
  <c r="E3658"/>
  <c r="D3658"/>
  <c r="C3658"/>
  <c r="B3658"/>
  <c r="A3658"/>
  <c r="O3657"/>
  <c r="K3657"/>
  <c r="J3657"/>
  <c r="I3657"/>
  <c r="H3657"/>
  <c r="G3657"/>
  <c r="F3657"/>
  <c r="E3657"/>
  <c r="D3657"/>
  <c r="C3657"/>
  <c r="B3657"/>
  <c r="A3657"/>
  <c r="O3656"/>
  <c r="K3656"/>
  <c r="J3656"/>
  <c r="I3656"/>
  <c r="H3656"/>
  <c r="G3656"/>
  <c r="F3656"/>
  <c r="E3656"/>
  <c r="D3656"/>
  <c r="C3656"/>
  <c r="B3656"/>
  <c r="A3656"/>
  <c r="O3655"/>
  <c r="K3655"/>
  <c r="J3655"/>
  <c r="I3655"/>
  <c r="H3655"/>
  <c r="G3655"/>
  <c r="F3655"/>
  <c r="E3655"/>
  <c r="D3655"/>
  <c r="C3655"/>
  <c r="B3655"/>
  <c r="A3655"/>
  <c r="O3654"/>
  <c r="K3654"/>
  <c r="J3654"/>
  <c r="I3654"/>
  <c r="H3654"/>
  <c r="G3654"/>
  <c r="F3654"/>
  <c r="E3654"/>
  <c r="D3654"/>
  <c r="C3654"/>
  <c r="B3654"/>
  <c r="A3654"/>
  <c r="O3653"/>
  <c r="K3653"/>
  <c r="J3653"/>
  <c r="I3653"/>
  <c r="H3653"/>
  <c r="G3653"/>
  <c r="F3653"/>
  <c r="E3653"/>
  <c r="D3653"/>
  <c r="C3653"/>
  <c r="B3653"/>
  <c r="A3653"/>
  <c r="O3652"/>
  <c r="K3652"/>
  <c r="J3652"/>
  <c r="I3652"/>
  <c r="H3652"/>
  <c r="G3652"/>
  <c r="F3652"/>
  <c r="E3652"/>
  <c r="D3652"/>
  <c r="C3652"/>
  <c r="B3652"/>
  <c r="A3652"/>
  <c r="O3651"/>
  <c r="K3651"/>
  <c r="J3651"/>
  <c r="I3651"/>
  <c r="H3651"/>
  <c r="G3651"/>
  <c r="F3651"/>
  <c r="E3651"/>
  <c r="D3651"/>
  <c r="C3651"/>
  <c r="B3651"/>
  <c r="A3651"/>
  <c r="O3650"/>
  <c r="K3650"/>
  <c r="J3650"/>
  <c r="I3650"/>
  <c r="H3650"/>
  <c r="G3650"/>
  <c r="F3650"/>
  <c r="E3650"/>
  <c r="D3650"/>
  <c r="C3650"/>
  <c r="B3650"/>
  <c r="A3650"/>
  <c r="O3649"/>
  <c r="K3649"/>
  <c r="J3649"/>
  <c r="I3649"/>
  <c r="H3649"/>
  <c r="G3649"/>
  <c r="F3649"/>
  <c r="E3649"/>
  <c r="D3649"/>
  <c r="C3649"/>
  <c r="B3649"/>
  <c r="A3649"/>
  <c r="O3648"/>
  <c r="K3648"/>
  <c r="J3648"/>
  <c r="I3648"/>
  <c r="H3648"/>
  <c r="G3648"/>
  <c r="F3648"/>
  <c r="E3648"/>
  <c r="D3648"/>
  <c r="C3648"/>
  <c r="B3648"/>
  <c r="A3648"/>
  <c r="O3647"/>
  <c r="K3647"/>
  <c r="J3647"/>
  <c r="I3647"/>
  <c r="H3647"/>
  <c r="G3647"/>
  <c r="F3647"/>
  <c r="E3647"/>
  <c r="D3647"/>
  <c r="C3647"/>
  <c r="B3647"/>
  <c r="A3647"/>
  <c r="O3646"/>
  <c r="K3646"/>
  <c r="J3646"/>
  <c r="I3646"/>
  <c r="H3646"/>
  <c r="G3646"/>
  <c r="F3646"/>
  <c r="E3646"/>
  <c r="D3646"/>
  <c r="C3646"/>
  <c r="B3646"/>
  <c r="A3646"/>
  <c r="O3645"/>
  <c r="K3645"/>
  <c r="J3645"/>
  <c r="I3645"/>
  <c r="H3645"/>
  <c r="G3645"/>
  <c r="F3645"/>
  <c r="E3645"/>
  <c r="D3645"/>
  <c r="C3645"/>
  <c r="B3645"/>
  <c r="A3645"/>
  <c r="O3644"/>
  <c r="K3644"/>
  <c r="J3644"/>
  <c r="I3644"/>
  <c r="H3644"/>
  <c r="G3644"/>
  <c r="F3644"/>
  <c r="E3644"/>
  <c r="D3644"/>
  <c r="C3644"/>
  <c r="B3644"/>
  <c r="A3644"/>
  <c r="O3643"/>
  <c r="K3643"/>
  <c r="J3643"/>
  <c r="I3643"/>
  <c r="H3643"/>
  <c r="G3643"/>
  <c r="F3643"/>
  <c r="E3643"/>
  <c r="D3643"/>
  <c r="C3643"/>
  <c r="B3643"/>
  <c r="A3643"/>
  <c r="O3642"/>
  <c r="K3642"/>
  <c r="J3642"/>
  <c r="I3642"/>
  <c r="H3642"/>
  <c r="G3642"/>
  <c r="F3642"/>
  <c r="E3642"/>
  <c r="D3642"/>
  <c r="C3642"/>
  <c r="B3642"/>
  <c r="A3642"/>
  <c r="O3641"/>
  <c r="K3641"/>
  <c r="J3641"/>
  <c r="I3641"/>
  <c r="H3641"/>
  <c r="G3641"/>
  <c r="F3641"/>
  <c r="E3641"/>
  <c r="D3641"/>
  <c r="C3641"/>
  <c r="B3641"/>
  <c r="A3641"/>
  <c r="O3640"/>
  <c r="K3640"/>
  <c r="J3640"/>
  <c r="I3640"/>
  <c r="H3640"/>
  <c r="G3640"/>
  <c r="F3640"/>
  <c r="E3640"/>
  <c r="D3640"/>
  <c r="C3640"/>
  <c r="B3640"/>
  <c r="A3640"/>
  <c r="O3639"/>
  <c r="K3639"/>
  <c r="J3639"/>
  <c r="I3639"/>
  <c r="H3639"/>
  <c r="G3639"/>
  <c r="F3639"/>
  <c r="E3639"/>
  <c r="D3639"/>
  <c r="C3639"/>
  <c r="B3639"/>
  <c r="A3639"/>
  <c r="O3638"/>
  <c r="K3638"/>
  <c r="J3638"/>
  <c r="I3638"/>
  <c r="H3638"/>
  <c r="G3638"/>
  <c r="F3638"/>
  <c r="E3638"/>
  <c r="D3638"/>
  <c r="C3638"/>
  <c r="B3638"/>
  <c r="A3638"/>
  <c r="O3637"/>
  <c r="K3637"/>
  <c r="J3637"/>
  <c r="I3637"/>
  <c r="H3637"/>
  <c r="G3637"/>
  <c r="F3637"/>
  <c r="E3637"/>
  <c r="D3637"/>
  <c r="C3637"/>
  <c r="B3637"/>
  <c r="A3637"/>
  <c r="O3636"/>
  <c r="K3636"/>
  <c r="J3636"/>
  <c r="I3636"/>
  <c r="H3636"/>
  <c r="G3636"/>
  <c r="F3636"/>
  <c r="E3636"/>
  <c r="D3636"/>
  <c r="C3636"/>
  <c r="B3636"/>
  <c r="A3636"/>
  <c r="O3635"/>
  <c r="K3635"/>
  <c r="J3635"/>
  <c r="I3635"/>
  <c r="H3635"/>
  <c r="G3635"/>
  <c r="F3635"/>
  <c r="E3635"/>
  <c r="D3635"/>
  <c r="C3635"/>
  <c r="B3635"/>
  <c r="A3635"/>
  <c r="O3634"/>
  <c r="K3634"/>
  <c r="J3634"/>
  <c r="I3634"/>
  <c r="H3634"/>
  <c r="G3634"/>
  <c r="F3634"/>
  <c r="E3634"/>
  <c r="D3634"/>
  <c r="C3634"/>
  <c r="B3634"/>
  <c r="A3634"/>
  <c r="O3633"/>
  <c r="K3633"/>
  <c r="J3633"/>
  <c r="I3633"/>
  <c r="H3633"/>
  <c r="G3633"/>
  <c r="F3633"/>
  <c r="E3633"/>
  <c r="D3633"/>
  <c r="C3633"/>
  <c r="B3633"/>
  <c r="A3633"/>
  <c r="O3632"/>
  <c r="K3632"/>
  <c r="J3632"/>
  <c r="I3632"/>
  <c r="H3632"/>
  <c r="G3632"/>
  <c r="F3632"/>
  <c r="E3632"/>
  <c r="D3632"/>
  <c r="C3632"/>
  <c r="B3632"/>
  <c r="A3632"/>
  <c r="O3631"/>
  <c r="K3631"/>
  <c r="J3631"/>
  <c r="I3631"/>
  <c r="H3631"/>
  <c r="G3631"/>
  <c r="F3631"/>
  <c r="E3631"/>
  <c r="D3631"/>
  <c r="C3631"/>
  <c r="B3631"/>
  <c r="A3631"/>
  <c r="O3630"/>
  <c r="K3630"/>
  <c r="J3630"/>
  <c r="I3630"/>
  <c r="H3630"/>
  <c r="G3630"/>
  <c r="F3630"/>
  <c r="E3630"/>
  <c r="D3630"/>
  <c r="C3630"/>
  <c r="B3630"/>
  <c r="A3630"/>
  <c r="O3629"/>
  <c r="K3629"/>
  <c r="J3629"/>
  <c r="I3629"/>
  <c r="H3629"/>
  <c r="G3629"/>
  <c r="F3629"/>
  <c r="E3629"/>
  <c r="D3629"/>
  <c r="C3629"/>
  <c r="B3629"/>
  <c r="A3629"/>
  <c r="O3628"/>
  <c r="K3628"/>
  <c r="J3628"/>
  <c r="I3628"/>
  <c r="H3628"/>
  <c r="G3628"/>
  <c r="F3628"/>
  <c r="E3628"/>
  <c r="D3628"/>
  <c r="C3628"/>
  <c r="B3628"/>
  <c r="A3628"/>
  <c r="O3627"/>
  <c r="K3627"/>
  <c r="J3627"/>
  <c r="I3627"/>
  <c r="H3627"/>
  <c r="G3627"/>
  <c r="F3627"/>
  <c r="E3627"/>
  <c r="D3627"/>
  <c r="C3627"/>
  <c r="B3627"/>
  <c r="A3627"/>
  <c r="O3626"/>
  <c r="K3626"/>
  <c r="J3626"/>
  <c r="I3626"/>
  <c r="H3626"/>
  <c r="G3626"/>
  <c r="F3626"/>
  <c r="E3626"/>
  <c r="D3626"/>
  <c r="C3626"/>
  <c r="B3626"/>
  <c r="A3626"/>
  <c r="O3625"/>
  <c r="K3625"/>
  <c r="J3625"/>
  <c r="I3625"/>
  <c r="H3625"/>
  <c r="G3625"/>
  <c r="F3625"/>
  <c r="E3625"/>
  <c r="D3625"/>
  <c r="C3625"/>
  <c r="B3625"/>
  <c r="A3625"/>
  <c r="O3624"/>
  <c r="K3624"/>
  <c r="J3624"/>
  <c r="I3624"/>
  <c r="H3624"/>
  <c r="G3624"/>
  <c r="F3624"/>
  <c r="E3624"/>
  <c r="D3624"/>
  <c r="C3624"/>
  <c r="B3624"/>
  <c r="A3624"/>
  <c r="O3623"/>
  <c r="K3623"/>
  <c r="J3623"/>
  <c r="I3623"/>
  <c r="H3623"/>
  <c r="G3623"/>
  <c r="F3623"/>
  <c r="E3623"/>
  <c r="D3623"/>
  <c r="C3623"/>
  <c r="B3623"/>
  <c r="A3623"/>
  <c r="O3622"/>
  <c r="K3622"/>
  <c r="J3622"/>
  <c r="I3622"/>
  <c r="H3622"/>
  <c r="G3622"/>
  <c r="F3622"/>
  <c r="E3622"/>
  <c r="D3622"/>
  <c r="C3622"/>
  <c r="B3622"/>
  <c r="A3622"/>
  <c r="O3621"/>
  <c r="K3621"/>
  <c r="J3621"/>
  <c r="I3621"/>
  <c r="H3621"/>
  <c r="G3621"/>
  <c r="F3621"/>
  <c r="E3621"/>
  <c r="D3621"/>
  <c r="C3621"/>
  <c r="B3621"/>
  <c r="A3621"/>
  <c r="O3620"/>
  <c r="K3620"/>
  <c r="J3620"/>
  <c r="I3620"/>
  <c r="H3620"/>
  <c r="G3620"/>
  <c r="F3620"/>
  <c r="E3620"/>
  <c r="D3620"/>
  <c r="C3620"/>
  <c r="B3620"/>
  <c r="A3620"/>
  <c r="O3619"/>
  <c r="K3619"/>
  <c r="J3619"/>
  <c r="I3619"/>
  <c r="H3619"/>
  <c r="G3619"/>
  <c r="F3619"/>
  <c r="E3619"/>
  <c r="D3619"/>
  <c r="C3619"/>
  <c r="B3619"/>
  <c r="A3619"/>
  <c r="O3618"/>
  <c r="K3618"/>
  <c r="J3618"/>
  <c r="I3618"/>
  <c r="H3618"/>
  <c r="G3618"/>
  <c r="F3618"/>
  <c r="E3618"/>
  <c r="D3618"/>
  <c r="C3618"/>
  <c r="B3618"/>
  <c r="A3618"/>
  <c r="O3617"/>
  <c r="K3617"/>
  <c r="J3617"/>
  <c r="I3617"/>
  <c r="H3617"/>
  <c r="G3617"/>
  <c r="F3617"/>
  <c r="E3617"/>
  <c r="D3617"/>
  <c r="C3617"/>
  <c r="B3617"/>
  <c r="A3617"/>
  <c r="O3616"/>
  <c r="K3616"/>
  <c r="J3616"/>
  <c r="I3616"/>
  <c r="H3616"/>
  <c r="G3616"/>
  <c r="F3616"/>
  <c r="E3616"/>
  <c r="D3616"/>
  <c r="C3616"/>
  <c r="B3616"/>
  <c r="A3616"/>
  <c r="O3615"/>
  <c r="K3615"/>
  <c r="J3615"/>
  <c r="I3615"/>
  <c r="H3615"/>
  <c r="G3615"/>
  <c r="F3615"/>
  <c r="E3615"/>
  <c r="D3615"/>
  <c r="C3615"/>
  <c r="B3615"/>
  <c r="A3615"/>
  <c r="O3614"/>
  <c r="K3614"/>
  <c r="J3614"/>
  <c r="I3614"/>
  <c r="H3614"/>
  <c r="G3614"/>
  <c r="F3614"/>
  <c r="E3614"/>
  <c r="D3614"/>
  <c r="C3614"/>
  <c r="B3614"/>
  <c r="A3614"/>
  <c r="O3613"/>
  <c r="K3613"/>
  <c r="J3613"/>
  <c r="I3613"/>
  <c r="H3613"/>
  <c r="G3613"/>
  <c r="F3613"/>
  <c r="E3613"/>
  <c r="D3613"/>
  <c r="C3613"/>
  <c r="B3613"/>
  <c r="A3613"/>
  <c r="O3612"/>
  <c r="K3612"/>
  <c r="J3612"/>
  <c r="I3612"/>
  <c r="H3612"/>
  <c r="G3612"/>
  <c r="F3612"/>
  <c r="E3612"/>
  <c r="D3612"/>
  <c r="C3612"/>
  <c r="B3612"/>
  <c r="A3612"/>
  <c r="O3611"/>
  <c r="K3611"/>
  <c r="J3611"/>
  <c r="I3611"/>
  <c r="H3611"/>
  <c r="G3611"/>
  <c r="F3611"/>
  <c r="E3611"/>
  <c r="D3611"/>
  <c r="C3611"/>
  <c r="B3611"/>
  <c r="A3611"/>
  <c r="O3610"/>
  <c r="K3610"/>
  <c r="J3610"/>
  <c r="I3610"/>
  <c r="H3610"/>
  <c r="G3610"/>
  <c r="F3610"/>
  <c r="E3610"/>
  <c r="D3610"/>
  <c r="C3610"/>
  <c r="B3610"/>
  <c r="A3610"/>
  <c r="O3609"/>
  <c r="K3609"/>
  <c r="J3609"/>
  <c r="I3609"/>
  <c r="H3609"/>
  <c r="G3609"/>
  <c r="F3609"/>
  <c r="E3609"/>
  <c r="D3609"/>
  <c r="C3609"/>
  <c r="B3609"/>
  <c r="A3609"/>
  <c r="O3608"/>
  <c r="K3608"/>
  <c r="J3608"/>
  <c r="I3608"/>
  <c r="H3608"/>
  <c r="G3608"/>
  <c r="F3608"/>
  <c r="E3608"/>
  <c r="D3608"/>
  <c r="C3608"/>
  <c r="B3608"/>
  <c r="A3608"/>
  <c r="O3607"/>
  <c r="K3607"/>
  <c r="J3607"/>
  <c r="I3607"/>
  <c r="H3607"/>
  <c r="G3607"/>
  <c r="F3607"/>
  <c r="E3607"/>
  <c r="D3607"/>
  <c r="C3607"/>
  <c r="B3607"/>
  <c r="A3607"/>
  <c r="O3606"/>
  <c r="K3606"/>
  <c r="J3606"/>
  <c r="I3606"/>
  <c r="H3606"/>
  <c r="G3606"/>
  <c r="F3606"/>
  <c r="E3606"/>
  <c r="D3606"/>
  <c r="C3606"/>
  <c r="B3606"/>
  <c r="A3606"/>
  <c r="O3605"/>
  <c r="K3605"/>
  <c r="J3605"/>
  <c r="I3605"/>
  <c r="H3605"/>
  <c r="G3605"/>
  <c r="F3605"/>
  <c r="E3605"/>
  <c r="D3605"/>
  <c r="C3605"/>
  <c r="B3605"/>
  <c r="A3605"/>
  <c r="O3604"/>
  <c r="K3604"/>
  <c r="J3604"/>
  <c r="I3604"/>
  <c r="H3604"/>
  <c r="G3604"/>
  <c r="F3604"/>
  <c r="E3604"/>
  <c r="D3604"/>
  <c r="C3604"/>
  <c r="B3604"/>
  <c r="A3604"/>
  <c r="O3603"/>
  <c r="K3603"/>
  <c r="J3603"/>
  <c r="I3603"/>
  <c r="H3603"/>
  <c r="G3603"/>
  <c r="F3603"/>
  <c r="E3603"/>
  <c r="D3603"/>
  <c r="C3603"/>
  <c r="B3603"/>
  <c r="A3603"/>
  <c r="O3602"/>
  <c r="K3602"/>
  <c r="J3602"/>
  <c r="I3602"/>
  <c r="H3602"/>
  <c r="G3602"/>
  <c r="F3602"/>
  <c r="E3602"/>
  <c r="D3602"/>
  <c r="C3602"/>
  <c r="B3602"/>
  <c r="A3602"/>
  <c r="O3601"/>
  <c r="K3601"/>
  <c r="J3601"/>
  <c r="I3601"/>
  <c r="H3601"/>
  <c r="G3601"/>
  <c r="F3601"/>
  <c r="E3601"/>
  <c r="D3601"/>
  <c r="C3601"/>
  <c r="B3601"/>
  <c r="A3601"/>
  <c r="O3600"/>
  <c r="K3600"/>
  <c r="J3600"/>
  <c r="I3600"/>
  <c r="H3600"/>
  <c r="G3600"/>
  <c r="F3600"/>
  <c r="E3600"/>
  <c r="D3600"/>
  <c r="C3600"/>
  <c r="B3600"/>
  <c r="A3600"/>
  <c r="O3599"/>
  <c r="K3599"/>
  <c r="J3599"/>
  <c r="I3599"/>
  <c r="H3599"/>
  <c r="G3599"/>
  <c r="F3599"/>
  <c r="E3599"/>
  <c r="D3599"/>
  <c r="C3599"/>
  <c r="B3599"/>
  <c r="A3599"/>
  <c r="O3598"/>
  <c r="K3598"/>
  <c r="J3598"/>
  <c r="I3598"/>
  <c r="H3598"/>
  <c r="G3598"/>
  <c r="F3598"/>
  <c r="E3598"/>
  <c r="D3598"/>
  <c r="C3598"/>
  <c r="B3598"/>
  <c r="A3598"/>
  <c r="O3597"/>
  <c r="K3597"/>
  <c r="J3597"/>
  <c r="I3597"/>
  <c r="H3597"/>
  <c r="G3597"/>
  <c r="F3597"/>
  <c r="E3597"/>
  <c r="D3597"/>
  <c r="C3597"/>
  <c r="B3597"/>
  <c r="A3597"/>
  <c r="O3596"/>
  <c r="K3596"/>
  <c r="J3596"/>
  <c r="I3596"/>
  <c r="H3596"/>
  <c r="G3596"/>
  <c r="F3596"/>
  <c r="E3596"/>
  <c r="D3596"/>
  <c r="C3596"/>
  <c r="B3596"/>
  <c r="A3596"/>
  <c r="O3595"/>
  <c r="K3595"/>
  <c r="J3595"/>
  <c r="I3595"/>
  <c r="H3595"/>
  <c r="G3595"/>
  <c r="F3595"/>
  <c r="E3595"/>
  <c r="D3595"/>
  <c r="C3595"/>
  <c r="B3595"/>
  <c r="A3595"/>
  <c r="O3594"/>
  <c r="K3594"/>
  <c r="J3594"/>
  <c r="I3594"/>
  <c r="H3594"/>
  <c r="G3594"/>
  <c r="F3594"/>
  <c r="E3594"/>
  <c r="D3594"/>
  <c r="C3594"/>
  <c r="B3594"/>
  <c r="A3594"/>
  <c r="O3593"/>
  <c r="K3593"/>
  <c r="J3593"/>
  <c r="I3593"/>
  <c r="H3593"/>
  <c r="G3593"/>
  <c r="F3593"/>
  <c r="E3593"/>
  <c r="D3593"/>
  <c r="C3593"/>
  <c r="B3593"/>
  <c r="A3593"/>
  <c r="O3592"/>
  <c r="K3592"/>
  <c r="J3592"/>
  <c r="I3592"/>
  <c r="H3592"/>
  <c r="G3592"/>
  <c r="F3592"/>
  <c r="E3592"/>
  <c r="D3592"/>
  <c r="C3592"/>
  <c r="B3592"/>
  <c r="A3592"/>
  <c r="O3591"/>
  <c r="K3591"/>
  <c r="J3591"/>
  <c r="I3591"/>
  <c r="H3591"/>
  <c r="G3591"/>
  <c r="F3591"/>
  <c r="E3591"/>
  <c r="D3591"/>
  <c r="C3591"/>
  <c r="B3591"/>
  <c r="A3591"/>
  <c r="O3590"/>
  <c r="K3590"/>
  <c r="J3590"/>
  <c r="I3590"/>
  <c r="H3590"/>
  <c r="G3590"/>
  <c r="F3590"/>
  <c r="E3590"/>
  <c r="D3590"/>
  <c r="C3590"/>
  <c r="B3590"/>
  <c r="A3590"/>
  <c r="O3589"/>
  <c r="K3589"/>
  <c r="J3589"/>
  <c r="I3589"/>
  <c r="H3589"/>
  <c r="G3589"/>
  <c r="F3589"/>
  <c r="E3589"/>
  <c r="D3589"/>
  <c r="C3589"/>
  <c r="B3589"/>
  <c r="A3589"/>
  <c r="O3588"/>
  <c r="K3588"/>
  <c r="J3588"/>
  <c r="I3588"/>
  <c r="H3588"/>
  <c r="G3588"/>
  <c r="F3588"/>
  <c r="E3588"/>
  <c r="D3588"/>
  <c r="C3588"/>
  <c r="B3588"/>
  <c r="A3588"/>
  <c r="O3587"/>
  <c r="K3587"/>
  <c r="J3587"/>
  <c r="I3587"/>
  <c r="H3587"/>
  <c r="G3587"/>
  <c r="F3587"/>
  <c r="E3587"/>
  <c r="D3587"/>
  <c r="C3587"/>
  <c r="B3587"/>
  <c r="A3587"/>
  <c r="O3586"/>
  <c r="K3586"/>
  <c r="J3586"/>
  <c r="I3586"/>
  <c r="H3586"/>
  <c r="G3586"/>
  <c r="F3586"/>
  <c r="E3586"/>
  <c r="D3586"/>
  <c r="C3586"/>
  <c r="B3586"/>
  <c r="A3586"/>
  <c r="O3585"/>
  <c r="K3585"/>
  <c r="J3585"/>
  <c r="I3585"/>
  <c r="H3585"/>
  <c r="G3585"/>
  <c r="F3585"/>
  <c r="E3585"/>
  <c r="D3585"/>
  <c r="C3585"/>
  <c r="B3585"/>
  <c r="A3585"/>
  <c r="O3584"/>
  <c r="K3584"/>
  <c r="J3584"/>
  <c r="I3584"/>
  <c r="H3584"/>
  <c r="G3584"/>
  <c r="F3584"/>
  <c r="E3584"/>
  <c r="D3584"/>
  <c r="C3584"/>
  <c r="B3584"/>
  <c r="A3584"/>
  <c r="O3583"/>
  <c r="K3583"/>
  <c r="J3583"/>
  <c r="I3583"/>
  <c r="H3583"/>
  <c r="G3583"/>
  <c r="F3583"/>
  <c r="E3583"/>
  <c r="D3583"/>
  <c r="C3583"/>
  <c r="B3583"/>
  <c r="A3583"/>
  <c r="O3582"/>
  <c r="K3582"/>
  <c r="J3582"/>
  <c r="I3582"/>
  <c r="H3582"/>
  <c r="G3582"/>
  <c r="F3582"/>
  <c r="E3582"/>
  <c r="D3582"/>
  <c r="C3582"/>
  <c r="B3582"/>
  <c r="A3582"/>
  <c r="O3581"/>
  <c r="K3581"/>
  <c r="J3581"/>
  <c r="I3581"/>
  <c r="H3581"/>
  <c r="G3581"/>
  <c r="F3581"/>
  <c r="E3581"/>
  <c r="D3581"/>
  <c r="C3581"/>
  <c r="B3581"/>
  <c r="A3581"/>
  <c r="O3580"/>
  <c r="K3580"/>
  <c r="J3580"/>
  <c r="I3580"/>
  <c r="H3580"/>
  <c r="G3580"/>
  <c r="F3580"/>
  <c r="E3580"/>
  <c r="D3580"/>
  <c r="C3580"/>
  <c r="B3580"/>
  <c r="A3580"/>
  <c r="O3579"/>
  <c r="K3579"/>
  <c r="J3579"/>
  <c r="I3579"/>
  <c r="H3579"/>
  <c r="G3579"/>
  <c r="F3579"/>
  <c r="E3579"/>
  <c r="D3579"/>
  <c r="C3579"/>
  <c r="B3579"/>
  <c r="A3579"/>
  <c r="O3578"/>
  <c r="K3578"/>
  <c r="J3578"/>
  <c r="I3578"/>
  <c r="H3578"/>
  <c r="G3578"/>
  <c r="F3578"/>
  <c r="E3578"/>
  <c r="D3578"/>
  <c r="C3578"/>
  <c r="B3578"/>
  <c r="A3578"/>
  <c r="O3577"/>
  <c r="K3577"/>
  <c r="J3577"/>
  <c r="I3577"/>
  <c r="H3577"/>
  <c r="G3577"/>
  <c r="F3577"/>
  <c r="E3577"/>
  <c r="D3577"/>
  <c r="C3577"/>
  <c r="B3577"/>
  <c r="A3577"/>
  <c r="O3576"/>
  <c r="K3576"/>
  <c r="J3576"/>
  <c r="I3576"/>
  <c r="H3576"/>
  <c r="G3576"/>
  <c r="F3576"/>
  <c r="E3576"/>
  <c r="D3576"/>
  <c r="C3576"/>
  <c r="B3576"/>
  <c r="A3576"/>
  <c r="O3575"/>
  <c r="K3575"/>
  <c r="J3575"/>
  <c r="I3575"/>
  <c r="H3575"/>
  <c r="G3575"/>
  <c r="F3575"/>
  <c r="E3575"/>
  <c r="D3575"/>
  <c r="C3575"/>
  <c r="B3575"/>
  <c r="A3575"/>
  <c r="O3574"/>
  <c r="K3574"/>
  <c r="J3574"/>
  <c r="I3574"/>
  <c r="H3574"/>
  <c r="G3574"/>
  <c r="F3574"/>
  <c r="E3574"/>
  <c r="D3574"/>
  <c r="C3574"/>
  <c r="B3574"/>
  <c r="A3574"/>
  <c r="O3573"/>
  <c r="K3573"/>
  <c r="J3573"/>
  <c r="I3573"/>
  <c r="H3573"/>
  <c r="G3573"/>
  <c r="F3573"/>
  <c r="E3573"/>
  <c r="D3573"/>
  <c r="C3573"/>
  <c r="B3573"/>
  <c r="A3573"/>
  <c r="O3572"/>
  <c r="K3572"/>
  <c r="J3572"/>
  <c r="I3572"/>
  <c r="H3572"/>
  <c r="G3572"/>
  <c r="F3572"/>
  <c r="E3572"/>
  <c r="D3572"/>
  <c r="C3572"/>
  <c r="B3572"/>
  <c r="A3572"/>
  <c r="O3571"/>
  <c r="K3571"/>
  <c r="J3571"/>
  <c r="I3571"/>
  <c r="H3571"/>
  <c r="G3571"/>
  <c r="F3571"/>
  <c r="E3571"/>
  <c r="D3571"/>
  <c r="C3571"/>
  <c r="B3571"/>
  <c r="A3571"/>
  <c r="O3570"/>
  <c r="K3570"/>
  <c r="J3570"/>
  <c r="I3570"/>
  <c r="H3570"/>
  <c r="G3570"/>
  <c r="F3570"/>
  <c r="E3570"/>
  <c r="D3570"/>
  <c r="C3570"/>
  <c r="B3570"/>
  <c r="A3570"/>
  <c r="O3569"/>
  <c r="K3569"/>
  <c r="J3569"/>
  <c r="I3569"/>
  <c r="H3569"/>
  <c r="G3569"/>
  <c r="F3569"/>
  <c r="E3569"/>
  <c r="D3569"/>
  <c r="C3569"/>
  <c r="B3569"/>
  <c r="A3569"/>
  <c r="O3568"/>
  <c r="K3568"/>
  <c r="J3568"/>
  <c r="I3568"/>
  <c r="H3568"/>
  <c r="G3568"/>
  <c r="F3568"/>
  <c r="E3568"/>
  <c r="D3568"/>
  <c r="C3568"/>
  <c r="B3568"/>
  <c r="A3568"/>
  <c r="O3567"/>
  <c r="K3567"/>
  <c r="J3567"/>
  <c r="I3567"/>
  <c r="H3567"/>
  <c r="G3567"/>
  <c r="F3567"/>
  <c r="E3567"/>
  <c r="D3567"/>
  <c r="C3567"/>
  <c r="B3567"/>
  <c r="A3567"/>
  <c r="O3566"/>
  <c r="K3566"/>
  <c r="J3566"/>
  <c r="I3566"/>
  <c r="H3566"/>
  <c r="G3566"/>
  <c r="F3566"/>
  <c r="E3566"/>
  <c r="D3566"/>
  <c r="C3566"/>
  <c r="B3566"/>
  <c r="A3566"/>
  <c r="O3565"/>
  <c r="K3565"/>
  <c r="J3565"/>
  <c r="I3565"/>
  <c r="H3565"/>
  <c r="G3565"/>
  <c r="F3565"/>
  <c r="E3565"/>
  <c r="D3565"/>
  <c r="C3565"/>
  <c r="B3565"/>
  <c r="A3565"/>
  <c r="O3564"/>
  <c r="K3564"/>
  <c r="J3564"/>
  <c r="I3564"/>
  <c r="H3564"/>
  <c r="G3564"/>
  <c r="F3564"/>
  <c r="E3564"/>
  <c r="D3564"/>
  <c r="C3564"/>
  <c r="B3564"/>
  <c r="A3564"/>
  <c r="O3563"/>
  <c r="K3563"/>
  <c r="J3563"/>
  <c r="I3563"/>
  <c r="H3563"/>
  <c r="G3563"/>
  <c r="F3563"/>
  <c r="E3563"/>
  <c r="D3563"/>
  <c r="C3563"/>
  <c r="B3563"/>
  <c r="A3563"/>
  <c r="O3562"/>
  <c r="K3562"/>
  <c r="J3562"/>
  <c r="I3562"/>
  <c r="H3562"/>
  <c r="G3562"/>
  <c r="F3562"/>
  <c r="E3562"/>
  <c r="D3562"/>
  <c r="C3562"/>
  <c r="B3562"/>
  <c r="A3562"/>
  <c r="O3561"/>
  <c r="K3561"/>
  <c r="J3561"/>
  <c r="I3561"/>
  <c r="H3561"/>
  <c r="G3561"/>
  <c r="F3561"/>
  <c r="E3561"/>
  <c r="D3561"/>
  <c r="C3561"/>
  <c r="B3561"/>
  <c r="A3561"/>
  <c r="O3560"/>
  <c r="K3560"/>
  <c r="J3560"/>
  <c r="I3560"/>
  <c r="H3560"/>
  <c r="G3560"/>
  <c r="F3560"/>
  <c r="E3560"/>
  <c r="D3560"/>
  <c r="C3560"/>
  <c r="B3560"/>
  <c r="A3560"/>
  <c r="O3559"/>
  <c r="K3559"/>
  <c r="J3559"/>
  <c r="I3559"/>
  <c r="H3559"/>
  <c r="G3559"/>
  <c r="F3559"/>
  <c r="E3559"/>
  <c r="D3559"/>
  <c r="C3559"/>
  <c r="B3559"/>
  <c r="A3559"/>
  <c r="O3558"/>
  <c r="K3558"/>
  <c r="J3558"/>
  <c r="I3558"/>
  <c r="H3558"/>
  <c r="G3558"/>
  <c r="F3558"/>
  <c r="E3558"/>
  <c r="D3558"/>
  <c r="C3558"/>
  <c r="B3558"/>
  <c r="A3558"/>
  <c r="O3557"/>
  <c r="K3557"/>
  <c r="J3557"/>
  <c r="I3557"/>
  <c r="H3557"/>
  <c r="G3557"/>
  <c r="F3557"/>
  <c r="E3557"/>
  <c r="D3557"/>
  <c r="C3557"/>
  <c r="B3557"/>
  <c r="A3557"/>
  <c r="O3556"/>
  <c r="K3556"/>
  <c r="J3556"/>
  <c r="I3556"/>
  <c r="H3556"/>
  <c r="G3556"/>
  <c r="F3556"/>
  <c r="E3556"/>
  <c r="D3556"/>
  <c r="C3556"/>
  <c r="B3556"/>
  <c r="A3556"/>
  <c r="O3555"/>
  <c r="K3555"/>
  <c r="J3555"/>
  <c r="I3555"/>
  <c r="H3555"/>
  <c r="G3555"/>
  <c r="F3555"/>
  <c r="E3555"/>
  <c r="D3555"/>
  <c r="C3555"/>
  <c r="B3555"/>
  <c r="A3555"/>
  <c r="O3554"/>
  <c r="K3554"/>
  <c r="J3554"/>
  <c r="I3554"/>
  <c r="H3554"/>
  <c r="G3554"/>
  <c r="F3554"/>
  <c r="E3554"/>
  <c r="D3554"/>
  <c r="C3554"/>
  <c r="B3554"/>
  <c r="A3554"/>
  <c r="O3553"/>
  <c r="K3553"/>
  <c r="J3553"/>
  <c r="I3553"/>
  <c r="H3553"/>
  <c r="G3553"/>
  <c r="F3553"/>
  <c r="E3553"/>
  <c r="D3553"/>
  <c r="C3553"/>
  <c r="B3553"/>
  <c r="A3553"/>
  <c r="O3552"/>
  <c r="K3552"/>
  <c r="J3552"/>
  <c r="I3552"/>
  <c r="H3552"/>
  <c r="G3552"/>
  <c r="F3552"/>
  <c r="E3552"/>
  <c r="D3552"/>
  <c r="C3552"/>
  <c r="B3552"/>
  <c r="A3552"/>
  <c r="O3551"/>
  <c r="K3551"/>
  <c r="J3551"/>
  <c r="I3551"/>
  <c r="H3551"/>
  <c r="G3551"/>
  <c r="F3551"/>
  <c r="E3551"/>
  <c r="D3551"/>
  <c r="C3551"/>
  <c r="B3551"/>
  <c r="A3551"/>
  <c r="O3550"/>
  <c r="K3550"/>
  <c r="J3550"/>
  <c r="I3550"/>
  <c r="H3550"/>
  <c r="G3550"/>
  <c r="F3550"/>
  <c r="E3550"/>
  <c r="D3550"/>
  <c r="C3550"/>
  <c r="B3550"/>
  <c r="A3550"/>
  <c r="O3549"/>
  <c r="K3549"/>
  <c r="J3549"/>
  <c r="I3549"/>
  <c r="H3549"/>
  <c r="G3549"/>
  <c r="F3549"/>
  <c r="E3549"/>
  <c r="D3549"/>
  <c r="C3549"/>
  <c r="B3549"/>
  <c r="A3549"/>
  <c r="O3548"/>
  <c r="K3548"/>
  <c r="J3548"/>
  <c r="I3548"/>
  <c r="H3548"/>
  <c r="G3548"/>
  <c r="F3548"/>
  <c r="E3548"/>
  <c r="D3548"/>
  <c r="C3548"/>
  <c r="B3548"/>
  <c r="A3548"/>
  <c r="O3547"/>
  <c r="K3547"/>
  <c r="J3547"/>
  <c r="I3547"/>
  <c r="H3547"/>
  <c r="G3547"/>
  <c r="F3547"/>
  <c r="E3547"/>
  <c r="D3547"/>
  <c r="C3547"/>
  <c r="B3547"/>
  <c r="A3547"/>
  <c r="O3546"/>
  <c r="K3546"/>
  <c r="J3546"/>
  <c r="I3546"/>
  <c r="H3546"/>
  <c r="G3546"/>
  <c r="F3546"/>
  <c r="E3546"/>
  <c r="D3546"/>
  <c r="C3546"/>
  <c r="B3546"/>
  <c r="A3546"/>
  <c r="O3545"/>
  <c r="K3545"/>
  <c r="J3545"/>
  <c r="I3545"/>
  <c r="H3545"/>
  <c r="G3545"/>
  <c r="F3545"/>
  <c r="E3545"/>
  <c r="D3545"/>
  <c r="C3545"/>
  <c r="B3545"/>
  <c r="A3545"/>
  <c r="O3544"/>
  <c r="K3544"/>
  <c r="J3544"/>
  <c r="I3544"/>
  <c r="H3544"/>
  <c r="G3544"/>
  <c r="F3544"/>
  <c r="E3544"/>
  <c r="D3544"/>
  <c r="C3544"/>
  <c r="B3544"/>
  <c r="A3544"/>
  <c r="O3543"/>
  <c r="K3543"/>
  <c r="J3543"/>
  <c r="I3543"/>
  <c r="H3543"/>
  <c r="G3543"/>
  <c r="F3543"/>
  <c r="E3543"/>
  <c r="D3543"/>
  <c r="C3543"/>
  <c r="B3543"/>
  <c r="A3543"/>
  <c r="O3542"/>
  <c r="K3542"/>
  <c r="J3542"/>
  <c r="I3542"/>
  <c r="H3542"/>
  <c r="G3542"/>
  <c r="F3542"/>
  <c r="E3542"/>
  <c r="D3542"/>
  <c r="C3542"/>
  <c r="B3542"/>
  <c r="A3542"/>
  <c r="O3541"/>
  <c r="K3541"/>
  <c r="J3541"/>
  <c r="I3541"/>
  <c r="H3541"/>
  <c r="G3541"/>
  <c r="F3541"/>
  <c r="E3541"/>
  <c r="D3541"/>
  <c r="C3541"/>
  <c r="B3541"/>
  <c r="A3541"/>
  <c r="O3540"/>
  <c r="K3540"/>
  <c r="J3540"/>
  <c r="I3540"/>
  <c r="H3540"/>
  <c r="G3540"/>
  <c r="F3540"/>
  <c r="E3540"/>
  <c r="D3540"/>
  <c r="C3540"/>
  <c r="B3540"/>
  <c r="A3540"/>
  <c r="O3539"/>
  <c r="K3539"/>
  <c r="J3539"/>
  <c r="I3539"/>
  <c r="H3539"/>
  <c r="G3539"/>
  <c r="F3539"/>
  <c r="E3539"/>
  <c r="D3539"/>
  <c r="C3539"/>
  <c r="B3539"/>
  <c r="A3539"/>
  <c r="O3538"/>
  <c r="K3538"/>
  <c r="J3538"/>
  <c r="I3538"/>
  <c r="H3538"/>
  <c r="G3538"/>
  <c r="F3538"/>
  <c r="E3538"/>
  <c r="D3538"/>
  <c r="C3538"/>
  <c r="B3538"/>
  <c r="A3538"/>
  <c r="O3537"/>
  <c r="K3537"/>
  <c r="J3537"/>
  <c r="I3537"/>
  <c r="H3537"/>
  <c r="G3537"/>
  <c r="F3537"/>
  <c r="E3537"/>
  <c r="D3537"/>
  <c r="C3537"/>
  <c r="B3537"/>
  <c r="A3537"/>
  <c r="O3536"/>
  <c r="K3536"/>
  <c r="J3536"/>
  <c r="I3536"/>
  <c r="H3536"/>
  <c r="G3536"/>
  <c r="F3536"/>
  <c r="E3536"/>
  <c r="D3536"/>
  <c r="C3536"/>
  <c r="B3536"/>
  <c r="A3536"/>
  <c r="O3535"/>
  <c r="K3535"/>
  <c r="J3535"/>
  <c r="I3535"/>
  <c r="H3535"/>
  <c r="G3535"/>
  <c r="F3535"/>
  <c r="E3535"/>
  <c r="D3535"/>
  <c r="C3535"/>
  <c r="B3535"/>
  <c r="A3535"/>
  <c r="O3534"/>
  <c r="K3534"/>
  <c r="J3534"/>
  <c r="I3534"/>
  <c r="H3534"/>
  <c r="G3534"/>
  <c r="F3534"/>
  <c r="E3534"/>
  <c r="D3534"/>
  <c r="C3534"/>
  <c r="B3534"/>
  <c r="A3534"/>
  <c r="O3533"/>
  <c r="K3533"/>
  <c r="J3533"/>
  <c r="I3533"/>
  <c r="H3533"/>
  <c r="G3533"/>
  <c r="F3533"/>
  <c r="E3533"/>
  <c r="D3533"/>
  <c r="C3533"/>
  <c r="B3533"/>
  <c r="A3533"/>
  <c r="O3532"/>
  <c r="K3532"/>
  <c r="J3532"/>
  <c r="I3532"/>
  <c r="H3532"/>
  <c r="G3532"/>
  <c r="F3532"/>
  <c r="E3532"/>
  <c r="D3532"/>
  <c r="C3532"/>
  <c r="B3532"/>
  <c r="A3532"/>
  <c r="O3531"/>
  <c r="K3531"/>
  <c r="J3531"/>
  <c r="I3531"/>
  <c r="H3531"/>
  <c r="G3531"/>
  <c r="F3531"/>
  <c r="E3531"/>
  <c r="D3531"/>
  <c r="C3531"/>
  <c r="B3531"/>
  <c r="A3531"/>
  <c r="O3530"/>
  <c r="K3530"/>
  <c r="J3530"/>
  <c r="I3530"/>
  <c r="H3530"/>
  <c r="G3530"/>
  <c r="F3530"/>
  <c r="E3530"/>
  <c r="D3530"/>
  <c r="C3530"/>
  <c r="B3530"/>
  <c r="A3530"/>
  <c r="O3529"/>
  <c r="K3529"/>
  <c r="J3529"/>
  <c r="I3529"/>
  <c r="H3529"/>
  <c r="G3529"/>
  <c r="F3529"/>
  <c r="E3529"/>
  <c r="D3529"/>
  <c r="C3529"/>
  <c r="B3529"/>
  <c r="A3529"/>
  <c r="O3528"/>
  <c r="K3528"/>
  <c r="J3528"/>
  <c r="I3528"/>
  <c r="H3528"/>
  <c r="G3528"/>
  <c r="F3528"/>
  <c r="E3528"/>
  <c r="D3528"/>
  <c r="C3528"/>
  <c r="B3528"/>
  <c r="A3528"/>
  <c r="O3527"/>
  <c r="K3527"/>
  <c r="J3527"/>
  <c r="I3527"/>
  <c r="H3527"/>
  <c r="G3527"/>
  <c r="F3527"/>
  <c r="E3527"/>
  <c r="D3527"/>
  <c r="C3527"/>
  <c r="B3527"/>
  <c r="A3527"/>
  <c r="O3526"/>
  <c r="K3526"/>
  <c r="J3526"/>
  <c r="I3526"/>
  <c r="H3526"/>
  <c r="G3526"/>
  <c r="F3526"/>
  <c r="E3526"/>
  <c r="D3526"/>
  <c r="C3526"/>
  <c r="B3526"/>
  <c r="A3526"/>
  <c r="O3525"/>
  <c r="K3525"/>
  <c r="J3525"/>
  <c r="I3525"/>
  <c r="H3525"/>
  <c r="G3525"/>
  <c r="F3525"/>
  <c r="E3525"/>
  <c r="D3525"/>
  <c r="C3525"/>
  <c r="B3525"/>
  <c r="A3525"/>
  <c r="O3524"/>
  <c r="K3524"/>
  <c r="J3524"/>
  <c r="I3524"/>
  <c r="H3524"/>
  <c r="G3524"/>
  <c r="F3524"/>
  <c r="E3524"/>
  <c r="D3524"/>
  <c r="C3524"/>
  <c r="B3524"/>
  <c r="A3524"/>
  <c r="O3523"/>
  <c r="K3523"/>
  <c r="J3523"/>
  <c r="I3523"/>
  <c r="H3523"/>
  <c r="G3523"/>
  <c r="F3523"/>
  <c r="E3523"/>
  <c r="D3523"/>
  <c r="C3523"/>
  <c r="B3523"/>
  <c r="A3523"/>
  <c r="O3522"/>
  <c r="K3522"/>
  <c r="J3522"/>
  <c r="I3522"/>
  <c r="H3522"/>
  <c r="G3522"/>
  <c r="F3522"/>
  <c r="E3522"/>
  <c r="D3522"/>
  <c r="C3522"/>
  <c r="B3522"/>
  <c r="A3522"/>
  <c r="O3521"/>
  <c r="K3521"/>
  <c r="J3521"/>
  <c r="I3521"/>
  <c r="H3521"/>
  <c r="G3521"/>
  <c r="F3521"/>
  <c r="E3521"/>
  <c r="D3521"/>
  <c r="C3521"/>
  <c r="B3521"/>
  <c r="A3521"/>
  <c r="O3520"/>
  <c r="K3520"/>
  <c r="J3520"/>
  <c r="I3520"/>
  <c r="H3520"/>
  <c r="G3520"/>
  <c r="F3520"/>
  <c r="E3520"/>
  <c r="D3520"/>
  <c r="C3520"/>
  <c r="B3520"/>
  <c r="A3520"/>
  <c r="O3519"/>
  <c r="K3519"/>
  <c r="J3519"/>
  <c r="I3519"/>
  <c r="H3519"/>
  <c r="G3519"/>
  <c r="F3519"/>
  <c r="E3519"/>
  <c r="D3519"/>
  <c r="C3519"/>
  <c r="B3519"/>
  <c r="A3519"/>
  <c r="O3518"/>
  <c r="K3518"/>
  <c r="J3518"/>
  <c r="I3518"/>
  <c r="H3518"/>
  <c r="G3518"/>
  <c r="F3518"/>
  <c r="E3518"/>
  <c r="D3518"/>
  <c r="C3518"/>
  <c r="B3518"/>
  <c r="A3518"/>
  <c r="O3517"/>
  <c r="K3517"/>
  <c r="J3517"/>
  <c r="I3517"/>
  <c r="H3517"/>
  <c r="G3517"/>
  <c r="F3517"/>
  <c r="E3517"/>
  <c r="D3517"/>
  <c r="C3517"/>
  <c r="B3517"/>
  <c r="A3517"/>
  <c r="O3516"/>
  <c r="K3516"/>
  <c r="J3516"/>
  <c r="I3516"/>
  <c r="H3516"/>
  <c r="G3516"/>
  <c r="F3516"/>
  <c r="E3516"/>
  <c r="D3516"/>
  <c r="C3516"/>
  <c r="B3516"/>
  <c r="A3516"/>
  <c r="O3515"/>
  <c r="K3515"/>
  <c r="J3515"/>
  <c r="I3515"/>
  <c r="H3515"/>
  <c r="G3515"/>
  <c r="F3515"/>
  <c r="E3515"/>
  <c r="D3515"/>
  <c r="C3515"/>
  <c r="B3515"/>
  <c r="A3515"/>
  <c r="O3514"/>
  <c r="K3514"/>
  <c r="J3514"/>
  <c r="I3514"/>
  <c r="H3514"/>
  <c r="G3514"/>
  <c r="F3514"/>
  <c r="E3514"/>
  <c r="D3514"/>
  <c r="C3514"/>
  <c r="B3514"/>
  <c r="A3514"/>
  <c r="O3513"/>
  <c r="K3513"/>
  <c r="J3513"/>
  <c r="I3513"/>
  <c r="H3513"/>
  <c r="G3513"/>
  <c r="F3513"/>
  <c r="E3513"/>
  <c r="D3513"/>
  <c r="C3513"/>
  <c r="B3513"/>
  <c r="A3513"/>
  <c r="O3512"/>
  <c r="K3512"/>
  <c r="J3512"/>
  <c r="I3512"/>
  <c r="H3512"/>
  <c r="G3512"/>
  <c r="F3512"/>
  <c r="E3512"/>
  <c r="D3512"/>
  <c r="C3512"/>
  <c r="B3512"/>
  <c r="A3512"/>
  <c r="O3511"/>
  <c r="K3511"/>
  <c r="J3511"/>
  <c r="I3511"/>
  <c r="H3511"/>
  <c r="G3511"/>
  <c r="F3511"/>
  <c r="E3511"/>
  <c r="D3511"/>
  <c r="C3511"/>
  <c r="B3511"/>
  <c r="A3511"/>
  <c r="O3510"/>
  <c r="K3510"/>
  <c r="J3510"/>
  <c r="I3510"/>
  <c r="H3510"/>
  <c r="G3510"/>
  <c r="F3510"/>
  <c r="E3510"/>
  <c r="D3510"/>
  <c r="C3510"/>
  <c r="B3510"/>
  <c r="A3510"/>
  <c r="O3509"/>
  <c r="K3509"/>
  <c r="J3509"/>
  <c r="I3509"/>
  <c r="H3509"/>
  <c r="G3509"/>
  <c r="F3509"/>
  <c r="E3509"/>
  <c r="D3509"/>
  <c r="C3509"/>
  <c r="B3509"/>
  <c r="A3509"/>
  <c r="O3508"/>
  <c r="K3508"/>
  <c r="J3508"/>
  <c r="I3508"/>
  <c r="H3508"/>
  <c r="G3508"/>
  <c r="F3508"/>
  <c r="E3508"/>
  <c r="D3508"/>
  <c r="C3508"/>
  <c r="B3508"/>
  <c r="A3508"/>
  <c r="O3507"/>
  <c r="K3507"/>
  <c r="J3507"/>
  <c r="I3507"/>
  <c r="H3507"/>
  <c r="G3507"/>
  <c r="F3507"/>
  <c r="E3507"/>
  <c r="D3507"/>
  <c r="C3507"/>
  <c r="B3507"/>
  <c r="A3507"/>
  <c r="O3506"/>
  <c r="K3506"/>
  <c r="J3506"/>
  <c r="I3506"/>
  <c r="H3506"/>
  <c r="G3506"/>
  <c r="F3506"/>
  <c r="E3506"/>
  <c r="D3506"/>
  <c r="C3506"/>
  <c r="B3506"/>
  <c r="A3506"/>
  <c r="O3505"/>
  <c r="K3505"/>
  <c r="J3505"/>
  <c r="I3505"/>
  <c r="H3505"/>
  <c r="G3505"/>
  <c r="F3505"/>
  <c r="E3505"/>
  <c r="D3505"/>
  <c r="C3505"/>
  <c r="B3505"/>
  <c r="A3505"/>
  <c r="O3504"/>
  <c r="K3504"/>
  <c r="J3504"/>
  <c r="I3504"/>
  <c r="H3504"/>
  <c r="G3504"/>
  <c r="F3504"/>
  <c r="E3504"/>
  <c r="D3504"/>
  <c r="C3504"/>
  <c r="B3504"/>
  <c r="A3504"/>
  <c r="O3503"/>
  <c r="K3503"/>
  <c r="J3503"/>
  <c r="I3503"/>
  <c r="H3503"/>
  <c r="G3503"/>
  <c r="F3503"/>
  <c r="E3503"/>
  <c r="D3503"/>
  <c r="C3503"/>
  <c r="B3503"/>
  <c r="A3503"/>
  <c r="O3502"/>
  <c r="K3502"/>
  <c r="J3502"/>
  <c r="I3502"/>
  <c r="H3502"/>
  <c r="G3502"/>
  <c r="F3502"/>
  <c r="E3502"/>
  <c r="D3502"/>
  <c r="C3502"/>
  <c r="B3502"/>
  <c r="A3502"/>
  <c r="O3501"/>
  <c r="K3501"/>
  <c r="J3501"/>
  <c r="I3501"/>
  <c r="H3501"/>
  <c r="G3501"/>
  <c r="F3501"/>
  <c r="E3501"/>
  <c r="D3501"/>
  <c r="C3501"/>
  <c r="B3501"/>
  <c r="A3501"/>
  <c r="O3500"/>
  <c r="K3500"/>
  <c r="J3500"/>
  <c r="I3500"/>
  <c r="H3500"/>
  <c r="G3500"/>
  <c r="F3500"/>
  <c r="E3500"/>
  <c r="D3500"/>
  <c r="C3500"/>
  <c r="B3500"/>
  <c r="A3500"/>
  <c r="O3499"/>
  <c r="K3499"/>
  <c r="J3499"/>
  <c r="I3499"/>
  <c r="H3499"/>
  <c r="G3499"/>
  <c r="F3499"/>
  <c r="E3499"/>
  <c r="D3499"/>
  <c r="C3499"/>
  <c r="B3499"/>
  <c r="A3499"/>
  <c r="O3498"/>
  <c r="K3498"/>
  <c r="J3498"/>
  <c r="I3498"/>
  <c r="H3498"/>
  <c r="G3498"/>
  <c r="F3498"/>
  <c r="E3498"/>
  <c r="D3498"/>
  <c r="C3498"/>
  <c r="B3498"/>
  <c r="A3498"/>
  <c r="O3497"/>
  <c r="K3497"/>
  <c r="J3497"/>
  <c r="I3497"/>
  <c r="H3497"/>
  <c r="G3497"/>
  <c r="F3497"/>
  <c r="E3497"/>
  <c r="D3497"/>
  <c r="C3497"/>
  <c r="B3497"/>
  <c r="A3497"/>
  <c r="O3496"/>
  <c r="K3496"/>
  <c r="J3496"/>
  <c r="I3496"/>
  <c r="H3496"/>
  <c r="G3496"/>
  <c r="F3496"/>
  <c r="E3496"/>
  <c r="D3496"/>
  <c r="C3496"/>
  <c r="B3496"/>
  <c r="A3496"/>
  <c r="O3495"/>
  <c r="K3495"/>
  <c r="J3495"/>
  <c r="I3495"/>
  <c r="H3495"/>
  <c r="G3495"/>
  <c r="F3495"/>
  <c r="E3495"/>
  <c r="D3495"/>
  <c r="C3495"/>
  <c r="B3495"/>
  <c r="A3495"/>
  <c r="O3494"/>
  <c r="K3494"/>
  <c r="J3494"/>
  <c r="I3494"/>
  <c r="H3494"/>
  <c r="G3494"/>
  <c r="F3494"/>
  <c r="E3494"/>
  <c r="D3494"/>
  <c r="C3494"/>
  <c r="B3494"/>
  <c r="A3494"/>
  <c r="O3493"/>
  <c r="K3493"/>
  <c r="J3493"/>
  <c r="I3493"/>
  <c r="H3493"/>
  <c r="G3493"/>
  <c r="F3493"/>
  <c r="E3493"/>
  <c r="D3493"/>
  <c r="C3493"/>
  <c r="B3493"/>
  <c r="A3493"/>
  <c r="O3492"/>
  <c r="K3492"/>
  <c r="J3492"/>
  <c r="I3492"/>
  <c r="H3492"/>
  <c r="G3492"/>
  <c r="F3492"/>
  <c r="E3492"/>
  <c r="D3492"/>
  <c r="C3492"/>
  <c r="B3492"/>
  <c r="A3492"/>
  <c r="O3491"/>
  <c r="K3491"/>
  <c r="J3491"/>
  <c r="I3491"/>
  <c r="H3491"/>
  <c r="G3491"/>
  <c r="F3491"/>
  <c r="E3491"/>
  <c r="D3491"/>
  <c r="C3491"/>
  <c r="B3491"/>
  <c r="A3491"/>
  <c r="O3490"/>
  <c r="K3490"/>
  <c r="J3490"/>
  <c r="I3490"/>
  <c r="H3490"/>
  <c r="G3490"/>
  <c r="F3490"/>
  <c r="E3490"/>
  <c r="D3490"/>
  <c r="C3490"/>
  <c r="B3490"/>
  <c r="A3490"/>
  <c r="O3489"/>
  <c r="K3489"/>
  <c r="J3489"/>
  <c r="I3489"/>
  <c r="H3489"/>
  <c r="G3489"/>
  <c r="F3489"/>
  <c r="E3489"/>
  <c r="D3489"/>
  <c r="C3489"/>
  <c r="B3489"/>
  <c r="A3489"/>
  <c r="O3488"/>
  <c r="K3488"/>
  <c r="J3488"/>
  <c r="I3488"/>
  <c r="H3488"/>
  <c r="G3488"/>
  <c r="F3488"/>
  <c r="E3488"/>
  <c r="D3488"/>
  <c r="C3488"/>
  <c r="B3488"/>
  <c r="A3488"/>
  <c r="O3487"/>
  <c r="K3487"/>
  <c r="J3487"/>
  <c r="I3487"/>
  <c r="H3487"/>
  <c r="G3487"/>
  <c r="F3487"/>
  <c r="E3487"/>
  <c r="D3487"/>
  <c r="C3487"/>
  <c r="B3487"/>
  <c r="A3487"/>
  <c r="O3486"/>
  <c r="K3486"/>
  <c r="J3486"/>
  <c r="I3486"/>
  <c r="H3486"/>
  <c r="G3486"/>
  <c r="F3486"/>
  <c r="E3486"/>
  <c r="D3486"/>
  <c r="C3486"/>
  <c r="B3486"/>
  <c r="A3486"/>
  <c r="O3485"/>
  <c r="K3485"/>
  <c r="J3485"/>
  <c r="I3485"/>
  <c r="H3485"/>
  <c r="G3485"/>
  <c r="F3485"/>
  <c r="E3485"/>
  <c r="D3485"/>
  <c r="C3485"/>
  <c r="B3485"/>
  <c r="A3485"/>
  <c r="O3484"/>
  <c r="K3484"/>
  <c r="J3484"/>
  <c r="I3484"/>
  <c r="H3484"/>
  <c r="G3484"/>
  <c r="F3484"/>
  <c r="E3484"/>
  <c r="D3484"/>
  <c r="C3484"/>
  <c r="B3484"/>
  <c r="A3484"/>
  <c r="O3483"/>
  <c r="K3483"/>
  <c r="J3483"/>
  <c r="I3483"/>
  <c r="H3483"/>
  <c r="G3483"/>
  <c r="F3483"/>
  <c r="E3483"/>
  <c r="D3483"/>
  <c r="C3483"/>
  <c r="B3483"/>
  <c r="A3483"/>
  <c r="O3482"/>
  <c r="K3482"/>
  <c r="J3482"/>
  <c r="I3482"/>
  <c r="H3482"/>
  <c r="G3482"/>
  <c r="F3482"/>
  <c r="E3482"/>
  <c r="D3482"/>
  <c r="C3482"/>
  <c r="B3482"/>
  <c r="A3482"/>
  <c r="O3481"/>
  <c r="K3481"/>
  <c r="J3481"/>
  <c r="I3481"/>
  <c r="H3481"/>
  <c r="G3481"/>
  <c r="F3481"/>
  <c r="E3481"/>
  <c r="D3481"/>
  <c r="C3481"/>
  <c r="B3481"/>
  <c r="A3481"/>
  <c r="O3480"/>
  <c r="K3480"/>
  <c r="J3480"/>
  <c r="I3480"/>
  <c r="H3480"/>
  <c r="G3480"/>
  <c r="F3480"/>
  <c r="E3480"/>
  <c r="D3480"/>
  <c r="C3480"/>
  <c r="B3480"/>
  <c r="A3480"/>
  <c r="O3479"/>
  <c r="K3479"/>
  <c r="J3479"/>
  <c r="I3479"/>
  <c r="H3479"/>
  <c r="G3479"/>
  <c r="F3479"/>
  <c r="E3479"/>
  <c r="D3479"/>
  <c r="C3479"/>
  <c r="B3479"/>
  <c r="A3479"/>
  <c r="O3478"/>
  <c r="K3478"/>
  <c r="J3478"/>
  <c r="I3478"/>
  <c r="H3478"/>
  <c r="G3478"/>
  <c r="F3478"/>
  <c r="E3478"/>
  <c r="D3478"/>
  <c r="C3478"/>
  <c r="B3478"/>
  <c r="A3478"/>
  <c r="O3477"/>
  <c r="K3477"/>
  <c r="J3477"/>
  <c r="I3477"/>
  <c r="H3477"/>
  <c r="G3477"/>
  <c r="F3477"/>
  <c r="E3477"/>
  <c r="D3477"/>
  <c r="C3477"/>
  <c r="B3477"/>
  <c r="A3477"/>
  <c r="O3476"/>
  <c r="K3476"/>
  <c r="J3476"/>
  <c r="I3476"/>
  <c r="H3476"/>
  <c r="G3476"/>
  <c r="F3476"/>
  <c r="E3476"/>
  <c r="D3476"/>
  <c r="C3476"/>
  <c r="B3476"/>
  <c r="A3476"/>
  <c r="O3475"/>
  <c r="K3475"/>
  <c r="J3475"/>
  <c r="I3475"/>
  <c r="H3475"/>
  <c r="G3475"/>
  <c r="F3475"/>
  <c r="E3475"/>
  <c r="D3475"/>
  <c r="C3475"/>
  <c r="B3475"/>
  <c r="A3475"/>
  <c r="O3474"/>
  <c r="K3474"/>
  <c r="J3474"/>
  <c r="I3474"/>
  <c r="H3474"/>
  <c r="G3474"/>
  <c r="F3474"/>
  <c r="E3474"/>
  <c r="D3474"/>
  <c r="C3474"/>
  <c r="B3474"/>
  <c r="A3474"/>
  <c r="O3473"/>
  <c r="K3473"/>
  <c r="J3473"/>
  <c r="I3473"/>
  <c r="H3473"/>
  <c r="G3473"/>
  <c r="F3473"/>
  <c r="E3473"/>
  <c r="D3473"/>
  <c r="C3473"/>
  <c r="B3473"/>
  <c r="A3473"/>
  <c r="O3472"/>
  <c r="K3472"/>
  <c r="J3472"/>
  <c r="I3472"/>
  <c r="H3472"/>
  <c r="G3472"/>
  <c r="F3472"/>
  <c r="E3472"/>
  <c r="D3472"/>
  <c r="C3472"/>
  <c r="B3472"/>
  <c r="A3472"/>
  <c r="O3471"/>
  <c r="K3471"/>
  <c r="J3471"/>
  <c r="I3471"/>
  <c r="H3471"/>
  <c r="G3471"/>
  <c r="F3471"/>
  <c r="E3471"/>
  <c r="D3471"/>
  <c r="C3471"/>
  <c r="B3471"/>
  <c r="A3471"/>
  <c r="O3470"/>
  <c r="K3470"/>
  <c r="J3470"/>
  <c r="I3470"/>
  <c r="H3470"/>
  <c r="G3470"/>
  <c r="F3470"/>
  <c r="E3470"/>
  <c r="D3470"/>
  <c r="C3470"/>
  <c r="B3470"/>
  <c r="A3470"/>
  <c r="O3469"/>
  <c r="K3469"/>
  <c r="J3469"/>
  <c r="I3469"/>
  <c r="H3469"/>
  <c r="G3469"/>
  <c r="F3469"/>
  <c r="E3469"/>
  <c r="D3469"/>
  <c r="C3469"/>
  <c r="B3469"/>
  <c r="A3469"/>
  <c r="O3468"/>
  <c r="K3468"/>
  <c r="J3468"/>
  <c r="I3468"/>
  <c r="H3468"/>
  <c r="G3468"/>
  <c r="F3468"/>
  <c r="E3468"/>
  <c r="D3468"/>
  <c r="C3468"/>
  <c r="B3468"/>
  <c r="A3468"/>
  <c r="O3467"/>
  <c r="K3467"/>
  <c r="J3467"/>
  <c r="I3467"/>
  <c r="H3467"/>
  <c r="G3467"/>
  <c r="F3467"/>
  <c r="E3467"/>
  <c r="D3467"/>
  <c r="C3467"/>
  <c r="B3467"/>
  <c r="A3467"/>
  <c r="O3466"/>
  <c r="K3466"/>
  <c r="J3466"/>
  <c r="I3466"/>
  <c r="H3466"/>
  <c r="G3466"/>
  <c r="F3466"/>
  <c r="E3466"/>
  <c r="D3466"/>
  <c r="C3466"/>
  <c r="B3466"/>
  <c r="A3466"/>
  <c r="O3465"/>
  <c r="K3465"/>
  <c r="J3465"/>
  <c r="I3465"/>
  <c r="H3465"/>
  <c r="G3465"/>
  <c r="F3465"/>
  <c r="E3465"/>
  <c r="D3465"/>
  <c r="C3465"/>
  <c r="B3465"/>
  <c r="A3465"/>
  <c r="O3464"/>
  <c r="K3464"/>
  <c r="J3464"/>
  <c r="I3464"/>
  <c r="H3464"/>
  <c r="G3464"/>
  <c r="F3464"/>
  <c r="E3464"/>
  <c r="D3464"/>
  <c r="C3464"/>
  <c r="B3464"/>
  <c r="A3464"/>
  <c r="O3463"/>
  <c r="K3463"/>
  <c r="J3463"/>
  <c r="I3463"/>
  <c r="H3463"/>
  <c r="G3463"/>
  <c r="F3463"/>
  <c r="E3463"/>
  <c r="D3463"/>
  <c r="C3463"/>
  <c r="B3463"/>
  <c r="A3463"/>
  <c r="O3462"/>
  <c r="K3462"/>
  <c r="J3462"/>
  <c r="I3462"/>
  <c r="H3462"/>
  <c r="G3462"/>
  <c r="F3462"/>
  <c r="E3462"/>
  <c r="D3462"/>
  <c r="C3462"/>
  <c r="B3462"/>
  <c r="A3462"/>
  <c r="O3461"/>
  <c r="K3461"/>
  <c r="J3461"/>
  <c r="I3461"/>
  <c r="H3461"/>
  <c r="G3461"/>
  <c r="F3461"/>
  <c r="E3461"/>
  <c r="D3461"/>
  <c r="C3461"/>
  <c r="B3461"/>
  <c r="A3461"/>
  <c r="O3460"/>
  <c r="K3460"/>
  <c r="J3460"/>
  <c r="I3460"/>
  <c r="H3460"/>
  <c r="G3460"/>
  <c r="F3460"/>
  <c r="E3460"/>
  <c r="D3460"/>
  <c r="C3460"/>
  <c r="B3460"/>
  <c r="A3460"/>
  <c r="O3459"/>
  <c r="K3459"/>
  <c r="J3459"/>
  <c r="I3459"/>
  <c r="H3459"/>
  <c r="G3459"/>
  <c r="F3459"/>
  <c r="E3459"/>
  <c r="D3459"/>
  <c r="C3459"/>
  <c r="B3459"/>
  <c r="A3459"/>
  <c r="O3458"/>
  <c r="K3458"/>
  <c r="J3458"/>
  <c r="I3458"/>
  <c r="H3458"/>
  <c r="G3458"/>
  <c r="F3458"/>
  <c r="E3458"/>
  <c r="D3458"/>
  <c r="C3458"/>
  <c r="B3458"/>
  <c r="A3458"/>
  <c r="O3457"/>
  <c r="K3457"/>
  <c r="J3457"/>
  <c r="I3457"/>
  <c r="H3457"/>
  <c r="G3457"/>
  <c r="F3457"/>
  <c r="E3457"/>
  <c r="D3457"/>
  <c r="C3457"/>
  <c r="B3457"/>
  <c r="A3457"/>
  <c r="O3456"/>
  <c r="K3456"/>
  <c r="J3456"/>
  <c r="I3456"/>
  <c r="H3456"/>
  <c r="G3456"/>
  <c r="F3456"/>
  <c r="E3456"/>
  <c r="D3456"/>
  <c r="C3456"/>
  <c r="B3456"/>
  <c r="A3456"/>
  <c r="O3455"/>
  <c r="K3455"/>
  <c r="J3455"/>
  <c r="I3455"/>
  <c r="H3455"/>
  <c r="G3455"/>
  <c r="F3455"/>
  <c r="E3455"/>
  <c r="D3455"/>
  <c r="C3455"/>
  <c r="B3455"/>
  <c r="A3455"/>
  <c r="O3454"/>
  <c r="K3454"/>
  <c r="J3454"/>
  <c r="I3454"/>
  <c r="H3454"/>
  <c r="G3454"/>
  <c r="F3454"/>
  <c r="E3454"/>
  <c r="D3454"/>
  <c r="C3454"/>
  <c r="B3454"/>
  <c r="A3454"/>
  <c r="O3453"/>
  <c r="K3453"/>
  <c r="J3453"/>
  <c r="I3453"/>
  <c r="H3453"/>
  <c r="G3453"/>
  <c r="F3453"/>
  <c r="E3453"/>
  <c r="D3453"/>
  <c r="C3453"/>
  <c r="B3453"/>
  <c r="A3453"/>
  <c r="O3452"/>
  <c r="K3452"/>
  <c r="J3452"/>
  <c r="I3452"/>
  <c r="H3452"/>
  <c r="G3452"/>
  <c r="F3452"/>
  <c r="E3452"/>
  <c r="D3452"/>
  <c r="C3452"/>
  <c r="B3452"/>
  <c r="A3452"/>
  <c r="O3451"/>
  <c r="K3451"/>
  <c r="J3451"/>
  <c r="I3451"/>
  <c r="H3451"/>
  <c r="G3451"/>
  <c r="F3451"/>
  <c r="E3451"/>
  <c r="D3451"/>
  <c r="C3451"/>
  <c r="B3451"/>
  <c r="A3451"/>
  <c r="O3450"/>
  <c r="K3450"/>
  <c r="J3450"/>
  <c r="I3450"/>
  <c r="H3450"/>
  <c r="G3450"/>
  <c r="F3450"/>
  <c r="E3450"/>
  <c r="D3450"/>
  <c r="C3450"/>
  <c r="B3450"/>
  <c r="A3450"/>
  <c r="O3449"/>
  <c r="K3449"/>
  <c r="J3449"/>
  <c r="I3449"/>
  <c r="H3449"/>
  <c r="G3449"/>
  <c r="F3449"/>
  <c r="E3449"/>
  <c r="D3449"/>
  <c r="C3449"/>
  <c r="B3449"/>
  <c r="A3449"/>
  <c r="O3448"/>
  <c r="K3448"/>
  <c r="J3448"/>
  <c r="I3448"/>
  <c r="H3448"/>
  <c r="G3448"/>
  <c r="F3448"/>
  <c r="E3448"/>
  <c r="D3448"/>
  <c r="C3448"/>
  <c r="B3448"/>
  <c r="A3448"/>
  <c r="O3447"/>
  <c r="K3447"/>
  <c r="J3447"/>
  <c r="I3447"/>
  <c r="H3447"/>
  <c r="G3447"/>
  <c r="F3447"/>
  <c r="E3447"/>
  <c r="D3447"/>
  <c r="C3447"/>
  <c r="B3447"/>
  <c r="A3447"/>
  <c r="O3446"/>
  <c r="K3446"/>
  <c r="J3446"/>
  <c r="I3446"/>
  <c r="H3446"/>
  <c r="G3446"/>
  <c r="F3446"/>
  <c r="E3446"/>
  <c r="D3446"/>
  <c r="C3446"/>
  <c r="B3446"/>
  <c r="A3446"/>
  <c r="O3445"/>
  <c r="K3445"/>
  <c r="J3445"/>
  <c r="I3445"/>
  <c r="H3445"/>
  <c r="G3445"/>
  <c r="F3445"/>
  <c r="E3445"/>
  <c r="D3445"/>
  <c r="C3445"/>
  <c r="B3445"/>
  <c r="A3445"/>
  <c r="O3444"/>
  <c r="K3444"/>
  <c r="J3444"/>
  <c r="I3444"/>
  <c r="H3444"/>
  <c r="G3444"/>
  <c r="F3444"/>
  <c r="E3444"/>
  <c r="D3444"/>
  <c r="C3444"/>
  <c r="B3444"/>
  <c r="A3444"/>
  <c r="O3443"/>
  <c r="K3443"/>
  <c r="J3443"/>
  <c r="I3443"/>
  <c r="H3443"/>
  <c r="G3443"/>
  <c r="F3443"/>
  <c r="E3443"/>
  <c r="D3443"/>
  <c r="C3443"/>
  <c r="B3443"/>
  <c r="A3443"/>
  <c r="O3442"/>
  <c r="K3442"/>
  <c r="J3442"/>
  <c r="I3442"/>
  <c r="H3442"/>
  <c r="G3442"/>
  <c r="F3442"/>
  <c r="E3442"/>
  <c r="D3442"/>
  <c r="C3442"/>
  <c r="B3442"/>
  <c r="A3442"/>
  <c r="O3441"/>
  <c r="K3441"/>
  <c r="J3441"/>
  <c r="I3441"/>
  <c r="H3441"/>
  <c r="G3441"/>
  <c r="F3441"/>
  <c r="E3441"/>
  <c r="D3441"/>
  <c r="C3441"/>
  <c r="B3441"/>
  <c r="A3441"/>
  <c r="O3440"/>
  <c r="K3440"/>
  <c r="J3440"/>
  <c r="I3440"/>
  <c r="H3440"/>
  <c r="G3440"/>
  <c r="F3440"/>
  <c r="E3440"/>
  <c r="D3440"/>
  <c r="C3440"/>
  <c r="B3440"/>
  <c r="A3440"/>
  <c r="O3439"/>
  <c r="K3439"/>
  <c r="J3439"/>
  <c r="I3439"/>
  <c r="H3439"/>
  <c r="G3439"/>
  <c r="F3439"/>
  <c r="E3439"/>
  <c r="D3439"/>
  <c r="C3439"/>
  <c r="B3439"/>
  <c r="A3439"/>
  <c r="O3438"/>
  <c r="K3438"/>
  <c r="J3438"/>
  <c r="I3438"/>
  <c r="H3438"/>
  <c r="G3438"/>
  <c r="F3438"/>
  <c r="E3438"/>
  <c r="D3438"/>
  <c r="C3438"/>
  <c r="B3438"/>
  <c r="A3438"/>
  <c r="O3437"/>
  <c r="K3437"/>
  <c r="J3437"/>
  <c r="I3437"/>
  <c r="H3437"/>
  <c r="G3437"/>
  <c r="F3437"/>
  <c r="E3437"/>
  <c r="D3437"/>
  <c r="C3437"/>
  <c r="B3437"/>
  <c r="A3437"/>
  <c r="O3436"/>
  <c r="K3436"/>
  <c r="J3436"/>
  <c r="I3436"/>
  <c r="H3436"/>
  <c r="G3436"/>
  <c r="F3436"/>
  <c r="E3436"/>
  <c r="D3436"/>
  <c r="C3436"/>
  <c r="B3436"/>
  <c r="A3436"/>
  <c r="O3435"/>
  <c r="K3435"/>
  <c r="J3435"/>
  <c r="I3435"/>
  <c r="H3435"/>
  <c r="G3435"/>
  <c r="F3435"/>
  <c r="E3435"/>
  <c r="D3435"/>
  <c r="C3435"/>
  <c r="B3435"/>
  <c r="A3435"/>
  <c r="O3434"/>
  <c r="K3434"/>
  <c r="J3434"/>
  <c r="I3434"/>
  <c r="H3434"/>
  <c r="G3434"/>
  <c r="F3434"/>
  <c r="E3434"/>
  <c r="D3434"/>
  <c r="C3434"/>
  <c r="B3434"/>
  <c r="A3434"/>
  <c r="O3433"/>
  <c r="K3433"/>
  <c r="J3433"/>
  <c r="I3433"/>
  <c r="H3433"/>
  <c r="G3433"/>
  <c r="F3433"/>
  <c r="E3433"/>
  <c r="D3433"/>
  <c r="C3433"/>
  <c r="B3433"/>
  <c r="A3433"/>
  <c r="O3432"/>
  <c r="K3432"/>
  <c r="J3432"/>
  <c r="I3432"/>
  <c r="H3432"/>
  <c r="G3432"/>
  <c r="F3432"/>
  <c r="E3432"/>
  <c r="D3432"/>
  <c r="C3432"/>
  <c r="B3432"/>
  <c r="A3432"/>
  <c r="O3431"/>
  <c r="K3431"/>
  <c r="J3431"/>
  <c r="I3431"/>
  <c r="H3431"/>
  <c r="G3431"/>
  <c r="F3431"/>
  <c r="E3431"/>
  <c r="D3431"/>
  <c r="C3431"/>
  <c r="B3431"/>
  <c r="A3431"/>
  <c r="O3430"/>
  <c r="K3430"/>
  <c r="J3430"/>
  <c r="I3430"/>
  <c r="H3430"/>
  <c r="G3430"/>
  <c r="F3430"/>
  <c r="E3430"/>
  <c r="D3430"/>
  <c r="C3430"/>
  <c r="B3430"/>
  <c r="A3430"/>
  <c r="O3429"/>
  <c r="K3429"/>
  <c r="J3429"/>
  <c r="I3429"/>
  <c r="H3429"/>
  <c r="G3429"/>
  <c r="F3429"/>
  <c r="E3429"/>
  <c r="D3429"/>
  <c r="C3429"/>
  <c r="B3429"/>
  <c r="A3429"/>
  <c r="O3428"/>
  <c r="K3428"/>
  <c r="J3428"/>
  <c r="I3428"/>
  <c r="H3428"/>
  <c r="G3428"/>
  <c r="F3428"/>
  <c r="E3428"/>
  <c r="D3428"/>
  <c r="C3428"/>
  <c r="B3428"/>
  <c r="A3428"/>
  <c r="O3427"/>
  <c r="K3427"/>
  <c r="J3427"/>
  <c r="I3427"/>
  <c r="H3427"/>
  <c r="G3427"/>
  <c r="F3427"/>
  <c r="E3427"/>
  <c r="D3427"/>
  <c r="C3427"/>
  <c r="B3427"/>
  <c r="A3427"/>
  <c r="O3426"/>
  <c r="K3426"/>
  <c r="J3426"/>
  <c r="I3426"/>
  <c r="H3426"/>
  <c r="G3426"/>
  <c r="F3426"/>
  <c r="E3426"/>
  <c r="D3426"/>
  <c r="C3426"/>
  <c r="B3426"/>
  <c r="A3426"/>
  <c r="O3425"/>
  <c r="K3425"/>
  <c r="J3425"/>
  <c r="I3425"/>
  <c r="H3425"/>
  <c r="G3425"/>
  <c r="F3425"/>
  <c r="E3425"/>
  <c r="D3425"/>
  <c r="C3425"/>
  <c r="B3425"/>
  <c r="A3425"/>
  <c r="O3424"/>
  <c r="K3424"/>
  <c r="J3424"/>
  <c r="I3424"/>
  <c r="H3424"/>
  <c r="G3424"/>
  <c r="F3424"/>
  <c r="E3424"/>
  <c r="D3424"/>
  <c r="C3424"/>
  <c r="B3424"/>
  <c r="A3424"/>
  <c r="O3423"/>
  <c r="K3423"/>
  <c r="J3423"/>
  <c r="I3423"/>
  <c r="H3423"/>
  <c r="G3423"/>
  <c r="F3423"/>
  <c r="E3423"/>
  <c r="D3423"/>
  <c r="C3423"/>
  <c r="B3423"/>
  <c r="A3423"/>
  <c r="O3422"/>
  <c r="K3422"/>
  <c r="J3422"/>
  <c r="I3422"/>
  <c r="H3422"/>
  <c r="G3422"/>
  <c r="F3422"/>
  <c r="E3422"/>
  <c r="D3422"/>
  <c r="C3422"/>
  <c r="B3422"/>
  <c r="A3422"/>
  <c r="O3421"/>
  <c r="K3421"/>
  <c r="J3421"/>
  <c r="I3421"/>
  <c r="H3421"/>
  <c r="G3421"/>
  <c r="F3421"/>
  <c r="E3421"/>
  <c r="D3421"/>
  <c r="C3421"/>
  <c r="B3421"/>
  <c r="A3421"/>
  <c r="O3420"/>
  <c r="K3420"/>
  <c r="J3420"/>
  <c r="I3420"/>
  <c r="H3420"/>
  <c r="G3420"/>
  <c r="F3420"/>
  <c r="E3420"/>
  <c r="D3420"/>
  <c r="C3420"/>
  <c r="B3420"/>
  <c r="A3420"/>
  <c r="O3419"/>
  <c r="K3419"/>
  <c r="J3419"/>
  <c r="I3419"/>
  <c r="H3419"/>
  <c r="G3419"/>
  <c r="F3419"/>
  <c r="E3419"/>
  <c r="D3419"/>
  <c r="C3419"/>
  <c r="B3419"/>
  <c r="A3419"/>
  <c r="O3418"/>
  <c r="K3418"/>
  <c r="J3418"/>
  <c r="I3418"/>
  <c r="H3418"/>
  <c r="G3418"/>
  <c r="F3418"/>
  <c r="E3418"/>
  <c r="D3418"/>
  <c r="C3418"/>
  <c r="B3418"/>
  <c r="A3418"/>
  <c r="O3417"/>
  <c r="K3417"/>
  <c r="J3417"/>
  <c r="I3417"/>
  <c r="H3417"/>
  <c r="G3417"/>
  <c r="F3417"/>
  <c r="E3417"/>
  <c r="D3417"/>
  <c r="C3417"/>
  <c r="B3417"/>
  <c r="A3417"/>
  <c r="O3416"/>
  <c r="K3416"/>
  <c r="J3416"/>
  <c r="I3416"/>
  <c r="H3416"/>
  <c r="G3416"/>
  <c r="F3416"/>
  <c r="E3416"/>
  <c r="D3416"/>
  <c r="C3416"/>
  <c r="B3416"/>
  <c r="A3416"/>
  <c r="O3415"/>
  <c r="K3415"/>
  <c r="J3415"/>
  <c r="I3415"/>
  <c r="H3415"/>
  <c r="G3415"/>
  <c r="F3415"/>
  <c r="E3415"/>
  <c r="D3415"/>
  <c r="C3415"/>
  <c r="B3415"/>
  <c r="A3415"/>
  <c r="O3414"/>
  <c r="K3414"/>
  <c r="J3414"/>
  <c r="I3414"/>
  <c r="H3414"/>
  <c r="G3414"/>
  <c r="F3414"/>
  <c r="E3414"/>
  <c r="D3414"/>
  <c r="C3414"/>
  <c r="B3414"/>
  <c r="A3414"/>
  <c r="O3413"/>
  <c r="K3413"/>
  <c r="J3413"/>
  <c r="I3413"/>
  <c r="H3413"/>
  <c r="G3413"/>
  <c r="F3413"/>
  <c r="E3413"/>
  <c r="D3413"/>
  <c r="C3413"/>
  <c r="B3413"/>
  <c r="A3413"/>
  <c r="O3412"/>
  <c r="K3412"/>
  <c r="J3412"/>
  <c r="I3412"/>
  <c r="H3412"/>
  <c r="G3412"/>
  <c r="F3412"/>
  <c r="E3412"/>
  <c r="D3412"/>
  <c r="C3412"/>
  <c r="B3412"/>
  <c r="A3412"/>
  <c r="O3411"/>
  <c r="K3411"/>
  <c r="J3411"/>
  <c r="I3411"/>
  <c r="H3411"/>
  <c r="G3411"/>
  <c r="F3411"/>
  <c r="E3411"/>
  <c r="D3411"/>
  <c r="C3411"/>
  <c r="B3411"/>
  <c r="A3411"/>
  <c r="O3410"/>
  <c r="K3410"/>
  <c r="J3410"/>
  <c r="I3410"/>
  <c r="H3410"/>
  <c r="G3410"/>
  <c r="F3410"/>
  <c r="E3410"/>
  <c r="D3410"/>
  <c r="C3410"/>
  <c r="B3410"/>
  <c r="A3410"/>
  <c r="O3409"/>
  <c r="K3409"/>
  <c r="J3409"/>
  <c r="I3409"/>
  <c r="H3409"/>
  <c r="G3409"/>
  <c r="F3409"/>
  <c r="E3409"/>
  <c r="D3409"/>
  <c r="C3409"/>
  <c r="B3409"/>
  <c r="A3409"/>
  <c r="O3408"/>
  <c r="K3408"/>
  <c r="J3408"/>
  <c r="I3408"/>
  <c r="H3408"/>
  <c r="G3408"/>
  <c r="F3408"/>
  <c r="E3408"/>
  <c r="D3408"/>
  <c r="C3408"/>
  <c r="B3408"/>
  <c r="A3408"/>
  <c r="O3407"/>
  <c r="K3407"/>
  <c r="J3407"/>
  <c r="I3407"/>
  <c r="H3407"/>
  <c r="G3407"/>
  <c r="F3407"/>
  <c r="E3407"/>
  <c r="D3407"/>
  <c r="C3407"/>
  <c r="B3407"/>
  <c r="A3407"/>
  <c r="O3406"/>
  <c r="K3406"/>
  <c r="J3406"/>
  <c r="I3406"/>
  <c r="H3406"/>
  <c r="G3406"/>
  <c r="F3406"/>
  <c r="E3406"/>
  <c r="D3406"/>
  <c r="C3406"/>
  <c r="B3406"/>
  <c r="A3406"/>
  <c r="O3405"/>
  <c r="K3405"/>
  <c r="J3405"/>
  <c r="I3405"/>
  <c r="H3405"/>
  <c r="G3405"/>
  <c r="F3405"/>
  <c r="E3405"/>
  <c r="D3405"/>
  <c r="C3405"/>
  <c r="B3405"/>
  <c r="A3405"/>
  <c r="O3404"/>
  <c r="K3404"/>
  <c r="J3404"/>
  <c r="I3404"/>
  <c r="H3404"/>
  <c r="G3404"/>
  <c r="F3404"/>
  <c r="E3404"/>
  <c r="D3404"/>
  <c r="C3404"/>
  <c r="B3404"/>
  <c r="A3404"/>
  <c r="O3403"/>
  <c r="K3403"/>
  <c r="J3403"/>
  <c r="I3403"/>
  <c r="H3403"/>
  <c r="G3403"/>
  <c r="F3403"/>
  <c r="E3403"/>
  <c r="D3403"/>
  <c r="C3403"/>
  <c r="B3403"/>
  <c r="A3403"/>
  <c r="O3402"/>
  <c r="K3402"/>
  <c r="J3402"/>
  <c r="I3402"/>
  <c r="H3402"/>
  <c r="G3402"/>
  <c r="F3402"/>
  <c r="E3402"/>
  <c r="D3402"/>
  <c r="C3402"/>
  <c r="B3402"/>
  <c r="A3402"/>
  <c r="O3401"/>
  <c r="K3401"/>
  <c r="J3401"/>
  <c r="I3401"/>
  <c r="H3401"/>
  <c r="G3401"/>
  <c r="F3401"/>
  <c r="E3401"/>
  <c r="D3401"/>
  <c r="C3401"/>
  <c r="B3401"/>
  <c r="A3401"/>
  <c r="O3400"/>
  <c r="K3400"/>
  <c r="J3400"/>
  <c r="I3400"/>
  <c r="H3400"/>
  <c r="G3400"/>
  <c r="F3400"/>
  <c r="E3400"/>
  <c r="D3400"/>
  <c r="C3400"/>
  <c r="B3400"/>
  <c r="A3400"/>
  <c r="O3399"/>
  <c r="K3399"/>
  <c r="J3399"/>
  <c r="I3399"/>
  <c r="H3399"/>
  <c r="G3399"/>
  <c r="F3399"/>
  <c r="E3399"/>
  <c r="D3399"/>
  <c r="C3399"/>
  <c r="B3399"/>
  <c r="A3399"/>
  <c r="O3398"/>
  <c r="K3398"/>
  <c r="J3398"/>
  <c r="I3398"/>
  <c r="H3398"/>
  <c r="G3398"/>
  <c r="F3398"/>
  <c r="E3398"/>
  <c r="D3398"/>
  <c r="C3398"/>
  <c r="B3398"/>
  <c r="A3398"/>
  <c r="O3397"/>
  <c r="K3397"/>
  <c r="J3397"/>
  <c r="I3397"/>
  <c r="H3397"/>
  <c r="G3397"/>
  <c r="F3397"/>
  <c r="E3397"/>
  <c r="D3397"/>
  <c r="C3397"/>
  <c r="B3397"/>
  <c r="A3397"/>
  <c r="O3396"/>
  <c r="K3396"/>
  <c r="J3396"/>
  <c r="I3396"/>
  <c r="H3396"/>
  <c r="G3396"/>
  <c r="F3396"/>
  <c r="E3396"/>
  <c r="D3396"/>
  <c r="C3396"/>
  <c r="B3396"/>
  <c r="A3396"/>
  <c r="O3395"/>
  <c r="K3395"/>
  <c r="J3395"/>
  <c r="I3395"/>
  <c r="H3395"/>
  <c r="G3395"/>
  <c r="F3395"/>
  <c r="E3395"/>
  <c r="D3395"/>
  <c r="C3395"/>
  <c r="B3395"/>
  <c r="A3395"/>
  <c r="O3394"/>
  <c r="K3394"/>
  <c r="J3394"/>
  <c r="I3394"/>
  <c r="H3394"/>
  <c r="G3394"/>
  <c r="F3394"/>
  <c r="E3394"/>
  <c r="D3394"/>
  <c r="C3394"/>
  <c r="B3394"/>
  <c r="A3394"/>
  <c r="O3393"/>
  <c r="K3393"/>
  <c r="J3393"/>
  <c r="I3393"/>
  <c r="H3393"/>
  <c r="G3393"/>
  <c r="F3393"/>
  <c r="E3393"/>
  <c r="D3393"/>
  <c r="C3393"/>
  <c r="B3393"/>
  <c r="A3393"/>
  <c r="O3392"/>
  <c r="K3392"/>
  <c r="J3392"/>
  <c r="I3392"/>
  <c r="H3392"/>
  <c r="G3392"/>
  <c r="F3392"/>
  <c r="E3392"/>
  <c r="D3392"/>
  <c r="C3392"/>
  <c r="B3392"/>
  <c r="A3392"/>
  <c r="O3391"/>
  <c r="K3391"/>
  <c r="J3391"/>
  <c r="I3391"/>
  <c r="H3391"/>
  <c r="G3391"/>
  <c r="F3391"/>
  <c r="E3391"/>
  <c r="D3391"/>
  <c r="C3391"/>
  <c r="B3391"/>
  <c r="A3391"/>
  <c r="O3390"/>
  <c r="K3390"/>
  <c r="J3390"/>
  <c r="I3390"/>
  <c r="H3390"/>
  <c r="G3390"/>
  <c r="F3390"/>
  <c r="E3390"/>
  <c r="D3390"/>
  <c r="C3390"/>
  <c r="B3390"/>
  <c r="A3390"/>
  <c r="O3389"/>
  <c r="K3389"/>
  <c r="J3389"/>
  <c r="I3389"/>
  <c r="H3389"/>
  <c r="G3389"/>
  <c r="F3389"/>
  <c r="E3389"/>
  <c r="D3389"/>
  <c r="C3389"/>
  <c r="B3389"/>
  <c r="A3389"/>
  <c r="O3388"/>
  <c r="K3388"/>
  <c r="J3388"/>
  <c r="I3388"/>
  <c r="H3388"/>
  <c r="G3388"/>
  <c r="F3388"/>
  <c r="E3388"/>
  <c r="D3388"/>
  <c r="C3388"/>
  <c r="B3388"/>
  <c r="A3388"/>
  <c r="O3387"/>
  <c r="K3387"/>
  <c r="J3387"/>
  <c r="I3387"/>
  <c r="H3387"/>
  <c r="G3387"/>
  <c r="F3387"/>
  <c r="E3387"/>
  <c r="D3387"/>
  <c r="C3387"/>
  <c r="B3387"/>
  <c r="A3387"/>
  <c r="O3386"/>
  <c r="K3386"/>
  <c r="J3386"/>
  <c r="I3386"/>
  <c r="H3386"/>
  <c r="G3386"/>
  <c r="F3386"/>
  <c r="E3386"/>
  <c r="D3386"/>
  <c r="C3386"/>
  <c r="B3386"/>
  <c r="A3386"/>
  <c r="O3385"/>
  <c r="K3385"/>
  <c r="J3385"/>
  <c r="I3385"/>
  <c r="H3385"/>
  <c r="G3385"/>
  <c r="F3385"/>
  <c r="E3385"/>
  <c r="D3385"/>
  <c r="C3385"/>
  <c r="B3385"/>
  <c r="A3385"/>
  <c r="O3384"/>
  <c r="K3384"/>
  <c r="J3384"/>
  <c r="I3384"/>
  <c r="H3384"/>
  <c r="G3384"/>
  <c r="F3384"/>
  <c r="E3384"/>
  <c r="D3384"/>
  <c r="C3384"/>
  <c r="B3384"/>
  <c r="A3384"/>
  <c r="O3383"/>
  <c r="K3383"/>
  <c r="J3383"/>
  <c r="I3383"/>
  <c r="H3383"/>
  <c r="G3383"/>
  <c r="F3383"/>
  <c r="E3383"/>
  <c r="D3383"/>
  <c r="C3383"/>
  <c r="B3383"/>
  <c r="A3383"/>
  <c r="O3382"/>
  <c r="K3382"/>
  <c r="J3382"/>
  <c r="I3382"/>
  <c r="H3382"/>
  <c r="G3382"/>
  <c r="F3382"/>
  <c r="E3382"/>
  <c r="D3382"/>
  <c r="C3382"/>
  <c r="B3382"/>
  <c r="A3382"/>
  <c r="O3381"/>
  <c r="K3381"/>
  <c r="J3381"/>
  <c r="I3381"/>
  <c r="H3381"/>
  <c r="G3381"/>
  <c r="F3381"/>
  <c r="E3381"/>
  <c r="D3381"/>
  <c r="C3381"/>
  <c r="B3381"/>
  <c r="A3381"/>
  <c r="O3380"/>
  <c r="K3380"/>
  <c r="J3380"/>
  <c r="I3380"/>
  <c r="H3380"/>
  <c r="G3380"/>
  <c r="F3380"/>
  <c r="E3380"/>
  <c r="D3380"/>
  <c r="C3380"/>
  <c r="B3380"/>
  <c r="A3380"/>
  <c r="O3379"/>
  <c r="K3379"/>
  <c r="J3379"/>
  <c r="I3379"/>
  <c r="H3379"/>
  <c r="G3379"/>
  <c r="F3379"/>
  <c r="E3379"/>
  <c r="D3379"/>
  <c r="C3379"/>
  <c r="B3379"/>
  <c r="A3379"/>
  <c r="O3378"/>
  <c r="K3378"/>
  <c r="J3378"/>
  <c r="I3378"/>
  <c r="H3378"/>
  <c r="G3378"/>
  <c r="F3378"/>
  <c r="E3378"/>
  <c r="D3378"/>
  <c r="C3378"/>
  <c r="B3378"/>
  <c r="A3378"/>
  <c r="O3377"/>
  <c r="K3377"/>
  <c r="J3377"/>
  <c r="I3377"/>
  <c r="H3377"/>
  <c r="G3377"/>
  <c r="F3377"/>
  <c r="E3377"/>
  <c r="D3377"/>
  <c r="C3377"/>
  <c r="B3377"/>
  <c r="A3377"/>
  <c r="O3376"/>
  <c r="K3376"/>
  <c r="J3376"/>
  <c r="I3376"/>
  <c r="H3376"/>
  <c r="G3376"/>
  <c r="F3376"/>
  <c r="E3376"/>
  <c r="D3376"/>
  <c r="C3376"/>
  <c r="B3376"/>
  <c r="A3376"/>
  <c r="O3375"/>
  <c r="K3375"/>
  <c r="J3375"/>
  <c r="I3375"/>
  <c r="H3375"/>
  <c r="G3375"/>
  <c r="F3375"/>
  <c r="E3375"/>
  <c r="D3375"/>
  <c r="C3375"/>
  <c r="B3375"/>
  <c r="A3375"/>
  <c r="O3374"/>
  <c r="K3374"/>
  <c r="J3374"/>
  <c r="I3374"/>
  <c r="H3374"/>
  <c r="G3374"/>
  <c r="F3374"/>
  <c r="E3374"/>
  <c r="D3374"/>
  <c r="C3374"/>
  <c r="B3374"/>
  <c r="A3374"/>
  <c r="O3373"/>
  <c r="K3373"/>
  <c r="J3373"/>
  <c r="I3373"/>
  <c r="H3373"/>
  <c r="G3373"/>
  <c r="F3373"/>
  <c r="E3373"/>
  <c r="D3373"/>
  <c r="C3373"/>
  <c r="B3373"/>
  <c r="A3373"/>
  <c r="O3372"/>
  <c r="K3372"/>
  <c r="J3372"/>
  <c r="I3372"/>
  <c r="H3372"/>
  <c r="G3372"/>
  <c r="F3372"/>
  <c r="E3372"/>
  <c r="D3372"/>
  <c r="C3372"/>
  <c r="B3372"/>
  <c r="A3372"/>
  <c r="O3371"/>
  <c r="K3371"/>
  <c r="J3371"/>
  <c r="I3371"/>
  <c r="H3371"/>
  <c r="G3371"/>
  <c r="F3371"/>
  <c r="E3371"/>
  <c r="D3371"/>
  <c r="C3371"/>
  <c r="B3371"/>
  <c r="A3371"/>
  <c r="O3370"/>
  <c r="K3370"/>
  <c r="J3370"/>
  <c r="I3370"/>
  <c r="H3370"/>
  <c r="G3370"/>
  <c r="F3370"/>
  <c r="E3370"/>
  <c r="D3370"/>
  <c r="C3370"/>
  <c r="B3370"/>
  <c r="A3370"/>
  <c r="O3369"/>
  <c r="K3369"/>
  <c r="J3369"/>
  <c r="I3369"/>
  <c r="H3369"/>
  <c r="G3369"/>
  <c r="F3369"/>
  <c r="E3369"/>
  <c r="D3369"/>
  <c r="C3369"/>
  <c r="B3369"/>
  <c r="A3369"/>
  <c r="O3368"/>
  <c r="K3368"/>
  <c r="J3368"/>
  <c r="I3368"/>
  <c r="H3368"/>
  <c r="G3368"/>
  <c r="F3368"/>
  <c r="E3368"/>
  <c r="D3368"/>
  <c r="C3368"/>
  <c r="B3368"/>
  <c r="A3368"/>
  <c r="O3367"/>
  <c r="K3367"/>
  <c r="J3367"/>
  <c r="I3367"/>
  <c r="H3367"/>
  <c r="G3367"/>
  <c r="F3367"/>
  <c r="E3367"/>
  <c r="D3367"/>
  <c r="C3367"/>
  <c r="B3367"/>
  <c r="A3367"/>
  <c r="O3366"/>
  <c r="K3366"/>
  <c r="J3366"/>
  <c r="I3366"/>
  <c r="H3366"/>
  <c r="G3366"/>
  <c r="F3366"/>
  <c r="E3366"/>
  <c r="D3366"/>
  <c r="C3366"/>
  <c r="B3366"/>
  <c r="A3366"/>
  <c r="O3365"/>
  <c r="K3365"/>
  <c r="J3365"/>
  <c r="I3365"/>
  <c r="H3365"/>
  <c r="G3365"/>
  <c r="F3365"/>
  <c r="E3365"/>
  <c r="D3365"/>
  <c r="C3365"/>
  <c r="B3365"/>
  <c r="A3365"/>
  <c r="O3364"/>
  <c r="K3364"/>
  <c r="J3364"/>
  <c r="I3364"/>
  <c r="H3364"/>
  <c r="G3364"/>
  <c r="F3364"/>
  <c r="E3364"/>
  <c r="D3364"/>
  <c r="C3364"/>
  <c r="B3364"/>
  <c r="A3364"/>
  <c r="O3363"/>
  <c r="K3363"/>
  <c r="J3363"/>
  <c r="I3363"/>
  <c r="H3363"/>
  <c r="G3363"/>
  <c r="F3363"/>
  <c r="E3363"/>
  <c r="D3363"/>
  <c r="C3363"/>
  <c r="B3363"/>
  <c r="A3363"/>
  <c r="O3362"/>
  <c r="K3362"/>
  <c r="J3362"/>
  <c r="I3362"/>
  <c r="H3362"/>
  <c r="G3362"/>
  <c r="F3362"/>
  <c r="E3362"/>
  <c r="D3362"/>
  <c r="C3362"/>
  <c r="B3362"/>
  <c r="A3362"/>
  <c r="O3361"/>
  <c r="K3361"/>
  <c r="J3361"/>
  <c r="I3361"/>
  <c r="H3361"/>
  <c r="G3361"/>
  <c r="F3361"/>
  <c r="E3361"/>
  <c r="D3361"/>
  <c r="C3361"/>
  <c r="B3361"/>
  <c r="A3361"/>
  <c r="O3360"/>
  <c r="K3360"/>
  <c r="J3360"/>
  <c r="I3360"/>
  <c r="H3360"/>
  <c r="G3360"/>
  <c r="F3360"/>
  <c r="E3360"/>
  <c r="D3360"/>
  <c r="C3360"/>
  <c r="B3360"/>
  <c r="A3360"/>
  <c r="O3359"/>
  <c r="K3359"/>
  <c r="J3359"/>
  <c r="I3359"/>
  <c r="H3359"/>
  <c r="G3359"/>
  <c r="F3359"/>
  <c r="E3359"/>
  <c r="D3359"/>
  <c r="C3359"/>
  <c r="B3359"/>
  <c r="A3359"/>
  <c r="O3358"/>
  <c r="K3358"/>
  <c r="J3358"/>
  <c r="I3358"/>
  <c r="H3358"/>
  <c r="G3358"/>
  <c r="F3358"/>
  <c r="E3358"/>
  <c r="D3358"/>
  <c r="C3358"/>
  <c r="B3358"/>
  <c r="A3358"/>
  <c r="O3357"/>
  <c r="K3357"/>
  <c r="J3357"/>
  <c r="I3357"/>
  <c r="H3357"/>
  <c r="G3357"/>
  <c r="F3357"/>
  <c r="E3357"/>
  <c r="D3357"/>
  <c r="C3357"/>
  <c r="B3357"/>
  <c r="A3357"/>
  <c r="O3356"/>
  <c r="K3356"/>
  <c r="J3356"/>
  <c r="I3356"/>
  <c r="H3356"/>
  <c r="G3356"/>
  <c r="F3356"/>
  <c r="E3356"/>
  <c r="D3356"/>
  <c r="C3356"/>
  <c r="B3356"/>
  <c r="A3356"/>
  <c r="O3355"/>
  <c r="K3355"/>
  <c r="J3355"/>
  <c r="I3355"/>
  <c r="H3355"/>
  <c r="G3355"/>
  <c r="F3355"/>
  <c r="E3355"/>
  <c r="D3355"/>
  <c r="C3355"/>
  <c r="B3355"/>
  <c r="A3355"/>
  <c r="O3354"/>
  <c r="K3354"/>
  <c r="J3354"/>
  <c r="I3354"/>
  <c r="H3354"/>
  <c r="G3354"/>
  <c r="F3354"/>
  <c r="E3354"/>
  <c r="D3354"/>
  <c r="C3354"/>
  <c r="B3354"/>
  <c r="A3354"/>
  <c r="O3353"/>
  <c r="K3353"/>
  <c r="J3353"/>
  <c r="I3353"/>
  <c r="H3353"/>
  <c r="G3353"/>
  <c r="F3353"/>
  <c r="E3353"/>
  <c r="D3353"/>
  <c r="C3353"/>
  <c r="B3353"/>
  <c r="A3353"/>
  <c r="O3352"/>
  <c r="K3352"/>
  <c r="J3352"/>
  <c r="I3352"/>
  <c r="H3352"/>
  <c r="G3352"/>
  <c r="F3352"/>
  <c r="E3352"/>
  <c r="D3352"/>
  <c r="C3352"/>
  <c r="B3352"/>
  <c r="A3352"/>
  <c r="O3351"/>
  <c r="K3351"/>
  <c r="J3351"/>
  <c r="I3351"/>
  <c r="H3351"/>
  <c r="G3351"/>
  <c r="F3351"/>
  <c r="E3351"/>
  <c r="D3351"/>
  <c r="C3351"/>
  <c r="B3351"/>
  <c r="A3351"/>
  <c r="O3350"/>
  <c r="K3350"/>
  <c r="J3350"/>
  <c r="I3350"/>
  <c r="H3350"/>
  <c r="G3350"/>
  <c r="F3350"/>
  <c r="E3350"/>
  <c r="D3350"/>
  <c r="C3350"/>
  <c r="B3350"/>
  <c r="A3350"/>
  <c r="O3349"/>
  <c r="K3349"/>
  <c r="J3349"/>
  <c r="I3349"/>
  <c r="H3349"/>
  <c r="G3349"/>
  <c r="F3349"/>
  <c r="E3349"/>
  <c r="D3349"/>
  <c r="C3349"/>
  <c r="B3349"/>
  <c r="A3349"/>
  <c r="O3348"/>
  <c r="K3348"/>
  <c r="J3348"/>
  <c r="I3348"/>
  <c r="H3348"/>
  <c r="G3348"/>
  <c r="F3348"/>
  <c r="E3348"/>
  <c r="D3348"/>
  <c r="C3348"/>
  <c r="B3348"/>
  <c r="A3348"/>
  <c r="O3347"/>
  <c r="K3347"/>
  <c r="J3347"/>
  <c r="I3347"/>
  <c r="H3347"/>
  <c r="G3347"/>
  <c r="F3347"/>
  <c r="E3347"/>
  <c r="D3347"/>
  <c r="C3347"/>
  <c r="B3347"/>
  <c r="A3347"/>
  <c r="O3346"/>
  <c r="K3346"/>
  <c r="J3346"/>
  <c r="I3346"/>
  <c r="H3346"/>
  <c r="G3346"/>
  <c r="F3346"/>
  <c r="E3346"/>
  <c r="D3346"/>
  <c r="C3346"/>
  <c r="B3346"/>
  <c r="A3346"/>
  <c r="O3345"/>
  <c r="K3345"/>
  <c r="J3345"/>
  <c r="I3345"/>
  <c r="H3345"/>
  <c r="G3345"/>
  <c r="F3345"/>
  <c r="E3345"/>
  <c r="D3345"/>
  <c r="C3345"/>
  <c r="B3345"/>
  <c r="A3345"/>
  <c r="O3344"/>
  <c r="K3344"/>
  <c r="J3344"/>
  <c r="I3344"/>
  <c r="H3344"/>
  <c r="G3344"/>
  <c r="F3344"/>
  <c r="E3344"/>
  <c r="D3344"/>
  <c r="C3344"/>
  <c r="B3344"/>
  <c r="A3344"/>
  <c r="O3343"/>
  <c r="K3343"/>
  <c r="J3343"/>
  <c r="I3343"/>
  <c r="H3343"/>
  <c r="G3343"/>
  <c r="F3343"/>
  <c r="E3343"/>
  <c r="D3343"/>
  <c r="C3343"/>
  <c r="B3343"/>
  <c r="A3343"/>
  <c r="O3342"/>
  <c r="K3342"/>
  <c r="J3342"/>
  <c r="I3342"/>
  <c r="H3342"/>
  <c r="G3342"/>
  <c r="F3342"/>
  <c r="E3342"/>
  <c r="D3342"/>
  <c r="C3342"/>
  <c r="B3342"/>
  <c r="A3342"/>
  <c r="O3341"/>
  <c r="K3341"/>
  <c r="J3341"/>
  <c r="I3341"/>
  <c r="H3341"/>
  <c r="G3341"/>
  <c r="F3341"/>
  <c r="E3341"/>
  <c r="D3341"/>
  <c r="C3341"/>
  <c r="B3341"/>
  <c r="A3341"/>
  <c r="O3340"/>
  <c r="K3340"/>
  <c r="J3340"/>
  <c r="I3340"/>
  <c r="H3340"/>
  <c r="G3340"/>
  <c r="F3340"/>
  <c r="E3340"/>
  <c r="D3340"/>
  <c r="C3340"/>
  <c r="B3340"/>
  <c r="A3340"/>
  <c r="O3339"/>
  <c r="K3339"/>
  <c r="J3339"/>
  <c r="I3339"/>
  <c r="H3339"/>
  <c r="G3339"/>
  <c r="F3339"/>
  <c r="E3339"/>
  <c r="D3339"/>
  <c r="C3339"/>
  <c r="B3339"/>
  <c r="A3339"/>
  <c r="O3338"/>
  <c r="K3338"/>
  <c r="J3338"/>
  <c r="I3338"/>
  <c r="H3338"/>
  <c r="G3338"/>
  <c r="F3338"/>
  <c r="E3338"/>
  <c r="D3338"/>
  <c r="C3338"/>
  <c r="B3338"/>
  <c r="A3338"/>
  <c r="O3337"/>
  <c r="K3337"/>
  <c r="J3337"/>
  <c r="I3337"/>
  <c r="H3337"/>
  <c r="G3337"/>
  <c r="F3337"/>
  <c r="E3337"/>
  <c r="D3337"/>
  <c r="C3337"/>
  <c r="B3337"/>
  <c r="A3337"/>
  <c r="O3336"/>
  <c r="K3336"/>
  <c r="J3336"/>
  <c r="I3336"/>
  <c r="H3336"/>
  <c r="G3336"/>
  <c r="F3336"/>
  <c r="E3336"/>
  <c r="D3336"/>
  <c r="C3336"/>
  <c r="B3336"/>
  <c r="A3336"/>
  <c r="O3335"/>
  <c r="K3335"/>
  <c r="J3335"/>
  <c r="I3335"/>
  <c r="H3335"/>
  <c r="G3335"/>
  <c r="F3335"/>
  <c r="E3335"/>
  <c r="D3335"/>
  <c r="C3335"/>
  <c r="B3335"/>
  <c r="A3335"/>
  <c r="O3334"/>
  <c r="K3334"/>
  <c r="J3334"/>
  <c r="I3334"/>
  <c r="H3334"/>
  <c r="G3334"/>
  <c r="F3334"/>
  <c r="E3334"/>
  <c r="D3334"/>
  <c r="C3334"/>
  <c r="B3334"/>
  <c r="A3334"/>
  <c r="O3333"/>
  <c r="K3333"/>
  <c r="J3333"/>
  <c r="I3333"/>
  <c r="H3333"/>
  <c r="G3333"/>
  <c r="F3333"/>
  <c r="E3333"/>
  <c r="D3333"/>
  <c r="C3333"/>
  <c r="B3333"/>
  <c r="A3333"/>
  <c r="O3332"/>
  <c r="K3332"/>
  <c r="J3332"/>
  <c r="I3332"/>
  <c r="H3332"/>
  <c r="G3332"/>
  <c r="F3332"/>
  <c r="E3332"/>
  <c r="D3332"/>
  <c r="C3332"/>
  <c r="B3332"/>
  <c r="A3332"/>
  <c r="O3331"/>
  <c r="K3331"/>
  <c r="J3331"/>
  <c r="I3331"/>
  <c r="H3331"/>
  <c r="G3331"/>
  <c r="F3331"/>
  <c r="E3331"/>
  <c r="D3331"/>
  <c r="C3331"/>
  <c r="B3331"/>
  <c r="A3331"/>
  <c r="O3330"/>
  <c r="K3330"/>
  <c r="J3330"/>
  <c r="I3330"/>
  <c r="H3330"/>
  <c r="G3330"/>
  <c r="F3330"/>
  <c r="E3330"/>
  <c r="D3330"/>
  <c r="C3330"/>
  <c r="B3330"/>
  <c r="A3330"/>
  <c r="O3329"/>
  <c r="K3329"/>
  <c r="J3329"/>
  <c r="I3329"/>
  <c r="H3329"/>
  <c r="G3329"/>
  <c r="F3329"/>
  <c r="E3329"/>
  <c r="D3329"/>
  <c r="C3329"/>
  <c r="B3329"/>
  <c r="A3329"/>
  <c r="O3328"/>
  <c r="K3328"/>
  <c r="J3328"/>
  <c r="I3328"/>
  <c r="H3328"/>
  <c r="G3328"/>
  <c r="F3328"/>
  <c r="E3328"/>
  <c r="D3328"/>
  <c r="C3328"/>
  <c r="B3328"/>
  <c r="A3328"/>
  <c r="O3327"/>
  <c r="K3327"/>
  <c r="J3327"/>
  <c r="I3327"/>
  <c r="H3327"/>
  <c r="G3327"/>
  <c r="F3327"/>
  <c r="E3327"/>
  <c r="D3327"/>
  <c r="C3327"/>
  <c r="B3327"/>
  <c r="A3327"/>
  <c r="O3326"/>
  <c r="K3326"/>
  <c r="J3326"/>
  <c r="I3326"/>
  <c r="H3326"/>
  <c r="G3326"/>
  <c r="F3326"/>
  <c r="E3326"/>
  <c r="D3326"/>
  <c r="C3326"/>
  <c r="B3326"/>
  <c r="A3326"/>
  <c r="O3325"/>
  <c r="K3325"/>
  <c r="J3325"/>
  <c r="I3325"/>
  <c r="H3325"/>
  <c r="G3325"/>
  <c r="F3325"/>
  <c r="E3325"/>
  <c r="D3325"/>
  <c r="C3325"/>
  <c r="B3325"/>
  <c r="A3325"/>
  <c r="O3324"/>
  <c r="K3324"/>
  <c r="J3324"/>
  <c r="I3324"/>
  <c r="H3324"/>
  <c r="G3324"/>
  <c r="F3324"/>
  <c r="E3324"/>
  <c r="D3324"/>
  <c r="C3324"/>
  <c r="B3324"/>
  <c r="A3324"/>
  <c r="O3323"/>
  <c r="K3323"/>
  <c r="J3323"/>
  <c r="I3323"/>
  <c r="H3323"/>
  <c r="G3323"/>
  <c r="F3323"/>
  <c r="E3323"/>
  <c r="D3323"/>
  <c r="C3323"/>
  <c r="B3323"/>
  <c r="A3323"/>
  <c r="O3322"/>
  <c r="K3322"/>
  <c r="J3322"/>
  <c r="I3322"/>
  <c r="H3322"/>
  <c r="G3322"/>
  <c r="F3322"/>
  <c r="E3322"/>
  <c r="D3322"/>
  <c r="C3322"/>
  <c r="B3322"/>
  <c r="A3322"/>
  <c r="O3321"/>
  <c r="K3321"/>
  <c r="J3321"/>
  <c r="I3321"/>
  <c r="H3321"/>
  <c r="G3321"/>
  <c r="F3321"/>
  <c r="E3321"/>
  <c r="D3321"/>
  <c r="C3321"/>
  <c r="B3321"/>
  <c r="A3321"/>
  <c r="O3320"/>
  <c r="K3320"/>
  <c r="J3320"/>
  <c r="I3320"/>
  <c r="H3320"/>
  <c r="G3320"/>
  <c r="F3320"/>
  <c r="E3320"/>
  <c r="D3320"/>
  <c r="C3320"/>
  <c r="B3320"/>
  <c r="A3320"/>
  <c r="O3319"/>
  <c r="K3319"/>
  <c r="J3319"/>
  <c r="I3319"/>
  <c r="H3319"/>
  <c r="G3319"/>
  <c r="F3319"/>
  <c r="E3319"/>
  <c r="D3319"/>
  <c r="C3319"/>
  <c r="B3319"/>
  <c r="A3319"/>
  <c r="O3318"/>
  <c r="K3318"/>
  <c r="J3318"/>
  <c r="I3318"/>
  <c r="H3318"/>
  <c r="G3318"/>
  <c r="F3318"/>
  <c r="E3318"/>
  <c r="D3318"/>
  <c r="C3318"/>
  <c r="B3318"/>
  <c r="A3318"/>
  <c r="O3317"/>
  <c r="K3317"/>
  <c r="J3317"/>
  <c r="I3317"/>
  <c r="H3317"/>
  <c r="G3317"/>
  <c r="F3317"/>
  <c r="E3317"/>
  <c r="D3317"/>
  <c r="C3317"/>
  <c r="B3317"/>
  <c r="A3317"/>
  <c r="O3316"/>
  <c r="K3316"/>
  <c r="J3316"/>
  <c r="I3316"/>
  <c r="H3316"/>
  <c r="G3316"/>
  <c r="F3316"/>
  <c r="E3316"/>
  <c r="D3316"/>
  <c r="C3316"/>
  <c r="B3316"/>
  <c r="A3316"/>
  <c r="O3315"/>
  <c r="K3315"/>
  <c r="J3315"/>
  <c r="I3315"/>
  <c r="H3315"/>
  <c r="G3315"/>
  <c r="F3315"/>
  <c r="E3315"/>
  <c r="D3315"/>
  <c r="C3315"/>
  <c r="B3315"/>
  <c r="A3315"/>
  <c r="O3314"/>
  <c r="K3314"/>
  <c r="J3314"/>
  <c r="I3314"/>
  <c r="H3314"/>
  <c r="G3314"/>
  <c r="F3314"/>
  <c r="E3314"/>
  <c r="D3314"/>
  <c r="C3314"/>
  <c r="B3314"/>
  <c r="A3314"/>
  <c r="O3313"/>
  <c r="K3313"/>
  <c r="J3313"/>
  <c r="I3313"/>
  <c r="H3313"/>
  <c r="G3313"/>
  <c r="F3313"/>
  <c r="E3313"/>
  <c r="D3313"/>
  <c r="C3313"/>
  <c r="B3313"/>
  <c r="A3313"/>
  <c r="O3312"/>
  <c r="K3312"/>
  <c r="J3312"/>
  <c r="I3312"/>
  <c r="H3312"/>
  <c r="G3312"/>
  <c r="F3312"/>
  <c r="E3312"/>
  <c r="D3312"/>
  <c r="C3312"/>
  <c r="B3312"/>
  <c r="A3312"/>
  <c r="O3311"/>
  <c r="K3311"/>
  <c r="J3311"/>
  <c r="I3311"/>
  <c r="H3311"/>
  <c r="G3311"/>
  <c r="F3311"/>
  <c r="E3311"/>
  <c r="D3311"/>
  <c r="C3311"/>
  <c r="B3311"/>
  <c r="A3311"/>
  <c r="O3310"/>
  <c r="K3310"/>
  <c r="J3310"/>
  <c r="I3310"/>
  <c r="H3310"/>
  <c r="G3310"/>
  <c r="F3310"/>
  <c r="E3310"/>
  <c r="D3310"/>
  <c r="C3310"/>
  <c r="B3310"/>
  <c r="A3310"/>
  <c r="O3309"/>
  <c r="K3309"/>
  <c r="J3309"/>
  <c r="I3309"/>
  <c r="H3309"/>
  <c r="G3309"/>
  <c r="F3309"/>
  <c r="E3309"/>
  <c r="D3309"/>
  <c r="C3309"/>
  <c r="B3309"/>
  <c r="A3309"/>
  <c r="O3308"/>
  <c r="K3308"/>
  <c r="J3308"/>
  <c r="I3308"/>
  <c r="H3308"/>
  <c r="G3308"/>
  <c r="F3308"/>
  <c r="E3308"/>
  <c r="D3308"/>
  <c r="C3308"/>
  <c r="B3308"/>
  <c r="A3308"/>
  <c r="O3307"/>
  <c r="K3307"/>
  <c r="J3307"/>
  <c r="I3307"/>
  <c r="H3307"/>
  <c r="G3307"/>
  <c r="F3307"/>
  <c r="E3307"/>
  <c r="D3307"/>
  <c r="C3307"/>
  <c r="B3307"/>
  <c r="A3307"/>
  <c r="O3306"/>
  <c r="K3306"/>
  <c r="J3306"/>
  <c r="I3306"/>
  <c r="H3306"/>
  <c r="G3306"/>
  <c r="F3306"/>
  <c r="E3306"/>
  <c r="D3306"/>
  <c r="C3306"/>
  <c r="B3306"/>
  <c r="A3306"/>
  <c r="O3305"/>
  <c r="K3305"/>
  <c r="J3305"/>
  <c r="I3305"/>
  <c r="H3305"/>
  <c r="G3305"/>
  <c r="F3305"/>
  <c r="E3305"/>
  <c r="D3305"/>
  <c r="C3305"/>
  <c r="B3305"/>
  <c r="A3305"/>
  <c r="O3304"/>
  <c r="K3304"/>
  <c r="J3304"/>
  <c r="I3304"/>
  <c r="H3304"/>
  <c r="G3304"/>
  <c r="F3304"/>
  <c r="E3304"/>
  <c r="D3304"/>
  <c r="C3304"/>
  <c r="B3304"/>
  <c r="A3304"/>
  <c r="O3303"/>
  <c r="K3303"/>
  <c r="J3303"/>
  <c r="I3303"/>
  <c r="H3303"/>
  <c r="G3303"/>
  <c r="F3303"/>
  <c r="E3303"/>
  <c r="D3303"/>
  <c r="C3303"/>
  <c r="B3303"/>
  <c r="A3303"/>
  <c r="O3302"/>
  <c r="K3302"/>
  <c r="J3302"/>
  <c r="I3302"/>
  <c r="H3302"/>
  <c r="G3302"/>
  <c r="F3302"/>
  <c r="E3302"/>
  <c r="D3302"/>
  <c r="C3302"/>
  <c r="B3302"/>
  <c r="A3302"/>
  <c r="O3301"/>
  <c r="K3301"/>
  <c r="J3301"/>
  <c r="I3301"/>
  <c r="H3301"/>
  <c r="G3301"/>
  <c r="F3301"/>
  <c r="E3301"/>
  <c r="D3301"/>
  <c r="C3301"/>
  <c r="B3301"/>
  <c r="A3301"/>
  <c r="O3300"/>
  <c r="K3300"/>
  <c r="J3300"/>
  <c r="I3300"/>
  <c r="H3300"/>
  <c r="G3300"/>
  <c r="F3300"/>
  <c r="E3300"/>
  <c r="D3300"/>
  <c r="C3300"/>
  <c r="B3300"/>
  <c r="A3300"/>
  <c r="O3299"/>
  <c r="K3299"/>
  <c r="J3299"/>
  <c r="I3299"/>
  <c r="H3299"/>
  <c r="G3299"/>
  <c r="F3299"/>
  <c r="E3299"/>
  <c r="D3299"/>
  <c r="C3299"/>
  <c r="B3299"/>
  <c r="A3299"/>
  <c r="O3298"/>
  <c r="K3298"/>
  <c r="J3298"/>
  <c r="I3298"/>
  <c r="H3298"/>
  <c r="G3298"/>
  <c r="F3298"/>
  <c r="E3298"/>
  <c r="D3298"/>
  <c r="C3298"/>
  <c r="B3298"/>
  <c r="A3298"/>
  <c r="O3297"/>
  <c r="K3297"/>
  <c r="J3297"/>
  <c r="I3297"/>
  <c r="H3297"/>
  <c r="G3297"/>
  <c r="F3297"/>
  <c r="E3297"/>
  <c r="D3297"/>
  <c r="C3297"/>
  <c r="B3297"/>
  <c r="A3297"/>
  <c r="O3296"/>
  <c r="K3296"/>
  <c r="J3296"/>
  <c r="I3296"/>
  <c r="H3296"/>
  <c r="G3296"/>
  <c r="F3296"/>
  <c r="E3296"/>
  <c r="D3296"/>
  <c r="C3296"/>
  <c r="B3296"/>
  <c r="A3296"/>
  <c r="O3295"/>
  <c r="K3295"/>
  <c r="J3295"/>
  <c r="I3295"/>
  <c r="H3295"/>
  <c r="G3295"/>
  <c r="F3295"/>
  <c r="E3295"/>
  <c r="D3295"/>
  <c r="C3295"/>
  <c r="B3295"/>
  <c r="A3295"/>
  <c r="O3294"/>
  <c r="K3294"/>
  <c r="J3294"/>
  <c r="I3294"/>
  <c r="H3294"/>
  <c r="G3294"/>
  <c r="F3294"/>
  <c r="E3294"/>
  <c r="D3294"/>
  <c r="C3294"/>
  <c r="B3294"/>
  <c r="A3294"/>
  <c r="O3293"/>
  <c r="K3293"/>
  <c r="J3293"/>
  <c r="I3293"/>
  <c r="H3293"/>
  <c r="G3293"/>
  <c r="F3293"/>
  <c r="E3293"/>
  <c r="D3293"/>
  <c r="C3293"/>
  <c r="B3293"/>
  <c r="A3293"/>
  <c r="O3292"/>
  <c r="K3292"/>
  <c r="J3292"/>
  <c r="I3292"/>
  <c r="H3292"/>
  <c r="G3292"/>
  <c r="F3292"/>
  <c r="E3292"/>
  <c r="D3292"/>
  <c r="C3292"/>
  <c r="B3292"/>
  <c r="A3292"/>
  <c r="O3291"/>
  <c r="K3291"/>
  <c r="J3291"/>
  <c r="I3291"/>
  <c r="H3291"/>
  <c r="G3291"/>
  <c r="F3291"/>
  <c r="E3291"/>
  <c r="D3291"/>
  <c r="C3291"/>
  <c r="B3291"/>
  <c r="A3291"/>
  <c r="O3290"/>
  <c r="K3290"/>
  <c r="J3290"/>
  <c r="I3290"/>
  <c r="H3290"/>
  <c r="G3290"/>
  <c r="F3290"/>
  <c r="E3290"/>
  <c r="D3290"/>
  <c r="C3290"/>
  <c r="B3290"/>
  <c r="A3290"/>
  <c r="O3289"/>
  <c r="K3289"/>
  <c r="J3289"/>
  <c r="I3289"/>
  <c r="H3289"/>
  <c r="G3289"/>
  <c r="F3289"/>
  <c r="E3289"/>
  <c r="D3289"/>
  <c r="C3289"/>
  <c r="B3289"/>
  <c r="A3289"/>
  <c r="O3288"/>
  <c r="K3288"/>
  <c r="J3288"/>
  <c r="I3288"/>
  <c r="H3288"/>
  <c r="G3288"/>
  <c r="F3288"/>
  <c r="E3288"/>
  <c r="D3288"/>
  <c r="C3288"/>
  <c r="B3288"/>
  <c r="A3288"/>
  <c r="O3287"/>
  <c r="K3287"/>
  <c r="J3287"/>
  <c r="I3287"/>
  <c r="H3287"/>
  <c r="G3287"/>
  <c r="F3287"/>
  <c r="E3287"/>
  <c r="D3287"/>
  <c r="C3287"/>
  <c r="B3287"/>
  <c r="A3287"/>
  <c r="O3286"/>
  <c r="K3286"/>
  <c r="J3286"/>
  <c r="I3286"/>
  <c r="H3286"/>
  <c r="G3286"/>
  <c r="F3286"/>
  <c r="E3286"/>
  <c r="D3286"/>
  <c r="C3286"/>
  <c r="B3286"/>
  <c r="A3286"/>
  <c r="O3285"/>
  <c r="K3285"/>
  <c r="J3285"/>
  <c r="I3285"/>
  <c r="H3285"/>
  <c r="G3285"/>
  <c r="F3285"/>
  <c r="E3285"/>
  <c r="D3285"/>
  <c r="C3285"/>
  <c r="B3285"/>
  <c r="A3285"/>
  <c r="O3284"/>
  <c r="K3284"/>
  <c r="J3284"/>
  <c r="I3284"/>
  <c r="H3284"/>
  <c r="G3284"/>
  <c r="F3284"/>
  <c r="E3284"/>
  <c r="D3284"/>
  <c r="C3284"/>
  <c r="B3284"/>
  <c r="A3284"/>
  <c r="O3283"/>
  <c r="K3283"/>
  <c r="J3283"/>
  <c r="I3283"/>
  <c r="H3283"/>
  <c r="G3283"/>
  <c r="F3283"/>
  <c r="E3283"/>
  <c r="D3283"/>
  <c r="C3283"/>
  <c r="B3283"/>
  <c r="A3283"/>
  <c r="O3282"/>
  <c r="K3282"/>
  <c r="J3282"/>
  <c r="I3282"/>
  <c r="H3282"/>
  <c r="G3282"/>
  <c r="F3282"/>
  <c r="E3282"/>
  <c r="D3282"/>
  <c r="C3282"/>
  <c r="B3282"/>
  <c r="A3282"/>
  <c r="O3281"/>
  <c r="K3281"/>
  <c r="J3281"/>
  <c r="I3281"/>
  <c r="H3281"/>
  <c r="G3281"/>
  <c r="F3281"/>
  <c r="E3281"/>
  <c r="D3281"/>
  <c r="C3281"/>
  <c r="B3281"/>
  <c r="A3281"/>
  <c r="O3280"/>
  <c r="K3280"/>
  <c r="J3280"/>
  <c r="I3280"/>
  <c r="H3280"/>
  <c r="G3280"/>
  <c r="F3280"/>
  <c r="E3280"/>
  <c r="D3280"/>
  <c r="C3280"/>
  <c r="B3280"/>
  <c r="A3280"/>
  <c r="O3279"/>
  <c r="K3279"/>
  <c r="J3279"/>
  <c r="I3279"/>
  <c r="H3279"/>
  <c r="G3279"/>
  <c r="F3279"/>
  <c r="E3279"/>
  <c r="D3279"/>
  <c r="C3279"/>
  <c r="B3279"/>
  <c r="A3279"/>
  <c r="O3278"/>
  <c r="K3278"/>
  <c r="J3278"/>
  <c r="I3278"/>
  <c r="H3278"/>
  <c r="G3278"/>
  <c r="F3278"/>
  <c r="E3278"/>
  <c r="D3278"/>
  <c r="C3278"/>
  <c r="B3278"/>
  <c r="A3278"/>
  <c r="O3277"/>
  <c r="K3277"/>
  <c r="J3277"/>
  <c r="I3277"/>
  <c r="H3277"/>
  <c r="G3277"/>
  <c r="F3277"/>
  <c r="E3277"/>
  <c r="D3277"/>
  <c r="C3277"/>
  <c r="B3277"/>
  <c r="A3277"/>
  <c r="O3276"/>
  <c r="K3276"/>
  <c r="J3276"/>
  <c r="I3276"/>
  <c r="H3276"/>
  <c r="G3276"/>
  <c r="F3276"/>
  <c r="E3276"/>
  <c r="D3276"/>
  <c r="C3276"/>
  <c r="B3276"/>
  <c r="A3276"/>
  <c r="O3275"/>
  <c r="K3275"/>
  <c r="J3275"/>
  <c r="I3275"/>
  <c r="H3275"/>
  <c r="G3275"/>
  <c r="F3275"/>
  <c r="E3275"/>
  <c r="D3275"/>
  <c r="C3275"/>
  <c r="B3275"/>
  <c r="A3275"/>
  <c r="O3274"/>
  <c r="K3274"/>
  <c r="J3274"/>
  <c r="I3274"/>
  <c r="H3274"/>
  <c r="G3274"/>
  <c r="F3274"/>
  <c r="E3274"/>
  <c r="D3274"/>
  <c r="C3274"/>
  <c r="B3274"/>
  <c r="A3274"/>
  <c r="O3273"/>
  <c r="K3273"/>
  <c r="J3273"/>
  <c r="I3273"/>
  <c r="H3273"/>
  <c r="G3273"/>
  <c r="F3273"/>
  <c r="E3273"/>
  <c r="D3273"/>
  <c r="C3273"/>
  <c r="B3273"/>
  <c r="A3273"/>
  <c r="O3272"/>
  <c r="K3272"/>
  <c r="J3272"/>
  <c r="I3272"/>
  <c r="H3272"/>
  <c r="G3272"/>
  <c r="F3272"/>
  <c r="E3272"/>
  <c r="D3272"/>
  <c r="C3272"/>
  <c r="B3272"/>
  <c r="A3272"/>
  <c r="O3271"/>
  <c r="K3271"/>
  <c r="J3271"/>
  <c r="I3271"/>
  <c r="H3271"/>
  <c r="G3271"/>
  <c r="F3271"/>
  <c r="E3271"/>
  <c r="D3271"/>
  <c r="C3271"/>
  <c r="B3271"/>
  <c r="A3271"/>
  <c r="O3270"/>
  <c r="K3270"/>
  <c r="J3270"/>
  <c r="I3270"/>
  <c r="H3270"/>
  <c r="G3270"/>
  <c r="F3270"/>
  <c r="E3270"/>
  <c r="D3270"/>
  <c r="C3270"/>
  <c r="B3270"/>
  <c r="A3270"/>
  <c r="O3269"/>
  <c r="K3269"/>
  <c r="J3269"/>
  <c r="I3269"/>
  <c r="H3269"/>
  <c r="G3269"/>
  <c r="F3269"/>
  <c r="E3269"/>
  <c r="D3269"/>
  <c r="C3269"/>
  <c r="B3269"/>
  <c r="A3269"/>
  <c r="O3268"/>
  <c r="K3268"/>
  <c r="J3268"/>
  <c r="I3268"/>
  <c r="H3268"/>
  <c r="G3268"/>
  <c r="F3268"/>
  <c r="E3268"/>
  <c r="D3268"/>
  <c r="C3268"/>
  <c r="B3268"/>
  <c r="A3268"/>
  <c r="O3267"/>
  <c r="K3267"/>
  <c r="J3267"/>
  <c r="I3267"/>
  <c r="H3267"/>
  <c r="G3267"/>
  <c r="F3267"/>
  <c r="E3267"/>
  <c r="D3267"/>
  <c r="C3267"/>
  <c r="B3267"/>
  <c r="A3267"/>
  <c r="O3266"/>
  <c r="K3266"/>
  <c r="J3266"/>
  <c r="I3266"/>
  <c r="H3266"/>
  <c r="G3266"/>
  <c r="F3266"/>
  <c r="E3266"/>
  <c r="D3266"/>
  <c r="C3266"/>
  <c r="B3266"/>
  <c r="A3266"/>
  <c r="O3265"/>
  <c r="K3265"/>
  <c r="J3265"/>
  <c r="I3265"/>
  <c r="H3265"/>
  <c r="G3265"/>
  <c r="F3265"/>
  <c r="E3265"/>
  <c r="D3265"/>
  <c r="C3265"/>
  <c r="B3265"/>
  <c r="A3265"/>
  <c r="O3264"/>
  <c r="K3264"/>
  <c r="J3264"/>
  <c r="I3264"/>
  <c r="H3264"/>
  <c r="G3264"/>
  <c r="F3264"/>
  <c r="E3264"/>
  <c r="D3264"/>
  <c r="C3264"/>
  <c r="B3264"/>
  <c r="A3264"/>
  <c r="O3263"/>
  <c r="K3263"/>
  <c r="J3263"/>
  <c r="I3263"/>
  <c r="H3263"/>
  <c r="G3263"/>
  <c r="F3263"/>
  <c r="E3263"/>
  <c r="D3263"/>
  <c r="C3263"/>
  <c r="B3263"/>
  <c r="A3263"/>
  <c r="O3262"/>
  <c r="K3262"/>
  <c r="J3262"/>
  <c r="I3262"/>
  <c r="H3262"/>
  <c r="G3262"/>
  <c r="F3262"/>
  <c r="E3262"/>
  <c r="D3262"/>
  <c r="C3262"/>
  <c r="B3262"/>
  <c r="A3262"/>
  <c r="O3261"/>
  <c r="K3261"/>
  <c r="J3261"/>
  <c r="I3261"/>
  <c r="H3261"/>
  <c r="G3261"/>
  <c r="F3261"/>
  <c r="E3261"/>
  <c r="D3261"/>
  <c r="C3261"/>
  <c r="B3261"/>
  <c r="A3261"/>
  <c r="O3260"/>
  <c r="K3260"/>
  <c r="J3260"/>
  <c r="I3260"/>
  <c r="H3260"/>
  <c r="G3260"/>
  <c r="F3260"/>
  <c r="E3260"/>
  <c r="D3260"/>
  <c r="C3260"/>
  <c r="B3260"/>
  <c r="A3260"/>
  <c r="O3259"/>
  <c r="K3259"/>
  <c r="J3259"/>
  <c r="I3259"/>
  <c r="H3259"/>
  <c r="G3259"/>
  <c r="F3259"/>
  <c r="E3259"/>
  <c r="D3259"/>
  <c r="C3259"/>
  <c r="B3259"/>
  <c r="A3259"/>
  <c r="O3258"/>
  <c r="K3258"/>
  <c r="J3258"/>
  <c r="I3258"/>
  <c r="H3258"/>
  <c r="G3258"/>
  <c r="F3258"/>
  <c r="E3258"/>
  <c r="D3258"/>
  <c r="C3258"/>
  <c r="B3258"/>
  <c r="A3258"/>
  <c r="O3257"/>
  <c r="K3257"/>
  <c r="J3257"/>
  <c r="I3257"/>
  <c r="H3257"/>
  <c r="G3257"/>
  <c r="F3257"/>
  <c r="E3257"/>
  <c r="D3257"/>
  <c r="C3257"/>
  <c r="B3257"/>
  <c r="A3257"/>
  <c r="O3256"/>
  <c r="K3256"/>
  <c r="J3256"/>
  <c r="I3256"/>
  <c r="H3256"/>
  <c r="G3256"/>
  <c r="F3256"/>
  <c r="E3256"/>
  <c r="D3256"/>
  <c r="C3256"/>
  <c r="B3256"/>
  <c r="A3256"/>
  <c r="O3255"/>
  <c r="K3255"/>
  <c r="J3255"/>
  <c r="I3255"/>
  <c r="H3255"/>
  <c r="G3255"/>
  <c r="F3255"/>
  <c r="E3255"/>
  <c r="D3255"/>
  <c r="C3255"/>
  <c r="B3255"/>
  <c r="A3255"/>
  <c r="O3254"/>
  <c r="K3254"/>
  <c r="J3254"/>
  <c r="I3254"/>
  <c r="H3254"/>
  <c r="G3254"/>
  <c r="F3254"/>
  <c r="E3254"/>
  <c r="D3254"/>
  <c r="C3254"/>
  <c r="B3254"/>
  <c r="A3254"/>
  <c r="O3253"/>
  <c r="K3253"/>
  <c r="J3253"/>
  <c r="I3253"/>
  <c r="H3253"/>
  <c r="G3253"/>
  <c r="F3253"/>
  <c r="E3253"/>
  <c r="D3253"/>
  <c r="C3253"/>
  <c r="B3253"/>
  <c r="A3253"/>
  <c r="O3252"/>
  <c r="K3252"/>
  <c r="J3252"/>
  <c r="I3252"/>
  <c r="H3252"/>
  <c r="G3252"/>
  <c r="F3252"/>
  <c r="E3252"/>
  <c r="D3252"/>
  <c r="C3252"/>
  <c r="B3252"/>
  <c r="A3252"/>
  <c r="O3251"/>
  <c r="K3251"/>
  <c r="J3251"/>
  <c r="I3251"/>
  <c r="H3251"/>
  <c r="G3251"/>
  <c r="F3251"/>
  <c r="E3251"/>
  <c r="D3251"/>
  <c r="C3251"/>
  <c r="B3251"/>
  <c r="A3251"/>
  <c r="O3250"/>
  <c r="K3250"/>
  <c r="J3250"/>
  <c r="I3250"/>
  <c r="H3250"/>
  <c r="G3250"/>
  <c r="F3250"/>
  <c r="E3250"/>
  <c r="D3250"/>
  <c r="C3250"/>
  <c r="B3250"/>
  <c r="A3250"/>
  <c r="O3249"/>
  <c r="K3249"/>
  <c r="J3249"/>
  <c r="I3249"/>
  <c r="H3249"/>
  <c r="G3249"/>
  <c r="F3249"/>
  <c r="E3249"/>
  <c r="D3249"/>
  <c r="C3249"/>
  <c r="B3249"/>
  <c r="A3249"/>
  <c r="O3248"/>
  <c r="K3248"/>
  <c r="J3248"/>
  <c r="I3248"/>
  <c r="H3248"/>
  <c r="G3248"/>
  <c r="F3248"/>
  <c r="E3248"/>
  <c r="D3248"/>
  <c r="C3248"/>
  <c r="B3248"/>
  <c r="A3248"/>
  <c r="O3247"/>
  <c r="K3247"/>
  <c r="J3247"/>
  <c r="I3247"/>
  <c r="H3247"/>
  <c r="G3247"/>
  <c r="F3247"/>
  <c r="E3247"/>
  <c r="D3247"/>
  <c r="C3247"/>
  <c r="B3247"/>
  <c r="A3247"/>
  <c r="O3246"/>
  <c r="K3246"/>
  <c r="J3246"/>
  <c r="I3246"/>
  <c r="H3246"/>
  <c r="G3246"/>
  <c r="F3246"/>
  <c r="E3246"/>
  <c r="D3246"/>
  <c r="C3246"/>
  <c r="B3246"/>
  <c r="A3246"/>
  <c r="O3245"/>
  <c r="K3245"/>
  <c r="J3245"/>
  <c r="I3245"/>
  <c r="H3245"/>
  <c r="G3245"/>
  <c r="F3245"/>
  <c r="E3245"/>
  <c r="D3245"/>
  <c r="C3245"/>
  <c r="B3245"/>
  <c r="A3245"/>
  <c r="O3244"/>
  <c r="K3244"/>
  <c r="J3244"/>
  <c r="I3244"/>
  <c r="H3244"/>
  <c r="G3244"/>
  <c r="F3244"/>
  <c r="E3244"/>
  <c r="D3244"/>
  <c r="C3244"/>
  <c r="B3244"/>
  <c r="A3244"/>
  <c r="O3243"/>
  <c r="K3243"/>
  <c r="J3243"/>
  <c r="I3243"/>
  <c r="H3243"/>
  <c r="G3243"/>
  <c r="F3243"/>
  <c r="E3243"/>
  <c r="D3243"/>
  <c r="C3243"/>
  <c r="B3243"/>
  <c r="A3243"/>
  <c r="O3242"/>
  <c r="K3242"/>
  <c r="J3242"/>
  <c r="I3242"/>
  <c r="H3242"/>
  <c r="G3242"/>
  <c r="F3242"/>
  <c r="E3242"/>
  <c r="D3242"/>
  <c r="C3242"/>
  <c r="B3242"/>
  <c r="A3242"/>
  <c r="O3241"/>
  <c r="K3241"/>
  <c r="J3241"/>
  <c r="I3241"/>
  <c r="H3241"/>
  <c r="G3241"/>
  <c r="F3241"/>
  <c r="E3241"/>
  <c r="D3241"/>
  <c r="C3241"/>
  <c r="B3241"/>
  <c r="A3241"/>
  <c r="O3240"/>
  <c r="K3240"/>
  <c r="J3240"/>
  <c r="I3240"/>
  <c r="H3240"/>
  <c r="G3240"/>
  <c r="F3240"/>
  <c r="E3240"/>
  <c r="D3240"/>
  <c r="C3240"/>
  <c r="B3240"/>
  <c r="A3240"/>
  <c r="O3239"/>
  <c r="K3239"/>
  <c r="J3239"/>
  <c r="I3239"/>
  <c r="H3239"/>
  <c r="G3239"/>
  <c r="F3239"/>
  <c r="E3239"/>
  <c r="D3239"/>
  <c r="C3239"/>
  <c r="B3239"/>
  <c r="A3239"/>
  <c r="O3238"/>
  <c r="K3238"/>
  <c r="J3238"/>
  <c r="I3238"/>
  <c r="H3238"/>
  <c r="G3238"/>
  <c r="F3238"/>
  <c r="E3238"/>
  <c r="D3238"/>
  <c r="C3238"/>
  <c r="B3238"/>
  <c r="A3238"/>
  <c r="O3237"/>
  <c r="K3237"/>
  <c r="J3237"/>
  <c r="I3237"/>
  <c r="H3237"/>
  <c r="G3237"/>
  <c r="F3237"/>
  <c r="E3237"/>
  <c r="D3237"/>
  <c r="C3237"/>
  <c r="B3237"/>
  <c r="A3237"/>
  <c r="O3236"/>
  <c r="K3236"/>
  <c r="J3236"/>
  <c r="I3236"/>
  <c r="H3236"/>
  <c r="G3236"/>
  <c r="F3236"/>
  <c r="E3236"/>
  <c r="D3236"/>
  <c r="C3236"/>
  <c r="B3236"/>
  <c r="A3236"/>
  <c r="O3235"/>
  <c r="K3235"/>
  <c r="J3235"/>
  <c r="I3235"/>
  <c r="H3235"/>
  <c r="G3235"/>
  <c r="F3235"/>
  <c r="E3235"/>
  <c r="D3235"/>
  <c r="C3235"/>
  <c r="B3235"/>
  <c r="A3235"/>
  <c r="O3234"/>
  <c r="K3234"/>
  <c r="J3234"/>
  <c r="I3234"/>
  <c r="H3234"/>
  <c r="G3234"/>
  <c r="F3234"/>
  <c r="E3234"/>
  <c r="D3234"/>
  <c r="C3234"/>
  <c r="B3234"/>
  <c r="A3234"/>
  <c r="O3233"/>
  <c r="K3233"/>
  <c r="J3233"/>
  <c r="I3233"/>
  <c r="H3233"/>
  <c r="G3233"/>
  <c r="F3233"/>
  <c r="E3233"/>
  <c r="D3233"/>
  <c r="C3233"/>
  <c r="B3233"/>
  <c r="A3233"/>
  <c r="O3232"/>
  <c r="K3232"/>
  <c r="J3232"/>
  <c r="I3232"/>
  <c r="H3232"/>
  <c r="G3232"/>
  <c r="F3232"/>
  <c r="E3232"/>
  <c r="D3232"/>
  <c r="C3232"/>
  <c r="B3232"/>
  <c r="A3232"/>
  <c r="O3231"/>
  <c r="K3231"/>
  <c r="J3231"/>
  <c r="I3231"/>
  <c r="H3231"/>
  <c r="G3231"/>
  <c r="F3231"/>
  <c r="E3231"/>
  <c r="D3231"/>
  <c r="C3231"/>
  <c r="B3231"/>
  <c r="A3231"/>
  <c r="O3230"/>
  <c r="K3230"/>
  <c r="J3230"/>
  <c r="I3230"/>
  <c r="H3230"/>
  <c r="G3230"/>
  <c r="F3230"/>
  <c r="E3230"/>
  <c r="D3230"/>
  <c r="C3230"/>
  <c r="B3230"/>
  <c r="A3230"/>
  <c r="O3229"/>
  <c r="K3229"/>
  <c r="J3229"/>
  <c r="I3229"/>
  <c r="H3229"/>
  <c r="G3229"/>
  <c r="F3229"/>
  <c r="E3229"/>
  <c r="D3229"/>
  <c r="C3229"/>
  <c r="B3229"/>
  <c r="A3229"/>
  <c r="O3228"/>
  <c r="K3228"/>
  <c r="J3228"/>
  <c r="I3228"/>
  <c r="H3228"/>
  <c r="G3228"/>
  <c r="F3228"/>
  <c r="E3228"/>
  <c r="D3228"/>
  <c r="C3228"/>
  <c r="B3228"/>
  <c r="A3228"/>
  <c r="O3227"/>
  <c r="K3227"/>
  <c r="J3227"/>
  <c r="I3227"/>
  <c r="H3227"/>
  <c r="G3227"/>
  <c r="F3227"/>
  <c r="E3227"/>
  <c r="D3227"/>
  <c r="C3227"/>
  <c r="B3227"/>
  <c r="A3227"/>
  <c r="O3226"/>
  <c r="K3226"/>
  <c r="J3226"/>
  <c r="I3226"/>
  <c r="H3226"/>
  <c r="G3226"/>
  <c r="F3226"/>
  <c r="E3226"/>
  <c r="D3226"/>
  <c r="C3226"/>
  <c r="B3226"/>
  <c r="A3226"/>
  <c r="O3225"/>
  <c r="K3225"/>
  <c r="J3225"/>
  <c r="I3225"/>
  <c r="H3225"/>
  <c r="G3225"/>
  <c r="F3225"/>
  <c r="E3225"/>
  <c r="D3225"/>
  <c r="C3225"/>
  <c r="B3225"/>
  <c r="A3225"/>
  <c r="O3224"/>
  <c r="K3224"/>
  <c r="J3224"/>
  <c r="I3224"/>
  <c r="H3224"/>
  <c r="G3224"/>
  <c r="F3224"/>
  <c r="E3224"/>
  <c r="D3224"/>
  <c r="C3224"/>
  <c r="B3224"/>
  <c r="A3224"/>
  <c r="O3223"/>
  <c r="K3223"/>
  <c r="J3223"/>
  <c r="I3223"/>
  <c r="H3223"/>
  <c r="G3223"/>
  <c r="F3223"/>
  <c r="E3223"/>
  <c r="D3223"/>
  <c r="C3223"/>
  <c r="B3223"/>
  <c r="A3223"/>
  <c r="O3222"/>
  <c r="K3222"/>
  <c r="J3222"/>
  <c r="I3222"/>
  <c r="H3222"/>
  <c r="G3222"/>
  <c r="F3222"/>
  <c r="E3222"/>
  <c r="D3222"/>
  <c r="C3222"/>
  <c r="B3222"/>
  <c r="A3222"/>
  <c r="O3221"/>
  <c r="K3221"/>
  <c r="J3221"/>
  <c r="I3221"/>
  <c r="H3221"/>
  <c r="G3221"/>
  <c r="F3221"/>
  <c r="E3221"/>
  <c r="D3221"/>
  <c r="C3221"/>
  <c r="B3221"/>
  <c r="A3221"/>
  <c r="O3220"/>
  <c r="K3220"/>
  <c r="J3220"/>
  <c r="I3220"/>
  <c r="H3220"/>
  <c r="G3220"/>
  <c r="F3220"/>
  <c r="E3220"/>
  <c r="D3220"/>
  <c r="C3220"/>
  <c r="B3220"/>
  <c r="A3220"/>
  <c r="O3219"/>
  <c r="K3219"/>
  <c r="J3219"/>
  <c r="I3219"/>
  <c r="H3219"/>
  <c r="G3219"/>
  <c r="F3219"/>
  <c r="E3219"/>
  <c r="D3219"/>
  <c r="C3219"/>
  <c r="B3219"/>
  <c r="A3219"/>
  <c r="O3218"/>
  <c r="K3218"/>
  <c r="J3218"/>
  <c r="I3218"/>
  <c r="H3218"/>
  <c r="G3218"/>
  <c r="F3218"/>
  <c r="E3218"/>
  <c r="D3218"/>
  <c r="C3218"/>
  <c r="B3218"/>
  <c r="A3218"/>
  <c r="O3217"/>
  <c r="K3217"/>
  <c r="J3217"/>
  <c r="I3217"/>
  <c r="H3217"/>
  <c r="G3217"/>
  <c r="F3217"/>
  <c r="E3217"/>
  <c r="D3217"/>
  <c r="C3217"/>
  <c r="B3217"/>
  <c r="A3217"/>
  <c r="O3216"/>
  <c r="K3216"/>
  <c r="J3216"/>
  <c r="I3216"/>
  <c r="H3216"/>
  <c r="G3216"/>
  <c r="F3216"/>
  <c r="E3216"/>
  <c r="D3216"/>
  <c r="C3216"/>
  <c r="B3216"/>
  <c r="A3216"/>
  <c r="O3215"/>
  <c r="K3215"/>
  <c r="J3215"/>
  <c r="I3215"/>
  <c r="H3215"/>
  <c r="G3215"/>
  <c r="F3215"/>
  <c r="E3215"/>
  <c r="D3215"/>
  <c r="C3215"/>
  <c r="B3215"/>
  <c r="A3215"/>
  <c r="O3214"/>
  <c r="K3214"/>
  <c r="J3214"/>
  <c r="I3214"/>
  <c r="H3214"/>
  <c r="G3214"/>
  <c r="F3214"/>
  <c r="E3214"/>
  <c r="D3214"/>
  <c r="C3214"/>
  <c r="B3214"/>
  <c r="A3214"/>
  <c r="O3213"/>
  <c r="K3213"/>
  <c r="J3213"/>
  <c r="I3213"/>
  <c r="H3213"/>
  <c r="G3213"/>
  <c r="F3213"/>
  <c r="E3213"/>
  <c r="D3213"/>
  <c r="C3213"/>
  <c r="B3213"/>
  <c r="A3213"/>
  <c r="O3212"/>
  <c r="K3212"/>
  <c r="J3212"/>
  <c r="I3212"/>
  <c r="H3212"/>
  <c r="G3212"/>
  <c r="F3212"/>
  <c r="E3212"/>
  <c r="D3212"/>
  <c r="C3212"/>
  <c r="B3212"/>
  <c r="A3212"/>
  <c r="O3211"/>
  <c r="K3211"/>
  <c r="J3211"/>
  <c r="I3211"/>
  <c r="H3211"/>
  <c r="G3211"/>
  <c r="F3211"/>
  <c r="E3211"/>
  <c r="D3211"/>
  <c r="C3211"/>
  <c r="B3211"/>
  <c r="A3211"/>
  <c r="O3210"/>
  <c r="K3210"/>
  <c r="J3210"/>
  <c r="I3210"/>
  <c r="H3210"/>
  <c r="G3210"/>
  <c r="F3210"/>
  <c r="E3210"/>
  <c r="D3210"/>
  <c r="C3210"/>
  <c r="B3210"/>
  <c r="A3210"/>
  <c r="O3209"/>
  <c r="K3209"/>
  <c r="J3209"/>
  <c r="I3209"/>
  <c r="H3209"/>
  <c r="G3209"/>
  <c r="F3209"/>
  <c r="E3209"/>
  <c r="D3209"/>
  <c r="C3209"/>
  <c r="B3209"/>
  <c r="A3209"/>
  <c r="O3208"/>
  <c r="K3208"/>
  <c r="J3208"/>
  <c r="I3208"/>
  <c r="H3208"/>
  <c r="G3208"/>
  <c r="F3208"/>
  <c r="E3208"/>
  <c r="D3208"/>
  <c r="C3208"/>
  <c r="B3208"/>
  <c r="A3208"/>
  <c r="O3207"/>
  <c r="K3207"/>
  <c r="J3207"/>
  <c r="I3207"/>
  <c r="H3207"/>
  <c r="G3207"/>
  <c r="F3207"/>
  <c r="E3207"/>
  <c r="D3207"/>
  <c r="C3207"/>
  <c r="B3207"/>
  <c r="A3207"/>
  <c r="O3206"/>
  <c r="K3206"/>
  <c r="J3206"/>
  <c r="I3206"/>
  <c r="H3206"/>
  <c r="G3206"/>
  <c r="F3206"/>
  <c r="E3206"/>
  <c r="D3206"/>
  <c r="C3206"/>
  <c r="B3206"/>
  <c r="A3206"/>
  <c r="O3205"/>
  <c r="K3205"/>
  <c r="J3205"/>
  <c r="I3205"/>
  <c r="H3205"/>
  <c r="G3205"/>
  <c r="F3205"/>
  <c r="E3205"/>
  <c r="D3205"/>
  <c r="C3205"/>
  <c r="B3205"/>
  <c r="A3205"/>
  <c r="O3204"/>
  <c r="K3204"/>
  <c r="J3204"/>
  <c r="I3204"/>
  <c r="H3204"/>
  <c r="G3204"/>
  <c r="F3204"/>
  <c r="E3204"/>
  <c r="D3204"/>
  <c r="C3204"/>
  <c r="B3204"/>
  <c r="A3204"/>
  <c r="O3203"/>
  <c r="K3203"/>
  <c r="J3203"/>
  <c r="I3203"/>
  <c r="H3203"/>
  <c r="G3203"/>
  <c r="F3203"/>
  <c r="E3203"/>
  <c r="D3203"/>
  <c r="C3203"/>
  <c r="B3203"/>
  <c r="A3203"/>
  <c r="O3202"/>
  <c r="K3202"/>
  <c r="J3202"/>
  <c r="I3202"/>
  <c r="H3202"/>
  <c r="G3202"/>
  <c r="F3202"/>
  <c r="E3202"/>
  <c r="D3202"/>
  <c r="C3202"/>
  <c r="B3202"/>
  <c r="A3202"/>
  <c r="O3201"/>
  <c r="K3201"/>
  <c r="J3201"/>
  <c r="I3201"/>
  <c r="H3201"/>
  <c r="G3201"/>
  <c r="F3201"/>
  <c r="E3201"/>
  <c r="D3201"/>
  <c r="C3201"/>
  <c r="B3201"/>
  <c r="A3201"/>
  <c r="O3200"/>
  <c r="K3200"/>
  <c r="J3200"/>
  <c r="I3200"/>
  <c r="H3200"/>
  <c r="G3200"/>
  <c r="F3200"/>
  <c r="E3200"/>
  <c r="D3200"/>
  <c r="C3200"/>
  <c r="B3200"/>
  <c r="A3200"/>
  <c r="O3199"/>
  <c r="K3199"/>
  <c r="J3199"/>
  <c r="I3199"/>
  <c r="H3199"/>
  <c r="G3199"/>
  <c r="F3199"/>
  <c r="E3199"/>
  <c r="D3199"/>
  <c r="C3199"/>
  <c r="B3199"/>
  <c r="A3199"/>
  <c r="O3198"/>
  <c r="K3198"/>
  <c r="J3198"/>
  <c r="I3198"/>
  <c r="H3198"/>
  <c r="G3198"/>
  <c r="F3198"/>
  <c r="E3198"/>
  <c r="D3198"/>
  <c r="C3198"/>
  <c r="B3198"/>
  <c r="A3198"/>
  <c r="O3197"/>
  <c r="K3197"/>
  <c r="J3197"/>
  <c r="I3197"/>
  <c r="H3197"/>
  <c r="G3197"/>
  <c r="F3197"/>
  <c r="E3197"/>
  <c r="D3197"/>
  <c r="C3197"/>
  <c r="B3197"/>
  <c r="A3197"/>
  <c r="O3196"/>
  <c r="K3196"/>
  <c r="J3196"/>
  <c r="I3196"/>
  <c r="H3196"/>
  <c r="G3196"/>
  <c r="F3196"/>
  <c r="E3196"/>
  <c r="D3196"/>
  <c r="C3196"/>
  <c r="B3196"/>
  <c r="A3196"/>
  <c r="O3195"/>
  <c r="K3195"/>
  <c r="J3195"/>
  <c r="I3195"/>
  <c r="H3195"/>
  <c r="G3195"/>
  <c r="F3195"/>
  <c r="E3195"/>
  <c r="D3195"/>
  <c r="C3195"/>
  <c r="B3195"/>
  <c r="A3195"/>
  <c r="O3194"/>
  <c r="K3194"/>
  <c r="J3194"/>
  <c r="I3194"/>
  <c r="H3194"/>
  <c r="G3194"/>
  <c r="F3194"/>
  <c r="E3194"/>
  <c r="D3194"/>
  <c r="C3194"/>
  <c r="B3194"/>
  <c r="A3194"/>
  <c r="O3193"/>
  <c r="K3193"/>
  <c r="J3193"/>
  <c r="I3193"/>
  <c r="H3193"/>
  <c r="G3193"/>
  <c r="F3193"/>
  <c r="E3193"/>
  <c r="D3193"/>
  <c r="C3193"/>
  <c r="B3193"/>
  <c r="A3193"/>
  <c r="O3192"/>
  <c r="K3192"/>
  <c r="J3192"/>
  <c r="I3192"/>
  <c r="H3192"/>
  <c r="G3192"/>
  <c r="F3192"/>
  <c r="E3192"/>
  <c r="D3192"/>
  <c r="C3192"/>
  <c r="B3192"/>
  <c r="A3192"/>
  <c r="O3191"/>
  <c r="K3191"/>
  <c r="J3191"/>
  <c r="I3191"/>
  <c r="H3191"/>
  <c r="G3191"/>
  <c r="F3191"/>
  <c r="E3191"/>
  <c r="D3191"/>
  <c r="C3191"/>
  <c r="B3191"/>
  <c r="A3191"/>
  <c r="O3190"/>
  <c r="K3190"/>
  <c r="J3190"/>
  <c r="I3190"/>
  <c r="H3190"/>
  <c r="G3190"/>
  <c r="F3190"/>
  <c r="E3190"/>
  <c r="D3190"/>
  <c r="C3190"/>
  <c r="B3190"/>
  <c r="A3190"/>
  <c r="O3189"/>
  <c r="K3189"/>
  <c r="J3189"/>
  <c r="I3189"/>
  <c r="H3189"/>
  <c r="G3189"/>
  <c r="F3189"/>
  <c r="E3189"/>
  <c r="D3189"/>
  <c r="C3189"/>
  <c r="B3189"/>
  <c r="A3189"/>
  <c r="O3188"/>
  <c r="K3188"/>
  <c r="J3188"/>
  <c r="I3188"/>
  <c r="H3188"/>
  <c r="G3188"/>
  <c r="F3188"/>
  <c r="E3188"/>
  <c r="D3188"/>
  <c r="C3188"/>
  <c r="B3188"/>
  <c r="A3188"/>
  <c r="O3187"/>
  <c r="K3187"/>
  <c r="J3187"/>
  <c r="I3187"/>
  <c r="H3187"/>
  <c r="G3187"/>
  <c r="F3187"/>
  <c r="E3187"/>
  <c r="D3187"/>
  <c r="C3187"/>
  <c r="B3187"/>
  <c r="A3187"/>
  <c r="O3186"/>
  <c r="K3186"/>
  <c r="J3186"/>
  <c r="I3186"/>
  <c r="H3186"/>
  <c r="G3186"/>
  <c r="F3186"/>
  <c r="E3186"/>
  <c r="D3186"/>
  <c r="C3186"/>
  <c r="B3186"/>
  <c r="A3186"/>
  <c r="O3185"/>
  <c r="K3185"/>
  <c r="J3185"/>
  <c r="I3185"/>
  <c r="H3185"/>
  <c r="G3185"/>
  <c r="F3185"/>
  <c r="E3185"/>
  <c r="D3185"/>
  <c r="C3185"/>
  <c r="B3185"/>
  <c r="A3185"/>
  <c r="O3184"/>
  <c r="K3184"/>
  <c r="J3184"/>
  <c r="I3184"/>
  <c r="H3184"/>
  <c r="G3184"/>
  <c r="F3184"/>
  <c r="E3184"/>
  <c r="D3184"/>
  <c r="C3184"/>
  <c r="B3184"/>
  <c r="A3184"/>
  <c r="O3183"/>
  <c r="K3183"/>
  <c r="J3183"/>
  <c r="I3183"/>
  <c r="H3183"/>
  <c r="G3183"/>
  <c r="F3183"/>
  <c r="E3183"/>
  <c r="D3183"/>
  <c r="C3183"/>
  <c r="B3183"/>
  <c r="A3183"/>
  <c r="O3182"/>
  <c r="K3182"/>
  <c r="J3182"/>
  <c r="I3182"/>
  <c r="H3182"/>
  <c r="G3182"/>
  <c r="F3182"/>
  <c r="E3182"/>
  <c r="D3182"/>
  <c r="C3182"/>
  <c r="B3182"/>
  <c r="A3182"/>
  <c r="O3181"/>
  <c r="K3181"/>
  <c r="J3181"/>
  <c r="I3181"/>
  <c r="H3181"/>
  <c r="G3181"/>
  <c r="F3181"/>
  <c r="E3181"/>
  <c r="D3181"/>
  <c r="C3181"/>
  <c r="B3181"/>
  <c r="A3181"/>
  <c r="O3180"/>
  <c r="K3180"/>
  <c r="J3180"/>
  <c r="I3180"/>
  <c r="H3180"/>
  <c r="G3180"/>
  <c r="F3180"/>
  <c r="E3180"/>
  <c r="D3180"/>
  <c r="C3180"/>
  <c r="B3180"/>
  <c r="A3180"/>
  <c r="O3179"/>
  <c r="K3179"/>
  <c r="J3179"/>
  <c r="I3179"/>
  <c r="H3179"/>
  <c r="G3179"/>
  <c r="F3179"/>
  <c r="E3179"/>
  <c r="D3179"/>
  <c r="C3179"/>
  <c r="B3179"/>
  <c r="A3179"/>
  <c r="O3178"/>
  <c r="K3178"/>
  <c r="J3178"/>
  <c r="I3178"/>
  <c r="H3178"/>
  <c r="G3178"/>
  <c r="F3178"/>
  <c r="E3178"/>
  <c r="D3178"/>
  <c r="C3178"/>
  <c r="B3178"/>
  <c r="A3178"/>
  <c r="O3177"/>
  <c r="K3177"/>
  <c r="J3177"/>
  <c r="I3177"/>
  <c r="H3177"/>
  <c r="G3177"/>
  <c r="F3177"/>
  <c r="E3177"/>
  <c r="D3177"/>
  <c r="C3177"/>
  <c r="B3177"/>
  <c r="A3177"/>
  <c r="O3176"/>
  <c r="K3176"/>
  <c r="J3176"/>
  <c r="I3176"/>
  <c r="H3176"/>
  <c r="G3176"/>
  <c r="F3176"/>
  <c r="E3176"/>
  <c r="D3176"/>
  <c r="C3176"/>
  <c r="B3176"/>
  <c r="A3176"/>
  <c r="O3175"/>
  <c r="K3175"/>
  <c r="J3175"/>
  <c r="I3175"/>
  <c r="H3175"/>
  <c r="G3175"/>
  <c r="F3175"/>
  <c r="E3175"/>
  <c r="D3175"/>
  <c r="C3175"/>
  <c r="B3175"/>
  <c r="A3175"/>
  <c r="O3174"/>
  <c r="K3174"/>
  <c r="J3174"/>
  <c r="I3174"/>
  <c r="H3174"/>
  <c r="G3174"/>
  <c r="F3174"/>
  <c r="E3174"/>
  <c r="D3174"/>
  <c r="C3174"/>
  <c r="B3174"/>
  <c r="A3174"/>
  <c r="O3173"/>
  <c r="K3173"/>
  <c r="J3173"/>
  <c r="I3173"/>
  <c r="H3173"/>
  <c r="G3173"/>
  <c r="F3173"/>
  <c r="E3173"/>
  <c r="D3173"/>
  <c r="C3173"/>
  <c r="B3173"/>
  <c r="A3173"/>
  <c r="O3172"/>
  <c r="K3172"/>
  <c r="J3172"/>
  <c r="I3172"/>
  <c r="H3172"/>
  <c r="G3172"/>
  <c r="F3172"/>
  <c r="E3172"/>
  <c r="D3172"/>
  <c r="C3172"/>
  <c r="B3172"/>
  <c r="A3172"/>
  <c r="O3171"/>
  <c r="K3171"/>
  <c r="J3171"/>
  <c r="I3171"/>
  <c r="H3171"/>
  <c r="G3171"/>
  <c r="F3171"/>
  <c r="E3171"/>
  <c r="D3171"/>
  <c r="C3171"/>
  <c r="B3171"/>
  <c r="A3171"/>
  <c r="O3170"/>
  <c r="K3170"/>
  <c r="J3170"/>
  <c r="I3170"/>
  <c r="H3170"/>
  <c r="G3170"/>
  <c r="F3170"/>
  <c r="E3170"/>
  <c r="D3170"/>
  <c r="C3170"/>
  <c r="B3170"/>
  <c r="A3170"/>
  <c r="O3169"/>
  <c r="K3169"/>
  <c r="J3169"/>
  <c r="I3169"/>
  <c r="H3169"/>
  <c r="G3169"/>
  <c r="F3169"/>
  <c r="E3169"/>
  <c r="D3169"/>
  <c r="C3169"/>
  <c r="B3169"/>
  <c r="A3169"/>
  <c r="O3168"/>
  <c r="K3168"/>
  <c r="J3168"/>
  <c r="I3168"/>
  <c r="H3168"/>
  <c r="G3168"/>
  <c r="F3168"/>
  <c r="E3168"/>
  <c r="D3168"/>
  <c r="C3168"/>
  <c r="B3168"/>
  <c r="A3168"/>
  <c r="O3167"/>
  <c r="K3167"/>
  <c r="J3167"/>
  <c r="I3167"/>
  <c r="H3167"/>
  <c r="G3167"/>
  <c r="F3167"/>
  <c r="E3167"/>
  <c r="D3167"/>
  <c r="C3167"/>
  <c r="B3167"/>
  <c r="A3167"/>
  <c r="O3166"/>
  <c r="K3166"/>
  <c r="J3166"/>
  <c r="I3166"/>
  <c r="H3166"/>
  <c r="G3166"/>
  <c r="F3166"/>
  <c r="E3166"/>
  <c r="D3166"/>
  <c r="C3166"/>
  <c r="B3166"/>
  <c r="A3166"/>
  <c r="O3165"/>
  <c r="K3165"/>
  <c r="J3165"/>
  <c r="I3165"/>
  <c r="H3165"/>
  <c r="G3165"/>
  <c r="F3165"/>
  <c r="E3165"/>
  <c r="D3165"/>
  <c r="C3165"/>
  <c r="B3165"/>
  <c r="A3165"/>
  <c r="O3164"/>
  <c r="K3164"/>
  <c r="J3164"/>
  <c r="I3164"/>
  <c r="H3164"/>
  <c r="G3164"/>
  <c r="F3164"/>
  <c r="E3164"/>
  <c r="D3164"/>
  <c r="C3164"/>
  <c r="B3164"/>
  <c r="A3164"/>
  <c r="O3163"/>
  <c r="K3163"/>
  <c r="J3163"/>
  <c r="I3163"/>
  <c r="H3163"/>
  <c r="G3163"/>
  <c r="F3163"/>
  <c r="E3163"/>
  <c r="D3163"/>
  <c r="C3163"/>
  <c r="B3163"/>
  <c r="A3163"/>
  <c r="O3162"/>
  <c r="K3162"/>
  <c r="J3162"/>
  <c r="I3162"/>
  <c r="H3162"/>
  <c r="G3162"/>
  <c r="F3162"/>
  <c r="E3162"/>
  <c r="D3162"/>
  <c r="C3162"/>
  <c r="B3162"/>
  <c r="A3162"/>
  <c r="O3161"/>
  <c r="K3161"/>
  <c r="J3161"/>
  <c r="I3161"/>
  <c r="H3161"/>
  <c r="G3161"/>
  <c r="F3161"/>
  <c r="E3161"/>
  <c r="D3161"/>
  <c r="C3161"/>
  <c r="B3161"/>
  <c r="A3161"/>
  <c r="O3160"/>
  <c r="K3160"/>
  <c r="J3160"/>
  <c r="I3160"/>
  <c r="H3160"/>
  <c r="G3160"/>
  <c r="F3160"/>
  <c r="E3160"/>
  <c r="D3160"/>
  <c r="C3160"/>
  <c r="B3160"/>
  <c r="A3160"/>
  <c r="O3159"/>
  <c r="K3159"/>
  <c r="J3159"/>
  <c r="I3159"/>
  <c r="H3159"/>
  <c r="G3159"/>
  <c r="F3159"/>
  <c r="E3159"/>
  <c r="D3159"/>
  <c r="C3159"/>
  <c r="B3159"/>
  <c r="A3159"/>
  <c r="O3158"/>
  <c r="K3158"/>
  <c r="J3158"/>
  <c r="I3158"/>
  <c r="H3158"/>
  <c r="G3158"/>
  <c r="F3158"/>
  <c r="E3158"/>
  <c r="D3158"/>
  <c r="C3158"/>
  <c r="B3158"/>
  <c r="A3158"/>
  <c r="O3157"/>
  <c r="K3157"/>
  <c r="J3157"/>
  <c r="I3157"/>
  <c r="H3157"/>
  <c r="G3157"/>
  <c r="F3157"/>
  <c r="E3157"/>
  <c r="D3157"/>
  <c r="C3157"/>
  <c r="B3157"/>
  <c r="A3157"/>
  <c r="O3156"/>
  <c r="K3156"/>
  <c r="J3156"/>
  <c r="I3156"/>
  <c r="H3156"/>
  <c r="G3156"/>
  <c r="F3156"/>
  <c r="E3156"/>
  <c r="D3156"/>
  <c r="C3156"/>
  <c r="B3156"/>
  <c r="A3156"/>
  <c r="O3155"/>
  <c r="K3155"/>
  <c r="J3155"/>
  <c r="I3155"/>
  <c r="H3155"/>
  <c r="G3155"/>
  <c r="F3155"/>
  <c r="E3155"/>
  <c r="D3155"/>
  <c r="C3155"/>
  <c r="B3155"/>
  <c r="A3155"/>
  <c r="O3154"/>
  <c r="K3154"/>
  <c r="J3154"/>
  <c r="I3154"/>
  <c r="H3154"/>
  <c r="G3154"/>
  <c r="F3154"/>
  <c r="E3154"/>
  <c r="D3154"/>
  <c r="C3154"/>
  <c r="B3154"/>
  <c r="A3154"/>
  <c r="O3153"/>
  <c r="K3153"/>
  <c r="J3153"/>
  <c r="I3153"/>
  <c r="H3153"/>
  <c r="G3153"/>
  <c r="F3153"/>
  <c r="E3153"/>
  <c r="D3153"/>
  <c r="C3153"/>
  <c r="B3153"/>
  <c r="A3153"/>
  <c r="O3152"/>
  <c r="K3152"/>
  <c r="J3152"/>
  <c r="I3152"/>
  <c r="H3152"/>
  <c r="G3152"/>
  <c r="F3152"/>
  <c r="E3152"/>
  <c r="D3152"/>
  <c r="C3152"/>
  <c r="B3152"/>
  <c r="A3152"/>
  <c r="O3151"/>
  <c r="K3151"/>
  <c r="J3151"/>
  <c r="I3151"/>
  <c r="H3151"/>
  <c r="G3151"/>
  <c r="F3151"/>
  <c r="E3151"/>
  <c r="D3151"/>
  <c r="C3151"/>
  <c r="B3151"/>
  <c r="A3151"/>
  <c r="O3150"/>
  <c r="K3150"/>
  <c r="J3150"/>
  <c r="I3150"/>
  <c r="H3150"/>
  <c r="G3150"/>
  <c r="F3150"/>
  <c r="E3150"/>
  <c r="D3150"/>
  <c r="C3150"/>
  <c r="B3150"/>
  <c r="A3150"/>
  <c r="O3149"/>
  <c r="K3149"/>
  <c r="J3149"/>
  <c r="I3149"/>
  <c r="H3149"/>
  <c r="G3149"/>
  <c r="F3149"/>
  <c r="E3149"/>
  <c r="D3149"/>
  <c r="C3149"/>
  <c r="B3149"/>
  <c r="A3149"/>
  <c r="O3148"/>
  <c r="K3148"/>
  <c r="J3148"/>
  <c r="I3148"/>
  <c r="H3148"/>
  <c r="G3148"/>
  <c r="F3148"/>
  <c r="E3148"/>
  <c r="D3148"/>
  <c r="C3148"/>
  <c r="B3148"/>
  <c r="A3148"/>
  <c r="O3147"/>
  <c r="K3147"/>
  <c r="J3147"/>
  <c r="I3147"/>
  <c r="H3147"/>
  <c r="G3147"/>
  <c r="F3147"/>
  <c r="E3147"/>
  <c r="D3147"/>
  <c r="C3147"/>
  <c r="B3147"/>
  <c r="A3147"/>
  <c r="O3146"/>
  <c r="K3146"/>
  <c r="J3146"/>
  <c r="I3146"/>
  <c r="H3146"/>
  <c r="G3146"/>
  <c r="F3146"/>
  <c r="E3146"/>
  <c r="D3146"/>
  <c r="C3146"/>
  <c r="B3146"/>
  <c r="A3146"/>
  <c r="O3145"/>
  <c r="K3145"/>
  <c r="J3145"/>
  <c r="I3145"/>
  <c r="H3145"/>
  <c r="G3145"/>
  <c r="F3145"/>
  <c r="E3145"/>
  <c r="D3145"/>
  <c r="C3145"/>
  <c r="B3145"/>
  <c r="A3145"/>
  <c r="O3144"/>
  <c r="K3144"/>
  <c r="J3144"/>
  <c r="I3144"/>
  <c r="H3144"/>
  <c r="G3144"/>
  <c r="F3144"/>
  <c r="E3144"/>
  <c r="D3144"/>
  <c r="C3144"/>
  <c r="B3144"/>
  <c r="A3144"/>
  <c r="O3143"/>
  <c r="K3143"/>
  <c r="J3143"/>
  <c r="I3143"/>
  <c r="H3143"/>
  <c r="G3143"/>
  <c r="F3143"/>
  <c r="E3143"/>
  <c r="D3143"/>
  <c r="C3143"/>
  <c r="B3143"/>
  <c r="A3143"/>
  <c r="O3142"/>
  <c r="K3142"/>
  <c r="J3142"/>
  <c r="I3142"/>
  <c r="H3142"/>
  <c r="G3142"/>
  <c r="F3142"/>
  <c r="E3142"/>
  <c r="D3142"/>
  <c r="C3142"/>
  <c r="B3142"/>
  <c r="A3142"/>
  <c r="O3141"/>
  <c r="K3141"/>
  <c r="J3141"/>
  <c r="I3141"/>
  <c r="H3141"/>
  <c r="G3141"/>
  <c r="F3141"/>
  <c r="E3141"/>
  <c r="D3141"/>
  <c r="C3141"/>
  <c r="B3141"/>
  <c r="A3141"/>
  <c r="O3140"/>
  <c r="K3140"/>
  <c r="J3140"/>
  <c r="I3140"/>
  <c r="H3140"/>
  <c r="G3140"/>
  <c r="F3140"/>
  <c r="E3140"/>
  <c r="D3140"/>
  <c r="C3140"/>
  <c r="B3140"/>
  <c r="A3140"/>
  <c r="O3139"/>
  <c r="K3139"/>
  <c r="J3139"/>
  <c r="I3139"/>
  <c r="H3139"/>
  <c r="G3139"/>
  <c r="F3139"/>
  <c r="E3139"/>
  <c r="D3139"/>
  <c r="C3139"/>
  <c r="B3139"/>
  <c r="A3139"/>
  <c r="O3138"/>
  <c r="K3138"/>
  <c r="J3138"/>
  <c r="I3138"/>
  <c r="H3138"/>
  <c r="G3138"/>
  <c r="F3138"/>
  <c r="E3138"/>
  <c r="D3138"/>
  <c r="C3138"/>
  <c r="B3138"/>
  <c r="A3138"/>
  <c r="O3137"/>
  <c r="K3137"/>
  <c r="J3137"/>
  <c r="I3137"/>
  <c r="H3137"/>
  <c r="G3137"/>
  <c r="F3137"/>
  <c r="E3137"/>
  <c r="D3137"/>
  <c r="C3137"/>
  <c r="B3137"/>
  <c r="A3137"/>
  <c r="O3136"/>
  <c r="K3136"/>
  <c r="J3136"/>
  <c r="I3136"/>
  <c r="H3136"/>
  <c r="G3136"/>
  <c r="F3136"/>
  <c r="E3136"/>
  <c r="D3136"/>
  <c r="C3136"/>
  <c r="B3136"/>
  <c r="A3136"/>
  <c r="O3135"/>
  <c r="K3135"/>
  <c r="J3135"/>
  <c r="I3135"/>
  <c r="H3135"/>
  <c r="G3135"/>
  <c r="F3135"/>
  <c r="E3135"/>
  <c r="D3135"/>
  <c r="C3135"/>
  <c r="B3135"/>
  <c r="A3135"/>
  <c r="O3134"/>
  <c r="K3134"/>
  <c r="J3134"/>
  <c r="I3134"/>
  <c r="H3134"/>
  <c r="G3134"/>
  <c r="F3134"/>
  <c r="E3134"/>
  <c r="D3134"/>
  <c r="C3134"/>
  <c r="B3134"/>
  <c r="A3134"/>
  <c r="O3133"/>
  <c r="K3133"/>
  <c r="J3133"/>
  <c r="I3133"/>
  <c r="H3133"/>
  <c r="G3133"/>
  <c r="F3133"/>
  <c r="E3133"/>
  <c r="D3133"/>
  <c r="C3133"/>
  <c r="B3133"/>
  <c r="A3133"/>
  <c r="O3132"/>
  <c r="K3132"/>
  <c r="J3132"/>
  <c r="I3132"/>
  <c r="H3132"/>
  <c r="G3132"/>
  <c r="F3132"/>
  <c r="E3132"/>
  <c r="D3132"/>
  <c r="C3132"/>
  <c r="B3132"/>
  <c r="A3132"/>
  <c r="O3131"/>
  <c r="K3131"/>
  <c r="J3131"/>
  <c r="I3131"/>
  <c r="H3131"/>
  <c r="G3131"/>
  <c r="F3131"/>
  <c r="E3131"/>
  <c r="D3131"/>
  <c r="C3131"/>
  <c r="B3131"/>
  <c r="A3131"/>
  <c r="O3130"/>
  <c r="K3130"/>
  <c r="J3130"/>
  <c r="I3130"/>
  <c r="H3130"/>
  <c r="G3130"/>
  <c r="F3130"/>
  <c r="E3130"/>
  <c r="D3130"/>
  <c r="C3130"/>
  <c r="B3130"/>
  <c r="A3130"/>
  <c r="O3129"/>
  <c r="K3129"/>
  <c r="J3129"/>
  <c r="I3129"/>
  <c r="H3129"/>
  <c r="G3129"/>
  <c r="F3129"/>
  <c r="E3129"/>
  <c r="D3129"/>
  <c r="C3129"/>
  <c r="B3129"/>
  <c r="A3129"/>
  <c r="O3128"/>
  <c r="K3128"/>
  <c r="J3128"/>
  <c r="I3128"/>
  <c r="H3128"/>
  <c r="G3128"/>
  <c r="F3128"/>
  <c r="E3128"/>
  <c r="D3128"/>
  <c r="C3128"/>
  <c r="B3128"/>
  <c r="A3128"/>
  <c r="O3127"/>
  <c r="K3127"/>
  <c r="J3127"/>
  <c r="I3127"/>
  <c r="H3127"/>
  <c r="G3127"/>
  <c r="F3127"/>
  <c r="E3127"/>
  <c r="D3127"/>
  <c r="C3127"/>
  <c r="B3127"/>
  <c r="A3127"/>
  <c r="O3126"/>
  <c r="K3126"/>
  <c r="J3126"/>
  <c r="I3126"/>
  <c r="H3126"/>
  <c r="G3126"/>
  <c r="F3126"/>
  <c r="E3126"/>
  <c r="D3126"/>
  <c r="C3126"/>
  <c r="B3126"/>
  <c r="A3126"/>
  <c r="O3125"/>
  <c r="K3125"/>
  <c r="J3125"/>
  <c r="I3125"/>
  <c r="H3125"/>
  <c r="G3125"/>
  <c r="F3125"/>
  <c r="E3125"/>
  <c r="D3125"/>
  <c r="C3125"/>
  <c r="B3125"/>
  <c r="A3125"/>
  <c r="O3124"/>
  <c r="K3124"/>
  <c r="J3124"/>
  <c r="I3124"/>
  <c r="H3124"/>
  <c r="G3124"/>
  <c r="F3124"/>
  <c r="E3124"/>
  <c r="D3124"/>
  <c r="C3124"/>
  <c r="B3124"/>
  <c r="A3124"/>
  <c r="O3123"/>
  <c r="K3123"/>
  <c r="J3123"/>
  <c r="I3123"/>
  <c r="H3123"/>
  <c r="G3123"/>
  <c r="F3123"/>
  <c r="E3123"/>
  <c r="D3123"/>
  <c r="C3123"/>
  <c r="B3123"/>
  <c r="A3123"/>
  <c r="O3122"/>
  <c r="K3122"/>
  <c r="J3122"/>
  <c r="I3122"/>
  <c r="H3122"/>
  <c r="G3122"/>
  <c r="F3122"/>
  <c r="E3122"/>
  <c r="D3122"/>
  <c r="C3122"/>
  <c r="B3122"/>
  <c r="A3122"/>
  <c r="O3121"/>
  <c r="K3121"/>
  <c r="J3121"/>
  <c r="I3121"/>
  <c r="H3121"/>
  <c r="G3121"/>
  <c r="F3121"/>
  <c r="E3121"/>
  <c r="D3121"/>
  <c r="C3121"/>
  <c r="B3121"/>
  <c r="A3121"/>
  <c r="O3120"/>
  <c r="K3120"/>
  <c r="J3120"/>
  <c r="I3120"/>
  <c r="H3120"/>
  <c r="G3120"/>
  <c r="F3120"/>
  <c r="E3120"/>
  <c r="D3120"/>
  <c r="C3120"/>
  <c r="B3120"/>
  <c r="A3120"/>
  <c r="O3119"/>
  <c r="K3119"/>
  <c r="J3119"/>
  <c r="I3119"/>
  <c r="H3119"/>
  <c r="G3119"/>
  <c r="F3119"/>
  <c r="E3119"/>
  <c r="D3119"/>
  <c r="C3119"/>
  <c r="B3119"/>
  <c r="A3119"/>
  <c r="O3118"/>
  <c r="K3118"/>
  <c r="J3118"/>
  <c r="I3118"/>
  <c r="H3118"/>
  <c r="G3118"/>
  <c r="F3118"/>
  <c r="E3118"/>
  <c r="D3118"/>
  <c r="C3118"/>
  <c r="B3118"/>
  <c r="A3118"/>
  <c r="O3117"/>
  <c r="K3117"/>
  <c r="J3117"/>
  <c r="I3117"/>
  <c r="H3117"/>
  <c r="G3117"/>
  <c r="F3117"/>
  <c r="E3117"/>
  <c r="D3117"/>
  <c r="C3117"/>
  <c r="B3117"/>
  <c r="A3117"/>
  <c r="O3116"/>
  <c r="K3116"/>
  <c r="J3116"/>
  <c r="I3116"/>
  <c r="H3116"/>
  <c r="G3116"/>
  <c r="F3116"/>
  <c r="E3116"/>
  <c r="D3116"/>
  <c r="C3116"/>
  <c r="B3116"/>
  <c r="A3116"/>
  <c r="O3115"/>
  <c r="K3115"/>
  <c r="J3115"/>
  <c r="I3115"/>
  <c r="H3115"/>
  <c r="G3115"/>
  <c r="F3115"/>
  <c r="E3115"/>
  <c r="D3115"/>
  <c r="C3115"/>
  <c r="B3115"/>
  <c r="A3115"/>
  <c r="O3114"/>
  <c r="K3114"/>
  <c r="J3114"/>
  <c r="I3114"/>
  <c r="H3114"/>
  <c r="G3114"/>
  <c r="F3114"/>
  <c r="E3114"/>
  <c r="D3114"/>
  <c r="C3114"/>
  <c r="B3114"/>
  <c r="A3114"/>
  <c r="O3113"/>
  <c r="K3113"/>
  <c r="J3113"/>
  <c r="I3113"/>
  <c r="H3113"/>
  <c r="G3113"/>
  <c r="F3113"/>
  <c r="E3113"/>
  <c r="D3113"/>
  <c r="C3113"/>
  <c r="B3113"/>
  <c r="A3113"/>
  <c r="O3112"/>
  <c r="K3112"/>
  <c r="J3112"/>
  <c r="I3112"/>
  <c r="H3112"/>
  <c r="G3112"/>
  <c r="F3112"/>
  <c r="E3112"/>
  <c r="D3112"/>
  <c r="C3112"/>
  <c r="B3112"/>
  <c r="A3112"/>
  <c r="O3111"/>
  <c r="K3111"/>
  <c r="J3111"/>
  <c r="I3111"/>
  <c r="H3111"/>
  <c r="G3111"/>
  <c r="F3111"/>
  <c r="E3111"/>
  <c r="D3111"/>
  <c r="C3111"/>
  <c r="B3111"/>
  <c r="A3111"/>
  <c r="O3110"/>
  <c r="K3110"/>
  <c r="J3110"/>
  <c r="I3110"/>
  <c r="H3110"/>
  <c r="G3110"/>
  <c r="F3110"/>
  <c r="E3110"/>
  <c r="D3110"/>
  <c r="C3110"/>
  <c r="B3110"/>
  <c r="A3110"/>
  <c r="O3109"/>
  <c r="K3109"/>
  <c r="J3109"/>
  <c r="I3109"/>
  <c r="H3109"/>
  <c r="G3109"/>
  <c r="F3109"/>
  <c r="E3109"/>
  <c r="D3109"/>
  <c r="C3109"/>
  <c r="B3109"/>
  <c r="A3109"/>
  <c r="O3108"/>
  <c r="K3108"/>
  <c r="J3108"/>
  <c r="I3108"/>
  <c r="H3108"/>
  <c r="G3108"/>
  <c r="F3108"/>
  <c r="E3108"/>
  <c r="D3108"/>
  <c r="C3108"/>
  <c r="B3108"/>
  <c r="A3108"/>
  <c r="O3107"/>
  <c r="K3107"/>
  <c r="J3107"/>
  <c r="I3107"/>
  <c r="H3107"/>
  <c r="G3107"/>
  <c r="F3107"/>
  <c r="E3107"/>
  <c r="D3107"/>
  <c r="C3107"/>
  <c r="B3107"/>
  <c r="A3107"/>
  <c r="O3106"/>
  <c r="K3106"/>
  <c r="J3106"/>
  <c r="I3106"/>
  <c r="H3106"/>
  <c r="G3106"/>
  <c r="F3106"/>
  <c r="E3106"/>
  <c r="D3106"/>
  <c r="C3106"/>
  <c r="B3106"/>
  <c r="A3106"/>
  <c r="O3105"/>
  <c r="K3105"/>
  <c r="J3105"/>
  <c r="I3105"/>
  <c r="H3105"/>
  <c r="G3105"/>
  <c r="F3105"/>
  <c r="E3105"/>
  <c r="D3105"/>
  <c r="C3105"/>
  <c r="B3105"/>
  <c r="A3105"/>
  <c r="O3104"/>
  <c r="K3104"/>
  <c r="J3104"/>
  <c r="I3104"/>
  <c r="H3104"/>
  <c r="G3104"/>
  <c r="F3104"/>
  <c r="E3104"/>
  <c r="D3104"/>
  <c r="C3104"/>
  <c r="B3104"/>
  <c r="A3104"/>
  <c r="O3103"/>
  <c r="K3103"/>
  <c r="J3103"/>
  <c r="I3103"/>
  <c r="H3103"/>
  <c r="G3103"/>
  <c r="F3103"/>
  <c r="E3103"/>
  <c r="D3103"/>
  <c r="C3103"/>
  <c r="B3103"/>
  <c r="A3103"/>
  <c r="O3102"/>
  <c r="K3102"/>
  <c r="J3102"/>
  <c r="I3102"/>
  <c r="H3102"/>
  <c r="G3102"/>
  <c r="F3102"/>
  <c r="E3102"/>
  <c r="D3102"/>
  <c r="C3102"/>
  <c r="B3102"/>
  <c r="A3102"/>
  <c r="O3101"/>
  <c r="K3101"/>
  <c r="J3101"/>
  <c r="I3101"/>
  <c r="H3101"/>
  <c r="G3101"/>
  <c r="F3101"/>
  <c r="E3101"/>
  <c r="D3101"/>
  <c r="C3101"/>
  <c r="B3101"/>
  <c r="A3101"/>
  <c r="O3100"/>
  <c r="K3100"/>
  <c r="J3100"/>
  <c r="I3100"/>
  <c r="H3100"/>
  <c r="G3100"/>
  <c r="F3100"/>
  <c r="E3100"/>
  <c r="D3100"/>
  <c r="C3100"/>
  <c r="B3100"/>
  <c r="A3100"/>
  <c r="O3099"/>
  <c r="K3099"/>
  <c r="J3099"/>
  <c r="I3099"/>
  <c r="H3099"/>
  <c r="G3099"/>
  <c r="F3099"/>
  <c r="E3099"/>
  <c r="D3099"/>
  <c r="C3099"/>
  <c r="B3099"/>
  <c r="A3099"/>
  <c r="O3098"/>
  <c r="K3098"/>
  <c r="J3098"/>
  <c r="I3098"/>
  <c r="H3098"/>
  <c r="G3098"/>
  <c r="F3098"/>
  <c r="E3098"/>
  <c r="D3098"/>
  <c r="C3098"/>
  <c r="B3098"/>
  <c r="A3098"/>
  <c r="O3097"/>
  <c r="K3097"/>
  <c r="J3097"/>
  <c r="I3097"/>
  <c r="H3097"/>
  <c r="G3097"/>
  <c r="F3097"/>
  <c r="E3097"/>
  <c r="D3097"/>
  <c r="C3097"/>
  <c r="B3097"/>
  <c r="A3097"/>
  <c r="O3096"/>
  <c r="K3096"/>
  <c r="J3096"/>
  <c r="I3096"/>
  <c r="H3096"/>
  <c r="G3096"/>
  <c r="F3096"/>
  <c r="E3096"/>
  <c r="D3096"/>
  <c r="C3096"/>
  <c r="B3096"/>
  <c r="A3096"/>
  <c r="O3095"/>
  <c r="K3095"/>
  <c r="J3095"/>
  <c r="I3095"/>
  <c r="H3095"/>
  <c r="G3095"/>
  <c r="F3095"/>
  <c r="E3095"/>
  <c r="D3095"/>
  <c r="C3095"/>
  <c r="B3095"/>
  <c r="A3095"/>
  <c r="O3094"/>
  <c r="K3094"/>
  <c r="J3094"/>
  <c r="I3094"/>
  <c r="H3094"/>
  <c r="G3094"/>
  <c r="F3094"/>
  <c r="E3094"/>
  <c r="D3094"/>
  <c r="C3094"/>
  <c r="B3094"/>
  <c r="A3094"/>
  <c r="O3093"/>
  <c r="K3093"/>
  <c r="J3093"/>
  <c r="I3093"/>
  <c r="H3093"/>
  <c r="G3093"/>
  <c r="F3093"/>
  <c r="E3093"/>
  <c r="D3093"/>
  <c r="C3093"/>
  <c r="B3093"/>
  <c r="A3093"/>
  <c r="O3092"/>
  <c r="K3092"/>
  <c r="J3092"/>
  <c r="I3092"/>
  <c r="H3092"/>
  <c r="G3092"/>
  <c r="F3092"/>
  <c r="E3092"/>
  <c r="D3092"/>
  <c r="C3092"/>
  <c r="B3092"/>
  <c r="A3092"/>
  <c r="O3091"/>
  <c r="K3091"/>
  <c r="J3091"/>
  <c r="I3091"/>
  <c r="H3091"/>
  <c r="G3091"/>
  <c r="F3091"/>
  <c r="E3091"/>
  <c r="D3091"/>
  <c r="C3091"/>
  <c r="B3091"/>
  <c r="A3091"/>
  <c r="O3090"/>
  <c r="K3090"/>
  <c r="J3090"/>
  <c r="I3090"/>
  <c r="H3090"/>
  <c r="G3090"/>
  <c r="F3090"/>
  <c r="E3090"/>
  <c r="D3090"/>
  <c r="C3090"/>
  <c r="B3090"/>
  <c r="A3090"/>
  <c r="O3089"/>
  <c r="K3089"/>
  <c r="J3089"/>
  <c r="I3089"/>
  <c r="H3089"/>
  <c r="G3089"/>
  <c r="F3089"/>
  <c r="E3089"/>
  <c r="D3089"/>
  <c r="C3089"/>
  <c r="B3089"/>
  <c r="A3089"/>
  <c r="O3088"/>
  <c r="K3088"/>
  <c r="J3088"/>
  <c r="I3088"/>
  <c r="H3088"/>
  <c r="G3088"/>
  <c r="F3088"/>
  <c r="E3088"/>
  <c r="D3088"/>
  <c r="C3088"/>
  <c r="B3088"/>
  <c r="A3088"/>
  <c r="O3087"/>
  <c r="K3087"/>
  <c r="J3087"/>
  <c r="I3087"/>
  <c r="H3087"/>
  <c r="G3087"/>
  <c r="F3087"/>
  <c r="E3087"/>
  <c r="D3087"/>
  <c r="C3087"/>
  <c r="B3087"/>
  <c r="A3087"/>
  <c r="O3086"/>
  <c r="K3086"/>
  <c r="J3086"/>
  <c r="I3086"/>
  <c r="H3086"/>
  <c r="G3086"/>
  <c r="F3086"/>
  <c r="E3086"/>
  <c r="D3086"/>
  <c r="C3086"/>
  <c r="B3086"/>
  <c r="A3086"/>
  <c r="O3085"/>
  <c r="K3085"/>
  <c r="J3085"/>
  <c r="I3085"/>
  <c r="H3085"/>
  <c r="G3085"/>
  <c r="F3085"/>
  <c r="E3085"/>
  <c r="D3085"/>
  <c r="C3085"/>
  <c r="B3085"/>
  <c r="A3085"/>
  <c r="O3084"/>
  <c r="K3084"/>
  <c r="J3084"/>
  <c r="I3084"/>
  <c r="H3084"/>
  <c r="G3084"/>
  <c r="F3084"/>
  <c r="E3084"/>
  <c r="D3084"/>
  <c r="C3084"/>
  <c r="B3084"/>
  <c r="A3084"/>
  <c r="O3083"/>
  <c r="K3083"/>
  <c r="J3083"/>
  <c r="I3083"/>
  <c r="H3083"/>
  <c r="G3083"/>
  <c r="F3083"/>
  <c r="E3083"/>
  <c r="D3083"/>
  <c r="C3083"/>
  <c r="B3083"/>
  <c r="A3083"/>
  <c r="O3082"/>
  <c r="K3082"/>
  <c r="J3082"/>
  <c r="I3082"/>
  <c r="H3082"/>
  <c r="G3082"/>
  <c r="F3082"/>
  <c r="E3082"/>
  <c r="D3082"/>
  <c r="C3082"/>
  <c r="B3082"/>
  <c r="A3082"/>
  <c r="O3081"/>
  <c r="K3081"/>
  <c r="J3081"/>
  <c r="I3081"/>
  <c r="H3081"/>
  <c r="G3081"/>
  <c r="F3081"/>
  <c r="E3081"/>
  <c r="D3081"/>
  <c r="C3081"/>
  <c r="B3081"/>
  <c r="A3081"/>
  <c r="O3080"/>
  <c r="K3080"/>
  <c r="J3080"/>
  <c r="I3080"/>
  <c r="H3080"/>
  <c r="G3080"/>
  <c r="F3080"/>
  <c r="E3080"/>
  <c r="D3080"/>
  <c r="C3080"/>
  <c r="B3080"/>
  <c r="A3080"/>
  <c r="O3079"/>
  <c r="K3079"/>
  <c r="J3079"/>
  <c r="I3079"/>
  <c r="H3079"/>
  <c r="G3079"/>
  <c r="F3079"/>
  <c r="E3079"/>
  <c r="D3079"/>
  <c r="C3079"/>
  <c r="B3079"/>
  <c r="A3079"/>
  <c r="O3078"/>
  <c r="K3078"/>
  <c r="J3078"/>
  <c r="I3078"/>
  <c r="H3078"/>
  <c r="G3078"/>
  <c r="F3078"/>
  <c r="E3078"/>
  <c r="D3078"/>
  <c r="C3078"/>
  <c r="B3078"/>
  <c r="A3078"/>
  <c r="O3077"/>
  <c r="K3077"/>
  <c r="J3077"/>
  <c r="I3077"/>
  <c r="H3077"/>
  <c r="G3077"/>
  <c r="F3077"/>
  <c r="E3077"/>
  <c r="D3077"/>
  <c r="C3077"/>
  <c r="B3077"/>
  <c r="A3077"/>
  <c r="O3076"/>
  <c r="K3076"/>
  <c r="J3076"/>
  <c r="I3076"/>
  <c r="H3076"/>
  <c r="G3076"/>
  <c r="F3076"/>
  <c r="E3076"/>
  <c r="D3076"/>
  <c r="C3076"/>
  <c r="B3076"/>
  <c r="A3076"/>
  <c r="O3075"/>
  <c r="K3075"/>
  <c r="J3075"/>
  <c r="I3075"/>
  <c r="H3075"/>
  <c r="G3075"/>
  <c r="F3075"/>
  <c r="E3075"/>
  <c r="D3075"/>
  <c r="C3075"/>
  <c r="B3075"/>
  <c r="A3075"/>
  <c r="O3074"/>
  <c r="K3074"/>
  <c r="J3074"/>
  <c r="I3074"/>
  <c r="H3074"/>
  <c r="G3074"/>
  <c r="F3074"/>
  <c r="E3074"/>
  <c r="D3074"/>
  <c r="C3074"/>
  <c r="B3074"/>
  <c r="A3074"/>
  <c r="O3073"/>
  <c r="K3073"/>
  <c r="J3073"/>
  <c r="I3073"/>
  <c r="H3073"/>
  <c r="G3073"/>
  <c r="F3073"/>
  <c r="E3073"/>
  <c r="D3073"/>
  <c r="C3073"/>
  <c r="B3073"/>
  <c r="A3073"/>
  <c r="O3072"/>
  <c r="K3072"/>
  <c r="J3072"/>
  <c r="I3072"/>
  <c r="H3072"/>
  <c r="G3072"/>
  <c r="F3072"/>
  <c r="E3072"/>
  <c r="D3072"/>
  <c r="C3072"/>
  <c r="B3072"/>
  <c r="A3072"/>
  <c r="O3071"/>
  <c r="K3071"/>
  <c r="J3071"/>
  <c r="I3071"/>
  <c r="H3071"/>
  <c r="G3071"/>
  <c r="F3071"/>
  <c r="E3071"/>
  <c r="D3071"/>
  <c r="C3071"/>
  <c r="B3071"/>
  <c r="A3071"/>
  <c r="O3070"/>
  <c r="K3070"/>
  <c r="J3070"/>
  <c r="I3070"/>
  <c r="H3070"/>
  <c r="G3070"/>
  <c r="F3070"/>
  <c r="E3070"/>
  <c r="D3070"/>
  <c r="C3070"/>
  <c r="B3070"/>
  <c r="A3070"/>
  <c r="O3069"/>
  <c r="K3069"/>
  <c r="J3069"/>
  <c r="I3069"/>
  <c r="H3069"/>
  <c r="G3069"/>
  <c r="F3069"/>
  <c r="E3069"/>
  <c r="D3069"/>
  <c r="C3069"/>
  <c r="B3069"/>
  <c r="A3069"/>
  <c r="O3068"/>
  <c r="K3068"/>
  <c r="J3068"/>
  <c r="I3068"/>
  <c r="H3068"/>
  <c r="G3068"/>
  <c r="F3068"/>
  <c r="E3068"/>
  <c r="D3068"/>
  <c r="C3068"/>
  <c r="B3068"/>
  <c r="A3068"/>
  <c r="O3067"/>
  <c r="K3067"/>
  <c r="J3067"/>
  <c r="I3067"/>
  <c r="H3067"/>
  <c r="G3067"/>
  <c r="F3067"/>
  <c r="E3067"/>
  <c r="D3067"/>
  <c r="C3067"/>
  <c r="B3067"/>
  <c r="A3067"/>
  <c r="O3066"/>
  <c r="K3066"/>
  <c r="J3066"/>
  <c r="I3066"/>
  <c r="H3066"/>
  <c r="G3066"/>
  <c r="F3066"/>
  <c r="E3066"/>
  <c r="D3066"/>
  <c r="C3066"/>
  <c r="B3066"/>
  <c r="A3066"/>
  <c r="O3065"/>
  <c r="K3065"/>
  <c r="J3065"/>
  <c r="I3065"/>
  <c r="H3065"/>
  <c r="G3065"/>
  <c r="F3065"/>
  <c r="E3065"/>
  <c r="D3065"/>
  <c r="C3065"/>
  <c r="B3065"/>
  <c r="A3065"/>
  <c r="O3064"/>
  <c r="K3064"/>
  <c r="J3064"/>
  <c r="I3064"/>
  <c r="H3064"/>
  <c r="G3064"/>
  <c r="F3064"/>
  <c r="E3064"/>
  <c r="D3064"/>
  <c r="C3064"/>
  <c r="B3064"/>
  <c r="A3064"/>
  <c r="O3063"/>
  <c r="K3063"/>
  <c r="J3063"/>
  <c r="I3063"/>
  <c r="H3063"/>
  <c r="G3063"/>
  <c r="F3063"/>
  <c r="E3063"/>
  <c r="D3063"/>
  <c r="C3063"/>
  <c r="B3063"/>
  <c r="A3063"/>
  <c r="O3062"/>
  <c r="K3062"/>
  <c r="J3062"/>
  <c r="I3062"/>
  <c r="H3062"/>
  <c r="G3062"/>
  <c r="F3062"/>
  <c r="E3062"/>
  <c r="D3062"/>
  <c r="C3062"/>
  <c r="B3062"/>
  <c r="A3062"/>
  <c r="O3061"/>
  <c r="K3061"/>
  <c r="J3061"/>
  <c r="I3061"/>
  <c r="H3061"/>
  <c r="G3061"/>
  <c r="F3061"/>
  <c r="E3061"/>
  <c r="D3061"/>
  <c r="C3061"/>
  <c r="B3061"/>
  <c r="A3061"/>
  <c r="O3060"/>
  <c r="K3060"/>
  <c r="J3060"/>
  <c r="I3060"/>
  <c r="H3060"/>
  <c r="G3060"/>
  <c r="F3060"/>
  <c r="E3060"/>
  <c r="D3060"/>
  <c r="C3060"/>
  <c r="B3060"/>
  <c r="A3060"/>
  <c r="O3059"/>
  <c r="K3059"/>
  <c r="J3059"/>
  <c r="I3059"/>
  <c r="H3059"/>
  <c r="G3059"/>
  <c r="F3059"/>
  <c r="E3059"/>
  <c r="D3059"/>
  <c r="C3059"/>
  <c r="B3059"/>
  <c r="A3059"/>
  <c r="O3058"/>
  <c r="K3058"/>
  <c r="J3058"/>
  <c r="I3058"/>
  <c r="H3058"/>
  <c r="G3058"/>
  <c r="F3058"/>
  <c r="E3058"/>
  <c r="D3058"/>
  <c r="C3058"/>
  <c r="B3058"/>
  <c r="A3058"/>
  <c r="O3057"/>
  <c r="K3057"/>
  <c r="J3057"/>
  <c r="I3057"/>
  <c r="H3057"/>
  <c r="G3057"/>
  <c r="F3057"/>
  <c r="E3057"/>
  <c r="D3057"/>
  <c r="C3057"/>
  <c r="B3057"/>
  <c r="A3057"/>
  <c r="O3056"/>
  <c r="K3056"/>
  <c r="J3056"/>
  <c r="I3056"/>
  <c r="H3056"/>
  <c r="G3056"/>
  <c r="F3056"/>
  <c r="E3056"/>
  <c r="D3056"/>
  <c r="C3056"/>
  <c r="B3056"/>
  <c r="A3056"/>
  <c r="O3055"/>
  <c r="K3055"/>
  <c r="J3055"/>
  <c r="I3055"/>
  <c r="H3055"/>
  <c r="G3055"/>
  <c r="F3055"/>
  <c r="E3055"/>
  <c r="D3055"/>
  <c r="C3055"/>
  <c r="B3055"/>
  <c r="A3055"/>
  <c r="O3054"/>
  <c r="K3054"/>
  <c r="J3054"/>
  <c r="I3054"/>
  <c r="H3054"/>
  <c r="G3054"/>
  <c r="F3054"/>
  <c r="E3054"/>
  <c r="D3054"/>
  <c r="C3054"/>
  <c r="B3054"/>
  <c r="A3054"/>
  <c r="O3053"/>
  <c r="K3053"/>
  <c r="J3053"/>
  <c r="I3053"/>
  <c r="H3053"/>
  <c r="G3053"/>
  <c r="F3053"/>
  <c r="E3053"/>
  <c r="D3053"/>
  <c r="C3053"/>
  <c r="B3053"/>
  <c r="A3053"/>
  <c r="O3052"/>
  <c r="K3052"/>
  <c r="J3052"/>
  <c r="I3052"/>
  <c r="H3052"/>
  <c r="G3052"/>
  <c r="F3052"/>
  <c r="E3052"/>
  <c r="D3052"/>
  <c r="C3052"/>
  <c r="B3052"/>
  <c r="A3052"/>
  <c r="O3051"/>
  <c r="K3051"/>
  <c r="J3051"/>
  <c r="I3051"/>
  <c r="H3051"/>
  <c r="G3051"/>
  <c r="F3051"/>
  <c r="E3051"/>
  <c r="D3051"/>
  <c r="C3051"/>
  <c r="B3051"/>
  <c r="A3051"/>
  <c r="O3050"/>
  <c r="K3050"/>
  <c r="J3050"/>
  <c r="I3050"/>
  <c r="H3050"/>
  <c r="G3050"/>
  <c r="F3050"/>
  <c r="E3050"/>
  <c r="D3050"/>
  <c r="C3050"/>
  <c r="B3050"/>
  <c r="A3050"/>
  <c r="O3049"/>
  <c r="K3049"/>
  <c r="J3049"/>
  <c r="I3049"/>
  <c r="H3049"/>
  <c r="G3049"/>
  <c r="F3049"/>
  <c r="E3049"/>
  <c r="D3049"/>
  <c r="C3049"/>
  <c r="B3049"/>
  <c r="A3049"/>
  <c r="O3048"/>
  <c r="K3048"/>
  <c r="J3048"/>
  <c r="I3048"/>
  <c r="H3048"/>
  <c r="G3048"/>
  <c r="F3048"/>
  <c r="E3048"/>
  <c r="D3048"/>
  <c r="C3048"/>
  <c r="B3048"/>
  <c r="A3048"/>
  <c r="O3047"/>
  <c r="K3047"/>
  <c r="J3047"/>
  <c r="I3047"/>
  <c r="H3047"/>
  <c r="G3047"/>
  <c r="F3047"/>
  <c r="E3047"/>
  <c r="D3047"/>
  <c r="C3047"/>
  <c r="B3047"/>
  <c r="A3047"/>
  <c r="O3046"/>
  <c r="K3046"/>
  <c r="J3046"/>
  <c r="I3046"/>
  <c r="H3046"/>
  <c r="G3046"/>
  <c r="F3046"/>
  <c r="E3046"/>
  <c r="D3046"/>
  <c r="C3046"/>
  <c r="B3046"/>
  <c r="A3046"/>
  <c r="O3045"/>
  <c r="K3045"/>
  <c r="J3045"/>
  <c r="I3045"/>
  <c r="H3045"/>
  <c r="G3045"/>
  <c r="F3045"/>
  <c r="E3045"/>
  <c r="D3045"/>
  <c r="C3045"/>
  <c r="B3045"/>
  <c r="A3045"/>
  <c r="O3044"/>
  <c r="K3044"/>
  <c r="J3044"/>
  <c r="I3044"/>
  <c r="H3044"/>
  <c r="G3044"/>
  <c r="F3044"/>
  <c r="E3044"/>
  <c r="D3044"/>
  <c r="C3044"/>
  <c r="B3044"/>
  <c r="A3044"/>
  <c r="O3043"/>
  <c r="K3043"/>
  <c r="J3043"/>
  <c r="I3043"/>
  <c r="H3043"/>
  <c r="G3043"/>
  <c r="F3043"/>
  <c r="E3043"/>
  <c r="D3043"/>
  <c r="C3043"/>
  <c r="B3043"/>
  <c r="A3043"/>
  <c r="O3042"/>
  <c r="K3042"/>
  <c r="J3042"/>
  <c r="I3042"/>
  <c r="H3042"/>
  <c r="G3042"/>
  <c r="F3042"/>
  <c r="E3042"/>
  <c r="D3042"/>
  <c r="C3042"/>
  <c r="B3042"/>
  <c r="A3042"/>
  <c r="O3041"/>
  <c r="K3041"/>
  <c r="J3041"/>
  <c r="I3041"/>
  <c r="H3041"/>
  <c r="G3041"/>
  <c r="F3041"/>
  <c r="E3041"/>
  <c r="D3041"/>
  <c r="C3041"/>
  <c r="B3041"/>
  <c r="A3041"/>
  <c r="O3040"/>
  <c r="K3040"/>
  <c r="J3040"/>
  <c r="I3040"/>
  <c r="H3040"/>
  <c r="G3040"/>
  <c r="F3040"/>
  <c r="E3040"/>
  <c r="D3040"/>
  <c r="C3040"/>
  <c r="B3040"/>
  <c r="A3040"/>
  <c r="O3039"/>
  <c r="K3039"/>
  <c r="J3039"/>
  <c r="I3039"/>
  <c r="H3039"/>
  <c r="G3039"/>
  <c r="F3039"/>
  <c r="E3039"/>
  <c r="D3039"/>
  <c r="C3039"/>
  <c r="B3039"/>
  <c r="A3039"/>
  <c r="O3038"/>
  <c r="K3038"/>
  <c r="J3038"/>
  <c r="I3038"/>
  <c r="H3038"/>
  <c r="G3038"/>
  <c r="F3038"/>
  <c r="E3038"/>
  <c r="D3038"/>
  <c r="C3038"/>
  <c r="B3038"/>
  <c r="A3038"/>
  <c r="O3037"/>
  <c r="K3037"/>
  <c r="J3037"/>
  <c r="I3037"/>
  <c r="H3037"/>
  <c r="G3037"/>
  <c r="F3037"/>
  <c r="E3037"/>
  <c r="D3037"/>
  <c r="C3037"/>
  <c r="B3037"/>
  <c r="A3037"/>
  <c r="O3036"/>
  <c r="K3036"/>
  <c r="J3036"/>
  <c r="I3036"/>
  <c r="H3036"/>
  <c r="G3036"/>
  <c r="F3036"/>
  <c r="E3036"/>
  <c r="D3036"/>
  <c r="C3036"/>
  <c r="B3036"/>
  <c r="A3036"/>
  <c r="O3035"/>
  <c r="K3035"/>
  <c r="J3035"/>
  <c r="I3035"/>
  <c r="H3035"/>
  <c r="G3035"/>
  <c r="F3035"/>
  <c r="E3035"/>
  <c r="D3035"/>
  <c r="C3035"/>
  <c r="B3035"/>
  <c r="A3035"/>
  <c r="O3034"/>
  <c r="K3034"/>
  <c r="J3034"/>
  <c r="I3034"/>
  <c r="H3034"/>
  <c r="G3034"/>
  <c r="F3034"/>
  <c r="E3034"/>
  <c r="D3034"/>
  <c r="C3034"/>
  <c r="B3034"/>
  <c r="A3034"/>
  <c r="O3033"/>
  <c r="K3033"/>
  <c r="J3033"/>
  <c r="I3033"/>
  <c r="H3033"/>
  <c r="G3033"/>
  <c r="F3033"/>
  <c r="E3033"/>
  <c r="D3033"/>
  <c r="C3033"/>
  <c r="B3033"/>
  <c r="A3033"/>
  <c r="O3032"/>
  <c r="K3032"/>
  <c r="J3032"/>
  <c r="I3032"/>
  <c r="H3032"/>
  <c r="G3032"/>
  <c r="F3032"/>
  <c r="E3032"/>
  <c r="D3032"/>
  <c r="C3032"/>
  <c r="B3032"/>
  <c r="A3032"/>
  <c r="O3031"/>
  <c r="K3031"/>
  <c r="J3031"/>
  <c r="I3031"/>
  <c r="H3031"/>
  <c r="G3031"/>
  <c r="F3031"/>
  <c r="E3031"/>
  <c r="D3031"/>
  <c r="C3031"/>
  <c r="B3031"/>
  <c r="A3031"/>
  <c r="O3030"/>
  <c r="K3030"/>
  <c r="J3030"/>
  <c r="I3030"/>
  <c r="H3030"/>
  <c r="G3030"/>
  <c r="F3030"/>
  <c r="E3030"/>
  <c r="D3030"/>
  <c r="C3030"/>
  <c r="B3030"/>
  <c r="A3030"/>
  <c r="O3029"/>
  <c r="K3029"/>
  <c r="J3029"/>
  <c r="I3029"/>
  <c r="H3029"/>
  <c r="G3029"/>
  <c r="F3029"/>
  <c r="E3029"/>
  <c r="D3029"/>
  <c r="C3029"/>
  <c r="B3029"/>
  <c r="A3029"/>
  <c r="O3028"/>
  <c r="K3028"/>
  <c r="J3028"/>
  <c r="I3028"/>
  <c r="H3028"/>
  <c r="G3028"/>
  <c r="F3028"/>
  <c r="E3028"/>
  <c r="D3028"/>
  <c r="C3028"/>
  <c r="B3028"/>
  <c r="A3028"/>
  <c r="O3027"/>
  <c r="K3027"/>
  <c r="J3027"/>
  <c r="I3027"/>
  <c r="H3027"/>
  <c r="G3027"/>
  <c r="F3027"/>
  <c r="E3027"/>
  <c r="D3027"/>
  <c r="C3027"/>
  <c r="B3027"/>
  <c r="A3027"/>
  <c r="O3026"/>
  <c r="K3026"/>
  <c r="J3026"/>
  <c r="I3026"/>
  <c r="H3026"/>
  <c r="G3026"/>
  <c r="F3026"/>
  <c r="E3026"/>
  <c r="D3026"/>
  <c r="C3026"/>
  <c r="B3026"/>
  <c r="A3026"/>
  <c r="O3025"/>
  <c r="K3025"/>
  <c r="J3025"/>
  <c r="I3025"/>
  <c r="H3025"/>
  <c r="G3025"/>
  <c r="F3025"/>
  <c r="E3025"/>
  <c r="D3025"/>
  <c r="C3025"/>
  <c r="B3025"/>
  <c r="A3025"/>
  <c r="O3024"/>
  <c r="K3024"/>
  <c r="J3024"/>
  <c r="I3024"/>
  <c r="H3024"/>
  <c r="G3024"/>
  <c r="F3024"/>
  <c r="E3024"/>
  <c r="D3024"/>
  <c r="C3024"/>
  <c r="B3024"/>
  <c r="A3024"/>
  <c r="O3023"/>
  <c r="K3023"/>
  <c r="J3023"/>
  <c r="I3023"/>
  <c r="H3023"/>
  <c r="G3023"/>
  <c r="F3023"/>
  <c r="E3023"/>
  <c r="D3023"/>
  <c r="C3023"/>
  <c r="B3023"/>
  <c r="A3023"/>
  <c r="O3022"/>
  <c r="K3022"/>
  <c r="J3022"/>
  <c r="I3022"/>
  <c r="H3022"/>
  <c r="G3022"/>
  <c r="F3022"/>
  <c r="E3022"/>
  <c r="D3022"/>
  <c r="C3022"/>
  <c r="B3022"/>
  <c r="A3022"/>
  <c r="O3021"/>
  <c r="K3021"/>
  <c r="J3021"/>
  <c r="I3021"/>
  <c r="H3021"/>
  <c r="G3021"/>
  <c r="F3021"/>
  <c r="E3021"/>
  <c r="D3021"/>
  <c r="C3021"/>
  <c r="B3021"/>
  <c r="A3021"/>
  <c r="O3020"/>
  <c r="K3020"/>
  <c r="J3020"/>
  <c r="I3020"/>
  <c r="H3020"/>
  <c r="G3020"/>
  <c r="F3020"/>
  <c r="E3020"/>
  <c r="D3020"/>
  <c r="C3020"/>
  <c r="B3020"/>
  <c r="A3020"/>
  <c r="O3019"/>
  <c r="K3019"/>
  <c r="J3019"/>
  <c r="I3019"/>
  <c r="H3019"/>
  <c r="G3019"/>
  <c r="F3019"/>
  <c r="E3019"/>
  <c r="D3019"/>
  <c r="C3019"/>
  <c r="B3019"/>
  <c r="A3019"/>
  <c r="O3018"/>
  <c r="K3018"/>
  <c r="J3018"/>
  <c r="I3018"/>
  <c r="H3018"/>
  <c r="G3018"/>
  <c r="F3018"/>
  <c r="E3018"/>
  <c r="D3018"/>
  <c r="C3018"/>
  <c r="B3018"/>
  <c r="A3018"/>
  <c r="O3017"/>
  <c r="K3017"/>
  <c r="J3017"/>
  <c r="I3017"/>
  <c r="H3017"/>
  <c r="G3017"/>
  <c r="F3017"/>
  <c r="E3017"/>
  <c r="D3017"/>
  <c r="C3017"/>
  <c r="B3017"/>
  <c r="A3017"/>
  <c r="O3016"/>
  <c r="K3016"/>
  <c r="J3016"/>
  <c r="I3016"/>
  <c r="H3016"/>
  <c r="G3016"/>
  <c r="F3016"/>
  <c r="E3016"/>
  <c r="D3016"/>
  <c r="C3016"/>
  <c r="B3016"/>
  <c r="A3016"/>
  <c r="O3015"/>
  <c r="K3015"/>
  <c r="J3015"/>
  <c r="I3015"/>
  <c r="H3015"/>
  <c r="G3015"/>
  <c r="F3015"/>
  <c r="E3015"/>
  <c r="D3015"/>
  <c r="C3015"/>
  <c r="B3015"/>
  <c r="A3015"/>
  <c r="O3014"/>
  <c r="K3014"/>
  <c r="J3014"/>
  <c r="I3014"/>
  <c r="H3014"/>
  <c r="G3014"/>
  <c r="F3014"/>
  <c r="E3014"/>
  <c r="D3014"/>
  <c r="C3014"/>
  <c r="B3014"/>
  <c r="A3014"/>
  <c r="O3013"/>
  <c r="K3013"/>
  <c r="J3013"/>
  <c r="I3013"/>
  <c r="H3013"/>
  <c r="G3013"/>
  <c r="F3013"/>
  <c r="E3013"/>
  <c r="D3013"/>
  <c r="C3013"/>
  <c r="B3013"/>
  <c r="A3013"/>
  <c r="O3012"/>
  <c r="K3012"/>
  <c r="J3012"/>
  <c r="I3012"/>
  <c r="H3012"/>
  <c r="G3012"/>
  <c r="F3012"/>
  <c r="E3012"/>
  <c r="D3012"/>
  <c r="C3012"/>
  <c r="B3012"/>
  <c r="A3012"/>
  <c r="O3011"/>
  <c r="K3011"/>
  <c r="J3011"/>
  <c r="I3011"/>
  <c r="H3011"/>
  <c r="G3011"/>
  <c r="F3011"/>
  <c r="E3011"/>
  <c r="D3011"/>
  <c r="C3011"/>
  <c r="B3011"/>
  <c r="A3011"/>
  <c r="O3010"/>
  <c r="K3010"/>
  <c r="J3010"/>
  <c r="I3010"/>
  <c r="H3010"/>
  <c r="G3010"/>
  <c r="F3010"/>
  <c r="E3010"/>
  <c r="D3010"/>
  <c r="C3010"/>
  <c r="B3010"/>
  <c r="A3010"/>
  <c r="O3009"/>
  <c r="K3009"/>
  <c r="J3009"/>
  <c r="I3009"/>
  <c r="H3009"/>
  <c r="G3009"/>
  <c r="F3009"/>
  <c r="E3009"/>
  <c r="D3009"/>
  <c r="C3009"/>
  <c r="B3009"/>
  <c r="A3009"/>
  <c r="O3008"/>
  <c r="K3008"/>
  <c r="J3008"/>
  <c r="I3008"/>
  <c r="H3008"/>
  <c r="G3008"/>
  <c r="F3008"/>
  <c r="E3008"/>
  <c r="D3008"/>
  <c r="C3008"/>
  <c r="B3008"/>
  <c r="A3008"/>
  <c r="O3007"/>
  <c r="K3007"/>
  <c r="J3007"/>
  <c r="I3007"/>
  <c r="H3007"/>
  <c r="G3007"/>
  <c r="F3007"/>
  <c r="E3007"/>
  <c r="D3007"/>
  <c r="C3007"/>
  <c r="B3007"/>
  <c r="A3007"/>
  <c r="O3006"/>
  <c r="K3006"/>
  <c r="J3006"/>
  <c r="I3006"/>
  <c r="H3006"/>
  <c r="G3006"/>
  <c r="F3006"/>
  <c r="E3006"/>
  <c r="D3006"/>
  <c r="C3006"/>
  <c r="B3006"/>
  <c r="A3006"/>
  <c r="O3005"/>
  <c r="K3005"/>
  <c r="J3005"/>
  <c r="I3005"/>
  <c r="H3005"/>
  <c r="G3005"/>
  <c r="F3005"/>
  <c r="E3005"/>
  <c r="D3005"/>
  <c r="C3005"/>
  <c r="B3005"/>
  <c r="A3005"/>
  <c r="O3004"/>
  <c r="K3004"/>
  <c r="J3004"/>
  <c r="I3004"/>
  <c r="H3004"/>
  <c r="G3004"/>
  <c r="F3004"/>
  <c r="E3004"/>
  <c r="D3004"/>
  <c r="C3004"/>
  <c r="B3004"/>
  <c r="A3004"/>
  <c r="O3003"/>
  <c r="K3003"/>
  <c r="J3003"/>
  <c r="I3003"/>
  <c r="H3003"/>
  <c r="G3003"/>
  <c r="F3003"/>
  <c r="E3003"/>
  <c r="D3003"/>
  <c r="C3003"/>
  <c r="B3003"/>
  <c r="A3003"/>
  <c r="O3002"/>
  <c r="K3002"/>
  <c r="J3002"/>
  <c r="I3002"/>
  <c r="H3002"/>
  <c r="G3002"/>
  <c r="F3002"/>
  <c r="E3002"/>
  <c r="D3002"/>
  <c r="C3002"/>
  <c r="B3002"/>
  <c r="A3002"/>
  <c r="O3001"/>
  <c r="K3001"/>
  <c r="J3001"/>
  <c r="I3001"/>
  <c r="H3001"/>
  <c r="G3001"/>
  <c r="F3001"/>
  <c r="E3001"/>
  <c r="D3001"/>
  <c r="C3001"/>
  <c r="B3001"/>
  <c r="A3001"/>
  <c r="O3000"/>
  <c r="K3000"/>
  <c r="J3000"/>
  <c r="I3000"/>
  <c r="H3000"/>
  <c r="G3000"/>
  <c r="F3000"/>
  <c r="E3000"/>
  <c r="D3000"/>
  <c r="C3000"/>
  <c r="B3000"/>
  <c r="A3000"/>
  <c r="O2999"/>
  <c r="K2999"/>
  <c r="J2999"/>
  <c r="I2999"/>
  <c r="H2999"/>
  <c r="G2999"/>
  <c r="F2999"/>
  <c r="E2999"/>
  <c r="D2999"/>
  <c r="C2999"/>
  <c r="B2999"/>
  <c r="A2999"/>
  <c r="O2998"/>
  <c r="K2998"/>
  <c r="J2998"/>
  <c r="I2998"/>
  <c r="H2998"/>
  <c r="G2998"/>
  <c r="F2998"/>
  <c r="E2998"/>
  <c r="D2998"/>
  <c r="C2998"/>
  <c r="B2998"/>
  <c r="A2998"/>
  <c r="O2997"/>
  <c r="K2997"/>
  <c r="J2997"/>
  <c r="I2997"/>
  <c r="H2997"/>
  <c r="G2997"/>
  <c r="F2997"/>
  <c r="E2997"/>
  <c r="D2997"/>
  <c r="C2997"/>
  <c r="B2997"/>
  <c r="A2997"/>
  <c r="O2996"/>
  <c r="K2996"/>
  <c r="J2996"/>
  <c r="I2996"/>
  <c r="H2996"/>
  <c r="G2996"/>
  <c r="F2996"/>
  <c r="E2996"/>
  <c r="D2996"/>
  <c r="C2996"/>
  <c r="B2996"/>
  <c r="A2996"/>
  <c r="O2995"/>
  <c r="K2995"/>
  <c r="J2995"/>
  <c r="I2995"/>
  <c r="H2995"/>
  <c r="G2995"/>
  <c r="F2995"/>
  <c r="E2995"/>
  <c r="D2995"/>
  <c r="C2995"/>
  <c r="B2995"/>
  <c r="A2995"/>
  <c r="O2994"/>
  <c r="K2994"/>
  <c r="J2994"/>
  <c r="I2994"/>
  <c r="H2994"/>
  <c r="G2994"/>
  <c r="F2994"/>
  <c r="E2994"/>
  <c r="D2994"/>
  <c r="C2994"/>
  <c r="B2994"/>
  <c r="A2994"/>
  <c r="O2993"/>
  <c r="K2993"/>
  <c r="J2993"/>
  <c r="I2993"/>
  <c r="H2993"/>
  <c r="G2993"/>
  <c r="F2993"/>
  <c r="E2993"/>
  <c r="D2993"/>
  <c r="C2993"/>
  <c r="B2993"/>
  <c r="A2993"/>
  <c r="O2992"/>
  <c r="K2992"/>
  <c r="J2992"/>
  <c r="I2992"/>
  <c r="H2992"/>
  <c r="G2992"/>
  <c r="F2992"/>
  <c r="E2992"/>
  <c r="D2992"/>
  <c r="C2992"/>
  <c r="B2992"/>
  <c r="A2992"/>
  <c r="O2991"/>
  <c r="K2991"/>
  <c r="J2991"/>
  <c r="I2991"/>
  <c r="H2991"/>
  <c r="G2991"/>
  <c r="F2991"/>
  <c r="E2991"/>
  <c r="D2991"/>
  <c r="C2991"/>
  <c r="B2991"/>
  <c r="A2991"/>
  <c r="O2990"/>
  <c r="K2990"/>
  <c r="J2990"/>
  <c r="I2990"/>
  <c r="H2990"/>
  <c r="G2990"/>
  <c r="F2990"/>
  <c r="E2990"/>
  <c r="D2990"/>
  <c r="C2990"/>
  <c r="B2990"/>
  <c r="A2990"/>
  <c r="O2989"/>
  <c r="K2989"/>
  <c r="J2989"/>
  <c r="I2989"/>
  <c r="H2989"/>
  <c r="G2989"/>
  <c r="F2989"/>
  <c r="E2989"/>
  <c r="D2989"/>
  <c r="C2989"/>
  <c r="B2989"/>
  <c r="A2989"/>
  <c r="O2988"/>
  <c r="K2988"/>
  <c r="J2988"/>
  <c r="I2988"/>
  <c r="H2988"/>
  <c r="G2988"/>
  <c r="F2988"/>
  <c r="E2988"/>
  <c r="D2988"/>
  <c r="C2988"/>
  <c r="B2988"/>
  <c r="A2988"/>
  <c r="O2987"/>
  <c r="K2987"/>
  <c r="J2987"/>
  <c r="I2987"/>
  <c r="H2987"/>
  <c r="G2987"/>
  <c r="F2987"/>
  <c r="E2987"/>
  <c r="D2987"/>
  <c r="C2987"/>
  <c r="B2987"/>
  <c r="A2987"/>
  <c r="O2986"/>
  <c r="K2986"/>
  <c r="J2986"/>
  <c r="I2986"/>
  <c r="H2986"/>
  <c r="G2986"/>
  <c r="F2986"/>
  <c r="E2986"/>
  <c r="D2986"/>
  <c r="C2986"/>
  <c r="B2986"/>
  <c r="A2986"/>
  <c r="O2985"/>
  <c r="K2985"/>
  <c r="J2985"/>
  <c r="I2985"/>
  <c r="H2985"/>
  <c r="G2985"/>
  <c r="F2985"/>
  <c r="E2985"/>
  <c r="D2985"/>
  <c r="C2985"/>
  <c r="B2985"/>
  <c r="A2985"/>
  <c r="O2984"/>
  <c r="K2984"/>
  <c r="J2984"/>
  <c r="I2984"/>
  <c r="H2984"/>
  <c r="G2984"/>
  <c r="F2984"/>
  <c r="E2984"/>
  <c r="D2984"/>
  <c r="C2984"/>
  <c r="B2984"/>
  <c r="A2984"/>
  <c r="O2983"/>
  <c r="K2983"/>
  <c r="J2983"/>
  <c r="I2983"/>
  <c r="H2983"/>
  <c r="G2983"/>
  <c r="F2983"/>
  <c r="E2983"/>
  <c r="D2983"/>
  <c r="C2983"/>
  <c r="B2983"/>
  <c r="A2983"/>
  <c r="O2982"/>
  <c r="K2982"/>
  <c r="J2982"/>
  <c r="I2982"/>
  <c r="H2982"/>
  <c r="G2982"/>
  <c r="F2982"/>
  <c r="E2982"/>
  <c r="D2982"/>
  <c r="C2982"/>
  <c r="B2982"/>
  <c r="A2982"/>
  <c r="O2981"/>
  <c r="K2981"/>
  <c r="J2981"/>
  <c r="I2981"/>
  <c r="H2981"/>
  <c r="G2981"/>
  <c r="F2981"/>
  <c r="E2981"/>
  <c r="D2981"/>
  <c r="C2981"/>
  <c r="B2981"/>
  <c r="A2981"/>
  <c r="O2980"/>
  <c r="K2980"/>
  <c r="J2980"/>
  <c r="I2980"/>
  <c r="H2980"/>
  <c r="G2980"/>
  <c r="F2980"/>
  <c r="E2980"/>
  <c r="D2980"/>
  <c r="C2980"/>
  <c r="B2980"/>
  <c r="A2980"/>
  <c r="O2979"/>
  <c r="K2979"/>
  <c r="J2979"/>
  <c r="I2979"/>
  <c r="H2979"/>
  <c r="G2979"/>
  <c r="F2979"/>
  <c r="E2979"/>
  <c r="D2979"/>
  <c r="C2979"/>
  <c r="B2979"/>
  <c r="A2979"/>
  <c r="O2978"/>
  <c r="K2978"/>
  <c r="J2978"/>
  <c r="I2978"/>
  <c r="H2978"/>
  <c r="G2978"/>
  <c r="F2978"/>
  <c r="E2978"/>
  <c r="D2978"/>
  <c r="C2978"/>
  <c r="B2978"/>
  <c r="A2978"/>
  <c r="O2977"/>
  <c r="K2977"/>
  <c r="J2977"/>
  <c r="I2977"/>
  <c r="H2977"/>
  <c r="G2977"/>
  <c r="F2977"/>
  <c r="E2977"/>
  <c r="D2977"/>
  <c r="C2977"/>
  <c r="B2977"/>
  <c r="A2977"/>
  <c r="O2976"/>
  <c r="K2976"/>
  <c r="J2976"/>
  <c r="I2976"/>
  <c r="H2976"/>
  <c r="G2976"/>
  <c r="F2976"/>
  <c r="E2976"/>
  <c r="D2976"/>
  <c r="C2976"/>
  <c r="B2976"/>
  <c r="A2976"/>
  <c r="O2975"/>
  <c r="K2975"/>
  <c r="J2975"/>
  <c r="I2975"/>
  <c r="H2975"/>
  <c r="G2975"/>
  <c r="F2975"/>
  <c r="E2975"/>
  <c r="D2975"/>
  <c r="C2975"/>
  <c r="B2975"/>
  <c r="A2975"/>
  <c r="O2974"/>
  <c r="K2974"/>
  <c r="J2974"/>
  <c r="I2974"/>
  <c r="H2974"/>
  <c r="G2974"/>
  <c r="F2974"/>
  <c r="E2974"/>
  <c r="D2974"/>
  <c r="C2974"/>
  <c r="B2974"/>
  <c r="A2974"/>
  <c r="O2973"/>
  <c r="K2973"/>
  <c r="J2973"/>
  <c r="I2973"/>
  <c r="H2973"/>
  <c r="G2973"/>
  <c r="F2973"/>
  <c r="E2973"/>
  <c r="D2973"/>
  <c r="C2973"/>
  <c r="B2973"/>
  <c r="A2973"/>
  <c r="O2972"/>
  <c r="K2972"/>
  <c r="J2972"/>
  <c r="I2972"/>
  <c r="H2972"/>
  <c r="G2972"/>
  <c r="F2972"/>
  <c r="E2972"/>
  <c r="D2972"/>
  <c r="C2972"/>
  <c r="B2972"/>
  <c r="A2972"/>
  <c r="O2971"/>
  <c r="K2971"/>
  <c r="J2971"/>
  <c r="I2971"/>
  <c r="H2971"/>
  <c r="G2971"/>
  <c r="F2971"/>
  <c r="E2971"/>
  <c r="D2971"/>
  <c r="C2971"/>
  <c r="B2971"/>
  <c r="A2971"/>
  <c r="O2970"/>
  <c r="K2970"/>
  <c r="J2970"/>
  <c r="I2970"/>
  <c r="H2970"/>
  <c r="G2970"/>
  <c r="F2970"/>
  <c r="E2970"/>
  <c r="D2970"/>
  <c r="C2970"/>
  <c r="B2970"/>
  <c r="A2970"/>
  <c r="O2969"/>
  <c r="K2969"/>
  <c r="J2969"/>
  <c r="I2969"/>
  <c r="H2969"/>
  <c r="G2969"/>
  <c r="F2969"/>
  <c r="E2969"/>
  <c r="D2969"/>
  <c r="C2969"/>
  <c r="B2969"/>
  <c r="A2969"/>
  <c r="O2968"/>
  <c r="K2968"/>
  <c r="J2968"/>
  <c r="I2968"/>
  <c r="H2968"/>
  <c r="G2968"/>
  <c r="F2968"/>
  <c r="E2968"/>
  <c r="D2968"/>
  <c r="C2968"/>
  <c r="B2968"/>
  <c r="A2968"/>
  <c r="O2967"/>
  <c r="K2967"/>
  <c r="J2967"/>
  <c r="I2967"/>
  <c r="H2967"/>
  <c r="G2967"/>
  <c r="F2967"/>
  <c r="E2967"/>
  <c r="D2967"/>
  <c r="C2967"/>
  <c r="B2967"/>
  <c r="A2967"/>
  <c r="O2966"/>
  <c r="K2966"/>
  <c r="J2966"/>
  <c r="I2966"/>
  <c r="H2966"/>
  <c r="G2966"/>
  <c r="F2966"/>
  <c r="E2966"/>
  <c r="D2966"/>
  <c r="C2966"/>
  <c r="B2966"/>
  <c r="A2966"/>
  <c r="O2965"/>
  <c r="K2965"/>
  <c r="J2965"/>
  <c r="I2965"/>
  <c r="H2965"/>
  <c r="G2965"/>
  <c r="F2965"/>
  <c r="E2965"/>
  <c r="D2965"/>
  <c r="C2965"/>
  <c r="B2965"/>
  <c r="A2965"/>
  <c r="O2964"/>
  <c r="K2964"/>
  <c r="J2964"/>
  <c r="I2964"/>
  <c r="H2964"/>
  <c r="G2964"/>
  <c r="F2964"/>
  <c r="E2964"/>
  <c r="D2964"/>
  <c r="C2964"/>
  <c r="B2964"/>
  <c r="A2964"/>
  <c r="O2963"/>
  <c r="K2963"/>
  <c r="J2963"/>
  <c r="I2963"/>
  <c r="H2963"/>
  <c r="G2963"/>
  <c r="F2963"/>
  <c r="E2963"/>
  <c r="D2963"/>
  <c r="C2963"/>
  <c r="B2963"/>
  <c r="A2963"/>
  <c r="O2962"/>
  <c r="K2962"/>
  <c r="J2962"/>
  <c r="I2962"/>
  <c r="H2962"/>
  <c r="G2962"/>
  <c r="F2962"/>
  <c r="E2962"/>
  <c r="D2962"/>
  <c r="C2962"/>
  <c r="B2962"/>
  <c r="A2962"/>
  <c r="O2961"/>
  <c r="K2961"/>
  <c r="J2961"/>
  <c r="I2961"/>
  <c r="H2961"/>
  <c r="G2961"/>
  <c r="F2961"/>
  <c r="E2961"/>
  <c r="D2961"/>
  <c r="C2961"/>
  <c r="B2961"/>
  <c r="A2961"/>
  <c r="O2960"/>
  <c r="K2960"/>
  <c r="J2960"/>
  <c r="I2960"/>
  <c r="H2960"/>
  <c r="G2960"/>
  <c r="F2960"/>
  <c r="E2960"/>
  <c r="D2960"/>
  <c r="C2960"/>
  <c r="B2960"/>
  <c r="A2960"/>
  <c r="O2959"/>
  <c r="K2959"/>
  <c r="J2959"/>
  <c r="I2959"/>
  <c r="H2959"/>
  <c r="G2959"/>
  <c r="F2959"/>
  <c r="E2959"/>
  <c r="D2959"/>
  <c r="C2959"/>
  <c r="B2959"/>
  <c r="A2959"/>
  <c r="O2958"/>
  <c r="K2958"/>
  <c r="J2958"/>
  <c r="I2958"/>
  <c r="H2958"/>
  <c r="G2958"/>
  <c r="F2958"/>
  <c r="E2958"/>
  <c r="D2958"/>
  <c r="C2958"/>
  <c r="B2958"/>
  <c r="A2958"/>
  <c r="O2957"/>
  <c r="K2957"/>
  <c r="J2957"/>
  <c r="I2957"/>
  <c r="H2957"/>
  <c r="G2957"/>
  <c r="F2957"/>
  <c r="E2957"/>
  <c r="D2957"/>
  <c r="C2957"/>
  <c r="B2957"/>
  <c r="A2957"/>
  <c r="O2956"/>
  <c r="K2956"/>
  <c r="J2956"/>
  <c r="I2956"/>
  <c r="H2956"/>
  <c r="G2956"/>
  <c r="F2956"/>
  <c r="E2956"/>
  <c r="D2956"/>
  <c r="C2956"/>
  <c r="B2956"/>
  <c r="A2956"/>
  <c r="O2955"/>
  <c r="K2955"/>
  <c r="J2955"/>
  <c r="I2955"/>
  <c r="H2955"/>
  <c r="G2955"/>
  <c r="F2955"/>
  <c r="E2955"/>
  <c r="D2955"/>
  <c r="C2955"/>
  <c r="B2955"/>
  <c r="A2955"/>
  <c r="O2954"/>
  <c r="K2954"/>
  <c r="J2954"/>
  <c r="I2954"/>
  <c r="H2954"/>
  <c r="G2954"/>
  <c r="F2954"/>
  <c r="E2954"/>
  <c r="D2954"/>
  <c r="C2954"/>
  <c r="B2954"/>
  <c r="A2954"/>
  <c r="O2953"/>
  <c r="K2953"/>
  <c r="J2953"/>
  <c r="I2953"/>
  <c r="H2953"/>
  <c r="G2953"/>
  <c r="F2953"/>
  <c r="E2953"/>
  <c r="D2953"/>
  <c r="C2953"/>
  <c r="B2953"/>
  <c r="A2953"/>
  <c r="O2952"/>
  <c r="K2952"/>
  <c r="J2952"/>
  <c r="I2952"/>
  <c r="H2952"/>
  <c r="G2952"/>
  <c r="F2952"/>
  <c r="E2952"/>
  <c r="D2952"/>
  <c r="C2952"/>
  <c r="B2952"/>
  <c r="A2952"/>
  <c r="O2951"/>
  <c r="K2951"/>
  <c r="J2951"/>
  <c r="I2951"/>
  <c r="H2951"/>
  <c r="G2951"/>
  <c r="F2951"/>
  <c r="E2951"/>
  <c r="D2951"/>
  <c r="C2951"/>
  <c r="B2951"/>
  <c r="A2951"/>
  <c r="O2950"/>
  <c r="K2950"/>
  <c r="J2950"/>
  <c r="I2950"/>
  <c r="H2950"/>
  <c r="G2950"/>
  <c r="F2950"/>
  <c r="E2950"/>
  <c r="D2950"/>
  <c r="C2950"/>
  <c r="B2950"/>
  <c r="A2950"/>
  <c r="O2949"/>
  <c r="K2949"/>
  <c r="J2949"/>
  <c r="I2949"/>
  <c r="H2949"/>
  <c r="G2949"/>
  <c r="F2949"/>
  <c r="E2949"/>
  <c r="D2949"/>
  <c r="C2949"/>
  <c r="B2949"/>
  <c r="A2949"/>
  <c r="O2948"/>
  <c r="K2948"/>
  <c r="J2948"/>
  <c r="I2948"/>
  <c r="H2948"/>
  <c r="G2948"/>
  <c r="F2948"/>
  <c r="E2948"/>
  <c r="D2948"/>
  <c r="C2948"/>
  <c r="B2948"/>
  <c r="A2948"/>
  <c r="O2947"/>
  <c r="K2947"/>
  <c r="J2947"/>
  <c r="I2947"/>
  <c r="H2947"/>
  <c r="G2947"/>
  <c r="F2947"/>
  <c r="E2947"/>
  <c r="D2947"/>
  <c r="C2947"/>
  <c r="B2947"/>
  <c r="A2947"/>
  <c r="O2946"/>
  <c r="K2946"/>
  <c r="J2946"/>
  <c r="I2946"/>
  <c r="H2946"/>
  <c r="G2946"/>
  <c r="F2946"/>
  <c r="E2946"/>
  <c r="D2946"/>
  <c r="C2946"/>
  <c r="B2946"/>
  <c r="A2946"/>
  <c r="O2945"/>
  <c r="K2945"/>
  <c r="J2945"/>
  <c r="I2945"/>
  <c r="H2945"/>
  <c r="G2945"/>
  <c r="F2945"/>
  <c r="E2945"/>
  <c r="D2945"/>
  <c r="C2945"/>
  <c r="B2945"/>
  <c r="A2945"/>
  <c r="O2944"/>
  <c r="K2944"/>
  <c r="J2944"/>
  <c r="I2944"/>
  <c r="H2944"/>
  <c r="G2944"/>
  <c r="F2944"/>
  <c r="E2944"/>
  <c r="D2944"/>
  <c r="C2944"/>
  <c r="B2944"/>
  <c r="A2944"/>
  <c r="O2943"/>
  <c r="K2943"/>
  <c r="J2943"/>
  <c r="I2943"/>
  <c r="H2943"/>
  <c r="G2943"/>
  <c r="F2943"/>
  <c r="E2943"/>
  <c r="D2943"/>
  <c r="C2943"/>
  <c r="B2943"/>
  <c r="A2943"/>
  <c r="O2942"/>
  <c r="K2942"/>
  <c r="J2942"/>
  <c r="I2942"/>
  <c r="H2942"/>
  <c r="G2942"/>
  <c r="F2942"/>
  <c r="E2942"/>
  <c r="D2942"/>
  <c r="C2942"/>
  <c r="B2942"/>
  <c r="A2942"/>
  <c r="O2941"/>
  <c r="K2941"/>
  <c r="J2941"/>
  <c r="I2941"/>
  <c r="H2941"/>
  <c r="G2941"/>
  <c r="F2941"/>
  <c r="E2941"/>
  <c r="D2941"/>
  <c r="C2941"/>
  <c r="B2941"/>
  <c r="A2941"/>
  <c r="O2940"/>
  <c r="K2940"/>
  <c r="J2940"/>
  <c r="I2940"/>
  <c r="H2940"/>
  <c r="G2940"/>
  <c r="F2940"/>
  <c r="E2940"/>
  <c r="D2940"/>
  <c r="C2940"/>
  <c r="B2940"/>
  <c r="A2940"/>
  <c r="O2939"/>
  <c r="K2939"/>
  <c r="J2939"/>
  <c r="I2939"/>
  <c r="H2939"/>
  <c r="G2939"/>
  <c r="F2939"/>
  <c r="E2939"/>
  <c r="D2939"/>
  <c r="C2939"/>
  <c r="B2939"/>
  <c r="A2939"/>
  <c r="O2938"/>
  <c r="K2938"/>
  <c r="J2938"/>
  <c r="I2938"/>
  <c r="H2938"/>
  <c r="G2938"/>
  <c r="F2938"/>
  <c r="E2938"/>
  <c r="D2938"/>
  <c r="C2938"/>
  <c r="B2938"/>
  <c r="A2938"/>
  <c r="O2937"/>
  <c r="K2937"/>
  <c r="J2937"/>
  <c r="I2937"/>
  <c r="H2937"/>
  <c r="G2937"/>
  <c r="F2937"/>
  <c r="E2937"/>
  <c r="D2937"/>
  <c r="C2937"/>
  <c r="B2937"/>
  <c r="A2937"/>
  <c r="O2936"/>
  <c r="K2936"/>
  <c r="J2936"/>
  <c r="I2936"/>
  <c r="H2936"/>
  <c r="G2936"/>
  <c r="F2936"/>
  <c r="E2936"/>
  <c r="D2936"/>
  <c r="C2936"/>
  <c r="B2936"/>
  <c r="A2936"/>
  <c r="O2935"/>
  <c r="K2935"/>
  <c r="J2935"/>
  <c r="I2935"/>
  <c r="H2935"/>
  <c r="G2935"/>
  <c r="F2935"/>
  <c r="E2935"/>
  <c r="D2935"/>
  <c r="C2935"/>
  <c r="B2935"/>
  <c r="A2935"/>
  <c r="O2934"/>
  <c r="K2934"/>
  <c r="J2934"/>
  <c r="I2934"/>
  <c r="H2934"/>
  <c r="G2934"/>
  <c r="F2934"/>
  <c r="E2934"/>
  <c r="D2934"/>
  <c r="C2934"/>
  <c r="B2934"/>
  <c r="A2934"/>
  <c r="O2933"/>
  <c r="K2933"/>
  <c r="J2933"/>
  <c r="I2933"/>
  <c r="H2933"/>
  <c r="G2933"/>
  <c r="F2933"/>
  <c r="E2933"/>
  <c r="D2933"/>
  <c r="C2933"/>
  <c r="B2933"/>
  <c r="A2933"/>
  <c r="O2932"/>
  <c r="K2932"/>
  <c r="J2932"/>
  <c r="I2932"/>
  <c r="H2932"/>
  <c r="G2932"/>
  <c r="F2932"/>
  <c r="E2932"/>
  <c r="D2932"/>
  <c r="C2932"/>
  <c r="B2932"/>
  <c r="A2932"/>
  <c r="O2931"/>
  <c r="K2931"/>
  <c r="J2931"/>
  <c r="I2931"/>
  <c r="H2931"/>
  <c r="G2931"/>
  <c r="F2931"/>
  <c r="E2931"/>
  <c r="D2931"/>
  <c r="C2931"/>
  <c r="B2931"/>
  <c r="A2931"/>
  <c r="O2930"/>
  <c r="K2930"/>
  <c r="J2930"/>
  <c r="I2930"/>
  <c r="H2930"/>
  <c r="G2930"/>
  <c r="F2930"/>
  <c r="E2930"/>
  <c r="D2930"/>
  <c r="C2930"/>
  <c r="B2930"/>
  <c r="A2930"/>
  <c r="O2929"/>
  <c r="K2929"/>
  <c r="J2929"/>
  <c r="I2929"/>
  <c r="H2929"/>
  <c r="G2929"/>
  <c r="F2929"/>
  <c r="E2929"/>
  <c r="D2929"/>
  <c r="C2929"/>
  <c r="B2929"/>
  <c r="A2929"/>
  <c r="O2928"/>
  <c r="K2928"/>
  <c r="J2928"/>
  <c r="I2928"/>
  <c r="H2928"/>
  <c r="G2928"/>
  <c r="F2928"/>
  <c r="E2928"/>
  <c r="D2928"/>
  <c r="C2928"/>
  <c r="B2928"/>
  <c r="A2928"/>
  <c r="O2927"/>
  <c r="K2927"/>
  <c r="J2927"/>
  <c r="I2927"/>
  <c r="H2927"/>
  <c r="G2927"/>
  <c r="F2927"/>
  <c r="E2927"/>
  <c r="D2927"/>
  <c r="C2927"/>
  <c r="B2927"/>
  <c r="A2927"/>
  <c r="O2926"/>
  <c r="K2926"/>
  <c r="J2926"/>
  <c r="I2926"/>
  <c r="H2926"/>
  <c r="G2926"/>
  <c r="F2926"/>
  <c r="E2926"/>
  <c r="D2926"/>
  <c r="C2926"/>
  <c r="B2926"/>
  <c r="A2926"/>
  <c r="O2925"/>
  <c r="K2925"/>
  <c r="J2925"/>
  <c r="I2925"/>
  <c r="H2925"/>
  <c r="G2925"/>
  <c r="F2925"/>
  <c r="E2925"/>
  <c r="D2925"/>
  <c r="C2925"/>
  <c r="B2925"/>
  <c r="A2925"/>
  <c r="O2924"/>
  <c r="K2924"/>
  <c r="J2924"/>
  <c r="I2924"/>
  <c r="H2924"/>
  <c r="G2924"/>
  <c r="F2924"/>
  <c r="E2924"/>
  <c r="D2924"/>
  <c r="C2924"/>
  <c r="B2924"/>
  <c r="A2924"/>
  <c r="O2923"/>
  <c r="K2923"/>
  <c r="J2923"/>
  <c r="I2923"/>
  <c r="H2923"/>
  <c r="G2923"/>
  <c r="F2923"/>
  <c r="E2923"/>
  <c r="D2923"/>
  <c r="C2923"/>
  <c r="B2923"/>
  <c r="A2923"/>
  <c r="O2922"/>
  <c r="K2922"/>
  <c r="J2922"/>
  <c r="I2922"/>
  <c r="H2922"/>
  <c r="G2922"/>
  <c r="F2922"/>
  <c r="E2922"/>
  <c r="D2922"/>
  <c r="C2922"/>
  <c r="B2922"/>
  <c r="A2922"/>
  <c r="O2921"/>
  <c r="K2921"/>
  <c r="J2921"/>
  <c r="I2921"/>
  <c r="H2921"/>
  <c r="G2921"/>
  <c r="F2921"/>
  <c r="E2921"/>
  <c r="D2921"/>
  <c r="C2921"/>
  <c r="B2921"/>
  <c r="A2921"/>
  <c r="O2920"/>
  <c r="K2920"/>
  <c r="J2920"/>
  <c r="I2920"/>
  <c r="H2920"/>
  <c r="G2920"/>
  <c r="F2920"/>
  <c r="E2920"/>
  <c r="D2920"/>
  <c r="C2920"/>
  <c r="B2920"/>
  <c r="A2920"/>
  <c r="O2919"/>
  <c r="K2919"/>
  <c r="J2919"/>
  <c r="I2919"/>
  <c r="H2919"/>
  <c r="G2919"/>
  <c r="F2919"/>
  <c r="E2919"/>
  <c r="D2919"/>
  <c r="C2919"/>
  <c r="B2919"/>
  <c r="A2919"/>
  <c r="O2918"/>
  <c r="K2918"/>
  <c r="J2918"/>
  <c r="I2918"/>
  <c r="H2918"/>
  <c r="G2918"/>
  <c r="F2918"/>
  <c r="E2918"/>
  <c r="D2918"/>
  <c r="C2918"/>
  <c r="B2918"/>
  <c r="A2918"/>
  <c r="O2917"/>
  <c r="K2917"/>
  <c r="J2917"/>
  <c r="I2917"/>
  <c r="H2917"/>
  <c r="G2917"/>
  <c r="F2917"/>
  <c r="E2917"/>
  <c r="D2917"/>
  <c r="C2917"/>
  <c r="B2917"/>
  <c r="A2917"/>
  <c r="O2916"/>
  <c r="K2916"/>
  <c r="J2916"/>
  <c r="I2916"/>
  <c r="H2916"/>
  <c r="G2916"/>
  <c r="F2916"/>
  <c r="E2916"/>
  <c r="D2916"/>
  <c r="C2916"/>
  <c r="B2916"/>
  <c r="A2916"/>
  <c r="O2915"/>
  <c r="K2915"/>
  <c r="J2915"/>
  <c r="I2915"/>
  <c r="H2915"/>
  <c r="G2915"/>
  <c r="F2915"/>
  <c r="E2915"/>
  <c r="D2915"/>
  <c r="C2915"/>
  <c r="B2915"/>
  <c r="A2915"/>
  <c r="O2914"/>
  <c r="K2914"/>
  <c r="J2914"/>
  <c r="I2914"/>
  <c r="H2914"/>
  <c r="G2914"/>
  <c r="F2914"/>
  <c r="E2914"/>
  <c r="D2914"/>
  <c r="C2914"/>
  <c r="B2914"/>
  <c r="A2914"/>
  <c r="O2913"/>
  <c r="K2913"/>
  <c r="J2913"/>
  <c r="I2913"/>
  <c r="H2913"/>
  <c r="G2913"/>
  <c r="F2913"/>
  <c r="E2913"/>
  <c r="D2913"/>
  <c r="C2913"/>
  <c r="B2913"/>
  <c r="A2913"/>
  <c r="O2912"/>
  <c r="K2912"/>
  <c r="J2912"/>
  <c r="I2912"/>
  <c r="H2912"/>
  <c r="G2912"/>
  <c r="F2912"/>
  <c r="E2912"/>
  <c r="D2912"/>
  <c r="C2912"/>
  <c r="B2912"/>
  <c r="A2912"/>
  <c r="O2911"/>
  <c r="K2911"/>
  <c r="J2911"/>
  <c r="I2911"/>
  <c r="H2911"/>
  <c r="G2911"/>
  <c r="F2911"/>
  <c r="E2911"/>
  <c r="D2911"/>
  <c r="C2911"/>
  <c r="B2911"/>
  <c r="A2911"/>
  <c r="O2910"/>
  <c r="K2910"/>
  <c r="J2910"/>
  <c r="I2910"/>
  <c r="H2910"/>
  <c r="G2910"/>
  <c r="F2910"/>
  <c r="E2910"/>
  <c r="D2910"/>
  <c r="C2910"/>
  <c r="B2910"/>
  <c r="A2910"/>
  <c r="O2909"/>
  <c r="K2909"/>
  <c r="J2909"/>
  <c r="I2909"/>
  <c r="H2909"/>
  <c r="G2909"/>
  <c r="F2909"/>
  <c r="E2909"/>
  <c r="D2909"/>
  <c r="C2909"/>
  <c r="B2909"/>
  <c r="A2909"/>
  <c r="O2908"/>
  <c r="K2908"/>
  <c r="J2908"/>
  <c r="I2908"/>
  <c r="H2908"/>
  <c r="G2908"/>
  <c r="F2908"/>
  <c r="E2908"/>
  <c r="D2908"/>
  <c r="C2908"/>
  <c r="B2908"/>
  <c r="A2908"/>
  <c r="O2907"/>
  <c r="K2907"/>
  <c r="J2907"/>
  <c r="I2907"/>
  <c r="H2907"/>
  <c r="G2907"/>
  <c r="F2907"/>
  <c r="E2907"/>
  <c r="D2907"/>
  <c r="C2907"/>
  <c r="B2907"/>
  <c r="A2907"/>
  <c r="O2906"/>
  <c r="K2906"/>
  <c r="J2906"/>
  <c r="I2906"/>
  <c r="H2906"/>
  <c r="G2906"/>
  <c r="F2906"/>
  <c r="E2906"/>
  <c r="D2906"/>
  <c r="C2906"/>
  <c r="B2906"/>
  <c r="A2906"/>
  <c r="O2905"/>
  <c r="K2905"/>
  <c r="J2905"/>
  <c r="I2905"/>
  <c r="H2905"/>
  <c r="G2905"/>
  <c r="F2905"/>
  <c r="E2905"/>
  <c r="D2905"/>
  <c r="C2905"/>
  <c r="B2905"/>
  <c r="A2905"/>
  <c r="O2904"/>
  <c r="K2904"/>
  <c r="J2904"/>
  <c r="I2904"/>
  <c r="H2904"/>
  <c r="G2904"/>
  <c r="F2904"/>
  <c r="E2904"/>
  <c r="D2904"/>
  <c r="C2904"/>
  <c r="B2904"/>
  <c r="A2904"/>
  <c r="O2903"/>
  <c r="K2903"/>
  <c r="J2903"/>
  <c r="I2903"/>
  <c r="H2903"/>
  <c r="G2903"/>
  <c r="F2903"/>
  <c r="E2903"/>
  <c r="D2903"/>
  <c r="C2903"/>
  <c r="B2903"/>
  <c r="A2903"/>
  <c r="O2902"/>
  <c r="K2902"/>
  <c r="J2902"/>
  <c r="I2902"/>
  <c r="H2902"/>
  <c r="G2902"/>
  <c r="F2902"/>
  <c r="E2902"/>
  <c r="D2902"/>
  <c r="C2902"/>
  <c r="B2902"/>
  <c r="A2902"/>
  <c r="O2901"/>
  <c r="K2901"/>
  <c r="J2901"/>
  <c r="I2901"/>
  <c r="H2901"/>
  <c r="G2901"/>
  <c r="F2901"/>
  <c r="E2901"/>
  <c r="D2901"/>
  <c r="C2901"/>
  <c r="B2901"/>
  <c r="A2901"/>
  <c r="O2900"/>
  <c r="K2900"/>
  <c r="J2900"/>
  <c r="I2900"/>
  <c r="H2900"/>
  <c r="G2900"/>
  <c r="F2900"/>
  <c r="E2900"/>
  <c r="D2900"/>
  <c r="C2900"/>
  <c r="B2900"/>
  <c r="A2900"/>
  <c r="O2899"/>
  <c r="K2899"/>
  <c r="J2899"/>
  <c r="I2899"/>
  <c r="H2899"/>
  <c r="G2899"/>
  <c r="F2899"/>
  <c r="E2899"/>
  <c r="D2899"/>
  <c r="C2899"/>
  <c r="B2899"/>
  <c r="A2899"/>
  <c r="O2898"/>
  <c r="K2898"/>
  <c r="J2898"/>
  <c r="I2898"/>
  <c r="H2898"/>
  <c r="G2898"/>
  <c r="F2898"/>
  <c r="E2898"/>
  <c r="D2898"/>
  <c r="C2898"/>
  <c r="B2898"/>
  <c r="A2898"/>
  <c r="O2897"/>
  <c r="K2897"/>
  <c r="J2897"/>
  <c r="I2897"/>
  <c r="H2897"/>
  <c r="G2897"/>
  <c r="F2897"/>
  <c r="E2897"/>
  <c r="D2897"/>
  <c r="C2897"/>
  <c r="B2897"/>
  <c r="A2897"/>
  <c r="O2896"/>
  <c r="K2896"/>
  <c r="J2896"/>
  <c r="I2896"/>
  <c r="H2896"/>
  <c r="G2896"/>
  <c r="F2896"/>
  <c r="E2896"/>
  <c r="D2896"/>
  <c r="C2896"/>
  <c r="B2896"/>
  <c r="A2896"/>
  <c r="O2895"/>
  <c r="K2895"/>
  <c r="J2895"/>
  <c r="I2895"/>
  <c r="H2895"/>
  <c r="G2895"/>
  <c r="F2895"/>
  <c r="E2895"/>
  <c r="D2895"/>
  <c r="C2895"/>
  <c r="B2895"/>
  <c r="A2895"/>
  <c r="O2894"/>
  <c r="K2894"/>
  <c r="J2894"/>
  <c r="I2894"/>
  <c r="H2894"/>
  <c r="G2894"/>
  <c r="F2894"/>
  <c r="E2894"/>
  <c r="D2894"/>
  <c r="C2894"/>
  <c r="B2894"/>
  <c r="A2894"/>
  <c r="O2893"/>
  <c r="K2893"/>
  <c r="J2893"/>
  <c r="I2893"/>
  <c r="H2893"/>
  <c r="G2893"/>
  <c r="F2893"/>
  <c r="E2893"/>
  <c r="D2893"/>
  <c r="C2893"/>
  <c r="B2893"/>
  <c r="A2893"/>
  <c r="O2892"/>
  <c r="K2892"/>
  <c r="J2892"/>
  <c r="I2892"/>
  <c r="H2892"/>
  <c r="G2892"/>
  <c r="F2892"/>
  <c r="E2892"/>
  <c r="D2892"/>
  <c r="C2892"/>
  <c r="B2892"/>
  <c r="A2892"/>
  <c r="O2891"/>
  <c r="K2891"/>
  <c r="J2891"/>
  <c r="I2891"/>
  <c r="H2891"/>
  <c r="G2891"/>
  <c r="F2891"/>
  <c r="E2891"/>
  <c r="D2891"/>
  <c r="C2891"/>
  <c r="B2891"/>
  <c r="A2891"/>
  <c r="O2890"/>
  <c r="K2890"/>
  <c r="J2890"/>
  <c r="I2890"/>
  <c r="H2890"/>
  <c r="G2890"/>
  <c r="F2890"/>
  <c r="E2890"/>
  <c r="D2890"/>
  <c r="C2890"/>
  <c r="B2890"/>
  <c r="A2890"/>
  <c r="O2889"/>
  <c r="K2889"/>
  <c r="J2889"/>
  <c r="I2889"/>
  <c r="H2889"/>
  <c r="G2889"/>
  <c r="F2889"/>
  <c r="E2889"/>
  <c r="D2889"/>
  <c r="C2889"/>
  <c r="B2889"/>
  <c r="A2889"/>
  <c r="O2888"/>
  <c r="K2888"/>
  <c r="J2888"/>
  <c r="I2888"/>
  <c r="H2888"/>
  <c r="G2888"/>
  <c r="F2888"/>
  <c r="E2888"/>
  <c r="D2888"/>
  <c r="C2888"/>
  <c r="B2888"/>
  <c r="A2888"/>
  <c r="O2887"/>
  <c r="K2887"/>
  <c r="J2887"/>
  <c r="I2887"/>
  <c r="H2887"/>
  <c r="G2887"/>
  <c r="F2887"/>
  <c r="E2887"/>
  <c r="D2887"/>
  <c r="C2887"/>
  <c r="B2887"/>
  <c r="A2887"/>
  <c r="O2886"/>
  <c r="K2886"/>
  <c r="J2886"/>
  <c r="I2886"/>
  <c r="H2886"/>
  <c r="G2886"/>
  <c r="F2886"/>
  <c r="E2886"/>
  <c r="D2886"/>
  <c r="C2886"/>
  <c r="B2886"/>
  <c r="A2886"/>
  <c r="O2885"/>
  <c r="K2885"/>
  <c r="J2885"/>
  <c r="I2885"/>
  <c r="H2885"/>
  <c r="G2885"/>
  <c r="F2885"/>
  <c r="E2885"/>
  <c r="D2885"/>
  <c r="C2885"/>
  <c r="B2885"/>
  <c r="A2885"/>
  <c r="O2884"/>
  <c r="K2884"/>
  <c r="J2884"/>
  <c r="I2884"/>
  <c r="H2884"/>
  <c r="G2884"/>
  <c r="F2884"/>
  <c r="E2884"/>
  <c r="D2884"/>
  <c r="C2884"/>
  <c r="B2884"/>
  <c r="A2884"/>
  <c r="O2883"/>
  <c r="K2883"/>
  <c r="J2883"/>
  <c r="I2883"/>
  <c r="H2883"/>
  <c r="G2883"/>
  <c r="F2883"/>
  <c r="E2883"/>
  <c r="D2883"/>
  <c r="C2883"/>
  <c r="B2883"/>
  <c r="A2883"/>
  <c r="O2882"/>
  <c r="K2882"/>
  <c r="J2882"/>
  <c r="I2882"/>
  <c r="H2882"/>
  <c r="G2882"/>
  <c r="F2882"/>
  <c r="E2882"/>
  <c r="D2882"/>
  <c r="C2882"/>
  <c r="B2882"/>
  <c r="A2882"/>
  <c r="O2881"/>
  <c r="K2881"/>
  <c r="J2881"/>
  <c r="I2881"/>
  <c r="H2881"/>
  <c r="G2881"/>
  <c r="F2881"/>
  <c r="E2881"/>
  <c r="D2881"/>
  <c r="C2881"/>
  <c r="B2881"/>
  <c r="A2881"/>
  <c r="O2880"/>
  <c r="K2880"/>
  <c r="J2880"/>
  <c r="I2880"/>
  <c r="H2880"/>
  <c r="G2880"/>
  <c r="F2880"/>
  <c r="E2880"/>
  <c r="D2880"/>
  <c r="C2880"/>
  <c r="B2880"/>
  <c r="A2880"/>
  <c r="O2879"/>
  <c r="K2879"/>
  <c r="J2879"/>
  <c r="I2879"/>
  <c r="H2879"/>
  <c r="G2879"/>
  <c r="F2879"/>
  <c r="E2879"/>
  <c r="D2879"/>
  <c r="C2879"/>
  <c r="B2879"/>
  <c r="A2879"/>
  <c r="O2878"/>
  <c r="K2878"/>
  <c r="J2878"/>
  <c r="I2878"/>
  <c r="H2878"/>
  <c r="G2878"/>
  <c r="F2878"/>
  <c r="E2878"/>
  <c r="D2878"/>
  <c r="C2878"/>
  <c r="B2878"/>
  <c r="A2878"/>
  <c r="O2877"/>
  <c r="K2877"/>
  <c r="J2877"/>
  <c r="I2877"/>
  <c r="H2877"/>
  <c r="G2877"/>
  <c r="F2877"/>
  <c r="E2877"/>
  <c r="D2877"/>
  <c r="C2877"/>
  <c r="B2877"/>
  <c r="A2877"/>
  <c r="O2876"/>
  <c r="K2876"/>
  <c r="J2876"/>
  <c r="I2876"/>
  <c r="H2876"/>
  <c r="G2876"/>
  <c r="F2876"/>
  <c r="E2876"/>
  <c r="D2876"/>
  <c r="C2876"/>
  <c r="B2876"/>
  <c r="A2876"/>
  <c r="O2875"/>
  <c r="K2875"/>
  <c r="J2875"/>
  <c r="I2875"/>
  <c r="H2875"/>
  <c r="G2875"/>
  <c r="F2875"/>
  <c r="E2875"/>
  <c r="D2875"/>
  <c r="C2875"/>
  <c r="B2875"/>
  <c r="A2875"/>
  <c r="O2874"/>
  <c r="K2874"/>
  <c r="J2874"/>
  <c r="I2874"/>
  <c r="H2874"/>
  <c r="G2874"/>
  <c r="F2874"/>
  <c r="E2874"/>
  <c r="D2874"/>
  <c r="C2874"/>
  <c r="B2874"/>
  <c r="A2874"/>
  <c r="O2873"/>
  <c r="K2873"/>
  <c r="J2873"/>
  <c r="I2873"/>
  <c r="H2873"/>
  <c r="G2873"/>
  <c r="F2873"/>
  <c r="E2873"/>
  <c r="D2873"/>
  <c r="C2873"/>
  <c r="B2873"/>
  <c r="A2873"/>
  <c r="O2872"/>
  <c r="K2872"/>
  <c r="J2872"/>
  <c r="I2872"/>
  <c r="H2872"/>
  <c r="G2872"/>
  <c r="F2872"/>
  <c r="E2872"/>
  <c r="D2872"/>
  <c r="C2872"/>
  <c r="B2872"/>
  <c r="A2872"/>
  <c r="O2871"/>
  <c r="K2871"/>
  <c r="J2871"/>
  <c r="I2871"/>
  <c r="H2871"/>
  <c r="G2871"/>
  <c r="F2871"/>
  <c r="E2871"/>
  <c r="D2871"/>
  <c r="C2871"/>
  <c r="B2871"/>
  <c r="A2871"/>
  <c r="O2870"/>
  <c r="K2870"/>
  <c r="J2870"/>
  <c r="I2870"/>
  <c r="H2870"/>
  <c r="G2870"/>
  <c r="F2870"/>
  <c r="E2870"/>
  <c r="D2870"/>
  <c r="C2870"/>
  <c r="B2870"/>
  <c r="A2870"/>
  <c r="O2869"/>
  <c r="K2869"/>
  <c r="J2869"/>
  <c r="I2869"/>
  <c r="H2869"/>
  <c r="G2869"/>
  <c r="F2869"/>
  <c r="E2869"/>
  <c r="D2869"/>
  <c r="C2869"/>
  <c r="B2869"/>
  <c r="A2869"/>
  <c r="O2868"/>
  <c r="K2868"/>
  <c r="J2868"/>
  <c r="I2868"/>
  <c r="H2868"/>
  <c r="G2868"/>
  <c r="F2868"/>
  <c r="E2868"/>
  <c r="D2868"/>
  <c r="C2868"/>
  <c r="B2868"/>
  <c r="A2868"/>
  <c r="O2867"/>
  <c r="K2867"/>
  <c r="J2867"/>
  <c r="I2867"/>
  <c r="H2867"/>
  <c r="G2867"/>
  <c r="F2867"/>
  <c r="E2867"/>
  <c r="D2867"/>
  <c r="C2867"/>
  <c r="B2867"/>
  <c r="A2867"/>
  <c r="O2866"/>
  <c r="K2866"/>
  <c r="J2866"/>
  <c r="I2866"/>
  <c r="H2866"/>
  <c r="G2866"/>
  <c r="F2866"/>
  <c r="E2866"/>
  <c r="D2866"/>
  <c r="C2866"/>
  <c r="B2866"/>
  <c r="A2866"/>
  <c r="O2865"/>
  <c r="K2865"/>
  <c r="J2865"/>
  <c r="I2865"/>
  <c r="H2865"/>
  <c r="G2865"/>
  <c r="F2865"/>
  <c r="E2865"/>
  <c r="D2865"/>
  <c r="C2865"/>
  <c r="B2865"/>
  <c r="A2865"/>
  <c r="O2864"/>
  <c r="K2864"/>
  <c r="J2864"/>
  <c r="I2864"/>
  <c r="H2864"/>
  <c r="G2864"/>
  <c r="F2864"/>
  <c r="E2864"/>
  <c r="D2864"/>
  <c r="C2864"/>
  <c r="B2864"/>
  <c r="A2864"/>
  <c r="O2863"/>
  <c r="K2863"/>
  <c r="J2863"/>
  <c r="I2863"/>
  <c r="H2863"/>
  <c r="G2863"/>
  <c r="F2863"/>
  <c r="E2863"/>
  <c r="D2863"/>
  <c r="C2863"/>
  <c r="B2863"/>
  <c r="A2863"/>
  <c r="O2862"/>
  <c r="K2862"/>
  <c r="J2862"/>
  <c r="I2862"/>
  <c r="H2862"/>
  <c r="G2862"/>
  <c r="F2862"/>
  <c r="E2862"/>
  <c r="D2862"/>
  <c r="C2862"/>
  <c r="B2862"/>
  <c r="A2862"/>
  <c r="O2861"/>
  <c r="K2861"/>
  <c r="J2861"/>
  <c r="I2861"/>
  <c r="H2861"/>
  <c r="G2861"/>
  <c r="F2861"/>
  <c r="E2861"/>
  <c r="D2861"/>
  <c r="C2861"/>
  <c r="B2861"/>
  <c r="A2861"/>
  <c r="O2860"/>
  <c r="K2860"/>
  <c r="J2860"/>
  <c r="I2860"/>
  <c r="H2860"/>
  <c r="G2860"/>
  <c r="F2860"/>
  <c r="E2860"/>
  <c r="D2860"/>
  <c r="C2860"/>
  <c r="B2860"/>
  <c r="A2860"/>
  <c r="O2859"/>
  <c r="K2859"/>
  <c r="J2859"/>
  <c r="I2859"/>
  <c r="H2859"/>
  <c r="G2859"/>
  <c r="F2859"/>
  <c r="E2859"/>
  <c r="D2859"/>
  <c r="C2859"/>
  <c r="B2859"/>
  <c r="A2859"/>
  <c r="O2858"/>
  <c r="K2858"/>
  <c r="J2858"/>
  <c r="I2858"/>
  <c r="H2858"/>
  <c r="G2858"/>
  <c r="F2858"/>
  <c r="E2858"/>
  <c r="D2858"/>
  <c r="C2858"/>
  <c r="B2858"/>
  <c r="A2858"/>
  <c r="O2857"/>
  <c r="K2857"/>
  <c r="J2857"/>
  <c r="I2857"/>
  <c r="H2857"/>
  <c r="G2857"/>
  <c r="F2857"/>
  <c r="E2857"/>
  <c r="D2857"/>
  <c r="C2857"/>
  <c r="B2857"/>
  <c r="A2857"/>
  <c r="O2856"/>
  <c r="K2856"/>
  <c r="J2856"/>
  <c r="I2856"/>
  <c r="H2856"/>
  <c r="G2856"/>
  <c r="F2856"/>
  <c r="E2856"/>
  <c r="D2856"/>
  <c r="C2856"/>
  <c r="B2856"/>
  <c r="A2856"/>
  <c r="O2855"/>
  <c r="K2855"/>
  <c r="J2855"/>
  <c r="I2855"/>
  <c r="H2855"/>
  <c r="G2855"/>
  <c r="F2855"/>
  <c r="E2855"/>
  <c r="D2855"/>
  <c r="C2855"/>
  <c r="B2855"/>
  <c r="A2855"/>
  <c r="O2854"/>
  <c r="K2854"/>
  <c r="J2854"/>
  <c r="I2854"/>
  <c r="H2854"/>
  <c r="G2854"/>
  <c r="F2854"/>
  <c r="E2854"/>
  <c r="D2854"/>
  <c r="C2854"/>
  <c r="B2854"/>
  <c r="A2854"/>
  <c r="O2853"/>
  <c r="K2853"/>
  <c r="J2853"/>
  <c r="I2853"/>
  <c r="H2853"/>
  <c r="G2853"/>
  <c r="F2853"/>
  <c r="E2853"/>
  <c r="D2853"/>
  <c r="C2853"/>
  <c r="B2853"/>
  <c r="A2853"/>
  <c r="O2852"/>
  <c r="K2852"/>
  <c r="J2852"/>
  <c r="I2852"/>
  <c r="H2852"/>
  <c r="G2852"/>
  <c r="F2852"/>
  <c r="E2852"/>
  <c r="D2852"/>
  <c r="C2852"/>
  <c r="B2852"/>
  <c r="A2852"/>
  <c r="O2851"/>
  <c r="K2851"/>
  <c r="J2851"/>
  <c r="I2851"/>
  <c r="H2851"/>
  <c r="G2851"/>
  <c r="F2851"/>
  <c r="E2851"/>
  <c r="D2851"/>
  <c r="C2851"/>
  <c r="B2851"/>
  <c r="A2851"/>
  <c r="O2850"/>
  <c r="K2850"/>
  <c r="J2850"/>
  <c r="I2850"/>
  <c r="H2850"/>
  <c r="G2850"/>
  <c r="F2850"/>
  <c r="E2850"/>
  <c r="D2850"/>
  <c r="C2850"/>
  <c r="B2850"/>
  <c r="A2850"/>
  <c r="O2849"/>
  <c r="K2849"/>
  <c r="J2849"/>
  <c r="I2849"/>
  <c r="H2849"/>
  <c r="G2849"/>
  <c r="F2849"/>
  <c r="E2849"/>
  <c r="D2849"/>
  <c r="C2849"/>
  <c r="B2849"/>
  <c r="A2849"/>
  <c r="O2848"/>
  <c r="K2848"/>
  <c r="J2848"/>
  <c r="I2848"/>
  <c r="H2848"/>
  <c r="G2848"/>
  <c r="F2848"/>
  <c r="E2848"/>
  <c r="D2848"/>
  <c r="C2848"/>
  <c r="B2848"/>
  <c r="A2848"/>
  <c r="O2847"/>
  <c r="K2847"/>
  <c r="J2847"/>
  <c r="I2847"/>
  <c r="H2847"/>
  <c r="G2847"/>
  <c r="F2847"/>
  <c r="E2847"/>
  <c r="D2847"/>
  <c r="C2847"/>
  <c r="B2847"/>
  <c r="A2847"/>
  <c r="O2846"/>
  <c r="K2846"/>
  <c r="J2846"/>
  <c r="I2846"/>
  <c r="H2846"/>
  <c r="G2846"/>
  <c r="F2846"/>
  <c r="E2846"/>
  <c r="D2846"/>
  <c r="C2846"/>
  <c r="B2846"/>
  <c r="A2846"/>
  <c r="O2845"/>
  <c r="K2845"/>
  <c r="J2845"/>
  <c r="I2845"/>
  <c r="H2845"/>
  <c r="G2845"/>
  <c r="F2845"/>
  <c r="E2845"/>
  <c r="D2845"/>
  <c r="C2845"/>
  <c r="B2845"/>
  <c r="A2845"/>
  <c r="O2844"/>
  <c r="K2844"/>
  <c r="J2844"/>
  <c r="I2844"/>
  <c r="H2844"/>
  <c r="G2844"/>
  <c r="F2844"/>
  <c r="E2844"/>
  <c r="D2844"/>
  <c r="C2844"/>
  <c r="B2844"/>
  <c r="A2844"/>
  <c r="O2843"/>
  <c r="K2843"/>
  <c r="J2843"/>
  <c r="I2843"/>
  <c r="H2843"/>
  <c r="G2843"/>
  <c r="F2843"/>
  <c r="E2843"/>
  <c r="D2843"/>
  <c r="C2843"/>
  <c r="B2843"/>
  <c r="A2843"/>
  <c r="O2842"/>
  <c r="K2842"/>
  <c r="J2842"/>
  <c r="I2842"/>
  <c r="H2842"/>
  <c r="G2842"/>
  <c r="F2842"/>
  <c r="E2842"/>
  <c r="D2842"/>
  <c r="C2842"/>
  <c r="B2842"/>
  <c r="A2842"/>
  <c r="O2841"/>
  <c r="K2841"/>
  <c r="J2841"/>
  <c r="I2841"/>
  <c r="H2841"/>
  <c r="G2841"/>
  <c r="F2841"/>
  <c r="E2841"/>
  <c r="D2841"/>
  <c r="C2841"/>
  <c r="B2841"/>
  <c r="A2841"/>
  <c r="O2840"/>
  <c r="K2840"/>
  <c r="J2840"/>
  <c r="I2840"/>
  <c r="H2840"/>
  <c r="G2840"/>
  <c r="F2840"/>
  <c r="E2840"/>
  <c r="D2840"/>
  <c r="C2840"/>
  <c r="B2840"/>
  <c r="A2840"/>
  <c r="O2839"/>
  <c r="K2839"/>
  <c r="J2839"/>
  <c r="I2839"/>
  <c r="H2839"/>
  <c r="G2839"/>
  <c r="F2839"/>
  <c r="E2839"/>
  <c r="D2839"/>
  <c r="C2839"/>
  <c r="B2839"/>
  <c r="A2839"/>
  <c r="O2838"/>
  <c r="K2838"/>
  <c r="J2838"/>
  <c r="I2838"/>
  <c r="H2838"/>
  <c r="G2838"/>
  <c r="F2838"/>
  <c r="E2838"/>
  <c r="D2838"/>
  <c r="C2838"/>
  <c r="B2838"/>
  <c r="A2838"/>
  <c r="O2837"/>
  <c r="K2837"/>
  <c r="J2837"/>
  <c r="I2837"/>
  <c r="H2837"/>
  <c r="G2837"/>
  <c r="F2837"/>
  <c r="E2837"/>
  <c r="D2837"/>
  <c r="C2837"/>
  <c r="B2837"/>
  <c r="A2837"/>
  <c r="O2836"/>
  <c r="K2836"/>
  <c r="J2836"/>
  <c r="I2836"/>
  <c r="H2836"/>
  <c r="G2836"/>
  <c r="F2836"/>
  <c r="E2836"/>
  <c r="D2836"/>
  <c r="C2836"/>
  <c r="B2836"/>
  <c r="A2836"/>
  <c r="O2835"/>
  <c r="K2835"/>
  <c r="J2835"/>
  <c r="I2835"/>
  <c r="H2835"/>
  <c r="G2835"/>
  <c r="F2835"/>
  <c r="E2835"/>
  <c r="D2835"/>
  <c r="C2835"/>
  <c r="B2835"/>
  <c r="A2835"/>
  <c r="O2834"/>
  <c r="K2834"/>
  <c r="J2834"/>
  <c r="I2834"/>
  <c r="H2834"/>
  <c r="G2834"/>
  <c r="F2834"/>
  <c r="E2834"/>
  <c r="D2834"/>
  <c r="C2834"/>
  <c r="B2834"/>
  <c r="A2834"/>
  <c r="O2833"/>
  <c r="K2833"/>
  <c r="J2833"/>
  <c r="I2833"/>
  <c r="H2833"/>
  <c r="G2833"/>
  <c r="F2833"/>
  <c r="E2833"/>
  <c r="D2833"/>
  <c r="C2833"/>
  <c r="B2833"/>
  <c r="A2833"/>
  <c r="O2832"/>
  <c r="K2832"/>
  <c r="J2832"/>
  <c r="I2832"/>
  <c r="H2832"/>
  <c r="G2832"/>
  <c r="F2832"/>
  <c r="E2832"/>
  <c r="D2832"/>
  <c r="C2832"/>
  <c r="B2832"/>
  <c r="A2832"/>
  <c r="O2831"/>
  <c r="K2831"/>
  <c r="J2831"/>
  <c r="I2831"/>
  <c r="H2831"/>
  <c r="G2831"/>
  <c r="F2831"/>
  <c r="E2831"/>
  <c r="D2831"/>
  <c r="C2831"/>
  <c r="B2831"/>
  <c r="A2831"/>
  <c r="O2830"/>
  <c r="K2830"/>
  <c r="J2830"/>
  <c r="I2830"/>
  <c r="H2830"/>
  <c r="G2830"/>
  <c r="F2830"/>
  <c r="E2830"/>
  <c r="D2830"/>
  <c r="C2830"/>
  <c r="B2830"/>
  <c r="A2830"/>
  <c r="O2829"/>
  <c r="K2829"/>
  <c r="J2829"/>
  <c r="I2829"/>
  <c r="H2829"/>
  <c r="G2829"/>
  <c r="F2829"/>
  <c r="E2829"/>
  <c r="D2829"/>
  <c r="C2829"/>
  <c r="B2829"/>
  <c r="A2829"/>
  <c r="O2828"/>
  <c r="K2828"/>
  <c r="J2828"/>
  <c r="I2828"/>
  <c r="H2828"/>
  <c r="G2828"/>
  <c r="F2828"/>
  <c r="E2828"/>
  <c r="D2828"/>
  <c r="C2828"/>
  <c r="B2828"/>
  <c r="A2828"/>
  <c r="O2827"/>
  <c r="K2827"/>
  <c r="J2827"/>
  <c r="I2827"/>
  <c r="H2827"/>
  <c r="G2827"/>
  <c r="F2827"/>
  <c r="E2827"/>
  <c r="D2827"/>
  <c r="C2827"/>
  <c r="B2827"/>
  <c r="A2827"/>
  <c r="O2826"/>
  <c r="K2826"/>
  <c r="J2826"/>
  <c r="I2826"/>
  <c r="H2826"/>
  <c r="G2826"/>
  <c r="F2826"/>
  <c r="E2826"/>
  <c r="D2826"/>
  <c r="C2826"/>
  <c r="B2826"/>
  <c r="A2826"/>
  <c r="O2825"/>
  <c r="K2825"/>
  <c r="J2825"/>
  <c r="I2825"/>
  <c r="H2825"/>
  <c r="G2825"/>
  <c r="F2825"/>
  <c r="E2825"/>
  <c r="D2825"/>
  <c r="C2825"/>
  <c r="B2825"/>
  <c r="A2825"/>
  <c r="O2824"/>
  <c r="K2824"/>
  <c r="J2824"/>
  <c r="I2824"/>
  <c r="H2824"/>
  <c r="G2824"/>
  <c r="F2824"/>
  <c r="E2824"/>
  <c r="D2824"/>
  <c r="C2824"/>
  <c r="B2824"/>
  <c r="A2824"/>
  <c r="O2823"/>
  <c r="K2823"/>
  <c r="J2823"/>
  <c r="I2823"/>
  <c r="H2823"/>
  <c r="G2823"/>
  <c r="F2823"/>
  <c r="E2823"/>
  <c r="D2823"/>
  <c r="C2823"/>
  <c r="B2823"/>
  <c r="A2823"/>
  <c r="O2822"/>
  <c r="K2822"/>
  <c r="J2822"/>
  <c r="I2822"/>
  <c r="H2822"/>
  <c r="G2822"/>
  <c r="F2822"/>
  <c r="E2822"/>
  <c r="D2822"/>
  <c r="C2822"/>
  <c r="B2822"/>
  <c r="A2822"/>
  <c r="O2821"/>
  <c r="K2821"/>
  <c r="J2821"/>
  <c r="I2821"/>
  <c r="H2821"/>
  <c r="G2821"/>
  <c r="F2821"/>
  <c r="E2821"/>
  <c r="D2821"/>
  <c r="C2821"/>
  <c r="B2821"/>
  <c r="A2821"/>
  <c r="O2820"/>
  <c r="K2820"/>
  <c r="J2820"/>
  <c r="I2820"/>
  <c r="H2820"/>
  <c r="G2820"/>
  <c r="F2820"/>
  <c r="E2820"/>
  <c r="D2820"/>
  <c r="C2820"/>
  <c r="B2820"/>
  <c r="A2820"/>
  <c r="O2819"/>
  <c r="K2819"/>
  <c r="J2819"/>
  <c r="I2819"/>
  <c r="H2819"/>
  <c r="G2819"/>
  <c r="F2819"/>
  <c r="E2819"/>
  <c r="D2819"/>
  <c r="C2819"/>
  <c r="B2819"/>
  <c r="A2819"/>
  <c r="O2818"/>
  <c r="K2818"/>
  <c r="J2818"/>
  <c r="I2818"/>
  <c r="H2818"/>
  <c r="G2818"/>
  <c r="F2818"/>
  <c r="E2818"/>
  <c r="D2818"/>
  <c r="C2818"/>
  <c r="B2818"/>
  <c r="A2818"/>
  <c r="O2817"/>
  <c r="K2817"/>
  <c r="J2817"/>
  <c r="I2817"/>
  <c r="H2817"/>
  <c r="G2817"/>
  <c r="F2817"/>
  <c r="E2817"/>
  <c r="D2817"/>
  <c r="C2817"/>
  <c r="B2817"/>
  <c r="A2817"/>
  <c r="O2816"/>
  <c r="K2816"/>
  <c r="J2816"/>
  <c r="I2816"/>
  <c r="H2816"/>
  <c r="G2816"/>
  <c r="F2816"/>
  <c r="E2816"/>
  <c r="D2816"/>
  <c r="C2816"/>
  <c r="B2816"/>
  <c r="A2816"/>
  <c r="O2815"/>
  <c r="K2815"/>
  <c r="J2815"/>
  <c r="I2815"/>
  <c r="H2815"/>
  <c r="G2815"/>
  <c r="F2815"/>
  <c r="E2815"/>
  <c r="D2815"/>
  <c r="C2815"/>
  <c r="B2815"/>
  <c r="A2815"/>
  <c r="O2814"/>
  <c r="K2814"/>
  <c r="J2814"/>
  <c r="I2814"/>
  <c r="H2814"/>
  <c r="G2814"/>
  <c r="F2814"/>
  <c r="E2814"/>
  <c r="D2814"/>
  <c r="C2814"/>
  <c r="B2814"/>
  <c r="A2814"/>
  <c r="O2813"/>
  <c r="K2813"/>
  <c r="J2813"/>
  <c r="I2813"/>
  <c r="H2813"/>
  <c r="G2813"/>
  <c r="F2813"/>
  <c r="E2813"/>
  <c r="D2813"/>
  <c r="C2813"/>
  <c r="B2813"/>
  <c r="A2813"/>
  <c r="O2812"/>
  <c r="K2812"/>
  <c r="J2812"/>
  <c r="I2812"/>
  <c r="H2812"/>
  <c r="G2812"/>
  <c r="F2812"/>
  <c r="E2812"/>
  <c r="D2812"/>
  <c r="C2812"/>
  <c r="B2812"/>
  <c r="A2812"/>
  <c r="O2811"/>
  <c r="K2811"/>
  <c r="J2811"/>
  <c r="I2811"/>
  <c r="H2811"/>
  <c r="G2811"/>
  <c r="F2811"/>
  <c r="E2811"/>
  <c r="D2811"/>
  <c r="C2811"/>
  <c r="B2811"/>
  <c r="A2811"/>
  <c r="O2810"/>
  <c r="K2810"/>
  <c r="J2810"/>
  <c r="I2810"/>
  <c r="H2810"/>
  <c r="G2810"/>
  <c r="F2810"/>
  <c r="E2810"/>
  <c r="D2810"/>
  <c r="C2810"/>
  <c r="B2810"/>
  <c r="A2810"/>
  <c r="O2809"/>
  <c r="K2809"/>
  <c r="J2809"/>
  <c r="I2809"/>
  <c r="H2809"/>
  <c r="G2809"/>
  <c r="F2809"/>
  <c r="E2809"/>
  <c r="D2809"/>
  <c r="C2809"/>
  <c r="B2809"/>
  <c r="A2809"/>
  <c r="O2808"/>
  <c r="K2808"/>
  <c r="J2808"/>
  <c r="I2808"/>
  <c r="H2808"/>
  <c r="G2808"/>
  <c r="F2808"/>
  <c r="E2808"/>
  <c r="D2808"/>
  <c r="C2808"/>
  <c r="B2808"/>
  <c r="A2808"/>
  <c r="O2807"/>
  <c r="K2807"/>
  <c r="J2807"/>
  <c r="I2807"/>
  <c r="H2807"/>
  <c r="G2807"/>
  <c r="F2807"/>
  <c r="E2807"/>
  <c r="D2807"/>
  <c r="C2807"/>
  <c r="B2807"/>
  <c r="A2807"/>
  <c r="O2806"/>
  <c r="K2806"/>
  <c r="J2806"/>
  <c r="I2806"/>
  <c r="H2806"/>
  <c r="G2806"/>
  <c r="F2806"/>
  <c r="E2806"/>
  <c r="D2806"/>
  <c r="C2806"/>
  <c r="B2806"/>
  <c r="A2806"/>
  <c r="O2805"/>
  <c r="K2805"/>
  <c r="J2805"/>
  <c r="I2805"/>
  <c r="H2805"/>
  <c r="G2805"/>
  <c r="F2805"/>
  <c r="E2805"/>
  <c r="D2805"/>
  <c r="C2805"/>
  <c r="B2805"/>
  <c r="A2805"/>
  <c r="O2804"/>
  <c r="K2804"/>
  <c r="J2804"/>
  <c r="I2804"/>
  <c r="H2804"/>
  <c r="G2804"/>
  <c r="F2804"/>
  <c r="E2804"/>
  <c r="D2804"/>
  <c r="C2804"/>
  <c r="B2804"/>
  <c r="A2804"/>
  <c r="O2803"/>
  <c r="K2803"/>
  <c r="J2803"/>
  <c r="I2803"/>
  <c r="H2803"/>
  <c r="G2803"/>
  <c r="F2803"/>
  <c r="E2803"/>
  <c r="D2803"/>
  <c r="C2803"/>
  <c r="B2803"/>
  <c r="A2803"/>
  <c r="O2802"/>
  <c r="K2802"/>
  <c r="J2802"/>
  <c r="I2802"/>
  <c r="H2802"/>
  <c r="G2802"/>
  <c r="F2802"/>
  <c r="E2802"/>
  <c r="D2802"/>
  <c r="C2802"/>
  <c r="B2802"/>
  <c r="A2802"/>
  <c r="O2801"/>
  <c r="K2801"/>
  <c r="J2801"/>
  <c r="I2801"/>
  <c r="H2801"/>
  <c r="G2801"/>
  <c r="F2801"/>
  <c r="E2801"/>
  <c r="D2801"/>
  <c r="C2801"/>
  <c r="B2801"/>
  <c r="A2801"/>
  <c r="O2800"/>
  <c r="K2800"/>
  <c r="J2800"/>
  <c r="I2800"/>
  <c r="H2800"/>
  <c r="G2800"/>
  <c r="F2800"/>
  <c r="E2800"/>
  <c r="D2800"/>
  <c r="C2800"/>
  <c r="B2800"/>
  <c r="A2800"/>
  <c r="O2799"/>
  <c r="K2799"/>
  <c r="J2799"/>
  <c r="I2799"/>
  <c r="H2799"/>
  <c r="G2799"/>
  <c r="F2799"/>
  <c r="E2799"/>
  <c r="D2799"/>
  <c r="C2799"/>
  <c r="B2799"/>
  <c r="A2799"/>
  <c r="O2798"/>
  <c r="K2798"/>
  <c r="J2798"/>
  <c r="I2798"/>
  <c r="H2798"/>
  <c r="G2798"/>
  <c r="F2798"/>
  <c r="E2798"/>
  <c r="D2798"/>
  <c r="C2798"/>
  <c r="B2798"/>
  <c r="A2798"/>
  <c r="O2797"/>
  <c r="K2797"/>
  <c r="J2797"/>
  <c r="I2797"/>
  <c r="H2797"/>
  <c r="G2797"/>
  <c r="F2797"/>
  <c r="E2797"/>
  <c r="D2797"/>
  <c r="C2797"/>
  <c r="B2797"/>
  <c r="A2797"/>
  <c r="O2796"/>
  <c r="K2796"/>
  <c r="J2796"/>
  <c r="I2796"/>
  <c r="H2796"/>
  <c r="G2796"/>
  <c r="F2796"/>
  <c r="E2796"/>
  <c r="D2796"/>
  <c r="C2796"/>
  <c r="B2796"/>
  <c r="A2796"/>
  <c r="O2795"/>
  <c r="K2795"/>
  <c r="J2795"/>
  <c r="I2795"/>
  <c r="H2795"/>
  <c r="G2795"/>
  <c r="F2795"/>
  <c r="E2795"/>
  <c r="D2795"/>
  <c r="C2795"/>
  <c r="B2795"/>
  <c r="A2795"/>
  <c r="O2794"/>
  <c r="K2794"/>
  <c r="J2794"/>
  <c r="I2794"/>
  <c r="H2794"/>
  <c r="G2794"/>
  <c r="F2794"/>
  <c r="E2794"/>
  <c r="D2794"/>
  <c r="C2794"/>
  <c r="B2794"/>
  <c r="A2794"/>
  <c r="O2793"/>
  <c r="K2793"/>
  <c r="J2793"/>
  <c r="I2793"/>
  <c r="H2793"/>
  <c r="G2793"/>
  <c r="F2793"/>
  <c r="E2793"/>
  <c r="D2793"/>
  <c r="C2793"/>
  <c r="B2793"/>
  <c r="A2793"/>
  <c r="O2792"/>
  <c r="K2792"/>
  <c r="J2792"/>
  <c r="I2792"/>
  <c r="H2792"/>
  <c r="G2792"/>
  <c r="F2792"/>
  <c r="E2792"/>
  <c r="D2792"/>
  <c r="C2792"/>
  <c r="B2792"/>
  <c r="A2792"/>
  <c r="O2791"/>
  <c r="K2791"/>
  <c r="J2791"/>
  <c r="I2791"/>
  <c r="H2791"/>
  <c r="G2791"/>
  <c r="F2791"/>
  <c r="E2791"/>
  <c r="D2791"/>
  <c r="C2791"/>
  <c r="B2791"/>
  <c r="A2791"/>
  <c r="O2790"/>
  <c r="K2790"/>
  <c r="J2790"/>
  <c r="I2790"/>
  <c r="H2790"/>
  <c r="G2790"/>
  <c r="F2790"/>
  <c r="E2790"/>
  <c r="D2790"/>
  <c r="C2790"/>
  <c r="B2790"/>
  <c r="A2790"/>
  <c r="O2789"/>
  <c r="K2789"/>
  <c r="J2789"/>
  <c r="I2789"/>
  <c r="H2789"/>
  <c r="G2789"/>
  <c r="F2789"/>
  <c r="E2789"/>
  <c r="D2789"/>
  <c r="C2789"/>
  <c r="B2789"/>
  <c r="A2789"/>
  <c r="O2788"/>
  <c r="K2788"/>
  <c r="J2788"/>
  <c r="I2788"/>
  <c r="H2788"/>
  <c r="G2788"/>
  <c r="F2788"/>
  <c r="E2788"/>
  <c r="D2788"/>
  <c r="C2788"/>
  <c r="B2788"/>
  <c r="A2788"/>
  <c r="O2787"/>
  <c r="K2787"/>
  <c r="J2787"/>
  <c r="I2787"/>
  <c r="H2787"/>
  <c r="G2787"/>
  <c r="F2787"/>
  <c r="E2787"/>
  <c r="D2787"/>
  <c r="C2787"/>
  <c r="B2787"/>
  <c r="A2787"/>
  <c r="O2786"/>
  <c r="K2786"/>
  <c r="J2786"/>
  <c r="I2786"/>
  <c r="H2786"/>
  <c r="G2786"/>
  <c r="F2786"/>
  <c r="E2786"/>
  <c r="D2786"/>
  <c r="C2786"/>
  <c r="B2786"/>
  <c r="A2786"/>
  <c r="O2785"/>
  <c r="K2785"/>
  <c r="J2785"/>
  <c r="I2785"/>
  <c r="H2785"/>
  <c r="G2785"/>
  <c r="F2785"/>
  <c r="E2785"/>
  <c r="D2785"/>
  <c r="C2785"/>
  <c r="B2785"/>
  <c r="A2785"/>
  <c r="O2784"/>
  <c r="K2784"/>
  <c r="J2784"/>
  <c r="I2784"/>
  <c r="H2784"/>
  <c r="G2784"/>
  <c r="F2784"/>
  <c r="E2784"/>
  <c r="D2784"/>
  <c r="C2784"/>
  <c r="B2784"/>
  <c r="A2784"/>
  <c r="O2783"/>
  <c r="K2783"/>
  <c r="J2783"/>
  <c r="I2783"/>
  <c r="H2783"/>
  <c r="G2783"/>
  <c r="F2783"/>
  <c r="E2783"/>
  <c r="D2783"/>
  <c r="C2783"/>
  <c r="B2783"/>
  <c r="A2783"/>
  <c r="O2782"/>
  <c r="K2782"/>
  <c r="J2782"/>
  <c r="I2782"/>
  <c r="H2782"/>
  <c r="G2782"/>
  <c r="F2782"/>
  <c r="E2782"/>
  <c r="D2782"/>
  <c r="C2782"/>
  <c r="B2782"/>
  <c r="A2782"/>
  <c r="O2781"/>
  <c r="K2781"/>
  <c r="J2781"/>
  <c r="I2781"/>
  <c r="H2781"/>
  <c r="G2781"/>
  <c r="F2781"/>
  <c r="E2781"/>
  <c r="D2781"/>
  <c r="C2781"/>
  <c r="B2781"/>
  <c r="A2781"/>
  <c r="O2780"/>
  <c r="K2780"/>
  <c r="J2780"/>
  <c r="I2780"/>
  <c r="H2780"/>
  <c r="G2780"/>
  <c r="F2780"/>
  <c r="E2780"/>
  <c r="D2780"/>
  <c r="C2780"/>
  <c r="B2780"/>
  <c r="A2780"/>
  <c r="O2779"/>
  <c r="K2779"/>
  <c r="J2779"/>
  <c r="I2779"/>
  <c r="H2779"/>
  <c r="G2779"/>
  <c r="F2779"/>
  <c r="E2779"/>
  <c r="D2779"/>
  <c r="C2779"/>
  <c r="B2779"/>
  <c r="A2779"/>
  <c r="O2778"/>
  <c r="K2778"/>
  <c r="J2778"/>
  <c r="I2778"/>
  <c r="H2778"/>
  <c r="G2778"/>
  <c r="F2778"/>
  <c r="E2778"/>
  <c r="D2778"/>
  <c r="C2778"/>
  <c r="B2778"/>
  <c r="A2778"/>
  <c r="O2777"/>
  <c r="K2777"/>
  <c r="J2777"/>
  <c r="I2777"/>
  <c r="H2777"/>
  <c r="G2777"/>
  <c r="F2777"/>
  <c r="E2777"/>
  <c r="D2777"/>
  <c r="C2777"/>
  <c r="B2777"/>
  <c r="A2777"/>
  <c r="O2776"/>
  <c r="K2776"/>
  <c r="J2776"/>
  <c r="I2776"/>
  <c r="H2776"/>
  <c r="G2776"/>
  <c r="F2776"/>
  <c r="E2776"/>
  <c r="D2776"/>
  <c r="C2776"/>
  <c r="B2776"/>
  <c r="A2776"/>
  <c r="O2775"/>
  <c r="K2775"/>
  <c r="J2775"/>
  <c r="I2775"/>
  <c r="H2775"/>
  <c r="G2775"/>
  <c r="F2775"/>
  <c r="E2775"/>
  <c r="D2775"/>
  <c r="C2775"/>
  <c r="B2775"/>
  <c r="A2775"/>
  <c r="O2774"/>
  <c r="K2774"/>
  <c r="J2774"/>
  <c r="I2774"/>
  <c r="H2774"/>
  <c r="G2774"/>
  <c r="F2774"/>
  <c r="E2774"/>
  <c r="D2774"/>
  <c r="C2774"/>
  <c r="B2774"/>
  <c r="A2774"/>
  <c r="O2773"/>
  <c r="K2773"/>
  <c r="J2773"/>
  <c r="I2773"/>
  <c r="H2773"/>
  <c r="G2773"/>
  <c r="F2773"/>
  <c r="E2773"/>
  <c r="D2773"/>
  <c r="C2773"/>
  <c r="B2773"/>
  <c r="A2773"/>
  <c r="O2772"/>
  <c r="K2772"/>
  <c r="J2772"/>
  <c r="I2772"/>
  <c r="H2772"/>
  <c r="G2772"/>
  <c r="F2772"/>
  <c r="E2772"/>
  <c r="D2772"/>
  <c r="C2772"/>
  <c r="B2772"/>
  <c r="A2772"/>
  <c r="O2771"/>
  <c r="K2771"/>
  <c r="J2771"/>
  <c r="I2771"/>
  <c r="H2771"/>
  <c r="G2771"/>
  <c r="F2771"/>
  <c r="E2771"/>
  <c r="D2771"/>
  <c r="C2771"/>
  <c r="B2771"/>
  <c r="A2771"/>
  <c r="O2770"/>
  <c r="K2770"/>
  <c r="J2770"/>
  <c r="I2770"/>
  <c r="H2770"/>
  <c r="G2770"/>
  <c r="F2770"/>
  <c r="E2770"/>
  <c r="D2770"/>
  <c r="C2770"/>
  <c r="B2770"/>
  <c r="A2770"/>
  <c r="O2769"/>
  <c r="K2769"/>
  <c r="J2769"/>
  <c r="I2769"/>
  <c r="H2769"/>
  <c r="G2769"/>
  <c r="F2769"/>
  <c r="E2769"/>
  <c r="D2769"/>
  <c r="C2769"/>
  <c r="B2769"/>
  <c r="A2769"/>
  <c r="O2768"/>
  <c r="K2768"/>
  <c r="J2768"/>
  <c r="I2768"/>
  <c r="H2768"/>
  <c r="G2768"/>
  <c r="F2768"/>
  <c r="E2768"/>
  <c r="D2768"/>
  <c r="C2768"/>
  <c r="B2768"/>
  <c r="A2768"/>
  <c r="O2767"/>
  <c r="K2767"/>
  <c r="J2767"/>
  <c r="I2767"/>
  <c r="H2767"/>
  <c r="G2767"/>
  <c r="F2767"/>
  <c r="E2767"/>
  <c r="D2767"/>
  <c r="C2767"/>
  <c r="B2767"/>
  <c r="A2767"/>
  <c r="O2766"/>
  <c r="K2766"/>
  <c r="J2766"/>
  <c r="I2766"/>
  <c r="H2766"/>
  <c r="G2766"/>
  <c r="F2766"/>
  <c r="E2766"/>
  <c r="D2766"/>
  <c r="C2766"/>
  <c r="B2766"/>
  <c r="A2766"/>
  <c r="O2765"/>
  <c r="K2765"/>
  <c r="J2765"/>
  <c r="I2765"/>
  <c r="H2765"/>
  <c r="G2765"/>
  <c r="F2765"/>
  <c r="E2765"/>
  <c r="D2765"/>
  <c r="C2765"/>
  <c r="B2765"/>
  <c r="A2765"/>
  <c r="O2764"/>
  <c r="K2764"/>
  <c r="J2764"/>
  <c r="I2764"/>
  <c r="H2764"/>
  <c r="G2764"/>
  <c r="F2764"/>
  <c r="E2764"/>
  <c r="D2764"/>
  <c r="C2764"/>
  <c r="B2764"/>
  <c r="A2764"/>
  <c r="O2763"/>
  <c r="K2763"/>
  <c r="J2763"/>
  <c r="I2763"/>
  <c r="H2763"/>
  <c r="G2763"/>
  <c r="F2763"/>
  <c r="E2763"/>
  <c r="D2763"/>
  <c r="C2763"/>
  <c r="B2763"/>
  <c r="A2763"/>
  <c r="O2762"/>
  <c r="K2762"/>
  <c r="J2762"/>
  <c r="I2762"/>
  <c r="H2762"/>
  <c r="G2762"/>
  <c r="F2762"/>
  <c r="E2762"/>
  <c r="D2762"/>
  <c r="C2762"/>
  <c r="B2762"/>
  <c r="A2762"/>
  <c r="O2761"/>
  <c r="K2761"/>
  <c r="J2761"/>
  <c r="I2761"/>
  <c r="H2761"/>
  <c r="G2761"/>
  <c r="F2761"/>
  <c r="E2761"/>
  <c r="D2761"/>
  <c r="C2761"/>
  <c r="B2761"/>
  <c r="A2761"/>
  <c r="O2760"/>
  <c r="K2760"/>
  <c r="J2760"/>
  <c r="I2760"/>
  <c r="H2760"/>
  <c r="G2760"/>
  <c r="F2760"/>
  <c r="E2760"/>
  <c r="D2760"/>
  <c r="C2760"/>
  <c r="B2760"/>
  <c r="A2760"/>
  <c r="O2759"/>
  <c r="K2759"/>
  <c r="J2759"/>
  <c r="I2759"/>
  <c r="H2759"/>
  <c r="G2759"/>
  <c r="F2759"/>
  <c r="E2759"/>
  <c r="D2759"/>
  <c r="C2759"/>
  <c r="B2759"/>
  <c r="A2759"/>
  <c r="O2758"/>
  <c r="K2758"/>
  <c r="J2758"/>
  <c r="I2758"/>
  <c r="H2758"/>
  <c r="G2758"/>
  <c r="F2758"/>
  <c r="E2758"/>
  <c r="D2758"/>
  <c r="C2758"/>
  <c r="B2758"/>
  <c r="A2758"/>
  <c r="O2757"/>
  <c r="K2757"/>
  <c r="J2757"/>
  <c r="I2757"/>
  <c r="H2757"/>
  <c r="G2757"/>
  <c r="F2757"/>
  <c r="E2757"/>
  <c r="D2757"/>
  <c r="C2757"/>
  <c r="B2757"/>
  <c r="A2757"/>
  <c r="O2756"/>
  <c r="K2756"/>
  <c r="J2756"/>
  <c r="I2756"/>
  <c r="H2756"/>
  <c r="G2756"/>
  <c r="F2756"/>
  <c r="E2756"/>
  <c r="D2756"/>
  <c r="C2756"/>
  <c r="B2756"/>
  <c r="A2756"/>
  <c r="O2755"/>
  <c r="K2755"/>
  <c r="J2755"/>
  <c r="I2755"/>
  <c r="H2755"/>
  <c r="G2755"/>
  <c r="F2755"/>
  <c r="E2755"/>
  <c r="D2755"/>
  <c r="C2755"/>
  <c r="B2755"/>
  <c r="A2755"/>
  <c r="O2754"/>
  <c r="K2754"/>
  <c r="J2754"/>
  <c r="I2754"/>
  <c r="H2754"/>
  <c r="G2754"/>
  <c r="F2754"/>
  <c r="E2754"/>
  <c r="D2754"/>
  <c r="C2754"/>
  <c r="B2754"/>
  <c r="A2754"/>
  <c r="O2753"/>
  <c r="K2753"/>
  <c r="J2753"/>
  <c r="I2753"/>
  <c r="H2753"/>
  <c r="G2753"/>
  <c r="F2753"/>
  <c r="E2753"/>
  <c r="D2753"/>
  <c r="C2753"/>
  <c r="B2753"/>
  <c r="A2753"/>
  <c r="O2752"/>
  <c r="K2752"/>
  <c r="J2752"/>
  <c r="I2752"/>
  <c r="H2752"/>
  <c r="G2752"/>
  <c r="F2752"/>
  <c r="E2752"/>
  <c r="D2752"/>
  <c r="C2752"/>
  <c r="B2752"/>
  <c r="A2752"/>
  <c r="O2751"/>
  <c r="K2751"/>
  <c r="J2751"/>
  <c r="I2751"/>
  <c r="H2751"/>
  <c r="G2751"/>
  <c r="F2751"/>
  <c r="E2751"/>
  <c r="D2751"/>
  <c r="C2751"/>
  <c r="B2751"/>
  <c r="A2751"/>
  <c r="O2750"/>
  <c r="K2750"/>
  <c r="J2750"/>
  <c r="I2750"/>
  <c r="H2750"/>
  <c r="G2750"/>
  <c r="F2750"/>
  <c r="E2750"/>
  <c r="D2750"/>
  <c r="C2750"/>
  <c r="B2750"/>
  <c r="A2750"/>
  <c r="O2749"/>
  <c r="K2749"/>
  <c r="J2749"/>
  <c r="I2749"/>
  <c r="H2749"/>
  <c r="G2749"/>
  <c r="F2749"/>
  <c r="E2749"/>
  <c r="D2749"/>
  <c r="C2749"/>
  <c r="B2749"/>
  <c r="A2749"/>
  <c r="O2748"/>
  <c r="K2748"/>
  <c r="J2748"/>
  <c r="I2748"/>
  <c r="H2748"/>
  <c r="G2748"/>
  <c r="F2748"/>
  <c r="E2748"/>
  <c r="D2748"/>
  <c r="C2748"/>
  <c r="B2748"/>
  <c r="A2748"/>
  <c r="O2747"/>
  <c r="K2747"/>
  <c r="J2747"/>
  <c r="I2747"/>
  <c r="H2747"/>
  <c r="G2747"/>
  <c r="F2747"/>
  <c r="E2747"/>
  <c r="D2747"/>
  <c r="C2747"/>
  <c r="B2747"/>
  <c r="A2747"/>
  <c r="O2746"/>
  <c r="K2746"/>
  <c r="J2746"/>
  <c r="I2746"/>
  <c r="H2746"/>
  <c r="G2746"/>
  <c r="F2746"/>
  <c r="E2746"/>
  <c r="D2746"/>
  <c r="C2746"/>
  <c r="B2746"/>
  <c r="A2746"/>
  <c r="O2745"/>
  <c r="K2745"/>
  <c r="J2745"/>
  <c r="I2745"/>
  <c r="H2745"/>
  <c r="G2745"/>
  <c r="F2745"/>
  <c r="E2745"/>
  <c r="D2745"/>
  <c r="C2745"/>
  <c r="B2745"/>
  <c r="A2745"/>
  <c r="O2744"/>
  <c r="K2744"/>
  <c r="J2744"/>
  <c r="I2744"/>
  <c r="H2744"/>
  <c r="G2744"/>
  <c r="F2744"/>
  <c r="E2744"/>
  <c r="D2744"/>
  <c r="C2744"/>
  <c r="B2744"/>
  <c r="A2744"/>
  <c r="O2743"/>
  <c r="K2743"/>
  <c r="J2743"/>
  <c r="I2743"/>
  <c r="H2743"/>
  <c r="G2743"/>
  <c r="F2743"/>
  <c r="E2743"/>
  <c r="D2743"/>
  <c r="C2743"/>
  <c r="B2743"/>
  <c r="A2743"/>
  <c r="O2742"/>
  <c r="K2742"/>
  <c r="J2742"/>
  <c r="I2742"/>
  <c r="H2742"/>
  <c r="G2742"/>
  <c r="F2742"/>
  <c r="E2742"/>
  <c r="D2742"/>
  <c r="C2742"/>
  <c r="B2742"/>
  <c r="A2742"/>
  <c r="O2741"/>
  <c r="K2741"/>
  <c r="J2741"/>
  <c r="I2741"/>
  <c r="H2741"/>
  <c r="G2741"/>
  <c r="F2741"/>
  <c r="E2741"/>
  <c r="D2741"/>
  <c r="C2741"/>
  <c r="B2741"/>
  <c r="A2741"/>
  <c r="O2740"/>
  <c r="K2740"/>
  <c r="J2740"/>
  <c r="I2740"/>
  <c r="H2740"/>
  <c r="G2740"/>
  <c r="F2740"/>
  <c r="E2740"/>
  <c r="D2740"/>
  <c r="C2740"/>
  <c r="B2740"/>
  <c r="A2740"/>
  <c r="O2739"/>
  <c r="K2739"/>
  <c r="J2739"/>
  <c r="I2739"/>
  <c r="H2739"/>
  <c r="G2739"/>
  <c r="F2739"/>
  <c r="E2739"/>
  <c r="D2739"/>
  <c r="C2739"/>
  <c r="B2739"/>
  <c r="A2739"/>
  <c r="O2738"/>
  <c r="K2738"/>
  <c r="J2738"/>
  <c r="I2738"/>
  <c r="H2738"/>
  <c r="G2738"/>
  <c r="F2738"/>
  <c r="E2738"/>
  <c r="D2738"/>
  <c r="C2738"/>
  <c r="B2738"/>
  <c r="A2738"/>
  <c r="O2737"/>
  <c r="K2737"/>
  <c r="J2737"/>
  <c r="I2737"/>
  <c r="H2737"/>
  <c r="G2737"/>
  <c r="F2737"/>
  <c r="E2737"/>
  <c r="D2737"/>
  <c r="C2737"/>
  <c r="B2737"/>
  <c r="A2737"/>
  <c r="O2736"/>
  <c r="K2736"/>
  <c r="J2736"/>
  <c r="I2736"/>
  <c r="H2736"/>
  <c r="G2736"/>
  <c r="F2736"/>
  <c r="E2736"/>
  <c r="D2736"/>
  <c r="C2736"/>
  <c r="B2736"/>
  <c r="A2736"/>
  <c r="O2735"/>
  <c r="K2735"/>
  <c r="J2735"/>
  <c r="I2735"/>
  <c r="H2735"/>
  <c r="G2735"/>
  <c r="F2735"/>
  <c r="E2735"/>
  <c r="D2735"/>
  <c r="C2735"/>
  <c r="B2735"/>
  <c r="A2735"/>
  <c r="O2734"/>
  <c r="K2734"/>
  <c r="J2734"/>
  <c r="I2734"/>
  <c r="H2734"/>
  <c r="G2734"/>
  <c r="F2734"/>
  <c r="E2734"/>
  <c r="D2734"/>
  <c r="C2734"/>
  <c r="B2734"/>
  <c r="A2734"/>
  <c r="O2733"/>
  <c r="K2733"/>
  <c r="J2733"/>
  <c r="I2733"/>
  <c r="H2733"/>
  <c r="G2733"/>
  <c r="F2733"/>
  <c r="E2733"/>
  <c r="D2733"/>
  <c r="C2733"/>
  <c r="B2733"/>
  <c r="A2733"/>
  <c r="O2732"/>
  <c r="K2732"/>
  <c r="J2732"/>
  <c r="I2732"/>
  <c r="H2732"/>
  <c r="G2732"/>
  <c r="F2732"/>
  <c r="E2732"/>
  <c r="D2732"/>
  <c r="C2732"/>
  <c r="B2732"/>
  <c r="A2732"/>
  <c r="O2731"/>
  <c r="K2731"/>
  <c r="J2731"/>
  <c r="I2731"/>
  <c r="H2731"/>
  <c r="G2731"/>
  <c r="F2731"/>
  <c r="E2731"/>
  <c r="D2731"/>
  <c r="C2731"/>
  <c r="B2731"/>
  <c r="A2731"/>
  <c r="O2730"/>
  <c r="K2730"/>
  <c r="J2730"/>
  <c r="I2730"/>
  <c r="H2730"/>
  <c r="G2730"/>
  <c r="F2730"/>
  <c r="E2730"/>
  <c r="D2730"/>
  <c r="C2730"/>
  <c r="B2730"/>
  <c r="A2730"/>
  <c r="O2729"/>
  <c r="K2729"/>
  <c r="J2729"/>
  <c r="I2729"/>
  <c r="H2729"/>
  <c r="G2729"/>
  <c r="F2729"/>
  <c r="E2729"/>
  <c r="D2729"/>
  <c r="C2729"/>
  <c r="B2729"/>
  <c r="A2729"/>
  <c r="O2728"/>
  <c r="K2728"/>
  <c r="J2728"/>
  <c r="I2728"/>
  <c r="H2728"/>
  <c r="G2728"/>
  <c r="F2728"/>
  <c r="E2728"/>
  <c r="D2728"/>
  <c r="C2728"/>
  <c r="B2728"/>
  <c r="A2728"/>
  <c r="O2727"/>
  <c r="K2727"/>
  <c r="J2727"/>
  <c r="I2727"/>
  <c r="H2727"/>
  <c r="G2727"/>
  <c r="F2727"/>
  <c r="E2727"/>
  <c r="D2727"/>
  <c r="C2727"/>
  <c r="B2727"/>
  <c r="A2727"/>
  <c r="O2726"/>
  <c r="K2726"/>
  <c r="J2726"/>
  <c r="I2726"/>
  <c r="H2726"/>
  <c r="G2726"/>
  <c r="F2726"/>
  <c r="E2726"/>
  <c r="D2726"/>
  <c r="C2726"/>
  <c r="B2726"/>
  <c r="A2726"/>
  <c r="O2725"/>
  <c r="K2725"/>
  <c r="J2725"/>
  <c r="I2725"/>
  <c r="H2725"/>
  <c r="G2725"/>
  <c r="F2725"/>
  <c r="E2725"/>
  <c r="D2725"/>
  <c r="C2725"/>
  <c r="B2725"/>
  <c r="A2725"/>
  <c r="O2724"/>
  <c r="K2724"/>
  <c r="J2724"/>
  <c r="I2724"/>
  <c r="H2724"/>
  <c r="G2724"/>
  <c r="F2724"/>
  <c r="E2724"/>
  <c r="D2724"/>
  <c r="C2724"/>
  <c r="B2724"/>
  <c r="A2724"/>
  <c r="O2723"/>
  <c r="K2723"/>
  <c r="J2723"/>
  <c r="I2723"/>
  <c r="H2723"/>
  <c r="G2723"/>
  <c r="F2723"/>
  <c r="E2723"/>
  <c r="D2723"/>
  <c r="C2723"/>
  <c r="B2723"/>
  <c r="A2723"/>
  <c r="O2722"/>
  <c r="K2722"/>
  <c r="J2722"/>
  <c r="I2722"/>
  <c r="H2722"/>
  <c r="G2722"/>
  <c r="F2722"/>
  <c r="E2722"/>
  <c r="D2722"/>
  <c r="C2722"/>
  <c r="B2722"/>
  <c r="A2722"/>
  <c r="O2721"/>
  <c r="K2721"/>
  <c r="J2721"/>
  <c r="I2721"/>
  <c r="H2721"/>
  <c r="G2721"/>
  <c r="F2721"/>
  <c r="E2721"/>
  <c r="D2721"/>
  <c r="C2721"/>
  <c r="B2721"/>
  <c r="A2721"/>
  <c r="O2720"/>
  <c r="K2720"/>
  <c r="J2720"/>
  <c r="I2720"/>
  <c r="H2720"/>
  <c r="G2720"/>
  <c r="F2720"/>
  <c r="E2720"/>
  <c r="D2720"/>
  <c r="C2720"/>
  <c r="B2720"/>
  <c r="A2720"/>
  <c r="O2719"/>
  <c r="K2719"/>
  <c r="J2719"/>
  <c r="I2719"/>
  <c r="H2719"/>
  <c r="G2719"/>
  <c r="F2719"/>
  <c r="E2719"/>
  <c r="D2719"/>
  <c r="C2719"/>
  <c r="B2719"/>
  <c r="A2719"/>
  <c r="O2718"/>
  <c r="K2718"/>
  <c r="J2718"/>
  <c r="I2718"/>
  <c r="H2718"/>
  <c r="G2718"/>
  <c r="F2718"/>
  <c r="E2718"/>
  <c r="D2718"/>
  <c r="C2718"/>
  <c r="B2718"/>
  <c r="A2718"/>
  <c r="O2717"/>
  <c r="K2717"/>
  <c r="J2717"/>
  <c r="I2717"/>
  <c r="H2717"/>
  <c r="G2717"/>
  <c r="F2717"/>
  <c r="E2717"/>
  <c r="D2717"/>
  <c r="C2717"/>
  <c r="B2717"/>
  <c r="A2717"/>
  <c r="O2716"/>
  <c r="K2716"/>
  <c r="J2716"/>
  <c r="I2716"/>
  <c r="H2716"/>
  <c r="G2716"/>
  <c r="F2716"/>
  <c r="E2716"/>
  <c r="D2716"/>
  <c r="C2716"/>
  <c r="B2716"/>
  <c r="A2716"/>
  <c r="O2715"/>
  <c r="K2715"/>
  <c r="J2715"/>
  <c r="I2715"/>
  <c r="H2715"/>
  <c r="G2715"/>
  <c r="F2715"/>
  <c r="E2715"/>
  <c r="D2715"/>
  <c r="C2715"/>
  <c r="B2715"/>
  <c r="A2715"/>
  <c r="O2714"/>
  <c r="K2714"/>
  <c r="J2714"/>
  <c r="I2714"/>
  <c r="H2714"/>
  <c r="G2714"/>
  <c r="F2714"/>
  <c r="E2714"/>
  <c r="D2714"/>
  <c r="C2714"/>
  <c r="B2714"/>
  <c r="A2714"/>
  <c r="O2713"/>
  <c r="K2713"/>
  <c r="J2713"/>
  <c r="I2713"/>
  <c r="H2713"/>
  <c r="G2713"/>
  <c r="F2713"/>
  <c r="E2713"/>
  <c r="D2713"/>
  <c r="C2713"/>
  <c r="B2713"/>
  <c r="A2713"/>
  <c r="O2712"/>
  <c r="K2712"/>
  <c r="J2712"/>
  <c r="I2712"/>
  <c r="H2712"/>
  <c r="G2712"/>
  <c r="F2712"/>
  <c r="E2712"/>
  <c r="D2712"/>
  <c r="C2712"/>
  <c r="B2712"/>
  <c r="A2712"/>
  <c r="O2711"/>
  <c r="K2711"/>
  <c r="J2711"/>
  <c r="I2711"/>
  <c r="H2711"/>
  <c r="G2711"/>
  <c r="F2711"/>
  <c r="E2711"/>
  <c r="D2711"/>
  <c r="C2711"/>
  <c r="B2711"/>
  <c r="A2711"/>
  <c r="O2710"/>
  <c r="K2710"/>
  <c r="J2710"/>
  <c r="I2710"/>
  <c r="H2710"/>
  <c r="G2710"/>
  <c r="F2710"/>
  <c r="E2710"/>
  <c r="D2710"/>
  <c r="C2710"/>
  <c r="B2710"/>
  <c r="A2710"/>
  <c r="O2709"/>
  <c r="K2709"/>
  <c r="J2709"/>
  <c r="I2709"/>
  <c r="H2709"/>
  <c r="G2709"/>
  <c r="F2709"/>
  <c r="E2709"/>
  <c r="D2709"/>
  <c r="C2709"/>
  <c r="B2709"/>
  <c r="A2709"/>
  <c r="O2708"/>
  <c r="K2708"/>
  <c r="J2708"/>
  <c r="I2708"/>
  <c r="H2708"/>
  <c r="G2708"/>
  <c r="F2708"/>
  <c r="E2708"/>
  <c r="D2708"/>
  <c r="C2708"/>
  <c r="B2708"/>
  <c r="A2708"/>
  <c r="O2707"/>
  <c r="K2707"/>
  <c r="J2707"/>
  <c r="I2707"/>
  <c r="H2707"/>
  <c r="G2707"/>
  <c r="F2707"/>
  <c r="E2707"/>
  <c r="D2707"/>
  <c r="C2707"/>
  <c r="B2707"/>
  <c r="A2707"/>
  <c r="O2706"/>
  <c r="K2706"/>
  <c r="J2706"/>
  <c r="I2706"/>
  <c r="H2706"/>
  <c r="G2706"/>
  <c r="F2706"/>
  <c r="E2706"/>
  <c r="D2706"/>
  <c r="C2706"/>
  <c r="B2706"/>
  <c r="A2706"/>
  <c r="O2705"/>
  <c r="K2705"/>
  <c r="J2705"/>
  <c r="I2705"/>
  <c r="H2705"/>
  <c r="G2705"/>
  <c r="F2705"/>
  <c r="E2705"/>
  <c r="D2705"/>
  <c r="C2705"/>
  <c r="B2705"/>
  <c r="A2705"/>
  <c r="O2704"/>
  <c r="K2704"/>
  <c r="J2704"/>
  <c r="I2704"/>
  <c r="H2704"/>
  <c r="G2704"/>
  <c r="F2704"/>
  <c r="E2704"/>
  <c r="D2704"/>
  <c r="C2704"/>
  <c r="B2704"/>
  <c r="A2704"/>
  <c r="O2703"/>
  <c r="K2703"/>
  <c r="J2703"/>
  <c r="I2703"/>
  <c r="H2703"/>
  <c r="G2703"/>
  <c r="F2703"/>
  <c r="E2703"/>
  <c r="D2703"/>
  <c r="C2703"/>
  <c r="B2703"/>
  <c r="A2703"/>
  <c r="O2702"/>
  <c r="K2702"/>
  <c r="J2702"/>
  <c r="I2702"/>
  <c r="H2702"/>
  <c r="G2702"/>
  <c r="F2702"/>
  <c r="E2702"/>
  <c r="D2702"/>
  <c r="C2702"/>
  <c r="B2702"/>
  <c r="A2702"/>
  <c r="O2701"/>
  <c r="K2701"/>
  <c r="J2701"/>
  <c r="I2701"/>
  <c r="H2701"/>
  <c r="G2701"/>
  <c r="F2701"/>
  <c r="E2701"/>
  <c r="D2701"/>
  <c r="C2701"/>
  <c r="B2701"/>
  <c r="A2701"/>
  <c r="O2700"/>
  <c r="K2700"/>
  <c r="J2700"/>
  <c r="I2700"/>
  <c r="H2700"/>
  <c r="G2700"/>
  <c r="F2700"/>
  <c r="E2700"/>
  <c r="D2700"/>
  <c r="C2700"/>
  <c r="B2700"/>
  <c r="A2700"/>
  <c r="O2699"/>
  <c r="K2699"/>
  <c r="J2699"/>
  <c r="I2699"/>
  <c r="H2699"/>
  <c r="G2699"/>
  <c r="F2699"/>
  <c r="E2699"/>
  <c r="D2699"/>
  <c r="C2699"/>
  <c r="B2699"/>
  <c r="A2699"/>
  <c r="O2698"/>
  <c r="K2698"/>
  <c r="J2698"/>
  <c r="I2698"/>
  <c r="H2698"/>
  <c r="G2698"/>
  <c r="F2698"/>
  <c r="E2698"/>
  <c r="D2698"/>
  <c r="C2698"/>
  <c r="B2698"/>
  <c r="A2698"/>
  <c r="O2697"/>
  <c r="K2697"/>
  <c r="J2697"/>
  <c r="I2697"/>
  <c r="H2697"/>
  <c r="G2697"/>
  <c r="F2697"/>
  <c r="E2697"/>
  <c r="D2697"/>
  <c r="C2697"/>
  <c r="B2697"/>
  <c r="A2697"/>
  <c r="O2696"/>
  <c r="K2696"/>
  <c r="J2696"/>
  <c r="I2696"/>
  <c r="H2696"/>
  <c r="G2696"/>
  <c r="F2696"/>
  <c r="E2696"/>
  <c r="D2696"/>
  <c r="C2696"/>
  <c r="B2696"/>
  <c r="A2696"/>
  <c r="O2695"/>
  <c r="K2695"/>
  <c r="J2695"/>
  <c r="I2695"/>
  <c r="H2695"/>
  <c r="G2695"/>
  <c r="F2695"/>
  <c r="E2695"/>
  <c r="D2695"/>
  <c r="C2695"/>
  <c r="B2695"/>
  <c r="A2695"/>
  <c r="O2694"/>
  <c r="K2694"/>
  <c r="J2694"/>
  <c r="I2694"/>
  <c r="H2694"/>
  <c r="G2694"/>
  <c r="F2694"/>
  <c r="E2694"/>
  <c r="D2694"/>
  <c r="C2694"/>
  <c r="B2694"/>
  <c r="A2694"/>
  <c r="O2693"/>
  <c r="K2693"/>
  <c r="J2693"/>
  <c r="I2693"/>
  <c r="H2693"/>
  <c r="G2693"/>
  <c r="F2693"/>
  <c r="E2693"/>
  <c r="D2693"/>
  <c r="C2693"/>
  <c r="B2693"/>
  <c r="A2693"/>
  <c r="O2692"/>
  <c r="K2692"/>
  <c r="J2692"/>
  <c r="I2692"/>
  <c r="H2692"/>
  <c r="G2692"/>
  <c r="F2692"/>
  <c r="E2692"/>
  <c r="D2692"/>
  <c r="C2692"/>
  <c r="B2692"/>
  <c r="A2692"/>
  <c r="O2691"/>
  <c r="K2691"/>
  <c r="J2691"/>
  <c r="I2691"/>
  <c r="H2691"/>
  <c r="G2691"/>
  <c r="F2691"/>
  <c r="E2691"/>
  <c r="D2691"/>
  <c r="C2691"/>
  <c r="B2691"/>
  <c r="A2691"/>
  <c r="O2690"/>
  <c r="K2690"/>
  <c r="J2690"/>
  <c r="I2690"/>
  <c r="H2690"/>
  <c r="G2690"/>
  <c r="F2690"/>
  <c r="E2690"/>
  <c r="D2690"/>
  <c r="C2690"/>
  <c r="B2690"/>
  <c r="A2690"/>
  <c r="O2689"/>
  <c r="K2689"/>
  <c r="J2689"/>
  <c r="I2689"/>
  <c r="H2689"/>
  <c r="G2689"/>
  <c r="F2689"/>
  <c r="E2689"/>
  <c r="D2689"/>
  <c r="C2689"/>
  <c r="B2689"/>
  <c r="A2689"/>
  <c r="O2688"/>
  <c r="K2688"/>
  <c r="J2688"/>
  <c r="I2688"/>
  <c r="H2688"/>
  <c r="G2688"/>
  <c r="F2688"/>
  <c r="E2688"/>
  <c r="D2688"/>
  <c r="C2688"/>
  <c r="B2688"/>
  <c r="A2688"/>
  <c r="O2687"/>
  <c r="K2687"/>
  <c r="J2687"/>
  <c r="I2687"/>
  <c r="H2687"/>
  <c r="G2687"/>
  <c r="F2687"/>
  <c r="E2687"/>
  <c r="D2687"/>
  <c r="C2687"/>
  <c r="B2687"/>
  <c r="A2687"/>
  <c r="O2686"/>
  <c r="K2686"/>
  <c r="J2686"/>
  <c r="I2686"/>
  <c r="H2686"/>
  <c r="G2686"/>
  <c r="F2686"/>
  <c r="E2686"/>
  <c r="D2686"/>
  <c r="C2686"/>
  <c r="B2686"/>
  <c r="A2686"/>
  <c r="O2685"/>
  <c r="K2685"/>
  <c r="J2685"/>
  <c r="I2685"/>
  <c r="H2685"/>
  <c r="G2685"/>
  <c r="F2685"/>
  <c r="E2685"/>
  <c r="D2685"/>
  <c r="C2685"/>
  <c r="B2685"/>
  <c r="A2685"/>
  <c r="O2684"/>
  <c r="K2684"/>
  <c r="J2684"/>
  <c r="I2684"/>
  <c r="H2684"/>
  <c r="G2684"/>
  <c r="F2684"/>
  <c r="E2684"/>
  <c r="D2684"/>
  <c r="C2684"/>
  <c r="B2684"/>
  <c r="A2684"/>
  <c r="O2683"/>
  <c r="K2683"/>
  <c r="J2683"/>
  <c r="I2683"/>
  <c r="H2683"/>
  <c r="G2683"/>
  <c r="F2683"/>
  <c r="E2683"/>
  <c r="D2683"/>
  <c r="C2683"/>
  <c r="B2683"/>
  <c r="A2683"/>
  <c r="O2682"/>
  <c r="K2682"/>
  <c r="J2682"/>
  <c r="I2682"/>
  <c r="H2682"/>
  <c r="G2682"/>
  <c r="F2682"/>
  <c r="E2682"/>
  <c r="D2682"/>
  <c r="C2682"/>
  <c r="B2682"/>
  <c r="A2682"/>
  <c r="O2681"/>
  <c r="K2681"/>
  <c r="J2681"/>
  <c r="I2681"/>
  <c r="H2681"/>
  <c r="G2681"/>
  <c r="F2681"/>
  <c r="E2681"/>
  <c r="D2681"/>
  <c r="C2681"/>
  <c r="B2681"/>
  <c r="A2681"/>
  <c r="O2680"/>
  <c r="K2680"/>
  <c r="J2680"/>
  <c r="I2680"/>
  <c r="H2680"/>
  <c r="G2680"/>
  <c r="F2680"/>
  <c r="E2680"/>
  <c r="D2680"/>
  <c r="C2680"/>
  <c r="B2680"/>
  <c r="A2680"/>
  <c r="O2679"/>
  <c r="K2679"/>
  <c r="J2679"/>
  <c r="I2679"/>
  <c r="H2679"/>
  <c r="G2679"/>
  <c r="F2679"/>
  <c r="E2679"/>
  <c r="D2679"/>
  <c r="C2679"/>
  <c r="B2679"/>
  <c r="A2679"/>
  <c r="O2678"/>
  <c r="K2678"/>
  <c r="J2678"/>
  <c r="I2678"/>
  <c r="H2678"/>
  <c r="G2678"/>
  <c r="F2678"/>
  <c r="E2678"/>
  <c r="D2678"/>
  <c r="C2678"/>
  <c r="B2678"/>
  <c r="A2678"/>
  <c r="O2677"/>
  <c r="K2677"/>
  <c r="J2677"/>
  <c r="I2677"/>
  <c r="H2677"/>
  <c r="G2677"/>
  <c r="F2677"/>
  <c r="E2677"/>
  <c r="D2677"/>
  <c r="C2677"/>
  <c r="B2677"/>
  <c r="A2677"/>
  <c r="O2676"/>
  <c r="K2676"/>
  <c r="J2676"/>
  <c r="I2676"/>
  <c r="H2676"/>
  <c r="G2676"/>
  <c r="F2676"/>
  <c r="E2676"/>
  <c r="D2676"/>
  <c r="C2676"/>
  <c r="B2676"/>
  <c r="A2676"/>
  <c r="O2675"/>
  <c r="K2675"/>
  <c r="J2675"/>
  <c r="I2675"/>
  <c r="H2675"/>
  <c r="G2675"/>
  <c r="F2675"/>
  <c r="E2675"/>
  <c r="D2675"/>
  <c r="C2675"/>
  <c r="B2675"/>
  <c r="A2675"/>
  <c r="O2674"/>
  <c r="K2674"/>
  <c r="J2674"/>
  <c r="I2674"/>
  <c r="H2674"/>
  <c r="G2674"/>
  <c r="F2674"/>
  <c r="E2674"/>
  <c r="D2674"/>
  <c r="C2674"/>
  <c r="B2674"/>
  <c r="A2674"/>
  <c r="O2673"/>
  <c r="K2673"/>
  <c r="J2673"/>
  <c r="I2673"/>
  <c r="H2673"/>
  <c r="G2673"/>
  <c r="F2673"/>
  <c r="E2673"/>
  <c r="D2673"/>
  <c r="C2673"/>
  <c r="B2673"/>
  <c r="A2673"/>
  <c r="O2672"/>
  <c r="K2672"/>
  <c r="J2672"/>
  <c r="I2672"/>
  <c r="H2672"/>
  <c r="G2672"/>
  <c r="F2672"/>
  <c r="E2672"/>
  <c r="D2672"/>
  <c r="C2672"/>
  <c r="B2672"/>
  <c r="A2672"/>
  <c r="O2671"/>
  <c r="K2671"/>
  <c r="J2671"/>
  <c r="I2671"/>
  <c r="H2671"/>
  <c r="G2671"/>
  <c r="F2671"/>
  <c r="E2671"/>
  <c r="D2671"/>
  <c r="C2671"/>
  <c r="B2671"/>
  <c r="A2671"/>
  <c r="O2670"/>
  <c r="K2670"/>
  <c r="J2670"/>
  <c r="I2670"/>
  <c r="H2670"/>
  <c r="G2670"/>
  <c r="F2670"/>
  <c r="E2670"/>
  <c r="D2670"/>
  <c r="C2670"/>
  <c r="B2670"/>
  <c r="A2670"/>
  <c r="O2669"/>
  <c r="K2669"/>
  <c r="J2669"/>
  <c r="I2669"/>
  <c r="H2669"/>
  <c r="G2669"/>
  <c r="F2669"/>
  <c r="E2669"/>
  <c r="D2669"/>
  <c r="C2669"/>
  <c r="B2669"/>
  <c r="A2669"/>
  <c r="O2668"/>
  <c r="K2668"/>
  <c r="J2668"/>
  <c r="I2668"/>
  <c r="H2668"/>
  <c r="G2668"/>
  <c r="F2668"/>
  <c r="E2668"/>
  <c r="D2668"/>
  <c r="C2668"/>
  <c r="B2668"/>
  <c r="A2668"/>
  <c r="O2667"/>
  <c r="K2667"/>
  <c r="J2667"/>
  <c r="I2667"/>
  <c r="H2667"/>
  <c r="G2667"/>
  <c r="F2667"/>
  <c r="E2667"/>
  <c r="D2667"/>
  <c r="C2667"/>
  <c r="B2667"/>
  <c r="A2667"/>
  <c r="O2666"/>
  <c r="K2666"/>
  <c r="J2666"/>
  <c r="I2666"/>
  <c r="H2666"/>
  <c r="G2666"/>
  <c r="F2666"/>
  <c r="E2666"/>
  <c r="D2666"/>
  <c r="C2666"/>
  <c r="B2666"/>
  <c r="A2666"/>
  <c r="O2665"/>
  <c r="K2665"/>
  <c r="J2665"/>
  <c r="I2665"/>
  <c r="H2665"/>
  <c r="G2665"/>
  <c r="F2665"/>
  <c r="E2665"/>
  <c r="D2665"/>
  <c r="C2665"/>
  <c r="B2665"/>
  <c r="A2665"/>
  <c r="O2664"/>
  <c r="K2664"/>
  <c r="J2664"/>
  <c r="I2664"/>
  <c r="H2664"/>
  <c r="G2664"/>
  <c r="F2664"/>
  <c r="E2664"/>
  <c r="D2664"/>
  <c r="C2664"/>
  <c r="B2664"/>
  <c r="A2664"/>
  <c r="O2663"/>
  <c r="K2663"/>
  <c r="J2663"/>
  <c r="I2663"/>
  <c r="H2663"/>
  <c r="G2663"/>
  <c r="F2663"/>
  <c r="E2663"/>
  <c r="D2663"/>
  <c r="C2663"/>
  <c r="B2663"/>
  <c r="A2663"/>
  <c r="O2662"/>
  <c r="K2662"/>
  <c r="J2662"/>
  <c r="I2662"/>
  <c r="H2662"/>
  <c r="G2662"/>
  <c r="F2662"/>
  <c r="E2662"/>
  <c r="D2662"/>
  <c r="C2662"/>
  <c r="B2662"/>
  <c r="A2662"/>
  <c r="O2661"/>
  <c r="K2661"/>
  <c r="J2661"/>
  <c r="I2661"/>
  <c r="H2661"/>
  <c r="G2661"/>
  <c r="F2661"/>
  <c r="E2661"/>
  <c r="D2661"/>
  <c r="C2661"/>
  <c r="B2661"/>
  <c r="A2661"/>
  <c r="O2660"/>
  <c r="K2660"/>
  <c r="J2660"/>
  <c r="I2660"/>
  <c r="H2660"/>
  <c r="G2660"/>
  <c r="F2660"/>
  <c r="E2660"/>
  <c r="D2660"/>
  <c r="C2660"/>
  <c r="B2660"/>
  <c r="A2660"/>
  <c r="O2659"/>
  <c r="K2659"/>
  <c r="J2659"/>
  <c r="I2659"/>
  <c r="H2659"/>
  <c r="G2659"/>
  <c r="F2659"/>
  <c r="E2659"/>
  <c r="D2659"/>
  <c r="C2659"/>
  <c r="B2659"/>
  <c r="A2659"/>
  <c r="O2658"/>
  <c r="K2658"/>
  <c r="J2658"/>
  <c r="I2658"/>
  <c r="H2658"/>
  <c r="G2658"/>
  <c r="F2658"/>
  <c r="E2658"/>
  <c r="D2658"/>
  <c r="C2658"/>
  <c r="B2658"/>
  <c r="A2658"/>
  <c r="O2657"/>
  <c r="K2657"/>
  <c r="J2657"/>
  <c r="I2657"/>
  <c r="H2657"/>
  <c r="G2657"/>
  <c r="F2657"/>
  <c r="E2657"/>
  <c r="D2657"/>
  <c r="C2657"/>
  <c r="B2657"/>
  <c r="A2657"/>
  <c r="O2656"/>
  <c r="K2656"/>
  <c r="J2656"/>
  <c r="I2656"/>
  <c r="H2656"/>
  <c r="G2656"/>
  <c r="F2656"/>
  <c r="E2656"/>
  <c r="D2656"/>
  <c r="C2656"/>
  <c r="B2656"/>
  <c r="A2656"/>
  <c r="O2655"/>
  <c r="K2655"/>
  <c r="J2655"/>
  <c r="I2655"/>
  <c r="H2655"/>
  <c r="G2655"/>
  <c r="F2655"/>
  <c r="E2655"/>
  <c r="D2655"/>
  <c r="C2655"/>
  <c r="B2655"/>
  <c r="A2655"/>
  <c r="O2654"/>
  <c r="K2654"/>
  <c r="J2654"/>
  <c r="I2654"/>
  <c r="H2654"/>
  <c r="G2654"/>
  <c r="F2654"/>
  <c r="E2654"/>
  <c r="D2654"/>
  <c r="C2654"/>
  <c r="B2654"/>
  <c r="A2654"/>
  <c r="O2653"/>
  <c r="K2653"/>
  <c r="J2653"/>
  <c r="I2653"/>
  <c r="H2653"/>
  <c r="G2653"/>
  <c r="F2653"/>
  <c r="E2653"/>
  <c r="D2653"/>
  <c r="C2653"/>
  <c r="B2653"/>
  <c r="A2653"/>
  <c r="O2652"/>
  <c r="K2652"/>
  <c r="J2652"/>
  <c r="I2652"/>
  <c r="H2652"/>
  <c r="G2652"/>
  <c r="F2652"/>
  <c r="E2652"/>
  <c r="D2652"/>
  <c r="C2652"/>
  <c r="B2652"/>
  <c r="A2652"/>
  <c r="O2651"/>
  <c r="K2651"/>
  <c r="J2651"/>
  <c r="I2651"/>
  <c r="H2651"/>
  <c r="G2651"/>
  <c r="F2651"/>
  <c r="E2651"/>
  <c r="D2651"/>
  <c r="C2651"/>
  <c r="B2651"/>
  <c r="A2651"/>
  <c r="O2650"/>
  <c r="K2650"/>
  <c r="J2650"/>
  <c r="I2650"/>
  <c r="H2650"/>
  <c r="G2650"/>
  <c r="F2650"/>
  <c r="E2650"/>
  <c r="D2650"/>
  <c r="C2650"/>
  <c r="B2650"/>
  <c r="A2650"/>
  <c r="O2649"/>
  <c r="K2649"/>
  <c r="J2649"/>
  <c r="I2649"/>
  <c r="H2649"/>
  <c r="G2649"/>
  <c r="F2649"/>
  <c r="E2649"/>
  <c r="D2649"/>
  <c r="C2649"/>
  <c r="B2649"/>
  <c r="A2649"/>
  <c r="O2648"/>
  <c r="K2648"/>
  <c r="J2648"/>
  <c r="I2648"/>
  <c r="H2648"/>
  <c r="G2648"/>
  <c r="F2648"/>
  <c r="E2648"/>
  <c r="D2648"/>
  <c r="C2648"/>
  <c r="B2648"/>
  <c r="A2648"/>
  <c r="O2647"/>
  <c r="K2647"/>
  <c r="J2647"/>
  <c r="I2647"/>
  <c r="H2647"/>
  <c r="G2647"/>
  <c r="F2647"/>
  <c r="E2647"/>
  <c r="D2647"/>
  <c r="C2647"/>
  <c r="B2647"/>
  <c r="A2647"/>
  <c r="O2646"/>
  <c r="K2646"/>
  <c r="J2646"/>
  <c r="I2646"/>
  <c r="H2646"/>
  <c r="G2646"/>
  <c r="F2646"/>
  <c r="E2646"/>
  <c r="D2646"/>
  <c r="C2646"/>
  <c r="B2646"/>
  <c r="A2646"/>
  <c r="O2645"/>
  <c r="K2645"/>
  <c r="J2645"/>
  <c r="I2645"/>
  <c r="H2645"/>
  <c r="G2645"/>
  <c r="F2645"/>
  <c r="E2645"/>
  <c r="D2645"/>
  <c r="C2645"/>
  <c r="B2645"/>
  <c r="A2645"/>
  <c r="O2644"/>
  <c r="K2644"/>
  <c r="J2644"/>
  <c r="I2644"/>
  <c r="H2644"/>
  <c r="G2644"/>
  <c r="F2644"/>
  <c r="E2644"/>
  <c r="D2644"/>
  <c r="C2644"/>
  <c r="B2644"/>
  <c r="A2644"/>
  <c r="O2643"/>
  <c r="K2643"/>
  <c r="J2643"/>
  <c r="I2643"/>
  <c r="H2643"/>
  <c r="G2643"/>
  <c r="F2643"/>
  <c r="E2643"/>
  <c r="D2643"/>
  <c r="C2643"/>
  <c r="B2643"/>
  <c r="A2643"/>
  <c r="O2642"/>
  <c r="K2642"/>
  <c r="J2642"/>
  <c r="I2642"/>
  <c r="H2642"/>
  <c r="G2642"/>
  <c r="F2642"/>
  <c r="E2642"/>
  <c r="D2642"/>
  <c r="C2642"/>
  <c r="B2642"/>
  <c r="A2642"/>
  <c r="O2641"/>
  <c r="K2641"/>
  <c r="J2641"/>
  <c r="I2641"/>
  <c r="H2641"/>
  <c r="G2641"/>
  <c r="F2641"/>
  <c r="E2641"/>
  <c r="D2641"/>
  <c r="C2641"/>
  <c r="B2641"/>
  <c r="A2641"/>
  <c r="O2640"/>
  <c r="K2640"/>
  <c r="J2640"/>
  <c r="I2640"/>
  <c r="H2640"/>
  <c r="G2640"/>
  <c r="F2640"/>
  <c r="E2640"/>
  <c r="D2640"/>
  <c r="C2640"/>
  <c r="B2640"/>
  <c r="A2640"/>
  <c r="O2639"/>
  <c r="K2639"/>
  <c r="J2639"/>
  <c r="I2639"/>
  <c r="H2639"/>
  <c r="G2639"/>
  <c r="F2639"/>
  <c r="E2639"/>
  <c r="D2639"/>
  <c r="C2639"/>
  <c r="B2639"/>
  <c r="A2639"/>
  <c r="O2638"/>
  <c r="K2638"/>
  <c r="J2638"/>
  <c r="I2638"/>
  <c r="H2638"/>
  <c r="G2638"/>
  <c r="F2638"/>
  <c r="E2638"/>
  <c r="D2638"/>
  <c r="C2638"/>
  <c r="B2638"/>
  <c r="A2638"/>
  <c r="O2637"/>
  <c r="K2637"/>
  <c r="J2637"/>
  <c r="I2637"/>
  <c r="H2637"/>
  <c r="G2637"/>
  <c r="F2637"/>
  <c r="E2637"/>
  <c r="D2637"/>
  <c r="C2637"/>
  <c r="B2637"/>
  <c r="A2637"/>
  <c r="O2636"/>
  <c r="K2636"/>
  <c r="J2636"/>
  <c r="I2636"/>
  <c r="H2636"/>
  <c r="G2636"/>
  <c r="F2636"/>
  <c r="E2636"/>
  <c r="D2636"/>
  <c r="C2636"/>
  <c r="B2636"/>
  <c r="A2636"/>
  <c r="O2635"/>
  <c r="K2635"/>
  <c r="J2635"/>
  <c r="I2635"/>
  <c r="H2635"/>
  <c r="G2635"/>
  <c r="F2635"/>
  <c r="E2635"/>
  <c r="D2635"/>
  <c r="C2635"/>
  <c r="B2635"/>
  <c r="A2635"/>
  <c r="O2634"/>
  <c r="K2634"/>
  <c r="J2634"/>
  <c r="I2634"/>
  <c r="H2634"/>
  <c r="G2634"/>
  <c r="F2634"/>
  <c r="E2634"/>
  <c r="D2634"/>
  <c r="C2634"/>
  <c r="B2634"/>
  <c r="A2634"/>
  <c r="O2633"/>
  <c r="K2633"/>
  <c r="J2633"/>
  <c r="I2633"/>
  <c r="H2633"/>
  <c r="G2633"/>
  <c r="F2633"/>
  <c r="E2633"/>
  <c r="D2633"/>
  <c r="C2633"/>
  <c r="B2633"/>
  <c r="A2633"/>
  <c r="O2632"/>
  <c r="K2632"/>
  <c r="J2632"/>
  <c r="I2632"/>
  <c r="H2632"/>
  <c r="G2632"/>
  <c r="F2632"/>
  <c r="E2632"/>
  <c r="D2632"/>
  <c r="C2632"/>
  <c r="B2632"/>
  <c r="A2632"/>
  <c r="O2631"/>
  <c r="K2631"/>
  <c r="J2631"/>
  <c r="I2631"/>
  <c r="H2631"/>
  <c r="G2631"/>
  <c r="F2631"/>
  <c r="E2631"/>
  <c r="D2631"/>
  <c r="C2631"/>
  <c r="B2631"/>
  <c r="A2631"/>
  <c r="O2630"/>
  <c r="K2630"/>
  <c r="J2630"/>
  <c r="I2630"/>
  <c r="H2630"/>
  <c r="G2630"/>
  <c r="F2630"/>
  <c r="E2630"/>
  <c r="D2630"/>
  <c r="C2630"/>
  <c r="B2630"/>
  <c r="A2630"/>
  <c r="O2629"/>
  <c r="K2629"/>
  <c r="J2629"/>
  <c r="I2629"/>
  <c r="H2629"/>
  <c r="G2629"/>
  <c r="F2629"/>
  <c r="E2629"/>
  <c r="D2629"/>
  <c r="C2629"/>
  <c r="B2629"/>
  <c r="A2629"/>
  <c r="O2628"/>
  <c r="K2628"/>
  <c r="J2628"/>
  <c r="I2628"/>
  <c r="H2628"/>
  <c r="G2628"/>
  <c r="F2628"/>
  <c r="E2628"/>
  <c r="D2628"/>
  <c r="C2628"/>
  <c r="B2628"/>
  <c r="A2628"/>
  <c r="O2627"/>
  <c r="K2627"/>
  <c r="J2627"/>
  <c r="I2627"/>
  <c r="H2627"/>
  <c r="G2627"/>
  <c r="F2627"/>
  <c r="E2627"/>
  <c r="D2627"/>
  <c r="C2627"/>
  <c r="B2627"/>
  <c r="A2627"/>
  <c r="O2626"/>
  <c r="K2626"/>
  <c r="J2626"/>
  <c r="I2626"/>
  <c r="H2626"/>
  <c r="G2626"/>
  <c r="F2626"/>
  <c r="E2626"/>
  <c r="D2626"/>
  <c r="C2626"/>
  <c r="B2626"/>
  <c r="A2626"/>
  <c r="O2625"/>
  <c r="K2625"/>
  <c r="J2625"/>
  <c r="I2625"/>
  <c r="H2625"/>
  <c r="G2625"/>
  <c r="F2625"/>
  <c r="E2625"/>
  <c r="D2625"/>
  <c r="C2625"/>
  <c r="B2625"/>
  <c r="A2625"/>
  <c r="O2624"/>
  <c r="K2624"/>
  <c r="J2624"/>
  <c r="I2624"/>
  <c r="H2624"/>
  <c r="G2624"/>
  <c r="F2624"/>
  <c r="E2624"/>
  <c r="D2624"/>
  <c r="C2624"/>
  <c r="B2624"/>
  <c r="A2624"/>
  <c r="O2623"/>
  <c r="K2623"/>
  <c r="J2623"/>
  <c r="I2623"/>
  <c r="H2623"/>
  <c r="G2623"/>
  <c r="F2623"/>
  <c r="E2623"/>
  <c r="D2623"/>
  <c r="C2623"/>
  <c r="B2623"/>
  <c r="A2623"/>
  <c r="O2622"/>
  <c r="K2622"/>
  <c r="J2622"/>
  <c r="I2622"/>
  <c r="H2622"/>
  <c r="G2622"/>
  <c r="F2622"/>
  <c r="E2622"/>
  <c r="D2622"/>
  <c r="C2622"/>
  <c r="B2622"/>
  <c r="A2622"/>
  <c r="O2621"/>
  <c r="K2621"/>
  <c r="J2621"/>
  <c r="I2621"/>
  <c r="H2621"/>
  <c r="G2621"/>
  <c r="F2621"/>
  <c r="E2621"/>
  <c r="D2621"/>
  <c r="C2621"/>
  <c r="B2621"/>
  <c r="A2621"/>
  <c r="O2620"/>
  <c r="K2620"/>
  <c r="J2620"/>
  <c r="I2620"/>
  <c r="H2620"/>
  <c r="G2620"/>
  <c r="F2620"/>
  <c r="E2620"/>
  <c r="D2620"/>
  <c r="C2620"/>
  <c r="B2620"/>
  <c r="A2620"/>
  <c r="O2619"/>
  <c r="K2619"/>
  <c r="J2619"/>
  <c r="I2619"/>
  <c r="H2619"/>
  <c r="G2619"/>
  <c r="F2619"/>
  <c r="E2619"/>
  <c r="D2619"/>
  <c r="C2619"/>
  <c r="B2619"/>
  <c r="A2619"/>
  <c r="O2618"/>
  <c r="K2618"/>
  <c r="J2618"/>
  <c r="I2618"/>
  <c r="H2618"/>
  <c r="G2618"/>
  <c r="F2618"/>
  <c r="E2618"/>
  <c r="D2618"/>
  <c r="C2618"/>
  <c r="B2618"/>
  <c r="A2618"/>
  <c r="O2617"/>
  <c r="K2617"/>
  <c r="J2617"/>
  <c r="I2617"/>
  <c r="H2617"/>
  <c r="G2617"/>
  <c r="F2617"/>
  <c r="E2617"/>
  <c r="D2617"/>
  <c r="C2617"/>
  <c r="B2617"/>
  <c r="A2617"/>
  <c r="O2616"/>
  <c r="K2616"/>
  <c r="J2616"/>
  <c r="I2616"/>
  <c r="H2616"/>
  <c r="G2616"/>
  <c r="F2616"/>
  <c r="E2616"/>
  <c r="D2616"/>
  <c r="C2616"/>
  <c r="B2616"/>
  <c r="A2616"/>
  <c r="O2615"/>
  <c r="K2615"/>
  <c r="J2615"/>
  <c r="I2615"/>
  <c r="H2615"/>
  <c r="G2615"/>
  <c r="F2615"/>
  <c r="E2615"/>
  <c r="D2615"/>
  <c r="C2615"/>
  <c r="B2615"/>
  <c r="A2615"/>
  <c r="O2614"/>
  <c r="K2614"/>
  <c r="J2614"/>
  <c r="I2614"/>
  <c r="H2614"/>
  <c r="G2614"/>
  <c r="F2614"/>
  <c r="E2614"/>
  <c r="D2614"/>
  <c r="C2614"/>
  <c r="B2614"/>
  <c r="A2614"/>
  <c r="O2613"/>
  <c r="K2613"/>
  <c r="J2613"/>
  <c r="I2613"/>
  <c r="H2613"/>
  <c r="G2613"/>
  <c r="F2613"/>
  <c r="E2613"/>
  <c r="D2613"/>
  <c r="C2613"/>
  <c r="B2613"/>
  <c r="A2613"/>
  <c r="O2612"/>
  <c r="K2612"/>
  <c r="J2612"/>
  <c r="I2612"/>
  <c r="H2612"/>
  <c r="G2612"/>
  <c r="F2612"/>
  <c r="E2612"/>
  <c r="D2612"/>
  <c r="C2612"/>
  <c r="B2612"/>
  <c r="A2612"/>
  <c r="O2611"/>
  <c r="K2611"/>
  <c r="J2611"/>
  <c r="I2611"/>
  <c r="H2611"/>
  <c r="G2611"/>
  <c r="F2611"/>
  <c r="E2611"/>
  <c r="D2611"/>
  <c r="C2611"/>
  <c r="B2611"/>
  <c r="A2611"/>
  <c r="O2610"/>
  <c r="K2610"/>
  <c r="J2610"/>
  <c r="I2610"/>
  <c r="H2610"/>
  <c r="G2610"/>
  <c r="F2610"/>
  <c r="E2610"/>
  <c r="D2610"/>
  <c r="C2610"/>
  <c r="B2610"/>
  <c r="A2610"/>
  <c r="O2609"/>
  <c r="K2609"/>
  <c r="J2609"/>
  <c r="I2609"/>
  <c r="H2609"/>
  <c r="G2609"/>
  <c r="F2609"/>
  <c r="E2609"/>
  <c r="D2609"/>
  <c r="C2609"/>
  <c r="B2609"/>
  <c r="A2609"/>
  <c r="O2608"/>
  <c r="K2608"/>
  <c r="J2608"/>
  <c r="I2608"/>
  <c r="H2608"/>
  <c r="G2608"/>
  <c r="F2608"/>
  <c r="E2608"/>
  <c r="D2608"/>
  <c r="C2608"/>
  <c r="B2608"/>
  <c r="A2608"/>
  <c r="O2607"/>
  <c r="K2607"/>
  <c r="J2607"/>
  <c r="I2607"/>
  <c r="H2607"/>
  <c r="G2607"/>
  <c r="F2607"/>
  <c r="E2607"/>
  <c r="D2607"/>
  <c r="C2607"/>
  <c r="B2607"/>
  <c r="A2607"/>
  <c r="O2606"/>
  <c r="K2606"/>
  <c r="J2606"/>
  <c r="I2606"/>
  <c r="H2606"/>
  <c r="G2606"/>
  <c r="F2606"/>
  <c r="E2606"/>
  <c r="D2606"/>
  <c r="C2606"/>
  <c r="B2606"/>
  <c r="A2606"/>
  <c r="O2605"/>
  <c r="K2605"/>
  <c r="J2605"/>
  <c r="I2605"/>
  <c r="H2605"/>
  <c r="G2605"/>
  <c r="F2605"/>
  <c r="E2605"/>
  <c r="D2605"/>
  <c r="C2605"/>
  <c r="B2605"/>
  <c r="A2605"/>
  <c r="O2604"/>
  <c r="K2604"/>
  <c r="J2604"/>
  <c r="I2604"/>
  <c r="H2604"/>
  <c r="G2604"/>
  <c r="F2604"/>
  <c r="E2604"/>
  <c r="D2604"/>
  <c r="C2604"/>
  <c r="B2604"/>
  <c r="A2604"/>
  <c r="O2603"/>
  <c r="K2603"/>
  <c r="J2603"/>
  <c r="I2603"/>
  <c r="H2603"/>
  <c r="G2603"/>
  <c r="F2603"/>
  <c r="E2603"/>
  <c r="D2603"/>
  <c r="C2603"/>
  <c r="B2603"/>
  <c r="A2603"/>
  <c r="O2602"/>
  <c r="K2602"/>
  <c r="J2602"/>
  <c r="I2602"/>
  <c r="H2602"/>
  <c r="G2602"/>
  <c r="F2602"/>
  <c r="E2602"/>
  <c r="D2602"/>
  <c r="C2602"/>
  <c r="B2602"/>
  <c r="A2602"/>
  <c r="O2601"/>
  <c r="K2601"/>
  <c r="J2601"/>
  <c r="I2601"/>
  <c r="H2601"/>
  <c r="G2601"/>
  <c r="F2601"/>
  <c r="E2601"/>
  <c r="D2601"/>
  <c r="C2601"/>
  <c r="B2601"/>
  <c r="A2601"/>
  <c r="O2600"/>
  <c r="K2600"/>
  <c r="J2600"/>
  <c r="I2600"/>
  <c r="H2600"/>
  <c r="G2600"/>
  <c r="F2600"/>
  <c r="E2600"/>
  <c r="D2600"/>
  <c r="C2600"/>
  <c r="B2600"/>
  <c r="A2600"/>
  <c r="O2599"/>
  <c r="K2599"/>
  <c r="J2599"/>
  <c r="I2599"/>
  <c r="H2599"/>
  <c r="G2599"/>
  <c r="F2599"/>
  <c r="E2599"/>
  <c r="D2599"/>
  <c r="C2599"/>
  <c r="B2599"/>
  <c r="A2599"/>
  <c r="O2598"/>
  <c r="K2598"/>
  <c r="J2598"/>
  <c r="I2598"/>
  <c r="H2598"/>
  <c r="G2598"/>
  <c r="F2598"/>
  <c r="E2598"/>
  <c r="D2598"/>
  <c r="C2598"/>
  <c r="B2598"/>
  <c r="A2598"/>
  <c r="O2597"/>
  <c r="K2597"/>
  <c r="J2597"/>
  <c r="I2597"/>
  <c r="H2597"/>
  <c r="G2597"/>
  <c r="F2597"/>
  <c r="E2597"/>
  <c r="D2597"/>
  <c r="C2597"/>
  <c r="B2597"/>
  <c r="A2597"/>
  <c r="O2596"/>
  <c r="K2596"/>
  <c r="J2596"/>
  <c r="I2596"/>
  <c r="H2596"/>
  <c r="G2596"/>
  <c r="F2596"/>
  <c r="E2596"/>
  <c r="D2596"/>
  <c r="C2596"/>
  <c r="B2596"/>
  <c r="A2596"/>
  <c r="O2595"/>
  <c r="K2595"/>
  <c r="J2595"/>
  <c r="I2595"/>
  <c r="H2595"/>
  <c r="G2595"/>
  <c r="F2595"/>
  <c r="E2595"/>
  <c r="D2595"/>
  <c r="C2595"/>
  <c r="B2595"/>
  <c r="A2595"/>
  <c r="O2594"/>
  <c r="K2594"/>
  <c r="J2594"/>
  <c r="I2594"/>
  <c r="H2594"/>
  <c r="G2594"/>
  <c r="F2594"/>
  <c r="E2594"/>
  <c r="D2594"/>
  <c r="C2594"/>
  <c r="B2594"/>
  <c r="A2594"/>
  <c r="O2593"/>
  <c r="K2593"/>
  <c r="J2593"/>
  <c r="I2593"/>
  <c r="H2593"/>
  <c r="G2593"/>
  <c r="F2593"/>
  <c r="E2593"/>
  <c r="D2593"/>
  <c r="C2593"/>
  <c r="B2593"/>
  <c r="A2593"/>
  <c r="O2592"/>
  <c r="K2592"/>
  <c r="J2592"/>
  <c r="I2592"/>
  <c r="H2592"/>
  <c r="G2592"/>
  <c r="F2592"/>
  <c r="E2592"/>
  <c r="D2592"/>
  <c r="C2592"/>
  <c r="B2592"/>
  <c r="A2592"/>
  <c r="O2591"/>
  <c r="K2591"/>
  <c r="J2591"/>
  <c r="I2591"/>
  <c r="H2591"/>
  <c r="G2591"/>
  <c r="F2591"/>
  <c r="E2591"/>
  <c r="D2591"/>
  <c r="C2591"/>
  <c r="B2591"/>
  <c r="A2591"/>
  <c r="O2590"/>
  <c r="K2590"/>
  <c r="J2590"/>
  <c r="I2590"/>
  <c r="H2590"/>
  <c r="G2590"/>
  <c r="F2590"/>
  <c r="E2590"/>
  <c r="D2590"/>
  <c r="C2590"/>
  <c r="B2590"/>
  <c r="A2590"/>
  <c r="O2589"/>
  <c r="K2589"/>
  <c r="J2589"/>
  <c r="I2589"/>
  <c r="H2589"/>
  <c r="G2589"/>
  <c r="F2589"/>
  <c r="E2589"/>
  <c r="D2589"/>
  <c r="C2589"/>
  <c r="B2589"/>
  <c r="A2589"/>
  <c r="O2588"/>
  <c r="K2588"/>
  <c r="J2588"/>
  <c r="I2588"/>
  <c r="H2588"/>
  <c r="G2588"/>
  <c r="F2588"/>
  <c r="E2588"/>
  <c r="D2588"/>
  <c r="C2588"/>
  <c r="B2588"/>
  <c r="A2588"/>
  <c r="O2587"/>
  <c r="K2587"/>
  <c r="J2587"/>
  <c r="I2587"/>
  <c r="H2587"/>
  <c r="G2587"/>
  <c r="F2587"/>
  <c r="E2587"/>
  <c r="D2587"/>
  <c r="C2587"/>
  <c r="B2587"/>
  <c r="A2587"/>
  <c r="O2586"/>
  <c r="K2586"/>
  <c r="J2586"/>
  <c r="I2586"/>
  <c r="H2586"/>
  <c r="G2586"/>
  <c r="F2586"/>
  <c r="E2586"/>
  <c r="D2586"/>
  <c r="C2586"/>
  <c r="B2586"/>
  <c r="A2586"/>
  <c r="O2585"/>
  <c r="K2585"/>
  <c r="J2585"/>
  <c r="I2585"/>
  <c r="H2585"/>
  <c r="G2585"/>
  <c r="F2585"/>
  <c r="E2585"/>
  <c r="D2585"/>
  <c r="C2585"/>
  <c r="B2585"/>
  <c r="A2585"/>
  <c r="O2584"/>
  <c r="K2584"/>
  <c r="J2584"/>
  <c r="I2584"/>
  <c r="H2584"/>
  <c r="G2584"/>
  <c r="F2584"/>
  <c r="E2584"/>
  <c r="D2584"/>
  <c r="C2584"/>
  <c r="B2584"/>
  <c r="A2584"/>
  <c r="O2583"/>
  <c r="K2583"/>
  <c r="J2583"/>
  <c r="I2583"/>
  <c r="H2583"/>
  <c r="G2583"/>
  <c r="F2583"/>
  <c r="E2583"/>
  <c r="D2583"/>
  <c r="C2583"/>
  <c r="B2583"/>
  <c r="A2583"/>
  <c r="O2582"/>
  <c r="K2582"/>
  <c r="J2582"/>
  <c r="I2582"/>
  <c r="H2582"/>
  <c r="G2582"/>
  <c r="F2582"/>
  <c r="E2582"/>
  <c r="D2582"/>
  <c r="C2582"/>
  <c r="B2582"/>
  <c r="A2582"/>
  <c r="O2581"/>
  <c r="K2581"/>
  <c r="J2581"/>
  <c r="I2581"/>
  <c r="H2581"/>
  <c r="G2581"/>
  <c r="F2581"/>
  <c r="E2581"/>
  <c r="D2581"/>
  <c r="C2581"/>
  <c r="B2581"/>
  <c r="A2581"/>
  <c r="O2580"/>
  <c r="K2580"/>
  <c r="J2580"/>
  <c r="I2580"/>
  <c r="H2580"/>
  <c r="G2580"/>
  <c r="F2580"/>
  <c r="E2580"/>
  <c r="D2580"/>
  <c r="C2580"/>
  <c r="B2580"/>
  <c r="A2580"/>
  <c r="O2579"/>
  <c r="K2579"/>
  <c r="J2579"/>
  <c r="I2579"/>
  <c r="H2579"/>
  <c r="G2579"/>
  <c r="F2579"/>
  <c r="E2579"/>
  <c r="D2579"/>
  <c r="C2579"/>
  <c r="B2579"/>
  <c r="A2579"/>
  <c r="O2578"/>
  <c r="K2578"/>
  <c r="J2578"/>
  <c r="I2578"/>
  <c r="H2578"/>
  <c r="G2578"/>
  <c r="F2578"/>
  <c r="E2578"/>
  <c r="D2578"/>
  <c r="C2578"/>
  <c r="B2578"/>
  <c r="A2578"/>
  <c r="O2577"/>
  <c r="K2577"/>
  <c r="J2577"/>
  <c r="I2577"/>
  <c r="H2577"/>
  <c r="G2577"/>
  <c r="F2577"/>
  <c r="E2577"/>
  <c r="D2577"/>
  <c r="C2577"/>
  <c r="B2577"/>
  <c r="A2577"/>
  <c r="O2576"/>
  <c r="K2576"/>
  <c r="J2576"/>
  <c r="I2576"/>
  <c r="H2576"/>
  <c r="G2576"/>
  <c r="F2576"/>
  <c r="E2576"/>
  <c r="D2576"/>
  <c r="C2576"/>
  <c r="B2576"/>
  <c r="A2576"/>
  <c r="O2575"/>
  <c r="K2575"/>
  <c r="J2575"/>
  <c r="I2575"/>
  <c r="H2575"/>
  <c r="G2575"/>
  <c r="F2575"/>
  <c r="E2575"/>
  <c r="D2575"/>
  <c r="C2575"/>
  <c r="B2575"/>
  <c r="A2575"/>
  <c r="O2574"/>
  <c r="K2574"/>
  <c r="J2574"/>
  <c r="I2574"/>
  <c r="H2574"/>
  <c r="G2574"/>
  <c r="F2574"/>
  <c r="E2574"/>
  <c r="D2574"/>
  <c r="C2574"/>
  <c r="B2574"/>
  <c r="A2574"/>
  <c r="O2573"/>
  <c r="K2573"/>
  <c r="J2573"/>
  <c r="I2573"/>
  <c r="H2573"/>
  <c r="G2573"/>
  <c r="F2573"/>
  <c r="E2573"/>
  <c r="D2573"/>
  <c r="C2573"/>
  <c r="B2573"/>
  <c r="A2573"/>
  <c r="O2572"/>
  <c r="K2572"/>
  <c r="J2572"/>
  <c r="I2572"/>
  <c r="H2572"/>
  <c r="G2572"/>
  <c r="F2572"/>
  <c r="E2572"/>
  <c r="D2572"/>
  <c r="C2572"/>
  <c r="B2572"/>
  <c r="A2572"/>
  <c r="O2571"/>
  <c r="K2571"/>
  <c r="J2571"/>
  <c r="I2571"/>
  <c r="H2571"/>
  <c r="G2571"/>
  <c r="F2571"/>
  <c r="E2571"/>
  <c r="D2571"/>
  <c r="C2571"/>
  <c r="B2571"/>
  <c r="A2571"/>
  <c r="O2570"/>
  <c r="K2570"/>
  <c r="J2570"/>
  <c r="I2570"/>
  <c r="H2570"/>
  <c r="G2570"/>
  <c r="F2570"/>
  <c r="E2570"/>
  <c r="D2570"/>
  <c r="C2570"/>
  <c r="B2570"/>
  <c r="A2570"/>
  <c r="O2569"/>
  <c r="K2569"/>
  <c r="J2569"/>
  <c r="I2569"/>
  <c r="H2569"/>
  <c r="G2569"/>
  <c r="F2569"/>
  <c r="E2569"/>
  <c r="D2569"/>
  <c r="C2569"/>
  <c r="B2569"/>
  <c r="A2569"/>
  <c r="O2568"/>
  <c r="K2568"/>
  <c r="J2568"/>
  <c r="I2568"/>
  <c r="H2568"/>
  <c r="G2568"/>
  <c r="F2568"/>
  <c r="E2568"/>
  <c r="D2568"/>
  <c r="C2568"/>
  <c r="B2568"/>
  <c r="A2568"/>
  <c r="O2567"/>
  <c r="K2567"/>
  <c r="J2567"/>
  <c r="I2567"/>
  <c r="H2567"/>
  <c r="G2567"/>
  <c r="F2567"/>
  <c r="E2567"/>
  <c r="D2567"/>
  <c r="C2567"/>
  <c r="B2567"/>
  <c r="A2567"/>
  <c r="O2566"/>
  <c r="K2566"/>
  <c r="J2566"/>
  <c r="I2566"/>
  <c r="H2566"/>
  <c r="G2566"/>
  <c r="F2566"/>
  <c r="E2566"/>
  <c r="D2566"/>
  <c r="C2566"/>
  <c r="B2566"/>
  <c r="A2566"/>
  <c r="O2565"/>
  <c r="K2565"/>
  <c r="J2565"/>
  <c r="I2565"/>
  <c r="H2565"/>
  <c r="G2565"/>
  <c r="F2565"/>
  <c r="E2565"/>
  <c r="D2565"/>
  <c r="C2565"/>
  <c r="B2565"/>
  <c r="A2565"/>
  <c r="O2564"/>
  <c r="K2564"/>
  <c r="J2564"/>
  <c r="I2564"/>
  <c r="H2564"/>
  <c r="G2564"/>
  <c r="F2564"/>
  <c r="E2564"/>
  <c r="D2564"/>
  <c r="C2564"/>
  <c r="B2564"/>
  <c r="A2564"/>
  <c r="O2563"/>
  <c r="K2563"/>
  <c r="J2563"/>
  <c r="I2563"/>
  <c r="H2563"/>
  <c r="G2563"/>
  <c r="F2563"/>
  <c r="E2563"/>
  <c r="D2563"/>
  <c r="C2563"/>
  <c r="B2563"/>
  <c r="A2563"/>
  <c r="O2562"/>
  <c r="K2562"/>
  <c r="J2562"/>
  <c r="I2562"/>
  <c r="H2562"/>
  <c r="G2562"/>
  <c r="F2562"/>
  <c r="E2562"/>
  <c r="D2562"/>
  <c r="C2562"/>
  <c r="B2562"/>
  <c r="A2562"/>
  <c r="O2561"/>
  <c r="K2561"/>
  <c r="J2561"/>
  <c r="I2561"/>
  <c r="H2561"/>
  <c r="G2561"/>
  <c r="F2561"/>
  <c r="E2561"/>
  <c r="D2561"/>
  <c r="C2561"/>
  <c r="B2561"/>
  <c r="A2561"/>
  <c r="O2560"/>
  <c r="K2560"/>
  <c r="J2560"/>
  <c r="I2560"/>
  <c r="H2560"/>
  <c r="G2560"/>
  <c r="F2560"/>
  <c r="E2560"/>
  <c r="D2560"/>
  <c r="C2560"/>
  <c r="B2560"/>
  <c r="A2560"/>
  <c r="O2559"/>
  <c r="K2559"/>
  <c r="J2559"/>
  <c r="I2559"/>
  <c r="H2559"/>
  <c r="G2559"/>
  <c r="F2559"/>
  <c r="E2559"/>
  <c r="D2559"/>
  <c r="C2559"/>
  <c r="B2559"/>
  <c r="A2559"/>
  <c r="O2558"/>
  <c r="K2558"/>
  <c r="J2558"/>
  <c r="I2558"/>
  <c r="H2558"/>
  <c r="G2558"/>
  <c r="F2558"/>
  <c r="E2558"/>
  <c r="D2558"/>
  <c r="C2558"/>
  <c r="B2558"/>
  <c r="A2558"/>
  <c r="O2557"/>
  <c r="K2557"/>
  <c r="J2557"/>
  <c r="I2557"/>
  <c r="H2557"/>
  <c r="G2557"/>
  <c r="F2557"/>
  <c r="E2557"/>
  <c r="D2557"/>
  <c r="C2557"/>
  <c r="B2557"/>
  <c r="A2557"/>
  <c r="O2556"/>
  <c r="K2556"/>
  <c r="J2556"/>
  <c r="I2556"/>
  <c r="H2556"/>
  <c r="G2556"/>
  <c r="F2556"/>
  <c r="E2556"/>
  <c r="D2556"/>
  <c r="C2556"/>
  <c r="B2556"/>
  <c r="A2556"/>
  <c r="O2555"/>
  <c r="K2555"/>
  <c r="J2555"/>
  <c r="I2555"/>
  <c r="H2555"/>
  <c r="G2555"/>
  <c r="F2555"/>
  <c r="E2555"/>
  <c r="D2555"/>
  <c r="C2555"/>
  <c r="B2555"/>
  <c r="A2555"/>
  <c r="O2554"/>
  <c r="K2554"/>
  <c r="J2554"/>
  <c r="I2554"/>
  <c r="H2554"/>
  <c r="G2554"/>
  <c r="F2554"/>
  <c r="E2554"/>
  <c r="D2554"/>
  <c r="C2554"/>
  <c r="B2554"/>
  <c r="A2554"/>
  <c r="O2553"/>
  <c r="K2553"/>
  <c r="J2553"/>
  <c r="I2553"/>
  <c r="H2553"/>
  <c r="G2553"/>
  <c r="F2553"/>
  <c r="E2553"/>
  <c r="D2553"/>
  <c r="C2553"/>
  <c r="B2553"/>
  <c r="A2553"/>
  <c r="O2552"/>
  <c r="K2552"/>
  <c r="J2552"/>
  <c r="I2552"/>
  <c r="H2552"/>
  <c r="G2552"/>
  <c r="F2552"/>
  <c r="E2552"/>
  <c r="D2552"/>
  <c r="C2552"/>
  <c r="B2552"/>
  <c r="A2552"/>
  <c r="O2551"/>
  <c r="K2551"/>
  <c r="J2551"/>
  <c r="I2551"/>
  <c r="H2551"/>
  <c r="G2551"/>
  <c r="F2551"/>
  <c r="E2551"/>
  <c r="D2551"/>
  <c r="C2551"/>
  <c r="B2551"/>
  <c r="A2551"/>
  <c r="O2550"/>
  <c r="K2550"/>
  <c r="J2550"/>
  <c r="I2550"/>
  <c r="H2550"/>
  <c r="G2550"/>
  <c r="F2550"/>
  <c r="E2550"/>
  <c r="D2550"/>
  <c r="C2550"/>
  <c r="B2550"/>
  <c r="A2550"/>
  <c r="O2549"/>
  <c r="K2549"/>
  <c r="J2549"/>
  <c r="I2549"/>
  <c r="H2549"/>
  <c r="G2549"/>
  <c r="F2549"/>
  <c r="E2549"/>
  <c r="D2549"/>
  <c r="C2549"/>
  <c r="B2549"/>
  <c r="A2549"/>
  <c r="O2548"/>
  <c r="K2548"/>
  <c r="J2548"/>
  <c r="I2548"/>
  <c r="H2548"/>
  <c r="G2548"/>
  <c r="F2548"/>
  <c r="E2548"/>
  <c r="D2548"/>
  <c r="C2548"/>
  <c r="B2548"/>
  <c r="A2548"/>
  <c r="O2547"/>
  <c r="K2547"/>
  <c r="J2547"/>
  <c r="I2547"/>
  <c r="H2547"/>
  <c r="G2547"/>
  <c r="F2547"/>
  <c r="E2547"/>
  <c r="D2547"/>
  <c r="C2547"/>
  <c r="B2547"/>
  <c r="A2547"/>
  <c r="O2546"/>
  <c r="K2546"/>
  <c r="J2546"/>
  <c r="I2546"/>
  <c r="H2546"/>
  <c r="G2546"/>
  <c r="F2546"/>
  <c r="E2546"/>
  <c r="D2546"/>
  <c r="C2546"/>
  <c r="B2546"/>
  <c r="A2546"/>
  <c r="O2545"/>
  <c r="K2545"/>
  <c r="J2545"/>
  <c r="I2545"/>
  <c r="H2545"/>
  <c r="G2545"/>
  <c r="F2545"/>
  <c r="E2545"/>
  <c r="D2545"/>
  <c r="C2545"/>
  <c r="B2545"/>
  <c r="A2545"/>
  <c r="O2544"/>
  <c r="K2544"/>
  <c r="J2544"/>
  <c r="I2544"/>
  <c r="H2544"/>
  <c r="G2544"/>
  <c r="F2544"/>
  <c r="E2544"/>
  <c r="D2544"/>
  <c r="C2544"/>
  <c r="B2544"/>
  <c r="A2544"/>
  <c r="O2543"/>
  <c r="K2543"/>
  <c r="J2543"/>
  <c r="I2543"/>
  <c r="H2543"/>
  <c r="G2543"/>
  <c r="F2543"/>
  <c r="E2543"/>
  <c r="D2543"/>
  <c r="C2543"/>
  <c r="B2543"/>
  <c r="A2543"/>
  <c r="O2542"/>
  <c r="K2542"/>
  <c r="J2542"/>
  <c r="I2542"/>
  <c r="H2542"/>
  <c r="G2542"/>
  <c r="F2542"/>
  <c r="E2542"/>
  <c r="D2542"/>
  <c r="C2542"/>
  <c r="B2542"/>
  <c r="A2542"/>
  <c r="O2541"/>
  <c r="K2541"/>
  <c r="J2541"/>
  <c r="I2541"/>
  <c r="H2541"/>
  <c r="G2541"/>
  <c r="F2541"/>
  <c r="E2541"/>
  <c r="D2541"/>
  <c r="C2541"/>
  <c r="B2541"/>
  <c r="A2541"/>
  <c r="O2540"/>
  <c r="K2540"/>
  <c r="J2540"/>
  <c r="I2540"/>
  <c r="H2540"/>
  <c r="G2540"/>
  <c r="F2540"/>
  <c r="E2540"/>
  <c r="D2540"/>
  <c r="C2540"/>
  <c r="B2540"/>
  <c r="A2540"/>
  <c r="O2539"/>
  <c r="K2539"/>
  <c r="J2539"/>
  <c r="I2539"/>
  <c r="H2539"/>
  <c r="G2539"/>
  <c r="F2539"/>
  <c r="E2539"/>
  <c r="D2539"/>
  <c r="C2539"/>
  <c r="B2539"/>
  <c r="A2539"/>
  <c r="O2538"/>
  <c r="K2538"/>
  <c r="J2538"/>
  <c r="I2538"/>
  <c r="H2538"/>
  <c r="G2538"/>
  <c r="F2538"/>
  <c r="E2538"/>
  <c r="D2538"/>
  <c r="C2538"/>
  <c r="B2538"/>
  <c r="A2538"/>
  <c r="O2537"/>
  <c r="K2537"/>
  <c r="J2537"/>
  <c r="I2537"/>
  <c r="H2537"/>
  <c r="G2537"/>
  <c r="F2537"/>
  <c r="E2537"/>
  <c r="D2537"/>
  <c r="C2537"/>
  <c r="B2537"/>
  <c r="A2537"/>
  <c r="O2536"/>
  <c r="K2536"/>
  <c r="J2536"/>
  <c r="I2536"/>
  <c r="H2536"/>
  <c r="G2536"/>
  <c r="F2536"/>
  <c r="E2536"/>
  <c r="D2536"/>
  <c r="C2536"/>
  <c r="B2536"/>
  <c r="A2536"/>
  <c r="O2535"/>
  <c r="K2535"/>
  <c r="J2535"/>
  <c r="I2535"/>
  <c r="H2535"/>
  <c r="G2535"/>
  <c r="F2535"/>
  <c r="E2535"/>
  <c r="D2535"/>
  <c r="C2535"/>
  <c r="B2535"/>
  <c r="A2535"/>
  <c r="O2534"/>
  <c r="K2534"/>
  <c r="J2534"/>
  <c r="I2534"/>
  <c r="H2534"/>
  <c r="G2534"/>
  <c r="F2534"/>
  <c r="E2534"/>
  <c r="D2534"/>
  <c r="C2534"/>
  <c r="B2534"/>
  <c r="A2534"/>
  <c r="O2533"/>
  <c r="K2533"/>
  <c r="J2533"/>
  <c r="I2533"/>
  <c r="H2533"/>
  <c r="G2533"/>
  <c r="F2533"/>
  <c r="E2533"/>
  <c r="D2533"/>
  <c r="C2533"/>
  <c r="B2533"/>
  <c r="A2533"/>
  <c r="O2532"/>
  <c r="K2532"/>
  <c r="J2532"/>
  <c r="I2532"/>
  <c r="H2532"/>
  <c r="G2532"/>
  <c r="F2532"/>
  <c r="E2532"/>
  <c r="D2532"/>
  <c r="C2532"/>
  <c r="B2532"/>
  <c r="A2532"/>
  <c r="O2531"/>
  <c r="K2531"/>
  <c r="J2531"/>
  <c r="I2531"/>
  <c r="H2531"/>
  <c r="G2531"/>
  <c r="F2531"/>
  <c r="E2531"/>
  <c r="D2531"/>
  <c r="C2531"/>
  <c r="B2531"/>
  <c r="A2531"/>
  <c r="O2530"/>
  <c r="K2530"/>
  <c r="J2530"/>
  <c r="I2530"/>
  <c r="H2530"/>
  <c r="G2530"/>
  <c r="F2530"/>
  <c r="E2530"/>
  <c r="D2530"/>
  <c r="C2530"/>
  <c r="B2530"/>
  <c r="A2530"/>
  <c r="O2529"/>
  <c r="K2529"/>
  <c r="J2529"/>
  <c r="I2529"/>
  <c r="H2529"/>
  <c r="G2529"/>
  <c r="F2529"/>
  <c r="E2529"/>
  <c r="D2529"/>
  <c r="C2529"/>
  <c r="B2529"/>
  <c r="A2529"/>
  <c r="O2528"/>
  <c r="K2528"/>
  <c r="J2528"/>
  <c r="I2528"/>
  <c r="H2528"/>
  <c r="G2528"/>
  <c r="F2528"/>
  <c r="E2528"/>
  <c r="D2528"/>
  <c r="C2528"/>
  <c r="B2528"/>
  <c r="A2528"/>
  <c r="O2527"/>
  <c r="K2527"/>
  <c r="J2527"/>
  <c r="I2527"/>
  <c r="H2527"/>
  <c r="G2527"/>
  <c r="F2527"/>
  <c r="E2527"/>
  <c r="D2527"/>
  <c r="C2527"/>
  <c r="B2527"/>
  <c r="A2527"/>
  <c r="O2526"/>
  <c r="K2526"/>
  <c r="J2526"/>
  <c r="I2526"/>
  <c r="H2526"/>
  <c r="G2526"/>
  <c r="F2526"/>
  <c r="E2526"/>
  <c r="D2526"/>
  <c r="C2526"/>
  <c r="B2526"/>
  <c r="A2526"/>
  <c r="O2525"/>
  <c r="K2525"/>
  <c r="J2525"/>
  <c r="I2525"/>
  <c r="H2525"/>
  <c r="G2525"/>
  <c r="F2525"/>
  <c r="E2525"/>
  <c r="D2525"/>
  <c r="C2525"/>
  <c r="B2525"/>
  <c r="A2525"/>
  <c r="O2524"/>
  <c r="K2524"/>
  <c r="J2524"/>
  <c r="I2524"/>
  <c r="H2524"/>
  <c r="G2524"/>
  <c r="F2524"/>
  <c r="E2524"/>
  <c r="D2524"/>
  <c r="C2524"/>
  <c r="B2524"/>
  <c r="A2524"/>
  <c r="O2523"/>
  <c r="K2523"/>
  <c r="J2523"/>
  <c r="I2523"/>
  <c r="H2523"/>
  <c r="G2523"/>
  <c r="F2523"/>
  <c r="E2523"/>
  <c r="D2523"/>
  <c r="C2523"/>
  <c r="B2523"/>
  <c r="A2523"/>
  <c r="O2522"/>
  <c r="K2522"/>
  <c r="J2522"/>
  <c r="I2522"/>
  <c r="H2522"/>
  <c r="G2522"/>
  <c r="F2522"/>
  <c r="E2522"/>
  <c r="D2522"/>
  <c r="C2522"/>
  <c r="B2522"/>
  <c r="A2522"/>
  <c r="O2521"/>
  <c r="K2521"/>
  <c r="J2521"/>
  <c r="I2521"/>
  <c r="H2521"/>
  <c r="G2521"/>
  <c r="F2521"/>
  <c r="E2521"/>
  <c r="D2521"/>
  <c r="C2521"/>
  <c r="B2521"/>
  <c r="A2521"/>
  <c r="O2520"/>
  <c r="K2520"/>
  <c r="J2520"/>
  <c r="I2520"/>
  <c r="H2520"/>
  <c r="G2520"/>
  <c r="F2520"/>
  <c r="E2520"/>
  <c r="D2520"/>
  <c r="C2520"/>
  <c r="B2520"/>
  <c r="A2520"/>
  <c r="O2519"/>
  <c r="K2519"/>
  <c r="J2519"/>
  <c r="I2519"/>
  <c r="H2519"/>
  <c r="G2519"/>
  <c r="F2519"/>
  <c r="E2519"/>
  <c r="D2519"/>
  <c r="C2519"/>
  <c r="B2519"/>
  <c r="A2519"/>
  <c r="O2518"/>
  <c r="K2518"/>
  <c r="J2518"/>
  <c r="I2518"/>
  <c r="H2518"/>
  <c r="G2518"/>
  <c r="F2518"/>
  <c r="E2518"/>
  <c r="D2518"/>
  <c r="C2518"/>
  <c r="B2518"/>
  <c r="A2518"/>
  <c r="O2517"/>
  <c r="K2517"/>
  <c r="J2517"/>
  <c r="I2517"/>
  <c r="H2517"/>
  <c r="G2517"/>
  <c r="F2517"/>
  <c r="E2517"/>
  <c r="D2517"/>
  <c r="C2517"/>
  <c r="B2517"/>
  <c r="A2517"/>
  <c r="O2516"/>
  <c r="K2516"/>
  <c r="J2516"/>
  <c r="I2516"/>
  <c r="H2516"/>
  <c r="G2516"/>
  <c r="F2516"/>
  <c r="E2516"/>
  <c r="D2516"/>
  <c r="C2516"/>
  <c r="B2516"/>
  <c r="A2516"/>
  <c r="O2515"/>
  <c r="K2515"/>
  <c r="J2515"/>
  <c r="I2515"/>
  <c r="H2515"/>
  <c r="G2515"/>
  <c r="F2515"/>
  <c r="E2515"/>
  <c r="D2515"/>
  <c r="C2515"/>
  <c r="B2515"/>
  <c r="A2515"/>
  <c r="O2514"/>
  <c r="K2514"/>
  <c r="J2514"/>
  <c r="I2514"/>
  <c r="H2514"/>
  <c r="G2514"/>
  <c r="F2514"/>
  <c r="E2514"/>
  <c r="D2514"/>
  <c r="C2514"/>
  <c r="B2514"/>
  <c r="A2514"/>
  <c r="O2513"/>
  <c r="K2513"/>
  <c r="J2513"/>
  <c r="I2513"/>
  <c r="H2513"/>
  <c r="G2513"/>
  <c r="F2513"/>
  <c r="E2513"/>
  <c r="D2513"/>
  <c r="C2513"/>
  <c r="B2513"/>
  <c r="A2513"/>
  <c r="O2512"/>
  <c r="K2512"/>
  <c r="J2512"/>
  <c r="I2512"/>
  <c r="H2512"/>
  <c r="G2512"/>
  <c r="F2512"/>
  <c r="E2512"/>
  <c r="D2512"/>
  <c r="C2512"/>
  <c r="B2512"/>
  <c r="A2512"/>
  <c r="O2511"/>
  <c r="K2511"/>
  <c r="J2511"/>
  <c r="I2511"/>
  <c r="H2511"/>
  <c r="G2511"/>
  <c r="F2511"/>
  <c r="E2511"/>
  <c r="D2511"/>
  <c r="C2511"/>
  <c r="B2511"/>
  <c r="A2511"/>
  <c r="O2510"/>
  <c r="K2510"/>
  <c r="J2510"/>
  <c r="I2510"/>
  <c r="H2510"/>
  <c r="G2510"/>
  <c r="F2510"/>
  <c r="E2510"/>
  <c r="D2510"/>
  <c r="C2510"/>
  <c r="B2510"/>
  <c r="A2510"/>
  <c r="O2509"/>
  <c r="K2509"/>
  <c r="J2509"/>
  <c r="I2509"/>
  <c r="H2509"/>
  <c r="G2509"/>
  <c r="F2509"/>
  <c r="E2509"/>
  <c r="D2509"/>
  <c r="C2509"/>
  <c r="B2509"/>
  <c r="A2509"/>
  <c r="O2508"/>
  <c r="K2508"/>
  <c r="J2508"/>
  <c r="I2508"/>
  <c r="H2508"/>
  <c r="G2508"/>
  <c r="F2508"/>
  <c r="E2508"/>
  <c r="D2508"/>
  <c r="C2508"/>
  <c r="B2508"/>
  <c r="A2508"/>
  <c r="O2507"/>
  <c r="K2507"/>
  <c r="J2507"/>
  <c r="I2507"/>
  <c r="H2507"/>
  <c r="G2507"/>
  <c r="F2507"/>
  <c r="E2507"/>
  <c r="D2507"/>
  <c r="C2507"/>
  <c r="B2507"/>
  <c r="A2507"/>
  <c r="O2506"/>
  <c r="K2506"/>
  <c r="J2506"/>
  <c r="I2506"/>
  <c r="H2506"/>
  <c r="G2506"/>
  <c r="F2506"/>
  <c r="E2506"/>
  <c r="D2506"/>
  <c r="C2506"/>
  <c r="B2506"/>
  <c r="A2506"/>
  <c r="O2505"/>
  <c r="K2505"/>
  <c r="J2505"/>
  <c r="I2505"/>
  <c r="H2505"/>
  <c r="G2505"/>
  <c r="F2505"/>
  <c r="E2505"/>
  <c r="D2505"/>
  <c r="C2505"/>
  <c r="B2505"/>
  <c r="A2505"/>
  <c r="O2504"/>
  <c r="K2504"/>
  <c r="J2504"/>
  <c r="I2504"/>
  <c r="H2504"/>
  <c r="G2504"/>
  <c r="F2504"/>
  <c r="E2504"/>
  <c r="D2504"/>
  <c r="C2504"/>
  <c r="B2504"/>
  <c r="A2504"/>
  <c r="O2503"/>
  <c r="K2503"/>
  <c r="J2503"/>
  <c r="I2503"/>
  <c r="H2503"/>
  <c r="G2503"/>
  <c r="F2503"/>
  <c r="E2503"/>
  <c r="D2503"/>
  <c r="C2503"/>
  <c r="B2503"/>
  <c r="A2503"/>
  <c r="O2502"/>
  <c r="K2502"/>
  <c r="J2502"/>
  <c r="I2502"/>
  <c r="H2502"/>
  <c r="G2502"/>
  <c r="F2502"/>
  <c r="E2502"/>
  <c r="D2502"/>
  <c r="C2502"/>
  <c r="B2502"/>
  <c r="A2502"/>
  <c r="O2501"/>
  <c r="K2501"/>
  <c r="J2501"/>
  <c r="I2501"/>
  <c r="H2501"/>
  <c r="G2501"/>
  <c r="F2501"/>
  <c r="E2501"/>
  <c r="D2501"/>
  <c r="C2501"/>
  <c r="B2501"/>
  <c r="A2501"/>
  <c r="O2500"/>
  <c r="K2500"/>
  <c r="J2500"/>
  <c r="I2500"/>
  <c r="H2500"/>
  <c r="G2500"/>
  <c r="F2500"/>
  <c r="E2500"/>
  <c r="D2500"/>
  <c r="C2500"/>
  <c r="B2500"/>
  <c r="A2500"/>
  <c r="O2499"/>
  <c r="K2499"/>
  <c r="J2499"/>
  <c r="I2499"/>
  <c r="H2499"/>
  <c r="G2499"/>
  <c r="F2499"/>
  <c r="E2499"/>
  <c r="D2499"/>
  <c r="C2499"/>
  <c r="B2499"/>
  <c r="A2499"/>
  <c r="O2498"/>
  <c r="K2498"/>
  <c r="J2498"/>
  <c r="I2498"/>
  <c r="H2498"/>
  <c r="G2498"/>
  <c r="F2498"/>
  <c r="E2498"/>
  <c r="D2498"/>
  <c r="C2498"/>
  <c r="B2498"/>
  <c r="A2498"/>
  <c r="O2497"/>
  <c r="K2497"/>
  <c r="J2497"/>
  <c r="I2497"/>
  <c r="H2497"/>
  <c r="G2497"/>
  <c r="F2497"/>
  <c r="E2497"/>
  <c r="D2497"/>
  <c r="C2497"/>
  <c r="B2497"/>
  <c r="A2497"/>
  <c r="O2496"/>
  <c r="K2496"/>
  <c r="J2496"/>
  <c r="I2496"/>
  <c r="H2496"/>
  <c r="G2496"/>
  <c r="F2496"/>
  <c r="E2496"/>
  <c r="D2496"/>
  <c r="C2496"/>
  <c r="B2496"/>
  <c r="A2496"/>
  <c r="O2495"/>
  <c r="K2495"/>
  <c r="J2495"/>
  <c r="I2495"/>
  <c r="H2495"/>
  <c r="G2495"/>
  <c r="F2495"/>
  <c r="E2495"/>
  <c r="D2495"/>
  <c r="C2495"/>
  <c r="B2495"/>
  <c r="A2495"/>
  <c r="O2494"/>
  <c r="K2494"/>
  <c r="J2494"/>
  <c r="I2494"/>
  <c r="H2494"/>
  <c r="G2494"/>
  <c r="F2494"/>
  <c r="E2494"/>
  <c r="D2494"/>
  <c r="C2494"/>
  <c r="B2494"/>
  <c r="A2494"/>
  <c r="O2493"/>
  <c r="K2493"/>
  <c r="J2493"/>
  <c r="I2493"/>
  <c r="H2493"/>
  <c r="G2493"/>
  <c r="F2493"/>
  <c r="E2493"/>
  <c r="D2493"/>
  <c r="C2493"/>
  <c r="B2493"/>
  <c r="A2493"/>
  <c r="O2492"/>
  <c r="K2492"/>
  <c r="J2492"/>
  <c r="I2492"/>
  <c r="H2492"/>
  <c r="G2492"/>
  <c r="F2492"/>
  <c r="E2492"/>
  <c r="D2492"/>
  <c r="C2492"/>
  <c r="B2492"/>
  <c r="A2492"/>
  <c r="O2491"/>
  <c r="K2491"/>
  <c r="J2491"/>
  <c r="I2491"/>
  <c r="H2491"/>
  <c r="G2491"/>
  <c r="F2491"/>
  <c r="E2491"/>
  <c r="D2491"/>
  <c r="C2491"/>
  <c r="B2491"/>
  <c r="A2491"/>
  <c r="O2490"/>
  <c r="K2490"/>
  <c r="J2490"/>
  <c r="I2490"/>
  <c r="H2490"/>
  <c r="G2490"/>
  <c r="F2490"/>
  <c r="E2490"/>
  <c r="D2490"/>
  <c r="C2490"/>
  <c r="B2490"/>
  <c r="A2490"/>
  <c r="O2489"/>
  <c r="K2489"/>
  <c r="J2489"/>
  <c r="I2489"/>
  <c r="H2489"/>
  <c r="G2489"/>
  <c r="F2489"/>
  <c r="E2489"/>
  <c r="D2489"/>
  <c r="C2489"/>
  <c r="B2489"/>
  <c r="A2489"/>
  <c r="O2488"/>
  <c r="K2488"/>
  <c r="J2488"/>
  <c r="I2488"/>
  <c r="H2488"/>
  <c r="G2488"/>
  <c r="F2488"/>
  <c r="E2488"/>
  <c r="D2488"/>
  <c r="C2488"/>
  <c r="B2488"/>
  <c r="A2488"/>
  <c r="O2487"/>
  <c r="K2487"/>
  <c r="J2487"/>
  <c r="I2487"/>
  <c r="H2487"/>
  <c r="G2487"/>
  <c r="F2487"/>
  <c r="E2487"/>
  <c r="D2487"/>
  <c r="C2487"/>
  <c r="B2487"/>
  <c r="A2487"/>
  <c r="O2486"/>
  <c r="K2486"/>
  <c r="J2486"/>
  <c r="I2486"/>
  <c r="H2486"/>
  <c r="G2486"/>
  <c r="F2486"/>
  <c r="E2486"/>
  <c r="D2486"/>
  <c r="C2486"/>
  <c r="B2486"/>
  <c r="A2486"/>
  <c r="O2485"/>
  <c r="K2485"/>
  <c r="J2485"/>
  <c r="I2485"/>
  <c r="H2485"/>
  <c r="G2485"/>
  <c r="F2485"/>
  <c r="E2485"/>
  <c r="D2485"/>
  <c r="C2485"/>
  <c r="B2485"/>
  <c r="A2485"/>
  <c r="O2484"/>
  <c r="K2484"/>
  <c r="J2484"/>
  <c r="I2484"/>
  <c r="H2484"/>
  <c r="G2484"/>
  <c r="F2484"/>
  <c r="E2484"/>
  <c r="D2484"/>
  <c r="C2484"/>
  <c r="B2484"/>
  <c r="A2484"/>
  <c r="O2483"/>
  <c r="K2483"/>
  <c r="J2483"/>
  <c r="I2483"/>
  <c r="H2483"/>
  <c r="G2483"/>
  <c r="F2483"/>
  <c r="E2483"/>
  <c r="D2483"/>
  <c r="C2483"/>
  <c r="B2483"/>
  <c r="A2483"/>
  <c r="O2482"/>
  <c r="K2482"/>
  <c r="J2482"/>
  <c r="I2482"/>
  <c r="H2482"/>
  <c r="G2482"/>
  <c r="F2482"/>
  <c r="E2482"/>
  <c r="D2482"/>
  <c r="C2482"/>
  <c r="B2482"/>
  <c r="A2482"/>
  <c r="O2481"/>
  <c r="K2481"/>
  <c r="J2481"/>
  <c r="I2481"/>
  <c r="H2481"/>
  <c r="G2481"/>
  <c r="F2481"/>
  <c r="E2481"/>
  <c r="D2481"/>
  <c r="C2481"/>
  <c r="B2481"/>
  <c r="A2481"/>
  <c r="O2480"/>
  <c r="K2480"/>
  <c r="J2480"/>
  <c r="I2480"/>
  <c r="H2480"/>
  <c r="G2480"/>
  <c r="F2480"/>
  <c r="E2480"/>
  <c r="D2480"/>
  <c r="C2480"/>
  <c r="B2480"/>
  <c r="A2480"/>
  <c r="O2479"/>
  <c r="K2479"/>
  <c r="J2479"/>
  <c r="I2479"/>
  <c r="H2479"/>
  <c r="G2479"/>
  <c r="F2479"/>
  <c r="E2479"/>
  <c r="D2479"/>
  <c r="C2479"/>
  <c r="B2479"/>
  <c r="A2479"/>
  <c r="O2478"/>
  <c r="K2478"/>
  <c r="J2478"/>
  <c r="I2478"/>
  <c r="H2478"/>
  <c r="G2478"/>
  <c r="F2478"/>
  <c r="E2478"/>
  <c r="D2478"/>
  <c r="C2478"/>
  <c r="B2478"/>
  <c r="A2478"/>
  <c r="O2477"/>
  <c r="K2477"/>
  <c r="J2477"/>
  <c r="I2477"/>
  <c r="H2477"/>
  <c r="G2477"/>
  <c r="F2477"/>
  <c r="E2477"/>
  <c r="D2477"/>
  <c r="C2477"/>
  <c r="B2477"/>
  <c r="A2477"/>
  <c r="O2476"/>
  <c r="K2476"/>
  <c r="J2476"/>
  <c r="I2476"/>
  <c r="H2476"/>
  <c r="G2476"/>
  <c r="F2476"/>
  <c r="E2476"/>
  <c r="D2476"/>
  <c r="C2476"/>
  <c r="B2476"/>
  <c r="A2476"/>
  <c r="O2475"/>
  <c r="K2475"/>
  <c r="J2475"/>
  <c r="I2475"/>
  <c r="H2475"/>
  <c r="G2475"/>
  <c r="F2475"/>
  <c r="E2475"/>
  <c r="D2475"/>
  <c r="C2475"/>
  <c r="B2475"/>
  <c r="A2475"/>
  <c r="O2474"/>
  <c r="K2474"/>
  <c r="J2474"/>
  <c r="I2474"/>
  <c r="H2474"/>
  <c r="G2474"/>
  <c r="F2474"/>
  <c r="E2474"/>
  <c r="D2474"/>
  <c r="C2474"/>
  <c r="B2474"/>
  <c r="A2474"/>
  <c r="O2473"/>
  <c r="K2473"/>
  <c r="J2473"/>
  <c r="I2473"/>
  <c r="H2473"/>
  <c r="G2473"/>
  <c r="F2473"/>
  <c r="E2473"/>
  <c r="D2473"/>
  <c r="C2473"/>
  <c r="B2473"/>
  <c r="A2473"/>
  <c r="O2472"/>
  <c r="K2472"/>
  <c r="J2472"/>
  <c r="I2472"/>
  <c r="H2472"/>
  <c r="G2472"/>
  <c r="F2472"/>
  <c r="E2472"/>
  <c r="D2472"/>
  <c r="C2472"/>
  <c r="B2472"/>
  <c r="A2472"/>
  <c r="O2471"/>
  <c r="K2471"/>
  <c r="J2471"/>
  <c r="I2471"/>
  <c r="H2471"/>
  <c r="G2471"/>
  <c r="F2471"/>
  <c r="E2471"/>
  <c r="D2471"/>
  <c r="C2471"/>
  <c r="B2471"/>
  <c r="A2471"/>
  <c r="O2470"/>
  <c r="K2470"/>
  <c r="J2470"/>
  <c r="I2470"/>
  <c r="H2470"/>
  <c r="G2470"/>
  <c r="F2470"/>
  <c r="E2470"/>
  <c r="D2470"/>
  <c r="C2470"/>
  <c r="B2470"/>
  <c r="A2470"/>
  <c r="O2469"/>
  <c r="K2469"/>
  <c r="J2469"/>
  <c r="I2469"/>
  <c r="H2469"/>
  <c r="G2469"/>
  <c r="F2469"/>
  <c r="E2469"/>
  <c r="D2469"/>
  <c r="C2469"/>
  <c r="B2469"/>
  <c r="A2469"/>
  <c r="O2468"/>
  <c r="K2468"/>
  <c r="J2468"/>
  <c r="I2468"/>
  <c r="H2468"/>
  <c r="G2468"/>
  <c r="F2468"/>
  <c r="E2468"/>
  <c r="D2468"/>
  <c r="C2468"/>
  <c r="B2468"/>
  <c r="A2468"/>
  <c r="O2467"/>
  <c r="K2467"/>
  <c r="J2467"/>
  <c r="I2467"/>
  <c r="H2467"/>
  <c r="G2467"/>
  <c r="F2467"/>
  <c r="E2467"/>
  <c r="D2467"/>
  <c r="C2467"/>
  <c r="B2467"/>
  <c r="A2467"/>
  <c r="O2466"/>
  <c r="K2466"/>
  <c r="J2466"/>
  <c r="I2466"/>
  <c r="H2466"/>
  <c r="G2466"/>
  <c r="F2466"/>
  <c r="E2466"/>
  <c r="D2466"/>
  <c r="C2466"/>
  <c r="B2466"/>
  <c r="A2466"/>
  <c r="O2465"/>
  <c r="K2465"/>
  <c r="J2465"/>
  <c r="I2465"/>
  <c r="H2465"/>
  <c r="G2465"/>
  <c r="F2465"/>
  <c r="E2465"/>
  <c r="D2465"/>
  <c r="C2465"/>
  <c r="B2465"/>
  <c r="A2465"/>
  <c r="O2464"/>
  <c r="K2464"/>
  <c r="J2464"/>
  <c r="I2464"/>
  <c r="H2464"/>
  <c r="G2464"/>
  <c r="F2464"/>
  <c r="E2464"/>
  <c r="D2464"/>
  <c r="C2464"/>
  <c r="B2464"/>
  <c r="A2464"/>
  <c r="O2463"/>
  <c r="K2463"/>
  <c r="J2463"/>
  <c r="I2463"/>
  <c r="H2463"/>
  <c r="G2463"/>
  <c r="F2463"/>
  <c r="E2463"/>
  <c r="D2463"/>
  <c r="C2463"/>
  <c r="B2463"/>
  <c r="A2463"/>
  <c r="O2462"/>
  <c r="K2462"/>
  <c r="J2462"/>
  <c r="I2462"/>
  <c r="H2462"/>
  <c r="G2462"/>
  <c r="F2462"/>
  <c r="E2462"/>
  <c r="D2462"/>
  <c r="C2462"/>
  <c r="B2462"/>
  <c r="A2462"/>
  <c r="O2461"/>
  <c r="K2461"/>
  <c r="J2461"/>
  <c r="I2461"/>
  <c r="H2461"/>
  <c r="G2461"/>
  <c r="F2461"/>
  <c r="E2461"/>
  <c r="D2461"/>
  <c r="C2461"/>
  <c r="B2461"/>
  <c r="A2461"/>
  <c r="O2460"/>
  <c r="K2460"/>
  <c r="J2460"/>
  <c r="I2460"/>
  <c r="H2460"/>
  <c r="G2460"/>
  <c r="F2460"/>
  <c r="E2460"/>
  <c r="D2460"/>
  <c r="C2460"/>
  <c r="B2460"/>
  <c r="A2460"/>
  <c r="O2459"/>
  <c r="K2459"/>
  <c r="J2459"/>
  <c r="I2459"/>
  <c r="H2459"/>
  <c r="G2459"/>
  <c r="F2459"/>
  <c r="E2459"/>
  <c r="D2459"/>
  <c r="C2459"/>
  <c r="B2459"/>
  <c r="A2459"/>
  <c r="O2458"/>
  <c r="K2458"/>
  <c r="J2458"/>
  <c r="I2458"/>
  <c r="H2458"/>
  <c r="G2458"/>
  <c r="F2458"/>
  <c r="E2458"/>
  <c r="D2458"/>
  <c r="C2458"/>
  <c r="B2458"/>
  <c r="A2458"/>
  <c r="O2457"/>
  <c r="K2457"/>
  <c r="J2457"/>
  <c r="I2457"/>
  <c r="H2457"/>
  <c r="G2457"/>
  <c r="F2457"/>
  <c r="E2457"/>
  <c r="D2457"/>
  <c r="C2457"/>
  <c r="B2457"/>
  <c r="A2457"/>
  <c r="O2456"/>
  <c r="K2456"/>
  <c r="J2456"/>
  <c r="I2456"/>
  <c r="H2456"/>
  <c r="G2456"/>
  <c r="F2456"/>
  <c r="E2456"/>
  <c r="D2456"/>
  <c r="C2456"/>
  <c r="B2456"/>
  <c r="A2456"/>
  <c r="O2455"/>
  <c r="K2455"/>
  <c r="J2455"/>
  <c r="I2455"/>
  <c r="H2455"/>
  <c r="G2455"/>
  <c r="F2455"/>
  <c r="E2455"/>
  <c r="D2455"/>
  <c r="C2455"/>
  <c r="B2455"/>
  <c r="A2455"/>
  <c r="O2454"/>
  <c r="K2454"/>
  <c r="J2454"/>
  <c r="I2454"/>
  <c r="H2454"/>
  <c r="G2454"/>
  <c r="F2454"/>
  <c r="E2454"/>
  <c r="D2454"/>
  <c r="C2454"/>
  <c r="B2454"/>
  <c r="A2454"/>
  <c r="O2453"/>
  <c r="K2453"/>
  <c r="J2453"/>
  <c r="I2453"/>
  <c r="H2453"/>
  <c r="G2453"/>
  <c r="F2453"/>
  <c r="E2453"/>
  <c r="D2453"/>
  <c r="C2453"/>
  <c r="B2453"/>
  <c r="A2453"/>
  <c r="O2452"/>
  <c r="K2452"/>
  <c r="J2452"/>
  <c r="I2452"/>
  <c r="H2452"/>
  <c r="G2452"/>
  <c r="F2452"/>
  <c r="E2452"/>
  <c r="D2452"/>
  <c r="C2452"/>
  <c r="B2452"/>
  <c r="A2452"/>
  <c r="O2451"/>
  <c r="K2451"/>
  <c r="J2451"/>
  <c r="I2451"/>
  <c r="H2451"/>
  <c r="G2451"/>
  <c r="F2451"/>
  <c r="E2451"/>
  <c r="D2451"/>
  <c r="C2451"/>
  <c r="B2451"/>
  <c r="A2451"/>
  <c r="O2450"/>
  <c r="K2450"/>
  <c r="J2450"/>
  <c r="I2450"/>
  <c r="H2450"/>
  <c r="G2450"/>
  <c r="F2450"/>
  <c r="E2450"/>
  <c r="D2450"/>
  <c r="C2450"/>
  <c r="B2450"/>
  <c r="A2450"/>
  <c r="O2449"/>
  <c r="K2449"/>
  <c r="J2449"/>
  <c r="I2449"/>
  <c r="H2449"/>
  <c r="G2449"/>
  <c r="F2449"/>
  <c r="E2449"/>
  <c r="D2449"/>
  <c r="C2449"/>
  <c r="B2449"/>
  <c r="A2449"/>
  <c r="O2448"/>
  <c r="K2448"/>
  <c r="J2448"/>
  <c r="I2448"/>
  <c r="H2448"/>
  <c r="G2448"/>
  <c r="F2448"/>
  <c r="E2448"/>
  <c r="D2448"/>
  <c r="C2448"/>
  <c r="B2448"/>
  <c r="A2448"/>
  <c r="O2447"/>
  <c r="K2447"/>
  <c r="J2447"/>
  <c r="I2447"/>
  <c r="H2447"/>
  <c r="G2447"/>
  <c r="F2447"/>
  <c r="E2447"/>
  <c r="D2447"/>
  <c r="C2447"/>
  <c r="B2447"/>
  <c r="A2447"/>
  <c r="O2446"/>
  <c r="K2446"/>
  <c r="J2446"/>
  <c r="I2446"/>
  <c r="H2446"/>
  <c r="G2446"/>
  <c r="F2446"/>
  <c r="E2446"/>
  <c r="D2446"/>
  <c r="C2446"/>
  <c r="B2446"/>
  <c r="A2446"/>
  <c r="O2445"/>
  <c r="K2445"/>
  <c r="J2445"/>
  <c r="I2445"/>
  <c r="H2445"/>
  <c r="G2445"/>
  <c r="F2445"/>
  <c r="E2445"/>
  <c r="D2445"/>
  <c r="C2445"/>
  <c r="B2445"/>
  <c r="A2445"/>
  <c r="O2444"/>
  <c r="K2444"/>
  <c r="J2444"/>
  <c r="I2444"/>
  <c r="H2444"/>
  <c r="G2444"/>
  <c r="F2444"/>
  <c r="E2444"/>
  <c r="D2444"/>
  <c r="C2444"/>
  <c r="B2444"/>
  <c r="A2444"/>
  <c r="O2443"/>
  <c r="K2443"/>
  <c r="J2443"/>
  <c r="I2443"/>
  <c r="H2443"/>
  <c r="G2443"/>
  <c r="F2443"/>
  <c r="E2443"/>
  <c r="D2443"/>
  <c r="C2443"/>
  <c r="B2443"/>
  <c r="A2443"/>
  <c r="O2442"/>
  <c r="K2442"/>
  <c r="J2442"/>
  <c r="I2442"/>
  <c r="H2442"/>
  <c r="G2442"/>
  <c r="F2442"/>
  <c r="E2442"/>
  <c r="D2442"/>
  <c r="C2442"/>
  <c r="B2442"/>
  <c r="A2442"/>
  <c r="O2441"/>
  <c r="K2441"/>
  <c r="J2441"/>
  <c r="I2441"/>
  <c r="H2441"/>
  <c r="G2441"/>
  <c r="F2441"/>
  <c r="E2441"/>
  <c r="D2441"/>
  <c r="C2441"/>
  <c r="B2441"/>
  <c r="A2441"/>
  <c r="O2440"/>
  <c r="K2440"/>
  <c r="J2440"/>
  <c r="I2440"/>
  <c r="H2440"/>
  <c r="G2440"/>
  <c r="F2440"/>
  <c r="E2440"/>
  <c r="D2440"/>
  <c r="C2440"/>
  <c r="B2440"/>
  <c r="A2440"/>
  <c r="O2439"/>
  <c r="K2439"/>
  <c r="J2439"/>
  <c r="I2439"/>
  <c r="H2439"/>
  <c r="G2439"/>
  <c r="F2439"/>
  <c r="E2439"/>
  <c r="D2439"/>
  <c r="C2439"/>
  <c r="B2439"/>
  <c r="A2439"/>
  <c r="O2438"/>
  <c r="K2438"/>
  <c r="J2438"/>
  <c r="I2438"/>
  <c r="H2438"/>
  <c r="G2438"/>
  <c r="F2438"/>
  <c r="E2438"/>
  <c r="D2438"/>
  <c r="C2438"/>
  <c r="B2438"/>
  <c r="A2438"/>
  <c r="O2437"/>
  <c r="K2437"/>
  <c r="J2437"/>
  <c r="I2437"/>
  <c r="H2437"/>
  <c r="G2437"/>
  <c r="F2437"/>
  <c r="E2437"/>
  <c r="D2437"/>
  <c r="C2437"/>
  <c r="B2437"/>
  <c r="A2437"/>
  <c r="O2436"/>
  <c r="K2436"/>
  <c r="J2436"/>
  <c r="I2436"/>
  <c r="H2436"/>
  <c r="G2436"/>
  <c r="F2436"/>
  <c r="E2436"/>
  <c r="D2436"/>
  <c r="C2436"/>
  <c r="B2436"/>
  <c r="A2436"/>
  <c r="O2435"/>
  <c r="K2435"/>
  <c r="J2435"/>
  <c r="I2435"/>
  <c r="H2435"/>
  <c r="G2435"/>
  <c r="F2435"/>
  <c r="E2435"/>
  <c r="D2435"/>
  <c r="C2435"/>
  <c r="B2435"/>
  <c r="A2435"/>
  <c r="O2434"/>
  <c r="K2434"/>
  <c r="J2434"/>
  <c r="I2434"/>
  <c r="H2434"/>
  <c r="G2434"/>
  <c r="F2434"/>
  <c r="E2434"/>
  <c r="D2434"/>
  <c r="C2434"/>
  <c r="B2434"/>
  <c r="A2434"/>
  <c r="O2433"/>
  <c r="K2433"/>
  <c r="J2433"/>
  <c r="I2433"/>
  <c r="H2433"/>
  <c r="G2433"/>
  <c r="F2433"/>
  <c r="E2433"/>
  <c r="D2433"/>
  <c r="C2433"/>
  <c r="B2433"/>
  <c r="A2433"/>
  <c r="O2432"/>
  <c r="K2432"/>
  <c r="J2432"/>
  <c r="I2432"/>
  <c r="H2432"/>
  <c r="G2432"/>
  <c r="F2432"/>
  <c r="E2432"/>
  <c r="D2432"/>
  <c r="C2432"/>
  <c r="B2432"/>
  <c r="A2432"/>
  <c r="O2431"/>
  <c r="K2431"/>
  <c r="J2431"/>
  <c r="I2431"/>
  <c r="H2431"/>
  <c r="G2431"/>
  <c r="F2431"/>
  <c r="E2431"/>
  <c r="D2431"/>
  <c r="C2431"/>
  <c r="B2431"/>
  <c r="A2431"/>
  <c r="O2430"/>
  <c r="K2430"/>
  <c r="J2430"/>
  <c r="I2430"/>
  <c r="H2430"/>
  <c r="G2430"/>
  <c r="F2430"/>
  <c r="E2430"/>
  <c r="D2430"/>
  <c r="C2430"/>
  <c r="B2430"/>
  <c r="A2430"/>
  <c r="O2429"/>
  <c r="K2429"/>
  <c r="J2429"/>
  <c r="I2429"/>
  <c r="H2429"/>
  <c r="G2429"/>
  <c r="F2429"/>
  <c r="E2429"/>
  <c r="D2429"/>
  <c r="C2429"/>
  <c r="B2429"/>
  <c r="A2429"/>
  <c r="O2428"/>
  <c r="K2428"/>
  <c r="J2428"/>
  <c r="I2428"/>
  <c r="H2428"/>
  <c r="G2428"/>
  <c r="F2428"/>
  <c r="E2428"/>
  <c r="D2428"/>
  <c r="C2428"/>
  <c r="B2428"/>
  <c r="A2428"/>
  <c r="O2427"/>
  <c r="K2427"/>
  <c r="J2427"/>
  <c r="I2427"/>
  <c r="H2427"/>
  <c r="G2427"/>
  <c r="F2427"/>
  <c r="E2427"/>
  <c r="D2427"/>
  <c r="C2427"/>
  <c r="B2427"/>
  <c r="A2427"/>
  <c r="O2426"/>
  <c r="K2426"/>
  <c r="J2426"/>
  <c r="I2426"/>
  <c r="H2426"/>
  <c r="G2426"/>
  <c r="F2426"/>
  <c r="E2426"/>
  <c r="D2426"/>
  <c r="C2426"/>
  <c r="B2426"/>
  <c r="A2426"/>
  <c r="O2425"/>
  <c r="K2425"/>
  <c r="J2425"/>
  <c r="I2425"/>
  <c r="H2425"/>
  <c r="G2425"/>
  <c r="F2425"/>
  <c r="E2425"/>
  <c r="D2425"/>
  <c r="C2425"/>
  <c r="B2425"/>
  <c r="A2425"/>
  <c r="O2424"/>
  <c r="K2424"/>
  <c r="J2424"/>
  <c r="I2424"/>
  <c r="H2424"/>
  <c r="G2424"/>
  <c r="F2424"/>
  <c r="E2424"/>
  <c r="D2424"/>
  <c r="C2424"/>
  <c r="B2424"/>
  <c r="A2424"/>
  <c r="O2423"/>
  <c r="K2423"/>
  <c r="J2423"/>
  <c r="I2423"/>
  <c r="H2423"/>
  <c r="G2423"/>
  <c r="F2423"/>
  <c r="E2423"/>
  <c r="D2423"/>
  <c r="C2423"/>
  <c r="B2423"/>
  <c r="A2423"/>
  <c r="O2422"/>
  <c r="K2422"/>
  <c r="J2422"/>
  <c r="I2422"/>
  <c r="H2422"/>
  <c r="G2422"/>
  <c r="F2422"/>
  <c r="E2422"/>
  <c r="D2422"/>
  <c r="C2422"/>
  <c r="B2422"/>
  <c r="A2422"/>
  <c r="O2421"/>
  <c r="K2421"/>
  <c r="J2421"/>
  <c r="I2421"/>
  <c r="H2421"/>
  <c r="G2421"/>
  <c r="F2421"/>
  <c r="E2421"/>
  <c r="D2421"/>
  <c r="C2421"/>
  <c r="B2421"/>
  <c r="A2421"/>
  <c r="O2420"/>
  <c r="K2420"/>
  <c r="J2420"/>
  <c r="I2420"/>
  <c r="H2420"/>
  <c r="G2420"/>
  <c r="F2420"/>
  <c r="E2420"/>
  <c r="D2420"/>
  <c r="C2420"/>
  <c r="B2420"/>
  <c r="A2420"/>
  <c r="O2419"/>
  <c r="K2419"/>
  <c r="J2419"/>
  <c r="I2419"/>
  <c r="H2419"/>
  <c r="G2419"/>
  <c r="F2419"/>
  <c r="E2419"/>
  <c r="D2419"/>
  <c r="C2419"/>
  <c r="B2419"/>
  <c r="A2419"/>
  <c r="O2418"/>
  <c r="K2418"/>
  <c r="J2418"/>
  <c r="I2418"/>
  <c r="H2418"/>
  <c r="G2418"/>
  <c r="F2418"/>
  <c r="E2418"/>
  <c r="D2418"/>
  <c r="C2418"/>
  <c r="B2418"/>
  <c r="A2418"/>
  <c r="O2417"/>
  <c r="K2417"/>
  <c r="J2417"/>
  <c r="I2417"/>
  <c r="H2417"/>
  <c r="G2417"/>
  <c r="F2417"/>
  <c r="E2417"/>
  <c r="D2417"/>
  <c r="C2417"/>
  <c r="B2417"/>
  <c r="A2417"/>
  <c r="O2416"/>
  <c r="K2416"/>
  <c r="J2416"/>
  <c r="I2416"/>
  <c r="H2416"/>
  <c r="G2416"/>
  <c r="F2416"/>
  <c r="E2416"/>
  <c r="D2416"/>
  <c r="C2416"/>
  <c r="B2416"/>
  <c r="A2416"/>
  <c r="O2415"/>
  <c r="K2415"/>
  <c r="J2415"/>
  <c r="I2415"/>
  <c r="H2415"/>
  <c r="G2415"/>
  <c r="F2415"/>
  <c r="E2415"/>
  <c r="D2415"/>
  <c r="C2415"/>
  <c r="B2415"/>
  <c r="A2415"/>
  <c r="O2414"/>
  <c r="K2414"/>
  <c r="J2414"/>
  <c r="I2414"/>
  <c r="H2414"/>
  <c r="G2414"/>
  <c r="F2414"/>
  <c r="E2414"/>
  <c r="D2414"/>
  <c r="C2414"/>
  <c r="B2414"/>
  <c r="A2414"/>
  <c r="O2413"/>
  <c r="K2413"/>
  <c r="J2413"/>
  <c r="I2413"/>
  <c r="H2413"/>
  <c r="G2413"/>
  <c r="F2413"/>
  <c r="E2413"/>
  <c r="D2413"/>
  <c r="C2413"/>
  <c r="B2413"/>
  <c r="A2413"/>
  <c r="O2412"/>
  <c r="K2412"/>
  <c r="J2412"/>
  <c r="I2412"/>
  <c r="H2412"/>
  <c r="G2412"/>
  <c r="F2412"/>
  <c r="E2412"/>
  <c r="D2412"/>
  <c r="C2412"/>
  <c r="B2412"/>
  <c r="A2412"/>
  <c r="O2411"/>
  <c r="K2411"/>
  <c r="J2411"/>
  <c r="I2411"/>
  <c r="H2411"/>
  <c r="G2411"/>
  <c r="F2411"/>
  <c r="E2411"/>
  <c r="D2411"/>
  <c r="C2411"/>
  <c r="B2411"/>
  <c r="A2411"/>
  <c r="O2410"/>
  <c r="K2410"/>
  <c r="J2410"/>
  <c r="I2410"/>
  <c r="H2410"/>
  <c r="G2410"/>
  <c r="F2410"/>
  <c r="E2410"/>
  <c r="D2410"/>
  <c r="C2410"/>
  <c r="B2410"/>
  <c r="A2410"/>
  <c r="O2409"/>
  <c r="K2409"/>
  <c r="J2409"/>
  <c r="I2409"/>
  <c r="H2409"/>
  <c r="G2409"/>
  <c r="F2409"/>
  <c r="E2409"/>
  <c r="D2409"/>
  <c r="C2409"/>
  <c r="B2409"/>
  <c r="A2409"/>
  <c r="O2408"/>
  <c r="K2408"/>
  <c r="J2408"/>
  <c r="I2408"/>
  <c r="H2408"/>
  <c r="G2408"/>
  <c r="F2408"/>
  <c r="E2408"/>
  <c r="D2408"/>
  <c r="C2408"/>
  <c r="B2408"/>
  <c r="A2408"/>
  <c r="O2407"/>
  <c r="K2407"/>
  <c r="J2407"/>
  <c r="I2407"/>
  <c r="H2407"/>
  <c r="G2407"/>
  <c r="F2407"/>
  <c r="E2407"/>
  <c r="D2407"/>
  <c r="C2407"/>
  <c r="B2407"/>
  <c r="A2407"/>
  <c r="O2406"/>
  <c r="K2406"/>
  <c r="J2406"/>
  <c r="I2406"/>
  <c r="H2406"/>
  <c r="G2406"/>
  <c r="F2406"/>
  <c r="E2406"/>
  <c r="D2406"/>
  <c r="C2406"/>
  <c r="B2406"/>
  <c r="A2406"/>
  <c r="O2405"/>
  <c r="K2405"/>
  <c r="J2405"/>
  <c r="I2405"/>
  <c r="H2405"/>
  <c r="G2405"/>
  <c r="F2405"/>
  <c r="E2405"/>
  <c r="D2405"/>
  <c r="C2405"/>
  <c r="B2405"/>
  <c r="A2405"/>
  <c r="O2404"/>
  <c r="K2404"/>
  <c r="J2404"/>
  <c r="I2404"/>
  <c r="H2404"/>
  <c r="G2404"/>
  <c r="F2404"/>
  <c r="E2404"/>
  <c r="D2404"/>
  <c r="C2404"/>
  <c r="B2404"/>
  <c r="A2404"/>
  <c r="O2403"/>
  <c r="K2403"/>
  <c r="J2403"/>
  <c r="I2403"/>
  <c r="H2403"/>
  <c r="G2403"/>
  <c r="F2403"/>
  <c r="E2403"/>
  <c r="D2403"/>
  <c r="C2403"/>
  <c r="B2403"/>
  <c r="A2403"/>
  <c r="O2402"/>
  <c r="K2402"/>
  <c r="J2402"/>
  <c r="I2402"/>
  <c r="H2402"/>
  <c r="G2402"/>
  <c r="F2402"/>
  <c r="E2402"/>
  <c r="D2402"/>
  <c r="C2402"/>
  <c r="B2402"/>
  <c r="A2402"/>
  <c r="O2401"/>
  <c r="K2401"/>
  <c r="J2401"/>
  <c r="I2401"/>
  <c r="H2401"/>
  <c r="G2401"/>
  <c r="F2401"/>
  <c r="E2401"/>
  <c r="D2401"/>
  <c r="C2401"/>
  <c r="B2401"/>
  <c r="A2401"/>
  <c r="O2400"/>
  <c r="K2400"/>
  <c r="J2400"/>
  <c r="I2400"/>
  <c r="H2400"/>
  <c r="G2400"/>
  <c r="F2400"/>
  <c r="E2400"/>
  <c r="D2400"/>
  <c r="C2400"/>
  <c r="B2400"/>
  <c r="A2400"/>
  <c r="O2399"/>
  <c r="K2399"/>
  <c r="J2399"/>
  <c r="I2399"/>
  <c r="H2399"/>
  <c r="G2399"/>
  <c r="F2399"/>
  <c r="E2399"/>
  <c r="D2399"/>
  <c r="C2399"/>
  <c r="B2399"/>
  <c r="A2399"/>
  <c r="O2398"/>
  <c r="K2398"/>
  <c r="J2398"/>
  <c r="I2398"/>
  <c r="H2398"/>
  <c r="G2398"/>
  <c r="F2398"/>
  <c r="E2398"/>
  <c r="D2398"/>
  <c r="C2398"/>
  <c r="B2398"/>
  <c r="A2398"/>
  <c r="O2397"/>
  <c r="K2397"/>
  <c r="J2397"/>
  <c r="I2397"/>
  <c r="H2397"/>
  <c r="G2397"/>
  <c r="F2397"/>
  <c r="E2397"/>
  <c r="D2397"/>
  <c r="C2397"/>
  <c r="B2397"/>
  <c r="A2397"/>
  <c r="O2396"/>
  <c r="K2396"/>
  <c r="J2396"/>
  <c r="I2396"/>
  <c r="H2396"/>
  <c r="G2396"/>
  <c r="F2396"/>
  <c r="E2396"/>
  <c r="D2396"/>
  <c r="C2396"/>
  <c r="B2396"/>
  <c r="A2396"/>
  <c r="O2395"/>
  <c r="K2395"/>
  <c r="J2395"/>
  <c r="I2395"/>
  <c r="H2395"/>
  <c r="G2395"/>
  <c r="F2395"/>
  <c r="E2395"/>
  <c r="D2395"/>
  <c r="C2395"/>
  <c r="B2395"/>
  <c r="A2395"/>
  <c r="O2394"/>
  <c r="K2394"/>
  <c r="J2394"/>
  <c r="I2394"/>
  <c r="H2394"/>
  <c r="G2394"/>
  <c r="F2394"/>
  <c r="E2394"/>
  <c r="D2394"/>
  <c r="C2394"/>
  <c r="B2394"/>
  <c r="A2394"/>
  <c r="O2393"/>
  <c r="K2393"/>
  <c r="J2393"/>
  <c r="I2393"/>
  <c r="H2393"/>
  <c r="G2393"/>
  <c r="F2393"/>
  <c r="E2393"/>
  <c r="D2393"/>
  <c r="C2393"/>
  <c r="B2393"/>
  <c r="A2393"/>
  <c r="O2392"/>
  <c r="K2392"/>
  <c r="J2392"/>
  <c r="I2392"/>
  <c r="H2392"/>
  <c r="G2392"/>
  <c r="F2392"/>
  <c r="E2392"/>
  <c r="D2392"/>
  <c r="C2392"/>
  <c r="B2392"/>
  <c r="A2392"/>
  <c r="O2391"/>
  <c r="K2391"/>
  <c r="J2391"/>
  <c r="I2391"/>
  <c r="H2391"/>
  <c r="G2391"/>
  <c r="F2391"/>
  <c r="E2391"/>
  <c r="D2391"/>
  <c r="C2391"/>
  <c r="B2391"/>
  <c r="A2391"/>
  <c r="O2390"/>
  <c r="K2390"/>
  <c r="J2390"/>
  <c r="I2390"/>
  <c r="H2390"/>
  <c r="G2390"/>
  <c r="F2390"/>
  <c r="E2390"/>
  <c r="D2390"/>
  <c r="C2390"/>
  <c r="B2390"/>
  <c r="A2390"/>
  <c r="O2389"/>
  <c r="K2389"/>
  <c r="J2389"/>
  <c r="I2389"/>
  <c r="H2389"/>
  <c r="G2389"/>
  <c r="F2389"/>
  <c r="E2389"/>
  <c r="D2389"/>
  <c r="C2389"/>
  <c r="B2389"/>
  <c r="A2389"/>
  <c r="O2388"/>
  <c r="K2388"/>
  <c r="J2388"/>
  <c r="I2388"/>
  <c r="H2388"/>
  <c r="G2388"/>
  <c r="F2388"/>
  <c r="E2388"/>
  <c r="D2388"/>
  <c r="C2388"/>
  <c r="B2388"/>
  <c r="A2388"/>
  <c r="O2387"/>
  <c r="K2387"/>
  <c r="J2387"/>
  <c r="I2387"/>
  <c r="H2387"/>
  <c r="G2387"/>
  <c r="F2387"/>
  <c r="E2387"/>
  <c r="D2387"/>
  <c r="C2387"/>
  <c r="B2387"/>
  <c r="A2387"/>
  <c r="O2386"/>
  <c r="K2386"/>
  <c r="J2386"/>
  <c r="I2386"/>
  <c r="H2386"/>
  <c r="G2386"/>
  <c r="F2386"/>
  <c r="E2386"/>
  <c r="D2386"/>
  <c r="C2386"/>
  <c r="B2386"/>
  <c r="A2386"/>
  <c r="O2385"/>
  <c r="K2385"/>
  <c r="J2385"/>
  <c r="I2385"/>
  <c r="H2385"/>
  <c r="G2385"/>
  <c r="F2385"/>
  <c r="E2385"/>
  <c r="D2385"/>
  <c r="C2385"/>
  <c r="B2385"/>
  <c r="A2385"/>
  <c r="O2384"/>
  <c r="K2384"/>
  <c r="J2384"/>
  <c r="I2384"/>
  <c r="H2384"/>
  <c r="G2384"/>
  <c r="F2384"/>
  <c r="E2384"/>
  <c r="D2384"/>
  <c r="C2384"/>
  <c r="B2384"/>
  <c r="A2384"/>
  <c r="O2383"/>
  <c r="K2383"/>
  <c r="J2383"/>
  <c r="I2383"/>
  <c r="H2383"/>
  <c r="G2383"/>
  <c r="F2383"/>
  <c r="E2383"/>
  <c r="D2383"/>
  <c r="C2383"/>
  <c r="B2383"/>
  <c r="A2383"/>
  <c r="O2382"/>
  <c r="K2382"/>
  <c r="J2382"/>
  <c r="I2382"/>
  <c r="H2382"/>
  <c r="G2382"/>
  <c r="F2382"/>
  <c r="E2382"/>
  <c r="D2382"/>
  <c r="C2382"/>
  <c r="B2382"/>
  <c r="A2382"/>
  <c r="O2381"/>
  <c r="K2381"/>
  <c r="J2381"/>
  <c r="I2381"/>
  <c r="H2381"/>
  <c r="G2381"/>
  <c r="F2381"/>
  <c r="E2381"/>
  <c r="D2381"/>
  <c r="C2381"/>
  <c r="B2381"/>
  <c r="A2381"/>
  <c r="O2380"/>
  <c r="K2380"/>
  <c r="J2380"/>
  <c r="I2380"/>
  <c r="H2380"/>
  <c r="G2380"/>
  <c r="F2380"/>
  <c r="E2380"/>
  <c r="D2380"/>
  <c r="C2380"/>
  <c r="B2380"/>
  <c r="A2380"/>
  <c r="O2379"/>
  <c r="K2379"/>
  <c r="J2379"/>
  <c r="I2379"/>
  <c r="H2379"/>
  <c r="G2379"/>
  <c r="F2379"/>
  <c r="E2379"/>
  <c r="D2379"/>
  <c r="C2379"/>
  <c r="B2379"/>
  <c r="A2379"/>
  <c r="O2378"/>
  <c r="K2378"/>
  <c r="J2378"/>
  <c r="I2378"/>
  <c r="H2378"/>
  <c r="G2378"/>
  <c r="F2378"/>
  <c r="E2378"/>
  <c r="D2378"/>
  <c r="C2378"/>
  <c r="B2378"/>
  <c r="A2378"/>
  <c r="O2377"/>
  <c r="K2377"/>
  <c r="J2377"/>
  <c r="I2377"/>
  <c r="H2377"/>
  <c r="G2377"/>
  <c r="F2377"/>
  <c r="E2377"/>
  <c r="D2377"/>
  <c r="C2377"/>
  <c r="B2377"/>
  <c r="A2377"/>
  <c r="O2376"/>
  <c r="K2376"/>
  <c r="J2376"/>
  <c r="I2376"/>
  <c r="H2376"/>
  <c r="G2376"/>
  <c r="F2376"/>
  <c r="E2376"/>
  <c r="D2376"/>
  <c r="C2376"/>
  <c r="B2376"/>
  <c r="A2376"/>
  <c r="O2375"/>
  <c r="K2375"/>
  <c r="J2375"/>
  <c r="I2375"/>
  <c r="H2375"/>
  <c r="G2375"/>
  <c r="F2375"/>
  <c r="E2375"/>
  <c r="D2375"/>
  <c r="C2375"/>
  <c r="B2375"/>
  <c r="A2375"/>
  <c r="O2374"/>
  <c r="K2374"/>
  <c r="J2374"/>
  <c r="I2374"/>
  <c r="H2374"/>
  <c r="G2374"/>
  <c r="F2374"/>
  <c r="E2374"/>
  <c r="D2374"/>
  <c r="C2374"/>
  <c r="B2374"/>
  <c r="A2374"/>
  <c r="O2373"/>
  <c r="K2373"/>
  <c r="J2373"/>
  <c r="I2373"/>
  <c r="H2373"/>
  <c r="G2373"/>
  <c r="F2373"/>
  <c r="E2373"/>
  <c r="D2373"/>
  <c r="C2373"/>
  <c r="B2373"/>
  <c r="A2373"/>
  <c r="O2372"/>
  <c r="K2372"/>
  <c r="J2372"/>
  <c r="I2372"/>
  <c r="H2372"/>
  <c r="G2372"/>
  <c r="F2372"/>
  <c r="E2372"/>
  <c r="D2372"/>
  <c r="C2372"/>
  <c r="B2372"/>
  <c r="A2372"/>
  <c r="O2371"/>
  <c r="K2371"/>
  <c r="J2371"/>
  <c r="I2371"/>
  <c r="H2371"/>
  <c r="G2371"/>
  <c r="F2371"/>
  <c r="E2371"/>
  <c r="D2371"/>
  <c r="C2371"/>
  <c r="B2371"/>
  <c r="A2371"/>
  <c r="O2370"/>
  <c r="K2370"/>
  <c r="J2370"/>
  <c r="I2370"/>
  <c r="H2370"/>
  <c r="G2370"/>
  <c r="F2370"/>
  <c r="E2370"/>
  <c r="D2370"/>
  <c r="C2370"/>
  <c r="B2370"/>
  <c r="A2370"/>
  <c r="O2369"/>
  <c r="K2369"/>
  <c r="J2369"/>
  <c r="I2369"/>
  <c r="H2369"/>
  <c r="G2369"/>
  <c r="F2369"/>
  <c r="E2369"/>
  <c r="D2369"/>
  <c r="C2369"/>
  <c r="B2369"/>
  <c r="A2369"/>
  <c r="O2368"/>
  <c r="K2368"/>
  <c r="J2368"/>
  <c r="I2368"/>
  <c r="H2368"/>
  <c r="G2368"/>
  <c r="F2368"/>
  <c r="E2368"/>
  <c r="D2368"/>
  <c r="C2368"/>
  <c r="B2368"/>
  <c r="A2368"/>
  <c r="O2367"/>
  <c r="K2367"/>
  <c r="J2367"/>
  <c r="I2367"/>
  <c r="H2367"/>
  <c r="G2367"/>
  <c r="F2367"/>
  <c r="E2367"/>
  <c r="D2367"/>
  <c r="C2367"/>
  <c r="B2367"/>
  <c r="A2367"/>
  <c r="O2366"/>
  <c r="K2366"/>
  <c r="J2366"/>
  <c r="I2366"/>
  <c r="H2366"/>
  <c r="G2366"/>
  <c r="F2366"/>
  <c r="E2366"/>
  <c r="D2366"/>
  <c r="C2366"/>
  <c r="B2366"/>
  <c r="A2366"/>
  <c r="O2365"/>
  <c r="K2365"/>
  <c r="J2365"/>
  <c r="I2365"/>
  <c r="H2365"/>
  <c r="G2365"/>
  <c r="F2365"/>
  <c r="E2365"/>
  <c r="D2365"/>
  <c r="C2365"/>
  <c r="B2365"/>
  <c r="A2365"/>
  <c r="O2364"/>
  <c r="K2364"/>
  <c r="J2364"/>
  <c r="I2364"/>
  <c r="H2364"/>
  <c r="G2364"/>
  <c r="F2364"/>
  <c r="E2364"/>
  <c r="D2364"/>
  <c r="C2364"/>
  <c r="B2364"/>
  <c r="A2364"/>
  <c r="O2363"/>
  <c r="K2363"/>
  <c r="J2363"/>
  <c r="I2363"/>
  <c r="H2363"/>
  <c r="G2363"/>
  <c r="F2363"/>
  <c r="E2363"/>
  <c r="D2363"/>
  <c r="C2363"/>
  <c r="B2363"/>
  <c r="A2363"/>
  <c r="O2362"/>
  <c r="K2362"/>
  <c r="J2362"/>
  <c r="I2362"/>
  <c r="H2362"/>
  <c r="G2362"/>
  <c r="F2362"/>
  <c r="E2362"/>
  <c r="D2362"/>
  <c r="C2362"/>
  <c r="B2362"/>
  <c r="A2362"/>
  <c r="O2361"/>
  <c r="K2361"/>
  <c r="J2361"/>
  <c r="I2361"/>
  <c r="H2361"/>
  <c r="G2361"/>
  <c r="F2361"/>
  <c r="E2361"/>
  <c r="D2361"/>
  <c r="C2361"/>
  <c r="B2361"/>
  <c r="A2361"/>
  <c r="O2360"/>
  <c r="K2360"/>
  <c r="J2360"/>
  <c r="I2360"/>
  <c r="H2360"/>
  <c r="G2360"/>
  <c r="F2360"/>
  <c r="E2360"/>
  <c r="D2360"/>
  <c r="C2360"/>
  <c r="B2360"/>
  <c r="A2360"/>
  <c r="O2359"/>
  <c r="K2359"/>
  <c r="J2359"/>
  <c r="I2359"/>
  <c r="H2359"/>
  <c r="G2359"/>
  <c r="F2359"/>
  <c r="E2359"/>
  <c r="D2359"/>
  <c r="C2359"/>
  <c r="B2359"/>
  <c r="A2359"/>
  <c r="O2358"/>
  <c r="K2358"/>
  <c r="J2358"/>
  <c r="I2358"/>
  <c r="H2358"/>
  <c r="G2358"/>
  <c r="F2358"/>
  <c r="E2358"/>
  <c r="D2358"/>
  <c r="C2358"/>
  <c r="B2358"/>
  <c r="A2358"/>
  <c r="O2357"/>
  <c r="K2357"/>
  <c r="J2357"/>
  <c r="I2357"/>
  <c r="H2357"/>
  <c r="G2357"/>
  <c r="F2357"/>
  <c r="E2357"/>
  <c r="D2357"/>
  <c r="C2357"/>
  <c r="B2357"/>
  <c r="A2357"/>
  <c r="O2356"/>
  <c r="K2356"/>
  <c r="J2356"/>
  <c r="I2356"/>
  <c r="H2356"/>
  <c r="G2356"/>
  <c r="F2356"/>
  <c r="E2356"/>
  <c r="D2356"/>
  <c r="C2356"/>
  <c r="B2356"/>
  <c r="A2356"/>
  <c r="O2355"/>
  <c r="K2355"/>
  <c r="J2355"/>
  <c r="I2355"/>
  <c r="H2355"/>
  <c r="G2355"/>
  <c r="F2355"/>
  <c r="E2355"/>
  <c r="D2355"/>
  <c r="C2355"/>
  <c r="B2355"/>
  <c r="A2355"/>
  <c r="O2354"/>
  <c r="K2354"/>
  <c r="J2354"/>
  <c r="I2354"/>
  <c r="H2354"/>
  <c r="G2354"/>
  <c r="F2354"/>
  <c r="E2354"/>
  <c r="D2354"/>
  <c r="C2354"/>
  <c r="B2354"/>
  <c r="A2354"/>
  <c r="O2353"/>
  <c r="K2353"/>
  <c r="J2353"/>
  <c r="I2353"/>
  <c r="H2353"/>
  <c r="G2353"/>
  <c r="F2353"/>
  <c r="E2353"/>
  <c r="D2353"/>
  <c r="C2353"/>
  <c r="B2353"/>
  <c r="A2353"/>
  <c r="O2352"/>
  <c r="K2352"/>
  <c r="J2352"/>
  <c r="I2352"/>
  <c r="H2352"/>
  <c r="G2352"/>
  <c r="F2352"/>
  <c r="E2352"/>
  <c r="D2352"/>
  <c r="C2352"/>
  <c r="B2352"/>
  <c r="A2352"/>
  <c r="O2351"/>
  <c r="K2351"/>
  <c r="J2351"/>
  <c r="I2351"/>
  <c r="H2351"/>
  <c r="G2351"/>
  <c r="F2351"/>
  <c r="E2351"/>
  <c r="D2351"/>
  <c r="C2351"/>
  <c r="B2351"/>
  <c r="A2351"/>
  <c r="O2350"/>
  <c r="K2350"/>
  <c r="J2350"/>
  <c r="I2350"/>
  <c r="H2350"/>
  <c r="G2350"/>
  <c r="F2350"/>
  <c r="E2350"/>
  <c r="D2350"/>
  <c r="C2350"/>
  <c r="B2350"/>
  <c r="A2350"/>
  <c r="O2349"/>
  <c r="K2349"/>
  <c r="J2349"/>
  <c r="I2349"/>
  <c r="H2349"/>
  <c r="G2349"/>
  <c r="F2349"/>
  <c r="E2349"/>
  <c r="D2349"/>
  <c r="C2349"/>
  <c r="B2349"/>
  <c r="A2349"/>
  <c r="O2348"/>
  <c r="K2348"/>
  <c r="J2348"/>
  <c r="I2348"/>
  <c r="H2348"/>
  <c r="G2348"/>
  <c r="F2348"/>
  <c r="E2348"/>
  <c r="D2348"/>
  <c r="C2348"/>
  <c r="B2348"/>
  <c r="A2348"/>
  <c r="O2347"/>
  <c r="K2347"/>
  <c r="J2347"/>
  <c r="I2347"/>
  <c r="H2347"/>
  <c r="G2347"/>
  <c r="F2347"/>
  <c r="E2347"/>
  <c r="D2347"/>
  <c r="C2347"/>
  <c r="B2347"/>
  <c r="A2347"/>
  <c r="O2346"/>
  <c r="K2346"/>
  <c r="J2346"/>
  <c r="I2346"/>
  <c r="H2346"/>
  <c r="G2346"/>
  <c r="F2346"/>
  <c r="E2346"/>
  <c r="D2346"/>
  <c r="C2346"/>
  <c r="B2346"/>
  <c r="A2346"/>
  <c r="O2345"/>
  <c r="K2345"/>
  <c r="J2345"/>
  <c r="I2345"/>
  <c r="H2345"/>
  <c r="G2345"/>
  <c r="F2345"/>
  <c r="E2345"/>
  <c r="D2345"/>
  <c r="C2345"/>
  <c r="B2345"/>
  <c r="A2345"/>
  <c r="O2344"/>
  <c r="K2344"/>
  <c r="J2344"/>
  <c r="I2344"/>
  <c r="H2344"/>
  <c r="G2344"/>
  <c r="F2344"/>
  <c r="E2344"/>
  <c r="D2344"/>
  <c r="C2344"/>
  <c r="B2344"/>
  <c r="A2344"/>
  <c r="O2343"/>
  <c r="K2343"/>
  <c r="J2343"/>
  <c r="I2343"/>
  <c r="H2343"/>
  <c r="G2343"/>
  <c r="F2343"/>
  <c r="E2343"/>
  <c r="D2343"/>
  <c r="C2343"/>
  <c r="B2343"/>
  <c r="A2343"/>
  <c r="O2342"/>
  <c r="K2342"/>
  <c r="J2342"/>
  <c r="I2342"/>
  <c r="H2342"/>
  <c r="G2342"/>
  <c r="F2342"/>
  <c r="E2342"/>
  <c r="D2342"/>
  <c r="C2342"/>
  <c r="B2342"/>
  <c r="A2342"/>
  <c r="O2341"/>
  <c r="K2341"/>
  <c r="J2341"/>
  <c r="I2341"/>
  <c r="H2341"/>
  <c r="G2341"/>
  <c r="F2341"/>
  <c r="E2341"/>
  <c r="D2341"/>
  <c r="C2341"/>
  <c r="B2341"/>
  <c r="A2341"/>
  <c r="O2340"/>
  <c r="K2340"/>
  <c r="J2340"/>
  <c r="I2340"/>
  <c r="H2340"/>
  <c r="G2340"/>
  <c r="F2340"/>
  <c r="E2340"/>
  <c r="D2340"/>
  <c r="C2340"/>
  <c r="B2340"/>
  <c r="A2340"/>
  <c r="O2339"/>
  <c r="K2339"/>
  <c r="J2339"/>
  <c r="I2339"/>
  <c r="H2339"/>
  <c r="G2339"/>
  <c r="F2339"/>
  <c r="E2339"/>
  <c r="D2339"/>
  <c r="C2339"/>
  <c r="B2339"/>
  <c r="A2339"/>
  <c r="O2338"/>
  <c r="K2338"/>
  <c r="J2338"/>
  <c r="I2338"/>
  <c r="H2338"/>
  <c r="G2338"/>
  <c r="F2338"/>
  <c r="E2338"/>
  <c r="D2338"/>
  <c r="C2338"/>
  <c r="B2338"/>
  <c r="A2338"/>
  <c r="O2337"/>
  <c r="K2337"/>
  <c r="J2337"/>
  <c r="I2337"/>
  <c r="H2337"/>
  <c r="G2337"/>
  <c r="F2337"/>
  <c r="E2337"/>
  <c r="D2337"/>
  <c r="C2337"/>
  <c r="B2337"/>
  <c r="A2337"/>
  <c r="O2336"/>
  <c r="K2336"/>
  <c r="J2336"/>
  <c r="I2336"/>
  <c r="H2336"/>
  <c r="G2336"/>
  <c r="F2336"/>
  <c r="E2336"/>
  <c r="D2336"/>
  <c r="C2336"/>
  <c r="B2336"/>
  <c r="A2336"/>
  <c r="O2335"/>
  <c r="K2335"/>
  <c r="J2335"/>
  <c r="I2335"/>
  <c r="H2335"/>
  <c r="G2335"/>
  <c r="F2335"/>
  <c r="E2335"/>
  <c r="D2335"/>
  <c r="C2335"/>
  <c r="B2335"/>
  <c r="A2335"/>
  <c r="O2334"/>
  <c r="K2334"/>
  <c r="J2334"/>
  <c r="I2334"/>
  <c r="H2334"/>
  <c r="G2334"/>
  <c r="F2334"/>
  <c r="E2334"/>
  <c r="D2334"/>
  <c r="C2334"/>
  <c r="B2334"/>
  <c r="A2334"/>
  <c r="O2333"/>
  <c r="K2333"/>
  <c r="J2333"/>
  <c r="I2333"/>
  <c r="H2333"/>
  <c r="G2333"/>
  <c r="F2333"/>
  <c r="E2333"/>
  <c r="D2333"/>
  <c r="C2333"/>
  <c r="B2333"/>
  <c r="A2333"/>
  <c r="O2332"/>
  <c r="K2332"/>
  <c r="J2332"/>
  <c r="I2332"/>
  <c r="H2332"/>
  <c r="G2332"/>
  <c r="F2332"/>
  <c r="E2332"/>
  <c r="D2332"/>
  <c r="C2332"/>
  <c r="B2332"/>
  <c r="A2332"/>
  <c r="O2331"/>
  <c r="K2331"/>
  <c r="J2331"/>
  <c r="I2331"/>
  <c r="H2331"/>
  <c r="G2331"/>
  <c r="F2331"/>
  <c r="E2331"/>
  <c r="D2331"/>
  <c r="C2331"/>
  <c r="B2331"/>
  <c r="A2331"/>
  <c r="O2330"/>
  <c r="K2330"/>
  <c r="J2330"/>
  <c r="I2330"/>
  <c r="H2330"/>
  <c r="G2330"/>
  <c r="F2330"/>
  <c r="E2330"/>
  <c r="D2330"/>
  <c r="C2330"/>
  <c r="B2330"/>
  <c r="A2330"/>
  <c r="O2329"/>
  <c r="K2329"/>
  <c r="J2329"/>
  <c r="I2329"/>
  <c r="H2329"/>
  <c r="G2329"/>
  <c r="F2329"/>
  <c r="E2329"/>
  <c r="D2329"/>
  <c r="C2329"/>
  <c r="B2329"/>
  <c r="A2329"/>
  <c r="O2328"/>
  <c r="K2328"/>
  <c r="J2328"/>
  <c r="I2328"/>
  <c r="H2328"/>
  <c r="G2328"/>
  <c r="F2328"/>
  <c r="E2328"/>
  <c r="D2328"/>
  <c r="C2328"/>
  <c r="B2328"/>
  <c r="A2328"/>
  <c r="O2327"/>
  <c r="K2327"/>
  <c r="J2327"/>
  <c r="I2327"/>
  <c r="H2327"/>
  <c r="G2327"/>
  <c r="F2327"/>
  <c r="E2327"/>
  <c r="D2327"/>
  <c r="C2327"/>
  <c r="B2327"/>
  <c r="A2327"/>
  <c r="O2326"/>
  <c r="K2326"/>
  <c r="J2326"/>
  <c r="I2326"/>
  <c r="H2326"/>
  <c r="G2326"/>
  <c r="F2326"/>
  <c r="E2326"/>
  <c r="D2326"/>
  <c r="C2326"/>
  <c r="B2326"/>
  <c r="A2326"/>
  <c r="O2325"/>
  <c r="K2325"/>
  <c r="J2325"/>
  <c r="I2325"/>
  <c r="H2325"/>
  <c r="G2325"/>
  <c r="F2325"/>
  <c r="E2325"/>
  <c r="D2325"/>
  <c r="C2325"/>
  <c r="B2325"/>
  <c r="A2325"/>
  <c r="O2324"/>
  <c r="K2324"/>
  <c r="J2324"/>
  <c r="I2324"/>
  <c r="H2324"/>
  <c r="G2324"/>
  <c r="F2324"/>
  <c r="E2324"/>
  <c r="D2324"/>
  <c r="C2324"/>
  <c r="B2324"/>
  <c r="A2324"/>
  <c r="O2323"/>
  <c r="K2323"/>
  <c r="J2323"/>
  <c r="I2323"/>
  <c r="H2323"/>
  <c r="G2323"/>
  <c r="F2323"/>
  <c r="E2323"/>
  <c r="D2323"/>
  <c r="C2323"/>
  <c r="B2323"/>
  <c r="A2323"/>
  <c r="O2322"/>
  <c r="K2322"/>
  <c r="J2322"/>
  <c r="I2322"/>
  <c r="H2322"/>
  <c r="G2322"/>
  <c r="F2322"/>
  <c r="E2322"/>
  <c r="D2322"/>
  <c r="C2322"/>
  <c r="B2322"/>
  <c r="A2322"/>
  <c r="O2321"/>
  <c r="K2321"/>
  <c r="J2321"/>
  <c r="I2321"/>
  <c r="H2321"/>
  <c r="G2321"/>
  <c r="F2321"/>
  <c r="E2321"/>
  <c r="D2321"/>
  <c r="C2321"/>
  <c r="B2321"/>
  <c r="A2321"/>
  <c r="O2320"/>
  <c r="K2320"/>
  <c r="J2320"/>
  <c r="I2320"/>
  <c r="H2320"/>
  <c r="G2320"/>
  <c r="F2320"/>
  <c r="E2320"/>
  <c r="D2320"/>
  <c r="C2320"/>
  <c r="B2320"/>
  <c r="A2320"/>
  <c r="O2319"/>
  <c r="K2319"/>
  <c r="J2319"/>
  <c r="I2319"/>
  <c r="H2319"/>
  <c r="G2319"/>
  <c r="F2319"/>
  <c r="E2319"/>
  <c r="D2319"/>
  <c r="C2319"/>
  <c r="B2319"/>
  <c r="A2319"/>
  <c r="O2318"/>
  <c r="K2318"/>
  <c r="J2318"/>
  <c r="I2318"/>
  <c r="H2318"/>
  <c r="G2318"/>
  <c r="F2318"/>
  <c r="E2318"/>
  <c r="D2318"/>
  <c r="C2318"/>
  <c r="B2318"/>
  <c r="A2318"/>
  <c r="O2317"/>
  <c r="K2317"/>
  <c r="J2317"/>
  <c r="I2317"/>
  <c r="H2317"/>
  <c r="G2317"/>
  <c r="F2317"/>
  <c r="E2317"/>
  <c r="D2317"/>
  <c r="C2317"/>
  <c r="B2317"/>
  <c r="A2317"/>
  <c r="O2316"/>
  <c r="K2316"/>
  <c r="J2316"/>
  <c r="I2316"/>
  <c r="H2316"/>
  <c r="G2316"/>
  <c r="F2316"/>
  <c r="E2316"/>
  <c r="D2316"/>
  <c r="C2316"/>
  <c r="B2316"/>
  <c r="A2316"/>
  <c r="O2315"/>
  <c r="K2315"/>
  <c r="J2315"/>
  <c r="I2315"/>
  <c r="H2315"/>
  <c r="G2315"/>
  <c r="F2315"/>
  <c r="E2315"/>
  <c r="D2315"/>
  <c r="C2315"/>
  <c r="B2315"/>
  <c r="A2315"/>
  <c r="O2314"/>
  <c r="K2314"/>
  <c r="J2314"/>
  <c r="I2314"/>
  <c r="H2314"/>
  <c r="G2314"/>
  <c r="F2314"/>
  <c r="E2314"/>
  <c r="D2314"/>
  <c r="C2314"/>
  <c r="B2314"/>
  <c r="A2314"/>
  <c r="O2313"/>
  <c r="K2313"/>
  <c r="J2313"/>
  <c r="I2313"/>
  <c r="H2313"/>
  <c r="G2313"/>
  <c r="F2313"/>
  <c r="E2313"/>
  <c r="D2313"/>
  <c r="C2313"/>
  <c r="B2313"/>
  <c r="A2313"/>
  <c r="O2312"/>
  <c r="K2312"/>
  <c r="J2312"/>
  <c r="I2312"/>
  <c r="H2312"/>
  <c r="G2312"/>
  <c r="F2312"/>
  <c r="E2312"/>
  <c r="D2312"/>
  <c r="C2312"/>
  <c r="B2312"/>
  <c r="A2312"/>
  <c r="O2311"/>
  <c r="K2311"/>
  <c r="J2311"/>
  <c r="I2311"/>
  <c r="H2311"/>
  <c r="G2311"/>
  <c r="F2311"/>
  <c r="E2311"/>
  <c r="D2311"/>
  <c r="C2311"/>
  <c r="B2311"/>
  <c r="A2311"/>
  <c r="O2310"/>
  <c r="K2310"/>
  <c r="J2310"/>
  <c r="I2310"/>
  <c r="H2310"/>
  <c r="G2310"/>
  <c r="F2310"/>
  <c r="E2310"/>
  <c r="D2310"/>
  <c r="C2310"/>
  <c r="B2310"/>
  <c r="A2310"/>
  <c r="O2309"/>
  <c r="K2309"/>
  <c r="J2309"/>
  <c r="I2309"/>
  <c r="H2309"/>
  <c r="G2309"/>
  <c r="F2309"/>
  <c r="E2309"/>
  <c r="D2309"/>
  <c r="C2309"/>
  <c r="B2309"/>
  <c r="A2309"/>
  <c r="O2308"/>
  <c r="K2308"/>
  <c r="J2308"/>
  <c r="I2308"/>
  <c r="H2308"/>
  <c r="G2308"/>
  <c r="F2308"/>
  <c r="E2308"/>
  <c r="D2308"/>
  <c r="C2308"/>
  <c r="B2308"/>
  <c r="A2308"/>
  <c r="O2307"/>
  <c r="K2307"/>
  <c r="J2307"/>
  <c r="I2307"/>
  <c r="H2307"/>
  <c r="G2307"/>
  <c r="F2307"/>
  <c r="E2307"/>
  <c r="D2307"/>
  <c r="C2307"/>
  <c r="B2307"/>
  <c r="A2307"/>
  <c r="O2306"/>
  <c r="K2306"/>
  <c r="J2306"/>
  <c r="I2306"/>
  <c r="H2306"/>
  <c r="G2306"/>
  <c r="F2306"/>
  <c r="E2306"/>
  <c r="D2306"/>
  <c r="C2306"/>
  <c r="B2306"/>
  <c r="A2306"/>
  <c r="O2305"/>
  <c r="K2305"/>
  <c r="J2305"/>
  <c r="I2305"/>
  <c r="H2305"/>
  <c r="G2305"/>
  <c r="F2305"/>
  <c r="E2305"/>
  <c r="D2305"/>
  <c r="C2305"/>
  <c r="B2305"/>
  <c r="A2305"/>
  <c r="O2304"/>
  <c r="K2304"/>
  <c r="J2304"/>
  <c r="I2304"/>
  <c r="H2304"/>
  <c r="G2304"/>
  <c r="F2304"/>
  <c r="E2304"/>
  <c r="D2304"/>
  <c r="C2304"/>
  <c r="B2304"/>
  <c r="A2304"/>
  <c r="O2303"/>
  <c r="K2303"/>
  <c r="J2303"/>
  <c r="I2303"/>
  <c r="H2303"/>
  <c r="G2303"/>
  <c r="F2303"/>
  <c r="E2303"/>
  <c r="D2303"/>
  <c r="C2303"/>
  <c r="B2303"/>
  <c r="A2303"/>
  <c r="O2302"/>
  <c r="K2302"/>
  <c r="J2302"/>
  <c r="I2302"/>
  <c r="H2302"/>
  <c r="G2302"/>
  <c r="F2302"/>
  <c r="E2302"/>
  <c r="D2302"/>
  <c r="C2302"/>
  <c r="B2302"/>
  <c r="A2302"/>
  <c r="O2301"/>
  <c r="K2301"/>
  <c r="J2301"/>
  <c r="I2301"/>
  <c r="H2301"/>
  <c r="G2301"/>
  <c r="F2301"/>
  <c r="E2301"/>
  <c r="D2301"/>
  <c r="C2301"/>
  <c r="B2301"/>
  <c r="A2301"/>
  <c r="O2300"/>
  <c r="K2300"/>
  <c r="J2300"/>
  <c r="I2300"/>
  <c r="H2300"/>
  <c r="G2300"/>
  <c r="F2300"/>
  <c r="E2300"/>
  <c r="D2300"/>
  <c r="C2300"/>
  <c r="B2300"/>
  <c r="A2300"/>
  <c r="O2299"/>
  <c r="K2299"/>
  <c r="J2299"/>
  <c r="I2299"/>
  <c r="H2299"/>
  <c r="G2299"/>
  <c r="F2299"/>
  <c r="E2299"/>
  <c r="D2299"/>
  <c r="C2299"/>
  <c r="B2299"/>
  <c r="A2299"/>
  <c r="O2298"/>
  <c r="K2298"/>
  <c r="J2298"/>
  <c r="I2298"/>
  <c r="H2298"/>
  <c r="G2298"/>
  <c r="F2298"/>
  <c r="E2298"/>
  <c r="D2298"/>
  <c r="C2298"/>
  <c r="B2298"/>
  <c r="A2298"/>
  <c r="O2297"/>
  <c r="K2297"/>
  <c r="J2297"/>
  <c r="I2297"/>
  <c r="H2297"/>
  <c r="G2297"/>
  <c r="F2297"/>
  <c r="E2297"/>
  <c r="D2297"/>
  <c r="C2297"/>
  <c r="B2297"/>
  <c r="A2297"/>
  <c r="O2296"/>
  <c r="K2296"/>
  <c r="J2296"/>
  <c r="I2296"/>
  <c r="H2296"/>
  <c r="G2296"/>
  <c r="F2296"/>
  <c r="E2296"/>
  <c r="D2296"/>
  <c r="C2296"/>
  <c r="B2296"/>
  <c r="A2296"/>
  <c r="O2295"/>
  <c r="K2295"/>
  <c r="J2295"/>
  <c r="I2295"/>
  <c r="H2295"/>
  <c r="G2295"/>
  <c r="F2295"/>
  <c r="E2295"/>
  <c r="D2295"/>
  <c r="C2295"/>
  <c r="B2295"/>
  <c r="A2295"/>
  <c r="O2294"/>
  <c r="K2294"/>
  <c r="J2294"/>
  <c r="I2294"/>
  <c r="H2294"/>
  <c r="G2294"/>
  <c r="F2294"/>
  <c r="E2294"/>
  <c r="D2294"/>
  <c r="C2294"/>
  <c r="B2294"/>
  <c r="A2294"/>
  <c r="O2293"/>
  <c r="K2293"/>
  <c r="J2293"/>
  <c r="I2293"/>
  <c r="H2293"/>
  <c r="G2293"/>
  <c r="F2293"/>
  <c r="E2293"/>
  <c r="D2293"/>
  <c r="C2293"/>
  <c r="B2293"/>
  <c r="A2293"/>
  <c r="O2292"/>
  <c r="K2292"/>
  <c r="J2292"/>
  <c r="I2292"/>
  <c r="H2292"/>
  <c r="G2292"/>
  <c r="F2292"/>
  <c r="E2292"/>
  <c r="D2292"/>
  <c r="C2292"/>
  <c r="B2292"/>
  <c r="A2292"/>
  <c r="O2291"/>
  <c r="K2291"/>
  <c r="J2291"/>
  <c r="I2291"/>
  <c r="H2291"/>
  <c r="G2291"/>
  <c r="F2291"/>
  <c r="E2291"/>
  <c r="D2291"/>
  <c r="C2291"/>
  <c r="B2291"/>
  <c r="A2291"/>
  <c r="O2290"/>
  <c r="K2290"/>
  <c r="J2290"/>
  <c r="I2290"/>
  <c r="H2290"/>
  <c r="G2290"/>
  <c r="F2290"/>
  <c r="E2290"/>
  <c r="D2290"/>
  <c r="C2290"/>
  <c r="B2290"/>
  <c r="A2290"/>
  <c r="O2289"/>
  <c r="K2289"/>
  <c r="J2289"/>
  <c r="I2289"/>
  <c r="H2289"/>
  <c r="G2289"/>
  <c r="F2289"/>
  <c r="E2289"/>
  <c r="D2289"/>
  <c r="C2289"/>
  <c r="B2289"/>
  <c r="A2289"/>
  <c r="O2288"/>
  <c r="K2288"/>
  <c r="J2288"/>
  <c r="I2288"/>
  <c r="H2288"/>
  <c r="G2288"/>
  <c r="F2288"/>
  <c r="E2288"/>
  <c r="D2288"/>
  <c r="C2288"/>
  <c r="B2288"/>
  <c r="A2288"/>
  <c r="O2287"/>
  <c r="K2287"/>
  <c r="J2287"/>
  <c r="I2287"/>
  <c r="H2287"/>
  <c r="G2287"/>
  <c r="F2287"/>
  <c r="E2287"/>
  <c r="D2287"/>
  <c r="C2287"/>
  <c r="B2287"/>
  <c r="A2287"/>
  <c r="O2286"/>
  <c r="K2286"/>
  <c r="J2286"/>
  <c r="I2286"/>
  <c r="H2286"/>
  <c r="G2286"/>
  <c r="F2286"/>
  <c r="E2286"/>
  <c r="D2286"/>
  <c r="C2286"/>
  <c r="B2286"/>
  <c r="A2286"/>
  <c r="O2285"/>
  <c r="K2285"/>
  <c r="J2285"/>
  <c r="I2285"/>
  <c r="H2285"/>
  <c r="G2285"/>
  <c r="F2285"/>
  <c r="E2285"/>
  <c r="D2285"/>
  <c r="C2285"/>
  <c r="B2285"/>
  <c r="A2285"/>
  <c r="O2284"/>
  <c r="K2284"/>
  <c r="J2284"/>
  <c r="I2284"/>
  <c r="H2284"/>
  <c r="G2284"/>
  <c r="F2284"/>
  <c r="E2284"/>
  <c r="D2284"/>
  <c r="C2284"/>
  <c r="B2284"/>
  <c r="A2284"/>
  <c r="O2283"/>
  <c r="K2283"/>
  <c r="J2283"/>
  <c r="I2283"/>
  <c r="H2283"/>
  <c r="G2283"/>
  <c r="F2283"/>
  <c r="E2283"/>
  <c r="D2283"/>
  <c r="C2283"/>
  <c r="B2283"/>
  <c r="A2283"/>
  <c r="O2282"/>
  <c r="K2282"/>
  <c r="J2282"/>
  <c r="I2282"/>
  <c r="H2282"/>
  <c r="G2282"/>
  <c r="F2282"/>
  <c r="E2282"/>
  <c r="D2282"/>
  <c r="C2282"/>
  <c r="B2282"/>
  <c r="A2282"/>
  <c r="O2281"/>
  <c r="K2281"/>
  <c r="J2281"/>
  <c r="I2281"/>
  <c r="H2281"/>
  <c r="G2281"/>
  <c r="F2281"/>
  <c r="E2281"/>
  <c r="D2281"/>
  <c r="C2281"/>
  <c r="B2281"/>
  <c r="A2281"/>
  <c r="O2280"/>
  <c r="K2280"/>
  <c r="J2280"/>
  <c r="I2280"/>
  <c r="H2280"/>
  <c r="G2280"/>
  <c r="F2280"/>
  <c r="E2280"/>
  <c r="D2280"/>
  <c r="C2280"/>
  <c r="B2280"/>
  <c r="A2280"/>
  <c r="O2279"/>
  <c r="K2279"/>
  <c r="J2279"/>
  <c r="I2279"/>
  <c r="H2279"/>
  <c r="G2279"/>
  <c r="F2279"/>
  <c r="E2279"/>
  <c r="D2279"/>
  <c r="C2279"/>
  <c r="B2279"/>
  <c r="A2279"/>
  <c r="O2278"/>
  <c r="K2278"/>
  <c r="J2278"/>
  <c r="I2278"/>
  <c r="H2278"/>
  <c r="G2278"/>
  <c r="F2278"/>
  <c r="E2278"/>
  <c r="D2278"/>
  <c r="C2278"/>
  <c r="B2278"/>
  <c r="A2278"/>
  <c r="O2277"/>
  <c r="K2277"/>
  <c r="J2277"/>
  <c r="I2277"/>
  <c r="H2277"/>
  <c r="G2277"/>
  <c r="F2277"/>
  <c r="E2277"/>
  <c r="D2277"/>
  <c r="C2277"/>
  <c r="B2277"/>
  <c r="A2277"/>
  <c r="O2276"/>
  <c r="K2276"/>
  <c r="J2276"/>
  <c r="I2276"/>
  <c r="H2276"/>
  <c r="G2276"/>
  <c r="F2276"/>
  <c r="E2276"/>
  <c r="D2276"/>
  <c r="C2276"/>
  <c r="B2276"/>
  <c r="A2276"/>
  <c r="O2275"/>
  <c r="K2275"/>
  <c r="J2275"/>
  <c r="I2275"/>
  <c r="H2275"/>
  <c r="G2275"/>
  <c r="F2275"/>
  <c r="E2275"/>
  <c r="D2275"/>
  <c r="C2275"/>
  <c r="B2275"/>
  <c r="A2275"/>
  <c r="O2274"/>
  <c r="K2274"/>
  <c r="J2274"/>
  <c r="I2274"/>
  <c r="H2274"/>
  <c r="G2274"/>
  <c r="F2274"/>
  <c r="E2274"/>
  <c r="D2274"/>
  <c r="C2274"/>
  <c r="B2274"/>
  <c r="A2274"/>
  <c r="O2273"/>
  <c r="K2273"/>
  <c r="J2273"/>
  <c r="I2273"/>
  <c r="H2273"/>
  <c r="G2273"/>
  <c r="F2273"/>
  <c r="E2273"/>
  <c r="D2273"/>
  <c r="C2273"/>
  <c r="B2273"/>
  <c r="A2273"/>
  <c r="O2272"/>
  <c r="K2272"/>
  <c r="J2272"/>
  <c r="I2272"/>
  <c r="H2272"/>
  <c r="G2272"/>
  <c r="F2272"/>
  <c r="E2272"/>
  <c r="D2272"/>
  <c r="C2272"/>
  <c r="B2272"/>
  <c r="A2272"/>
  <c r="O2271"/>
  <c r="K2271"/>
  <c r="J2271"/>
  <c r="I2271"/>
  <c r="H2271"/>
  <c r="G2271"/>
  <c r="F2271"/>
  <c r="E2271"/>
  <c r="D2271"/>
  <c r="C2271"/>
  <c r="B2271"/>
  <c r="A2271"/>
  <c r="O2270"/>
  <c r="K2270"/>
  <c r="J2270"/>
  <c r="I2270"/>
  <c r="H2270"/>
  <c r="G2270"/>
  <c r="F2270"/>
  <c r="E2270"/>
  <c r="D2270"/>
  <c r="C2270"/>
  <c r="B2270"/>
  <c r="A2270"/>
  <c r="O2269"/>
  <c r="K2269"/>
  <c r="J2269"/>
  <c r="I2269"/>
  <c r="H2269"/>
  <c r="G2269"/>
  <c r="F2269"/>
  <c r="E2269"/>
  <c r="D2269"/>
  <c r="C2269"/>
  <c r="B2269"/>
  <c r="A2269"/>
  <c r="O2268"/>
  <c r="K2268"/>
  <c r="J2268"/>
  <c r="I2268"/>
  <c r="H2268"/>
  <c r="G2268"/>
  <c r="F2268"/>
  <c r="E2268"/>
  <c r="D2268"/>
  <c r="C2268"/>
  <c r="B2268"/>
  <c r="A2268"/>
  <c r="O2267"/>
  <c r="K2267"/>
  <c r="J2267"/>
  <c r="I2267"/>
  <c r="H2267"/>
  <c r="G2267"/>
  <c r="F2267"/>
  <c r="E2267"/>
  <c r="D2267"/>
  <c r="C2267"/>
  <c r="B2267"/>
  <c r="A2267"/>
  <c r="O2266"/>
  <c r="K2266"/>
  <c r="J2266"/>
  <c r="I2266"/>
  <c r="H2266"/>
  <c r="G2266"/>
  <c r="F2266"/>
  <c r="E2266"/>
  <c r="D2266"/>
  <c r="C2266"/>
  <c r="B2266"/>
  <c r="A2266"/>
  <c r="O2265"/>
  <c r="K2265"/>
  <c r="J2265"/>
  <c r="I2265"/>
  <c r="H2265"/>
  <c r="G2265"/>
  <c r="F2265"/>
  <c r="E2265"/>
  <c r="D2265"/>
  <c r="C2265"/>
  <c r="B2265"/>
  <c r="A2265"/>
  <c r="O2264"/>
  <c r="K2264"/>
  <c r="J2264"/>
  <c r="I2264"/>
  <c r="H2264"/>
  <c r="G2264"/>
  <c r="F2264"/>
  <c r="E2264"/>
  <c r="D2264"/>
  <c r="C2264"/>
  <c r="B2264"/>
  <c r="A2264"/>
  <c r="O2263"/>
  <c r="K2263"/>
  <c r="J2263"/>
  <c r="I2263"/>
  <c r="H2263"/>
  <c r="G2263"/>
  <c r="F2263"/>
  <c r="E2263"/>
  <c r="D2263"/>
  <c r="C2263"/>
  <c r="B2263"/>
  <c r="A2263"/>
  <c r="O2262"/>
  <c r="K2262"/>
  <c r="J2262"/>
  <c r="I2262"/>
  <c r="H2262"/>
  <c r="G2262"/>
  <c r="F2262"/>
  <c r="E2262"/>
  <c r="D2262"/>
  <c r="C2262"/>
  <c r="B2262"/>
  <c r="A2262"/>
  <c r="O2261"/>
  <c r="K2261"/>
  <c r="J2261"/>
  <c r="I2261"/>
  <c r="H2261"/>
  <c r="G2261"/>
  <c r="F2261"/>
  <c r="E2261"/>
  <c r="D2261"/>
  <c r="C2261"/>
  <c r="B2261"/>
  <c r="A2261"/>
  <c r="O2260"/>
  <c r="K2260"/>
  <c r="J2260"/>
  <c r="I2260"/>
  <c r="H2260"/>
  <c r="G2260"/>
  <c r="F2260"/>
  <c r="E2260"/>
  <c r="D2260"/>
  <c r="C2260"/>
  <c r="B2260"/>
  <c r="A2260"/>
  <c r="O2259"/>
  <c r="K2259"/>
  <c r="J2259"/>
  <c r="I2259"/>
  <c r="H2259"/>
  <c r="G2259"/>
  <c r="F2259"/>
  <c r="E2259"/>
  <c r="D2259"/>
  <c r="C2259"/>
  <c r="B2259"/>
  <c r="A2259"/>
  <c r="O2258"/>
  <c r="K2258"/>
  <c r="J2258"/>
  <c r="I2258"/>
  <c r="H2258"/>
  <c r="G2258"/>
  <c r="F2258"/>
  <c r="E2258"/>
  <c r="D2258"/>
  <c r="C2258"/>
  <c r="B2258"/>
  <c r="A2258"/>
  <c r="O2257"/>
  <c r="K2257"/>
  <c r="J2257"/>
  <c r="I2257"/>
  <c r="H2257"/>
  <c r="G2257"/>
  <c r="F2257"/>
  <c r="E2257"/>
  <c r="D2257"/>
  <c r="C2257"/>
  <c r="B2257"/>
  <c r="A2257"/>
  <c r="O2256"/>
  <c r="K2256"/>
  <c r="J2256"/>
  <c r="I2256"/>
  <c r="H2256"/>
  <c r="G2256"/>
  <c r="F2256"/>
  <c r="E2256"/>
  <c r="D2256"/>
  <c r="C2256"/>
  <c r="B2256"/>
  <c r="A2256"/>
  <c r="O2255"/>
  <c r="K2255"/>
  <c r="J2255"/>
  <c r="I2255"/>
  <c r="H2255"/>
  <c r="G2255"/>
  <c r="F2255"/>
  <c r="E2255"/>
  <c r="D2255"/>
  <c r="C2255"/>
  <c r="B2255"/>
  <c r="A2255"/>
  <c r="O2254"/>
  <c r="K2254"/>
  <c r="J2254"/>
  <c r="I2254"/>
  <c r="H2254"/>
  <c r="G2254"/>
  <c r="F2254"/>
  <c r="E2254"/>
  <c r="D2254"/>
  <c r="C2254"/>
  <c r="B2254"/>
  <c r="A2254"/>
  <c r="O2253"/>
  <c r="K2253"/>
  <c r="J2253"/>
  <c r="I2253"/>
  <c r="H2253"/>
  <c r="G2253"/>
  <c r="F2253"/>
  <c r="E2253"/>
  <c r="D2253"/>
  <c r="C2253"/>
  <c r="B2253"/>
  <c r="A2253"/>
  <c r="O2252"/>
  <c r="K2252"/>
  <c r="J2252"/>
  <c r="I2252"/>
  <c r="H2252"/>
  <c r="G2252"/>
  <c r="F2252"/>
  <c r="E2252"/>
  <c r="D2252"/>
  <c r="C2252"/>
  <c r="B2252"/>
  <c r="A2252"/>
  <c r="O2251"/>
  <c r="K2251"/>
  <c r="J2251"/>
  <c r="I2251"/>
  <c r="H2251"/>
  <c r="G2251"/>
  <c r="F2251"/>
  <c r="E2251"/>
  <c r="D2251"/>
  <c r="C2251"/>
  <c r="B2251"/>
  <c r="A2251"/>
  <c r="O2250"/>
  <c r="K2250"/>
  <c r="J2250"/>
  <c r="I2250"/>
  <c r="H2250"/>
  <c r="G2250"/>
  <c r="F2250"/>
  <c r="E2250"/>
  <c r="D2250"/>
  <c r="C2250"/>
  <c r="B2250"/>
  <c r="A2250"/>
  <c r="O2249"/>
  <c r="K2249"/>
  <c r="J2249"/>
  <c r="I2249"/>
  <c r="H2249"/>
  <c r="G2249"/>
  <c r="F2249"/>
  <c r="E2249"/>
  <c r="D2249"/>
  <c r="C2249"/>
  <c r="B2249"/>
  <c r="A2249"/>
  <c r="O2248"/>
  <c r="K2248"/>
  <c r="J2248"/>
  <c r="I2248"/>
  <c r="H2248"/>
  <c r="G2248"/>
  <c r="F2248"/>
  <c r="E2248"/>
  <c r="D2248"/>
  <c r="C2248"/>
  <c r="B2248"/>
  <c r="A2248"/>
  <c r="O2247"/>
  <c r="K2247"/>
  <c r="J2247"/>
  <c r="I2247"/>
  <c r="H2247"/>
  <c r="G2247"/>
  <c r="F2247"/>
  <c r="E2247"/>
  <c r="D2247"/>
  <c r="C2247"/>
  <c r="B2247"/>
  <c r="A2247"/>
  <c r="O2246"/>
  <c r="K2246"/>
  <c r="J2246"/>
  <c r="I2246"/>
  <c r="H2246"/>
  <c r="G2246"/>
  <c r="F2246"/>
  <c r="E2246"/>
  <c r="D2246"/>
  <c r="C2246"/>
  <c r="B2246"/>
  <c r="A2246"/>
  <c r="O2245"/>
  <c r="K2245"/>
  <c r="J2245"/>
  <c r="I2245"/>
  <c r="H2245"/>
  <c r="G2245"/>
  <c r="F2245"/>
  <c r="E2245"/>
  <c r="D2245"/>
  <c r="C2245"/>
  <c r="B2245"/>
  <c r="A2245"/>
  <c r="O2244"/>
  <c r="K2244"/>
  <c r="J2244"/>
  <c r="I2244"/>
  <c r="H2244"/>
  <c r="G2244"/>
  <c r="F2244"/>
  <c r="E2244"/>
  <c r="D2244"/>
  <c r="C2244"/>
  <c r="B2244"/>
  <c r="A2244"/>
  <c r="O2243"/>
  <c r="K2243"/>
  <c r="J2243"/>
  <c r="I2243"/>
  <c r="H2243"/>
  <c r="G2243"/>
  <c r="F2243"/>
  <c r="E2243"/>
  <c r="D2243"/>
  <c r="C2243"/>
  <c r="B2243"/>
  <c r="A2243"/>
  <c r="O2242"/>
  <c r="K2242"/>
  <c r="J2242"/>
  <c r="I2242"/>
  <c r="H2242"/>
  <c r="G2242"/>
  <c r="F2242"/>
  <c r="E2242"/>
  <c r="D2242"/>
  <c r="C2242"/>
  <c r="B2242"/>
  <c r="A2242"/>
  <c r="O2241"/>
  <c r="K2241"/>
  <c r="J2241"/>
  <c r="I2241"/>
  <c r="H2241"/>
  <c r="G2241"/>
  <c r="F2241"/>
  <c r="E2241"/>
  <c r="D2241"/>
  <c r="C2241"/>
  <c r="B2241"/>
  <c r="A2241"/>
  <c r="O2240"/>
  <c r="K2240"/>
  <c r="J2240"/>
  <c r="I2240"/>
  <c r="H2240"/>
  <c r="G2240"/>
  <c r="F2240"/>
  <c r="E2240"/>
  <c r="D2240"/>
  <c r="C2240"/>
  <c r="B2240"/>
  <c r="A2240"/>
  <c r="O2239"/>
  <c r="K2239"/>
  <c r="J2239"/>
  <c r="I2239"/>
  <c r="H2239"/>
  <c r="G2239"/>
  <c r="F2239"/>
  <c r="E2239"/>
  <c r="D2239"/>
  <c r="C2239"/>
  <c r="B2239"/>
  <c r="A2239"/>
  <c r="O2238"/>
  <c r="K2238"/>
  <c r="J2238"/>
  <c r="I2238"/>
  <c r="H2238"/>
  <c r="G2238"/>
  <c r="F2238"/>
  <c r="E2238"/>
  <c r="D2238"/>
  <c r="C2238"/>
  <c r="B2238"/>
  <c r="A2238"/>
  <c r="O2237"/>
  <c r="K2237"/>
  <c r="J2237"/>
  <c r="I2237"/>
  <c r="H2237"/>
  <c r="G2237"/>
  <c r="F2237"/>
  <c r="E2237"/>
  <c r="D2237"/>
  <c r="C2237"/>
  <c r="B2237"/>
  <c r="A2237"/>
  <c r="O2236"/>
  <c r="K2236"/>
  <c r="J2236"/>
  <c r="I2236"/>
  <c r="H2236"/>
  <c r="G2236"/>
  <c r="F2236"/>
  <c r="E2236"/>
  <c r="D2236"/>
  <c r="C2236"/>
  <c r="B2236"/>
  <c r="A2236"/>
  <c r="O2235"/>
  <c r="K2235"/>
  <c r="J2235"/>
  <c r="I2235"/>
  <c r="H2235"/>
  <c r="G2235"/>
  <c r="F2235"/>
  <c r="E2235"/>
  <c r="D2235"/>
  <c r="C2235"/>
  <c r="B2235"/>
  <c r="A2235"/>
  <c r="O2234"/>
  <c r="K2234"/>
  <c r="J2234"/>
  <c r="I2234"/>
  <c r="H2234"/>
  <c r="G2234"/>
  <c r="F2234"/>
  <c r="E2234"/>
  <c r="D2234"/>
  <c r="C2234"/>
  <c r="B2234"/>
  <c r="A2234"/>
  <c r="O2233"/>
  <c r="K2233"/>
  <c r="J2233"/>
  <c r="I2233"/>
  <c r="H2233"/>
  <c r="G2233"/>
  <c r="F2233"/>
  <c r="E2233"/>
  <c r="D2233"/>
  <c r="C2233"/>
  <c r="B2233"/>
  <c r="A2233"/>
  <c r="O2232"/>
  <c r="K2232"/>
  <c r="J2232"/>
  <c r="I2232"/>
  <c r="H2232"/>
  <c r="G2232"/>
  <c r="F2232"/>
  <c r="E2232"/>
  <c r="D2232"/>
  <c r="C2232"/>
  <c r="B2232"/>
  <c r="A2232"/>
  <c r="O2231"/>
  <c r="K2231"/>
  <c r="J2231"/>
  <c r="I2231"/>
  <c r="H2231"/>
  <c r="G2231"/>
  <c r="F2231"/>
  <c r="E2231"/>
  <c r="D2231"/>
  <c r="C2231"/>
  <c r="B2231"/>
  <c r="A2231"/>
  <c r="O2230"/>
  <c r="K2230"/>
  <c r="J2230"/>
  <c r="I2230"/>
  <c r="H2230"/>
  <c r="G2230"/>
  <c r="F2230"/>
  <c r="E2230"/>
  <c r="D2230"/>
  <c r="C2230"/>
  <c r="B2230"/>
  <c r="A2230"/>
  <c r="O2229"/>
  <c r="K2229"/>
  <c r="J2229"/>
  <c r="I2229"/>
  <c r="H2229"/>
  <c r="G2229"/>
  <c r="F2229"/>
  <c r="E2229"/>
  <c r="D2229"/>
  <c r="C2229"/>
  <c r="B2229"/>
  <c r="A2229"/>
  <c r="O2228"/>
  <c r="K2228"/>
  <c r="J2228"/>
  <c r="I2228"/>
  <c r="H2228"/>
  <c r="G2228"/>
  <c r="F2228"/>
  <c r="E2228"/>
  <c r="D2228"/>
  <c r="C2228"/>
  <c r="B2228"/>
  <c r="A2228"/>
  <c r="O2227"/>
  <c r="K2227"/>
  <c r="J2227"/>
  <c r="I2227"/>
  <c r="H2227"/>
  <c r="G2227"/>
  <c r="F2227"/>
  <c r="E2227"/>
  <c r="D2227"/>
  <c r="C2227"/>
  <c r="B2227"/>
  <c r="A2227"/>
  <c r="O2226"/>
  <c r="K2226"/>
  <c r="J2226"/>
  <c r="I2226"/>
  <c r="H2226"/>
  <c r="G2226"/>
  <c r="F2226"/>
  <c r="E2226"/>
  <c r="D2226"/>
  <c r="C2226"/>
  <c r="B2226"/>
  <c r="A2226"/>
  <c r="O2225"/>
  <c r="K2225"/>
  <c r="J2225"/>
  <c r="I2225"/>
  <c r="H2225"/>
  <c r="G2225"/>
  <c r="F2225"/>
  <c r="E2225"/>
  <c r="D2225"/>
  <c r="C2225"/>
  <c r="B2225"/>
  <c r="A2225"/>
  <c r="O2224"/>
  <c r="K2224"/>
  <c r="J2224"/>
  <c r="I2224"/>
  <c r="H2224"/>
  <c r="G2224"/>
  <c r="F2224"/>
  <c r="E2224"/>
  <c r="D2224"/>
  <c r="C2224"/>
  <c r="B2224"/>
  <c r="A2224"/>
  <c r="O2223"/>
  <c r="K2223"/>
  <c r="J2223"/>
  <c r="I2223"/>
  <c r="H2223"/>
  <c r="G2223"/>
  <c r="F2223"/>
  <c r="E2223"/>
  <c r="D2223"/>
  <c r="C2223"/>
  <c r="B2223"/>
  <c r="A2223"/>
  <c r="O2222"/>
  <c r="K2222"/>
  <c r="J2222"/>
  <c r="I2222"/>
  <c r="H2222"/>
  <c r="G2222"/>
  <c r="F2222"/>
  <c r="E2222"/>
  <c r="D2222"/>
  <c r="C2222"/>
  <c r="B2222"/>
  <c r="A2222"/>
  <c r="O2221"/>
  <c r="K2221"/>
  <c r="J2221"/>
  <c r="I2221"/>
  <c r="H2221"/>
  <c r="G2221"/>
  <c r="F2221"/>
  <c r="E2221"/>
  <c r="D2221"/>
  <c r="C2221"/>
  <c r="B2221"/>
  <c r="A2221"/>
  <c r="O2220"/>
  <c r="K2220"/>
  <c r="J2220"/>
  <c r="I2220"/>
  <c r="H2220"/>
  <c r="G2220"/>
  <c r="F2220"/>
  <c r="E2220"/>
  <c r="D2220"/>
  <c r="C2220"/>
  <c r="B2220"/>
  <c r="A2220"/>
  <c r="O2219"/>
  <c r="K2219"/>
  <c r="J2219"/>
  <c r="I2219"/>
  <c r="H2219"/>
  <c r="G2219"/>
  <c r="F2219"/>
  <c r="E2219"/>
  <c r="D2219"/>
  <c r="C2219"/>
  <c r="B2219"/>
  <c r="A2219"/>
  <c r="O2218"/>
  <c r="K2218"/>
  <c r="J2218"/>
  <c r="I2218"/>
  <c r="H2218"/>
  <c r="G2218"/>
  <c r="F2218"/>
  <c r="E2218"/>
  <c r="D2218"/>
  <c r="C2218"/>
  <c r="B2218"/>
  <c r="A2218"/>
  <c r="O2217"/>
  <c r="K2217"/>
  <c r="J2217"/>
  <c r="I2217"/>
  <c r="H2217"/>
  <c r="G2217"/>
  <c r="F2217"/>
  <c r="E2217"/>
  <c r="D2217"/>
  <c r="C2217"/>
  <c r="B2217"/>
  <c r="A2217"/>
  <c r="O2216"/>
  <c r="K2216"/>
  <c r="J2216"/>
  <c r="I2216"/>
  <c r="H2216"/>
  <c r="G2216"/>
  <c r="F2216"/>
  <c r="E2216"/>
  <c r="D2216"/>
  <c r="C2216"/>
  <c r="B2216"/>
  <c r="A2216"/>
  <c r="O2215"/>
  <c r="K2215"/>
  <c r="J2215"/>
  <c r="I2215"/>
  <c r="H2215"/>
  <c r="G2215"/>
  <c r="F2215"/>
  <c r="E2215"/>
  <c r="D2215"/>
  <c r="C2215"/>
  <c r="B2215"/>
  <c r="A2215"/>
  <c r="O2214"/>
  <c r="K2214"/>
  <c r="J2214"/>
  <c r="I2214"/>
  <c r="H2214"/>
  <c r="G2214"/>
  <c r="F2214"/>
  <c r="E2214"/>
  <c r="D2214"/>
  <c r="C2214"/>
  <c r="B2214"/>
  <c r="A2214"/>
  <c r="O2213"/>
  <c r="K2213"/>
  <c r="J2213"/>
  <c r="I2213"/>
  <c r="H2213"/>
  <c r="G2213"/>
  <c r="F2213"/>
  <c r="E2213"/>
  <c r="D2213"/>
  <c r="C2213"/>
  <c r="B2213"/>
  <c r="A2213"/>
  <c r="O2212"/>
  <c r="K2212"/>
  <c r="J2212"/>
  <c r="I2212"/>
  <c r="H2212"/>
  <c r="G2212"/>
  <c r="F2212"/>
  <c r="E2212"/>
  <c r="D2212"/>
  <c r="C2212"/>
  <c r="B2212"/>
  <c r="A2212"/>
  <c r="O2211"/>
  <c r="K2211"/>
  <c r="J2211"/>
  <c r="I2211"/>
  <c r="H2211"/>
  <c r="G2211"/>
  <c r="F2211"/>
  <c r="E2211"/>
  <c r="D2211"/>
  <c r="C2211"/>
  <c r="B2211"/>
  <c r="A2211"/>
  <c r="O2210"/>
  <c r="K2210"/>
  <c r="J2210"/>
  <c r="I2210"/>
  <c r="H2210"/>
  <c r="G2210"/>
  <c r="F2210"/>
  <c r="E2210"/>
  <c r="D2210"/>
  <c r="C2210"/>
  <c r="B2210"/>
  <c r="A2210"/>
  <c r="O2209"/>
  <c r="K2209"/>
  <c r="J2209"/>
  <c r="I2209"/>
  <c r="H2209"/>
  <c r="G2209"/>
  <c r="F2209"/>
  <c r="E2209"/>
  <c r="D2209"/>
  <c r="C2209"/>
  <c r="B2209"/>
  <c r="A2209"/>
  <c r="O2208"/>
  <c r="K2208"/>
  <c r="J2208"/>
  <c r="I2208"/>
  <c r="H2208"/>
  <c r="G2208"/>
  <c r="F2208"/>
  <c r="E2208"/>
  <c r="D2208"/>
  <c r="C2208"/>
  <c r="B2208"/>
  <c r="A2208"/>
  <c r="O2207"/>
  <c r="K2207"/>
  <c r="J2207"/>
  <c r="I2207"/>
  <c r="H2207"/>
  <c r="G2207"/>
  <c r="F2207"/>
  <c r="E2207"/>
  <c r="D2207"/>
  <c r="C2207"/>
  <c r="B2207"/>
  <c r="A2207"/>
  <c r="O2206"/>
  <c r="K2206"/>
  <c r="J2206"/>
  <c r="I2206"/>
  <c r="H2206"/>
  <c r="G2206"/>
  <c r="F2206"/>
  <c r="E2206"/>
  <c r="D2206"/>
  <c r="C2206"/>
  <c r="B2206"/>
  <c r="A2206"/>
  <c r="O2205"/>
  <c r="K2205"/>
  <c r="J2205"/>
  <c r="I2205"/>
  <c r="H2205"/>
  <c r="G2205"/>
  <c r="F2205"/>
  <c r="E2205"/>
  <c r="D2205"/>
  <c r="C2205"/>
  <c r="B2205"/>
  <c r="A2205"/>
  <c r="O2204"/>
  <c r="K2204"/>
  <c r="J2204"/>
  <c r="I2204"/>
  <c r="H2204"/>
  <c r="G2204"/>
  <c r="F2204"/>
  <c r="E2204"/>
  <c r="D2204"/>
  <c r="C2204"/>
  <c r="B2204"/>
  <c r="A2204"/>
  <c r="O2203"/>
  <c r="K2203"/>
  <c r="J2203"/>
  <c r="I2203"/>
  <c r="H2203"/>
  <c r="G2203"/>
  <c r="F2203"/>
  <c r="E2203"/>
  <c r="D2203"/>
  <c r="C2203"/>
  <c r="B2203"/>
  <c r="A2203"/>
  <c r="O2202"/>
  <c r="K2202"/>
  <c r="J2202"/>
  <c r="I2202"/>
  <c r="H2202"/>
  <c r="G2202"/>
  <c r="F2202"/>
  <c r="E2202"/>
  <c r="D2202"/>
  <c r="C2202"/>
  <c r="B2202"/>
  <c r="A2202"/>
  <c r="O2201"/>
  <c r="K2201"/>
  <c r="J2201"/>
  <c r="I2201"/>
  <c r="H2201"/>
  <c r="G2201"/>
  <c r="F2201"/>
  <c r="E2201"/>
  <c r="D2201"/>
  <c r="C2201"/>
  <c r="B2201"/>
  <c r="A2201"/>
  <c r="O2200"/>
  <c r="K2200"/>
  <c r="J2200"/>
  <c r="I2200"/>
  <c r="H2200"/>
  <c r="G2200"/>
  <c r="F2200"/>
  <c r="E2200"/>
  <c r="D2200"/>
  <c r="C2200"/>
  <c r="B2200"/>
  <c r="A2200"/>
  <c r="O2199"/>
  <c r="K2199"/>
  <c r="J2199"/>
  <c r="I2199"/>
  <c r="H2199"/>
  <c r="G2199"/>
  <c r="F2199"/>
  <c r="E2199"/>
  <c r="D2199"/>
  <c r="C2199"/>
  <c r="B2199"/>
  <c r="A2199"/>
  <c r="O2198"/>
  <c r="K2198"/>
  <c r="J2198"/>
  <c r="I2198"/>
  <c r="H2198"/>
  <c r="G2198"/>
  <c r="F2198"/>
  <c r="E2198"/>
  <c r="D2198"/>
  <c r="C2198"/>
  <c r="B2198"/>
  <c r="A2198"/>
  <c r="O2197"/>
  <c r="K2197"/>
  <c r="J2197"/>
  <c r="I2197"/>
  <c r="H2197"/>
  <c r="G2197"/>
  <c r="F2197"/>
  <c r="E2197"/>
  <c r="D2197"/>
  <c r="C2197"/>
  <c r="B2197"/>
  <c r="A2197"/>
  <c r="O2196"/>
  <c r="K2196"/>
  <c r="J2196"/>
  <c r="I2196"/>
  <c r="H2196"/>
  <c r="G2196"/>
  <c r="F2196"/>
  <c r="E2196"/>
  <c r="D2196"/>
  <c r="C2196"/>
  <c r="B2196"/>
  <c r="A2196"/>
  <c r="O2195"/>
  <c r="K2195"/>
  <c r="J2195"/>
  <c r="I2195"/>
  <c r="H2195"/>
  <c r="G2195"/>
  <c r="F2195"/>
  <c r="E2195"/>
  <c r="D2195"/>
  <c r="C2195"/>
  <c r="B2195"/>
  <c r="A2195"/>
  <c r="O2194"/>
  <c r="K2194"/>
  <c r="J2194"/>
  <c r="I2194"/>
  <c r="H2194"/>
  <c r="G2194"/>
  <c r="F2194"/>
  <c r="E2194"/>
  <c r="D2194"/>
  <c r="C2194"/>
  <c r="B2194"/>
  <c r="A2194"/>
  <c r="O2193"/>
  <c r="K2193"/>
  <c r="J2193"/>
  <c r="I2193"/>
  <c r="H2193"/>
  <c r="G2193"/>
  <c r="F2193"/>
  <c r="E2193"/>
  <c r="D2193"/>
  <c r="C2193"/>
  <c r="B2193"/>
  <c r="A2193"/>
  <c r="O2192"/>
  <c r="K2192"/>
  <c r="J2192"/>
  <c r="I2192"/>
  <c r="H2192"/>
  <c r="G2192"/>
  <c r="F2192"/>
  <c r="E2192"/>
  <c r="D2192"/>
  <c r="C2192"/>
  <c r="B2192"/>
  <c r="A2192"/>
  <c r="O2191"/>
  <c r="K2191"/>
  <c r="J2191"/>
  <c r="I2191"/>
  <c r="H2191"/>
  <c r="G2191"/>
  <c r="F2191"/>
  <c r="E2191"/>
  <c r="D2191"/>
  <c r="C2191"/>
  <c r="B2191"/>
  <c r="A2191"/>
  <c r="O2190"/>
  <c r="K2190"/>
  <c r="J2190"/>
  <c r="I2190"/>
  <c r="H2190"/>
  <c r="G2190"/>
  <c r="F2190"/>
  <c r="E2190"/>
  <c r="D2190"/>
  <c r="C2190"/>
  <c r="B2190"/>
  <c r="A2190"/>
  <c r="O2189"/>
  <c r="K2189"/>
  <c r="J2189"/>
  <c r="I2189"/>
  <c r="H2189"/>
  <c r="G2189"/>
  <c r="F2189"/>
  <c r="E2189"/>
  <c r="D2189"/>
  <c r="C2189"/>
  <c r="B2189"/>
  <c r="A2189"/>
  <c r="O2188"/>
  <c r="K2188"/>
  <c r="J2188"/>
  <c r="I2188"/>
  <c r="H2188"/>
  <c r="G2188"/>
  <c r="F2188"/>
  <c r="E2188"/>
  <c r="D2188"/>
  <c r="C2188"/>
  <c r="B2188"/>
  <c r="A2188"/>
  <c r="O2187"/>
  <c r="K2187"/>
  <c r="J2187"/>
  <c r="I2187"/>
  <c r="H2187"/>
  <c r="G2187"/>
  <c r="F2187"/>
  <c r="E2187"/>
  <c r="D2187"/>
  <c r="C2187"/>
  <c r="B2187"/>
  <c r="A2187"/>
  <c r="O2186"/>
  <c r="K2186"/>
  <c r="J2186"/>
  <c r="I2186"/>
  <c r="H2186"/>
  <c r="G2186"/>
  <c r="F2186"/>
  <c r="E2186"/>
  <c r="D2186"/>
  <c r="C2186"/>
  <c r="B2186"/>
  <c r="A2186"/>
  <c r="O2185"/>
  <c r="K2185"/>
  <c r="J2185"/>
  <c r="I2185"/>
  <c r="H2185"/>
  <c r="G2185"/>
  <c r="F2185"/>
  <c r="E2185"/>
  <c r="D2185"/>
  <c r="C2185"/>
  <c r="B2185"/>
  <c r="A2185"/>
  <c r="O2184"/>
  <c r="K2184"/>
  <c r="J2184"/>
  <c r="I2184"/>
  <c r="H2184"/>
  <c r="G2184"/>
  <c r="F2184"/>
  <c r="E2184"/>
  <c r="D2184"/>
  <c r="C2184"/>
  <c r="B2184"/>
  <c r="A2184"/>
  <c r="O2183"/>
  <c r="K2183"/>
  <c r="J2183"/>
  <c r="I2183"/>
  <c r="H2183"/>
  <c r="G2183"/>
  <c r="F2183"/>
  <c r="E2183"/>
  <c r="D2183"/>
  <c r="C2183"/>
  <c r="B2183"/>
  <c r="A2183"/>
  <c r="O2182"/>
  <c r="K2182"/>
  <c r="J2182"/>
  <c r="I2182"/>
  <c r="H2182"/>
  <c r="G2182"/>
  <c r="F2182"/>
  <c r="E2182"/>
  <c r="D2182"/>
  <c r="C2182"/>
  <c r="B2182"/>
  <c r="A2182"/>
  <c r="O2181"/>
  <c r="K2181"/>
  <c r="J2181"/>
  <c r="I2181"/>
  <c r="H2181"/>
  <c r="G2181"/>
  <c r="F2181"/>
  <c r="E2181"/>
  <c r="D2181"/>
  <c r="C2181"/>
  <c r="B2181"/>
  <c r="A2181"/>
  <c r="O2180"/>
  <c r="K2180"/>
  <c r="J2180"/>
  <c r="I2180"/>
  <c r="H2180"/>
  <c r="G2180"/>
  <c r="F2180"/>
  <c r="E2180"/>
  <c r="D2180"/>
  <c r="C2180"/>
  <c r="B2180"/>
  <c r="A2180"/>
  <c r="O2179"/>
  <c r="K2179"/>
  <c r="J2179"/>
  <c r="I2179"/>
  <c r="H2179"/>
  <c r="G2179"/>
  <c r="F2179"/>
  <c r="E2179"/>
  <c r="D2179"/>
  <c r="C2179"/>
  <c r="B2179"/>
  <c r="A2179"/>
  <c r="O2178"/>
  <c r="K2178"/>
  <c r="J2178"/>
  <c r="I2178"/>
  <c r="H2178"/>
  <c r="G2178"/>
  <c r="F2178"/>
  <c r="E2178"/>
  <c r="D2178"/>
  <c r="C2178"/>
  <c r="B2178"/>
  <c r="A2178"/>
  <c r="O2177"/>
  <c r="K2177"/>
  <c r="J2177"/>
  <c r="I2177"/>
  <c r="H2177"/>
  <c r="G2177"/>
  <c r="F2177"/>
  <c r="E2177"/>
  <c r="D2177"/>
  <c r="C2177"/>
  <c r="B2177"/>
  <c r="A2177"/>
  <c r="O2176"/>
  <c r="K2176"/>
  <c r="J2176"/>
  <c r="I2176"/>
  <c r="H2176"/>
  <c r="G2176"/>
  <c r="F2176"/>
  <c r="E2176"/>
  <c r="D2176"/>
  <c r="C2176"/>
  <c r="B2176"/>
  <c r="A2176"/>
  <c r="O2175"/>
  <c r="K2175"/>
  <c r="J2175"/>
  <c r="I2175"/>
  <c r="H2175"/>
  <c r="G2175"/>
  <c r="F2175"/>
  <c r="E2175"/>
  <c r="D2175"/>
  <c r="C2175"/>
  <c r="B2175"/>
  <c r="A2175"/>
  <c r="O2174"/>
  <c r="K2174"/>
  <c r="J2174"/>
  <c r="I2174"/>
  <c r="H2174"/>
  <c r="G2174"/>
  <c r="F2174"/>
  <c r="E2174"/>
  <c r="D2174"/>
  <c r="C2174"/>
  <c r="B2174"/>
  <c r="A2174"/>
  <c r="O2173"/>
  <c r="K2173"/>
  <c r="J2173"/>
  <c r="I2173"/>
  <c r="H2173"/>
  <c r="G2173"/>
  <c r="F2173"/>
  <c r="E2173"/>
  <c r="D2173"/>
  <c r="C2173"/>
  <c r="B2173"/>
  <c r="A2173"/>
  <c r="O2172"/>
  <c r="K2172"/>
  <c r="J2172"/>
  <c r="I2172"/>
  <c r="H2172"/>
  <c r="G2172"/>
  <c r="F2172"/>
  <c r="E2172"/>
  <c r="D2172"/>
  <c r="C2172"/>
  <c r="B2172"/>
  <c r="A2172"/>
  <c r="O2171"/>
  <c r="K2171"/>
  <c r="J2171"/>
  <c r="I2171"/>
  <c r="H2171"/>
  <c r="G2171"/>
  <c r="F2171"/>
  <c r="E2171"/>
  <c r="D2171"/>
  <c r="C2171"/>
  <c r="B2171"/>
  <c r="A2171"/>
  <c r="O2170"/>
  <c r="K2170"/>
  <c r="J2170"/>
  <c r="I2170"/>
  <c r="H2170"/>
  <c r="G2170"/>
  <c r="F2170"/>
  <c r="E2170"/>
  <c r="D2170"/>
  <c r="C2170"/>
  <c r="B2170"/>
  <c r="A2170"/>
  <c r="O2169"/>
  <c r="K2169"/>
  <c r="J2169"/>
  <c r="I2169"/>
  <c r="H2169"/>
  <c r="G2169"/>
  <c r="F2169"/>
  <c r="E2169"/>
  <c r="D2169"/>
  <c r="C2169"/>
  <c r="B2169"/>
  <c r="A2169"/>
  <c r="O2168"/>
  <c r="K2168"/>
  <c r="J2168"/>
  <c r="I2168"/>
  <c r="H2168"/>
  <c r="G2168"/>
  <c r="F2168"/>
  <c r="E2168"/>
  <c r="D2168"/>
  <c r="C2168"/>
  <c r="B2168"/>
  <c r="A2168"/>
  <c r="O2167"/>
  <c r="K2167"/>
  <c r="J2167"/>
  <c r="I2167"/>
  <c r="H2167"/>
  <c r="G2167"/>
  <c r="F2167"/>
  <c r="E2167"/>
  <c r="D2167"/>
  <c r="C2167"/>
  <c r="B2167"/>
  <c r="A2167"/>
  <c r="O2166"/>
  <c r="K2166"/>
  <c r="J2166"/>
  <c r="I2166"/>
  <c r="H2166"/>
  <c r="G2166"/>
  <c r="F2166"/>
  <c r="E2166"/>
  <c r="D2166"/>
  <c r="C2166"/>
  <c r="B2166"/>
  <c r="A2166"/>
  <c r="O2165"/>
  <c r="K2165"/>
  <c r="J2165"/>
  <c r="I2165"/>
  <c r="H2165"/>
  <c r="G2165"/>
  <c r="F2165"/>
  <c r="E2165"/>
  <c r="D2165"/>
  <c r="C2165"/>
  <c r="B2165"/>
  <c r="A2165"/>
  <c r="O2164"/>
  <c r="K2164"/>
  <c r="J2164"/>
  <c r="I2164"/>
  <c r="H2164"/>
  <c r="G2164"/>
  <c r="F2164"/>
  <c r="E2164"/>
  <c r="D2164"/>
  <c r="C2164"/>
  <c r="B2164"/>
  <c r="A2164"/>
  <c r="O2163"/>
  <c r="K2163"/>
  <c r="J2163"/>
  <c r="I2163"/>
  <c r="H2163"/>
  <c r="G2163"/>
  <c r="F2163"/>
  <c r="E2163"/>
  <c r="D2163"/>
  <c r="C2163"/>
  <c r="B2163"/>
  <c r="A2163"/>
  <c r="O2162"/>
  <c r="K2162"/>
  <c r="J2162"/>
  <c r="I2162"/>
  <c r="H2162"/>
  <c r="G2162"/>
  <c r="F2162"/>
  <c r="E2162"/>
  <c r="D2162"/>
  <c r="C2162"/>
  <c r="B2162"/>
  <c r="A2162"/>
  <c r="O2161"/>
  <c r="K2161"/>
  <c r="J2161"/>
  <c r="I2161"/>
  <c r="H2161"/>
  <c r="G2161"/>
  <c r="F2161"/>
  <c r="E2161"/>
  <c r="D2161"/>
  <c r="C2161"/>
  <c r="B2161"/>
  <c r="A2161"/>
  <c r="O2160"/>
  <c r="K2160"/>
  <c r="J2160"/>
  <c r="I2160"/>
  <c r="H2160"/>
  <c r="G2160"/>
  <c r="F2160"/>
  <c r="E2160"/>
  <c r="D2160"/>
  <c r="C2160"/>
  <c r="B2160"/>
  <c r="A2160"/>
  <c r="O2159"/>
  <c r="K2159"/>
  <c r="J2159"/>
  <c r="I2159"/>
  <c r="H2159"/>
  <c r="G2159"/>
  <c r="F2159"/>
  <c r="E2159"/>
  <c r="D2159"/>
  <c r="C2159"/>
  <c r="B2159"/>
  <c r="A2159"/>
  <c r="O2158"/>
  <c r="K2158"/>
  <c r="J2158"/>
  <c r="I2158"/>
  <c r="H2158"/>
  <c r="G2158"/>
  <c r="F2158"/>
  <c r="E2158"/>
  <c r="D2158"/>
  <c r="C2158"/>
  <c r="B2158"/>
  <c r="A2158"/>
  <c r="O2157"/>
  <c r="K2157"/>
  <c r="J2157"/>
  <c r="I2157"/>
  <c r="H2157"/>
  <c r="G2157"/>
  <c r="F2157"/>
  <c r="E2157"/>
  <c r="D2157"/>
  <c r="C2157"/>
  <c r="B2157"/>
  <c r="A2157"/>
  <c r="O2156"/>
  <c r="K2156"/>
  <c r="J2156"/>
  <c r="I2156"/>
  <c r="H2156"/>
  <c r="G2156"/>
  <c r="F2156"/>
  <c r="E2156"/>
  <c r="D2156"/>
  <c r="C2156"/>
  <c r="B2156"/>
  <c r="A2156"/>
  <c r="O2155"/>
  <c r="K2155"/>
  <c r="J2155"/>
  <c r="I2155"/>
  <c r="H2155"/>
  <c r="G2155"/>
  <c r="F2155"/>
  <c r="E2155"/>
  <c r="D2155"/>
  <c r="C2155"/>
  <c r="B2155"/>
  <c r="A2155"/>
  <c r="O2154"/>
  <c r="K2154"/>
  <c r="J2154"/>
  <c r="I2154"/>
  <c r="H2154"/>
  <c r="G2154"/>
  <c r="F2154"/>
  <c r="E2154"/>
  <c r="D2154"/>
  <c r="C2154"/>
  <c r="B2154"/>
  <c r="A2154"/>
  <c r="O2153"/>
  <c r="K2153"/>
  <c r="J2153"/>
  <c r="I2153"/>
  <c r="H2153"/>
  <c r="G2153"/>
  <c r="F2153"/>
  <c r="E2153"/>
  <c r="D2153"/>
  <c r="C2153"/>
  <c r="B2153"/>
  <c r="A2153"/>
  <c r="O2152"/>
  <c r="K2152"/>
  <c r="J2152"/>
  <c r="I2152"/>
  <c r="H2152"/>
  <c r="G2152"/>
  <c r="F2152"/>
  <c r="E2152"/>
  <c r="D2152"/>
  <c r="C2152"/>
  <c r="B2152"/>
  <c r="A2152"/>
  <c r="O2151"/>
  <c r="K2151"/>
  <c r="J2151"/>
  <c r="I2151"/>
  <c r="H2151"/>
  <c r="G2151"/>
  <c r="F2151"/>
  <c r="E2151"/>
  <c r="D2151"/>
  <c r="C2151"/>
  <c r="B2151"/>
  <c r="A2151"/>
  <c r="O2150"/>
  <c r="K2150"/>
  <c r="J2150"/>
  <c r="I2150"/>
  <c r="H2150"/>
  <c r="G2150"/>
  <c r="F2150"/>
  <c r="E2150"/>
  <c r="D2150"/>
  <c r="C2150"/>
  <c r="B2150"/>
  <c r="A2150"/>
  <c r="O2149"/>
  <c r="K2149"/>
  <c r="J2149"/>
  <c r="I2149"/>
  <c r="H2149"/>
  <c r="G2149"/>
  <c r="F2149"/>
  <c r="E2149"/>
  <c r="D2149"/>
  <c r="C2149"/>
  <c r="B2149"/>
  <c r="A2149"/>
  <c r="O2148"/>
  <c r="K2148"/>
  <c r="J2148"/>
  <c r="I2148"/>
  <c r="H2148"/>
  <c r="G2148"/>
  <c r="F2148"/>
  <c r="E2148"/>
  <c r="D2148"/>
  <c r="C2148"/>
  <c r="B2148"/>
  <c r="A2148"/>
  <c r="O2147"/>
  <c r="K2147"/>
  <c r="J2147"/>
  <c r="I2147"/>
  <c r="H2147"/>
  <c r="G2147"/>
  <c r="F2147"/>
  <c r="E2147"/>
  <c r="D2147"/>
  <c r="C2147"/>
  <c r="B2147"/>
  <c r="A2147"/>
  <c r="O2146"/>
  <c r="K2146"/>
  <c r="J2146"/>
  <c r="I2146"/>
  <c r="H2146"/>
  <c r="G2146"/>
  <c r="F2146"/>
  <c r="E2146"/>
  <c r="D2146"/>
  <c r="C2146"/>
  <c r="B2146"/>
  <c r="A2146"/>
  <c r="O2145"/>
  <c r="K2145"/>
  <c r="J2145"/>
  <c r="I2145"/>
  <c r="H2145"/>
  <c r="G2145"/>
  <c r="F2145"/>
  <c r="E2145"/>
  <c r="D2145"/>
  <c r="C2145"/>
  <c r="B2145"/>
  <c r="A2145"/>
  <c r="O2144"/>
  <c r="K2144"/>
  <c r="J2144"/>
  <c r="I2144"/>
  <c r="H2144"/>
  <c r="G2144"/>
  <c r="F2144"/>
  <c r="E2144"/>
  <c r="D2144"/>
  <c r="C2144"/>
  <c r="B2144"/>
  <c r="A2144"/>
  <c r="O2143"/>
  <c r="K2143"/>
  <c r="J2143"/>
  <c r="I2143"/>
  <c r="H2143"/>
  <c r="G2143"/>
  <c r="F2143"/>
  <c r="E2143"/>
  <c r="D2143"/>
  <c r="C2143"/>
  <c r="B2143"/>
  <c r="A2143"/>
  <c r="O2142"/>
  <c r="K2142"/>
  <c r="J2142"/>
  <c r="I2142"/>
  <c r="H2142"/>
  <c r="G2142"/>
  <c r="F2142"/>
  <c r="E2142"/>
  <c r="D2142"/>
  <c r="C2142"/>
  <c r="B2142"/>
  <c r="A2142"/>
  <c r="O2141"/>
  <c r="K2141"/>
  <c r="J2141"/>
  <c r="I2141"/>
  <c r="H2141"/>
  <c r="G2141"/>
  <c r="F2141"/>
  <c r="E2141"/>
  <c r="D2141"/>
  <c r="C2141"/>
  <c r="B2141"/>
  <c r="A2141"/>
  <c r="O2140"/>
  <c r="K2140"/>
  <c r="J2140"/>
  <c r="I2140"/>
  <c r="H2140"/>
  <c r="G2140"/>
  <c r="F2140"/>
  <c r="E2140"/>
  <c r="D2140"/>
  <c r="C2140"/>
  <c r="B2140"/>
  <c r="A2140"/>
  <c r="O2139"/>
  <c r="K2139"/>
  <c r="J2139"/>
  <c r="I2139"/>
  <c r="H2139"/>
  <c r="G2139"/>
  <c r="F2139"/>
  <c r="E2139"/>
  <c r="D2139"/>
  <c r="C2139"/>
  <c r="B2139"/>
  <c r="A2139"/>
  <c r="O2138"/>
  <c r="K2138"/>
  <c r="J2138"/>
  <c r="I2138"/>
  <c r="H2138"/>
  <c r="G2138"/>
  <c r="F2138"/>
  <c r="E2138"/>
  <c r="D2138"/>
  <c r="C2138"/>
  <c r="B2138"/>
  <c r="A2138"/>
  <c r="O2137"/>
  <c r="K2137"/>
  <c r="J2137"/>
  <c r="I2137"/>
  <c r="H2137"/>
  <c r="G2137"/>
  <c r="F2137"/>
  <c r="E2137"/>
  <c r="D2137"/>
  <c r="C2137"/>
  <c r="B2137"/>
  <c r="A2137"/>
  <c r="O2136"/>
  <c r="K2136"/>
  <c r="J2136"/>
  <c r="I2136"/>
  <c r="H2136"/>
  <c r="G2136"/>
  <c r="F2136"/>
  <c r="E2136"/>
  <c r="D2136"/>
  <c r="C2136"/>
  <c r="B2136"/>
  <c r="A2136"/>
  <c r="O2135"/>
  <c r="K2135"/>
  <c r="J2135"/>
  <c r="I2135"/>
  <c r="H2135"/>
  <c r="G2135"/>
  <c r="F2135"/>
  <c r="E2135"/>
  <c r="D2135"/>
  <c r="C2135"/>
  <c r="B2135"/>
  <c r="A2135"/>
  <c r="O2134"/>
  <c r="K2134"/>
  <c r="J2134"/>
  <c r="I2134"/>
  <c r="H2134"/>
  <c r="G2134"/>
  <c r="F2134"/>
  <c r="E2134"/>
  <c r="D2134"/>
  <c r="C2134"/>
  <c r="B2134"/>
  <c r="A2134"/>
  <c r="O2133"/>
  <c r="K2133"/>
  <c r="J2133"/>
  <c r="I2133"/>
  <c r="H2133"/>
  <c r="G2133"/>
  <c r="F2133"/>
  <c r="E2133"/>
  <c r="D2133"/>
  <c r="C2133"/>
  <c r="B2133"/>
  <c r="A2133"/>
  <c r="O2132"/>
  <c r="K2132"/>
  <c r="J2132"/>
  <c r="I2132"/>
  <c r="H2132"/>
  <c r="G2132"/>
  <c r="F2132"/>
  <c r="E2132"/>
  <c r="D2132"/>
  <c r="C2132"/>
  <c r="B2132"/>
  <c r="A2132"/>
  <c r="O2131"/>
  <c r="K2131"/>
  <c r="J2131"/>
  <c r="I2131"/>
  <c r="H2131"/>
  <c r="G2131"/>
  <c r="F2131"/>
  <c r="E2131"/>
  <c r="D2131"/>
  <c r="C2131"/>
  <c r="B2131"/>
  <c r="A2131"/>
  <c r="O2130"/>
  <c r="K2130"/>
  <c r="J2130"/>
  <c r="I2130"/>
  <c r="H2130"/>
  <c r="G2130"/>
  <c r="F2130"/>
  <c r="E2130"/>
  <c r="D2130"/>
  <c r="C2130"/>
  <c r="B2130"/>
  <c r="A2130"/>
  <c r="O2129"/>
  <c r="K2129"/>
  <c r="J2129"/>
  <c r="I2129"/>
  <c r="H2129"/>
  <c r="G2129"/>
  <c r="F2129"/>
  <c r="E2129"/>
  <c r="D2129"/>
  <c r="C2129"/>
  <c r="B2129"/>
  <c r="A2129"/>
  <c r="O2128"/>
  <c r="K2128"/>
  <c r="J2128"/>
  <c r="I2128"/>
  <c r="H2128"/>
  <c r="G2128"/>
  <c r="F2128"/>
  <c r="E2128"/>
  <c r="D2128"/>
  <c r="C2128"/>
  <c r="B2128"/>
  <c r="A2128"/>
  <c r="O2127"/>
  <c r="K2127"/>
  <c r="J2127"/>
  <c r="I2127"/>
  <c r="H2127"/>
  <c r="G2127"/>
  <c r="F2127"/>
  <c r="E2127"/>
  <c r="D2127"/>
  <c r="C2127"/>
  <c r="B2127"/>
  <c r="A2127"/>
  <c r="O2126"/>
  <c r="K2126"/>
  <c r="J2126"/>
  <c r="I2126"/>
  <c r="H2126"/>
  <c r="G2126"/>
  <c r="F2126"/>
  <c r="E2126"/>
  <c r="D2126"/>
  <c r="C2126"/>
  <c r="B2126"/>
  <c r="A2126"/>
  <c r="O2125"/>
  <c r="K2125"/>
  <c r="J2125"/>
  <c r="I2125"/>
  <c r="H2125"/>
  <c r="G2125"/>
  <c r="F2125"/>
  <c r="E2125"/>
  <c r="D2125"/>
  <c r="C2125"/>
  <c r="B2125"/>
  <c r="A2125"/>
  <c r="O2124"/>
  <c r="K2124"/>
  <c r="J2124"/>
  <c r="I2124"/>
  <c r="H2124"/>
  <c r="G2124"/>
  <c r="F2124"/>
  <c r="E2124"/>
  <c r="D2124"/>
  <c r="C2124"/>
  <c r="B2124"/>
  <c r="A2124"/>
  <c r="O2123"/>
  <c r="K2123"/>
  <c r="J2123"/>
  <c r="I2123"/>
  <c r="H2123"/>
  <c r="G2123"/>
  <c r="F2123"/>
  <c r="E2123"/>
  <c r="D2123"/>
  <c r="C2123"/>
  <c r="B2123"/>
  <c r="A2123"/>
  <c r="O2122"/>
  <c r="K2122"/>
  <c r="J2122"/>
  <c r="I2122"/>
  <c r="H2122"/>
  <c r="G2122"/>
  <c r="F2122"/>
  <c r="E2122"/>
  <c r="D2122"/>
  <c r="C2122"/>
  <c r="B2122"/>
  <c r="A2122"/>
  <c r="O2121"/>
  <c r="K2121"/>
  <c r="J2121"/>
  <c r="I2121"/>
  <c r="H2121"/>
  <c r="G2121"/>
  <c r="F2121"/>
  <c r="E2121"/>
  <c r="D2121"/>
  <c r="C2121"/>
  <c r="B2121"/>
  <c r="A2121"/>
  <c r="O2120"/>
  <c r="K2120"/>
  <c r="J2120"/>
  <c r="I2120"/>
  <c r="H2120"/>
  <c r="G2120"/>
  <c r="F2120"/>
  <c r="E2120"/>
  <c r="D2120"/>
  <c r="C2120"/>
  <c r="B2120"/>
  <c r="A2120"/>
  <c r="O2119"/>
  <c r="K2119"/>
  <c r="J2119"/>
  <c r="I2119"/>
  <c r="H2119"/>
  <c r="G2119"/>
  <c r="F2119"/>
  <c r="E2119"/>
  <c r="D2119"/>
  <c r="C2119"/>
  <c r="B2119"/>
  <c r="A2119"/>
  <c r="O2118"/>
  <c r="K2118"/>
  <c r="J2118"/>
  <c r="I2118"/>
  <c r="H2118"/>
  <c r="G2118"/>
  <c r="F2118"/>
  <c r="E2118"/>
  <c r="D2118"/>
  <c r="C2118"/>
  <c r="B2118"/>
  <c r="A2118"/>
  <c r="O2117"/>
  <c r="K2117"/>
  <c r="J2117"/>
  <c r="I2117"/>
  <c r="H2117"/>
  <c r="G2117"/>
  <c r="F2117"/>
  <c r="E2117"/>
  <c r="D2117"/>
  <c r="C2117"/>
  <c r="B2117"/>
  <c r="A2117"/>
  <c r="O2116"/>
  <c r="K2116"/>
  <c r="J2116"/>
  <c r="I2116"/>
  <c r="H2116"/>
  <c r="G2116"/>
  <c r="F2116"/>
  <c r="E2116"/>
  <c r="D2116"/>
  <c r="C2116"/>
  <c r="B2116"/>
  <c r="A2116"/>
  <c r="O2115"/>
  <c r="K2115"/>
  <c r="J2115"/>
  <c r="I2115"/>
  <c r="H2115"/>
  <c r="G2115"/>
  <c r="F2115"/>
  <c r="E2115"/>
  <c r="D2115"/>
  <c r="C2115"/>
  <c r="B2115"/>
  <c r="A2115"/>
  <c r="O2114"/>
  <c r="K2114"/>
  <c r="J2114"/>
  <c r="I2114"/>
  <c r="H2114"/>
  <c r="G2114"/>
  <c r="F2114"/>
  <c r="E2114"/>
  <c r="D2114"/>
  <c r="C2114"/>
  <c r="B2114"/>
  <c r="A2114"/>
  <c r="O2113"/>
  <c r="K2113"/>
  <c r="J2113"/>
  <c r="I2113"/>
  <c r="H2113"/>
  <c r="G2113"/>
  <c r="F2113"/>
  <c r="E2113"/>
  <c r="D2113"/>
  <c r="C2113"/>
  <c r="B2113"/>
  <c r="A2113"/>
  <c r="O2112"/>
  <c r="K2112"/>
  <c r="J2112"/>
  <c r="I2112"/>
  <c r="H2112"/>
  <c r="G2112"/>
  <c r="F2112"/>
  <c r="E2112"/>
  <c r="D2112"/>
  <c r="C2112"/>
  <c r="B2112"/>
  <c r="A2112"/>
  <c r="O2111"/>
  <c r="K2111"/>
  <c r="J2111"/>
  <c r="I2111"/>
  <c r="H2111"/>
  <c r="G2111"/>
  <c r="F2111"/>
  <c r="E2111"/>
  <c r="D2111"/>
  <c r="C2111"/>
  <c r="B2111"/>
  <c r="A2111"/>
  <c r="O2110"/>
  <c r="K2110"/>
  <c r="J2110"/>
  <c r="I2110"/>
  <c r="H2110"/>
  <c r="G2110"/>
  <c r="F2110"/>
  <c r="E2110"/>
  <c r="D2110"/>
  <c r="C2110"/>
  <c r="B2110"/>
  <c r="A2110"/>
  <c r="O2109"/>
  <c r="K2109"/>
  <c r="J2109"/>
  <c r="I2109"/>
  <c r="H2109"/>
  <c r="G2109"/>
  <c r="F2109"/>
  <c r="E2109"/>
  <c r="D2109"/>
  <c r="C2109"/>
  <c r="B2109"/>
  <c r="A2109"/>
  <c r="O2108"/>
  <c r="K2108"/>
  <c r="J2108"/>
  <c r="I2108"/>
  <c r="H2108"/>
  <c r="G2108"/>
  <c r="F2108"/>
  <c r="E2108"/>
  <c r="D2108"/>
  <c r="C2108"/>
  <c r="B2108"/>
  <c r="A2108"/>
  <c r="O2107"/>
  <c r="K2107"/>
  <c r="J2107"/>
  <c r="I2107"/>
  <c r="H2107"/>
  <c r="G2107"/>
  <c r="F2107"/>
  <c r="E2107"/>
  <c r="D2107"/>
  <c r="C2107"/>
  <c r="B2107"/>
  <c r="A2107"/>
  <c r="O2106"/>
  <c r="K2106"/>
  <c r="J2106"/>
  <c r="I2106"/>
  <c r="H2106"/>
  <c r="G2106"/>
  <c r="F2106"/>
  <c r="E2106"/>
  <c r="D2106"/>
  <c r="C2106"/>
  <c r="B2106"/>
  <c r="A2106"/>
  <c r="O2105"/>
  <c r="K2105"/>
  <c r="J2105"/>
  <c r="I2105"/>
  <c r="H2105"/>
  <c r="G2105"/>
  <c r="F2105"/>
  <c r="E2105"/>
  <c r="D2105"/>
  <c r="C2105"/>
  <c r="B2105"/>
  <c r="A2105"/>
  <c r="O2104"/>
  <c r="K2104"/>
  <c r="J2104"/>
  <c r="I2104"/>
  <c r="H2104"/>
  <c r="G2104"/>
  <c r="F2104"/>
  <c r="E2104"/>
  <c r="D2104"/>
  <c r="C2104"/>
  <c r="B2104"/>
  <c r="A2104"/>
  <c r="O2103"/>
  <c r="K2103"/>
  <c r="J2103"/>
  <c r="I2103"/>
  <c r="H2103"/>
  <c r="G2103"/>
  <c r="F2103"/>
  <c r="E2103"/>
  <c r="D2103"/>
  <c r="C2103"/>
  <c r="B2103"/>
  <c r="A2103"/>
  <c r="O2102"/>
  <c r="K2102"/>
  <c r="J2102"/>
  <c r="I2102"/>
  <c r="H2102"/>
  <c r="G2102"/>
  <c r="F2102"/>
  <c r="E2102"/>
  <c r="D2102"/>
  <c r="C2102"/>
  <c r="B2102"/>
  <c r="A2102"/>
  <c r="O2101"/>
  <c r="K2101"/>
  <c r="J2101"/>
  <c r="I2101"/>
  <c r="H2101"/>
  <c r="G2101"/>
  <c r="F2101"/>
  <c r="E2101"/>
  <c r="D2101"/>
  <c r="C2101"/>
  <c r="B2101"/>
  <c r="A2101"/>
  <c r="O2100"/>
  <c r="K2100"/>
  <c r="J2100"/>
  <c r="I2100"/>
  <c r="H2100"/>
  <c r="G2100"/>
  <c r="F2100"/>
  <c r="E2100"/>
  <c r="D2100"/>
  <c r="C2100"/>
  <c r="B2100"/>
  <c r="A2100"/>
  <c r="O2099"/>
  <c r="K2099"/>
  <c r="J2099"/>
  <c r="I2099"/>
  <c r="H2099"/>
  <c r="G2099"/>
  <c r="F2099"/>
  <c r="E2099"/>
  <c r="D2099"/>
  <c r="C2099"/>
  <c r="B2099"/>
  <c r="A2099"/>
  <c r="O2098"/>
  <c r="K2098"/>
  <c r="J2098"/>
  <c r="I2098"/>
  <c r="H2098"/>
  <c r="G2098"/>
  <c r="F2098"/>
  <c r="E2098"/>
  <c r="D2098"/>
  <c r="C2098"/>
  <c r="B2098"/>
  <c r="A2098"/>
  <c r="O2097"/>
  <c r="K2097"/>
  <c r="J2097"/>
  <c r="I2097"/>
  <c r="H2097"/>
  <c r="G2097"/>
  <c r="F2097"/>
  <c r="E2097"/>
  <c r="D2097"/>
  <c r="C2097"/>
  <c r="B2097"/>
  <c r="A2097"/>
  <c r="O2096"/>
  <c r="K2096"/>
  <c r="J2096"/>
  <c r="I2096"/>
  <c r="H2096"/>
  <c r="G2096"/>
  <c r="F2096"/>
  <c r="E2096"/>
  <c r="D2096"/>
  <c r="C2096"/>
  <c r="B2096"/>
  <c r="A2096"/>
  <c r="O2095"/>
  <c r="K2095"/>
  <c r="J2095"/>
  <c r="I2095"/>
  <c r="H2095"/>
  <c r="G2095"/>
  <c r="F2095"/>
  <c r="E2095"/>
  <c r="D2095"/>
  <c r="C2095"/>
  <c r="B2095"/>
  <c r="A2095"/>
  <c r="O2094"/>
  <c r="K2094"/>
  <c r="J2094"/>
  <c r="I2094"/>
  <c r="H2094"/>
  <c r="G2094"/>
  <c r="F2094"/>
  <c r="E2094"/>
  <c r="D2094"/>
  <c r="C2094"/>
  <c r="B2094"/>
  <c r="A2094"/>
  <c r="O2093"/>
  <c r="K2093"/>
  <c r="J2093"/>
  <c r="I2093"/>
  <c r="H2093"/>
  <c r="G2093"/>
  <c r="F2093"/>
  <c r="E2093"/>
  <c r="D2093"/>
  <c r="C2093"/>
  <c r="B2093"/>
  <c r="A2093"/>
  <c r="O2092"/>
  <c r="K2092"/>
  <c r="J2092"/>
  <c r="I2092"/>
  <c r="H2092"/>
  <c r="G2092"/>
  <c r="F2092"/>
  <c r="E2092"/>
  <c r="D2092"/>
  <c r="C2092"/>
  <c r="B2092"/>
  <c r="A2092"/>
  <c r="O2091"/>
  <c r="K2091"/>
  <c r="J2091"/>
  <c r="I2091"/>
  <c r="H2091"/>
  <c r="G2091"/>
  <c r="F2091"/>
  <c r="E2091"/>
  <c r="D2091"/>
  <c r="C2091"/>
  <c r="B2091"/>
  <c r="A2091"/>
  <c r="O2090"/>
  <c r="K2090"/>
  <c r="J2090"/>
  <c r="I2090"/>
  <c r="H2090"/>
  <c r="G2090"/>
  <c r="F2090"/>
  <c r="E2090"/>
  <c r="D2090"/>
  <c r="C2090"/>
  <c r="B2090"/>
  <c r="A2090"/>
  <c r="O2089"/>
  <c r="K2089"/>
  <c r="J2089"/>
  <c r="I2089"/>
  <c r="H2089"/>
  <c r="G2089"/>
  <c r="F2089"/>
  <c r="E2089"/>
  <c r="D2089"/>
  <c r="C2089"/>
  <c r="B2089"/>
  <c r="A2089"/>
  <c r="O2088"/>
  <c r="K2088"/>
  <c r="J2088"/>
  <c r="I2088"/>
  <c r="H2088"/>
  <c r="G2088"/>
  <c r="F2088"/>
  <c r="E2088"/>
  <c r="D2088"/>
  <c r="C2088"/>
  <c r="B2088"/>
  <c r="A2088"/>
  <c r="O2087"/>
  <c r="K2087"/>
  <c r="J2087"/>
  <c r="I2087"/>
  <c r="H2087"/>
  <c r="G2087"/>
  <c r="F2087"/>
  <c r="E2087"/>
  <c r="D2087"/>
  <c r="C2087"/>
  <c r="B2087"/>
  <c r="A2087"/>
  <c r="O2086"/>
  <c r="K2086"/>
  <c r="J2086"/>
  <c r="I2086"/>
  <c r="H2086"/>
  <c r="G2086"/>
  <c r="F2086"/>
  <c r="E2086"/>
  <c r="D2086"/>
  <c r="C2086"/>
  <c r="B2086"/>
  <c r="A2086"/>
  <c r="O2085"/>
  <c r="K2085"/>
  <c r="J2085"/>
  <c r="I2085"/>
  <c r="H2085"/>
  <c r="G2085"/>
  <c r="F2085"/>
  <c r="E2085"/>
  <c r="D2085"/>
  <c r="C2085"/>
  <c r="B2085"/>
  <c r="A2085"/>
  <c r="O2084"/>
  <c r="K2084"/>
  <c r="J2084"/>
  <c r="I2084"/>
  <c r="H2084"/>
  <c r="G2084"/>
  <c r="F2084"/>
  <c r="E2084"/>
  <c r="D2084"/>
  <c r="C2084"/>
  <c r="B2084"/>
  <c r="A2084"/>
  <c r="O2083"/>
  <c r="K2083"/>
  <c r="J2083"/>
  <c r="I2083"/>
  <c r="H2083"/>
  <c r="G2083"/>
  <c r="F2083"/>
  <c r="E2083"/>
  <c r="D2083"/>
  <c r="C2083"/>
  <c r="B2083"/>
  <c r="A2083"/>
  <c r="O2082"/>
  <c r="K2082"/>
  <c r="J2082"/>
  <c r="I2082"/>
  <c r="H2082"/>
  <c r="G2082"/>
  <c r="F2082"/>
  <c r="E2082"/>
  <c r="D2082"/>
  <c r="C2082"/>
  <c r="B2082"/>
  <c r="A2082"/>
  <c r="O2081"/>
  <c r="K2081"/>
  <c r="J2081"/>
  <c r="I2081"/>
  <c r="H2081"/>
  <c r="G2081"/>
  <c r="F2081"/>
  <c r="E2081"/>
  <c r="D2081"/>
  <c r="C2081"/>
  <c r="B2081"/>
  <c r="A2081"/>
  <c r="O2080"/>
  <c r="K2080"/>
  <c r="J2080"/>
  <c r="I2080"/>
  <c r="H2080"/>
  <c r="G2080"/>
  <c r="F2080"/>
  <c r="E2080"/>
  <c r="D2080"/>
  <c r="C2080"/>
  <c r="B2080"/>
  <c r="A2080"/>
  <c r="O2079"/>
  <c r="K2079"/>
  <c r="J2079"/>
  <c r="I2079"/>
  <c r="H2079"/>
  <c r="G2079"/>
  <c r="F2079"/>
  <c r="E2079"/>
  <c r="D2079"/>
  <c r="C2079"/>
  <c r="B2079"/>
  <c r="A2079"/>
  <c r="O2078"/>
  <c r="K2078"/>
  <c r="J2078"/>
  <c r="I2078"/>
  <c r="H2078"/>
  <c r="G2078"/>
  <c r="F2078"/>
  <c r="E2078"/>
  <c r="D2078"/>
  <c r="C2078"/>
  <c r="B2078"/>
  <c r="A2078"/>
  <c r="O2077"/>
  <c r="K2077"/>
  <c r="J2077"/>
  <c r="I2077"/>
  <c r="H2077"/>
  <c r="G2077"/>
  <c r="F2077"/>
  <c r="E2077"/>
  <c r="D2077"/>
  <c r="C2077"/>
  <c r="B2077"/>
  <c r="A2077"/>
  <c r="O2076"/>
  <c r="K2076"/>
  <c r="J2076"/>
  <c r="I2076"/>
  <c r="H2076"/>
  <c r="G2076"/>
  <c r="F2076"/>
  <c r="E2076"/>
  <c r="D2076"/>
  <c r="C2076"/>
  <c r="B2076"/>
  <c r="A2076"/>
  <c r="O2075"/>
  <c r="K2075"/>
  <c r="J2075"/>
  <c r="I2075"/>
  <c r="H2075"/>
  <c r="G2075"/>
  <c r="F2075"/>
  <c r="E2075"/>
  <c r="D2075"/>
  <c r="C2075"/>
  <c r="B2075"/>
  <c r="A2075"/>
  <c r="O2074"/>
  <c r="K2074"/>
  <c r="J2074"/>
  <c r="I2074"/>
  <c r="H2074"/>
  <c r="G2074"/>
  <c r="F2074"/>
  <c r="E2074"/>
  <c r="D2074"/>
  <c r="C2074"/>
  <c r="B2074"/>
  <c r="A2074"/>
  <c r="O2073"/>
  <c r="K2073"/>
  <c r="J2073"/>
  <c r="I2073"/>
  <c r="H2073"/>
  <c r="G2073"/>
  <c r="F2073"/>
  <c r="E2073"/>
  <c r="D2073"/>
  <c r="C2073"/>
  <c r="B2073"/>
  <c r="A2073"/>
  <c r="O2072"/>
  <c r="K2072"/>
  <c r="J2072"/>
  <c r="I2072"/>
  <c r="H2072"/>
  <c r="G2072"/>
  <c r="F2072"/>
  <c r="E2072"/>
  <c r="D2072"/>
  <c r="C2072"/>
  <c r="B2072"/>
  <c r="A2072"/>
  <c r="O2071"/>
  <c r="K2071"/>
  <c r="J2071"/>
  <c r="I2071"/>
  <c r="H2071"/>
  <c r="G2071"/>
  <c r="F2071"/>
  <c r="E2071"/>
  <c r="D2071"/>
  <c r="C2071"/>
  <c r="B2071"/>
  <c r="A2071"/>
  <c r="O2070"/>
  <c r="K2070"/>
  <c r="J2070"/>
  <c r="I2070"/>
  <c r="H2070"/>
  <c r="G2070"/>
  <c r="F2070"/>
  <c r="E2070"/>
  <c r="D2070"/>
  <c r="C2070"/>
  <c r="B2070"/>
  <c r="A2070"/>
  <c r="O2069"/>
  <c r="K2069"/>
  <c r="J2069"/>
  <c r="I2069"/>
  <c r="H2069"/>
  <c r="G2069"/>
  <c r="F2069"/>
  <c r="E2069"/>
  <c r="D2069"/>
  <c r="C2069"/>
  <c r="B2069"/>
  <c r="A2069"/>
  <c r="O2068"/>
  <c r="K2068"/>
  <c r="J2068"/>
  <c r="I2068"/>
  <c r="H2068"/>
  <c r="G2068"/>
  <c r="F2068"/>
  <c r="E2068"/>
  <c r="D2068"/>
  <c r="C2068"/>
  <c r="B2068"/>
  <c r="A2068"/>
  <c r="O2067"/>
  <c r="K2067"/>
  <c r="J2067"/>
  <c r="I2067"/>
  <c r="H2067"/>
  <c r="G2067"/>
  <c r="F2067"/>
  <c r="E2067"/>
  <c r="D2067"/>
  <c r="C2067"/>
  <c r="B2067"/>
  <c r="A2067"/>
  <c r="O2066"/>
  <c r="K2066"/>
  <c r="J2066"/>
  <c r="I2066"/>
  <c r="H2066"/>
  <c r="G2066"/>
  <c r="F2066"/>
  <c r="E2066"/>
  <c r="D2066"/>
  <c r="C2066"/>
  <c r="B2066"/>
  <c r="A2066"/>
  <c r="O2065"/>
  <c r="K2065"/>
  <c r="J2065"/>
  <c r="I2065"/>
  <c r="H2065"/>
  <c r="G2065"/>
  <c r="F2065"/>
  <c r="E2065"/>
  <c r="D2065"/>
  <c r="C2065"/>
  <c r="B2065"/>
  <c r="A2065"/>
  <c r="O2064"/>
  <c r="K2064"/>
  <c r="J2064"/>
  <c r="I2064"/>
  <c r="H2064"/>
  <c r="G2064"/>
  <c r="F2064"/>
  <c r="E2064"/>
  <c r="D2064"/>
  <c r="C2064"/>
  <c r="B2064"/>
  <c r="A2064"/>
  <c r="O2063"/>
  <c r="K2063"/>
  <c r="J2063"/>
  <c r="I2063"/>
  <c r="H2063"/>
  <c r="G2063"/>
  <c r="F2063"/>
  <c r="E2063"/>
  <c r="D2063"/>
  <c r="C2063"/>
  <c r="B2063"/>
  <c r="A2063"/>
  <c r="O2062"/>
  <c r="K2062"/>
  <c r="J2062"/>
  <c r="I2062"/>
  <c r="H2062"/>
  <c r="G2062"/>
  <c r="F2062"/>
  <c r="E2062"/>
  <c r="D2062"/>
  <c r="C2062"/>
  <c r="B2062"/>
  <c r="A2062"/>
  <c r="O2061"/>
  <c r="K2061"/>
  <c r="J2061"/>
  <c r="I2061"/>
  <c r="H2061"/>
  <c r="G2061"/>
  <c r="F2061"/>
  <c r="E2061"/>
  <c r="D2061"/>
  <c r="C2061"/>
  <c r="B2061"/>
  <c r="A2061"/>
  <c r="O2060"/>
  <c r="K2060"/>
  <c r="J2060"/>
  <c r="I2060"/>
  <c r="H2060"/>
  <c r="G2060"/>
  <c r="F2060"/>
  <c r="E2060"/>
  <c r="D2060"/>
  <c r="C2060"/>
  <c r="B2060"/>
  <c r="A2060"/>
  <c r="O2059"/>
  <c r="K2059"/>
  <c r="J2059"/>
  <c r="I2059"/>
  <c r="H2059"/>
  <c r="G2059"/>
  <c r="F2059"/>
  <c r="E2059"/>
  <c r="D2059"/>
  <c r="C2059"/>
  <c r="B2059"/>
  <c r="A2059"/>
  <c r="O2058"/>
  <c r="K2058"/>
  <c r="J2058"/>
  <c r="I2058"/>
  <c r="H2058"/>
  <c r="G2058"/>
  <c r="F2058"/>
  <c r="E2058"/>
  <c r="D2058"/>
  <c r="C2058"/>
  <c r="B2058"/>
  <c r="A2058"/>
  <c r="O2057"/>
  <c r="K2057"/>
  <c r="J2057"/>
  <c r="I2057"/>
  <c r="H2057"/>
  <c r="G2057"/>
  <c r="F2057"/>
  <c r="E2057"/>
  <c r="D2057"/>
  <c r="C2057"/>
  <c r="B2057"/>
  <c r="A2057"/>
  <c r="O2056"/>
  <c r="K2056"/>
  <c r="J2056"/>
  <c r="I2056"/>
  <c r="H2056"/>
  <c r="G2056"/>
  <c r="F2056"/>
  <c r="E2056"/>
  <c r="D2056"/>
  <c r="C2056"/>
  <c r="B2056"/>
  <c r="A2056"/>
  <c r="O2055"/>
  <c r="K2055"/>
  <c r="J2055"/>
  <c r="I2055"/>
  <c r="H2055"/>
  <c r="G2055"/>
  <c r="F2055"/>
  <c r="E2055"/>
  <c r="D2055"/>
  <c r="C2055"/>
  <c r="B2055"/>
  <c r="A2055"/>
  <c r="O2054"/>
  <c r="K2054"/>
  <c r="J2054"/>
  <c r="I2054"/>
  <c r="H2054"/>
  <c r="G2054"/>
  <c r="F2054"/>
  <c r="E2054"/>
  <c r="D2054"/>
  <c r="C2054"/>
  <c r="B2054"/>
  <c r="A2054"/>
  <c r="O2053"/>
  <c r="K2053"/>
  <c r="J2053"/>
  <c r="I2053"/>
  <c r="H2053"/>
  <c r="G2053"/>
  <c r="F2053"/>
  <c r="E2053"/>
  <c r="D2053"/>
  <c r="C2053"/>
  <c r="B2053"/>
  <c r="A2053"/>
  <c r="O2052"/>
  <c r="K2052"/>
  <c r="J2052"/>
  <c r="I2052"/>
  <c r="H2052"/>
  <c r="G2052"/>
  <c r="F2052"/>
  <c r="E2052"/>
  <c r="D2052"/>
  <c r="C2052"/>
  <c r="B2052"/>
  <c r="A2052"/>
  <c r="O2051"/>
  <c r="K2051"/>
  <c r="J2051"/>
  <c r="I2051"/>
  <c r="H2051"/>
  <c r="G2051"/>
  <c r="F2051"/>
  <c r="E2051"/>
  <c r="D2051"/>
  <c r="C2051"/>
  <c r="B2051"/>
  <c r="A2051"/>
  <c r="O2050"/>
  <c r="K2050"/>
  <c r="J2050"/>
  <c r="I2050"/>
  <c r="H2050"/>
  <c r="G2050"/>
  <c r="F2050"/>
  <c r="E2050"/>
  <c r="D2050"/>
  <c r="C2050"/>
  <c r="B2050"/>
  <c r="A2050"/>
  <c r="O2049"/>
  <c r="K2049"/>
  <c r="J2049"/>
  <c r="I2049"/>
  <c r="H2049"/>
  <c r="G2049"/>
  <c r="F2049"/>
  <c r="E2049"/>
  <c r="D2049"/>
  <c r="C2049"/>
  <c r="B2049"/>
  <c r="A2049"/>
  <c r="O2048"/>
  <c r="K2048"/>
  <c r="J2048"/>
  <c r="I2048"/>
  <c r="H2048"/>
  <c r="G2048"/>
  <c r="F2048"/>
  <c r="E2048"/>
  <c r="D2048"/>
  <c r="C2048"/>
  <c r="B2048"/>
  <c r="A2048"/>
  <c r="O2047"/>
  <c r="K2047"/>
  <c r="J2047"/>
  <c r="I2047"/>
  <c r="H2047"/>
  <c r="G2047"/>
  <c r="F2047"/>
  <c r="E2047"/>
  <c r="D2047"/>
  <c r="C2047"/>
  <c r="B2047"/>
  <c r="A2047"/>
  <c r="O2046"/>
  <c r="K2046"/>
  <c r="J2046"/>
  <c r="I2046"/>
  <c r="H2046"/>
  <c r="G2046"/>
  <c r="F2046"/>
  <c r="E2046"/>
  <c r="D2046"/>
  <c r="C2046"/>
  <c r="B2046"/>
  <c r="A2046"/>
  <c r="O2045"/>
  <c r="K2045"/>
  <c r="J2045"/>
  <c r="I2045"/>
  <c r="H2045"/>
  <c r="G2045"/>
  <c r="F2045"/>
  <c r="E2045"/>
  <c r="D2045"/>
  <c r="C2045"/>
  <c r="B2045"/>
  <c r="A2045"/>
  <c r="O2044"/>
  <c r="K2044"/>
  <c r="J2044"/>
  <c r="I2044"/>
  <c r="H2044"/>
  <c r="G2044"/>
  <c r="F2044"/>
  <c r="E2044"/>
  <c r="D2044"/>
  <c r="C2044"/>
  <c r="B2044"/>
  <c r="A2044"/>
  <c r="O2043"/>
  <c r="K2043"/>
  <c r="J2043"/>
  <c r="I2043"/>
  <c r="H2043"/>
  <c r="G2043"/>
  <c r="F2043"/>
  <c r="E2043"/>
  <c r="D2043"/>
  <c r="C2043"/>
  <c r="B2043"/>
  <c r="A2043"/>
  <c r="O2042"/>
  <c r="K2042"/>
  <c r="J2042"/>
  <c r="I2042"/>
  <c r="H2042"/>
  <c r="G2042"/>
  <c r="F2042"/>
  <c r="E2042"/>
  <c r="D2042"/>
  <c r="C2042"/>
  <c r="B2042"/>
  <c r="A2042"/>
  <c r="O2041"/>
  <c r="K2041"/>
  <c r="J2041"/>
  <c r="I2041"/>
  <c r="H2041"/>
  <c r="G2041"/>
  <c r="F2041"/>
  <c r="E2041"/>
  <c r="D2041"/>
  <c r="C2041"/>
  <c r="B2041"/>
  <c r="A2041"/>
  <c r="O2040"/>
  <c r="K2040"/>
  <c r="J2040"/>
  <c r="I2040"/>
  <c r="H2040"/>
  <c r="G2040"/>
  <c r="F2040"/>
  <c r="E2040"/>
  <c r="D2040"/>
  <c r="C2040"/>
  <c r="B2040"/>
  <c r="A2040"/>
  <c r="O2039"/>
  <c r="K2039"/>
  <c r="J2039"/>
  <c r="I2039"/>
  <c r="H2039"/>
  <c r="G2039"/>
  <c r="F2039"/>
  <c r="E2039"/>
  <c r="D2039"/>
  <c r="C2039"/>
  <c r="B2039"/>
  <c r="A2039"/>
  <c r="O2038"/>
  <c r="K2038"/>
  <c r="J2038"/>
  <c r="I2038"/>
  <c r="H2038"/>
  <c r="G2038"/>
  <c r="F2038"/>
  <c r="E2038"/>
  <c r="D2038"/>
  <c r="C2038"/>
  <c r="B2038"/>
  <c r="A2038"/>
  <c r="O2037"/>
  <c r="K2037"/>
  <c r="J2037"/>
  <c r="I2037"/>
  <c r="H2037"/>
  <c r="G2037"/>
  <c r="F2037"/>
  <c r="E2037"/>
  <c r="D2037"/>
  <c r="C2037"/>
  <c r="B2037"/>
  <c r="A2037"/>
  <c r="O2036"/>
  <c r="K2036"/>
  <c r="J2036"/>
  <c r="I2036"/>
  <c r="H2036"/>
  <c r="G2036"/>
  <c r="F2036"/>
  <c r="E2036"/>
  <c r="D2036"/>
  <c r="C2036"/>
  <c r="B2036"/>
  <c r="A2036"/>
  <c r="O2035"/>
  <c r="K2035"/>
  <c r="J2035"/>
  <c r="I2035"/>
  <c r="H2035"/>
  <c r="G2035"/>
  <c r="F2035"/>
  <c r="E2035"/>
  <c r="D2035"/>
  <c r="C2035"/>
  <c r="B2035"/>
  <c r="A2035"/>
  <c r="O2034"/>
  <c r="K2034"/>
  <c r="J2034"/>
  <c r="I2034"/>
  <c r="H2034"/>
  <c r="G2034"/>
  <c r="F2034"/>
  <c r="E2034"/>
  <c r="D2034"/>
  <c r="C2034"/>
  <c r="B2034"/>
  <c r="A2034"/>
  <c r="O2033"/>
  <c r="K2033"/>
  <c r="J2033"/>
  <c r="I2033"/>
  <c r="H2033"/>
  <c r="G2033"/>
  <c r="F2033"/>
  <c r="E2033"/>
  <c r="D2033"/>
  <c r="C2033"/>
  <c r="B2033"/>
  <c r="A2033"/>
  <c r="O2032"/>
  <c r="K2032"/>
  <c r="J2032"/>
  <c r="I2032"/>
  <c r="H2032"/>
  <c r="G2032"/>
  <c r="F2032"/>
  <c r="E2032"/>
  <c r="D2032"/>
  <c r="C2032"/>
  <c r="B2032"/>
  <c r="A2032"/>
  <c r="O2031"/>
  <c r="K2031"/>
  <c r="J2031"/>
  <c r="I2031"/>
  <c r="H2031"/>
  <c r="G2031"/>
  <c r="F2031"/>
  <c r="E2031"/>
  <c r="D2031"/>
  <c r="C2031"/>
  <c r="B2031"/>
  <c r="A2031"/>
  <c r="O2030"/>
  <c r="K2030"/>
  <c r="J2030"/>
  <c r="I2030"/>
  <c r="H2030"/>
  <c r="G2030"/>
  <c r="F2030"/>
  <c r="E2030"/>
  <c r="D2030"/>
  <c r="C2030"/>
  <c r="B2030"/>
  <c r="A2030"/>
  <c r="O2029"/>
  <c r="K2029"/>
  <c r="J2029"/>
  <c r="I2029"/>
  <c r="H2029"/>
  <c r="G2029"/>
  <c r="F2029"/>
  <c r="E2029"/>
  <c r="D2029"/>
  <c r="C2029"/>
  <c r="B2029"/>
  <c r="A2029"/>
  <c r="O2028"/>
  <c r="K2028"/>
  <c r="J2028"/>
  <c r="I2028"/>
  <c r="H2028"/>
  <c r="G2028"/>
  <c r="F2028"/>
  <c r="E2028"/>
  <c r="D2028"/>
  <c r="C2028"/>
  <c r="B2028"/>
  <c r="A2028"/>
  <c r="O2027"/>
  <c r="K2027"/>
  <c r="J2027"/>
  <c r="I2027"/>
  <c r="H2027"/>
  <c r="G2027"/>
  <c r="F2027"/>
  <c r="E2027"/>
  <c r="D2027"/>
  <c r="C2027"/>
  <c r="B2027"/>
  <c r="A2027"/>
  <c r="O2026"/>
  <c r="K2026"/>
  <c r="J2026"/>
  <c r="I2026"/>
  <c r="H2026"/>
  <c r="G2026"/>
  <c r="F2026"/>
  <c r="E2026"/>
  <c r="D2026"/>
  <c r="C2026"/>
  <c r="B2026"/>
  <c r="A2026"/>
  <c r="O2025"/>
  <c r="K2025"/>
  <c r="J2025"/>
  <c r="I2025"/>
  <c r="H2025"/>
  <c r="G2025"/>
  <c r="F2025"/>
  <c r="E2025"/>
  <c r="D2025"/>
  <c r="C2025"/>
  <c r="B2025"/>
  <c r="A2025"/>
  <c r="O2024"/>
  <c r="K2024"/>
  <c r="J2024"/>
  <c r="I2024"/>
  <c r="H2024"/>
  <c r="G2024"/>
  <c r="F2024"/>
  <c r="E2024"/>
  <c r="D2024"/>
  <c r="C2024"/>
  <c r="B2024"/>
  <c r="A2024"/>
  <c r="O2023"/>
  <c r="K2023"/>
  <c r="J2023"/>
  <c r="I2023"/>
  <c r="H2023"/>
  <c r="G2023"/>
  <c r="F2023"/>
  <c r="E2023"/>
  <c r="D2023"/>
  <c r="C2023"/>
  <c r="B2023"/>
  <c r="A2023"/>
  <c r="O2022"/>
  <c r="K2022"/>
  <c r="J2022"/>
  <c r="I2022"/>
  <c r="H2022"/>
  <c r="G2022"/>
  <c r="F2022"/>
  <c r="E2022"/>
  <c r="D2022"/>
  <c r="C2022"/>
  <c r="B2022"/>
  <c r="A2022"/>
  <c r="O2021"/>
  <c r="K2021"/>
  <c r="J2021"/>
  <c r="I2021"/>
  <c r="H2021"/>
  <c r="G2021"/>
  <c r="F2021"/>
  <c r="E2021"/>
  <c r="D2021"/>
  <c r="C2021"/>
  <c r="B2021"/>
  <c r="A2021"/>
  <c r="O2020"/>
  <c r="K2020"/>
  <c r="J2020"/>
  <c r="I2020"/>
  <c r="H2020"/>
  <c r="G2020"/>
  <c r="F2020"/>
  <c r="E2020"/>
  <c r="D2020"/>
  <c r="C2020"/>
  <c r="B2020"/>
  <c r="A2020"/>
  <c r="O2019"/>
  <c r="K2019"/>
  <c r="J2019"/>
  <c r="I2019"/>
  <c r="H2019"/>
  <c r="G2019"/>
  <c r="F2019"/>
  <c r="E2019"/>
  <c r="D2019"/>
  <c r="C2019"/>
  <c r="B2019"/>
  <c r="A2019"/>
  <c r="O2018"/>
  <c r="K2018"/>
  <c r="J2018"/>
  <c r="I2018"/>
  <c r="H2018"/>
  <c r="G2018"/>
  <c r="F2018"/>
  <c r="E2018"/>
  <c r="D2018"/>
  <c r="C2018"/>
  <c r="B2018"/>
  <c r="A2018"/>
  <c r="O2017"/>
  <c r="K2017"/>
  <c r="J2017"/>
  <c r="I2017"/>
  <c r="H2017"/>
  <c r="G2017"/>
  <c r="F2017"/>
  <c r="E2017"/>
  <c r="D2017"/>
  <c r="C2017"/>
  <c r="B2017"/>
  <c r="A2017"/>
  <c r="O2016"/>
  <c r="K2016"/>
  <c r="J2016"/>
  <c r="I2016"/>
  <c r="H2016"/>
  <c r="G2016"/>
  <c r="F2016"/>
  <c r="E2016"/>
  <c r="D2016"/>
  <c r="C2016"/>
  <c r="B2016"/>
  <c r="A2016"/>
  <c r="O2015"/>
  <c r="K2015"/>
  <c r="J2015"/>
  <c r="I2015"/>
  <c r="H2015"/>
  <c r="G2015"/>
  <c r="F2015"/>
  <c r="E2015"/>
  <c r="D2015"/>
  <c r="C2015"/>
  <c r="B2015"/>
  <c r="A2015"/>
  <c r="O2014"/>
  <c r="K2014"/>
  <c r="J2014"/>
  <c r="I2014"/>
  <c r="H2014"/>
  <c r="G2014"/>
  <c r="F2014"/>
  <c r="E2014"/>
  <c r="D2014"/>
  <c r="C2014"/>
  <c r="B2014"/>
  <c r="A2014"/>
  <c r="O2013"/>
  <c r="K2013"/>
  <c r="J2013"/>
  <c r="I2013"/>
  <c r="H2013"/>
  <c r="G2013"/>
  <c r="F2013"/>
  <c r="E2013"/>
  <c r="D2013"/>
  <c r="C2013"/>
  <c r="B2013"/>
  <c r="A2013"/>
  <c r="O2012"/>
  <c r="K2012"/>
  <c r="J2012"/>
  <c r="I2012"/>
  <c r="H2012"/>
  <c r="G2012"/>
  <c r="F2012"/>
  <c r="E2012"/>
  <c r="D2012"/>
  <c r="C2012"/>
  <c r="B2012"/>
  <c r="A2012"/>
  <c r="O2011"/>
  <c r="K2011"/>
  <c r="J2011"/>
  <c r="I2011"/>
  <c r="H2011"/>
  <c r="G2011"/>
  <c r="F2011"/>
  <c r="E2011"/>
  <c r="D2011"/>
  <c r="C2011"/>
  <c r="B2011"/>
  <c r="A2011"/>
  <c r="O2010"/>
  <c r="K2010"/>
  <c r="J2010"/>
  <c r="I2010"/>
  <c r="H2010"/>
  <c r="G2010"/>
  <c r="F2010"/>
  <c r="E2010"/>
  <c r="D2010"/>
  <c r="C2010"/>
  <c r="B2010"/>
  <c r="A2010"/>
  <c r="O2009"/>
  <c r="K2009"/>
  <c r="J2009"/>
  <c r="I2009"/>
  <c r="H2009"/>
  <c r="G2009"/>
  <c r="F2009"/>
  <c r="E2009"/>
  <c r="D2009"/>
  <c r="C2009"/>
  <c r="B2009"/>
  <c r="A2009"/>
  <c r="O2008"/>
  <c r="K2008"/>
  <c r="J2008"/>
  <c r="I2008"/>
  <c r="H2008"/>
  <c r="G2008"/>
  <c r="F2008"/>
  <c r="E2008"/>
  <c r="D2008"/>
  <c r="C2008"/>
  <c r="B2008"/>
  <c r="A2008"/>
  <c r="O2007"/>
  <c r="K2007"/>
  <c r="J2007"/>
  <c r="I2007"/>
  <c r="H2007"/>
  <c r="G2007"/>
  <c r="F2007"/>
  <c r="E2007"/>
  <c r="D2007"/>
  <c r="C2007"/>
  <c r="B2007"/>
  <c r="A2007"/>
  <c r="O2006"/>
  <c r="K2006"/>
  <c r="J2006"/>
  <c r="I2006"/>
  <c r="H2006"/>
  <c r="G2006"/>
  <c r="F2006"/>
  <c r="E2006"/>
  <c r="D2006"/>
  <c r="C2006"/>
  <c r="B2006"/>
  <c r="A2006"/>
  <c r="O2005"/>
  <c r="K2005"/>
  <c r="J2005"/>
  <c r="I2005"/>
  <c r="H2005"/>
  <c r="G2005"/>
  <c r="F2005"/>
  <c r="E2005"/>
  <c r="D2005"/>
  <c r="C2005"/>
  <c r="B2005"/>
  <c r="A2005"/>
  <c r="O2004"/>
  <c r="K2004"/>
  <c r="J2004"/>
  <c r="I2004"/>
  <c r="H2004"/>
  <c r="G2004"/>
  <c r="F2004"/>
  <c r="E2004"/>
  <c r="D2004"/>
  <c r="C2004"/>
  <c r="B2004"/>
  <c r="A2004"/>
  <c r="O2003"/>
  <c r="K2003"/>
  <c r="J2003"/>
  <c r="I2003"/>
  <c r="H2003"/>
  <c r="G2003"/>
  <c r="F2003"/>
  <c r="E2003"/>
  <c r="D2003"/>
  <c r="C2003"/>
  <c r="B2003"/>
  <c r="A2003"/>
  <c r="O2002"/>
  <c r="K2002"/>
  <c r="J2002"/>
  <c r="I2002"/>
  <c r="H2002"/>
  <c r="G2002"/>
  <c r="F2002"/>
  <c r="E2002"/>
  <c r="D2002"/>
  <c r="C2002"/>
  <c r="B2002"/>
  <c r="A2002"/>
  <c r="O2001"/>
  <c r="K2001"/>
  <c r="J2001"/>
  <c r="I2001"/>
  <c r="H2001"/>
  <c r="G2001"/>
  <c r="F2001"/>
  <c r="E2001"/>
  <c r="D2001"/>
  <c r="C2001"/>
  <c r="B2001"/>
  <c r="A2001"/>
  <c r="O2000"/>
  <c r="K2000"/>
  <c r="J2000"/>
  <c r="I2000"/>
  <c r="H2000"/>
  <c r="G2000"/>
  <c r="F2000"/>
  <c r="E2000"/>
  <c r="D2000"/>
  <c r="C2000"/>
  <c r="B2000"/>
  <c r="A2000"/>
  <c r="O1999"/>
  <c r="K1999"/>
  <c r="J1999"/>
  <c r="I1999"/>
  <c r="H1999"/>
  <c r="G1999"/>
  <c r="F1999"/>
  <c r="E1999"/>
  <c r="D1999"/>
  <c r="C1999"/>
  <c r="B1999"/>
  <c r="A1999"/>
  <c r="O1998"/>
  <c r="K1998"/>
  <c r="J1998"/>
  <c r="I1998"/>
  <c r="H1998"/>
  <c r="G1998"/>
  <c r="F1998"/>
  <c r="E1998"/>
  <c r="D1998"/>
  <c r="C1998"/>
  <c r="B1998"/>
  <c r="A1998"/>
  <c r="O1997"/>
  <c r="K1997"/>
  <c r="J1997"/>
  <c r="I1997"/>
  <c r="H1997"/>
  <c r="G1997"/>
  <c r="F1997"/>
  <c r="E1997"/>
  <c r="D1997"/>
  <c r="C1997"/>
  <c r="B1997"/>
  <c r="A1997"/>
  <c r="O1996"/>
  <c r="K1996"/>
  <c r="J1996"/>
  <c r="I1996"/>
  <c r="H1996"/>
  <c r="G1996"/>
  <c r="F1996"/>
  <c r="E1996"/>
  <c r="D1996"/>
  <c r="C1996"/>
  <c r="B1996"/>
  <c r="A1996"/>
  <c r="O1995"/>
  <c r="K1995"/>
  <c r="J1995"/>
  <c r="I1995"/>
  <c r="H1995"/>
  <c r="G1995"/>
  <c r="F1995"/>
  <c r="E1995"/>
  <c r="D1995"/>
  <c r="C1995"/>
  <c r="B1995"/>
  <c r="A1995"/>
  <c r="O1994"/>
  <c r="K1994"/>
  <c r="J1994"/>
  <c r="I1994"/>
  <c r="H1994"/>
  <c r="G1994"/>
  <c r="F1994"/>
  <c r="E1994"/>
  <c r="D1994"/>
  <c r="C1994"/>
  <c r="B1994"/>
  <c r="A1994"/>
  <c r="O1993"/>
  <c r="K1993"/>
  <c r="J1993"/>
  <c r="I1993"/>
  <c r="H1993"/>
  <c r="G1993"/>
  <c r="F1993"/>
  <c r="E1993"/>
  <c r="D1993"/>
  <c r="C1993"/>
  <c r="B1993"/>
  <c r="A1993"/>
  <c r="O1992"/>
  <c r="K1992"/>
  <c r="J1992"/>
  <c r="I1992"/>
  <c r="H1992"/>
  <c r="G1992"/>
  <c r="F1992"/>
  <c r="E1992"/>
  <c r="D1992"/>
  <c r="C1992"/>
  <c r="B1992"/>
  <c r="A1992"/>
  <c r="O1991"/>
  <c r="K1991"/>
  <c r="J1991"/>
  <c r="I1991"/>
  <c r="H1991"/>
  <c r="G1991"/>
  <c r="F1991"/>
  <c r="E1991"/>
  <c r="D1991"/>
  <c r="C1991"/>
  <c r="B1991"/>
  <c r="A1991"/>
  <c r="O1990"/>
  <c r="K1990"/>
  <c r="J1990"/>
  <c r="I1990"/>
  <c r="H1990"/>
  <c r="G1990"/>
  <c r="F1990"/>
  <c r="E1990"/>
  <c r="D1990"/>
  <c r="C1990"/>
  <c r="B1990"/>
  <c r="A1990"/>
  <c r="O1989"/>
  <c r="K1989"/>
  <c r="J1989"/>
  <c r="I1989"/>
  <c r="H1989"/>
  <c r="G1989"/>
  <c r="F1989"/>
  <c r="E1989"/>
  <c r="D1989"/>
  <c r="C1989"/>
  <c r="B1989"/>
  <c r="A1989"/>
  <c r="O1988"/>
  <c r="K1988"/>
  <c r="J1988"/>
  <c r="I1988"/>
  <c r="H1988"/>
  <c r="G1988"/>
  <c r="F1988"/>
  <c r="E1988"/>
  <c r="D1988"/>
  <c r="C1988"/>
  <c r="B1988"/>
  <c r="A1988"/>
  <c r="O1987"/>
  <c r="K1987"/>
  <c r="J1987"/>
  <c r="I1987"/>
  <c r="H1987"/>
  <c r="G1987"/>
  <c r="F1987"/>
  <c r="E1987"/>
  <c r="D1987"/>
  <c r="C1987"/>
  <c r="B1987"/>
  <c r="A1987"/>
  <c r="O1986"/>
  <c r="K1986"/>
  <c r="J1986"/>
  <c r="I1986"/>
  <c r="H1986"/>
  <c r="G1986"/>
  <c r="F1986"/>
  <c r="E1986"/>
  <c r="D1986"/>
  <c r="C1986"/>
  <c r="B1986"/>
  <c r="A1986"/>
  <c r="O1985"/>
  <c r="K1985"/>
  <c r="J1985"/>
  <c r="I1985"/>
  <c r="H1985"/>
  <c r="G1985"/>
  <c r="F1985"/>
  <c r="E1985"/>
  <c r="D1985"/>
  <c r="C1985"/>
  <c r="B1985"/>
  <c r="A1985"/>
  <c r="O1984"/>
  <c r="K1984"/>
  <c r="J1984"/>
  <c r="I1984"/>
  <c r="H1984"/>
  <c r="G1984"/>
  <c r="F1984"/>
  <c r="E1984"/>
  <c r="D1984"/>
  <c r="C1984"/>
  <c r="B1984"/>
  <c r="A1984"/>
  <c r="O1983"/>
  <c r="K1983"/>
  <c r="J1983"/>
  <c r="I1983"/>
  <c r="H1983"/>
  <c r="G1983"/>
  <c r="F1983"/>
  <c r="E1983"/>
  <c r="D1983"/>
  <c r="C1983"/>
  <c r="B1983"/>
  <c r="A1983"/>
  <c r="O1982"/>
  <c r="K1982"/>
  <c r="J1982"/>
  <c r="I1982"/>
  <c r="H1982"/>
  <c r="G1982"/>
  <c r="F1982"/>
  <c r="E1982"/>
  <c r="D1982"/>
  <c r="C1982"/>
  <c r="B1982"/>
  <c r="A1982"/>
  <c r="O1981"/>
  <c r="K1981"/>
  <c r="J1981"/>
  <c r="I1981"/>
  <c r="H1981"/>
  <c r="G1981"/>
  <c r="F1981"/>
  <c r="E1981"/>
  <c r="D1981"/>
  <c r="C1981"/>
  <c r="B1981"/>
  <c r="A1981"/>
  <c r="O1980"/>
  <c r="K1980"/>
  <c r="J1980"/>
  <c r="I1980"/>
  <c r="H1980"/>
  <c r="G1980"/>
  <c r="F1980"/>
  <c r="E1980"/>
  <c r="D1980"/>
  <c r="C1980"/>
  <c r="B1980"/>
  <c r="A1980"/>
  <c r="O1979"/>
  <c r="K1979"/>
  <c r="J1979"/>
  <c r="I1979"/>
  <c r="H1979"/>
  <c r="G1979"/>
  <c r="F1979"/>
  <c r="E1979"/>
  <c r="D1979"/>
  <c r="C1979"/>
  <c r="B1979"/>
  <c r="A1979"/>
  <c r="O1978"/>
  <c r="K1978"/>
  <c r="J1978"/>
  <c r="I1978"/>
  <c r="H1978"/>
  <c r="G1978"/>
  <c r="F1978"/>
  <c r="E1978"/>
  <c r="D1978"/>
  <c r="C1978"/>
  <c r="B1978"/>
  <c r="A1978"/>
  <c r="O1977"/>
  <c r="K1977"/>
  <c r="J1977"/>
  <c r="I1977"/>
  <c r="H1977"/>
  <c r="G1977"/>
  <c r="F1977"/>
  <c r="E1977"/>
  <c r="D1977"/>
  <c r="C1977"/>
  <c r="B1977"/>
  <c r="A1977"/>
  <c r="O1976"/>
  <c r="K1976"/>
  <c r="J1976"/>
  <c r="I1976"/>
  <c r="H1976"/>
  <c r="G1976"/>
  <c r="F1976"/>
  <c r="E1976"/>
  <c r="D1976"/>
  <c r="C1976"/>
  <c r="B1976"/>
  <c r="A1976"/>
  <c r="O1975"/>
  <c r="K1975"/>
  <c r="J1975"/>
  <c r="I1975"/>
  <c r="H1975"/>
  <c r="G1975"/>
  <c r="F1975"/>
  <c r="E1975"/>
  <c r="D1975"/>
  <c r="C1975"/>
  <c r="B1975"/>
  <c r="A1975"/>
  <c r="O1974"/>
  <c r="K1974"/>
  <c r="J1974"/>
  <c r="I1974"/>
  <c r="H1974"/>
  <c r="G1974"/>
  <c r="F1974"/>
  <c r="E1974"/>
  <c r="D1974"/>
  <c r="C1974"/>
  <c r="B1974"/>
  <c r="A1974"/>
  <c r="O1973"/>
  <c r="K1973"/>
  <c r="J1973"/>
  <c r="I1973"/>
  <c r="H1973"/>
  <c r="G1973"/>
  <c r="F1973"/>
  <c r="E1973"/>
  <c r="D1973"/>
  <c r="C1973"/>
  <c r="B1973"/>
  <c r="A1973"/>
  <c r="O1972"/>
  <c r="K1972"/>
  <c r="J1972"/>
  <c r="I1972"/>
  <c r="H1972"/>
  <c r="G1972"/>
  <c r="F1972"/>
  <c r="E1972"/>
  <c r="D1972"/>
  <c r="C1972"/>
  <c r="B1972"/>
  <c r="A1972"/>
  <c r="O1971"/>
  <c r="K1971"/>
  <c r="J1971"/>
  <c r="I1971"/>
  <c r="H1971"/>
  <c r="G1971"/>
  <c r="F1971"/>
  <c r="E1971"/>
  <c r="D1971"/>
  <c r="C1971"/>
  <c r="B1971"/>
  <c r="A1971"/>
  <c r="O1970"/>
  <c r="K1970"/>
  <c r="J1970"/>
  <c r="I1970"/>
  <c r="H1970"/>
  <c r="G1970"/>
  <c r="F1970"/>
  <c r="E1970"/>
  <c r="D1970"/>
  <c r="C1970"/>
  <c r="B1970"/>
  <c r="A1970"/>
  <c r="O1969"/>
  <c r="K1969"/>
  <c r="J1969"/>
  <c r="I1969"/>
  <c r="H1969"/>
  <c r="G1969"/>
  <c r="F1969"/>
  <c r="E1969"/>
  <c r="D1969"/>
  <c r="C1969"/>
  <c r="B1969"/>
  <c r="A1969"/>
  <c r="O1968"/>
  <c r="K1968"/>
  <c r="J1968"/>
  <c r="I1968"/>
  <c r="H1968"/>
  <c r="G1968"/>
  <c r="F1968"/>
  <c r="E1968"/>
  <c r="D1968"/>
  <c r="C1968"/>
  <c r="B1968"/>
  <c r="A1968"/>
  <c r="O1967"/>
  <c r="K1967"/>
  <c r="J1967"/>
  <c r="I1967"/>
  <c r="H1967"/>
  <c r="G1967"/>
  <c r="F1967"/>
  <c r="E1967"/>
  <c r="D1967"/>
  <c r="C1967"/>
  <c r="B1967"/>
  <c r="A1967"/>
  <c r="O1966"/>
  <c r="K1966"/>
  <c r="J1966"/>
  <c r="I1966"/>
  <c r="H1966"/>
  <c r="G1966"/>
  <c r="F1966"/>
  <c r="E1966"/>
  <c r="D1966"/>
  <c r="C1966"/>
  <c r="B1966"/>
  <c r="A1966"/>
  <c r="O1965"/>
  <c r="K1965"/>
  <c r="J1965"/>
  <c r="I1965"/>
  <c r="H1965"/>
  <c r="G1965"/>
  <c r="F1965"/>
  <c r="E1965"/>
  <c r="D1965"/>
  <c r="C1965"/>
  <c r="B1965"/>
  <c r="A1965"/>
  <c r="O1964"/>
  <c r="K1964"/>
  <c r="J1964"/>
  <c r="I1964"/>
  <c r="H1964"/>
  <c r="G1964"/>
  <c r="F1964"/>
  <c r="E1964"/>
  <c r="D1964"/>
  <c r="C1964"/>
  <c r="B1964"/>
  <c r="A1964"/>
  <c r="O1963"/>
  <c r="K1963"/>
  <c r="J1963"/>
  <c r="I1963"/>
  <c r="H1963"/>
  <c r="G1963"/>
  <c r="F1963"/>
  <c r="E1963"/>
  <c r="D1963"/>
  <c r="C1963"/>
  <c r="B1963"/>
  <c r="A1963"/>
  <c r="O1962"/>
  <c r="K1962"/>
  <c r="J1962"/>
  <c r="I1962"/>
  <c r="H1962"/>
  <c r="G1962"/>
  <c r="F1962"/>
  <c r="E1962"/>
  <c r="D1962"/>
  <c r="C1962"/>
  <c r="B1962"/>
  <c r="A1962"/>
  <c r="O1961"/>
  <c r="K1961"/>
  <c r="J1961"/>
  <c r="I1961"/>
  <c r="H1961"/>
  <c r="G1961"/>
  <c r="F1961"/>
  <c r="E1961"/>
  <c r="D1961"/>
  <c r="C1961"/>
  <c r="B1961"/>
  <c r="A1961"/>
  <c r="O1960"/>
  <c r="K1960"/>
  <c r="J1960"/>
  <c r="I1960"/>
  <c r="H1960"/>
  <c r="G1960"/>
  <c r="F1960"/>
  <c r="E1960"/>
  <c r="D1960"/>
  <c r="C1960"/>
  <c r="B1960"/>
  <c r="A1960"/>
  <c r="O1959"/>
  <c r="K1959"/>
  <c r="J1959"/>
  <c r="I1959"/>
  <c r="H1959"/>
  <c r="G1959"/>
  <c r="F1959"/>
  <c r="E1959"/>
  <c r="D1959"/>
  <c r="C1959"/>
  <c r="B1959"/>
  <c r="A1959"/>
  <c r="O1958"/>
  <c r="K1958"/>
  <c r="J1958"/>
  <c r="I1958"/>
  <c r="H1958"/>
  <c r="G1958"/>
  <c r="F1958"/>
  <c r="E1958"/>
  <c r="D1958"/>
  <c r="C1958"/>
  <c r="B1958"/>
  <c r="A1958"/>
  <c r="O1957"/>
  <c r="K1957"/>
  <c r="J1957"/>
  <c r="I1957"/>
  <c r="H1957"/>
  <c r="G1957"/>
  <c r="F1957"/>
  <c r="E1957"/>
  <c r="D1957"/>
  <c r="C1957"/>
  <c r="B1957"/>
  <c r="A1957"/>
  <c r="O1956"/>
  <c r="K1956"/>
  <c r="J1956"/>
  <c r="I1956"/>
  <c r="H1956"/>
  <c r="G1956"/>
  <c r="F1956"/>
  <c r="E1956"/>
  <c r="D1956"/>
  <c r="C1956"/>
  <c r="B1956"/>
  <c r="A1956"/>
  <c r="O1955"/>
  <c r="K1955"/>
  <c r="J1955"/>
  <c r="I1955"/>
  <c r="H1955"/>
  <c r="G1955"/>
  <c r="F1955"/>
  <c r="E1955"/>
  <c r="D1955"/>
  <c r="C1955"/>
  <c r="B1955"/>
  <c r="A1955"/>
  <c r="O1954"/>
  <c r="K1954"/>
  <c r="J1954"/>
  <c r="I1954"/>
  <c r="H1954"/>
  <c r="G1954"/>
  <c r="F1954"/>
  <c r="E1954"/>
  <c r="D1954"/>
  <c r="C1954"/>
  <c r="B1954"/>
  <c r="A1954"/>
  <c r="O1953"/>
  <c r="K1953"/>
  <c r="J1953"/>
  <c r="I1953"/>
  <c r="H1953"/>
  <c r="G1953"/>
  <c r="F1953"/>
  <c r="E1953"/>
  <c r="D1953"/>
  <c r="C1953"/>
  <c r="B1953"/>
  <c r="A1953"/>
  <c r="O1952"/>
  <c r="K1952"/>
  <c r="J1952"/>
  <c r="I1952"/>
  <c r="H1952"/>
  <c r="G1952"/>
  <c r="F1952"/>
  <c r="E1952"/>
  <c r="D1952"/>
  <c r="C1952"/>
  <c r="B1952"/>
  <c r="A1952"/>
  <c r="O1951"/>
  <c r="K1951"/>
  <c r="J1951"/>
  <c r="I1951"/>
  <c r="H1951"/>
  <c r="G1951"/>
  <c r="F1951"/>
  <c r="E1951"/>
  <c r="D1951"/>
  <c r="C1951"/>
  <c r="B1951"/>
  <c r="A1951"/>
  <c r="O1950"/>
  <c r="K1950"/>
  <c r="J1950"/>
  <c r="I1950"/>
  <c r="H1950"/>
  <c r="G1950"/>
  <c r="F1950"/>
  <c r="E1950"/>
  <c r="D1950"/>
  <c r="C1950"/>
  <c r="B1950"/>
  <c r="A1950"/>
  <c r="O1949"/>
  <c r="K1949"/>
  <c r="J1949"/>
  <c r="I1949"/>
  <c r="H1949"/>
  <c r="G1949"/>
  <c r="F1949"/>
  <c r="E1949"/>
  <c r="D1949"/>
  <c r="C1949"/>
  <c r="B1949"/>
  <c r="A1949"/>
  <c r="O1948"/>
  <c r="K1948"/>
  <c r="J1948"/>
  <c r="I1948"/>
  <c r="H1948"/>
  <c r="G1948"/>
  <c r="F1948"/>
  <c r="E1948"/>
  <c r="D1948"/>
  <c r="C1948"/>
  <c r="B1948"/>
  <c r="A1948"/>
  <c r="O1947"/>
  <c r="K1947"/>
  <c r="J1947"/>
  <c r="I1947"/>
  <c r="H1947"/>
  <c r="G1947"/>
  <c r="F1947"/>
  <c r="E1947"/>
  <c r="D1947"/>
  <c r="C1947"/>
  <c r="B1947"/>
  <c r="A1947"/>
  <c r="O1946"/>
  <c r="K1946"/>
  <c r="J1946"/>
  <c r="I1946"/>
  <c r="H1946"/>
  <c r="G1946"/>
  <c r="F1946"/>
  <c r="E1946"/>
  <c r="D1946"/>
  <c r="C1946"/>
  <c r="B1946"/>
  <c r="A1946"/>
  <c r="O1945"/>
  <c r="K1945"/>
  <c r="J1945"/>
  <c r="I1945"/>
  <c r="H1945"/>
  <c r="G1945"/>
  <c r="F1945"/>
  <c r="E1945"/>
  <c r="D1945"/>
  <c r="C1945"/>
  <c r="B1945"/>
  <c r="A1945"/>
  <c r="O1944"/>
  <c r="K1944"/>
  <c r="J1944"/>
  <c r="I1944"/>
  <c r="H1944"/>
  <c r="G1944"/>
  <c r="F1944"/>
  <c r="E1944"/>
  <c r="D1944"/>
  <c r="C1944"/>
  <c r="B1944"/>
  <c r="A1944"/>
  <c r="O1943"/>
  <c r="K1943"/>
  <c r="J1943"/>
  <c r="I1943"/>
  <c r="H1943"/>
  <c r="G1943"/>
  <c r="F1943"/>
  <c r="E1943"/>
  <c r="D1943"/>
  <c r="C1943"/>
  <c r="B1943"/>
  <c r="A1943"/>
  <c r="O1942"/>
  <c r="K1942"/>
  <c r="J1942"/>
  <c r="I1942"/>
  <c r="H1942"/>
  <c r="G1942"/>
  <c r="F1942"/>
  <c r="E1942"/>
  <c r="D1942"/>
  <c r="C1942"/>
  <c r="B1942"/>
  <c r="A1942"/>
  <c r="O1941"/>
  <c r="K1941"/>
  <c r="J1941"/>
  <c r="I1941"/>
  <c r="H1941"/>
  <c r="G1941"/>
  <c r="F1941"/>
  <c r="E1941"/>
  <c r="D1941"/>
  <c r="C1941"/>
  <c r="B1941"/>
  <c r="A1941"/>
  <c r="O1940"/>
  <c r="K1940"/>
  <c r="J1940"/>
  <c r="I1940"/>
  <c r="H1940"/>
  <c r="G1940"/>
  <c r="F1940"/>
  <c r="E1940"/>
  <c r="D1940"/>
  <c r="C1940"/>
  <c r="B1940"/>
  <c r="A1940"/>
  <c r="O1939"/>
  <c r="K1939"/>
  <c r="J1939"/>
  <c r="I1939"/>
  <c r="H1939"/>
  <c r="G1939"/>
  <c r="F1939"/>
  <c r="E1939"/>
  <c r="D1939"/>
  <c r="C1939"/>
  <c r="B1939"/>
  <c r="A1939"/>
  <c r="O1938"/>
  <c r="K1938"/>
  <c r="J1938"/>
  <c r="I1938"/>
  <c r="H1938"/>
  <c r="G1938"/>
  <c r="F1938"/>
  <c r="E1938"/>
  <c r="D1938"/>
  <c r="C1938"/>
  <c r="B1938"/>
  <c r="A1938"/>
  <c r="O1937"/>
  <c r="K1937"/>
  <c r="J1937"/>
  <c r="I1937"/>
  <c r="H1937"/>
  <c r="G1937"/>
  <c r="F1937"/>
  <c r="E1937"/>
  <c r="D1937"/>
  <c r="C1937"/>
  <c r="B1937"/>
  <c r="A1937"/>
  <c r="O1936"/>
  <c r="K1936"/>
  <c r="J1936"/>
  <c r="I1936"/>
  <c r="H1936"/>
  <c r="G1936"/>
  <c r="F1936"/>
  <c r="E1936"/>
  <c r="D1936"/>
  <c r="C1936"/>
  <c r="B1936"/>
  <c r="A1936"/>
  <c r="O1935"/>
  <c r="K1935"/>
  <c r="J1935"/>
  <c r="I1935"/>
  <c r="H1935"/>
  <c r="G1935"/>
  <c r="F1935"/>
  <c r="E1935"/>
  <c r="D1935"/>
  <c r="C1935"/>
  <c r="B1935"/>
  <c r="A1935"/>
  <c r="O1934"/>
  <c r="K1934"/>
  <c r="J1934"/>
  <c r="I1934"/>
  <c r="H1934"/>
  <c r="G1934"/>
  <c r="F1934"/>
  <c r="E1934"/>
  <c r="D1934"/>
  <c r="C1934"/>
  <c r="B1934"/>
  <c r="A1934"/>
  <c r="O1933"/>
  <c r="K1933"/>
  <c r="J1933"/>
  <c r="I1933"/>
  <c r="H1933"/>
  <c r="G1933"/>
  <c r="F1933"/>
  <c r="E1933"/>
  <c r="D1933"/>
  <c r="C1933"/>
  <c r="B1933"/>
  <c r="A1933"/>
  <c r="O1932"/>
  <c r="K1932"/>
  <c r="J1932"/>
  <c r="I1932"/>
  <c r="H1932"/>
  <c r="G1932"/>
  <c r="F1932"/>
  <c r="E1932"/>
  <c r="D1932"/>
  <c r="C1932"/>
  <c r="B1932"/>
  <c r="A1932"/>
  <c r="O1931"/>
  <c r="K1931"/>
  <c r="J1931"/>
  <c r="I1931"/>
  <c r="H1931"/>
  <c r="G1931"/>
  <c r="F1931"/>
  <c r="E1931"/>
  <c r="D1931"/>
  <c r="C1931"/>
  <c r="B1931"/>
  <c r="A1931"/>
  <c r="O1930"/>
  <c r="K1930"/>
  <c r="J1930"/>
  <c r="I1930"/>
  <c r="H1930"/>
  <c r="G1930"/>
  <c r="F1930"/>
  <c r="E1930"/>
  <c r="D1930"/>
  <c r="C1930"/>
  <c r="B1930"/>
  <c r="A1930"/>
  <c r="O1929"/>
  <c r="K1929"/>
  <c r="J1929"/>
  <c r="I1929"/>
  <c r="H1929"/>
  <c r="G1929"/>
  <c r="F1929"/>
  <c r="E1929"/>
  <c r="D1929"/>
  <c r="C1929"/>
  <c r="B1929"/>
  <c r="A1929"/>
  <c r="O1928"/>
  <c r="K1928"/>
  <c r="J1928"/>
  <c r="I1928"/>
  <c r="H1928"/>
  <c r="G1928"/>
  <c r="F1928"/>
  <c r="E1928"/>
  <c r="D1928"/>
  <c r="C1928"/>
  <c r="B1928"/>
  <c r="A1928"/>
  <c r="O1927"/>
  <c r="K1927"/>
  <c r="J1927"/>
  <c r="I1927"/>
  <c r="H1927"/>
  <c r="G1927"/>
  <c r="F1927"/>
  <c r="E1927"/>
  <c r="D1927"/>
  <c r="C1927"/>
  <c r="B1927"/>
  <c r="A1927"/>
  <c r="O1926"/>
  <c r="K1926"/>
  <c r="J1926"/>
  <c r="I1926"/>
  <c r="H1926"/>
  <c r="G1926"/>
  <c r="F1926"/>
  <c r="E1926"/>
  <c r="D1926"/>
  <c r="C1926"/>
  <c r="B1926"/>
  <c r="A1926"/>
  <c r="O1925"/>
  <c r="K1925"/>
  <c r="J1925"/>
  <c r="I1925"/>
  <c r="H1925"/>
  <c r="G1925"/>
  <c r="F1925"/>
  <c r="E1925"/>
  <c r="D1925"/>
  <c r="C1925"/>
  <c r="B1925"/>
  <c r="A1925"/>
  <c r="O1924"/>
  <c r="K1924"/>
  <c r="J1924"/>
  <c r="I1924"/>
  <c r="H1924"/>
  <c r="G1924"/>
  <c r="F1924"/>
  <c r="E1924"/>
  <c r="D1924"/>
  <c r="C1924"/>
  <c r="B1924"/>
  <c r="A1924"/>
  <c r="O1923"/>
  <c r="K1923"/>
  <c r="J1923"/>
  <c r="I1923"/>
  <c r="H1923"/>
  <c r="G1923"/>
  <c r="F1923"/>
  <c r="E1923"/>
  <c r="D1923"/>
  <c r="C1923"/>
  <c r="B1923"/>
  <c r="A1923"/>
  <c r="O1922"/>
  <c r="K1922"/>
  <c r="J1922"/>
  <c r="I1922"/>
  <c r="H1922"/>
  <c r="G1922"/>
  <c r="F1922"/>
  <c r="E1922"/>
  <c r="D1922"/>
  <c r="C1922"/>
  <c r="B1922"/>
  <c r="A1922"/>
  <c r="O1921"/>
  <c r="K1921"/>
  <c r="J1921"/>
  <c r="I1921"/>
  <c r="H1921"/>
  <c r="G1921"/>
  <c r="F1921"/>
  <c r="E1921"/>
  <c r="D1921"/>
  <c r="C1921"/>
  <c r="B1921"/>
  <c r="A1921"/>
  <c r="O1920"/>
  <c r="K1920"/>
  <c r="J1920"/>
  <c r="I1920"/>
  <c r="H1920"/>
  <c r="G1920"/>
  <c r="F1920"/>
  <c r="E1920"/>
  <c r="D1920"/>
  <c r="C1920"/>
  <c r="B1920"/>
  <c r="A1920"/>
  <c r="O1919"/>
  <c r="K1919"/>
  <c r="J1919"/>
  <c r="I1919"/>
  <c r="H1919"/>
  <c r="G1919"/>
  <c r="F1919"/>
  <c r="E1919"/>
  <c r="D1919"/>
  <c r="C1919"/>
  <c r="B1919"/>
  <c r="A1919"/>
  <c r="O1918"/>
  <c r="K1918"/>
  <c r="J1918"/>
  <c r="I1918"/>
  <c r="H1918"/>
  <c r="G1918"/>
  <c r="F1918"/>
  <c r="E1918"/>
  <c r="D1918"/>
  <c r="C1918"/>
  <c r="B1918"/>
  <c r="A1918"/>
  <c r="O1917"/>
  <c r="K1917"/>
  <c r="J1917"/>
  <c r="I1917"/>
  <c r="H1917"/>
  <c r="G1917"/>
  <c r="F1917"/>
  <c r="E1917"/>
  <c r="D1917"/>
  <c r="C1917"/>
  <c r="B1917"/>
  <c r="A1917"/>
  <c r="O1916"/>
  <c r="K1916"/>
  <c r="J1916"/>
  <c r="I1916"/>
  <c r="H1916"/>
  <c r="G1916"/>
  <c r="F1916"/>
  <c r="E1916"/>
  <c r="D1916"/>
  <c r="C1916"/>
  <c r="B1916"/>
  <c r="A1916"/>
  <c r="O1915"/>
  <c r="K1915"/>
  <c r="J1915"/>
  <c r="I1915"/>
  <c r="H1915"/>
  <c r="G1915"/>
  <c r="F1915"/>
  <c r="E1915"/>
  <c r="D1915"/>
  <c r="C1915"/>
  <c r="B1915"/>
  <c r="A1915"/>
  <c r="O1914"/>
  <c r="K1914"/>
  <c r="J1914"/>
  <c r="I1914"/>
  <c r="H1914"/>
  <c r="G1914"/>
  <c r="F1914"/>
  <c r="E1914"/>
  <c r="D1914"/>
  <c r="C1914"/>
  <c r="B1914"/>
  <c r="A1914"/>
  <c r="O1913"/>
  <c r="K1913"/>
  <c r="J1913"/>
  <c r="I1913"/>
  <c r="H1913"/>
  <c r="G1913"/>
  <c r="F1913"/>
  <c r="E1913"/>
  <c r="D1913"/>
  <c r="C1913"/>
  <c r="B1913"/>
  <c r="A1913"/>
  <c r="O1912"/>
  <c r="K1912"/>
  <c r="J1912"/>
  <c r="I1912"/>
  <c r="H1912"/>
  <c r="G1912"/>
  <c r="F1912"/>
  <c r="E1912"/>
  <c r="D1912"/>
  <c r="C1912"/>
  <c r="B1912"/>
  <c r="A1912"/>
  <c r="O1911"/>
  <c r="K1911"/>
  <c r="J1911"/>
  <c r="I1911"/>
  <c r="H1911"/>
  <c r="G1911"/>
  <c r="F1911"/>
  <c r="E1911"/>
  <c r="D1911"/>
  <c r="C1911"/>
  <c r="B1911"/>
  <c r="A1911"/>
  <c r="O1910"/>
  <c r="K1910"/>
  <c r="J1910"/>
  <c r="I1910"/>
  <c r="H1910"/>
  <c r="G1910"/>
  <c r="F1910"/>
  <c r="E1910"/>
  <c r="D1910"/>
  <c r="C1910"/>
  <c r="B1910"/>
  <c r="A1910"/>
  <c r="O1909"/>
  <c r="K1909"/>
  <c r="J1909"/>
  <c r="I1909"/>
  <c r="H1909"/>
  <c r="G1909"/>
  <c r="F1909"/>
  <c r="E1909"/>
  <c r="D1909"/>
  <c r="C1909"/>
  <c r="B1909"/>
  <c r="A1909"/>
  <c r="O1908"/>
  <c r="K1908"/>
  <c r="J1908"/>
  <c r="I1908"/>
  <c r="H1908"/>
  <c r="G1908"/>
  <c r="F1908"/>
  <c r="E1908"/>
  <c r="D1908"/>
  <c r="C1908"/>
  <c r="B1908"/>
  <c r="A1908"/>
  <c r="O1907"/>
  <c r="K1907"/>
  <c r="J1907"/>
  <c r="I1907"/>
  <c r="H1907"/>
  <c r="G1907"/>
  <c r="F1907"/>
  <c r="E1907"/>
  <c r="D1907"/>
  <c r="C1907"/>
  <c r="B1907"/>
  <c r="A1907"/>
  <c r="O1906"/>
  <c r="K1906"/>
  <c r="J1906"/>
  <c r="I1906"/>
  <c r="H1906"/>
  <c r="G1906"/>
  <c r="F1906"/>
  <c r="E1906"/>
  <c r="D1906"/>
  <c r="C1906"/>
  <c r="B1906"/>
  <c r="A1906"/>
  <c r="O1905"/>
  <c r="K1905"/>
  <c r="J1905"/>
  <c r="I1905"/>
  <c r="H1905"/>
  <c r="G1905"/>
  <c r="F1905"/>
  <c r="E1905"/>
  <c r="D1905"/>
  <c r="C1905"/>
  <c r="B1905"/>
  <c r="A1905"/>
  <c r="O1904"/>
  <c r="K1904"/>
  <c r="J1904"/>
  <c r="I1904"/>
  <c r="H1904"/>
  <c r="G1904"/>
  <c r="F1904"/>
  <c r="E1904"/>
  <c r="D1904"/>
  <c r="C1904"/>
  <c r="B1904"/>
  <c r="A1904"/>
  <c r="O1903"/>
  <c r="K1903"/>
  <c r="J1903"/>
  <c r="I1903"/>
  <c r="H1903"/>
  <c r="G1903"/>
  <c r="F1903"/>
  <c r="E1903"/>
  <c r="D1903"/>
  <c r="C1903"/>
  <c r="B1903"/>
  <c r="A1903"/>
  <c r="O1902"/>
  <c r="K1902"/>
  <c r="J1902"/>
  <c r="I1902"/>
  <c r="H1902"/>
  <c r="G1902"/>
  <c r="F1902"/>
  <c r="E1902"/>
  <c r="D1902"/>
  <c r="C1902"/>
  <c r="B1902"/>
  <c r="A1902"/>
  <c r="O1901"/>
  <c r="K1901"/>
  <c r="J1901"/>
  <c r="I1901"/>
  <c r="H1901"/>
  <c r="G1901"/>
  <c r="F1901"/>
  <c r="E1901"/>
  <c r="D1901"/>
  <c r="C1901"/>
  <c r="B1901"/>
  <c r="A1901"/>
  <c r="O1900"/>
  <c r="K1900"/>
  <c r="J1900"/>
  <c r="I1900"/>
  <c r="H1900"/>
  <c r="G1900"/>
  <c r="F1900"/>
  <c r="E1900"/>
  <c r="D1900"/>
  <c r="C1900"/>
  <c r="B1900"/>
  <c r="A1900"/>
  <c r="O1899"/>
  <c r="K1899"/>
  <c r="J1899"/>
  <c r="I1899"/>
  <c r="H1899"/>
  <c r="G1899"/>
  <c r="F1899"/>
  <c r="E1899"/>
  <c r="D1899"/>
  <c r="C1899"/>
  <c r="B1899"/>
  <c r="A1899"/>
  <c r="O1898"/>
  <c r="K1898"/>
  <c r="J1898"/>
  <c r="I1898"/>
  <c r="H1898"/>
  <c r="G1898"/>
  <c r="F1898"/>
  <c r="E1898"/>
  <c r="D1898"/>
  <c r="C1898"/>
  <c r="B1898"/>
  <c r="A1898"/>
  <c r="O1897"/>
  <c r="K1897"/>
  <c r="J1897"/>
  <c r="I1897"/>
  <c r="H1897"/>
  <c r="G1897"/>
  <c r="F1897"/>
  <c r="E1897"/>
  <c r="D1897"/>
  <c r="C1897"/>
  <c r="B1897"/>
  <c r="A1897"/>
  <c r="O1896"/>
  <c r="K1896"/>
  <c r="J1896"/>
  <c r="I1896"/>
  <c r="H1896"/>
  <c r="G1896"/>
  <c r="F1896"/>
  <c r="E1896"/>
  <c r="D1896"/>
  <c r="C1896"/>
  <c r="B1896"/>
  <c r="A1896"/>
  <c r="O1895"/>
  <c r="K1895"/>
  <c r="J1895"/>
  <c r="I1895"/>
  <c r="H1895"/>
  <c r="G1895"/>
  <c r="F1895"/>
  <c r="E1895"/>
  <c r="D1895"/>
  <c r="C1895"/>
  <c r="B1895"/>
  <c r="A1895"/>
  <c r="O1894"/>
  <c r="K1894"/>
  <c r="J1894"/>
  <c r="I1894"/>
  <c r="H1894"/>
  <c r="G1894"/>
  <c r="F1894"/>
  <c r="E1894"/>
  <c r="D1894"/>
  <c r="C1894"/>
  <c r="B1894"/>
  <c r="A1894"/>
  <c r="O1893"/>
  <c r="K1893"/>
  <c r="J1893"/>
  <c r="I1893"/>
  <c r="H1893"/>
  <c r="G1893"/>
  <c r="F1893"/>
  <c r="E1893"/>
  <c r="D1893"/>
  <c r="C1893"/>
  <c r="B1893"/>
  <c r="A1893"/>
  <c r="O1892"/>
  <c r="K1892"/>
  <c r="J1892"/>
  <c r="I1892"/>
  <c r="H1892"/>
  <c r="G1892"/>
  <c r="F1892"/>
  <c r="E1892"/>
  <c r="D1892"/>
  <c r="C1892"/>
  <c r="B1892"/>
  <c r="A1892"/>
  <c r="O1891"/>
  <c r="K1891"/>
  <c r="J1891"/>
  <c r="I1891"/>
  <c r="H1891"/>
  <c r="G1891"/>
  <c r="F1891"/>
  <c r="E1891"/>
  <c r="D1891"/>
  <c r="C1891"/>
  <c r="B1891"/>
  <c r="A1891"/>
  <c r="O1890"/>
  <c r="K1890"/>
  <c r="J1890"/>
  <c r="I1890"/>
  <c r="H1890"/>
  <c r="G1890"/>
  <c r="F1890"/>
  <c r="E1890"/>
  <c r="D1890"/>
  <c r="C1890"/>
  <c r="B1890"/>
  <c r="A1890"/>
  <c r="O1889"/>
  <c r="K1889"/>
  <c r="J1889"/>
  <c r="I1889"/>
  <c r="H1889"/>
  <c r="G1889"/>
  <c r="F1889"/>
  <c r="E1889"/>
  <c r="D1889"/>
  <c r="C1889"/>
  <c r="B1889"/>
  <c r="A1889"/>
  <c r="O1888"/>
  <c r="K1888"/>
  <c r="J1888"/>
  <c r="I1888"/>
  <c r="H1888"/>
  <c r="G1888"/>
  <c r="F1888"/>
  <c r="E1888"/>
  <c r="D1888"/>
  <c r="C1888"/>
  <c r="B1888"/>
  <c r="A1888"/>
  <c r="O1887"/>
  <c r="K1887"/>
  <c r="J1887"/>
  <c r="I1887"/>
  <c r="H1887"/>
  <c r="G1887"/>
  <c r="F1887"/>
  <c r="E1887"/>
  <c r="D1887"/>
  <c r="C1887"/>
  <c r="B1887"/>
  <c r="A1887"/>
  <c r="O1886"/>
  <c r="K1886"/>
  <c r="J1886"/>
  <c r="I1886"/>
  <c r="H1886"/>
  <c r="G1886"/>
  <c r="F1886"/>
  <c r="E1886"/>
  <c r="D1886"/>
  <c r="C1886"/>
  <c r="B1886"/>
  <c r="A1886"/>
  <c r="O1885"/>
  <c r="K1885"/>
  <c r="J1885"/>
  <c r="I1885"/>
  <c r="H1885"/>
  <c r="G1885"/>
  <c r="F1885"/>
  <c r="E1885"/>
  <c r="D1885"/>
  <c r="C1885"/>
  <c r="B1885"/>
  <c r="A1885"/>
  <c r="O1884"/>
  <c r="K1884"/>
  <c r="J1884"/>
  <c r="I1884"/>
  <c r="H1884"/>
  <c r="G1884"/>
  <c r="F1884"/>
  <c r="E1884"/>
  <c r="D1884"/>
  <c r="C1884"/>
  <c r="B1884"/>
  <c r="A1884"/>
  <c r="O1883"/>
  <c r="K1883"/>
  <c r="J1883"/>
  <c r="I1883"/>
  <c r="H1883"/>
  <c r="G1883"/>
  <c r="F1883"/>
  <c r="E1883"/>
  <c r="D1883"/>
  <c r="C1883"/>
  <c r="B1883"/>
  <c r="A1883"/>
  <c r="O1882"/>
  <c r="K1882"/>
  <c r="J1882"/>
  <c r="I1882"/>
  <c r="H1882"/>
  <c r="G1882"/>
  <c r="F1882"/>
  <c r="E1882"/>
  <c r="D1882"/>
  <c r="C1882"/>
  <c r="B1882"/>
  <c r="A1882"/>
  <c r="O1881"/>
  <c r="K1881"/>
  <c r="J1881"/>
  <c r="I1881"/>
  <c r="H1881"/>
  <c r="G1881"/>
  <c r="F1881"/>
  <c r="E1881"/>
  <c r="D1881"/>
  <c r="C1881"/>
  <c r="B1881"/>
  <c r="A1881"/>
  <c r="O1880"/>
  <c r="K1880"/>
  <c r="J1880"/>
  <c r="I1880"/>
  <c r="H1880"/>
  <c r="G1880"/>
  <c r="F1880"/>
  <c r="E1880"/>
  <c r="D1880"/>
  <c r="C1880"/>
  <c r="B1880"/>
  <c r="A1880"/>
  <c r="O1879"/>
  <c r="K1879"/>
  <c r="J1879"/>
  <c r="I1879"/>
  <c r="H1879"/>
  <c r="G1879"/>
  <c r="F1879"/>
  <c r="E1879"/>
  <c r="D1879"/>
  <c r="C1879"/>
  <c r="B1879"/>
  <c r="A1879"/>
  <c r="O1878"/>
  <c r="K1878"/>
  <c r="J1878"/>
  <c r="I1878"/>
  <c r="H1878"/>
  <c r="G1878"/>
  <c r="F1878"/>
  <c r="E1878"/>
  <c r="D1878"/>
  <c r="C1878"/>
  <c r="B1878"/>
  <c r="A1878"/>
  <c r="O1877"/>
  <c r="K1877"/>
  <c r="J1877"/>
  <c r="I1877"/>
  <c r="H1877"/>
  <c r="G1877"/>
  <c r="F1877"/>
  <c r="E1877"/>
  <c r="D1877"/>
  <c r="C1877"/>
  <c r="B1877"/>
  <c r="A1877"/>
  <c r="O1876"/>
  <c r="K1876"/>
  <c r="J1876"/>
  <c r="I1876"/>
  <c r="H1876"/>
  <c r="G1876"/>
  <c r="F1876"/>
  <c r="E1876"/>
  <c r="D1876"/>
  <c r="C1876"/>
  <c r="B1876"/>
  <c r="A1876"/>
  <c r="O1875"/>
  <c r="K1875"/>
  <c r="J1875"/>
  <c r="I1875"/>
  <c r="H1875"/>
  <c r="G1875"/>
  <c r="F1875"/>
  <c r="E1875"/>
  <c r="D1875"/>
  <c r="C1875"/>
  <c r="B1875"/>
  <c r="A1875"/>
  <c r="O1874"/>
  <c r="K1874"/>
  <c r="J1874"/>
  <c r="I1874"/>
  <c r="H1874"/>
  <c r="G1874"/>
  <c r="F1874"/>
  <c r="E1874"/>
  <c r="D1874"/>
  <c r="C1874"/>
  <c r="B1874"/>
  <c r="A1874"/>
  <c r="O1873"/>
  <c r="K1873"/>
  <c r="J1873"/>
  <c r="I1873"/>
  <c r="H1873"/>
  <c r="G1873"/>
  <c r="F1873"/>
  <c r="E1873"/>
  <c r="D1873"/>
  <c r="C1873"/>
  <c r="B1873"/>
  <c r="A1873"/>
  <c r="O1872"/>
  <c r="K1872"/>
  <c r="J1872"/>
  <c r="I1872"/>
  <c r="H1872"/>
  <c r="G1872"/>
  <c r="F1872"/>
  <c r="E1872"/>
  <c r="D1872"/>
  <c r="C1872"/>
  <c r="B1872"/>
  <c r="A1872"/>
  <c r="O1871"/>
  <c r="K1871"/>
  <c r="J1871"/>
  <c r="I1871"/>
  <c r="H1871"/>
  <c r="G1871"/>
  <c r="F1871"/>
  <c r="E1871"/>
  <c r="D1871"/>
  <c r="C1871"/>
  <c r="B1871"/>
  <c r="A1871"/>
  <c r="O1870"/>
  <c r="K1870"/>
  <c r="J1870"/>
  <c r="I1870"/>
  <c r="H1870"/>
  <c r="G1870"/>
  <c r="F1870"/>
  <c r="E1870"/>
  <c r="D1870"/>
  <c r="C1870"/>
  <c r="B1870"/>
  <c r="A1870"/>
  <c r="O1869"/>
  <c r="K1869"/>
  <c r="J1869"/>
  <c r="I1869"/>
  <c r="H1869"/>
  <c r="G1869"/>
  <c r="F1869"/>
  <c r="E1869"/>
  <c r="D1869"/>
  <c r="C1869"/>
  <c r="B1869"/>
  <c r="A1869"/>
  <c r="O1868"/>
  <c r="K1868"/>
  <c r="J1868"/>
  <c r="I1868"/>
  <c r="H1868"/>
  <c r="G1868"/>
  <c r="F1868"/>
  <c r="E1868"/>
  <c r="D1868"/>
  <c r="C1868"/>
  <c r="B1868"/>
  <c r="A1868"/>
  <c r="O1867"/>
  <c r="K1867"/>
  <c r="J1867"/>
  <c r="I1867"/>
  <c r="H1867"/>
  <c r="G1867"/>
  <c r="F1867"/>
  <c r="E1867"/>
  <c r="D1867"/>
  <c r="C1867"/>
  <c r="B1867"/>
  <c r="A1867"/>
  <c r="O1866"/>
  <c r="K1866"/>
  <c r="J1866"/>
  <c r="I1866"/>
  <c r="H1866"/>
  <c r="G1866"/>
  <c r="F1866"/>
  <c r="E1866"/>
  <c r="D1866"/>
  <c r="C1866"/>
  <c r="B1866"/>
  <c r="A1866"/>
  <c r="O1865"/>
  <c r="K1865"/>
  <c r="J1865"/>
  <c r="I1865"/>
  <c r="H1865"/>
  <c r="G1865"/>
  <c r="F1865"/>
  <c r="E1865"/>
  <c r="D1865"/>
  <c r="C1865"/>
  <c r="B1865"/>
  <c r="A1865"/>
  <c r="O1864"/>
  <c r="K1864"/>
  <c r="J1864"/>
  <c r="I1864"/>
  <c r="H1864"/>
  <c r="G1864"/>
  <c r="F1864"/>
  <c r="E1864"/>
  <c r="D1864"/>
  <c r="C1864"/>
  <c r="B1864"/>
  <c r="A1864"/>
  <c r="O1863"/>
  <c r="K1863"/>
  <c r="J1863"/>
  <c r="I1863"/>
  <c r="H1863"/>
  <c r="G1863"/>
  <c r="F1863"/>
  <c r="E1863"/>
  <c r="D1863"/>
  <c r="C1863"/>
  <c r="B1863"/>
  <c r="A1863"/>
  <c r="O1862"/>
  <c r="K1862"/>
  <c r="J1862"/>
  <c r="I1862"/>
  <c r="H1862"/>
  <c r="G1862"/>
  <c r="F1862"/>
  <c r="E1862"/>
  <c r="D1862"/>
  <c r="C1862"/>
  <c r="B1862"/>
  <c r="A1862"/>
  <c r="O1861"/>
  <c r="K1861"/>
  <c r="J1861"/>
  <c r="I1861"/>
  <c r="H1861"/>
  <c r="G1861"/>
  <c r="F1861"/>
  <c r="E1861"/>
  <c r="D1861"/>
  <c r="C1861"/>
  <c r="B1861"/>
  <c r="A1861"/>
  <c r="O1860"/>
  <c r="K1860"/>
  <c r="J1860"/>
  <c r="I1860"/>
  <c r="H1860"/>
  <c r="G1860"/>
  <c r="F1860"/>
  <c r="E1860"/>
  <c r="D1860"/>
  <c r="C1860"/>
  <c r="B1860"/>
  <c r="A1860"/>
  <c r="O1859"/>
  <c r="K1859"/>
  <c r="J1859"/>
  <c r="I1859"/>
  <c r="H1859"/>
  <c r="G1859"/>
  <c r="F1859"/>
  <c r="E1859"/>
  <c r="D1859"/>
  <c r="C1859"/>
  <c r="B1859"/>
  <c r="A1859"/>
  <c r="O1858"/>
  <c r="K1858"/>
  <c r="J1858"/>
  <c r="I1858"/>
  <c r="H1858"/>
  <c r="G1858"/>
  <c r="F1858"/>
  <c r="E1858"/>
  <c r="D1858"/>
  <c r="C1858"/>
  <c r="B1858"/>
  <c r="A1858"/>
  <c r="O1857"/>
  <c r="K1857"/>
  <c r="J1857"/>
  <c r="I1857"/>
  <c r="H1857"/>
  <c r="G1857"/>
  <c r="F1857"/>
  <c r="E1857"/>
  <c r="D1857"/>
  <c r="C1857"/>
  <c r="B1857"/>
  <c r="A1857"/>
  <c r="O1856"/>
  <c r="K1856"/>
  <c r="J1856"/>
  <c r="I1856"/>
  <c r="H1856"/>
  <c r="G1856"/>
  <c r="F1856"/>
  <c r="E1856"/>
  <c r="D1856"/>
  <c r="C1856"/>
  <c r="B1856"/>
  <c r="A1856"/>
  <c r="O1855"/>
  <c r="K1855"/>
  <c r="J1855"/>
  <c r="I1855"/>
  <c r="H1855"/>
  <c r="G1855"/>
  <c r="F1855"/>
  <c r="E1855"/>
  <c r="D1855"/>
  <c r="C1855"/>
  <c r="B1855"/>
  <c r="A1855"/>
  <c r="O1854"/>
  <c r="K1854"/>
  <c r="J1854"/>
  <c r="I1854"/>
  <c r="H1854"/>
  <c r="G1854"/>
  <c r="F1854"/>
  <c r="E1854"/>
  <c r="D1854"/>
  <c r="C1854"/>
  <c r="B1854"/>
  <c r="A1854"/>
  <c r="O1853"/>
  <c r="K1853"/>
  <c r="J1853"/>
  <c r="I1853"/>
  <c r="H1853"/>
  <c r="G1853"/>
  <c r="F1853"/>
  <c r="E1853"/>
  <c r="D1853"/>
  <c r="C1853"/>
  <c r="B1853"/>
  <c r="A1853"/>
  <c r="O1852"/>
  <c r="K1852"/>
  <c r="J1852"/>
  <c r="I1852"/>
  <c r="H1852"/>
  <c r="G1852"/>
  <c r="F1852"/>
  <c r="E1852"/>
  <c r="D1852"/>
  <c r="C1852"/>
  <c r="B1852"/>
  <c r="A1852"/>
  <c r="O1851"/>
  <c r="K1851"/>
  <c r="J1851"/>
  <c r="I1851"/>
  <c r="H1851"/>
  <c r="G1851"/>
  <c r="F1851"/>
  <c r="E1851"/>
  <c r="D1851"/>
  <c r="C1851"/>
  <c r="B1851"/>
  <c r="A1851"/>
  <c r="O1850"/>
  <c r="K1850"/>
  <c r="J1850"/>
  <c r="I1850"/>
  <c r="H1850"/>
  <c r="G1850"/>
  <c r="F1850"/>
  <c r="E1850"/>
  <c r="D1850"/>
  <c r="C1850"/>
  <c r="B1850"/>
  <c r="A1850"/>
  <c r="O1849"/>
  <c r="K1849"/>
  <c r="J1849"/>
  <c r="I1849"/>
  <c r="H1849"/>
  <c r="G1849"/>
  <c r="F1849"/>
  <c r="E1849"/>
  <c r="D1849"/>
  <c r="C1849"/>
  <c r="B1849"/>
  <c r="A1849"/>
  <c r="O1848"/>
  <c r="K1848"/>
  <c r="J1848"/>
  <c r="I1848"/>
  <c r="H1848"/>
  <c r="G1848"/>
  <c r="F1848"/>
  <c r="E1848"/>
  <c r="D1848"/>
  <c r="C1848"/>
  <c r="B1848"/>
  <c r="A1848"/>
  <c r="O1847"/>
  <c r="K1847"/>
  <c r="J1847"/>
  <c r="I1847"/>
  <c r="H1847"/>
  <c r="G1847"/>
  <c r="F1847"/>
  <c r="E1847"/>
  <c r="D1847"/>
  <c r="C1847"/>
  <c r="B1847"/>
  <c r="A1847"/>
  <c r="O1846"/>
  <c r="K1846"/>
  <c r="J1846"/>
  <c r="I1846"/>
  <c r="H1846"/>
  <c r="G1846"/>
  <c r="F1846"/>
  <c r="E1846"/>
  <c r="D1846"/>
  <c r="C1846"/>
  <c r="B1846"/>
  <c r="A1846"/>
  <c r="O1845"/>
  <c r="K1845"/>
  <c r="J1845"/>
  <c r="I1845"/>
  <c r="H1845"/>
  <c r="G1845"/>
  <c r="F1845"/>
  <c r="E1845"/>
  <c r="D1845"/>
  <c r="C1845"/>
  <c r="B1845"/>
  <c r="A1845"/>
  <c r="O1844"/>
  <c r="K1844"/>
  <c r="J1844"/>
  <c r="I1844"/>
  <c r="H1844"/>
  <c r="G1844"/>
  <c r="F1844"/>
  <c r="E1844"/>
  <c r="D1844"/>
  <c r="C1844"/>
  <c r="B1844"/>
  <c r="A1844"/>
  <c r="O1843"/>
  <c r="K1843"/>
  <c r="J1843"/>
  <c r="I1843"/>
  <c r="H1843"/>
  <c r="G1843"/>
  <c r="F1843"/>
  <c r="E1843"/>
  <c r="D1843"/>
  <c r="C1843"/>
  <c r="B1843"/>
  <c r="A1843"/>
  <c r="O1842"/>
  <c r="K1842"/>
  <c r="J1842"/>
  <c r="I1842"/>
  <c r="H1842"/>
  <c r="G1842"/>
  <c r="F1842"/>
  <c r="E1842"/>
  <c r="D1842"/>
  <c r="C1842"/>
  <c r="B1842"/>
  <c r="A1842"/>
  <c r="O1841"/>
  <c r="K1841"/>
  <c r="J1841"/>
  <c r="I1841"/>
  <c r="H1841"/>
  <c r="G1841"/>
  <c r="F1841"/>
  <c r="E1841"/>
  <c r="D1841"/>
  <c r="C1841"/>
  <c r="B1841"/>
  <c r="A1841"/>
  <c r="O1840"/>
  <c r="K1840"/>
  <c r="J1840"/>
  <c r="I1840"/>
  <c r="H1840"/>
  <c r="G1840"/>
  <c r="F1840"/>
  <c r="E1840"/>
  <c r="D1840"/>
  <c r="C1840"/>
  <c r="B1840"/>
  <c r="A1840"/>
  <c r="O1839"/>
  <c r="K1839"/>
  <c r="J1839"/>
  <c r="I1839"/>
  <c r="H1839"/>
  <c r="G1839"/>
  <c r="F1839"/>
  <c r="E1839"/>
  <c r="D1839"/>
  <c r="C1839"/>
  <c r="B1839"/>
  <c r="A1839"/>
  <c r="O1838"/>
  <c r="K1838"/>
  <c r="J1838"/>
  <c r="I1838"/>
  <c r="H1838"/>
  <c r="G1838"/>
  <c r="F1838"/>
  <c r="E1838"/>
  <c r="D1838"/>
  <c r="C1838"/>
  <c r="B1838"/>
  <c r="A1838"/>
  <c r="O1837"/>
  <c r="K1837"/>
  <c r="J1837"/>
  <c r="I1837"/>
  <c r="H1837"/>
  <c r="G1837"/>
  <c r="F1837"/>
  <c r="E1837"/>
  <c r="D1837"/>
  <c r="C1837"/>
  <c r="B1837"/>
  <c r="A1837"/>
  <c r="O1836"/>
  <c r="K1836"/>
  <c r="J1836"/>
  <c r="I1836"/>
  <c r="H1836"/>
  <c r="G1836"/>
  <c r="F1836"/>
  <c r="E1836"/>
  <c r="D1836"/>
  <c r="C1836"/>
  <c r="B1836"/>
  <c r="A1836"/>
  <c r="O1835"/>
  <c r="K1835"/>
  <c r="J1835"/>
  <c r="I1835"/>
  <c r="H1835"/>
  <c r="G1835"/>
  <c r="F1835"/>
  <c r="E1835"/>
  <c r="D1835"/>
  <c r="C1835"/>
  <c r="B1835"/>
  <c r="A1835"/>
  <c r="O1834"/>
  <c r="K1834"/>
  <c r="J1834"/>
  <c r="I1834"/>
  <c r="H1834"/>
  <c r="G1834"/>
  <c r="F1834"/>
  <c r="E1834"/>
  <c r="D1834"/>
  <c r="C1834"/>
  <c r="B1834"/>
  <c r="A1834"/>
  <c r="O1833"/>
  <c r="K1833"/>
  <c r="J1833"/>
  <c r="I1833"/>
  <c r="H1833"/>
  <c r="G1833"/>
  <c r="F1833"/>
  <c r="E1833"/>
  <c r="D1833"/>
  <c r="C1833"/>
  <c r="B1833"/>
  <c r="A1833"/>
  <c r="O1832"/>
  <c r="K1832"/>
  <c r="J1832"/>
  <c r="I1832"/>
  <c r="H1832"/>
  <c r="G1832"/>
  <c r="F1832"/>
  <c r="E1832"/>
  <c r="D1832"/>
  <c r="C1832"/>
  <c r="B1832"/>
  <c r="A1832"/>
  <c r="O1831"/>
  <c r="K1831"/>
  <c r="J1831"/>
  <c r="I1831"/>
  <c r="H1831"/>
  <c r="G1831"/>
  <c r="F1831"/>
  <c r="E1831"/>
  <c r="D1831"/>
  <c r="C1831"/>
  <c r="B1831"/>
  <c r="A1831"/>
  <c r="O1830"/>
  <c r="K1830"/>
  <c r="J1830"/>
  <c r="I1830"/>
  <c r="H1830"/>
  <c r="G1830"/>
  <c r="F1830"/>
  <c r="E1830"/>
  <c r="D1830"/>
  <c r="C1830"/>
  <c r="B1830"/>
  <c r="A1830"/>
  <c r="O1829"/>
  <c r="K1829"/>
  <c r="J1829"/>
  <c r="I1829"/>
  <c r="H1829"/>
  <c r="G1829"/>
  <c r="F1829"/>
  <c r="E1829"/>
  <c r="D1829"/>
  <c r="C1829"/>
  <c r="B1829"/>
  <c r="A1829"/>
  <c r="O1828"/>
  <c r="K1828"/>
  <c r="J1828"/>
  <c r="I1828"/>
  <c r="H1828"/>
  <c r="G1828"/>
  <c r="F1828"/>
  <c r="E1828"/>
  <c r="D1828"/>
  <c r="C1828"/>
  <c r="B1828"/>
  <c r="A1828"/>
  <c r="O1827"/>
  <c r="K1827"/>
  <c r="J1827"/>
  <c r="I1827"/>
  <c r="H1827"/>
  <c r="G1827"/>
  <c r="F1827"/>
  <c r="E1827"/>
  <c r="D1827"/>
  <c r="C1827"/>
  <c r="B1827"/>
  <c r="A1827"/>
  <c r="O1826"/>
  <c r="K1826"/>
  <c r="J1826"/>
  <c r="I1826"/>
  <c r="H1826"/>
  <c r="G1826"/>
  <c r="F1826"/>
  <c r="E1826"/>
  <c r="D1826"/>
  <c r="C1826"/>
  <c r="B1826"/>
  <c r="A1826"/>
  <c r="O1825"/>
  <c r="K1825"/>
  <c r="J1825"/>
  <c r="I1825"/>
  <c r="H1825"/>
  <c r="G1825"/>
  <c r="F1825"/>
  <c r="E1825"/>
  <c r="D1825"/>
  <c r="C1825"/>
  <c r="B1825"/>
  <c r="A1825"/>
  <c r="O1824"/>
  <c r="K1824"/>
  <c r="J1824"/>
  <c r="I1824"/>
  <c r="H1824"/>
  <c r="G1824"/>
  <c r="F1824"/>
  <c r="E1824"/>
  <c r="D1824"/>
  <c r="C1824"/>
  <c r="B1824"/>
  <c r="A1824"/>
  <c r="O1823"/>
  <c r="K1823"/>
  <c r="J1823"/>
  <c r="I1823"/>
  <c r="H1823"/>
  <c r="G1823"/>
  <c r="F1823"/>
  <c r="E1823"/>
  <c r="D1823"/>
  <c r="C1823"/>
  <c r="B1823"/>
  <c r="A1823"/>
  <c r="O1822"/>
  <c r="K1822"/>
  <c r="J1822"/>
  <c r="I1822"/>
  <c r="H1822"/>
  <c r="G1822"/>
  <c r="F1822"/>
  <c r="E1822"/>
  <c r="D1822"/>
  <c r="C1822"/>
  <c r="B1822"/>
  <c r="A1822"/>
  <c r="O1821"/>
  <c r="K1821"/>
  <c r="J1821"/>
  <c r="I1821"/>
  <c r="H1821"/>
  <c r="G1821"/>
  <c r="F1821"/>
  <c r="E1821"/>
  <c r="D1821"/>
  <c r="C1821"/>
  <c r="B1821"/>
  <c r="A1821"/>
  <c r="O1820"/>
  <c r="K1820"/>
  <c r="J1820"/>
  <c r="I1820"/>
  <c r="H1820"/>
  <c r="G1820"/>
  <c r="F1820"/>
  <c r="E1820"/>
  <c r="D1820"/>
  <c r="C1820"/>
  <c r="B1820"/>
  <c r="A1820"/>
  <c r="O1819"/>
  <c r="K1819"/>
  <c r="J1819"/>
  <c r="I1819"/>
  <c r="H1819"/>
  <c r="G1819"/>
  <c r="F1819"/>
  <c r="E1819"/>
  <c r="D1819"/>
  <c r="C1819"/>
  <c r="B1819"/>
  <c r="A1819"/>
  <c r="O1818"/>
  <c r="K1818"/>
  <c r="J1818"/>
  <c r="I1818"/>
  <c r="H1818"/>
  <c r="G1818"/>
  <c r="F1818"/>
  <c r="E1818"/>
  <c r="D1818"/>
  <c r="C1818"/>
  <c r="B1818"/>
  <c r="A1818"/>
  <c r="O1817"/>
  <c r="K1817"/>
  <c r="J1817"/>
  <c r="I1817"/>
  <c r="H1817"/>
  <c r="G1817"/>
  <c r="F1817"/>
  <c r="E1817"/>
  <c r="D1817"/>
  <c r="C1817"/>
  <c r="B1817"/>
  <c r="A1817"/>
  <c r="O1816"/>
  <c r="K1816"/>
  <c r="J1816"/>
  <c r="I1816"/>
  <c r="H1816"/>
  <c r="G1816"/>
  <c r="F1816"/>
  <c r="E1816"/>
  <c r="D1816"/>
  <c r="C1816"/>
  <c r="B1816"/>
  <c r="A1816"/>
  <c r="O1815"/>
  <c r="K1815"/>
  <c r="J1815"/>
  <c r="I1815"/>
  <c r="H1815"/>
  <c r="G1815"/>
  <c r="F1815"/>
  <c r="E1815"/>
  <c r="D1815"/>
  <c r="C1815"/>
  <c r="B1815"/>
  <c r="A1815"/>
  <c r="O1814"/>
  <c r="K1814"/>
  <c r="J1814"/>
  <c r="I1814"/>
  <c r="H1814"/>
  <c r="G1814"/>
  <c r="F1814"/>
  <c r="E1814"/>
  <c r="D1814"/>
  <c r="C1814"/>
  <c r="B1814"/>
  <c r="A1814"/>
  <c r="O1813"/>
  <c r="K1813"/>
  <c r="J1813"/>
  <c r="I1813"/>
  <c r="H1813"/>
  <c r="G1813"/>
  <c r="F1813"/>
  <c r="E1813"/>
  <c r="D1813"/>
  <c r="C1813"/>
  <c r="B1813"/>
  <c r="A1813"/>
  <c r="O1812"/>
  <c r="K1812"/>
  <c r="J1812"/>
  <c r="I1812"/>
  <c r="H1812"/>
  <c r="G1812"/>
  <c r="F1812"/>
  <c r="E1812"/>
  <c r="D1812"/>
  <c r="C1812"/>
  <c r="B1812"/>
  <c r="A1812"/>
  <c r="O1811"/>
  <c r="K1811"/>
  <c r="J1811"/>
  <c r="I1811"/>
  <c r="H1811"/>
  <c r="G1811"/>
  <c r="F1811"/>
  <c r="E1811"/>
  <c r="D1811"/>
  <c r="C1811"/>
  <c r="B1811"/>
  <c r="A1811"/>
  <c r="O1810"/>
  <c r="K1810"/>
  <c r="J1810"/>
  <c r="I1810"/>
  <c r="H1810"/>
  <c r="G1810"/>
  <c r="F1810"/>
  <c r="E1810"/>
  <c r="D1810"/>
  <c r="C1810"/>
  <c r="B1810"/>
  <c r="A1810"/>
  <c r="O1809"/>
  <c r="K1809"/>
  <c r="J1809"/>
  <c r="I1809"/>
  <c r="H1809"/>
  <c r="G1809"/>
  <c r="F1809"/>
  <c r="E1809"/>
  <c r="D1809"/>
  <c r="C1809"/>
  <c r="B1809"/>
  <c r="A1809"/>
  <c r="O1808"/>
  <c r="K1808"/>
  <c r="J1808"/>
  <c r="I1808"/>
  <c r="H1808"/>
  <c r="G1808"/>
  <c r="F1808"/>
  <c r="E1808"/>
  <c r="D1808"/>
  <c r="C1808"/>
  <c r="B1808"/>
  <c r="A1808"/>
  <c r="O1807"/>
  <c r="K1807"/>
  <c r="J1807"/>
  <c r="I1807"/>
  <c r="H1807"/>
  <c r="G1807"/>
  <c r="F1807"/>
  <c r="E1807"/>
  <c r="D1807"/>
  <c r="C1807"/>
  <c r="B1807"/>
  <c r="A1807"/>
  <c r="O1806"/>
  <c r="K1806"/>
  <c r="J1806"/>
  <c r="I1806"/>
  <c r="H1806"/>
  <c r="G1806"/>
  <c r="F1806"/>
  <c r="E1806"/>
  <c r="D1806"/>
  <c r="C1806"/>
  <c r="B1806"/>
  <c r="A1806"/>
  <c r="O1805"/>
  <c r="K1805"/>
  <c r="J1805"/>
  <c r="I1805"/>
  <c r="H1805"/>
  <c r="G1805"/>
  <c r="F1805"/>
  <c r="E1805"/>
  <c r="D1805"/>
  <c r="C1805"/>
  <c r="B1805"/>
  <c r="A1805"/>
  <c r="O1804"/>
  <c r="K1804"/>
  <c r="J1804"/>
  <c r="I1804"/>
  <c r="H1804"/>
  <c r="G1804"/>
  <c r="F1804"/>
  <c r="E1804"/>
  <c r="D1804"/>
  <c r="C1804"/>
  <c r="B1804"/>
  <c r="A1804"/>
  <c r="O1803"/>
  <c r="K1803"/>
  <c r="J1803"/>
  <c r="I1803"/>
  <c r="H1803"/>
  <c r="G1803"/>
  <c r="F1803"/>
  <c r="E1803"/>
  <c r="D1803"/>
  <c r="C1803"/>
  <c r="B1803"/>
  <c r="A1803"/>
  <c r="O1802"/>
  <c r="K1802"/>
  <c r="J1802"/>
  <c r="I1802"/>
  <c r="H1802"/>
  <c r="G1802"/>
  <c r="F1802"/>
  <c r="E1802"/>
  <c r="D1802"/>
  <c r="C1802"/>
  <c r="B1802"/>
  <c r="A1802"/>
  <c r="O1801"/>
  <c r="K1801"/>
  <c r="J1801"/>
  <c r="I1801"/>
  <c r="H1801"/>
  <c r="G1801"/>
  <c r="F1801"/>
  <c r="E1801"/>
  <c r="D1801"/>
  <c r="C1801"/>
  <c r="B1801"/>
  <c r="A1801"/>
  <c r="O1800"/>
  <c r="K1800"/>
  <c r="J1800"/>
  <c r="I1800"/>
  <c r="H1800"/>
  <c r="G1800"/>
  <c r="F1800"/>
  <c r="E1800"/>
  <c r="D1800"/>
  <c r="C1800"/>
  <c r="B1800"/>
  <c r="A1800"/>
  <c r="O1799"/>
  <c r="K1799"/>
  <c r="J1799"/>
  <c r="I1799"/>
  <c r="H1799"/>
  <c r="G1799"/>
  <c r="F1799"/>
  <c r="E1799"/>
  <c r="D1799"/>
  <c r="C1799"/>
  <c r="B1799"/>
  <c r="A1799"/>
  <c r="O1798"/>
  <c r="K1798"/>
  <c r="J1798"/>
  <c r="I1798"/>
  <c r="H1798"/>
  <c r="G1798"/>
  <c r="F1798"/>
  <c r="E1798"/>
  <c r="D1798"/>
  <c r="C1798"/>
  <c r="B1798"/>
  <c r="A1798"/>
  <c r="O1797"/>
  <c r="K1797"/>
  <c r="J1797"/>
  <c r="I1797"/>
  <c r="H1797"/>
  <c r="G1797"/>
  <c r="F1797"/>
  <c r="E1797"/>
  <c r="D1797"/>
  <c r="C1797"/>
  <c r="B1797"/>
  <c r="A1797"/>
  <c r="O1796"/>
  <c r="K1796"/>
  <c r="J1796"/>
  <c r="I1796"/>
  <c r="H1796"/>
  <c r="G1796"/>
  <c r="F1796"/>
  <c r="E1796"/>
  <c r="D1796"/>
  <c r="C1796"/>
  <c r="B1796"/>
  <c r="A1796"/>
  <c r="O1795"/>
  <c r="K1795"/>
  <c r="J1795"/>
  <c r="I1795"/>
  <c r="H1795"/>
  <c r="G1795"/>
  <c r="F1795"/>
  <c r="E1795"/>
  <c r="D1795"/>
  <c r="C1795"/>
  <c r="B1795"/>
  <c r="A1795"/>
  <c r="O1794"/>
  <c r="K1794"/>
  <c r="J1794"/>
  <c r="I1794"/>
  <c r="H1794"/>
  <c r="G1794"/>
  <c r="F1794"/>
  <c r="E1794"/>
  <c r="D1794"/>
  <c r="C1794"/>
  <c r="B1794"/>
  <c r="A1794"/>
  <c r="O1793"/>
  <c r="K1793"/>
  <c r="J1793"/>
  <c r="I1793"/>
  <c r="H1793"/>
  <c r="G1793"/>
  <c r="F1793"/>
  <c r="E1793"/>
  <c r="D1793"/>
  <c r="C1793"/>
  <c r="B1793"/>
  <c r="A1793"/>
  <c r="O1792"/>
  <c r="K1792"/>
  <c r="J1792"/>
  <c r="I1792"/>
  <c r="H1792"/>
  <c r="G1792"/>
  <c r="F1792"/>
  <c r="E1792"/>
  <c r="D1792"/>
  <c r="C1792"/>
  <c r="B1792"/>
  <c r="A1792"/>
  <c r="O1791"/>
  <c r="K1791"/>
  <c r="J1791"/>
  <c r="I1791"/>
  <c r="H1791"/>
  <c r="G1791"/>
  <c r="F1791"/>
  <c r="E1791"/>
  <c r="D1791"/>
  <c r="C1791"/>
  <c r="B1791"/>
  <c r="A1791"/>
  <c r="O1790"/>
  <c r="K1790"/>
  <c r="J1790"/>
  <c r="I1790"/>
  <c r="H1790"/>
  <c r="G1790"/>
  <c r="F1790"/>
  <c r="E1790"/>
  <c r="D1790"/>
  <c r="C1790"/>
  <c r="B1790"/>
  <c r="A1790"/>
  <c r="O1789"/>
  <c r="K1789"/>
  <c r="J1789"/>
  <c r="I1789"/>
  <c r="H1789"/>
  <c r="G1789"/>
  <c r="F1789"/>
  <c r="E1789"/>
  <c r="D1789"/>
  <c r="C1789"/>
  <c r="B1789"/>
  <c r="A1789"/>
  <c r="O1788"/>
  <c r="K1788"/>
  <c r="J1788"/>
  <c r="I1788"/>
  <c r="H1788"/>
  <c r="G1788"/>
  <c r="F1788"/>
  <c r="E1788"/>
  <c r="D1788"/>
  <c r="C1788"/>
  <c r="B1788"/>
  <c r="A1788"/>
  <c r="O1787"/>
  <c r="K1787"/>
  <c r="J1787"/>
  <c r="I1787"/>
  <c r="H1787"/>
  <c r="G1787"/>
  <c r="F1787"/>
  <c r="E1787"/>
  <c r="D1787"/>
  <c r="C1787"/>
  <c r="B1787"/>
  <c r="A1787"/>
  <c r="O1786"/>
  <c r="K1786"/>
  <c r="J1786"/>
  <c r="I1786"/>
  <c r="H1786"/>
  <c r="G1786"/>
  <c r="F1786"/>
  <c r="E1786"/>
  <c r="D1786"/>
  <c r="C1786"/>
  <c r="B1786"/>
  <c r="A1786"/>
  <c r="O1785"/>
  <c r="K1785"/>
  <c r="J1785"/>
  <c r="I1785"/>
  <c r="H1785"/>
  <c r="G1785"/>
  <c r="F1785"/>
  <c r="E1785"/>
  <c r="D1785"/>
  <c r="C1785"/>
  <c r="B1785"/>
  <c r="A1785"/>
  <c r="O1784"/>
  <c r="K1784"/>
  <c r="J1784"/>
  <c r="I1784"/>
  <c r="H1784"/>
  <c r="G1784"/>
  <c r="F1784"/>
  <c r="E1784"/>
  <c r="D1784"/>
  <c r="C1784"/>
  <c r="B1784"/>
  <c r="A1784"/>
  <c r="O1783"/>
  <c r="K1783"/>
  <c r="J1783"/>
  <c r="I1783"/>
  <c r="H1783"/>
  <c r="G1783"/>
  <c r="F1783"/>
  <c r="E1783"/>
  <c r="D1783"/>
  <c r="C1783"/>
  <c r="B1783"/>
  <c r="A1783"/>
  <c r="O1782"/>
  <c r="K1782"/>
  <c r="J1782"/>
  <c r="I1782"/>
  <c r="H1782"/>
  <c r="G1782"/>
  <c r="F1782"/>
  <c r="E1782"/>
  <c r="D1782"/>
  <c r="C1782"/>
  <c r="B1782"/>
  <c r="A1782"/>
  <c r="O1781"/>
  <c r="K1781"/>
  <c r="J1781"/>
  <c r="I1781"/>
  <c r="H1781"/>
  <c r="G1781"/>
  <c r="F1781"/>
  <c r="E1781"/>
  <c r="D1781"/>
  <c r="C1781"/>
  <c r="B1781"/>
  <c r="A1781"/>
  <c r="O1780"/>
  <c r="K1780"/>
  <c r="J1780"/>
  <c r="I1780"/>
  <c r="H1780"/>
  <c r="G1780"/>
  <c r="F1780"/>
  <c r="E1780"/>
  <c r="D1780"/>
  <c r="C1780"/>
  <c r="B1780"/>
  <c r="A1780"/>
  <c r="O1779"/>
  <c r="K1779"/>
  <c r="J1779"/>
  <c r="I1779"/>
  <c r="H1779"/>
  <c r="G1779"/>
  <c r="F1779"/>
  <c r="E1779"/>
  <c r="D1779"/>
  <c r="C1779"/>
  <c r="B1779"/>
  <c r="A1779"/>
  <c r="O1778"/>
  <c r="K1778"/>
  <c r="J1778"/>
  <c r="I1778"/>
  <c r="H1778"/>
  <c r="G1778"/>
  <c r="F1778"/>
  <c r="E1778"/>
  <c r="D1778"/>
  <c r="C1778"/>
  <c r="B1778"/>
  <c r="A1778"/>
  <c r="O1777"/>
  <c r="K1777"/>
  <c r="J1777"/>
  <c r="I1777"/>
  <c r="H1777"/>
  <c r="G1777"/>
  <c r="F1777"/>
  <c r="E1777"/>
  <c r="D1777"/>
  <c r="C1777"/>
  <c r="B1777"/>
  <c r="A1777"/>
  <c r="O1776"/>
  <c r="K1776"/>
  <c r="J1776"/>
  <c r="I1776"/>
  <c r="H1776"/>
  <c r="G1776"/>
  <c r="F1776"/>
  <c r="E1776"/>
  <c r="D1776"/>
  <c r="C1776"/>
  <c r="B1776"/>
  <c r="A1776"/>
  <c r="O1775"/>
  <c r="K1775"/>
  <c r="J1775"/>
  <c r="I1775"/>
  <c r="H1775"/>
  <c r="G1775"/>
  <c r="F1775"/>
  <c r="E1775"/>
  <c r="D1775"/>
  <c r="C1775"/>
  <c r="B1775"/>
  <c r="A1775"/>
  <c r="O1774"/>
  <c r="K1774"/>
  <c r="J1774"/>
  <c r="I1774"/>
  <c r="H1774"/>
  <c r="G1774"/>
  <c r="F1774"/>
  <c r="E1774"/>
  <c r="D1774"/>
  <c r="C1774"/>
  <c r="B1774"/>
  <c r="A1774"/>
  <c r="O1773"/>
  <c r="K1773"/>
  <c r="J1773"/>
  <c r="I1773"/>
  <c r="H1773"/>
  <c r="G1773"/>
  <c r="F1773"/>
  <c r="E1773"/>
  <c r="D1773"/>
  <c r="C1773"/>
  <c r="B1773"/>
  <c r="A1773"/>
  <c r="O1772"/>
  <c r="K1772"/>
  <c r="J1772"/>
  <c r="I1772"/>
  <c r="H1772"/>
  <c r="G1772"/>
  <c r="F1772"/>
  <c r="E1772"/>
  <c r="D1772"/>
  <c r="C1772"/>
  <c r="B1772"/>
  <c r="A1772"/>
  <c r="O1771"/>
  <c r="K1771"/>
  <c r="J1771"/>
  <c r="I1771"/>
  <c r="H1771"/>
  <c r="G1771"/>
  <c r="F1771"/>
  <c r="E1771"/>
  <c r="D1771"/>
  <c r="C1771"/>
  <c r="B1771"/>
  <c r="A1771"/>
  <c r="O1770"/>
  <c r="K1770"/>
  <c r="J1770"/>
  <c r="I1770"/>
  <c r="H1770"/>
  <c r="G1770"/>
  <c r="F1770"/>
  <c r="E1770"/>
  <c r="D1770"/>
  <c r="C1770"/>
  <c r="B1770"/>
  <c r="A1770"/>
  <c r="O1769"/>
  <c r="K1769"/>
  <c r="J1769"/>
  <c r="I1769"/>
  <c r="H1769"/>
  <c r="G1769"/>
  <c r="F1769"/>
  <c r="E1769"/>
  <c r="D1769"/>
  <c r="C1769"/>
  <c r="B1769"/>
  <c r="A1769"/>
  <c r="O1768"/>
  <c r="K1768"/>
  <c r="J1768"/>
  <c r="I1768"/>
  <c r="H1768"/>
  <c r="G1768"/>
  <c r="F1768"/>
  <c r="E1768"/>
  <c r="D1768"/>
  <c r="C1768"/>
  <c r="B1768"/>
  <c r="A1768"/>
  <c r="O1767"/>
  <c r="K1767"/>
  <c r="J1767"/>
  <c r="I1767"/>
  <c r="H1767"/>
  <c r="G1767"/>
  <c r="F1767"/>
  <c r="E1767"/>
  <c r="D1767"/>
  <c r="C1767"/>
  <c r="B1767"/>
  <c r="A1767"/>
  <c r="O1766"/>
  <c r="K1766"/>
  <c r="J1766"/>
  <c r="I1766"/>
  <c r="H1766"/>
  <c r="G1766"/>
  <c r="F1766"/>
  <c r="E1766"/>
  <c r="D1766"/>
  <c r="C1766"/>
  <c r="B1766"/>
  <c r="A1766"/>
  <c r="O1765"/>
  <c r="K1765"/>
  <c r="J1765"/>
  <c r="I1765"/>
  <c r="H1765"/>
  <c r="G1765"/>
  <c r="F1765"/>
  <c r="E1765"/>
  <c r="D1765"/>
  <c r="C1765"/>
  <c r="B1765"/>
  <c r="A1765"/>
  <c r="O1764"/>
  <c r="K1764"/>
  <c r="J1764"/>
  <c r="I1764"/>
  <c r="H1764"/>
  <c r="G1764"/>
  <c r="F1764"/>
  <c r="E1764"/>
  <c r="D1764"/>
  <c r="C1764"/>
  <c r="B1764"/>
  <c r="A1764"/>
  <c r="O1763"/>
  <c r="K1763"/>
  <c r="J1763"/>
  <c r="I1763"/>
  <c r="H1763"/>
  <c r="G1763"/>
  <c r="F1763"/>
  <c r="E1763"/>
  <c r="D1763"/>
  <c r="C1763"/>
  <c r="B1763"/>
  <c r="A1763"/>
  <c r="O1762"/>
  <c r="K1762"/>
  <c r="J1762"/>
  <c r="I1762"/>
  <c r="H1762"/>
  <c r="G1762"/>
  <c r="F1762"/>
  <c r="E1762"/>
  <c r="D1762"/>
  <c r="C1762"/>
  <c r="B1762"/>
  <c r="A1762"/>
  <c r="O1761"/>
  <c r="K1761"/>
  <c r="J1761"/>
  <c r="I1761"/>
  <c r="H1761"/>
  <c r="G1761"/>
  <c r="F1761"/>
  <c r="E1761"/>
  <c r="D1761"/>
  <c r="C1761"/>
  <c r="B1761"/>
  <c r="A1761"/>
  <c r="O1760"/>
  <c r="K1760"/>
  <c r="J1760"/>
  <c r="I1760"/>
  <c r="H1760"/>
  <c r="G1760"/>
  <c r="F1760"/>
  <c r="E1760"/>
  <c r="D1760"/>
  <c r="C1760"/>
  <c r="B1760"/>
  <c r="A1760"/>
  <c r="O1759"/>
  <c r="K1759"/>
  <c r="J1759"/>
  <c r="I1759"/>
  <c r="H1759"/>
  <c r="G1759"/>
  <c r="F1759"/>
  <c r="E1759"/>
  <c r="D1759"/>
  <c r="C1759"/>
  <c r="B1759"/>
  <c r="A1759"/>
  <c r="O1758"/>
  <c r="K1758"/>
  <c r="J1758"/>
  <c r="I1758"/>
  <c r="H1758"/>
  <c r="G1758"/>
  <c r="F1758"/>
  <c r="E1758"/>
  <c r="D1758"/>
  <c r="C1758"/>
  <c r="B1758"/>
  <c r="A1758"/>
  <c r="O1757"/>
  <c r="K1757"/>
  <c r="J1757"/>
  <c r="I1757"/>
  <c r="H1757"/>
  <c r="G1757"/>
  <c r="F1757"/>
  <c r="E1757"/>
  <c r="D1757"/>
  <c r="C1757"/>
  <c r="B1757"/>
  <c r="A1757"/>
  <c r="O1756"/>
  <c r="K1756"/>
  <c r="J1756"/>
  <c r="I1756"/>
  <c r="H1756"/>
  <c r="G1756"/>
  <c r="F1756"/>
  <c r="E1756"/>
  <c r="D1756"/>
  <c r="C1756"/>
  <c r="B1756"/>
  <c r="A1756"/>
  <c r="O1755"/>
  <c r="K1755"/>
  <c r="J1755"/>
  <c r="I1755"/>
  <c r="H1755"/>
  <c r="G1755"/>
  <c r="F1755"/>
  <c r="E1755"/>
  <c r="D1755"/>
  <c r="C1755"/>
  <c r="B1755"/>
  <c r="A1755"/>
  <c r="O1754"/>
  <c r="K1754"/>
  <c r="J1754"/>
  <c r="I1754"/>
  <c r="H1754"/>
  <c r="G1754"/>
  <c r="F1754"/>
  <c r="E1754"/>
  <c r="D1754"/>
  <c r="C1754"/>
  <c r="B1754"/>
  <c r="A1754"/>
  <c r="O1753"/>
  <c r="K1753"/>
  <c r="J1753"/>
  <c r="I1753"/>
  <c r="H1753"/>
  <c r="G1753"/>
  <c r="F1753"/>
  <c r="E1753"/>
  <c r="D1753"/>
  <c r="C1753"/>
  <c r="B1753"/>
  <c r="A1753"/>
  <c r="O1752"/>
  <c r="K1752"/>
  <c r="J1752"/>
  <c r="I1752"/>
  <c r="H1752"/>
  <c r="G1752"/>
  <c r="F1752"/>
  <c r="E1752"/>
  <c r="D1752"/>
  <c r="C1752"/>
  <c r="B1752"/>
  <c r="A1752"/>
  <c r="O1751"/>
  <c r="K1751"/>
  <c r="J1751"/>
  <c r="I1751"/>
  <c r="H1751"/>
  <c r="G1751"/>
  <c r="F1751"/>
  <c r="E1751"/>
  <c r="D1751"/>
  <c r="C1751"/>
  <c r="B1751"/>
  <c r="A1751"/>
  <c r="O1750"/>
  <c r="K1750"/>
  <c r="J1750"/>
  <c r="I1750"/>
  <c r="H1750"/>
  <c r="G1750"/>
  <c r="F1750"/>
  <c r="E1750"/>
  <c r="D1750"/>
  <c r="C1750"/>
  <c r="B1750"/>
  <c r="A1750"/>
  <c r="O1749"/>
  <c r="K1749"/>
  <c r="J1749"/>
  <c r="I1749"/>
  <c r="H1749"/>
  <c r="G1749"/>
  <c r="F1749"/>
  <c r="E1749"/>
  <c r="D1749"/>
  <c r="C1749"/>
  <c r="B1749"/>
  <c r="A1749"/>
  <c r="O1748"/>
  <c r="K1748"/>
  <c r="J1748"/>
  <c r="I1748"/>
  <c r="H1748"/>
  <c r="G1748"/>
  <c r="F1748"/>
  <c r="E1748"/>
  <c r="D1748"/>
  <c r="C1748"/>
  <c r="B1748"/>
  <c r="A1748"/>
  <c r="O1747"/>
  <c r="K1747"/>
  <c r="J1747"/>
  <c r="I1747"/>
  <c r="H1747"/>
  <c r="G1747"/>
  <c r="F1747"/>
  <c r="E1747"/>
  <c r="D1747"/>
  <c r="C1747"/>
  <c r="B1747"/>
  <c r="A1747"/>
  <c r="O1746"/>
  <c r="K1746"/>
  <c r="J1746"/>
  <c r="I1746"/>
  <c r="H1746"/>
  <c r="G1746"/>
  <c r="F1746"/>
  <c r="E1746"/>
  <c r="D1746"/>
  <c r="C1746"/>
  <c r="B1746"/>
  <c r="A1746"/>
  <c r="O1745"/>
  <c r="K1745"/>
  <c r="J1745"/>
  <c r="I1745"/>
  <c r="H1745"/>
  <c r="G1745"/>
  <c r="F1745"/>
  <c r="E1745"/>
  <c r="D1745"/>
  <c r="C1745"/>
  <c r="B1745"/>
  <c r="A1745"/>
  <c r="O1744"/>
  <c r="K1744"/>
  <c r="J1744"/>
  <c r="I1744"/>
  <c r="H1744"/>
  <c r="G1744"/>
  <c r="F1744"/>
  <c r="E1744"/>
  <c r="D1744"/>
  <c r="C1744"/>
  <c r="B1744"/>
  <c r="A1744"/>
  <c r="O1743"/>
  <c r="K1743"/>
  <c r="J1743"/>
  <c r="I1743"/>
  <c r="H1743"/>
  <c r="G1743"/>
  <c r="F1743"/>
  <c r="E1743"/>
  <c r="D1743"/>
  <c r="C1743"/>
  <c r="B1743"/>
  <c r="A1743"/>
  <c r="O1742"/>
  <c r="K1742"/>
  <c r="J1742"/>
  <c r="I1742"/>
  <c r="H1742"/>
  <c r="G1742"/>
  <c r="F1742"/>
  <c r="E1742"/>
  <c r="D1742"/>
  <c r="C1742"/>
  <c r="B1742"/>
  <c r="A1742"/>
  <c r="O1741"/>
  <c r="K1741"/>
  <c r="J1741"/>
  <c r="I1741"/>
  <c r="H1741"/>
  <c r="G1741"/>
  <c r="F1741"/>
  <c r="E1741"/>
  <c r="D1741"/>
  <c r="C1741"/>
  <c r="B1741"/>
  <c r="A1741"/>
  <c r="O1740"/>
  <c r="K1740"/>
  <c r="J1740"/>
  <c r="I1740"/>
  <c r="H1740"/>
  <c r="G1740"/>
  <c r="F1740"/>
  <c r="E1740"/>
  <c r="D1740"/>
  <c r="C1740"/>
  <c r="B1740"/>
  <c r="A1740"/>
  <c r="O1739"/>
  <c r="K1739"/>
  <c r="J1739"/>
  <c r="I1739"/>
  <c r="H1739"/>
  <c r="G1739"/>
  <c r="F1739"/>
  <c r="E1739"/>
  <c r="D1739"/>
  <c r="C1739"/>
  <c r="B1739"/>
  <c r="A1739"/>
  <c r="O1738"/>
  <c r="K1738"/>
  <c r="J1738"/>
  <c r="I1738"/>
  <c r="H1738"/>
  <c r="G1738"/>
  <c r="F1738"/>
  <c r="E1738"/>
  <c r="D1738"/>
  <c r="C1738"/>
  <c r="B1738"/>
  <c r="A1738"/>
  <c r="O1737"/>
  <c r="K1737"/>
  <c r="J1737"/>
  <c r="I1737"/>
  <c r="H1737"/>
  <c r="G1737"/>
  <c r="F1737"/>
  <c r="E1737"/>
  <c r="D1737"/>
  <c r="C1737"/>
  <c r="B1737"/>
  <c r="A1737"/>
  <c r="O1736"/>
  <c r="K1736"/>
  <c r="J1736"/>
  <c r="I1736"/>
  <c r="H1736"/>
  <c r="G1736"/>
  <c r="F1736"/>
  <c r="E1736"/>
  <c r="D1736"/>
  <c r="C1736"/>
  <c r="B1736"/>
  <c r="A1736"/>
  <c r="O1735"/>
  <c r="K1735"/>
  <c r="J1735"/>
  <c r="I1735"/>
  <c r="H1735"/>
  <c r="G1735"/>
  <c r="F1735"/>
  <c r="E1735"/>
  <c r="D1735"/>
  <c r="C1735"/>
  <c r="B1735"/>
  <c r="A1735"/>
  <c r="O1734"/>
  <c r="K1734"/>
  <c r="J1734"/>
  <c r="I1734"/>
  <c r="H1734"/>
  <c r="G1734"/>
  <c r="F1734"/>
  <c r="E1734"/>
  <c r="D1734"/>
  <c r="C1734"/>
  <c r="B1734"/>
  <c r="A1734"/>
  <c r="O1733"/>
  <c r="K1733"/>
  <c r="J1733"/>
  <c r="I1733"/>
  <c r="H1733"/>
  <c r="G1733"/>
  <c r="F1733"/>
  <c r="E1733"/>
  <c r="D1733"/>
  <c r="C1733"/>
  <c r="B1733"/>
  <c r="A1733"/>
  <c r="O1732"/>
  <c r="K1732"/>
  <c r="J1732"/>
  <c r="I1732"/>
  <c r="H1732"/>
  <c r="G1732"/>
  <c r="F1732"/>
  <c r="E1732"/>
  <c r="D1732"/>
  <c r="C1732"/>
  <c r="B1732"/>
  <c r="A1732"/>
  <c r="O1731"/>
  <c r="K1731"/>
  <c r="J1731"/>
  <c r="I1731"/>
  <c r="H1731"/>
  <c r="G1731"/>
  <c r="F1731"/>
  <c r="E1731"/>
  <c r="D1731"/>
  <c r="C1731"/>
  <c r="B1731"/>
  <c r="A1731"/>
  <c r="O1730"/>
  <c r="K1730"/>
  <c r="J1730"/>
  <c r="I1730"/>
  <c r="H1730"/>
  <c r="G1730"/>
  <c r="F1730"/>
  <c r="E1730"/>
  <c r="D1730"/>
  <c r="C1730"/>
  <c r="B1730"/>
  <c r="A1730"/>
  <c r="O1729"/>
  <c r="K1729"/>
  <c r="J1729"/>
  <c r="I1729"/>
  <c r="H1729"/>
  <c r="G1729"/>
  <c r="F1729"/>
  <c r="E1729"/>
  <c r="D1729"/>
  <c r="C1729"/>
  <c r="B1729"/>
  <c r="A1729"/>
  <c r="O1728"/>
  <c r="K1728"/>
  <c r="J1728"/>
  <c r="I1728"/>
  <c r="H1728"/>
  <c r="G1728"/>
  <c r="F1728"/>
  <c r="E1728"/>
  <c r="D1728"/>
  <c r="C1728"/>
  <c r="B1728"/>
  <c r="A1728"/>
  <c r="O1727"/>
  <c r="K1727"/>
  <c r="J1727"/>
  <c r="I1727"/>
  <c r="H1727"/>
  <c r="G1727"/>
  <c r="F1727"/>
  <c r="E1727"/>
  <c r="D1727"/>
  <c r="C1727"/>
  <c r="B1727"/>
  <c r="A1727"/>
  <c r="O1726"/>
  <c r="K1726"/>
  <c r="J1726"/>
  <c r="I1726"/>
  <c r="H1726"/>
  <c r="G1726"/>
  <c r="F1726"/>
  <c r="E1726"/>
  <c r="D1726"/>
  <c r="C1726"/>
  <c r="B1726"/>
  <c r="A1726"/>
  <c r="O1725"/>
  <c r="K1725"/>
  <c r="J1725"/>
  <c r="I1725"/>
  <c r="H1725"/>
  <c r="G1725"/>
  <c r="F1725"/>
  <c r="E1725"/>
  <c r="D1725"/>
  <c r="C1725"/>
  <c r="B1725"/>
  <c r="A1725"/>
  <c r="O1724"/>
  <c r="K1724"/>
  <c r="J1724"/>
  <c r="I1724"/>
  <c r="H1724"/>
  <c r="G1724"/>
  <c r="F1724"/>
  <c r="E1724"/>
  <c r="D1724"/>
  <c r="C1724"/>
  <c r="B1724"/>
  <c r="A1724"/>
  <c r="O1723"/>
  <c r="K1723"/>
  <c r="J1723"/>
  <c r="I1723"/>
  <c r="H1723"/>
  <c r="G1723"/>
  <c r="F1723"/>
  <c r="E1723"/>
  <c r="D1723"/>
  <c r="C1723"/>
  <c r="B1723"/>
  <c r="A1723"/>
  <c r="O1722"/>
  <c r="K1722"/>
  <c r="J1722"/>
  <c r="I1722"/>
  <c r="H1722"/>
  <c r="G1722"/>
  <c r="F1722"/>
  <c r="E1722"/>
  <c r="D1722"/>
  <c r="C1722"/>
  <c r="B1722"/>
  <c r="A1722"/>
  <c r="O1721"/>
  <c r="K1721"/>
  <c r="J1721"/>
  <c r="I1721"/>
  <c r="H1721"/>
  <c r="G1721"/>
  <c r="F1721"/>
  <c r="E1721"/>
  <c r="D1721"/>
  <c r="C1721"/>
  <c r="B1721"/>
  <c r="A1721"/>
  <c r="O1720"/>
  <c r="K1720"/>
  <c r="J1720"/>
  <c r="I1720"/>
  <c r="H1720"/>
  <c r="G1720"/>
  <c r="F1720"/>
  <c r="E1720"/>
  <c r="D1720"/>
  <c r="C1720"/>
  <c r="B1720"/>
  <c r="A1720"/>
  <c r="O1719"/>
  <c r="K1719"/>
  <c r="J1719"/>
  <c r="I1719"/>
  <c r="H1719"/>
  <c r="G1719"/>
  <c r="F1719"/>
  <c r="E1719"/>
  <c r="D1719"/>
  <c r="C1719"/>
  <c r="B1719"/>
  <c r="A1719"/>
  <c r="O1718"/>
  <c r="K1718"/>
  <c r="J1718"/>
  <c r="I1718"/>
  <c r="H1718"/>
  <c r="G1718"/>
  <c r="F1718"/>
  <c r="E1718"/>
  <c r="D1718"/>
  <c r="C1718"/>
  <c r="B1718"/>
  <c r="A1718"/>
  <c r="O1717"/>
  <c r="K1717"/>
  <c r="J1717"/>
  <c r="I1717"/>
  <c r="H1717"/>
  <c r="G1717"/>
  <c r="F1717"/>
  <c r="E1717"/>
  <c r="D1717"/>
  <c r="C1717"/>
  <c r="B1717"/>
  <c r="A1717"/>
  <c r="O1716"/>
  <c r="K1716"/>
  <c r="J1716"/>
  <c r="I1716"/>
  <c r="H1716"/>
  <c r="G1716"/>
  <c r="F1716"/>
  <c r="E1716"/>
  <c r="D1716"/>
  <c r="C1716"/>
  <c r="B1716"/>
  <c r="A1716"/>
  <c r="O1715"/>
  <c r="K1715"/>
  <c r="J1715"/>
  <c r="I1715"/>
  <c r="H1715"/>
  <c r="G1715"/>
  <c r="F1715"/>
  <c r="E1715"/>
  <c r="D1715"/>
  <c r="C1715"/>
  <c r="B1715"/>
  <c r="A1715"/>
  <c r="O1714"/>
  <c r="K1714"/>
  <c r="J1714"/>
  <c r="I1714"/>
  <c r="H1714"/>
  <c r="G1714"/>
  <c r="F1714"/>
  <c r="E1714"/>
  <c r="D1714"/>
  <c r="C1714"/>
  <c r="B1714"/>
  <c r="A1714"/>
  <c r="O1713"/>
  <c r="K1713"/>
  <c r="J1713"/>
  <c r="I1713"/>
  <c r="H1713"/>
  <c r="G1713"/>
  <c r="F1713"/>
  <c r="E1713"/>
  <c r="D1713"/>
  <c r="C1713"/>
  <c r="B1713"/>
  <c r="A1713"/>
  <c r="O1712"/>
  <c r="K1712"/>
  <c r="J1712"/>
  <c r="I1712"/>
  <c r="H1712"/>
  <c r="G1712"/>
  <c r="F1712"/>
  <c r="E1712"/>
  <c r="D1712"/>
  <c r="C1712"/>
  <c r="B1712"/>
  <c r="A1712"/>
  <c r="O1711"/>
  <c r="K1711"/>
  <c r="J1711"/>
  <c r="I1711"/>
  <c r="H1711"/>
  <c r="G1711"/>
  <c r="F1711"/>
  <c r="E1711"/>
  <c r="D1711"/>
  <c r="C1711"/>
  <c r="B1711"/>
  <c r="A1711"/>
  <c r="O1710"/>
  <c r="K1710"/>
  <c r="J1710"/>
  <c r="I1710"/>
  <c r="H1710"/>
  <c r="G1710"/>
  <c r="F1710"/>
  <c r="E1710"/>
  <c r="D1710"/>
  <c r="C1710"/>
  <c r="B1710"/>
  <c r="A1710"/>
  <c r="O1709"/>
  <c r="K1709"/>
  <c r="J1709"/>
  <c r="I1709"/>
  <c r="H1709"/>
  <c r="G1709"/>
  <c r="F1709"/>
  <c r="E1709"/>
  <c r="D1709"/>
  <c r="C1709"/>
  <c r="B1709"/>
  <c r="A1709"/>
  <c r="O1708"/>
  <c r="K1708"/>
  <c r="J1708"/>
  <c r="I1708"/>
  <c r="H1708"/>
  <c r="G1708"/>
  <c r="F1708"/>
  <c r="E1708"/>
  <c r="D1708"/>
  <c r="C1708"/>
  <c r="B1708"/>
  <c r="A1708"/>
  <c r="O1707"/>
  <c r="K1707"/>
  <c r="J1707"/>
  <c r="I1707"/>
  <c r="H1707"/>
  <c r="G1707"/>
  <c r="F1707"/>
  <c r="E1707"/>
  <c r="D1707"/>
  <c r="C1707"/>
  <c r="B1707"/>
  <c r="A1707"/>
  <c r="O1706"/>
  <c r="K1706"/>
  <c r="J1706"/>
  <c r="I1706"/>
  <c r="H1706"/>
  <c r="G1706"/>
  <c r="F1706"/>
  <c r="E1706"/>
  <c r="D1706"/>
  <c r="C1706"/>
  <c r="B1706"/>
  <c r="A1706"/>
  <c r="O1705"/>
  <c r="K1705"/>
  <c r="J1705"/>
  <c r="I1705"/>
  <c r="H1705"/>
  <c r="G1705"/>
  <c r="F1705"/>
  <c r="E1705"/>
  <c r="D1705"/>
  <c r="C1705"/>
  <c r="B1705"/>
  <c r="A1705"/>
  <c r="O1704"/>
  <c r="K1704"/>
  <c r="J1704"/>
  <c r="I1704"/>
  <c r="H1704"/>
  <c r="G1704"/>
  <c r="F1704"/>
  <c r="E1704"/>
  <c r="D1704"/>
  <c r="C1704"/>
  <c r="B1704"/>
  <c r="A1704"/>
  <c r="O1703"/>
  <c r="K1703"/>
  <c r="J1703"/>
  <c r="I1703"/>
  <c r="H1703"/>
  <c r="G1703"/>
  <c r="F1703"/>
  <c r="E1703"/>
  <c r="D1703"/>
  <c r="C1703"/>
  <c r="B1703"/>
  <c r="A1703"/>
  <c r="O1702"/>
  <c r="K1702"/>
  <c r="J1702"/>
  <c r="I1702"/>
  <c r="H1702"/>
  <c r="G1702"/>
  <c r="F1702"/>
  <c r="E1702"/>
  <c r="D1702"/>
  <c r="C1702"/>
  <c r="B1702"/>
  <c r="A1702"/>
  <c r="O1701"/>
  <c r="K1701"/>
  <c r="J1701"/>
  <c r="I1701"/>
  <c r="H1701"/>
  <c r="G1701"/>
  <c r="F1701"/>
  <c r="E1701"/>
  <c r="D1701"/>
  <c r="C1701"/>
  <c r="B1701"/>
  <c r="A1701"/>
  <c r="O1700"/>
  <c r="K1700"/>
  <c r="J1700"/>
  <c r="I1700"/>
  <c r="H1700"/>
  <c r="G1700"/>
  <c r="F1700"/>
  <c r="E1700"/>
  <c r="D1700"/>
  <c r="C1700"/>
  <c r="B1700"/>
  <c r="A1700"/>
  <c r="O1699"/>
  <c r="K1699"/>
  <c r="J1699"/>
  <c r="I1699"/>
  <c r="H1699"/>
  <c r="G1699"/>
  <c r="F1699"/>
  <c r="E1699"/>
  <c r="D1699"/>
  <c r="C1699"/>
  <c r="B1699"/>
  <c r="A1699"/>
  <c r="O1698"/>
  <c r="K1698"/>
  <c r="J1698"/>
  <c r="I1698"/>
  <c r="H1698"/>
  <c r="G1698"/>
  <c r="F1698"/>
  <c r="E1698"/>
  <c r="D1698"/>
  <c r="C1698"/>
  <c r="B1698"/>
  <c r="A1698"/>
  <c r="O1697"/>
  <c r="K1697"/>
  <c r="J1697"/>
  <c r="I1697"/>
  <c r="H1697"/>
  <c r="G1697"/>
  <c r="F1697"/>
  <c r="E1697"/>
  <c r="D1697"/>
  <c r="C1697"/>
  <c r="B1697"/>
  <c r="A1697"/>
  <c r="O1696"/>
  <c r="K1696"/>
  <c r="J1696"/>
  <c r="I1696"/>
  <c r="H1696"/>
  <c r="G1696"/>
  <c r="F1696"/>
  <c r="E1696"/>
  <c r="D1696"/>
  <c r="C1696"/>
  <c r="B1696"/>
  <c r="A1696"/>
  <c r="O1695"/>
  <c r="K1695"/>
  <c r="J1695"/>
  <c r="I1695"/>
  <c r="H1695"/>
  <c r="G1695"/>
  <c r="F1695"/>
  <c r="E1695"/>
  <c r="D1695"/>
  <c r="C1695"/>
  <c r="B1695"/>
  <c r="A1695"/>
  <c r="O1694"/>
  <c r="K1694"/>
  <c r="J1694"/>
  <c r="I1694"/>
  <c r="H1694"/>
  <c r="G1694"/>
  <c r="F1694"/>
  <c r="E1694"/>
  <c r="D1694"/>
  <c r="C1694"/>
  <c r="B1694"/>
  <c r="A1694"/>
  <c r="O1693"/>
  <c r="K1693"/>
  <c r="J1693"/>
  <c r="I1693"/>
  <c r="H1693"/>
  <c r="G1693"/>
  <c r="F1693"/>
  <c r="E1693"/>
  <c r="D1693"/>
  <c r="C1693"/>
  <c r="B1693"/>
  <c r="A1693"/>
  <c r="O1692"/>
  <c r="K1692"/>
  <c r="J1692"/>
  <c r="I1692"/>
  <c r="H1692"/>
  <c r="G1692"/>
  <c r="F1692"/>
  <c r="E1692"/>
  <c r="D1692"/>
  <c r="C1692"/>
  <c r="B1692"/>
  <c r="A1692"/>
  <c r="O1691"/>
  <c r="K1691"/>
  <c r="J1691"/>
  <c r="I1691"/>
  <c r="H1691"/>
  <c r="G1691"/>
  <c r="F1691"/>
  <c r="E1691"/>
  <c r="D1691"/>
  <c r="C1691"/>
  <c r="B1691"/>
  <c r="A1691"/>
  <c r="O1690"/>
  <c r="K1690"/>
  <c r="J1690"/>
  <c r="I1690"/>
  <c r="H1690"/>
  <c r="G1690"/>
  <c r="F1690"/>
  <c r="E1690"/>
  <c r="D1690"/>
  <c r="C1690"/>
  <c r="B1690"/>
  <c r="A1690"/>
  <c r="O1689"/>
  <c r="K1689"/>
  <c r="J1689"/>
  <c r="I1689"/>
  <c r="H1689"/>
  <c r="G1689"/>
  <c r="F1689"/>
  <c r="E1689"/>
  <c r="D1689"/>
  <c r="C1689"/>
  <c r="B1689"/>
  <c r="A1689"/>
  <c r="O1688"/>
  <c r="K1688"/>
  <c r="J1688"/>
  <c r="I1688"/>
  <c r="H1688"/>
  <c r="G1688"/>
  <c r="F1688"/>
  <c r="E1688"/>
  <c r="D1688"/>
  <c r="C1688"/>
  <c r="B1688"/>
  <c r="A1688"/>
  <c r="O1687"/>
  <c r="K1687"/>
  <c r="J1687"/>
  <c r="I1687"/>
  <c r="H1687"/>
  <c r="G1687"/>
  <c r="F1687"/>
  <c r="E1687"/>
  <c r="D1687"/>
  <c r="C1687"/>
  <c r="B1687"/>
  <c r="A1687"/>
  <c r="O1686"/>
  <c r="K1686"/>
  <c r="J1686"/>
  <c r="I1686"/>
  <c r="H1686"/>
  <c r="G1686"/>
  <c r="F1686"/>
  <c r="E1686"/>
  <c r="D1686"/>
  <c r="C1686"/>
  <c r="B1686"/>
  <c r="A1686"/>
  <c r="O1685"/>
  <c r="K1685"/>
  <c r="J1685"/>
  <c r="I1685"/>
  <c r="H1685"/>
  <c r="G1685"/>
  <c r="F1685"/>
  <c r="E1685"/>
  <c r="D1685"/>
  <c r="C1685"/>
  <c r="B1685"/>
  <c r="A1685"/>
  <c r="O1684"/>
  <c r="K1684"/>
  <c r="J1684"/>
  <c r="I1684"/>
  <c r="H1684"/>
  <c r="G1684"/>
  <c r="F1684"/>
  <c r="E1684"/>
  <c r="D1684"/>
  <c r="C1684"/>
  <c r="B1684"/>
  <c r="A1684"/>
  <c r="O1683"/>
  <c r="K1683"/>
  <c r="J1683"/>
  <c r="I1683"/>
  <c r="H1683"/>
  <c r="G1683"/>
  <c r="F1683"/>
  <c r="E1683"/>
  <c r="D1683"/>
  <c r="C1683"/>
  <c r="B1683"/>
  <c r="A1683"/>
  <c r="O1682"/>
  <c r="K1682"/>
  <c r="J1682"/>
  <c r="I1682"/>
  <c r="H1682"/>
  <c r="G1682"/>
  <c r="F1682"/>
  <c r="E1682"/>
  <c r="D1682"/>
  <c r="C1682"/>
  <c r="B1682"/>
  <c r="A1682"/>
  <c r="O1681"/>
  <c r="K1681"/>
  <c r="J1681"/>
  <c r="I1681"/>
  <c r="H1681"/>
  <c r="G1681"/>
  <c r="F1681"/>
  <c r="E1681"/>
  <c r="D1681"/>
  <c r="C1681"/>
  <c r="B1681"/>
  <c r="A1681"/>
  <c r="O1680"/>
  <c r="K1680"/>
  <c r="J1680"/>
  <c r="I1680"/>
  <c r="H1680"/>
  <c r="G1680"/>
  <c r="F1680"/>
  <c r="E1680"/>
  <c r="D1680"/>
  <c r="C1680"/>
  <c r="B1680"/>
  <c r="A1680"/>
  <c r="O1679"/>
  <c r="K1679"/>
  <c r="J1679"/>
  <c r="I1679"/>
  <c r="H1679"/>
  <c r="G1679"/>
  <c r="F1679"/>
  <c r="E1679"/>
  <c r="D1679"/>
  <c r="C1679"/>
  <c r="B1679"/>
  <c r="A1679"/>
  <c r="O1678"/>
  <c r="K1678"/>
  <c r="J1678"/>
  <c r="I1678"/>
  <c r="H1678"/>
  <c r="G1678"/>
  <c r="F1678"/>
  <c r="E1678"/>
  <c r="D1678"/>
  <c r="C1678"/>
  <c r="B1678"/>
  <c r="A1678"/>
  <c r="O1677"/>
  <c r="K1677"/>
  <c r="J1677"/>
  <c r="I1677"/>
  <c r="H1677"/>
  <c r="G1677"/>
  <c r="F1677"/>
  <c r="E1677"/>
  <c r="D1677"/>
  <c r="C1677"/>
  <c r="B1677"/>
  <c r="A1677"/>
  <c r="O1676"/>
  <c r="K1676"/>
  <c r="J1676"/>
  <c r="I1676"/>
  <c r="H1676"/>
  <c r="G1676"/>
  <c r="F1676"/>
  <c r="E1676"/>
  <c r="D1676"/>
  <c r="C1676"/>
  <c r="B1676"/>
  <c r="A1676"/>
  <c r="O1675"/>
  <c r="K1675"/>
  <c r="J1675"/>
  <c r="I1675"/>
  <c r="H1675"/>
  <c r="G1675"/>
  <c r="F1675"/>
  <c r="E1675"/>
  <c r="D1675"/>
  <c r="C1675"/>
  <c r="B1675"/>
  <c r="A1675"/>
  <c r="O1674"/>
  <c r="K1674"/>
  <c r="J1674"/>
  <c r="I1674"/>
  <c r="H1674"/>
  <c r="G1674"/>
  <c r="F1674"/>
  <c r="E1674"/>
  <c r="D1674"/>
  <c r="C1674"/>
  <c r="B1674"/>
  <c r="A1674"/>
  <c r="O1673"/>
  <c r="K1673"/>
  <c r="J1673"/>
  <c r="I1673"/>
  <c r="H1673"/>
  <c r="G1673"/>
  <c r="F1673"/>
  <c r="E1673"/>
  <c r="D1673"/>
  <c r="C1673"/>
  <c r="B1673"/>
  <c r="A1673"/>
  <c r="O1672"/>
  <c r="K1672"/>
  <c r="J1672"/>
  <c r="I1672"/>
  <c r="H1672"/>
  <c r="G1672"/>
  <c r="F1672"/>
  <c r="E1672"/>
  <c r="D1672"/>
  <c r="C1672"/>
  <c r="B1672"/>
  <c r="A1672"/>
  <c r="O1671"/>
  <c r="K1671"/>
  <c r="J1671"/>
  <c r="I1671"/>
  <c r="H1671"/>
  <c r="G1671"/>
  <c r="F1671"/>
  <c r="E1671"/>
  <c r="D1671"/>
  <c r="C1671"/>
  <c r="B1671"/>
  <c r="A1671"/>
  <c r="O1670"/>
  <c r="K1670"/>
  <c r="J1670"/>
  <c r="I1670"/>
  <c r="H1670"/>
  <c r="G1670"/>
  <c r="F1670"/>
  <c r="E1670"/>
  <c r="D1670"/>
  <c r="C1670"/>
  <c r="B1670"/>
  <c r="A1670"/>
  <c r="O1669"/>
  <c r="K1669"/>
  <c r="J1669"/>
  <c r="I1669"/>
  <c r="H1669"/>
  <c r="G1669"/>
  <c r="F1669"/>
  <c r="E1669"/>
  <c r="D1669"/>
  <c r="C1669"/>
  <c r="B1669"/>
  <c r="A1669"/>
  <c r="O1668"/>
  <c r="K1668"/>
  <c r="J1668"/>
  <c r="I1668"/>
  <c r="H1668"/>
  <c r="G1668"/>
  <c r="F1668"/>
  <c r="E1668"/>
  <c r="D1668"/>
  <c r="C1668"/>
  <c r="B1668"/>
  <c r="A1668"/>
  <c r="O1667"/>
  <c r="K1667"/>
  <c r="J1667"/>
  <c r="I1667"/>
  <c r="H1667"/>
  <c r="G1667"/>
  <c r="F1667"/>
  <c r="E1667"/>
  <c r="D1667"/>
  <c r="C1667"/>
  <c r="B1667"/>
  <c r="A1667"/>
  <c r="O1666"/>
  <c r="K1666"/>
  <c r="J1666"/>
  <c r="I1666"/>
  <c r="H1666"/>
  <c r="G1666"/>
  <c r="F1666"/>
  <c r="E1666"/>
  <c r="D1666"/>
  <c r="C1666"/>
  <c r="B1666"/>
  <c r="A1666"/>
  <c r="O1665"/>
  <c r="K1665"/>
  <c r="J1665"/>
  <c r="I1665"/>
  <c r="H1665"/>
  <c r="G1665"/>
  <c r="F1665"/>
  <c r="E1665"/>
  <c r="D1665"/>
  <c r="C1665"/>
  <c r="B1665"/>
  <c r="A1665"/>
  <c r="O1664"/>
  <c r="K1664"/>
  <c r="J1664"/>
  <c r="I1664"/>
  <c r="H1664"/>
  <c r="G1664"/>
  <c r="F1664"/>
  <c r="E1664"/>
  <c r="D1664"/>
  <c r="C1664"/>
  <c r="B1664"/>
  <c r="A1664"/>
  <c r="O1663"/>
  <c r="K1663"/>
  <c r="J1663"/>
  <c r="I1663"/>
  <c r="H1663"/>
  <c r="G1663"/>
  <c r="F1663"/>
  <c r="E1663"/>
  <c r="D1663"/>
  <c r="C1663"/>
  <c r="B1663"/>
  <c r="A1663"/>
  <c r="O1662"/>
  <c r="K1662"/>
  <c r="J1662"/>
  <c r="I1662"/>
  <c r="H1662"/>
  <c r="G1662"/>
  <c r="F1662"/>
  <c r="E1662"/>
  <c r="D1662"/>
  <c r="C1662"/>
  <c r="B1662"/>
  <c r="A1662"/>
  <c r="O1661"/>
  <c r="K1661"/>
  <c r="J1661"/>
  <c r="I1661"/>
  <c r="H1661"/>
  <c r="G1661"/>
  <c r="F1661"/>
  <c r="E1661"/>
  <c r="D1661"/>
  <c r="C1661"/>
  <c r="B1661"/>
  <c r="A1661"/>
  <c r="O1660"/>
  <c r="K1660"/>
  <c r="J1660"/>
  <c r="I1660"/>
  <c r="H1660"/>
  <c r="G1660"/>
  <c r="F1660"/>
  <c r="E1660"/>
  <c r="D1660"/>
  <c r="C1660"/>
  <c r="B1660"/>
  <c r="A1660"/>
  <c r="O1659"/>
  <c r="K1659"/>
  <c r="J1659"/>
  <c r="I1659"/>
  <c r="H1659"/>
  <c r="G1659"/>
  <c r="F1659"/>
  <c r="E1659"/>
  <c r="D1659"/>
  <c r="C1659"/>
  <c r="B1659"/>
  <c r="A1659"/>
  <c r="O1658"/>
  <c r="K1658"/>
  <c r="J1658"/>
  <c r="I1658"/>
  <c r="H1658"/>
  <c r="G1658"/>
  <c r="F1658"/>
  <c r="E1658"/>
  <c r="D1658"/>
  <c r="C1658"/>
  <c r="B1658"/>
  <c r="A1658"/>
  <c r="O1657"/>
  <c r="K1657"/>
  <c r="J1657"/>
  <c r="I1657"/>
  <c r="H1657"/>
  <c r="G1657"/>
  <c r="F1657"/>
  <c r="E1657"/>
  <c r="D1657"/>
  <c r="C1657"/>
  <c r="B1657"/>
  <c r="A1657"/>
  <c r="O1656"/>
  <c r="K1656"/>
  <c r="J1656"/>
  <c r="I1656"/>
  <c r="H1656"/>
  <c r="G1656"/>
  <c r="F1656"/>
  <c r="E1656"/>
  <c r="D1656"/>
  <c r="C1656"/>
  <c r="B1656"/>
  <c r="A1656"/>
  <c r="O1655"/>
  <c r="K1655"/>
  <c r="J1655"/>
  <c r="I1655"/>
  <c r="H1655"/>
  <c r="G1655"/>
  <c r="F1655"/>
  <c r="E1655"/>
  <c r="D1655"/>
  <c r="C1655"/>
  <c r="B1655"/>
  <c r="A1655"/>
  <c r="O1654"/>
  <c r="K1654"/>
  <c r="J1654"/>
  <c r="I1654"/>
  <c r="H1654"/>
  <c r="G1654"/>
  <c r="F1654"/>
  <c r="E1654"/>
  <c r="D1654"/>
  <c r="C1654"/>
  <c r="B1654"/>
  <c r="A1654"/>
  <c r="O1653"/>
  <c r="K1653"/>
  <c r="J1653"/>
  <c r="I1653"/>
  <c r="H1653"/>
  <c r="G1653"/>
  <c r="F1653"/>
  <c r="E1653"/>
  <c r="D1653"/>
  <c r="C1653"/>
  <c r="B1653"/>
  <c r="A1653"/>
  <c r="O1652"/>
  <c r="K1652"/>
  <c r="J1652"/>
  <c r="I1652"/>
  <c r="H1652"/>
  <c r="G1652"/>
  <c r="F1652"/>
  <c r="E1652"/>
  <c r="D1652"/>
  <c r="C1652"/>
  <c r="B1652"/>
  <c r="A1652"/>
  <c r="O1651"/>
  <c r="K1651"/>
  <c r="J1651"/>
  <c r="I1651"/>
  <c r="H1651"/>
  <c r="G1651"/>
  <c r="F1651"/>
  <c r="E1651"/>
  <c r="D1651"/>
  <c r="C1651"/>
  <c r="B1651"/>
  <c r="A1651"/>
  <c r="O1650"/>
  <c r="K1650"/>
  <c r="J1650"/>
  <c r="I1650"/>
  <c r="H1650"/>
  <c r="G1650"/>
  <c r="F1650"/>
  <c r="E1650"/>
  <c r="D1650"/>
  <c r="C1650"/>
  <c r="B1650"/>
  <c r="A1650"/>
  <c r="O1649"/>
  <c r="K1649"/>
  <c r="J1649"/>
  <c r="I1649"/>
  <c r="H1649"/>
  <c r="G1649"/>
  <c r="F1649"/>
  <c r="E1649"/>
  <c r="D1649"/>
  <c r="C1649"/>
  <c r="B1649"/>
  <c r="A1649"/>
  <c r="O1648"/>
  <c r="K1648"/>
  <c r="J1648"/>
  <c r="I1648"/>
  <c r="H1648"/>
  <c r="G1648"/>
  <c r="F1648"/>
  <c r="E1648"/>
  <c r="D1648"/>
  <c r="C1648"/>
  <c r="B1648"/>
  <c r="A1648"/>
  <c r="O1647"/>
  <c r="K1647"/>
  <c r="J1647"/>
  <c r="I1647"/>
  <c r="H1647"/>
  <c r="G1647"/>
  <c r="F1647"/>
  <c r="E1647"/>
  <c r="D1647"/>
  <c r="C1647"/>
  <c r="B1647"/>
  <c r="A1647"/>
  <c r="O1646"/>
  <c r="K1646"/>
  <c r="J1646"/>
  <c r="I1646"/>
  <c r="H1646"/>
  <c r="G1646"/>
  <c r="F1646"/>
  <c r="E1646"/>
  <c r="D1646"/>
  <c r="C1646"/>
  <c r="B1646"/>
  <c r="A1646"/>
  <c r="O1645"/>
  <c r="K1645"/>
  <c r="J1645"/>
  <c r="I1645"/>
  <c r="H1645"/>
  <c r="G1645"/>
  <c r="F1645"/>
  <c r="E1645"/>
  <c r="D1645"/>
  <c r="C1645"/>
  <c r="B1645"/>
  <c r="A1645"/>
  <c r="O1644"/>
  <c r="K1644"/>
  <c r="J1644"/>
  <c r="I1644"/>
  <c r="H1644"/>
  <c r="G1644"/>
  <c r="F1644"/>
  <c r="E1644"/>
  <c r="D1644"/>
  <c r="C1644"/>
  <c r="B1644"/>
  <c r="A1644"/>
  <c r="O1643"/>
  <c r="K1643"/>
  <c r="J1643"/>
  <c r="I1643"/>
  <c r="H1643"/>
  <c r="G1643"/>
  <c r="F1643"/>
  <c r="E1643"/>
  <c r="D1643"/>
  <c r="C1643"/>
  <c r="B1643"/>
  <c r="A1643"/>
  <c r="O1642"/>
  <c r="K1642"/>
  <c r="J1642"/>
  <c r="I1642"/>
  <c r="H1642"/>
  <c r="G1642"/>
  <c r="F1642"/>
  <c r="E1642"/>
  <c r="D1642"/>
  <c r="C1642"/>
  <c r="B1642"/>
  <c r="A1642"/>
  <c r="O1641"/>
  <c r="K1641"/>
  <c r="J1641"/>
  <c r="I1641"/>
  <c r="H1641"/>
  <c r="G1641"/>
  <c r="F1641"/>
  <c r="E1641"/>
  <c r="D1641"/>
  <c r="C1641"/>
  <c r="B1641"/>
  <c r="A1641"/>
  <c r="O1640"/>
  <c r="K1640"/>
  <c r="J1640"/>
  <c r="I1640"/>
  <c r="H1640"/>
  <c r="G1640"/>
  <c r="F1640"/>
  <c r="E1640"/>
  <c r="D1640"/>
  <c r="C1640"/>
  <c r="B1640"/>
  <c r="A1640"/>
  <c r="O1639"/>
  <c r="K1639"/>
  <c r="J1639"/>
  <c r="I1639"/>
  <c r="H1639"/>
  <c r="G1639"/>
  <c r="F1639"/>
  <c r="E1639"/>
  <c r="D1639"/>
  <c r="C1639"/>
  <c r="B1639"/>
  <c r="A1639"/>
  <c r="O1638"/>
  <c r="K1638"/>
  <c r="J1638"/>
  <c r="I1638"/>
  <c r="H1638"/>
  <c r="G1638"/>
  <c r="F1638"/>
  <c r="E1638"/>
  <c r="D1638"/>
  <c r="C1638"/>
  <c r="B1638"/>
  <c r="A1638"/>
  <c r="O1637"/>
  <c r="K1637"/>
  <c r="J1637"/>
  <c r="I1637"/>
  <c r="H1637"/>
  <c r="G1637"/>
  <c r="F1637"/>
  <c r="E1637"/>
  <c r="D1637"/>
  <c r="C1637"/>
  <c r="B1637"/>
  <c r="A1637"/>
  <c r="O1636"/>
  <c r="K1636"/>
  <c r="J1636"/>
  <c r="I1636"/>
  <c r="H1636"/>
  <c r="G1636"/>
  <c r="F1636"/>
  <c r="E1636"/>
  <c r="D1636"/>
  <c r="C1636"/>
  <c r="B1636"/>
  <c r="A1636"/>
  <c r="K1635"/>
  <c r="J1635"/>
  <c r="I1635"/>
  <c r="H1635"/>
  <c r="G1635"/>
  <c r="F1635"/>
  <c r="E1635"/>
  <c r="D1635"/>
  <c r="C1635"/>
  <c r="B1635"/>
  <c r="A1635"/>
  <c r="K1634"/>
  <c r="J1634"/>
  <c r="I1634"/>
  <c r="H1634"/>
  <c r="G1634"/>
  <c r="F1634"/>
  <c r="E1634"/>
  <c r="D1634"/>
  <c r="C1634"/>
  <c r="B1634"/>
  <c r="A1634"/>
  <c r="K1633"/>
  <c r="J1633"/>
  <c r="I1633"/>
  <c r="H1633"/>
  <c r="G1633"/>
  <c r="F1633"/>
  <c r="E1633"/>
  <c r="D1633"/>
  <c r="C1633"/>
  <c r="B1633"/>
  <c r="A1633"/>
  <c r="K1632"/>
  <c r="J1632"/>
  <c r="I1632"/>
  <c r="H1632"/>
  <c r="G1632"/>
  <c r="F1632"/>
  <c r="E1632"/>
  <c r="D1632"/>
  <c r="C1632"/>
  <c r="B1632"/>
  <c r="A1632"/>
  <c r="K1631"/>
  <c r="J1631"/>
  <c r="I1631"/>
  <c r="H1631"/>
  <c r="G1631"/>
  <c r="F1631"/>
  <c r="E1631"/>
  <c r="D1631"/>
  <c r="C1631"/>
  <c r="B1631"/>
  <c r="A1631"/>
  <c r="K1630"/>
  <c r="J1630"/>
  <c r="I1630"/>
  <c r="H1630"/>
  <c r="G1630"/>
  <c r="F1630"/>
  <c r="E1630"/>
  <c r="D1630"/>
  <c r="C1630"/>
  <c r="B1630"/>
  <c r="A1630"/>
  <c r="K1629"/>
  <c r="J1629"/>
  <c r="I1629"/>
  <c r="H1629"/>
  <c r="G1629"/>
  <c r="F1629"/>
  <c r="E1629"/>
  <c r="D1629"/>
  <c r="C1629"/>
  <c r="B1629"/>
  <c r="A1629"/>
  <c r="K1628"/>
  <c r="J1628"/>
  <c r="I1628"/>
  <c r="H1628"/>
  <c r="G1628"/>
  <c r="F1628"/>
  <c r="E1628"/>
  <c r="D1628"/>
  <c r="C1628"/>
  <c r="B1628"/>
  <c r="A1628"/>
  <c r="K1627"/>
  <c r="J1627"/>
  <c r="I1627"/>
  <c r="H1627"/>
  <c r="G1627"/>
  <c r="F1627"/>
  <c r="E1627"/>
  <c r="D1627"/>
  <c r="C1627"/>
  <c r="B1627"/>
  <c r="A1627"/>
  <c r="K1626"/>
  <c r="J1626"/>
  <c r="I1626"/>
  <c r="H1626"/>
  <c r="G1626"/>
  <c r="F1626"/>
  <c r="E1626"/>
  <c r="D1626"/>
  <c r="C1626"/>
  <c r="B1626"/>
  <c r="A1626"/>
  <c r="K1625"/>
  <c r="D1625"/>
  <c r="C1625"/>
  <c r="A1625"/>
  <c r="K1624"/>
  <c r="J1624"/>
  <c r="H1624"/>
  <c r="G1624"/>
  <c r="F1624"/>
  <c r="D1624"/>
  <c r="C1624"/>
  <c r="A1624"/>
  <c r="K1623"/>
  <c r="J1623"/>
  <c r="I1623"/>
  <c r="G1623"/>
  <c r="E1623"/>
  <c r="D1623"/>
  <c r="C1623"/>
  <c r="A1623"/>
  <c r="K1622"/>
  <c r="J1622"/>
  <c r="I1622"/>
  <c r="H1622"/>
  <c r="G1622"/>
  <c r="F1622"/>
  <c r="E1622"/>
  <c r="D1622"/>
  <c r="C1622"/>
  <c r="B1622"/>
  <c r="A1622"/>
  <c r="K1621"/>
  <c r="J1621"/>
  <c r="I1621"/>
  <c r="H1621"/>
  <c r="G1621"/>
  <c r="F1621"/>
  <c r="E1621"/>
  <c r="D1621"/>
  <c r="C1621"/>
  <c r="B1621"/>
  <c r="A1621"/>
  <c r="K1620"/>
  <c r="J1620"/>
  <c r="I1620"/>
  <c r="H1620"/>
  <c r="G1620"/>
  <c r="F1620"/>
  <c r="E1620"/>
  <c r="D1620"/>
  <c r="C1620"/>
  <c r="B1620"/>
  <c r="A1620"/>
  <c r="K1619"/>
  <c r="J1619"/>
  <c r="I1619"/>
  <c r="H1619"/>
  <c r="G1619"/>
  <c r="F1619"/>
  <c r="E1619"/>
  <c r="D1619"/>
  <c r="C1619"/>
  <c r="B1619"/>
  <c r="A1619"/>
  <c r="K1618"/>
  <c r="J1618"/>
  <c r="I1618"/>
  <c r="H1618"/>
  <c r="G1618"/>
  <c r="F1618"/>
  <c r="E1618"/>
  <c r="D1618"/>
  <c r="C1618"/>
  <c r="B1618"/>
  <c r="A1618"/>
  <c r="K1617"/>
  <c r="J1617"/>
  <c r="I1617"/>
  <c r="H1617"/>
  <c r="G1617"/>
  <c r="F1617"/>
  <c r="E1617"/>
  <c r="D1617"/>
  <c r="C1617"/>
  <c r="B1617"/>
  <c r="A1617"/>
  <c r="K1616"/>
  <c r="J1616"/>
  <c r="I1616"/>
  <c r="H1616"/>
  <c r="G1616"/>
  <c r="F1616"/>
  <c r="E1616"/>
  <c r="D1616"/>
  <c r="C1616"/>
  <c r="B1616"/>
  <c r="A1616"/>
  <c r="K1615"/>
  <c r="J1615"/>
  <c r="I1615"/>
  <c r="H1615"/>
  <c r="G1615"/>
  <c r="F1615"/>
  <c r="E1615"/>
  <c r="D1615"/>
  <c r="C1615"/>
  <c r="B1615"/>
  <c r="A1615"/>
  <c r="K1614"/>
  <c r="J1614"/>
  <c r="I1614"/>
  <c r="H1614"/>
  <c r="G1614"/>
  <c r="F1614"/>
  <c r="E1614"/>
  <c r="D1614"/>
  <c r="C1614"/>
  <c r="B1614"/>
  <c r="A1614"/>
  <c r="K1613"/>
  <c r="J1613"/>
  <c r="I1613"/>
  <c r="H1613"/>
  <c r="G1613"/>
  <c r="F1613"/>
  <c r="E1613"/>
  <c r="D1613"/>
  <c r="C1613"/>
  <c r="B1613"/>
  <c r="A1613"/>
  <c r="K1612"/>
  <c r="J1612"/>
  <c r="I1612"/>
  <c r="H1612"/>
  <c r="F1612"/>
  <c r="E1612"/>
  <c r="C1612"/>
  <c r="B1612"/>
  <c r="A1612"/>
  <c r="K1611"/>
  <c r="J1611"/>
  <c r="I1611"/>
  <c r="H1611"/>
  <c r="G1611"/>
  <c r="F1611"/>
  <c r="E1611"/>
  <c r="D1611"/>
  <c r="C1611"/>
  <c r="B1611"/>
  <c r="A1611"/>
  <c r="K1610"/>
  <c r="J1610"/>
  <c r="I1610"/>
  <c r="H1610"/>
  <c r="G1610"/>
  <c r="F1610"/>
  <c r="E1610"/>
  <c r="D1610"/>
  <c r="C1610"/>
  <c r="B1610"/>
  <c r="A1610"/>
  <c r="K1609"/>
  <c r="J1609"/>
  <c r="I1609"/>
  <c r="H1609"/>
  <c r="G1609"/>
  <c r="F1609"/>
  <c r="E1609"/>
  <c r="D1609"/>
  <c r="C1609"/>
  <c r="B1609"/>
  <c r="A1609"/>
  <c r="K1608"/>
  <c r="J1608"/>
  <c r="I1608"/>
  <c r="H1608"/>
  <c r="G1608"/>
  <c r="F1608"/>
  <c r="E1608"/>
  <c r="D1608"/>
  <c r="C1608"/>
  <c r="B1608"/>
  <c r="A1608"/>
  <c r="K1607"/>
  <c r="J1607"/>
  <c r="I1607"/>
  <c r="H1607"/>
  <c r="G1607"/>
  <c r="F1607"/>
  <c r="E1607"/>
  <c r="D1607"/>
  <c r="C1607"/>
  <c r="B1607"/>
  <c r="A1607"/>
  <c r="K1606"/>
  <c r="J1606"/>
  <c r="I1606"/>
  <c r="H1606"/>
  <c r="G1606"/>
  <c r="F1606"/>
  <c r="E1606"/>
  <c r="D1606"/>
  <c r="C1606"/>
  <c r="B1606"/>
  <c r="A1606"/>
  <c r="K1605"/>
  <c r="J1605"/>
  <c r="I1605"/>
  <c r="H1605"/>
  <c r="G1605"/>
  <c r="F1605"/>
  <c r="E1605"/>
  <c r="D1605"/>
  <c r="C1605"/>
  <c r="B1605"/>
  <c r="A1605"/>
  <c r="K1604"/>
  <c r="J1604"/>
  <c r="I1604"/>
  <c r="H1604"/>
  <c r="G1604"/>
  <c r="F1604"/>
  <c r="E1604"/>
  <c r="D1604"/>
  <c r="C1604"/>
  <c r="B1604"/>
  <c r="A1604"/>
  <c r="K1603"/>
  <c r="J1603"/>
  <c r="I1603"/>
  <c r="H1603"/>
  <c r="G1603"/>
  <c r="F1603"/>
  <c r="E1603"/>
  <c r="D1603"/>
  <c r="C1603"/>
  <c r="B1603"/>
  <c r="A1603"/>
  <c r="K1602"/>
  <c r="J1602"/>
  <c r="I1602"/>
  <c r="H1602"/>
  <c r="G1602"/>
  <c r="F1602"/>
  <c r="E1602"/>
  <c r="D1602"/>
  <c r="C1602"/>
  <c r="B1602"/>
  <c r="A1602"/>
  <c r="K1601"/>
  <c r="J1601"/>
  <c r="I1601"/>
  <c r="H1601"/>
  <c r="G1601"/>
  <c r="F1601"/>
  <c r="E1601"/>
  <c r="C1601"/>
  <c r="B1601"/>
  <c r="A1601"/>
  <c r="O1600"/>
  <c r="K1600"/>
  <c r="J1600"/>
  <c r="I1600"/>
  <c r="H1600"/>
  <c r="G1600"/>
  <c r="F1600"/>
  <c r="E1600"/>
  <c r="D1600"/>
  <c r="C1600"/>
  <c r="B1600"/>
  <c r="A1600"/>
  <c r="O1599"/>
  <c r="K1599"/>
  <c r="J1599"/>
  <c r="I1599"/>
  <c r="H1599"/>
  <c r="G1599"/>
  <c r="F1599"/>
  <c r="E1599"/>
  <c r="D1599"/>
  <c r="C1599"/>
  <c r="B1599"/>
  <c r="A1599"/>
  <c r="O1598"/>
  <c r="K1598"/>
  <c r="J1598"/>
  <c r="I1598"/>
  <c r="H1598"/>
  <c r="G1598"/>
  <c r="F1598"/>
  <c r="E1598"/>
  <c r="D1598"/>
  <c r="C1598"/>
  <c r="B1598"/>
  <c r="A1598"/>
  <c r="O1597"/>
  <c r="K1597"/>
  <c r="J1597"/>
  <c r="I1597"/>
  <c r="H1597"/>
  <c r="G1597"/>
  <c r="F1597"/>
  <c r="E1597"/>
  <c r="D1597"/>
  <c r="C1597"/>
  <c r="B1597"/>
  <c r="A1597"/>
  <c r="K1596"/>
  <c r="J1596"/>
  <c r="I1596"/>
  <c r="H1596"/>
  <c r="F1596"/>
  <c r="E1596"/>
  <c r="C1596"/>
  <c r="B1596"/>
  <c r="A1596"/>
  <c r="O1595"/>
  <c r="K1595"/>
  <c r="J1595"/>
  <c r="I1595"/>
  <c r="H1595"/>
  <c r="G1595"/>
  <c r="F1595"/>
  <c r="E1595"/>
  <c r="D1595"/>
  <c r="C1595"/>
  <c r="B1595"/>
  <c r="A1595"/>
  <c r="O1594"/>
  <c r="K1594"/>
  <c r="J1594"/>
  <c r="I1594"/>
  <c r="H1594"/>
  <c r="G1594"/>
  <c r="F1594"/>
  <c r="E1594"/>
  <c r="D1594"/>
  <c r="C1594"/>
  <c r="B1594"/>
  <c r="A1594"/>
  <c r="O1593"/>
  <c r="K1593"/>
  <c r="J1593"/>
  <c r="I1593"/>
  <c r="H1593"/>
  <c r="G1593"/>
  <c r="F1593"/>
  <c r="E1593"/>
  <c r="D1593"/>
  <c r="C1593"/>
  <c r="B1593"/>
  <c r="A1593"/>
  <c r="O1592"/>
  <c r="K1592"/>
  <c r="J1592"/>
  <c r="I1592"/>
  <c r="H1592"/>
  <c r="G1592"/>
  <c r="F1592"/>
  <c r="E1592"/>
  <c r="D1592"/>
  <c r="C1592"/>
  <c r="B1592"/>
  <c r="A1592"/>
  <c r="O1591"/>
  <c r="K1591"/>
  <c r="J1591"/>
  <c r="I1591"/>
  <c r="H1591"/>
  <c r="G1591"/>
  <c r="F1591"/>
  <c r="E1591"/>
  <c r="D1591"/>
  <c r="C1591"/>
  <c r="B1591"/>
  <c r="A1591"/>
  <c r="O1590"/>
  <c r="K1590"/>
  <c r="J1590"/>
  <c r="I1590"/>
  <c r="H1590"/>
  <c r="G1590"/>
  <c r="F1590"/>
  <c r="E1590"/>
  <c r="D1590"/>
  <c r="C1590"/>
  <c r="B1590"/>
  <c r="A1590"/>
  <c r="O1589"/>
  <c r="K1589"/>
  <c r="J1589"/>
  <c r="I1589"/>
  <c r="H1589"/>
  <c r="G1589"/>
  <c r="F1589"/>
  <c r="E1589"/>
  <c r="D1589"/>
  <c r="C1589"/>
  <c r="B1589"/>
  <c r="A1589"/>
  <c r="O1588"/>
  <c r="K1588"/>
  <c r="J1588"/>
  <c r="I1588"/>
  <c r="H1588"/>
  <c r="G1588"/>
  <c r="F1588"/>
  <c r="E1588"/>
  <c r="D1588"/>
  <c r="C1588"/>
  <c r="B1588"/>
  <c r="A1588"/>
  <c r="O1587"/>
  <c r="K1587"/>
  <c r="J1587"/>
  <c r="I1587"/>
  <c r="H1587"/>
  <c r="G1587"/>
  <c r="F1587"/>
  <c r="E1587"/>
  <c r="D1587"/>
  <c r="C1587"/>
  <c r="B1587"/>
  <c r="A1587"/>
  <c r="O1586"/>
  <c r="K1586"/>
  <c r="J1586"/>
  <c r="I1586"/>
  <c r="H1586"/>
  <c r="G1586"/>
  <c r="F1586"/>
  <c r="E1586"/>
  <c r="D1586"/>
  <c r="C1586"/>
  <c r="B1586"/>
  <c r="A1586"/>
  <c r="O1585"/>
  <c r="K1585"/>
  <c r="J1585"/>
  <c r="I1585"/>
  <c r="H1585"/>
  <c r="G1585"/>
  <c r="F1585"/>
  <c r="E1585"/>
  <c r="D1585"/>
  <c r="C1585"/>
  <c r="B1585"/>
  <c r="A1585"/>
  <c r="O1584"/>
  <c r="K1584"/>
  <c r="J1584"/>
  <c r="I1584"/>
  <c r="H1584"/>
  <c r="G1584"/>
  <c r="F1584"/>
  <c r="E1584"/>
  <c r="D1584"/>
  <c r="C1584"/>
  <c r="B1584"/>
  <c r="A1584"/>
  <c r="O1583"/>
  <c r="K1583"/>
  <c r="J1583"/>
  <c r="I1583"/>
  <c r="H1583"/>
  <c r="G1583"/>
  <c r="F1583"/>
  <c r="E1583"/>
  <c r="D1583"/>
  <c r="C1583"/>
  <c r="B1583"/>
  <c r="A1583"/>
  <c r="O1582"/>
  <c r="K1582"/>
  <c r="J1582"/>
  <c r="I1582"/>
  <c r="H1582"/>
  <c r="G1582"/>
  <c r="F1582"/>
  <c r="E1582"/>
  <c r="D1582"/>
  <c r="C1582"/>
  <c r="B1582"/>
  <c r="A1582"/>
  <c r="O1581"/>
  <c r="K1581"/>
  <c r="J1581"/>
  <c r="I1581"/>
  <c r="H1581"/>
  <c r="G1581"/>
  <c r="F1581"/>
  <c r="E1581"/>
  <c r="D1581"/>
  <c r="C1581"/>
  <c r="B1581"/>
  <c r="A1581"/>
  <c r="O1580"/>
  <c r="K1580"/>
  <c r="J1580"/>
  <c r="I1580"/>
  <c r="H1580"/>
  <c r="G1580"/>
  <c r="F1580"/>
  <c r="E1580"/>
  <c r="D1580"/>
  <c r="C1580"/>
  <c r="B1580"/>
  <c r="A1580"/>
  <c r="O1579"/>
  <c r="K1579"/>
  <c r="J1579"/>
  <c r="I1579"/>
  <c r="H1579"/>
  <c r="G1579"/>
  <c r="F1579"/>
  <c r="E1579"/>
  <c r="D1579"/>
  <c r="C1579"/>
  <c r="B1579"/>
  <c r="A1579"/>
  <c r="O1578"/>
  <c r="K1578"/>
  <c r="J1578"/>
  <c r="I1578"/>
  <c r="H1578"/>
  <c r="G1578"/>
  <c r="F1578"/>
  <c r="E1578"/>
  <c r="D1578"/>
  <c r="C1578"/>
  <c r="B1578"/>
  <c r="A1578"/>
  <c r="O1577"/>
  <c r="K1577"/>
  <c r="J1577"/>
  <c r="I1577"/>
  <c r="H1577"/>
  <c r="G1577"/>
  <c r="F1577"/>
  <c r="E1577"/>
  <c r="D1577"/>
  <c r="C1577"/>
  <c r="B1577"/>
  <c r="A1577"/>
  <c r="O1576"/>
  <c r="K1576"/>
  <c r="J1576"/>
  <c r="I1576"/>
  <c r="H1576"/>
  <c r="G1576"/>
  <c r="F1576"/>
  <c r="E1576"/>
  <c r="D1576"/>
  <c r="C1576"/>
  <c r="B1576"/>
  <c r="A1576"/>
  <c r="O1575"/>
  <c r="K1575"/>
  <c r="J1575"/>
  <c r="I1575"/>
  <c r="H1575"/>
  <c r="G1575"/>
  <c r="F1575"/>
  <c r="E1575"/>
  <c r="D1575"/>
  <c r="C1575"/>
  <c r="B1575"/>
  <c r="A1575"/>
  <c r="O1574"/>
  <c r="K1574"/>
  <c r="J1574"/>
  <c r="I1574"/>
  <c r="H1574"/>
  <c r="G1574"/>
  <c r="F1574"/>
  <c r="E1574"/>
  <c r="D1574"/>
  <c r="C1574"/>
  <c r="B1574"/>
  <c r="A1574"/>
  <c r="O1573"/>
  <c r="K1573"/>
  <c r="J1573"/>
  <c r="I1573"/>
  <c r="H1573"/>
  <c r="G1573"/>
  <c r="F1573"/>
  <c r="E1573"/>
  <c r="D1573"/>
  <c r="C1573"/>
  <c r="B1573"/>
  <c r="A1573"/>
  <c r="O1572"/>
  <c r="K1572"/>
  <c r="J1572"/>
  <c r="I1572"/>
  <c r="H1572"/>
  <c r="G1572"/>
  <c r="F1572"/>
  <c r="E1572"/>
  <c r="D1572"/>
  <c r="C1572"/>
  <c r="B1572"/>
  <c r="A1572"/>
  <c r="O1571"/>
  <c r="K1571"/>
  <c r="J1571"/>
  <c r="I1571"/>
  <c r="H1571"/>
  <c r="G1571"/>
  <c r="F1571"/>
  <c r="E1571"/>
  <c r="D1571"/>
  <c r="C1571"/>
  <c r="B1571"/>
  <c r="A1571"/>
  <c r="O1570"/>
  <c r="K1570"/>
  <c r="J1570"/>
  <c r="I1570"/>
  <c r="H1570"/>
  <c r="G1570"/>
  <c r="F1570"/>
  <c r="E1570"/>
  <c r="D1570"/>
  <c r="C1570"/>
  <c r="B1570"/>
  <c r="A1570"/>
  <c r="K1569"/>
  <c r="J1569"/>
  <c r="I1569"/>
  <c r="H1569"/>
  <c r="G1569"/>
  <c r="F1569"/>
  <c r="E1569"/>
  <c r="C1569"/>
  <c r="B1569"/>
  <c r="A1569"/>
  <c r="O1568"/>
  <c r="K1568"/>
  <c r="J1568"/>
  <c r="I1568"/>
  <c r="H1568"/>
  <c r="G1568"/>
  <c r="F1568"/>
  <c r="E1568"/>
  <c r="D1568"/>
  <c r="C1568"/>
  <c r="B1568"/>
  <c r="A1568"/>
  <c r="O1567"/>
  <c r="K1567"/>
  <c r="J1567"/>
  <c r="I1567"/>
  <c r="H1567"/>
  <c r="G1567"/>
  <c r="F1567"/>
  <c r="E1567"/>
  <c r="D1567"/>
  <c r="C1567"/>
  <c r="B1567"/>
  <c r="A1567"/>
  <c r="O1566"/>
  <c r="K1566"/>
  <c r="J1566"/>
  <c r="I1566"/>
  <c r="H1566"/>
  <c r="G1566"/>
  <c r="F1566"/>
  <c r="E1566"/>
  <c r="D1566"/>
  <c r="C1566"/>
  <c r="B1566"/>
  <c r="A1566"/>
  <c r="O1565"/>
  <c r="K1565"/>
  <c r="J1565"/>
  <c r="I1565"/>
  <c r="H1565"/>
  <c r="G1565"/>
  <c r="F1565"/>
  <c r="E1565"/>
  <c r="D1565"/>
  <c r="C1565"/>
  <c r="B1565"/>
  <c r="A1565"/>
  <c r="O1564"/>
  <c r="K1564"/>
  <c r="J1564"/>
  <c r="I1564"/>
  <c r="H1564"/>
  <c r="G1564"/>
  <c r="F1564"/>
  <c r="E1564"/>
  <c r="D1564"/>
  <c r="C1564"/>
  <c r="B1564"/>
  <c r="A1564"/>
  <c r="O1563"/>
  <c r="K1563"/>
  <c r="J1563"/>
  <c r="I1563"/>
  <c r="H1563"/>
  <c r="G1563"/>
  <c r="F1563"/>
  <c r="E1563"/>
  <c r="D1563"/>
  <c r="C1563"/>
  <c r="B1563"/>
  <c r="A1563"/>
  <c r="O1562"/>
  <c r="K1562"/>
  <c r="J1562"/>
  <c r="I1562"/>
  <c r="H1562"/>
  <c r="G1562"/>
  <c r="F1562"/>
  <c r="E1562"/>
  <c r="D1562"/>
  <c r="C1562"/>
  <c r="B1562"/>
  <c r="A1562"/>
  <c r="K1561"/>
  <c r="J1561"/>
  <c r="I1561"/>
  <c r="H1561"/>
  <c r="G1561"/>
  <c r="F1561"/>
  <c r="E1561"/>
  <c r="C1561"/>
  <c r="B1561"/>
  <c r="A1561"/>
  <c r="O1560"/>
  <c r="K1560"/>
  <c r="J1560"/>
  <c r="I1560"/>
  <c r="H1560"/>
  <c r="G1560"/>
  <c r="F1560"/>
  <c r="E1560"/>
  <c r="D1560"/>
  <c r="C1560"/>
  <c r="B1560"/>
  <c r="A1560"/>
  <c r="O1559"/>
  <c r="K1559"/>
  <c r="J1559"/>
  <c r="I1559"/>
  <c r="H1559"/>
  <c r="G1559"/>
  <c r="F1559"/>
  <c r="E1559"/>
  <c r="D1559"/>
  <c r="C1559"/>
  <c r="B1559"/>
  <c r="A1559"/>
  <c r="O1558"/>
  <c r="K1558"/>
  <c r="J1558"/>
  <c r="I1558"/>
  <c r="H1558"/>
  <c r="G1558"/>
  <c r="F1558"/>
  <c r="E1558"/>
  <c r="D1558"/>
  <c r="C1558"/>
  <c r="B1558"/>
  <c r="A1558"/>
  <c r="O1557"/>
  <c r="K1557"/>
  <c r="J1557"/>
  <c r="I1557"/>
  <c r="H1557"/>
  <c r="G1557"/>
  <c r="F1557"/>
  <c r="E1557"/>
  <c r="D1557"/>
  <c r="C1557"/>
  <c r="B1557"/>
  <c r="A1557"/>
  <c r="O1556"/>
  <c r="K1556"/>
  <c r="J1556"/>
  <c r="I1556"/>
  <c r="H1556"/>
  <c r="G1556"/>
  <c r="F1556"/>
  <c r="E1556"/>
  <c r="D1556"/>
  <c r="C1556"/>
  <c r="B1556"/>
  <c r="A1556"/>
  <c r="O1555"/>
  <c r="K1555"/>
  <c r="J1555"/>
  <c r="I1555"/>
  <c r="H1555"/>
  <c r="G1555"/>
  <c r="F1555"/>
  <c r="E1555"/>
  <c r="D1555"/>
  <c r="C1555"/>
  <c r="B1555"/>
  <c r="A1555"/>
  <c r="O1554"/>
  <c r="K1554"/>
  <c r="J1554"/>
  <c r="I1554"/>
  <c r="H1554"/>
  <c r="G1554"/>
  <c r="F1554"/>
  <c r="E1554"/>
  <c r="D1554"/>
  <c r="C1554"/>
  <c r="B1554"/>
  <c r="A1554"/>
  <c r="O1553"/>
  <c r="K1553"/>
  <c r="J1553"/>
  <c r="I1553"/>
  <c r="H1553"/>
  <c r="G1553"/>
  <c r="F1553"/>
  <c r="E1553"/>
  <c r="D1553"/>
  <c r="C1553"/>
  <c r="B1553"/>
  <c r="A1553"/>
  <c r="O1552"/>
  <c r="K1552"/>
  <c r="J1552"/>
  <c r="I1552"/>
  <c r="H1552"/>
  <c r="G1552"/>
  <c r="F1552"/>
  <c r="E1552"/>
  <c r="D1552"/>
  <c r="C1552"/>
  <c r="B1552"/>
  <c r="A1552"/>
  <c r="O1551"/>
  <c r="K1551"/>
  <c r="J1551"/>
  <c r="I1551"/>
  <c r="H1551"/>
  <c r="G1551"/>
  <c r="F1551"/>
  <c r="E1551"/>
  <c r="D1551"/>
  <c r="C1551"/>
  <c r="B1551"/>
  <c r="A1551"/>
  <c r="O1550"/>
  <c r="K1550"/>
  <c r="J1550"/>
  <c r="I1550"/>
  <c r="H1550"/>
  <c r="G1550"/>
  <c r="F1550"/>
  <c r="E1550"/>
  <c r="D1550"/>
  <c r="C1550"/>
  <c r="B1550"/>
  <c r="A1550"/>
  <c r="O1549"/>
  <c r="K1549"/>
  <c r="J1549"/>
  <c r="I1549"/>
  <c r="H1549"/>
  <c r="G1549"/>
  <c r="F1549"/>
  <c r="E1549"/>
  <c r="D1549"/>
  <c r="C1549"/>
  <c r="B1549"/>
  <c r="A1549"/>
  <c r="O1548"/>
  <c r="K1548"/>
  <c r="J1548"/>
  <c r="I1548"/>
  <c r="H1548"/>
  <c r="G1548"/>
  <c r="F1548"/>
  <c r="E1548"/>
  <c r="D1548"/>
  <c r="C1548"/>
  <c r="B1548"/>
  <c r="A1548"/>
  <c r="O1547"/>
  <c r="K1547"/>
  <c r="J1547"/>
  <c r="I1547"/>
  <c r="H1547"/>
  <c r="G1547"/>
  <c r="F1547"/>
  <c r="E1547"/>
  <c r="D1547"/>
  <c r="C1547"/>
  <c r="B1547"/>
  <c r="A1547"/>
  <c r="O1546"/>
  <c r="K1546"/>
  <c r="J1546"/>
  <c r="I1546"/>
  <c r="H1546"/>
  <c r="G1546"/>
  <c r="F1546"/>
  <c r="E1546"/>
  <c r="D1546"/>
  <c r="C1546"/>
  <c r="B1546"/>
  <c r="A1546"/>
  <c r="O1545"/>
  <c r="K1545"/>
  <c r="J1545"/>
  <c r="I1545"/>
  <c r="H1545"/>
  <c r="G1545"/>
  <c r="F1545"/>
  <c r="E1545"/>
  <c r="D1545"/>
  <c r="C1545"/>
  <c r="B1545"/>
  <c r="A1545"/>
  <c r="O1544"/>
  <c r="K1544"/>
  <c r="J1544"/>
  <c r="I1544"/>
  <c r="H1544"/>
  <c r="G1544"/>
  <c r="F1544"/>
  <c r="E1544"/>
  <c r="D1544"/>
  <c r="C1544"/>
  <c r="B1544"/>
  <c r="A1544"/>
  <c r="O1543"/>
  <c r="K1543"/>
  <c r="J1543"/>
  <c r="I1543"/>
  <c r="H1543"/>
  <c r="G1543"/>
  <c r="F1543"/>
  <c r="E1543"/>
  <c r="D1543"/>
  <c r="C1543"/>
  <c r="B1543"/>
  <c r="A1543"/>
  <c r="O1542"/>
  <c r="K1542"/>
  <c r="J1542"/>
  <c r="I1542"/>
  <c r="H1542"/>
  <c r="G1542"/>
  <c r="F1542"/>
  <c r="E1542"/>
  <c r="D1542"/>
  <c r="C1542"/>
  <c r="B1542"/>
  <c r="A1542"/>
  <c r="O1541"/>
  <c r="K1541"/>
  <c r="J1541"/>
  <c r="I1541"/>
  <c r="H1541"/>
  <c r="G1541"/>
  <c r="F1541"/>
  <c r="E1541"/>
  <c r="D1541"/>
  <c r="C1541"/>
  <c r="B1541"/>
  <c r="A1541"/>
  <c r="O1540"/>
  <c r="K1540"/>
  <c r="J1540"/>
  <c r="I1540"/>
  <c r="H1540"/>
  <c r="G1540"/>
  <c r="F1540"/>
  <c r="E1540"/>
  <c r="D1540"/>
  <c r="C1540"/>
  <c r="B1540"/>
  <c r="A1540"/>
  <c r="O1539"/>
  <c r="K1539"/>
  <c r="J1539"/>
  <c r="I1539"/>
  <c r="H1539"/>
  <c r="G1539"/>
  <c r="F1539"/>
  <c r="E1539"/>
  <c r="D1539"/>
  <c r="C1539"/>
  <c r="B1539"/>
  <c r="A1539"/>
  <c r="O1538"/>
  <c r="K1538"/>
  <c r="J1538"/>
  <c r="I1538"/>
  <c r="H1538"/>
  <c r="G1538"/>
  <c r="F1538"/>
  <c r="E1538"/>
  <c r="D1538"/>
  <c r="C1538"/>
  <c r="B1538"/>
  <c r="A1538"/>
  <c r="O1537"/>
  <c r="K1537"/>
  <c r="J1537"/>
  <c r="I1537"/>
  <c r="H1537"/>
  <c r="G1537"/>
  <c r="F1537"/>
  <c r="E1537"/>
  <c r="D1537"/>
  <c r="C1537"/>
  <c r="B1537"/>
  <c r="A1537"/>
  <c r="O1536"/>
  <c r="K1536"/>
  <c r="J1536"/>
  <c r="I1536"/>
  <c r="H1536"/>
  <c r="G1536"/>
  <c r="F1536"/>
  <c r="E1536"/>
  <c r="D1536"/>
  <c r="C1536"/>
  <c r="B1536"/>
  <c r="A1536"/>
  <c r="O1535"/>
  <c r="K1535"/>
  <c r="J1535"/>
  <c r="I1535"/>
  <c r="H1535"/>
  <c r="G1535"/>
  <c r="F1535"/>
  <c r="E1535"/>
  <c r="D1535"/>
  <c r="C1535"/>
  <c r="B1535"/>
  <c r="A1535"/>
  <c r="K1534"/>
  <c r="J1534"/>
  <c r="I1534"/>
  <c r="H1534"/>
  <c r="G1534"/>
  <c r="F1534"/>
  <c r="E1534"/>
  <c r="C1534"/>
  <c r="B1534"/>
  <c r="A1534"/>
  <c r="O1533"/>
  <c r="K1533"/>
  <c r="J1533"/>
  <c r="I1533"/>
  <c r="H1533"/>
  <c r="G1533"/>
  <c r="F1533"/>
  <c r="E1533"/>
  <c r="D1533"/>
  <c r="C1533"/>
  <c r="B1533"/>
  <c r="A1533"/>
  <c r="O1532"/>
  <c r="K1532"/>
  <c r="J1532"/>
  <c r="I1532"/>
  <c r="H1532"/>
  <c r="G1532"/>
  <c r="F1532"/>
  <c r="E1532"/>
  <c r="D1532"/>
  <c r="C1532"/>
  <c r="B1532"/>
  <c r="A1532"/>
  <c r="O1531"/>
  <c r="K1531"/>
  <c r="J1531"/>
  <c r="I1531"/>
  <c r="H1531"/>
  <c r="G1531"/>
  <c r="F1531"/>
  <c r="E1531"/>
  <c r="D1531"/>
  <c r="C1531"/>
  <c r="B1531"/>
  <c r="A1531"/>
  <c r="O1530"/>
  <c r="K1530"/>
  <c r="J1530"/>
  <c r="I1530"/>
  <c r="H1530"/>
  <c r="G1530"/>
  <c r="F1530"/>
  <c r="E1530"/>
  <c r="D1530"/>
  <c r="C1530"/>
  <c r="B1530"/>
  <c r="A1530"/>
  <c r="O1529"/>
  <c r="K1529"/>
  <c r="J1529"/>
  <c r="I1529"/>
  <c r="H1529"/>
  <c r="G1529"/>
  <c r="F1529"/>
  <c r="E1529"/>
  <c r="D1529"/>
  <c r="C1529"/>
  <c r="B1529"/>
  <c r="A1529"/>
  <c r="O1528"/>
  <c r="K1528"/>
  <c r="J1528"/>
  <c r="I1528"/>
  <c r="H1528"/>
  <c r="G1528"/>
  <c r="F1528"/>
  <c r="E1528"/>
  <c r="D1528"/>
  <c r="C1528"/>
  <c r="B1528"/>
  <c r="A1528"/>
  <c r="O1527"/>
  <c r="K1527"/>
  <c r="J1527"/>
  <c r="I1527"/>
  <c r="H1527"/>
  <c r="G1527"/>
  <c r="F1527"/>
  <c r="E1527"/>
  <c r="D1527"/>
  <c r="C1527"/>
  <c r="B1527"/>
  <c r="A1527"/>
  <c r="O1526"/>
  <c r="K1526"/>
  <c r="J1526"/>
  <c r="I1526"/>
  <c r="H1526"/>
  <c r="G1526"/>
  <c r="F1526"/>
  <c r="E1526"/>
  <c r="D1526"/>
  <c r="C1526"/>
  <c r="B1526"/>
  <c r="A1526"/>
  <c r="K1525"/>
  <c r="J1525"/>
  <c r="I1525"/>
  <c r="H1525"/>
  <c r="G1525"/>
  <c r="F1525"/>
  <c r="E1525"/>
  <c r="C1525"/>
  <c r="B1525"/>
  <c r="A1525"/>
  <c r="O1524"/>
  <c r="K1524"/>
  <c r="J1524"/>
  <c r="I1524"/>
  <c r="H1524"/>
  <c r="G1524"/>
  <c r="F1524"/>
  <c r="E1524"/>
  <c r="D1524"/>
  <c r="C1524"/>
  <c r="B1524"/>
  <c r="A1524"/>
  <c r="O1523"/>
  <c r="K1523"/>
  <c r="J1523"/>
  <c r="I1523"/>
  <c r="H1523"/>
  <c r="G1523"/>
  <c r="F1523"/>
  <c r="E1523"/>
  <c r="D1523"/>
  <c r="C1523"/>
  <c r="B1523"/>
  <c r="A1523"/>
  <c r="O1522"/>
  <c r="K1522"/>
  <c r="J1522"/>
  <c r="I1522"/>
  <c r="H1522"/>
  <c r="G1522"/>
  <c r="F1522"/>
  <c r="E1522"/>
  <c r="D1522"/>
  <c r="C1522"/>
  <c r="B1522"/>
  <c r="A1522"/>
  <c r="O1521"/>
  <c r="K1521"/>
  <c r="J1521"/>
  <c r="I1521"/>
  <c r="H1521"/>
  <c r="G1521"/>
  <c r="F1521"/>
  <c r="E1521"/>
  <c r="D1521"/>
  <c r="C1521"/>
  <c r="B1521"/>
  <c r="A1521"/>
  <c r="O1520"/>
  <c r="K1520"/>
  <c r="J1520"/>
  <c r="I1520"/>
  <c r="H1520"/>
  <c r="G1520"/>
  <c r="F1520"/>
  <c r="E1520"/>
  <c r="D1520"/>
  <c r="C1520"/>
  <c r="B1520"/>
  <c r="A1520"/>
  <c r="O1519"/>
  <c r="K1519"/>
  <c r="J1519"/>
  <c r="I1519"/>
  <c r="H1519"/>
  <c r="G1519"/>
  <c r="F1519"/>
  <c r="E1519"/>
  <c r="D1519"/>
  <c r="C1519"/>
  <c r="B1519"/>
  <c r="A1519"/>
  <c r="O1518"/>
  <c r="K1518"/>
  <c r="J1518"/>
  <c r="I1518"/>
  <c r="H1518"/>
  <c r="G1518"/>
  <c r="F1518"/>
  <c r="E1518"/>
  <c r="D1518"/>
  <c r="C1518"/>
  <c r="B1518"/>
  <c r="A1518"/>
  <c r="O1517"/>
  <c r="K1517"/>
  <c r="J1517"/>
  <c r="I1517"/>
  <c r="H1517"/>
  <c r="G1517"/>
  <c r="F1517"/>
  <c r="E1517"/>
  <c r="D1517"/>
  <c r="C1517"/>
  <c r="B1517"/>
  <c r="A1517"/>
  <c r="O1516"/>
  <c r="K1516"/>
  <c r="J1516"/>
  <c r="I1516"/>
  <c r="H1516"/>
  <c r="G1516"/>
  <c r="F1516"/>
  <c r="E1516"/>
  <c r="D1516"/>
  <c r="C1516"/>
  <c r="B1516"/>
  <c r="A1516"/>
  <c r="O1515"/>
  <c r="K1515"/>
  <c r="J1515"/>
  <c r="I1515"/>
  <c r="H1515"/>
  <c r="G1515"/>
  <c r="F1515"/>
  <c r="E1515"/>
  <c r="D1515"/>
  <c r="C1515"/>
  <c r="B1515"/>
  <c r="A1515"/>
  <c r="O1514"/>
  <c r="K1514"/>
  <c r="J1514"/>
  <c r="I1514"/>
  <c r="H1514"/>
  <c r="G1514"/>
  <c r="F1514"/>
  <c r="E1514"/>
  <c r="D1514"/>
  <c r="C1514"/>
  <c r="B1514"/>
  <c r="A1514"/>
  <c r="K1513"/>
  <c r="J1513"/>
  <c r="I1513"/>
  <c r="H1513"/>
  <c r="G1513"/>
  <c r="F1513"/>
  <c r="E1513"/>
  <c r="C1513"/>
  <c r="B1513"/>
  <c r="A1513"/>
  <c r="O1512"/>
  <c r="K1512"/>
  <c r="J1512"/>
  <c r="I1512"/>
  <c r="H1512"/>
  <c r="G1512"/>
  <c r="F1512"/>
  <c r="E1512"/>
  <c r="D1512"/>
  <c r="C1512"/>
  <c r="B1512"/>
  <c r="A1512"/>
  <c r="O1511"/>
  <c r="K1511"/>
  <c r="J1511"/>
  <c r="I1511"/>
  <c r="H1511"/>
  <c r="G1511"/>
  <c r="F1511"/>
  <c r="E1511"/>
  <c r="D1511"/>
  <c r="C1511"/>
  <c r="B1511"/>
  <c r="A1511"/>
  <c r="O1510"/>
  <c r="K1510"/>
  <c r="J1510"/>
  <c r="I1510"/>
  <c r="H1510"/>
  <c r="G1510"/>
  <c r="F1510"/>
  <c r="E1510"/>
  <c r="D1510"/>
  <c r="C1510"/>
  <c r="B1510"/>
  <c r="A1510"/>
  <c r="O1509"/>
  <c r="K1509"/>
  <c r="J1509"/>
  <c r="I1509"/>
  <c r="H1509"/>
  <c r="G1509"/>
  <c r="F1509"/>
  <c r="E1509"/>
  <c r="D1509"/>
  <c r="C1509"/>
  <c r="B1509"/>
  <c r="A1509"/>
  <c r="O1508"/>
  <c r="K1508"/>
  <c r="J1508"/>
  <c r="I1508"/>
  <c r="H1508"/>
  <c r="G1508"/>
  <c r="F1508"/>
  <c r="E1508"/>
  <c r="D1508"/>
  <c r="C1508"/>
  <c r="B1508"/>
  <c r="A1508"/>
  <c r="O1507"/>
  <c r="K1507"/>
  <c r="J1507"/>
  <c r="I1507"/>
  <c r="H1507"/>
  <c r="G1507"/>
  <c r="F1507"/>
  <c r="E1507"/>
  <c r="D1507"/>
  <c r="C1507"/>
  <c r="B1507"/>
  <c r="A1507"/>
  <c r="K1506"/>
  <c r="J1506"/>
  <c r="I1506"/>
  <c r="H1506"/>
  <c r="F1506"/>
  <c r="E1506"/>
  <c r="C1506"/>
  <c r="B1506"/>
  <c r="A1506"/>
  <c r="O1505"/>
  <c r="K1505"/>
  <c r="J1505"/>
  <c r="I1505"/>
  <c r="H1505"/>
  <c r="G1505"/>
  <c r="F1505"/>
  <c r="E1505"/>
  <c r="D1505"/>
  <c r="C1505"/>
  <c r="B1505"/>
  <c r="A1505"/>
  <c r="O1504"/>
  <c r="K1504"/>
  <c r="J1504"/>
  <c r="I1504"/>
  <c r="H1504"/>
  <c r="G1504"/>
  <c r="F1504"/>
  <c r="E1504"/>
  <c r="D1504"/>
  <c r="C1504"/>
  <c r="B1504"/>
  <c r="A1504"/>
  <c r="O1503"/>
  <c r="K1503"/>
  <c r="J1503"/>
  <c r="I1503"/>
  <c r="H1503"/>
  <c r="G1503"/>
  <c r="F1503"/>
  <c r="E1503"/>
  <c r="D1503"/>
  <c r="C1503"/>
  <c r="B1503"/>
  <c r="A1503"/>
  <c r="O1502"/>
  <c r="K1502"/>
  <c r="J1502"/>
  <c r="I1502"/>
  <c r="H1502"/>
  <c r="G1502"/>
  <c r="F1502"/>
  <c r="E1502"/>
  <c r="D1502"/>
  <c r="C1502"/>
  <c r="B1502"/>
  <c r="A1502"/>
  <c r="O1501"/>
  <c r="K1501"/>
  <c r="J1501"/>
  <c r="I1501"/>
  <c r="H1501"/>
  <c r="G1501"/>
  <c r="F1501"/>
  <c r="E1501"/>
  <c r="D1501"/>
  <c r="C1501"/>
  <c r="B1501"/>
  <c r="A1501"/>
  <c r="O1500"/>
  <c r="K1500"/>
  <c r="J1500"/>
  <c r="I1500"/>
  <c r="H1500"/>
  <c r="G1500"/>
  <c r="F1500"/>
  <c r="E1500"/>
  <c r="D1500"/>
  <c r="C1500"/>
  <c r="B1500"/>
  <c r="A1500"/>
  <c r="O1499"/>
  <c r="K1499"/>
  <c r="J1499"/>
  <c r="I1499"/>
  <c r="H1499"/>
  <c r="G1499"/>
  <c r="F1499"/>
  <c r="E1499"/>
  <c r="D1499"/>
  <c r="C1499"/>
  <c r="B1499"/>
  <c r="A1499"/>
  <c r="O1498"/>
  <c r="K1498"/>
  <c r="J1498"/>
  <c r="I1498"/>
  <c r="H1498"/>
  <c r="G1498"/>
  <c r="F1498"/>
  <c r="E1498"/>
  <c r="D1498"/>
  <c r="C1498"/>
  <c r="B1498"/>
  <c r="A1498"/>
  <c r="O1497"/>
  <c r="K1497"/>
  <c r="J1497"/>
  <c r="I1497"/>
  <c r="H1497"/>
  <c r="G1497"/>
  <c r="F1497"/>
  <c r="E1497"/>
  <c r="D1497"/>
  <c r="C1497"/>
  <c r="B1497"/>
  <c r="A1497"/>
  <c r="O1496"/>
  <c r="K1496"/>
  <c r="J1496"/>
  <c r="I1496"/>
  <c r="H1496"/>
  <c r="G1496"/>
  <c r="F1496"/>
  <c r="E1496"/>
  <c r="D1496"/>
  <c r="C1496"/>
  <c r="B1496"/>
  <c r="A1496"/>
  <c r="O1495"/>
  <c r="K1495"/>
  <c r="J1495"/>
  <c r="I1495"/>
  <c r="H1495"/>
  <c r="G1495"/>
  <c r="F1495"/>
  <c r="E1495"/>
  <c r="D1495"/>
  <c r="C1495"/>
  <c r="B1495"/>
  <c r="A1495"/>
  <c r="O1494"/>
  <c r="K1494"/>
  <c r="J1494"/>
  <c r="I1494"/>
  <c r="H1494"/>
  <c r="G1494"/>
  <c r="F1494"/>
  <c r="E1494"/>
  <c r="D1494"/>
  <c r="C1494"/>
  <c r="B1494"/>
  <c r="A1494"/>
  <c r="K1493"/>
  <c r="J1493"/>
  <c r="I1493"/>
  <c r="H1493"/>
  <c r="G1493"/>
  <c r="F1493"/>
  <c r="E1493"/>
  <c r="C1493"/>
  <c r="B1493"/>
  <c r="A1493"/>
  <c r="O1492"/>
  <c r="K1492"/>
  <c r="J1492"/>
  <c r="I1492"/>
  <c r="H1492"/>
  <c r="G1492"/>
  <c r="F1492"/>
  <c r="E1492"/>
  <c r="D1492"/>
  <c r="C1492"/>
  <c r="B1492"/>
  <c r="A1492"/>
  <c r="O1491"/>
  <c r="K1491"/>
  <c r="J1491"/>
  <c r="I1491"/>
  <c r="H1491"/>
  <c r="G1491"/>
  <c r="F1491"/>
  <c r="E1491"/>
  <c r="D1491"/>
  <c r="C1491"/>
  <c r="B1491"/>
  <c r="A1491"/>
  <c r="O1490"/>
  <c r="K1490"/>
  <c r="J1490"/>
  <c r="I1490"/>
  <c r="H1490"/>
  <c r="G1490"/>
  <c r="F1490"/>
  <c r="E1490"/>
  <c r="D1490"/>
  <c r="C1490"/>
  <c r="B1490"/>
  <c r="A1490"/>
  <c r="O1489"/>
  <c r="K1489"/>
  <c r="J1489"/>
  <c r="I1489"/>
  <c r="H1489"/>
  <c r="G1489"/>
  <c r="F1489"/>
  <c r="E1489"/>
  <c r="D1489"/>
  <c r="C1489"/>
  <c r="B1489"/>
  <c r="A1489"/>
  <c r="O1488"/>
  <c r="K1488"/>
  <c r="J1488"/>
  <c r="I1488"/>
  <c r="H1488"/>
  <c r="G1488"/>
  <c r="F1488"/>
  <c r="E1488"/>
  <c r="D1488"/>
  <c r="C1488"/>
  <c r="B1488"/>
  <c r="A1488"/>
  <c r="O1487"/>
  <c r="K1487"/>
  <c r="J1487"/>
  <c r="I1487"/>
  <c r="H1487"/>
  <c r="G1487"/>
  <c r="F1487"/>
  <c r="E1487"/>
  <c r="D1487"/>
  <c r="C1487"/>
  <c r="B1487"/>
  <c r="A1487"/>
  <c r="O1486"/>
  <c r="K1486"/>
  <c r="J1486"/>
  <c r="I1486"/>
  <c r="H1486"/>
  <c r="G1486"/>
  <c r="F1486"/>
  <c r="E1486"/>
  <c r="D1486"/>
  <c r="C1486"/>
  <c r="B1486"/>
  <c r="A1486"/>
  <c r="O1485"/>
  <c r="K1485"/>
  <c r="J1485"/>
  <c r="I1485"/>
  <c r="H1485"/>
  <c r="G1485"/>
  <c r="F1485"/>
  <c r="E1485"/>
  <c r="D1485"/>
  <c r="C1485"/>
  <c r="B1485"/>
  <c r="A1485"/>
  <c r="K1484"/>
  <c r="J1484"/>
  <c r="I1484"/>
  <c r="H1484"/>
  <c r="G1484"/>
  <c r="F1484"/>
  <c r="E1484"/>
  <c r="C1484"/>
  <c r="B1484"/>
  <c r="A1484"/>
  <c r="O1483"/>
  <c r="K1483"/>
  <c r="J1483"/>
  <c r="I1483"/>
  <c r="H1483"/>
  <c r="G1483"/>
  <c r="F1483"/>
  <c r="E1483"/>
  <c r="D1483"/>
  <c r="C1483"/>
  <c r="B1483"/>
  <c r="A1483"/>
  <c r="O1482"/>
  <c r="K1482"/>
  <c r="J1482"/>
  <c r="I1482"/>
  <c r="H1482"/>
  <c r="G1482"/>
  <c r="F1482"/>
  <c r="E1482"/>
  <c r="D1482"/>
  <c r="C1482"/>
  <c r="B1482"/>
  <c r="A1482"/>
  <c r="K1481"/>
  <c r="J1481"/>
  <c r="I1481"/>
  <c r="H1481"/>
  <c r="G1481"/>
  <c r="F1481"/>
  <c r="E1481"/>
  <c r="C1481"/>
  <c r="B1481"/>
  <c r="A1481"/>
  <c r="O1480"/>
  <c r="K1480"/>
  <c r="J1480"/>
  <c r="I1480"/>
  <c r="H1480"/>
  <c r="G1480"/>
  <c r="F1480"/>
  <c r="E1480"/>
  <c r="D1480"/>
  <c r="C1480"/>
  <c r="B1480"/>
  <c r="A1480"/>
  <c r="O1479"/>
  <c r="K1479"/>
  <c r="J1479"/>
  <c r="I1479"/>
  <c r="H1479"/>
  <c r="G1479"/>
  <c r="F1479"/>
  <c r="E1479"/>
  <c r="D1479"/>
  <c r="C1479"/>
  <c r="B1479"/>
  <c r="A1479"/>
  <c r="O1478"/>
  <c r="K1478"/>
  <c r="J1478"/>
  <c r="I1478"/>
  <c r="H1478"/>
  <c r="G1478"/>
  <c r="F1478"/>
  <c r="E1478"/>
  <c r="D1478"/>
  <c r="C1478"/>
  <c r="B1478"/>
  <c r="A1478"/>
  <c r="O1477"/>
  <c r="K1477"/>
  <c r="J1477"/>
  <c r="I1477"/>
  <c r="H1477"/>
  <c r="G1477"/>
  <c r="F1477"/>
  <c r="E1477"/>
  <c r="D1477"/>
  <c r="C1477"/>
  <c r="B1477"/>
  <c r="A1477"/>
  <c r="O1476"/>
  <c r="K1476"/>
  <c r="J1476"/>
  <c r="I1476"/>
  <c r="H1476"/>
  <c r="G1476"/>
  <c r="F1476"/>
  <c r="E1476"/>
  <c r="D1476"/>
  <c r="C1476"/>
  <c r="B1476"/>
  <c r="A1476"/>
  <c r="O1475"/>
  <c r="K1475"/>
  <c r="J1475"/>
  <c r="I1475"/>
  <c r="H1475"/>
  <c r="G1475"/>
  <c r="F1475"/>
  <c r="E1475"/>
  <c r="D1475"/>
  <c r="C1475"/>
  <c r="B1475"/>
  <c r="A1475"/>
  <c r="O1474"/>
  <c r="K1474"/>
  <c r="J1474"/>
  <c r="I1474"/>
  <c r="H1474"/>
  <c r="G1474"/>
  <c r="F1474"/>
  <c r="E1474"/>
  <c r="D1474"/>
  <c r="C1474"/>
  <c r="B1474"/>
  <c r="A1474"/>
  <c r="O1473"/>
  <c r="K1473"/>
  <c r="J1473"/>
  <c r="I1473"/>
  <c r="H1473"/>
  <c r="G1473"/>
  <c r="F1473"/>
  <c r="E1473"/>
  <c r="D1473"/>
  <c r="C1473"/>
  <c r="B1473"/>
  <c r="A1473"/>
  <c r="O1472"/>
  <c r="K1472"/>
  <c r="J1472"/>
  <c r="I1472"/>
  <c r="H1472"/>
  <c r="G1472"/>
  <c r="F1472"/>
  <c r="E1472"/>
  <c r="D1472"/>
  <c r="C1472"/>
  <c r="B1472"/>
  <c r="A1472"/>
  <c r="O1471"/>
  <c r="K1471"/>
  <c r="J1471"/>
  <c r="I1471"/>
  <c r="H1471"/>
  <c r="G1471"/>
  <c r="F1471"/>
  <c r="E1471"/>
  <c r="D1471"/>
  <c r="C1471"/>
  <c r="B1471"/>
  <c r="A1471"/>
  <c r="O1470"/>
  <c r="K1470"/>
  <c r="J1470"/>
  <c r="I1470"/>
  <c r="H1470"/>
  <c r="G1470"/>
  <c r="F1470"/>
  <c r="E1470"/>
  <c r="D1470"/>
  <c r="C1470"/>
  <c r="B1470"/>
  <c r="A1470"/>
  <c r="O1469"/>
  <c r="K1469"/>
  <c r="J1469"/>
  <c r="I1469"/>
  <c r="H1469"/>
  <c r="G1469"/>
  <c r="F1469"/>
  <c r="E1469"/>
  <c r="D1469"/>
  <c r="C1469"/>
  <c r="B1469"/>
  <c r="A1469"/>
  <c r="O1468"/>
  <c r="K1468"/>
  <c r="J1468"/>
  <c r="I1468"/>
  <c r="H1468"/>
  <c r="G1468"/>
  <c r="F1468"/>
  <c r="E1468"/>
  <c r="D1468"/>
  <c r="C1468"/>
  <c r="B1468"/>
  <c r="A1468"/>
  <c r="O1467"/>
  <c r="K1467"/>
  <c r="J1467"/>
  <c r="I1467"/>
  <c r="H1467"/>
  <c r="G1467"/>
  <c r="F1467"/>
  <c r="E1467"/>
  <c r="D1467"/>
  <c r="C1467"/>
  <c r="B1467"/>
  <c r="A1467"/>
  <c r="K1466"/>
  <c r="J1466"/>
  <c r="I1466"/>
  <c r="H1466"/>
  <c r="F1466"/>
  <c r="E1466"/>
  <c r="C1466"/>
  <c r="B1466"/>
  <c r="A1466"/>
  <c r="K1465"/>
  <c r="J1465"/>
  <c r="I1465"/>
  <c r="H1465"/>
  <c r="G1465"/>
  <c r="F1465"/>
  <c r="E1465"/>
  <c r="C1465"/>
  <c r="B1465"/>
  <c r="A1465"/>
  <c r="O1464"/>
  <c r="K1464"/>
  <c r="J1464"/>
  <c r="I1464"/>
  <c r="H1464"/>
  <c r="G1464"/>
  <c r="F1464"/>
  <c r="E1464"/>
  <c r="D1464"/>
  <c r="C1464"/>
  <c r="B1464"/>
  <c r="A1464"/>
  <c r="K1463"/>
  <c r="J1463"/>
  <c r="I1463"/>
  <c r="H1463"/>
  <c r="F1463"/>
  <c r="E1463"/>
  <c r="C1463"/>
  <c r="B1463"/>
  <c r="A1463"/>
  <c r="O1462"/>
  <c r="K1462"/>
  <c r="J1462"/>
  <c r="I1462"/>
  <c r="H1462"/>
  <c r="G1462"/>
  <c r="F1462"/>
  <c r="E1462"/>
  <c r="D1462"/>
  <c r="C1462"/>
  <c r="B1462"/>
  <c r="A1462"/>
  <c r="O1461"/>
  <c r="K1461"/>
  <c r="J1461"/>
  <c r="I1461"/>
  <c r="H1461"/>
  <c r="G1461"/>
  <c r="F1461"/>
  <c r="E1461"/>
  <c r="D1461"/>
  <c r="C1461"/>
  <c r="B1461"/>
  <c r="A1461"/>
  <c r="O1460"/>
  <c r="K1460"/>
  <c r="J1460"/>
  <c r="I1460"/>
  <c r="H1460"/>
  <c r="G1460"/>
  <c r="F1460"/>
  <c r="E1460"/>
  <c r="D1460"/>
  <c r="C1460"/>
  <c r="B1460"/>
  <c r="A1460"/>
  <c r="O1459"/>
  <c r="K1459"/>
  <c r="J1459"/>
  <c r="I1459"/>
  <c r="H1459"/>
  <c r="G1459"/>
  <c r="F1459"/>
  <c r="E1459"/>
  <c r="D1459"/>
  <c r="C1459"/>
  <c r="B1459"/>
  <c r="A1459"/>
  <c r="O1458"/>
  <c r="K1458"/>
  <c r="J1458"/>
  <c r="I1458"/>
  <c r="H1458"/>
  <c r="G1458"/>
  <c r="F1458"/>
  <c r="E1458"/>
  <c r="D1458"/>
  <c r="C1458"/>
  <c r="B1458"/>
  <c r="A1458"/>
  <c r="K1457"/>
  <c r="J1457"/>
  <c r="I1457"/>
  <c r="H1457"/>
  <c r="G1457"/>
  <c r="F1457"/>
  <c r="E1457"/>
  <c r="C1457"/>
  <c r="B1457"/>
  <c r="A1457"/>
  <c r="O1456"/>
  <c r="K1456"/>
  <c r="J1456"/>
  <c r="I1456"/>
  <c r="H1456"/>
  <c r="G1456"/>
  <c r="F1456"/>
  <c r="E1456"/>
  <c r="D1456"/>
  <c r="C1456"/>
  <c r="B1456"/>
  <c r="A1456"/>
  <c r="O1455"/>
  <c r="K1455"/>
  <c r="J1455"/>
  <c r="I1455"/>
  <c r="H1455"/>
  <c r="G1455"/>
  <c r="F1455"/>
  <c r="E1455"/>
  <c r="D1455"/>
  <c r="C1455"/>
  <c r="B1455"/>
  <c r="A1455"/>
  <c r="K1454"/>
  <c r="J1454"/>
  <c r="I1454"/>
  <c r="H1454"/>
  <c r="G1454"/>
  <c r="F1454"/>
  <c r="E1454"/>
  <c r="C1454"/>
  <c r="B1454"/>
  <c r="A1454"/>
  <c r="O1453"/>
  <c r="K1453"/>
  <c r="J1453"/>
  <c r="I1453"/>
  <c r="H1453"/>
  <c r="G1453"/>
  <c r="F1453"/>
  <c r="E1453"/>
  <c r="D1453"/>
  <c r="C1453"/>
  <c r="B1453"/>
  <c r="A1453"/>
  <c r="O1452"/>
  <c r="K1452"/>
  <c r="J1452"/>
  <c r="I1452"/>
  <c r="H1452"/>
  <c r="G1452"/>
  <c r="F1452"/>
  <c r="E1452"/>
  <c r="D1452"/>
  <c r="C1452"/>
  <c r="B1452"/>
  <c r="A1452"/>
  <c r="O1451"/>
  <c r="K1451"/>
  <c r="J1451"/>
  <c r="I1451"/>
  <c r="H1451"/>
  <c r="G1451"/>
  <c r="F1451"/>
  <c r="E1451"/>
  <c r="D1451"/>
  <c r="C1451"/>
  <c r="B1451"/>
  <c r="A1451"/>
  <c r="O1450"/>
  <c r="K1450"/>
  <c r="J1450"/>
  <c r="I1450"/>
  <c r="H1450"/>
  <c r="G1450"/>
  <c r="F1450"/>
  <c r="E1450"/>
  <c r="D1450"/>
  <c r="C1450"/>
  <c r="B1450"/>
  <c r="A1450"/>
  <c r="K1449"/>
  <c r="J1449"/>
  <c r="I1449"/>
  <c r="H1449"/>
  <c r="F1449"/>
  <c r="E1449"/>
  <c r="C1449"/>
  <c r="B1449"/>
  <c r="A1449"/>
  <c r="O1448"/>
  <c r="K1448"/>
  <c r="J1448"/>
  <c r="I1448"/>
  <c r="H1448"/>
  <c r="G1448"/>
  <c r="F1448"/>
  <c r="E1448"/>
  <c r="D1448"/>
  <c r="C1448"/>
  <c r="B1448"/>
  <c r="A1448"/>
  <c r="O1447"/>
  <c r="K1447"/>
  <c r="J1447"/>
  <c r="I1447"/>
  <c r="H1447"/>
  <c r="G1447"/>
  <c r="F1447"/>
  <c r="E1447"/>
  <c r="D1447"/>
  <c r="C1447"/>
  <c r="B1447"/>
  <c r="A1447"/>
  <c r="O1446"/>
  <c r="K1446"/>
  <c r="J1446"/>
  <c r="I1446"/>
  <c r="H1446"/>
  <c r="G1446"/>
  <c r="F1446"/>
  <c r="E1446"/>
  <c r="D1446"/>
  <c r="C1446"/>
  <c r="B1446"/>
  <c r="A1446"/>
  <c r="O1445"/>
  <c r="K1445"/>
  <c r="J1445"/>
  <c r="I1445"/>
  <c r="H1445"/>
  <c r="G1445"/>
  <c r="F1445"/>
  <c r="E1445"/>
  <c r="D1445"/>
  <c r="C1445"/>
  <c r="B1445"/>
  <c r="A1445"/>
  <c r="O1444"/>
  <c r="K1444"/>
  <c r="J1444"/>
  <c r="I1444"/>
  <c r="H1444"/>
  <c r="G1444"/>
  <c r="F1444"/>
  <c r="E1444"/>
  <c r="D1444"/>
  <c r="C1444"/>
  <c r="B1444"/>
  <c r="A1444"/>
  <c r="O1443"/>
  <c r="K1443"/>
  <c r="J1443"/>
  <c r="I1443"/>
  <c r="H1443"/>
  <c r="G1443"/>
  <c r="F1443"/>
  <c r="E1443"/>
  <c r="D1443"/>
  <c r="C1443"/>
  <c r="B1443"/>
  <c r="A1443"/>
  <c r="O1442"/>
  <c r="K1442"/>
  <c r="J1442"/>
  <c r="I1442"/>
  <c r="H1442"/>
  <c r="G1442"/>
  <c r="F1442"/>
  <c r="E1442"/>
  <c r="D1442"/>
  <c r="C1442"/>
  <c r="B1442"/>
  <c r="A1442"/>
  <c r="O1441"/>
  <c r="K1441"/>
  <c r="J1441"/>
  <c r="I1441"/>
  <c r="H1441"/>
  <c r="G1441"/>
  <c r="F1441"/>
  <c r="E1441"/>
  <c r="D1441"/>
  <c r="C1441"/>
  <c r="B1441"/>
  <c r="A1441"/>
  <c r="O1440"/>
  <c r="K1440"/>
  <c r="J1440"/>
  <c r="I1440"/>
  <c r="H1440"/>
  <c r="G1440"/>
  <c r="F1440"/>
  <c r="E1440"/>
  <c r="D1440"/>
  <c r="C1440"/>
  <c r="B1440"/>
  <c r="A1440"/>
  <c r="O1439"/>
  <c r="K1439"/>
  <c r="J1439"/>
  <c r="I1439"/>
  <c r="H1439"/>
  <c r="G1439"/>
  <c r="F1439"/>
  <c r="E1439"/>
  <c r="D1439"/>
  <c r="C1439"/>
  <c r="B1439"/>
  <c r="A1439"/>
  <c r="O1438"/>
  <c r="K1438"/>
  <c r="J1438"/>
  <c r="I1438"/>
  <c r="H1438"/>
  <c r="G1438"/>
  <c r="F1438"/>
  <c r="E1438"/>
  <c r="D1438"/>
  <c r="C1438"/>
  <c r="B1438"/>
  <c r="A1438"/>
  <c r="O1437"/>
  <c r="K1437"/>
  <c r="J1437"/>
  <c r="I1437"/>
  <c r="H1437"/>
  <c r="G1437"/>
  <c r="F1437"/>
  <c r="E1437"/>
  <c r="D1437"/>
  <c r="C1437"/>
  <c r="B1437"/>
  <c r="A1437"/>
  <c r="O1436"/>
  <c r="K1436"/>
  <c r="J1436"/>
  <c r="I1436"/>
  <c r="H1436"/>
  <c r="G1436"/>
  <c r="F1436"/>
  <c r="E1436"/>
  <c r="D1436"/>
  <c r="C1436"/>
  <c r="B1436"/>
  <c r="A1436"/>
  <c r="O1435"/>
  <c r="K1435"/>
  <c r="J1435"/>
  <c r="I1435"/>
  <c r="H1435"/>
  <c r="G1435"/>
  <c r="F1435"/>
  <c r="E1435"/>
  <c r="D1435"/>
  <c r="C1435"/>
  <c r="B1435"/>
  <c r="A1435"/>
  <c r="O1434"/>
  <c r="K1434"/>
  <c r="J1434"/>
  <c r="I1434"/>
  <c r="H1434"/>
  <c r="G1434"/>
  <c r="F1434"/>
  <c r="E1434"/>
  <c r="D1434"/>
  <c r="C1434"/>
  <c r="B1434"/>
  <c r="A1434"/>
  <c r="O1433"/>
  <c r="K1433"/>
  <c r="J1433"/>
  <c r="I1433"/>
  <c r="H1433"/>
  <c r="G1433"/>
  <c r="F1433"/>
  <c r="E1433"/>
  <c r="D1433"/>
  <c r="C1433"/>
  <c r="B1433"/>
  <c r="A1433"/>
  <c r="O1432"/>
  <c r="K1432"/>
  <c r="J1432"/>
  <c r="I1432"/>
  <c r="H1432"/>
  <c r="G1432"/>
  <c r="F1432"/>
  <c r="E1432"/>
  <c r="D1432"/>
  <c r="C1432"/>
  <c r="B1432"/>
  <c r="A1432"/>
  <c r="O1431"/>
  <c r="K1431"/>
  <c r="J1431"/>
  <c r="I1431"/>
  <c r="H1431"/>
  <c r="G1431"/>
  <c r="F1431"/>
  <c r="E1431"/>
  <c r="D1431"/>
  <c r="C1431"/>
  <c r="B1431"/>
  <c r="A1431"/>
  <c r="O1430"/>
  <c r="K1430"/>
  <c r="J1430"/>
  <c r="I1430"/>
  <c r="H1430"/>
  <c r="G1430"/>
  <c r="F1430"/>
  <c r="E1430"/>
  <c r="D1430"/>
  <c r="C1430"/>
  <c r="B1430"/>
  <c r="A1430"/>
  <c r="K1429"/>
  <c r="J1429"/>
  <c r="I1429"/>
  <c r="H1429"/>
  <c r="G1429"/>
  <c r="F1429"/>
  <c r="E1429"/>
  <c r="C1429"/>
  <c r="B1429"/>
  <c r="A1429"/>
  <c r="O1428"/>
  <c r="K1428"/>
  <c r="J1428"/>
  <c r="I1428"/>
  <c r="H1428"/>
  <c r="G1428"/>
  <c r="F1428"/>
  <c r="E1428"/>
  <c r="D1428"/>
  <c r="C1428"/>
  <c r="B1428"/>
  <c r="A1428"/>
  <c r="O1427"/>
  <c r="K1427"/>
  <c r="J1427"/>
  <c r="I1427"/>
  <c r="H1427"/>
  <c r="G1427"/>
  <c r="F1427"/>
  <c r="E1427"/>
  <c r="D1427"/>
  <c r="C1427"/>
  <c r="B1427"/>
  <c r="A1427"/>
  <c r="O1426"/>
  <c r="K1426"/>
  <c r="J1426"/>
  <c r="I1426"/>
  <c r="H1426"/>
  <c r="G1426"/>
  <c r="F1426"/>
  <c r="E1426"/>
  <c r="D1426"/>
  <c r="C1426"/>
  <c r="B1426"/>
  <c r="A1426"/>
  <c r="O1425"/>
  <c r="K1425"/>
  <c r="J1425"/>
  <c r="I1425"/>
  <c r="H1425"/>
  <c r="G1425"/>
  <c r="F1425"/>
  <c r="E1425"/>
  <c r="D1425"/>
  <c r="C1425"/>
  <c r="B1425"/>
  <c r="A1425"/>
  <c r="O1424"/>
  <c r="K1424"/>
  <c r="J1424"/>
  <c r="I1424"/>
  <c r="H1424"/>
  <c r="G1424"/>
  <c r="F1424"/>
  <c r="E1424"/>
  <c r="D1424"/>
  <c r="C1424"/>
  <c r="B1424"/>
  <c r="A1424"/>
  <c r="O1423"/>
  <c r="K1423"/>
  <c r="J1423"/>
  <c r="I1423"/>
  <c r="H1423"/>
  <c r="G1423"/>
  <c r="F1423"/>
  <c r="E1423"/>
  <c r="D1423"/>
  <c r="C1423"/>
  <c r="B1423"/>
  <c r="A1423"/>
  <c r="O1422"/>
  <c r="K1422"/>
  <c r="J1422"/>
  <c r="I1422"/>
  <c r="H1422"/>
  <c r="G1422"/>
  <c r="F1422"/>
  <c r="E1422"/>
  <c r="D1422"/>
  <c r="C1422"/>
  <c r="B1422"/>
  <c r="A1422"/>
  <c r="O1421"/>
  <c r="K1421"/>
  <c r="J1421"/>
  <c r="I1421"/>
  <c r="H1421"/>
  <c r="G1421"/>
  <c r="F1421"/>
  <c r="E1421"/>
  <c r="D1421"/>
  <c r="C1421"/>
  <c r="B1421"/>
  <c r="A1421"/>
  <c r="O1420"/>
  <c r="K1420"/>
  <c r="J1420"/>
  <c r="I1420"/>
  <c r="H1420"/>
  <c r="G1420"/>
  <c r="F1420"/>
  <c r="E1420"/>
  <c r="D1420"/>
  <c r="C1420"/>
  <c r="B1420"/>
  <c r="A1420"/>
  <c r="O1419"/>
  <c r="K1419"/>
  <c r="J1419"/>
  <c r="I1419"/>
  <c r="H1419"/>
  <c r="G1419"/>
  <c r="F1419"/>
  <c r="E1419"/>
  <c r="D1419"/>
  <c r="C1419"/>
  <c r="B1419"/>
  <c r="A1419"/>
  <c r="O1418"/>
  <c r="K1418"/>
  <c r="J1418"/>
  <c r="I1418"/>
  <c r="H1418"/>
  <c r="G1418"/>
  <c r="F1418"/>
  <c r="E1418"/>
  <c r="D1418"/>
  <c r="C1418"/>
  <c r="B1418"/>
  <c r="A1418"/>
  <c r="O1417"/>
  <c r="K1417"/>
  <c r="J1417"/>
  <c r="I1417"/>
  <c r="H1417"/>
  <c r="G1417"/>
  <c r="F1417"/>
  <c r="E1417"/>
  <c r="D1417"/>
  <c r="C1417"/>
  <c r="B1417"/>
  <c r="A1417"/>
  <c r="O1416"/>
  <c r="K1416"/>
  <c r="J1416"/>
  <c r="I1416"/>
  <c r="H1416"/>
  <c r="G1416"/>
  <c r="F1416"/>
  <c r="E1416"/>
  <c r="D1416"/>
  <c r="C1416"/>
  <c r="B1416"/>
  <c r="A1416"/>
  <c r="O1415"/>
  <c r="K1415"/>
  <c r="J1415"/>
  <c r="I1415"/>
  <c r="H1415"/>
  <c r="G1415"/>
  <c r="F1415"/>
  <c r="E1415"/>
  <c r="D1415"/>
  <c r="C1415"/>
  <c r="B1415"/>
  <c r="A1415"/>
  <c r="O1414"/>
  <c r="K1414"/>
  <c r="J1414"/>
  <c r="I1414"/>
  <c r="H1414"/>
  <c r="G1414"/>
  <c r="F1414"/>
  <c r="E1414"/>
  <c r="D1414"/>
  <c r="C1414"/>
  <c r="B1414"/>
  <c r="A1414"/>
  <c r="O1413"/>
  <c r="K1413"/>
  <c r="J1413"/>
  <c r="I1413"/>
  <c r="H1413"/>
  <c r="G1413"/>
  <c r="F1413"/>
  <c r="E1413"/>
  <c r="D1413"/>
  <c r="C1413"/>
  <c r="B1413"/>
  <c r="A1413"/>
  <c r="O1412"/>
  <c r="K1412"/>
  <c r="J1412"/>
  <c r="I1412"/>
  <c r="H1412"/>
  <c r="G1412"/>
  <c r="F1412"/>
  <c r="E1412"/>
  <c r="D1412"/>
  <c r="C1412"/>
  <c r="B1412"/>
  <c r="A1412"/>
  <c r="O1411"/>
  <c r="K1411"/>
  <c r="J1411"/>
  <c r="I1411"/>
  <c r="H1411"/>
  <c r="G1411"/>
  <c r="F1411"/>
  <c r="E1411"/>
  <c r="D1411"/>
  <c r="C1411"/>
  <c r="B1411"/>
  <c r="A1411"/>
  <c r="O1410"/>
  <c r="K1410"/>
  <c r="J1410"/>
  <c r="I1410"/>
  <c r="H1410"/>
  <c r="G1410"/>
  <c r="F1410"/>
  <c r="E1410"/>
  <c r="D1410"/>
  <c r="C1410"/>
  <c r="B1410"/>
  <c r="A1410"/>
  <c r="O1409"/>
  <c r="K1409"/>
  <c r="J1409"/>
  <c r="I1409"/>
  <c r="H1409"/>
  <c r="G1409"/>
  <c r="F1409"/>
  <c r="E1409"/>
  <c r="D1409"/>
  <c r="C1409"/>
  <c r="B1409"/>
  <c r="A1409"/>
  <c r="O1408"/>
  <c r="K1408"/>
  <c r="J1408"/>
  <c r="I1408"/>
  <c r="H1408"/>
  <c r="G1408"/>
  <c r="F1408"/>
  <c r="E1408"/>
  <c r="D1408"/>
  <c r="C1408"/>
  <c r="B1408"/>
  <c r="A1408"/>
  <c r="O1407"/>
  <c r="K1407"/>
  <c r="J1407"/>
  <c r="I1407"/>
  <c r="H1407"/>
  <c r="G1407"/>
  <c r="F1407"/>
  <c r="E1407"/>
  <c r="D1407"/>
  <c r="C1407"/>
  <c r="B1407"/>
  <c r="A1407"/>
  <c r="O1406"/>
  <c r="K1406"/>
  <c r="J1406"/>
  <c r="I1406"/>
  <c r="H1406"/>
  <c r="G1406"/>
  <c r="F1406"/>
  <c r="E1406"/>
  <c r="D1406"/>
  <c r="C1406"/>
  <c r="B1406"/>
  <c r="A1406"/>
  <c r="O1405"/>
  <c r="K1405"/>
  <c r="J1405"/>
  <c r="I1405"/>
  <c r="H1405"/>
  <c r="G1405"/>
  <c r="F1405"/>
  <c r="E1405"/>
  <c r="D1405"/>
  <c r="C1405"/>
  <c r="B1405"/>
  <c r="A1405"/>
  <c r="O1404"/>
  <c r="K1404"/>
  <c r="J1404"/>
  <c r="I1404"/>
  <c r="H1404"/>
  <c r="G1404"/>
  <c r="F1404"/>
  <c r="E1404"/>
  <c r="D1404"/>
  <c r="C1404"/>
  <c r="B1404"/>
  <c r="A1404"/>
  <c r="O1403"/>
  <c r="K1403"/>
  <c r="J1403"/>
  <c r="I1403"/>
  <c r="H1403"/>
  <c r="G1403"/>
  <c r="F1403"/>
  <c r="E1403"/>
  <c r="D1403"/>
  <c r="C1403"/>
  <c r="B1403"/>
  <c r="A1403"/>
  <c r="O1402"/>
  <c r="K1402"/>
  <c r="J1402"/>
  <c r="I1402"/>
  <c r="H1402"/>
  <c r="G1402"/>
  <c r="F1402"/>
  <c r="E1402"/>
  <c r="D1402"/>
  <c r="C1402"/>
  <c r="B1402"/>
  <c r="A1402"/>
  <c r="O1401"/>
  <c r="K1401"/>
  <c r="J1401"/>
  <c r="I1401"/>
  <c r="H1401"/>
  <c r="G1401"/>
  <c r="F1401"/>
  <c r="E1401"/>
  <c r="D1401"/>
  <c r="C1401"/>
  <c r="B1401"/>
  <c r="A1401"/>
  <c r="O1400"/>
  <c r="K1400"/>
  <c r="J1400"/>
  <c r="I1400"/>
  <c r="H1400"/>
  <c r="G1400"/>
  <c r="F1400"/>
  <c r="E1400"/>
  <c r="D1400"/>
  <c r="C1400"/>
  <c r="B1400"/>
  <c r="A1400"/>
  <c r="K1399"/>
  <c r="J1399"/>
  <c r="I1399"/>
  <c r="H1399"/>
  <c r="G1399"/>
  <c r="F1399"/>
  <c r="E1399"/>
  <c r="C1399"/>
  <c r="B1399"/>
  <c r="A1399"/>
  <c r="O1398"/>
  <c r="K1398"/>
  <c r="J1398"/>
  <c r="I1398"/>
  <c r="H1398"/>
  <c r="G1398"/>
  <c r="F1398"/>
  <c r="E1398"/>
  <c r="D1398"/>
  <c r="C1398"/>
  <c r="B1398"/>
  <c r="A1398"/>
  <c r="O1397"/>
  <c r="K1397"/>
  <c r="J1397"/>
  <c r="I1397"/>
  <c r="H1397"/>
  <c r="G1397"/>
  <c r="F1397"/>
  <c r="E1397"/>
  <c r="D1397"/>
  <c r="C1397"/>
  <c r="B1397"/>
  <c r="A1397"/>
  <c r="O1396"/>
  <c r="K1396"/>
  <c r="J1396"/>
  <c r="I1396"/>
  <c r="H1396"/>
  <c r="G1396"/>
  <c r="F1396"/>
  <c r="E1396"/>
  <c r="D1396"/>
  <c r="C1396"/>
  <c r="B1396"/>
  <c r="A1396"/>
  <c r="O1395"/>
  <c r="K1395"/>
  <c r="J1395"/>
  <c r="I1395"/>
  <c r="H1395"/>
  <c r="G1395"/>
  <c r="F1395"/>
  <c r="E1395"/>
  <c r="D1395"/>
  <c r="C1395"/>
  <c r="B1395"/>
  <c r="A1395"/>
  <c r="O1394"/>
  <c r="K1394"/>
  <c r="J1394"/>
  <c r="I1394"/>
  <c r="H1394"/>
  <c r="G1394"/>
  <c r="F1394"/>
  <c r="E1394"/>
  <c r="D1394"/>
  <c r="C1394"/>
  <c r="B1394"/>
  <c r="A1394"/>
  <c r="O1393"/>
  <c r="K1393"/>
  <c r="J1393"/>
  <c r="I1393"/>
  <c r="H1393"/>
  <c r="G1393"/>
  <c r="F1393"/>
  <c r="E1393"/>
  <c r="D1393"/>
  <c r="C1393"/>
  <c r="B1393"/>
  <c r="A1393"/>
  <c r="O1392"/>
  <c r="K1392"/>
  <c r="J1392"/>
  <c r="I1392"/>
  <c r="H1392"/>
  <c r="G1392"/>
  <c r="F1392"/>
  <c r="E1392"/>
  <c r="D1392"/>
  <c r="C1392"/>
  <c r="B1392"/>
  <c r="A1392"/>
  <c r="O1391"/>
  <c r="K1391"/>
  <c r="J1391"/>
  <c r="I1391"/>
  <c r="H1391"/>
  <c r="G1391"/>
  <c r="F1391"/>
  <c r="E1391"/>
  <c r="D1391"/>
  <c r="C1391"/>
  <c r="B1391"/>
  <c r="A1391"/>
  <c r="O1390"/>
  <c r="K1390"/>
  <c r="J1390"/>
  <c r="I1390"/>
  <c r="H1390"/>
  <c r="G1390"/>
  <c r="F1390"/>
  <c r="E1390"/>
  <c r="D1390"/>
  <c r="C1390"/>
  <c r="B1390"/>
  <c r="A1390"/>
  <c r="O1389"/>
  <c r="K1389"/>
  <c r="J1389"/>
  <c r="I1389"/>
  <c r="H1389"/>
  <c r="G1389"/>
  <c r="F1389"/>
  <c r="E1389"/>
  <c r="D1389"/>
  <c r="C1389"/>
  <c r="B1389"/>
  <c r="A1389"/>
  <c r="O1388"/>
  <c r="K1388"/>
  <c r="J1388"/>
  <c r="I1388"/>
  <c r="H1388"/>
  <c r="G1388"/>
  <c r="F1388"/>
  <c r="E1388"/>
  <c r="D1388"/>
  <c r="C1388"/>
  <c r="B1388"/>
  <c r="A1388"/>
  <c r="O1387"/>
  <c r="K1387"/>
  <c r="J1387"/>
  <c r="I1387"/>
  <c r="H1387"/>
  <c r="G1387"/>
  <c r="F1387"/>
  <c r="E1387"/>
  <c r="D1387"/>
  <c r="C1387"/>
  <c r="B1387"/>
  <c r="A1387"/>
  <c r="O1386"/>
  <c r="K1386"/>
  <c r="J1386"/>
  <c r="I1386"/>
  <c r="H1386"/>
  <c r="G1386"/>
  <c r="F1386"/>
  <c r="E1386"/>
  <c r="D1386"/>
  <c r="C1386"/>
  <c r="B1386"/>
  <c r="A1386"/>
  <c r="K1385"/>
  <c r="J1385"/>
  <c r="I1385"/>
  <c r="H1385"/>
  <c r="G1385"/>
  <c r="F1385"/>
  <c r="E1385"/>
  <c r="C1385"/>
  <c r="B1385"/>
  <c r="A1385"/>
  <c r="O1384"/>
  <c r="K1384"/>
  <c r="J1384"/>
  <c r="I1384"/>
  <c r="H1384"/>
  <c r="G1384"/>
  <c r="F1384"/>
  <c r="E1384"/>
  <c r="D1384"/>
  <c r="C1384"/>
  <c r="B1384"/>
  <c r="A1384"/>
  <c r="O1383"/>
  <c r="K1383"/>
  <c r="J1383"/>
  <c r="I1383"/>
  <c r="H1383"/>
  <c r="G1383"/>
  <c r="F1383"/>
  <c r="E1383"/>
  <c r="D1383"/>
  <c r="C1383"/>
  <c r="B1383"/>
  <c r="A1383"/>
  <c r="O1382"/>
  <c r="K1382"/>
  <c r="J1382"/>
  <c r="I1382"/>
  <c r="H1382"/>
  <c r="G1382"/>
  <c r="F1382"/>
  <c r="E1382"/>
  <c r="D1382"/>
  <c r="C1382"/>
  <c r="B1382"/>
  <c r="A1382"/>
  <c r="O1381"/>
  <c r="K1381"/>
  <c r="J1381"/>
  <c r="I1381"/>
  <c r="H1381"/>
  <c r="G1381"/>
  <c r="F1381"/>
  <c r="E1381"/>
  <c r="D1381"/>
  <c r="C1381"/>
  <c r="B1381"/>
  <c r="A1381"/>
  <c r="O1380"/>
  <c r="K1380"/>
  <c r="J1380"/>
  <c r="I1380"/>
  <c r="H1380"/>
  <c r="G1380"/>
  <c r="F1380"/>
  <c r="E1380"/>
  <c r="D1380"/>
  <c r="C1380"/>
  <c r="B1380"/>
  <c r="A1380"/>
  <c r="O1379"/>
  <c r="K1379"/>
  <c r="J1379"/>
  <c r="I1379"/>
  <c r="H1379"/>
  <c r="G1379"/>
  <c r="F1379"/>
  <c r="E1379"/>
  <c r="D1379"/>
  <c r="C1379"/>
  <c r="B1379"/>
  <c r="A1379"/>
  <c r="O1378"/>
  <c r="K1378"/>
  <c r="J1378"/>
  <c r="I1378"/>
  <c r="H1378"/>
  <c r="G1378"/>
  <c r="F1378"/>
  <c r="E1378"/>
  <c r="D1378"/>
  <c r="C1378"/>
  <c r="B1378"/>
  <c r="A1378"/>
  <c r="O1377"/>
  <c r="K1377"/>
  <c r="J1377"/>
  <c r="I1377"/>
  <c r="H1377"/>
  <c r="G1377"/>
  <c r="F1377"/>
  <c r="E1377"/>
  <c r="D1377"/>
  <c r="C1377"/>
  <c r="B1377"/>
  <c r="A1377"/>
  <c r="O1376"/>
  <c r="K1376"/>
  <c r="J1376"/>
  <c r="I1376"/>
  <c r="H1376"/>
  <c r="G1376"/>
  <c r="F1376"/>
  <c r="E1376"/>
  <c r="D1376"/>
  <c r="C1376"/>
  <c r="B1376"/>
  <c r="A1376"/>
  <c r="O1375"/>
  <c r="K1375"/>
  <c r="J1375"/>
  <c r="I1375"/>
  <c r="H1375"/>
  <c r="G1375"/>
  <c r="F1375"/>
  <c r="E1375"/>
  <c r="D1375"/>
  <c r="C1375"/>
  <c r="B1375"/>
  <c r="A1375"/>
  <c r="O1374"/>
  <c r="K1374"/>
  <c r="J1374"/>
  <c r="I1374"/>
  <c r="H1374"/>
  <c r="G1374"/>
  <c r="F1374"/>
  <c r="E1374"/>
  <c r="D1374"/>
  <c r="C1374"/>
  <c r="B1374"/>
  <c r="A1374"/>
  <c r="O1373"/>
  <c r="K1373"/>
  <c r="J1373"/>
  <c r="I1373"/>
  <c r="H1373"/>
  <c r="G1373"/>
  <c r="F1373"/>
  <c r="E1373"/>
  <c r="D1373"/>
  <c r="C1373"/>
  <c r="B1373"/>
  <c r="A1373"/>
  <c r="K1372"/>
  <c r="J1372"/>
  <c r="I1372"/>
  <c r="H1372"/>
  <c r="F1372"/>
  <c r="E1372"/>
  <c r="C1372"/>
  <c r="B1372"/>
  <c r="A1372"/>
  <c r="O1371"/>
  <c r="K1371"/>
  <c r="J1371"/>
  <c r="I1371"/>
  <c r="H1371"/>
  <c r="G1371"/>
  <c r="F1371"/>
  <c r="E1371"/>
  <c r="D1371"/>
  <c r="C1371"/>
  <c r="B1371"/>
  <c r="A1371"/>
  <c r="O1370"/>
  <c r="K1370"/>
  <c r="J1370"/>
  <c r="I1370"/>
  <c r="H1370"/>
  <c r="G1370"/>
  <c r="F1370"/>
  <c r="E1370"/>
  <c r="D1370"/>
  <c r="C1370"/>
  <c r="B1370"/>
  <c r="A1370"/>
  <c r="O1369"/>
  <c r="K1369"/>
  <c r="J1369"/>
  <c r="I1369"/>
  <c r="H1369"/>
  <c r="G1369"/>
  <c r="F1369"/>
  <c r="E1369"/>
  <c r="D1369"/>
  <c r="C1369"/>
  <c r="B1369"/>
  <c r="A1369"/>
  <c r="O1368"/>
  <c r="K1368"/>
  <c r="J1368"/>
  <c r="I1368"/>
  <c r="H1368"/>
  <c r="G1368"/>
  <c r="F1368"/>
  <c r="E1368"/>
  <c r="D1368"/>
  <c r="C1368"/>
  <c r="B1368"/>
  <c r="A1368"/>
  <c r="O1367"/>
  <c r="K1367"/>
  <c r="J1367"/>
  <c r="I1367"/>
  <c r="H1367"/>
  <c r="G1367"/>
  <c r="F1367"/>
  <c r="E1367"/>
  <c r="D1367"/>
  <c r="C1367"/>
  <c r="B1367"/>
  <c r="A1367"/>
  <c r="O1366"/>
  <c r="K1366"/>
  <c r="J1366"/>
  <c r="I1366"/>
  <c r="H1366"/>
  <c r="G1366"/>
  <c r="F1366"/>
  <c r="E1366"/>
  <c r="D1366"/>
  <c r="C1366"/>
  <c r="B1366"/>
  <c r="A1366"/>
  <c r="O1365"/>
  <c r="K1365"/>
  <c r="J1365"/>
  <c r="I1365"/>
  <c r="H1365"/>
  <c r="G1365"/>
  <c r="F1365"/>
  <c r="E1365"/>
  <c r="D1365"/>
  <c r="C1365"/>
  <c r="B1365"/>
  <c r="A1365"/>
  <c r="O1364"/>
  <c r="K1364"/>
  <c r="J1364"/>
  <c r="I1364"/>
  <c r="H1364"/>
  <c r="G1364"/>
  <c r="F1364"/>
  <c r="E1364"/>
  <c r="D1364"/>
  <c r="C1364"/>
  <c r="B1364"/>
  <c r="A1364"/>
  <c r="O1363"/>
  <c r="K1363"/>
  <c r="J1363"/>
  <c r="I1363"/>
  <c r="H1363"/>
  <c r="G1363"/>
  <c r="F1363"/>
  <c r="E1363"/>
  <c r="D1363"/>
  <c r="C1363"/>
  <c r="B1363"/>
  <c r="A1363"/>
  <c r="O1362"/>
  <c r="K1362"/>
  <c r="J1362"/>
  <c r="I1362"/>
  <c r="H1362"/>
  <c r="G1362"/>
  <c r="F1362"/>
  <c r="E1362"/>
  <c r="D1362"/>
  <c r="C1362"/>
  <c r="B1362"/>
  <c r="A1362"/>
  <c r="O1361"/>
  <c r="K1361"/>
  <c r="J1361"/>
  <c r="I1361"/>
  <c r="H1361"/>
  <c r="G1361"/>
  <c r="F1361"/>
  <c r="E1361"/>
  <c r="D1361"/>
  <c r="C1361"/>
  <c r="B1361"/>
  <c r="A1361"/>
  <c r="O1360"/>
  <c r="K1360"/>
  <c r="J1360"/>
  <c r="I1360"/>
  <c r="H1360"/>
  <c r="G1360"/>
  <c r="F1360"/>
  <c r="E1360"/>
  <c r="D1360"/>
  <c r="C1360"/>
  <c r="B1360"/>
  <c r="A1360"/>
  <c r="O1359"/>
  <c r="K1359"/>
  <c r="J1359"/>
  <c r="I1359"/>
  <c r="H1359"/>
  <c r="G1359"/>
  <c r="F1359"/>
  <c r="E1359"/>
  <c r="D1359"/>
  <c r="C1359"/>
  <c r="B1359"/>
  <c r="A1359"/>
  <c r="O1358"/>
  <c r="K1358"/>
  <c r="J1358"/>
  <c r="I1358"/>
  <c r="H1358"/>
  <c r="G1358"/>
  <c r="F1358"/>
  <c r="E1358"/>
  <c r="D1358"/>
  <c r="C1358"/>
  <c r="B1358"/>
  <c r="A1358"/>
  <c r="O1357"/>
  <c r="K1357"/>
  <c r="J1357"/>
  <c r="I1357"/>
  <c r="H1357"/>
  <c r="G1357"/>
  <c r="F1357"/>
  <c r="E1357"/>
  <c r="D1357"/>
  <c r="C1357"/>
  <c r="B1357"/>
  <c r="A1357"/>
  <c r="O1356"/>
  <c r="K1356"/>
  <c r="J1356"/>
  <c r="I1356"/>
  <c r="H1356"/>
  <c r="G1356"/>
  <c r="F1356"/>
  <c r="E1356"/>
  <c r="D1356"/>
  <c r="C1356"/>
  <c r="B1356"/>
  <c r="A1356"/>
  <c r="O1355"/>
  <c r="K1355"/>
  <c r="J1355"/>
  <c r="I1355"/>
  <c r="H1355"/>
  <c r="G1355"/>
  <c r="F1355"/>
  <c r="E1355"/>
  <c r="D1355"/>
  <c r="C1355"/>
  <c r="B1355"/>
  <c r="A1355"/>
  <c r="O1354"/>
  <c r="K1354"/>
  <c r="J1354"/>
  <c r="I1354"/>
  <c r="H1354"/>
  <c r="G1354"/>
  <c r="F1354"/>
  <c r="E1354"/>
  <c r="D1354"/>
  <c r="C1354"/>
  <c r="B1354"/>
  <c r="A1354"/>
  <c r="O1353"/>
  <c r="K1353"/>
  <c r="J1353"/>
  <c r="I1353"/>
  <c r="H1353"/>
  <c r="G1353"/>
  <c r="F1353"/>
  <c r="E1353"/>
  <c r="D1353"/>
  <c r="C1353"/>
  <c r="B1353"/>
  <c r="A1353"/>
  <c r="O1352"/>
  <c r="K1352"/>
  <c r="J1352"/>
  <c r="I1352"/>
  <c r="H1352"/>
  <c r="G1352"/>
  <c r="F1352"/>
  <c r="E1352"/>
  <c r="D1352"/>
  <c r="C1352"/>
  <c r="B1352"/>
  <c r="A1352"/>
  <c r="O1351"/>
  <c r="K1351"/>
  <c r="J1351"/>
  <c r="I1351"/>
  <c r="H1351"/>
  <c r="G1351"/>
  <c r="F1351"/>
  <c r="E1351"/>
  <c r="D1351"/>
  <c r="C1351"/>
  <c r="B1351"/>
  <c r="A1351"/>
  <c r="O1350"/>
  <c r="K1350"/>
  <c r="J1350"/>
  <c r="I1350"/>
  <c r="H1350"/>
  <c r="G1350"/>
  <c r="F1350"/>
  <c r="E1350"/>
  <c r="D1350"/>
  <c r="C1350"/>
  <c r="B1350"/>
  <c r="A1350"/>
  <c r="O1349"/>
  <c r="K1349"/>
  <c r="J1349"/>
  <c r="I1349"/>
  <c r="H1349"/>
  <c r="G1349"/>
  <c r="F1349"/>
  <c r="E1349"/>
  <c r="D1349"/>
  <c r="C1349"/>
  <c r="B1349"/>
  <c r="A1349"/>
  <c r="O1348"/>
  <c r="K1348"/>
  <c r="J1348"/>
  <c r="I1348"/>
  <c r="H1348"/>
  <c r="G1348"/>
  <c r="F1348"/>
  <c r="E1348"/>
  <c r="D1348"/>
  <c r="C1348"/>
  <c r="B1348"/>
  <c r="A1348"/>
  <c r="O1347"/>
  <c r="K1347"/>
  <c r="J1347"/>
  <c r="I1347"/>
  <c r="H1347"/>
  <c r="G1347"/>
  <c r="F1347"/>
  <c r="E1347"/>
  <c r="D1347"/>
  <c r="C1347"/>
  <c r="B1347"/>
  <c r="A1347"/>
  <c r="O1346"/>
  <c r="K1346"/>
  <c r="J1346"/>
  <c r="I1346"/>
  <c r="H1346"/>
  <c r="G1346"/>
  <c r="F1346"/>
  <c r="E1346"/>
  <c r="D1346"/>
  <c r="C1346"/>
  <c r="B1346"/>
  <c r="A1346"/>
  <c r="O1345"/>
  <c r="K1345"/>
  <c r="J1345"/>
  <c r="I1345"/>
  <c r="H1345"/>
  <c r="G1345"/>
  <c r="F1345"/>
  <c r="E1345"/>
  <c r="D1345"/>
  <c r="C1345"/>
  <c r="B1345"/>
  <c r="A1345"/>
  <c r="O1344"/>
  <c r="K1344"/>
  <c r="J1344"/>
  <c r="I1344"/>
  <c r="H1344"/>
  <c r="G1344"/>
  <c r="F1344"/>
  <c r="E1344"/>
  <c r="D1344"/>
  <c r="C1344"/>
  <c r="B1344"/>
  <c r="A1344"/>
  <c r="O1343"/>
  <c r="K1343"/>
  <c r="J1343"/>
  <c r="I1343"/>
  <c r="H1343"/>
  <c r="G1343"/>
  <c r="F1343"/>
  <c r="E1343"/>
  <c r="D1343"/>
  <c r="C1343"/>
  <c r="B1343"/>
  <c r="A1343"/>
  <c r="O1342"/>
  <c r="K1342"/>
  <c r="J1342"/>
  <c r="I1342"/>
  <c r="H1342"/>
  <c r="G1342"/>
  <c r="F1342"/>
  <c r="E1342"/>
  <c r="D1342"/>
  <c r="C1342"/>
  <c r="B1342"/>
  <c r="A1342"/>
  <c r="O1341"/>
  <c r="K1341"/>
  <c r="J1341"/>
  <c r="I1341"/>
  <c r="H1341"/>
  <c r="G1341"/>
  <c r="F1341"/>
  <c r="E1341"/>
  <c r="D1341"/>
  <c r="C1341"/>
  <c r="B1341"/>
  <c r="A1341"/>
  <c r="O1340"/>
  <c r="K1340"/>
  <c r="J1340"/>
  <c r="I1340"/>
  <c r="H1340"/>
  <c r="G1340"/>
  <c r="F1340"/>
  <c r="E1340"/>
  <c r="D1340"/>
  <c r="C1340"/>
  <c r="B1340"/>
  <c r="A1340"/>
  <c r="O1339"/>
  <c r="K1339"/>
  <c r="J1339"/>
  <c r="I1339"/>
  <c r="H1339"/>
  <c r="G1339"/>
  <c r="F1339"/>
  <c r="E1339"/>
  <c r="D1339"/>
  <c r="C1339"/>
  <c r="B1339"/>
  <c r="A1339"/>
  <c r="O1338"/>
  <c r="K1338"/>
  <c r="J1338"/>
  <c r="I1338"/>
  <c r="H1338"/>
  <c r="G1338"/>
  <c r="F1338"/>
  <c r="E1338"/>
  <c r="D1338"/>
  <c r="C1338"/>
  <c r="B1338"/>
  <c r="A1338"/>
  <c r="O1337"/>
  <c r="K1337"/>
  <c r="J1337"/>
  <c r="I1337"/>
  <c r="H1337"/>
  <c r="G1337"/>
  <c r="F1337"/>
  <c r="E1337"/>
  <c r="D1337"/>
  <c r="C1337"/>
  <c r="B1337"/>
  <c r="A1337"/>
  <c r="O1336"/>
  <c r="K1336"/>
  <c r="J1336"/>
  <c r="I1336"/>
  <c r="H1336"/>
  <c r="G1336"/>
  <c r="F1336"/>
  <c r="E1336"/>
  <c r="D1336"/>
  <c r="C1336"/>
  <c r="B1336"/>
  <c r="A1336"/>
  <c r="O1335"/>
  <c r="K1335"/>
  <c r="J1335"/>
  <c r="I1335"/>
  <c r="H1335"/>
  <c r="G1335"/>
  <c r="F1335"/>
  <c r="E1335"/>
  <c r="D1335"/>
  <c r="C1335"/>
  <c r="B1335"/>
  <c r="A1335"/>
  <c r="O1334"/>
  <c r="K1334"/>
  <c r="J1334"/>
  <c r="I1334"/>
  <c r="H1334"/>
  <c r="G1334"/>
  <c r="F1334"/>
  <c r="E1334"/>
  <c r="D1334"/>
  <c r="C1334"/>
  <c r="B1334"/>
  <c r="A1334"/>
  <c r="O1333"/>
  <c r="K1333"/>
  <c r="J1333"/>
  <c r="I1333"/>
  <c r="H1333"/>
  <c r="G1333"/>
  <c r="F1333"/>
  <c r="E1333"/>
  <c r="D1333"/>
  <c r="C1333"/>
  <c r="B1333"/>
  <c r="A1333"/>
  <c r="K1332"/>
  <c r="J1332"/>
  <c r="I1332"/>
  <c r="H1332"/>
  <c r="G1332"/>
  <c r="F1332"/>
  <c r="E1332"/>
  <c r="C1332"/>
  <c r="B1332"/>
  <c r="A1332"/>
  <c r="O1331"/>
  <c r="K1331"/>
  <c r="J1331"/>
  <c r="I1331"/>
  <c r="H1331"/>
  <c r="G1331"/>
  <c r="F1331"/>
  <c r="E1331"/>
  <c r="D1331"/>
  <c r="C1331"/>
  <c r="B1331"/>
  <c r="A1331"/>
  <c r="O1330"/>
  <c r="K1330"/>
  <c r="J1330"/>
  <c r="I1330"/>
  <c r="H1330"/>
  <c r="G1330"/>
  <c r="F1330"/>
  <c r="E1330"/>
  <c r="D1330"/>
  <c r="C1330"/>
  <c r="B1330"/>
  <c r="A1330"/>
  <c r="O1329"/>
  <c r="K1329"/>
  <c r="J1329"/>
  <c r="I1329"/>
  <c r="H1329"/>
  <c r="G1329"/>
  <c r="F1329"/>
  <c r="E1329"/>
  <c r="D1329"/>
  <c r="C1329"/>
  <c r="B1329"/>
  <c r="A1329"/>
  <c r="O1328"/>
  <c r="K1328"/>
  <c r="J1328"/>
  <c r="I1328"/>
  <c r="H1328"/>
  <c r="G1328"/>
  <c r="F1328"/>
  <c r="E1328"/>
  <c r="D1328"/>
  <c r="C1328"/>
  <c r="B1328"/>
  <c r="A1328"/>
  <c r="O1327"/>
  <c r="K1327"/>
  <c r="J1327"/>
  <c r="I1327"/>
  <c r="H1327"/>
  <c r="G1327"/>
  <c r="F1327"/>
  <c r="E1327"/>
  <c r="D1327"/>
  <c r="C1327"/>
  <c r="B1327"/>
  <c r="A1327"/>
  <c r="O1326"/>
  <c r="K1326"/>
  <c r="J1326"/>
  <c r="I1326"/>
  <c r="H1326"/>
  <c r="G1326"/>
  <c r="F1326"/>
  <c r="E1326"/>
  <c r="D1326"/>
  <c r="C1326"/>
  <c r="B1326"/>
  <c r="A1326"/>
  <c r="O1325"/>
  <c r="K1325"/>
  <c r="J1325"/>
  <c r="I1325"/>
  <c r="H1325"/>
  <c r="G1325"/>
  <c r="F1325"/>
  <c r="E1325"/>
  <c r="D1325"/>
  <c r="C1325"/>
  <c r="B1325"/>
  <c r="A1325"/>
  <c r="O1324"/>
  <c r="K1324"/>
  <c r="J1324"/>
  <c r="I1324"/>
  <c r="H1324"/>
  <c r="G1324"/>
  <c r="F1324"/>
  <c r="E1324"/>
  <c r="D1324"/>
  <c r="C1324"/>
  <c r="B1324"/>
  <c r="A1324"/>
  <c r="O1323"/>
  <c r="K1323"/>
  <c r="J1323"/>
  <c r="I1323"/>
  <c r="H1323"/>
  <c r="G1323"/>
  <c r="F1323"/>
  <c r="E1323"/>
  <c r="D1323"/>
  <c r="C1323"/>
  <c r="B1323"/>
  <c r="A1323"/>
  <c r="O1322"/>
  <c r="K1322"/>
  <c r="J1322"/>
  <c r="I1322"/>
  <c r="H1322"/>
  <c r="G1322"/>
  <c r="F1322"/>
  <c r="E1322"/>
  <c r="D1322"/>
  <c r="C1322"/>
  <c r="B1322"/>
  <c r="A1322"/>
  <c r="O1321"/>
  <c r="K1321"/>
  <c r="J1321"/>
  <c r="I1321"/>
  <c r="H1321"/>
  <c r="G1321"/>
  <c r="F1321"/>
  <c r="E1321"/>
  <c r="D1321"/>
  <c r="C1321"/>
  <c r="B1321"/>
  <c r="A1321"/>
  <c r="O1320"/>
  <c r="K1320"/>
  <c r="J1320"/>
  <c r="I1320"/>
  <c r="H1320"/>
  <c r="G1320"/>
  <c r="F1320"/>
  <c r="E1320"/>
  <c r="D1320"/>
  <c r="C1320"/>
  <c r="B1320"/>
  <c r="A1320"/>
  <c r="O1319"/>
  <c r="K1319"/>
  <c r="J1319"/>
  <c r="I1319"/>
  <c r="H1319"/>
  <c r="G1319"/>
  <c r="F1319"/>
  <c r="E1319"/>
  <c r="D1319"/>
  <c r="C1319"/>
  <c r="B1319"/>
  <c r="A1319"/>
  <c r="O1318"/>
  <c r="K1318"/>
  <c r="J1318"/>
  <c r="I1318"/>
  <c r="H1318"/>
  <c r="G1318"/>
  <c r="F1318"/>
  <c r="E1318"/>
  <c r="D1318"/>
  <c r="C1318"/>
  <c r="B1318"/>
  <c r="A1318"/>
  <c r="O1317"/>
  <c r="K1317"/>
  <c r="J1317"/>
  <c r="I1317"/>
  <c r="H1317"/>
  <c r="G1317"/>
  <c r="F1317"/>
  <c r="E1317"/>
  <c r="D1317"/>
  <c r="C1317"/>
  <c r="B1317"/>
  <c r="A1317"/>
  <c r="O1316"/>
  <c r="K1316"/>
  <c r="J1316"/>
  <c r="I1316"/>
  <c r="H1316"/>
  <c r="G1316"/>
  <c r="F1316"/>
  <c r="E1316"/>
  <c r="D1316"/>
  <c r="C1316"/>
  <c r="B1316"/>
  <c r="A1316"/>
  <c r="O1315"/>
  <c r="K1315"/>
  <c r="J1315"/>
  <c r="I1315"/>
  <c r="H1315"/>
  <c r="G1315"/>
  <c r="F1315"/>
  <c r="E1315"/>
  <c r="D1315"/>
  <c r="C1315"/>
  <c r="B1315"/>
  <c r="A1315"/>
  <c r="O1314"/>
  <c r="K1314"/>
  <c r="J1314"/>
  <c r="I1314"/>
  <c r="H1314"/>
  <c r="G1314"/>
  <c r="F1314"/>
  <c r="E1314"/>
  <c r="D1314"/>
  <c r="C1314"/>
  <c r="B1314"/>
  <c r="A1314"/>
  <c r="O1313"/>
  <c r="K1313"/>
  <c r="J1313"/>
  <c r="I1313"/>
  <c r="H1313"/>
  <c r="G1313"/>
  <c r="F1313"/>
  <c r="E1313"/>
  <c r="D1313"/>
  <c r="C1313"/>
  <c r="B1313"/>
  <c r="A1313"/>
  <c r="O1312"/>
  <c r="K1312"/>
  <c r="J1312"/>
  <c r="I1312"/>
  <c r="H1312"/>
  <c r="G1312"/>
  <c r="F1312"/>
  <c r="E1312"/>
  <c r="D1312"/>
  <c r="C1312"/>
  <c r="B1312"/>
  <c r="A1312"/>
  <c r="O1311"/>
  <c r="K1311"/>
  <c r="J1311"/>
  <c r="I1311"/>
  <c r="H1311"/>
  <c r="G1311"/>
  <c r="F1311"/>
  <c r="E1311"/>
  <c r="D1311"/>
  <c r="C1311"/>
  <c r="B1311"/>
  <c r="A1311"/>
  <c r="O1310"/>
  <c r="K1310"/>
  <c r="J1310"/>
  <c r="I1310"/>
  <c r="H1310"/>
  <c r="G1310"/>
  <c r="F1310"/>
  <c r="E1310"/>
  <c r="D1310"/>
  <c r="C1310"/>
  <c r="B1310"/>
  <c r="A1310"/>
  <c r="O1309"/>
  <c r="K1309"/>
  <c r="J1309"/>
  <c r="I1309"/>
  <c r="H1309"/>
  <c r="G1309"/>
  <c r="F1309"/>
  <c r="E1309"/>
  <c r="D1309"/>
  <c r="C1309"/>
  <c r="B1309"/>
  <c r="A1309"/>
  <c r="O1308"/>
  <c r="K1308"/>
  <c r="J1308"/>
  <c r="I1308"/>
  <c r="H1308"/>
  <c r="G1308"/>
  <c r="F1308"/>
  <c r="E1308"/>
  <c r="D1308"/>
  <c r="C1308"/>
  <c r="B1308"/>
  <c r="A1308"/>
  <c r="O1307"/>
  <c r="K1307"/>
  <c r="J1307"/>
  <c r="I1307"/>
  <c r="H1307"/>
  <c r="G1307"/>
  <c r="F1307"/>
  <c r="E1307"/>
  <c r="D1307"/>
  <c r="C1307"/>
  <c r="B1307"/>
  <c r="A1307"/>
  <c r="O1306"/>
  <c r="K1306"/>
  <c r="J1306"/>
  <c r="I1306"/>
  <c r="H1306"/>
  <c r="G1306"/>
  <c r="F1306"/>
  <c r="E1306"/>
  <c r="D1306"/>
  <c r="C1306"/>
  <c r="B1306"/>
  <c r="A1306"/>
  <c r="O1305"/>
  <c r="K1305"/>
  <c r="J1305"/>
  <c r="I1305"/>
  <c r="H1305"/>
  <c r="G1305"/>
  <c r="F1305"/>
  <c r="E1305"/>
  <c r="D1305"/>
  <c r="C1305"/>
  <c r="B1305"/>
  <c r="A1305"/>
  <c r="O1304"/>
  <c r="K1304"/>
  <c r="J1304"/>
  <c r="I1304"/>
  <c r="H1304"/>
  <c r="G1304"/>
  <c r="F1304"/>
  <c r="E1304"/>
  <c r="D1304"/>
  <c r="C1304"/>
  <c r="B1304"/>
  <c r="A1304"/>
  <c r="O1303"/>
  <c r="K1303"/>
  <c r="J1303"/>
  <c r="I1303"/>
  <c r="H1303"/>
  <c r="G1303"/>
  <c r="F1303"/>
  <c r="E1303"/>
  <c r="D1303"/>
  <c r="C1303"/>
  <c r="B1303"/>
  <c r="A1303"/>
  <c r="O1302"/>
  <c r="K1302"/>
  <c r="J1302"/>
  <c r="I1302"/>
  <c r="H1302"/>
  <c r="G1302"/>
  <c r="F1302"/>
  <c r="E1302"/>
  <c r="D1302"/>
  <c r="C1302"/>
  <c r="B1302"/>
  <c r="A1302"/>
  <c r="O1301"/>
  <c r="K1301"/>
  <c r="J1301"/>
  <c r="I1301"/>
  <c r="H1301"/>
  <c r="G1301"/>
  <c r="F1301"/>
  <c r="E1301"/>
  <c r="D1301"/>
  <c r="C1301"/>
  <c r="B1301"/>
  <c r="A1301"/>
  <c r="O1300"/>
  <c r="K1300"/>
  <c r="J1300"/>
  <c r="I1300"/>
  <c r="H1300"/>
  <c r="G1300"/>
  <c r="F1300"/>
  <c r="E1300"/>
  <c r="D1300"/>
  <c r="C1300"/>
  <c r="B1300"/>
  <c r="A1300"/>
  <c r="O1299"/>
  <c r="K1299"/>
  <c r="J1299"/>
  <c r="I1299"/>
  <c r="H1299"/>
  <c r="G1299"/>
  <c r="F1299"/>
  <c r="E1299"/>
  <c r="D1299"/>
  <c r="C1299"/>
  <c r="B1299"/>
  <c r="A1299"/>
  <c r="O1298"/>
  <c r="K1298"/>
  <c r="J1298"/>
  <c r="I1298"/>
  <c r="H1298"/>
  <c r="G1298"/>
  <c r="F1298"/>
  <c r="E1298"/>
  <c r="D1298"/>
  <c r="C1298"/>
  <c r="B1298"/>
  <c r="A1298"/>
  <c r="K1297"/>
  <c r="J1297"/>
  <c r="I1297"/>
  <c r="H1297"/>
  <c r="G1297"/>
  <c r="F1297"/>
  <c r="E1297"/>
  <c r="C1297"/>
  <c r="B1297"/>
  <c r="A1297"/>
  <c r="O1296"/>
  <c r="K1296"/>
  <c r="J1296"/>
  <c r="I1296"/>
  <c r="H1296"/>
  <c r="G1296"/>
  <c r="F1296"/>
  <c r="E1296"/>
  <c r="D1296"/>
  <c r="C1296"/>
  <c r="B1296"/>
  <c r="A1296"/>
  <c r="O1295"/>
  <c r="K1295"/>
  <c r="J1295"/>
  <c r="I1295"/>
  <c r="H1295"/>
  <c r="G1295"/>
  <c r="F1295"/>
  <c r="E1295"/>
  <c r="D1295"/>
  <c r="C1295"/>
  <c r="B1295"/>
  <c r="A1295"/>
  <c r="O1294"/>
  <c r="K1294"/>
  <c r="J1294"/>
  <c r="I1294"/>
  <c r="H1294"/>
  <c r="G1294"/>
  <c r="F1294"/>
  <c r="E1294"/>
  <c r="D1294"/>
  <c r="C1294"/>
  <c r="B1294"/>
  <c r="A1294"/>
  <c r="O1293"/>
  <c r="K1293"/>
  <c r="J1293"/>
  <c r="I1293"/>
  <c r="H1293"/>
  <c r="G1293"/>
  <c r="F1293"/>
  <c r="E1293"/>
  <c r="D1293"/>
  <c r="C1293"/>
  <c r="B1293"/>
  <c r="A1293"/>
  <c r="O1292"/>
  <c r="K1292"/>
  <c r="J1292"/>
  <c r="I1292"/>
  <c r="H1292"/>
  <c r="G1292"/>
  <c r="F1292"/>
  <c r="E1292"/>
  <c r="D1292"/>
  <c r="C1292"/>
  <c r="B1292"/>
  <c r="A1292"/>
  <c r="O1291"/>
  <c r="K1291"/>
  <c r="J1291"/>
  <c r="I1291"/>
  <c r="H1291"/>
  <c r="G1291"/>
  <c r="F1291"/>
  <c r="E1291"/>
  <c r="D1291"/>
  <c r="C1291"/>
  <c r="B1291"/>
  <c r="A1291"/>
  <c r="O1290"/>
  <c r="K1290"/>
  <c r="J1290"/>
  <c r="I1290"/>
  <c r="H1290"/>
  <c r="G1290"/>
  <c r="F1290"/>
  <c r="E1290"/>
  <c r="D1290"/>
  <c r="C1290"/>
  <c r="B1290"/>
  <c r="A1290"/>
  <c r="O1289"/>
  <c r="K1289"/>
  <c r="J1289"/>
  <c r="I1289"/>
  <c r="H1289"/>
  <c r="G1289"/>
  <c r="F1289"/>
  <c r="E1289"/>
  <c r="D1289"/>
  <c r="C1289"/>
  <c r="B1289"/>
  <c r="A1289"/>
  <c r="O1288"/>
  <c r="K1288"/>
  <c r="J1288"/>
  <c r="I1288"/>
  <c r="H1288"/>
  <c r="G1288"/>
  <c r="F1288"/>
  <c r="E1288"/>
  <c r="D1288"/>
  <c r="C1288"/>
  <c r="B1288"/>
  <c r="A1288"/>
  <c r="O1287"/>
  <c r="K1287"/>
  <c r="J1287"/>
  <c r="I1287"/>
  <c r="H1287"/>
  <c r="G1287"/>
  <c r="F1287"/>
  <c r="E1287"/>
  <c r="D1287"/>
  <c r="C1287"/>
  <c r="B1287"/>
  <c r="A1287"/>
  <c r="O1286"/>
  <c r="K1286"/>
  <c r="J1286"/>
  <c r="I1286"/>
  <c r="H1286"/>
  <c r="G1286"/>
  <c r="F1286"/>
  <c r="E1286"/>
  <c r="D1286"/>
  <c r="C1286"/>
  <c r="B1286"/>
  <c r="A1286"/>
  <c r="O1285"/>
  <c r="K1285"/>
  <c r="J1285"/>
  <c r="I1285"/>
  <c r="H1285"/>
  <c r="G1285"/>
  <c r="F1285"/>
  <c r="E1285"/>
  <c r="D1285"/>
  <c r="C1285"/>
  <c r="B1285"/>
  <c r="A1285"/>
  <c r="O1284"/>
  <c r="K1284"/>
  <c r="J1284"/>
  <c r="I1284"/>
  <c r="H1284"/>
  <c r="G1284"/>
  <c r="F1284"/>
  <c r="E1284"/>
  <c r="D1284"/>
  <c r="C1284"/>
  <c r="B1284"/>
  <c r="A1284"/>
  <c r="O1283"/>
  <c r="K1283"/>
  <c r="J1283"/>
  <c r="I1283"/>
  <c r="H1283"/>
  <c r="G1283"/>
  <c r="F1283"/>
  <c r="E1283"/>
  <c r="D1283"/>
  <c r="C1283"/>
  <c r="B1283"/>
  <c r="A1283"/>
  <c r="O1282"/>
  <c r="K1282"/>
  <c r="J1282"/>
  <c r="I1282"/>
  <c r="H1282"/>
  <c r="G1282"/>
  <c r="F1282"/>
  <c r="E1282"/>
  <c r="D1282"/>
  <c r="C1282"/>
  <c r="B1282"/>
  <c r="A1282"/>
  <c r="K1281"/>
  <c r="J1281"/>
  <c r="I1281"/>
  <c r="H1281"/>
  <c r="G1281"/>
  <c r="F1281"/>
  <c r="E1281"/>
  <c r="C1281"/>
  <c r="B1281"/>
  <c r="A1281"/>
  <c r="O1280"/>
  <c r="K1280"/>
  <c r="J1280"/>
  <c r="I1280"/>
  <c r="H1280"/>
  <c r="G1280"/>
  <c r="F1280"/>
  <c r="E1280"/>
  <c r="D1280"/>
  <c r="C1280"/>
  <c r="B1280"/>
  <c r="A1280"/>
  <c r="O1279"/>
  <c r="K1279"/>
  <c r="J1279"/>
  <c r="I1279"/>
  <c r="H1279"/>
  <c r="G1279"/>
  <c r="F1279"/>
  <c r="E1279"/>
  <c r="D1279"/>
  <c r="C1279"/>
  <c r="B1279"/>
  <c r="A1279"/>
  <c r="O1278"/>
  <c r="K1278"/>
  <c r="J1278"/>
  <c r="I1278"/>
  <c r="H1278"/>
  <c r="G1278"/>
  <c r="F1278"/>
  <c r="E1278"/>
  <c r="D1278"/>
  <c r="C1278"/>
  <c r="B1278"/>
  <c r="A1278"/>
  <c r="O1277"/>
  <c r="K1277"/>
  <c r="J1277"/>
  <c r="I1277"/>
  <c r="H1277"/>
  <c r="G1277"/>
  <c r="F1277"/>
  <c r="E1277"/>
  <c r="D1277"/>
  <c r="C1277"/>
  <c r="B1277"/>
  <c r="A1277"/>
  <c r="O1276"/>
  <c r="K1276"/>
  <c r="J1276"/>
  <c r="I1276"/>
  <c r="H1276"/>
  <c r="G1276"/>
  <c r="F1276"/>
  <c r="E1276"/>
  <c r="D1276"/>
  <c r="C1276"/>
  <c r="B1276"/>
  <c r="A1276"/>
  <c r="O1275"/>
  <c r="K1275"/>
  <c r="J1275"/>
  <c r="I1275"/>
  <c r="H1275"/>
  <c r="G1275"/>
  <c r="F1275"/>
  <c r="E1275"/>
  <c r="D1275"/>
  <c r="C1275"/>
  <c r="B1275"/>
  <c r="A1275"/>
  <c r="O1274"/>
  <c r="K1274"/>
  <c r="J1274"/>
  <c r="I1274"/>
  <c r="H1274"/>
  <c r="G1274"/>
  <c r="F1274"/>
  <c r="E1274"/>
  <c r="D1274"/>
  <c r="C1274"/>
  <c r="B1274"/>
  <c r="A1274"/>
  <c r="O1273"/>
  <c r="K1273"/>
  <c r="J1273"/>
  <c r="I1273"/>
  <c r="H1273"/>
  <c r="G1273"/>
  <c r="F1273"/>
  <c r="E1273"/>
  <c r="D1273"/>
  <c r="C1273"/>
  <c r="B1273"/>
  <c r="A1273"/>
  <c r="O1272"/>
  <c r="K1272"/>
  <c r="J1272"/>
  <c r="I1272"/>
  <c r="H1272"/>
  <c r="G1272"/>
  <c r="F1272"/>
  <c r="E1272"/>
  <c r="D1272"/>
  <c r="C1272"/>
  <c r="B1272"/>
  <c r="A1272"/>
  <c r="O1271"/>
  <c r="K1271"/>
  <c r="J1271"/>
  <c r="I1271"/>
  <c r="H1271"/>
  <c r="G1271"/>
  <c r="F1271"/>
  <c r="E1271"/>
  <c r="D1271"/>
  <c r="C1271"/>
  <c r="B1271"/>
  <c r="A1271"/>
  <c r="O1270"/>
  <c r="K1270"/>
  <c r="J1270"/>
  <c r="I1270"/>
  <c r="H1270"/>
  <c r="G1270"/>
  <c r="F1270"/>
  <c r="E1270"/>
  <c r="D1270"/>
  <c r="C1270"/>
  <c r="B1270"/>
  <c r="A1270"/>
  <c r="O1269"/>
  <c r="K1269"/>
  <c r="J1269"/>
  <c r="I1269"/>
  <c r="H1269"/>
  <c r="G1269"/>
  <c r="F1269"/>
  <c r="E1269"/>
  <c r="D1269"/>
  <c r="C1269"/>
  <c r="B1269"/>
  <c r="A1269"/>
  <c r="O1268"/>
  <c r="K1268"/>
  <c r="J1268"/>
  <c r="I1268"/>
  <c r="H1268"/>
  <c r="G1268"/>
  <c r="F1268"/>
  <c r="E1268"/>
  <c r="D1268"/>
  <c r="C1268"/>
  <c r="B1268"/>
  <c r="A1268"/>
  <c r="O1267"/>
  <c r="K1267"/>
  <c r="J1267"/>
  <c r="I1267"/>
  <c r="H1267"/>
  <c r="G1267"/>
  <c r="F1267"/>
  <c r="E1267"/>
  <c r="D1267"/>
  <c r="C1267"/>
  <c r="B1267"/>
  <c r="A1267"/>
  <c r="K1266"/>
  <c r="J1266"/>
  <c r="I1266"/>
  <c r="H1266"/>
  <c r="G1266"/>
  <c r="F1266"/>
  <c r="E1266"/>
  <c r="C1266"/>
  <c r="B1266"/>
  <c r="A1266"/>
  <c r="O1265"/>
  <c r="K1265"/>
  <c r="J1265"/>
  <c r="I1265"/>
  <c r="H1265"/>
  <c r="G1265"/>
  <c r="F1265"/>
  <c r="E1265"/>
  <c r="D1265"/>
  <c r="C1265"/>
  <c r="B1265"/>
  <c r="A1265"/>
  <c r="O1264"/>
  <c r="K1264"/>
  <c r="J1264"/>
  <c r="I1264"/>
  <c r="H1264"/>
  <c r="G1264"/>
  <c r="F1264"/>
  <c r="E1264"/>
  <c r="D1264"/>
  <c r="C1264"/>
  <c r="B1264"/>
  <c r="A1264"/>
  <c r="O1263"/>
  <c r="K1263"/>
  <c r="J1263"/>
  <c r="I1263"/>
  <c r="H1263"/>
  <c r="G1263"/>
  <c r="F1263"/>
  <c r="E1263"/>
  <c r="D1263"/>
  <c r="C1263"/>
  <c r="B1263"/>
  <c r="A1263"/>
  <c r="O1262"/>
  <c r="K1262"/>
  <c r="J1262"/>
  <c r="I1262"/>
  <c r="H1262"/>
  <c r="G1262"/>
  <c r="F1262"/>
  <c r="E1262"/>
  <c r="D1262"/>
  <c r="C1262"/>
  <c r="B1262"/>
  <c r="A1262"/>
  <c r="O1261"/>
  <c r="K1261"/>
  <c r="J1261"/>
  <c r="I1261"/>
  <c r="H1261"/>
  <c r="G1261"/>
  <c r="F1261"/>
  <c r="E1261"/>
  <c r="D1261"/>
  <c r="C1261"/>
  <c r="B1261"/>
  <c r="A1261"/>
  <c r="O1260"/>
  <c r="K1260"/>
  <c r="J1260"/>
  <c r="I1260"/>
  <c r="H1260"/>
  <c r="G1260"/>
  <c r="F1260"/>
  <c r="E1260"/>
  <c r="D1260"/>
  <c r="C1260"/>
  <c r="B1260"/>
  <c r="A1260"/>
  <c r="O1259"/>
  <c r="K1259"/>
  <c r="J1259"/>
  <c r="I1259"/>
  <c r="H1259"/>
  <c r="G1259"/>
  <c r="F1259"/>
  <c r="E1259"/>
  <c r="D1259"/>
  <c r="C1259"/>
  <c r="B1259"/>
  <c r="A1259"/>
  <c r="O1258"/>
  <c r="K1258"/>
  <c r="J1258"/>
  <c r="I1258"/>
  <c r="H1258"/>
  <c r="G1258"/>
  <c r="F1258"/>
  <c r="E1258"/>
  <c r="D1258"/>
  <c r="C1258"/>
  <c r="B1258"/>
  <c r="A1258"/>
  <c r="O1257"/>
  <c r="K1257"/>
  <c r="J1257"/>
  <c r="I1257"/>
  <c r="H1257"/>
  <c r="G1257"/>
  <c r="F1257"/>
  <c r="E1257"/>
  <c r="D1257"/>
  <c r="C1257"/>
  <c r="B1257"/>
  <c r="A1257"/>
  <c r="O1256"/>
  <c r="K1256"/>
  <c r="J1256"/>
  <c r="I1256"/>
  <c r="H1256"/>
  <c r="G1256"/>
  <c r="F1256"/>
  <c r="E1256"/>
  <c r="D1256"/>
  <c r="C1256"/>
  <c r="B1256"/>
  <c r="A1256"/>
  <c r="O1255"/>
  <c r="K1255"/>
  <c r="J1255"/>
  <c r="I1255"/>
  <c r="H1255"/>
  <c r="G1255"/>
  <c r="F1255"/>
  <c r="E1255"/>
  <c r="D1255"/>
  <c r="C1255"/>
  <c r="B1255"/>
  <c r="A1255"/>
  <c r="O1254"/>
  <c r="K1254"/>
  <c r="J1254"/>
  <c r="I1254"/>
  <c r="H1254"/>
  <c r="G1254"/>
  <c r="F1254"/>
  <c r="E1254"/>
  <c r="D1254"/>
  <c r="C1254"/>
  <c r="B1254"/>
  <c r="A1254"/>
  <c r="K1253"/>
  <c r="J1253"/>
  <c r="I1253"/>
  <c r="H1253"/>
  <c r="G1253"/>
  <c r="F1253"/>
  <c r="E1253"/>
  <c r="C1253"/>
  <c r="B1253"/>
  <c r="A1253"/>
  <c r="O1252"/>
  <c r="K1252"/>
  <c r="J1252"/>
  <c r="I1252"/>
  <c r="H1252"/>
  <c r="G1252"/>
  <c r="F1252"/>
  <c r="E1252"/>
  <c r="D1252"/>
  <c r="C1252"/>
  <c r="B1252"/>
  <c r="A1252"/>
  <c r="O1251"/>
  <c r="K1251"/>
  <c r="J1251"/>
  <c r="I1251"/>
  <c r="H1251"/>
  <c r="G1251"/>
  <c r="F1251"/>
  <c r="E1251"/>
  <c r="D1251"/>
  <c r="C1251"/>
  <c r="B1251"/>
  <c r="A1251"/>
  <c r="O1250"/>
  <c r="K1250"/>
  <c r="J1250"/>
  <c r="I1250"/>
  <c r="H1250"/>
  <c r="G1250"/>
  <c r="F1250"/>
  <c r="E1250"/>
  <c r="D1250"/>
  <c r="C1250"/>
  <c r="B1250"/>
  <c r="A1250"/>
  <c r="O1249"/>
  <c r="K1249"/>
  <c r="J1249"/>
  <c r="I1249"/>
  <c r="H1249"/>
  <c r="G1249"/>
  <c r="F1249"/>
  <c r="E1249"/>
  <c r="D1249"/>
  <c r="C1249"/>
  <c r="B1249"/>
  <c r="A1249"/>
  <c r="O1248"/>
  <c r="K1248"/>
  <c r="J1248"/>
  <c r="I1248"/>
  <c r="H1248"/>
  <c r="G1248"/>
  <c r="F1248"/>
  <c r="E1248"/>
  <c r="D1248"/>
  <c r="C1248"/>
  <c r="B1248"/>
  <c r="A1248"/>
  <c r="K1247"/>
  <c r="J1247"/>
  <c r="I1247"/>
  <c r="H1247"/>
  <c r="G1247"/>
  <c r="F1247"/>
  <c r="E1247"/>
  <c r="C1247"/>
  <c r="B1247"/>
  <c r="A1247"/>
  <c r="O1246"/>
  <c r="K1246"/>
  <c r="J1246"/>
  <c r="I1246"/>
  <c r="H1246"/>
  <c r="G1246"/>
  <c r="F1246"/>
  <c r="E1246"/>
  <c r="D1246"/>
  <c r="C1246"/>
  <c r="B1246"/>
  <c r="A1246"/>
  <c r="O1245"/>
  <c r="K1245"/>
  <c r="J1245"/>
  <c r="I1245"/>
  <c r="H1245"/>
  <c r="G1245"/>
  <c r="F1245"/>
  <c r="E1245"/>
  <c r="D1245"/>
  <c r="C1245"/>
  <c r="B1245"/>
  <c r="A1245"/>
  <c r="O1244"/>
  <c r="K1244"/>
  <c r="J1244"/>
  <c r="I1244"/>
  <c r="H1244"/>
  <c r="G1244"/>
  <c r="F1244"/>
  <c r="E1244"/>
  <c r="D1244"/>
  <c r="C1244"/>
  <c r="B1244"/>
  <c r="A1244"/>
  <c r="O1243"/>
  <c r="K1243"/>
  <c r="J1243"/>
  <c r="I1243"/>
  <c r="H1243"/>
  <c r="G1243"/>
  <c r="F1243"/>
  <c r="E1243"/>
  <c r="D1243"/>
  <c r="C1243"/>
  <c r="B1243"/>
  <c r="A1243"/>
  <c r="O1242"/>
  <c r="K1242"/>
  <c r="J1242"/>
  <c r="I1242"/>
  <c r="H1242"/>
  <c r="G1242"/>
  <c r="F1242"/>
  <c r="E1242"/>
  <c r="D1242"/>
  <c r="C1242"/>
  <c r="B1242"/>
  <c r="A1242"/>
  <c r="K1241"/>
  <c r="J1241"/>
  <c r="I1241"/>
  <c r="H1241"/>
  <c r="F1241"/>
  <c r="E1241"/>
  <c r="C1241"/>
  <c r="B1241"/>
  <c r="A1241"/>
  <c r="O1240"/>
  <c r="K1240"/>
  <c r="J1240"/>
  <c r="I1240"/>
  <c r="H1240"/>
  <c r="G1240"/>
  <c r="F1240"/>
  <c r="E1240"/>
  <c r="D1240"/>
  <c r="C1240"/>
  <c r="B1240"/>
  <c r="A1240"/>
  <c r="O1239"/>
  <c r="K1239"/>
  <c r="J1239"/>
  <c r="I1239"/>
  <c r="H1239"/>
  <c r="G1239"/>
  <c r="F1239"/>
  <c r="E1239"/>
  <c r="D1239"/>
  <c r="C1239"/>
  <c r="B1239"/>
  <c r="A1239"/>
  <c r="K1238"/>
  <c r="J1238"/>
  <c r="I1238"/>
  <c r="H1238"/>
  <c r="G1238"/>
  <c r="F1238"/>
  <c r="E1238"/>
  <c r="C1238"/>
  <c r="B1238"/>
  <c r="A1238"/>
  <c r="O1237"/>
  <c r="K1237"/>
  <c r="J1237"/>
  <c r="I1237"/>
  <c r="H1237"/>
  <c r="G1237"/>
  <c r="F1237"/>
  <c r="E1237"/>
  <c r="D1237"/>
  <c r="C1237"/>
  <c r="B1237"/>
  <c r="A1237"/>
  <c r="O1236"/>
  <c r="K1236"/>
  <c r="J1236"/>
  <c r="I1236"/>
  <c r="H1236"/>
  <c r="G1236"/>
  <c r="F1236"/>
  <c r="E1236"/>
  <c r="D1236"/>
  <c r="C1236"/>
  <c r="B1236"/>
  <c r="A1236"/>
  <c r="O1235"/>
  <c r="K1235"/>
  <c r="J1235"/>
  <c r="I1235"/>
  <c r="H1235"/>
  <c r="G1235"/>
  <c r="F1235"/>
  <c r="E1235"/>
  <c r="D1235"/>
  <c r="C1235"/>
  <c r="B1235"/>
  <c r="A1235"/>
  <c r="O1234"/>
  <c r="K1234"/>
  <c r="J1234"/>
  <c r="I1234"/>
  <c r="H1234"/>
  <c r="G1234"/>
  <c r="F1234"/>
  <c r="E1234"/>
  <c r="D1234"/>
  <c r="C1234"/>
  <c r="B1234"/>
  <c r="A1234"/>
  <c r="K1233"/>
  <c r="J1233"/>
  <c r="I1233"/>
  <c r="H1233"/>
  <c r="G1233"/>
  <c r="F1233"/>
  <c r="E1233"/>
  <c r="C1233"/>
  <c r="B1233"/>
  <c r="A1233"/>
  <c r="O1232"/>
  <c r="K1232"/>
  <c r="J1232"/>
  <c r="I1232"/>
  <c r="H1232"/>
  <c r="G1232"/>
  <c r="F1232"/>
  <c r="E1232"/>
  <c r="D1232"/>
  <c r="C1232"/>
  <c r="B1232"/>
  <c r="A1232"/>
  <c r="O1231"/>
  <c r="K1231"/>
  <c r="J1231"/>
  <c r="I1231"/>
  <c r="H1231"/>
  <c r="G1231"/>
  <c r="F1231"/>
  <c r="E1231"/>
  <c r="D1231"/>
  <c r="C1231"/>
  <c r="B1231"/>
  <c r="A1231"/>
  <c r="O1230"/>
  <c r="K1230"/>
  <c r="J1230"/>
  <c r="I1230"/>
  <c r="H1230"/>
  <c r="G1230"/>
  <c r="F1230"/>
  <c r="E1230"/>
  <c r="D1230"/>
  <c r="C1230"/>
  <c r="B1230"/>
  <c r="A1230"/>
  <c r="O1229"/>
  <c r="K1229"/>
  <c r="J1229"/>
  <c r="I1229"/>
  <c r="H1229"/>
  <c r="G1229"/>
  <c r="F1229"/>
  <c r="E1229"/>
  <c r="D1229"/>
  <c r="C1229"/>
  <c r="B1229"/>
  <c r="A1229"/>
  <c r="O1228"/>
  <c r="K1228"/>
  <c r="J1228"/>
  <c r="I1228"/>
  <c r="H1228"/>
  <c r="G1228"/>
  <c r="F1228"/>
  <c r="E1228"/>
  <c r="D1228"/>
  <c r="C1228"/>
  <c r="B1228"/>
  <c r="A1228"/>
  <c r="O1227"/>
  <c r="K1227"/>
  <c r="J1227"/>
  <c r="I1227"/>
  <c r="H1227"/>
  <c r="G1227"/>
  <c r="F1227"/>
  <c r="E1227"/>
  <c r="D1227"/>
  <c r="C1227"/>
  <c r="B1227"/>
  <c r="A1227"/>
  <c r="O1226"/>
  <c r="K1226"/>
  <c r="J1226"/>
  <c r="I1226"/>
  <c r="H1226"/>
  <c r="G1226"/>
  <c r="F1226"/>
  <c r="E1226"/>
  <c r="D1226"/>
  <c r="C1226"/>
  <c r="B1226"/>
  <c r="A1226"/>
  <c r="O1225"/>
  <c r="K1225"/>
  <c r="J1225"/>
  <c r="I1225"/>
  <c r="H1225"/>
  <c r="G1225"/>
  <c r="F1225"/>
  <c r="E1225"/>
  <c r="D1225"/>
  <c r="C1225"/>
  <c r="B1225"/>
  <c r="A1225"/>
  <c r="O1224"/>
  <c r="K1224"/>
  <c r="J1224"/>
  <c r="I1224"/>
  <c r="H1224"/>
  <c r="G1224"/>
  <c r="F1224"/>
  <c r="E1224"/>
  <c r="D1224"/>
  <c r="C1224"/>
  <c r="B1224"/>
  <c r="A1224"/>
  <c r="O1223"/>
  <c r="K1223"/>
  <c r="J1223"/>
  <c r="I1223"/>
  <c r="H1223"/>
  <c r="G1223"/>
  <c r="F1223"/>
  <c r="E1223"/>
  <c r="D1223"/>
  <c r="C1223"/>
  <c r="B1223"/>
  <c r="A1223"/>
  <c r="O1222"/>
  <c r="K1222"/>
  <c r="J1222"/>
  <c r="I1222"/>
  <c r="H1222"/>
  <c r="G1222"/>
  <c r="F1222"/>
  <c r="E1222"/>
  <c r="D1222"/>
  <c r="C1222"/>
  <c r="B1222"/>
  <c r="A1222"/>
  <c r="O1221"/>
  <c r="K1221"/>
  <c r="J1221"/>
  <c r="I1221"/>
  <c r="H1221"/>
  <c r="G1221"/>
  <c r="F1221"/>
  <c r="E1221"/>
  <c r="D1221"/>
  <c r="C1221"/>
  <c r="B1221"/>
  <c r="A1221"/>
  <c r="O1220"/>
  <c r="K1220"/>
  <c r="J1220"/>
  <c r="I1220"/>
  <c r="H1220"/>
  <c r="G1220"/>
  <c r="F1220"/>
  <c r="E1220"/>
  <c r="D1220"/>
  <c r="C1220"/>
  <c r="B1220"/>
  <c r="A1220"/>
  <c r="O1219"/>
  <c r="K1219"/>
  <c r="J1219"/>
  <c r="I1219"/>
  <c r="H1219"/>
  <c r="G1219"/>
  <c r="F1219"/>
  <c r="E1219"/>
  <c r="D1219"/>
  <c r="C1219"/>
  <c r="B1219"/>
  <c r="A1219"/>
  <c r="O1218"/>
  <c r="K1218"/>
  <c r="J1218"/>
  <c r="I1218"/>
  <c r="H1218"/>
  <c r="G1218"/>
  <c r="F1218"/>
  <c r="E1218"/>
  <c r="D1218"/>
  <c r="C1218"/>
  <c r="B1218"/>
  <c r="A1218"/>
  <c r="O1217"/>
  <c r="K1217"/>
  <c r="J1217"/>
  <c r="I1217"/>
  <c r="H1217"/>
  <c r="G1217"/>
  <c r="F1217"/>
  <c r="E1217"/>
  <c r="D1217"/>
  <c r="C1217"/>
  <c r="B1217"/>
  <c r="A1217"/>
  <c r="O1216"/>
  <c r="K1216"/>
  <c r="J1216"/>
  <c r="I1216"/>
  <c r="H1216"/>
  <c r="G1216"/>
  <c r="F1216"/>
  <c r="E1216"/>
  <c r="D1216"/>
  <c r="C1216"/>
  <c r="B1216"/>
  <c r="A1216"/>
  <c r="O1215"/>
  <c r="K1215"/>
  <c r="J1215"/>
  <c r="I1215"/>
  <c r="H1215"/>
  <c r="G1215"/>
  <c r="F1215"/>
  <c r="E1215"/>
  <c r="D1215"/>
  <c r="C1215"/>
  <c r="B1215"/>
  <c r="A1215"/>
  <c r="O1214"/>
  <c r="K1214"/>
  <c r="J1214"/>
  <c r="I1214"/>
  <c r="H1214"/>
  <c r="G1214"/>
  <c r="F1214"/>
  <c r="E1214"/>
  <c r="D1214"/>
  <c r="C1214"/>
  <c r="B1214"/>
  <c r="A1214"/>
  <c r="O1213"/>
  <c r="K1213"/>
  <c r="J1213"/>
  <c r="I1213"/>
  <c r="H1213"/>
  <c r="G1213"/>
  <c r="F1213"/>
  <c r="E1213"/>
  <c r="D1213"/>
  <c r="C1213"/>
  <c r="B1213"/>
  <c r="A1213"/>
  <c r="O1212"/>
  <c r="K1212"/>
  <c r="J1212"/>
  <c r="I1212"/>
  <c r="H1212"/>
  <c r="G1212"/>
  <c r="F1212"/>
  <c r="E1212"/>
  <c r="D1212"/>
  <c r="C1212"/>
  <c r="B1212"/>
  <c r="A1212"/>
  <c r="O1211"/>
  <c r="K1211"/>
  <c r="J1211"/>
  <c r="I1211"/>
  <c r="H1211"/>
  <c r="G1211"/>
  <c r="F1211"/>
  <c r="E1211"/>
  <c r="D1211"/>
  <c r="C1211"/>
  <c r="B1211"/>
  <c r="A1211"/>
  <c r="O1210"/>
  <c r="K1210"/>
  <c r="J1210"/>
  <c r="I1210"/>
  <c r="H1210"/>
  <c r="G1210"/>
  <c r="F1210"/>
  <c r="E1210"/>
  <c r="D1210"/>
  <c r="C1210"/>
  <c r="B1210"/>
  <c r="A1210"/>
  <c r="O1209"/>
  <c r="K1209"/>
  <c r="J1209"/>
  <c r="I1209"/>
  <c r="H1209"/>
  <c r="G1209"/>
  <c r="F1209"/>
  <c r="E1209"/>
  <c r="D1209"/>
  <c r="C1209"/>
  <c r="B1209"/>
  <c r="A1209"/>
  <c r="K1208"/>
  <c r="J1208"/>
  <c r="I1208"/>
  <c r="H1208"/>
  <c r="G1208"/>
  <c r="F1208"/>
  <c r="E1208"/>
  <c r="C1208"/>
  <c r="B1208"/>
  <c r="A1208"/>
  <c r="O1207"/>
  <c r="K1207"/>
  <c r="J1207"/>
  <c r="I1207"/>
  <c r="H1207"/>
  <c r="G1207"/>
  <c r="F1207"/>
  <c r="E1207"/>
  <c r="D1207"/>
  <c r="C1207"/>
  <c r="B1207"/>
  <c r="A1207"/>
  <c r="O1206"/>
  <c r="K1206"/>
  <c r="J1206"/>
  <c r="I1206"/>
  <c r="H1206"/>
  <c r="G1206"/>
  <c r="F1206"/>
  <c r="E1206"/>
  <c r="D1206"/>
  <c r="C1206"/>
  <c r="B1206"/>
  <c r="A1206"/>
  <c r="O1205"/>
  <c r="K1205"/>
  <c r="J1205"/>
  <c r="I1205"/>
  <c r="H1205"/>
  <c r="G1205"/>
  <c r="F1205"/>
  <c r="E1205"/>
  <c r="D1205"/>
  <c r="C1205"/>
  <c r="B1205"/>
  <c r="A1205"/>
  <c r="O1204"/>
  <c r="K1204"/>
  <c r="J1204"/>
  <c r="I1204"/>
  <c r="H1204"/>
  <c r="G1204"/>
  <c r="F1204"/>
  <c r="E1204"/>
  <c r="D1204"/>
  <c r="C1204"/>
  <c r="B1204"/>
  <c r="A1204"/>
  <c r="O1203"/>
  <c r="K1203"/>
  <c r="J1203"/>
  <c r="I1203"/>
  <c r="H1203"/>
  <c r="G1203"/>
  <c r="F1203"/>
  <c r="E1203"/>
  <c r="D1203"/>
  <c r="C1203"/>
  <c r="B1203"/>
  <c r="A1203"/>
  <c r="O1202"/>
  <c r="K1202"/>
  <c r="J1202"/>
  <c r="I1202"/>
  <c r="H1202"/>
  <c r="G1202"/>
  <c r="F1202"/>
  <c r="E1202"/>
  <c r="D1202"/>
  <c r="C1202"/>
  <c r="B1202"/>
  <c r="A1202"/>
  <c r="O1201"/>
  <c r="K1201"/>
  <c r="J1201"/>
  <c r="I1201"/>
  <c r="H1201"/>
  <c r="G1201"/>
  <c r="F1201"/>
  <c r="E1201"/>
  <c r="D1201"/>
  <c r="C1201"/>
  <c r="B1201"/>
  <c r="A1201"/>
  <c r="O1200"/>
  <c r="K1200"/>
  <c r="J1200"/>
  <c r="I1200"/>
  <c r="H1200"/>
  <c r="G1200"/>
  <c r="F1200"/>
  <c r="E1200"/>
  <c r="D1200"/>
  <c r="C1200"/>
  <c r="B1200"/>
  <c r="A1200"/>
  <c r="K1199"/>
  <c r="J1199"/>
  <c r="I1199"/>
  <c r="H1199"/>
  <c r="G1199"/>
  <c r="F1199"/>
  <c r="E1199"/>
  <c r="C1199"/>
  <c r="B1199"/>
  <c r="A1199"/>
  <c r="O1198"/>
  <c r="K1198"/>
  <c r="J1198"/>
  <c r="I1198"/>
  <c r="H1198"/>
  <c r="G1198"/>
  <c r="F1198"/>
  <c r="E1198"/>
  <c r="D1198"/>
  <c r="C1198"/>
  <c r="B1198"/>
  <c r="A1198"/>
  <c r="O1197"/>
  <c r="K1197"/>
  <c r="J1197"/>
  <c r="I1197"/>
  <c r="H1197"/>
  <c r="G1197"/>
  <c r="F1197"/>
  <c r="E1197"/>
  <c r="D1197"/>
  <c r="C1197"/>
  <c r="B1197"/>
  <c r="A1197"/>
  <c r="O1196"/>
  <c r="K1196"/>
  <c r="J1196"/>
  <c r="I1196"/>
  <c r="H1196"/>
  <c r="G1196"/>
  <c r="F1196"/>
  <c r="E1196"/>
  <c r="D1196"/>
  <c r="C1196"/>
  <c r="B1196"/>
  <c r="A1196"/>
  <c r="O1195"/>
  <c r="K1195"/>
  <c r="J1195"/>
  <c r="I1195"/>
  <c r="H1195"/>
  <c r="G1195"/>
  <c r="F1195"/>
  <c r="E1195"/>
  <c r="D1195"/>
  <c r="C1195"/>
  <c r="B1195"/>
  <c r="A1195"/>
  <c r="O1194"/>
  <c r="K1194"/>
  <c r="J1194"/>
  <c r="I1194"/>
  <c r="H1194"/>
  <c r="G1194"/>
  <c r="F1194"/>
  <c r="E1194"/>
  <c r="D1194"/>
  <c r="C1194"/>
  <c r="B1194"/>
  <c r="A1194"/>
  <c r="O1193"/>
  <c r="K1193"/>
  <c r="J1193"/>
  <c r="I1193"/>
  <c r="H1193"/>
  <c r="G1193"/>
  <c r="F1193"/>
  <c r="E1193"/>
  <c r="D1193"/>
  <c r="C1193"/>
  <c r="B1193"/>
  <c r="A1193"/>
  <c r="O1192"/>
  <c r="K1192"/>
  <c r="J1192"/>
  <c r="I1192"/>
  <c r="H1192"/>
  <c r="G1192"/>
  <c r="F1192"/>
  <c r="E1192"/>
  <c r="D1192"/>
  <c r="C1192"/>
  <c r="B1192"/>
  <c r="A1192"/>
  <c r="O1191"/>
  <c r="K1191"/>
  <c r="J1191"/>
  <c r="I1191"/>
  <c r="H1191"/>
  <c r="G1191"/>
  <c r="F1191"/>
  <c r="E1191"/>
  <c r="D1191"/>
  <c r="C1191"/>
  <c r="B1191"/>
  <c r="A1191"/>
  <c r="O1190"/>
  <c r="K1190"/>
  <c r="J1190"/>
  <c r="I1190"/>
  <c r="H1190"/>
  <c r="G1190"/>
  <c r="F1190"/>
  <c r="E1190"/>
  <c r="D1190"/>
  <c r="C1190"/>
  <c r="B1190"/>
  <c r="A1190"/>
  <c r="O1189"/>
  <c r="K1189"/>
  <c r="J1189"/>
  <c r="I1189"/>
  <c r="H1189"/>
  <c r="G1189"/>
  <c r="F1189"/>
  <c r="E1189"/>
  <c r="D1189"/>
  <c r="C1189"/>
  <c r="B1189"/>
  <c r="A1189"/>
  <c r="O1188"/>
  <c r="K1188"/>
  <c r="J1188"/>
  <c r="I1188"/>
  <c r="H1188"/>
  <c r="G1188"/>
  <c r="F1188"/>
  <c r="E1188"/>
  <c r="D1188"/>
  <c r="C1188"/>
  <c r="B1188"/>
  <c r="A1188"/>
  <c r="O1187"/>
  <c r="K1187"/>
  <c r="J1187"/>
  <c r="I1187"/>
  <c r="H1187"/>
  <c r="G1187"/>
  <c r="F1187"/>
  <c r="E1187"/>
  <c r="D1187"/>
  <c r="C1187"/>
  <c r="B1187"/>
  <c r="A1187"/>
  <c r="O1186"/>
  <c r="K1186"/>
  <c r="J1186"/>
  <c r="I1186"/>
  <c r="H1186"/>
  <c r="G1186"/>
  <c r="F1186"/>
  <c r="E1186"/>
  <c r="D1186"/>
  <c r="C1186"/>
  <c r="B1186"/>
  <c r="A1186"/>
  <c r="O1185"/>
  <c r="K1185"/>
  <c r="J1185"/>
  <c r="I1185"/>
  <c r="H1185"/>
  <c r="G1185"/>
  <c r="F1185"/>
  <c r="E1185"/>
  <c r="D1185"/>
  <c r="C1185"/>
  <c r="B1185"/>
  <c r="A1185"/>
  <c r="O1184"/>
  <c r="K1184"/>
  <c r="J1184"/>
  <c r="I1184"/>
  <c r="H1184"/>
  <c r="G1184"/>
  <c r="F1184"/>
  <c r="E1184"/>
  <c r="D1184"/>
  <c r="C1184"/>
  <c r="B1184"/>
  <c r="A1184"/>
  <c r="O1183"/>
  <c r="K1183"/>
  <c r="J1183"/>
  <c r="I1183"/>
  <c r="H1183"/>
  <c r="G1183"/>
  <c r="F1183"/>
  <c r="E1183"/>
  <c r="D1183"/>
  <c r="C1183"/>
  <c r="B1183"/>
  <c r="A1183"/>
  <c r="O1182"/>
  <c r="K1182"/>
  <c r="J1182"/>
  <c r="I1182"/>
  <c r="H1182"/>
  <c r="G1182"/>
  <c r="F1182"/>
  <c r="E1182"/>
  <c r="D1182"/>
  <c r="C1182"/>
  <c r="B1182"/>
  <c r="A1182"/>
  <c r="O1181"/>
  <c r="K1181"/>
  <c r="J1181"/>
  <c r="I1181"/>
  <c r="H1181"/>
  <c r="G1181"/>
  <c r="F1181"/>
  <c r="E1181"/>
  <c r="D1181"/>
  <c r="C1181"/>
  <c r="B1181"/>
  <c r="A1181"/>
  <c r="O1180"/>
  <c r="K1180"/>
  <c r="J1180"/>
  <c r="I1180"/>
  <c r="H1180"/>
  <c r="G1180"/>
  <c r="F1180"/>
  <c r="E1180"/>
  <c r="D1180"/>
  <c r="C1180"/>
  <c r="B1180"/>
  <c r="A1180"/>
  <c r="O1179"/>
  <c r="K1179"/>
  <c r="J1179"/>
  <c r="I1179"/>
  <c r="H1179"/>
  <c r="G1179"/>
  <c r="F1179"/>
  <c r="E1179"/>
  <c r="D1179"/>
  <c r="C1179"/>
  <c r="B1179"/>
  <c r="A1179"/>
  <c r="K1178"/>
  <c r="J1178"/>
  <c r="I1178"/>
  <c r="H1178"/>
  <c r="G1178"/>
  <c r="F1178"/>
  <c r="E1178"/>
  <c r="C1178"/>
  <c r="B1178"/>
  <c r="A1178"/>
  <c r="O1177"/>
  <c r="K1177"/>
  <c r="J1177"/>
  <c r="I1177"/>
  <c r="H1177"/>
  <c r="G1177"/>
  <c r="F1177"/>
  <c r="E1177"/>
  <c r="D1177"/>
  <c r="C1177"/>
  <c r="B1177"/>
  <c r="A1177"/>
  <c r="O1176"/>
  <c r="K1176"/>
  <c r="J1176"/>
  <c r="I1176"/>
  <c r="H1176"/>
  <c r="G1176"/>
  <c r="F1176"/>
  <c r="E1176"/>
  <c r="D1176"/>
  <c r="C1176"/>
  <c r="B1176"/>
  <c r="A1176"/>
  <c r="K1175"/>
  <c r="J1175"/>
  <c r="I1175"/>
  <c r="H1175"/>
  <c r="G1175"/>
  <c r="F1175"/>
  <c r="E1175"/>
  <c r="C1175"/>
  <c r="B1175"/>
  <c r="A1175"/>
  <c r="O1174"/>
  <c r="K1174"/>
  <c r="J1174"/>
  <c r="I1174"/>
  <c r="H1174"/>
  <c r="G1174"/>
  <c r="F1174"/>
  <c r="E1174"/>
  <c r="D1174"/>
  <c r="C1174"/>
  <c r="B1174"/>
  <c r="A1174"/>
  <c r="O1173"/>
  <c r="K1173"/>
  <c r="J1173"/>
  <c r="I1173"/>
  <c r="H1173"/>
  <c r="G1173"/>
  <c r="F1173"/>
  <c r="E1173"/>
  <c r="D1173"/>
  <c r="C1173"/>
  <c r="B1173"/>
  <c r="A1173"/>
  <c r="O1172"/>
  <c r="K1172"/>
  <c r="J1172"/>
  <c r="I1172"/>
  <c r="H1172"/>
  <c r="G1172"/>
  <c r="F1172"/>
  <c r="E1172"/>
  <c r="D1172"/>
  <c r="C1172"/>
  <c r="B1172"/>
  <c r="A1172"/>
  <c r="O1171"/>
  <c r="K1171"/>
  <c r="J1171"/>
  <c r="I1171"/>
  <c r="H1171"/>
  <c r="G1171"/>
  <c r="F1171"/>
  <c r="E1171"/>
  <c r="D1171"/>
  <c r="C1171"/>
  <c r="B1171"/>
  <c r="A1171"/>
  <c r="K1170"/>
  <c r="J1170"/>
  <c r="I1170"/>
  <c r="H1170"/>
  <c r="F1170"/>
  <c r="E1170"/>
  <c r="C1170"/>
  <c r="B1170"/>
  <c r="A1170"/>
  <c r="O1169"/>
  <c r="K1169"/>
  <c r="J1169"/>
  <c r="I1169"/>
  <c r="H1169"/>
  <c r="G1169"/>
  <c r="F1169"/>
  <c r="E1169"/>
  <c r="D1169"/>
  <c r="C1169"/>
  <c r="B1169"/>
  <c r="A1169"/>
  <c r="O1168"/>
  <c r="K1168"/>
  <c r="J1168"/>
  <c r="I1168"/>
  <c r="H1168"/>
  <c r="G1168"/>
  <c r="F1168"/>
  <c r="E1168"/>
  <c r="D1168"/>
  <c r="C1168"/>
  <c r="B1168"/>
  <c r="A1168"/>
  <c r="O1167"/>
  <c r="K1167"/>
  <c r="J1167"/>
  <c r="I1167"/>
  <c r="H1167"/>
  <c r="G1167"/>
  <c r="F1167"/>
  <c r="E1167"/>
  <c r="D1167"/>
  <c r="C1167"/>
  <c r="B1167"/>
  <c r="A1167"/>
  <c r="O1166"/>
  <c r="K1166"/>
  <c r="J1166"/>
  <c r="I1166"/>
  <c r="H1166"/>
  <c r="G1166"/>
  <c r="F1166"/>
  <c r="E1166"/>
  <c r="D1166"/>
  <c r="C1166"/>
  <c r="B1166"/>
  <c r="A1166"/>
  <c r="O1165"/>
  <c r="K1165"/>
  <c r="J1165"/>
  <c r="I1165"/>
  <c r="H1165"/>
  <c r="G1165"/>
  <c r="F1165"/>
  <c r="E1165"/>
  <c r="D1165"/>
  <c r="C1165"/>
  <c r="B1165"/>
  <c r="A1165"/>
  <c r="O1164"/>
  <c r="K1164"/>
  <c r="J1164"/>
  <c r="I1164"/>
  <c r="H1164"/>
  <c r="G1164"/>
  <c r="F1164"/>
  <c r="E1164"/>
  <c r="D1164"/>
  <c r="C1164"/>
  <c r="B1164"/>
  <c r="A1164"/>
  <c r="O1163"/>
  <c r="K1163"/>
  <c r="J1163"/>
  <c r="I1163"/>
  <c r="H1163"/>
  <c r="G1163"/>
  <c r="F1163"/>
  <c r="E1163"/>
  <c r="D1163"/>
  <c r="C1163"/>
  <c r="B1163"/>
  <c r="A1163"/>
  <c r="O1162"/>
  <c r="K1162"/>
  <c r="J1162"/>
  <c r="I1162"/>
  <c r="H1162"/>
  <c r="G1162"/>
  <c r="F1162"/>
  <c r="E1162"/>
  <c r="D1162"/>
  <c r="C1162"/>
  <c r="B1162"/>
  <c r="A1162"/>
  <c r="K1161"/>
  <c r="J1161"/>
  <c r="I1161"/>
  <c r="H1161"/>
  <c r="G1161"/>
  <c r="F1161"/>
  <c r="E1161"/>
  <c r="C1161"/>
  <c r="B1161"/>
  <c r="A1161"/>
  <c r="O1160"/>
  <c r="K1160"/>
  <c r="J1160"/>
  <c r="I1160"/>
  <c r="H1160"/>
  <c r="G1160"/>
  <c r="F1160"/>
  <c r="E1160"/>
  <c r="D1160"/>
  <c r="C1160"/>
  <c r="B1160"/>
  <c r="A1160"/>
  <c r="O1159"/>
  <c r="K1159"/>
  <c r="J1159"/>
  <c r="I1159"/>
  <c r="H1159"/>
  <c r="G1159"/>
  <c r="F1159"/>
  <c r="E1159"/>
  <c r="D1159"/>
  <c r="C1159"/>
  <c r="B1159"/>
  <c r="A1159"/>
  <c r="O1158"/>
  <c r="K1158"/>
  <c r="J1158"/>
  <c r="I1158"/>
  <c r="H1158"/>
  <c r="G1158"/>
  <c r="F1158"/>
  <c r="E1158"/>
  <c r="D1158"/>
  <c r="C1158"/>
  <c r="B1158"/>
  <c r="A1158"/>
  <c r="O1157"/>
  <c r="K1157"/>
  <c r="J1157"/>
  <c r="I1157"/>
  <c r="H1157"/>
  <c r="G1157"/>
  <c r="F1157"/>
  <c r="E1157"/>
  <c r="D1157"/>
  <c r="C1157"/>
  <c r="B1157"/>
  <c r="A1157"/>
  <c r="O1156"/>
  <c r="K1156"/>
  <c r="J1156"/>
  <c r="I1156"/>
  <c r="H1156"/>
  <c r="G1156"/>
  <c r="F1156"/>
  <c r="E1156"/>
  <c r="D1156"/>
  <c r="C1156"/>
  <c r="B1156"/>
  <c r="A1156"/>
  <c r="O1155"/>
  <c r="K1155"/>
  <c r="J1155"/>
  <c r="I1155"/>
  <c r="H1155"/>
  <c r="G1155"/>
  <c r="F1155"/>
  <c r="E1155"/>
  <c r="D1155"/>
  <c r="C1155"/>
  <c r="B1155"/>
  <c r="A1155"/>
  <c r="O1154"/>
  <c r="K1154"/>
  <c r="J1154"/>
  <c r="I1154"/>
  <c r="H1154"/>
  <c r="G1154"/>
  <c r="F1154"/>
  <c r="E1154"/>
  <c r="D1154"/>
  <c r="C1154"/>
  <c r="B1154"/>
  <c r="A1154"/>
  <c r="O1153"/>
  <c r="K1153"/>
  <c r="J1153"/>
  <c r="I1153"/>
  <c r="H1153"/>
  <c r="G1153"/>
  <c r="F1153"/>
  <c r="E1153"/>
  <c r="D1153"/>
  <c r="C1153"/>
  <c r="B1153"/>
  <c r="A1153"/>
  <c r="O1152"/>
  <c r="K1152"/>
  <c r="J1152"/>
  <c r="I1152"/>
  <c r="H1152"/>
  <c r="G1152"/>
  <c r="F1152"/>
  <c r="E1152"/>
  <c r="D1152"/>
  <c r="C1152"/>
  <c r="B1152"/>
  <c r="A1152"/>
  <c r="O1151"/>
  <c r="K1151"/>
  <c r="J1151"/>
  <c r="I1151"/>
  <c r="H1151"/>
  <c r="G1151"/>
  <c r="F1151"/>
  <c r="E1151"/>
  <c r="D1151"/>
  <c r="C1151"/>
  <c r="B1151"/>
  <c r="A1151"/>
  <c r="O1150"/>
  <c r="K1150"/>
  <c r="J1150"/>
  <c r="I1150"/>
  <c r="H1150"/>
  <c r="G1150"/>
  <c r="F1150"/>
  <c r="E1150"/>
  <c r="D1150"/>
  <c r="C1150"/>
  <c r="B1150"/>
  <c r="A1150"/>
  <c r="O1149"/>
  <c r="K1149"/>
  <c r="J1149"/>
  <c r="I1149"/>
  <c r="H1149"/>
  <c r="G1149"/>
  <c r="F1149"/>
  <c r="E1149"/>
  <c r="D1149"/>
  <c r="C1149"/>
  <c r="B1149"/>
  <c r="A1149"/>
  <c r="K1148"/>
  <c r="J1148"/>
  <c r="I1148"/>
  <c r="H1148"/>
  <c r="F1148"/>
  <c r="E1148"/>
  <c r="C1148"/>
  <c r="B1148"/>
  <c r="A1148"/>
  <c r="O1147"/>
  <c r="K1147"/>
  <c r="J1147"/>
  <c r="I1147"/>
  <c r="H1147"/>
  <c r="G1147"/>
  <c r="F1147"/>
  <c r="E1147"/>
  <c r="D1147"/>
  <c r="C1147"/>
  <c r="B1147"/>
  <c r="A1147"/>
  <c r="O1146"/>
  <c r="K1146"/>
  <c r="J1146"/>
  <c r="I1146"/>
  <c r="H1146"/>
  <c r="G1146"/>
  <c r="F1146"/>
  <c r="E1146"/>
  <c r="D1146"/>
  <c r="C1146"/>
  <c r="B1146"/>
  <c r="A1146"/>
  <c r="O1145"/>
  <c r="K1145"/>
  <c r="J1145"/>
  <c r="I1145"/>
  <c r="H1145"/>
  <c r="G1145"/>
  <c r="F1145"/>
  <c r="E1145"/>
  <c r="D1145"/>
  <c r="C1145"/>
  <c r="B1145"/>
  <c r="A1145"/>
  <c r="O1144"/>
  <c r="K1144"/>
  <c r="J1144"/>
  <c r="I1144"/>
  <c r="H1144"/>
  <c r="G1144"/>
  <c r="F1144"/>
  <c r="E1144"/>
  <c r="D1144"/>
  <c r="C1144"/>
  <c r="B1144"/>
  <c r="A1144"/>
  <c r="O1143"/>
  <c r="K1143"/>
  <c r="J1143"/>
  <c r="I1143"/>
  <c r="H1143"/>
  <c r="G1143"/>
  <c r="F1143"/>
  <c r="E1143"/>
  <c r="D1143"/>
  <c r="C1143"/>
  <c r="B1143"/>
  <c r="A1143"/>
  <c r="O1142"/>
  <c r="K1142"/>
  <c r="J1142"/>
  <c r="I1142"/>
  <c r="H1142"/>
  <c r="G1142"/>
  <c r="F1142"/>
  <c r="E1142"/>
  <c r="D1142"/>
  <c r="C1142"/>
  <c r="B1142"/>
  <c r="A1142"/>
  <c r="O1141"/>
  <c r="K1141"/>
  <c r="J1141"/>
  <c r="I1141"/>
  <c r="H1141"/>
  <c r="G1141"/>
  <c r="F1141"/>
  <c r="E1141"/>
  <c r="D1141"/>
  <c r="C1141"/>
  <c r="B1141"/>
  <c r="A1141"/>
  <c r="O1140"/>
  <c r="K1140"/>
  <c r="J1140"/>
  <c r="I1140"/>
  <c r="H1140"/>
  <c r="G1140"/>
  <c r="F1140"/>
  <c r="E1140"/>
  <c r="D1140"/>
  <c r="C1140"/>
  <c r="B1140"/>
  <c r="A1140"/>
  <c r="O1139"/>
  <c r="K1139"/>
  <c r="J1139"/>
  <c r="I1139"/>
  <c r="H1139"/>
  <c r="G1139"/>
  <c r="F1139"/>
  <c r="E1139"/>
  <c r="D1139"/>
  <c r="C1139"/>
  <c r="B1139"/>
  <c r="A1139"/>
  <c r="O1138"/>
  <c r="K1138"/>
  <c r="J1138"/>
  <c r="I1138"/>
  <c r="H1138"/>
  <c r="G1138"/>
  <c r="F1138"/>
  <c r="E1138"/>
  <c r="D1138"/>
  <c r="C1138"/>
  <c r="B1138"/>
  <c r="A1138"/>
  <c r="O1137"/>
  <c r="K1137"/>
  <c r="J1137"/>
  <c r="I1137"/>
  <c r="H1137"/>
  <c r="G1137"/>
  <c r="F1137"/>
  <c r="E1137"/>
  <c r="D1137"/>
  <c r="C1137"/>
  <c r="B1137"/>
  <c r="A1137"/>
  <c r="O1136"/>
  <c r="K1136"/>
  <c r="J1136"/>
  <c r="I1136"/>
  <c r="H1136"/>
  <c r="G1136"/>
  <c r="F1136"/>
  <c r="E1136"/>
  <c r="D1136"/>
  <c r="C1136"/>
  <c r="B1136"/>
  <c r="A1136"/>
  <c r="O1135"/>
  <c r="K1135"/>
  <c r="J1135"/>
  <c r="I1135"/>
  <c r="H1135"/>
  <c r="G1135"/>
  <c r="F1135"/>
  <c r="E1135"/>
  <c r="D1135"/>
  <c r="C1135"/>
  <c r="B1135"/>
  <c r="A1135"/>
  <c r="O1134"/>
  <c r="K1134"/>
  <c r="J1134"/>
  <c r="I1134"/>
  <c r="H1134"/>
  <c r="G1134"/>
  <c r="F1134"/>
  <c r="E1134"/>
  <c r="D1134"/>
  <c r="C1134"/>
  <c r="B1134"/>
  <c r="A1134"/>
  <c r="O1133"/>
  <c r="K1133"/>
  <c r="J1133"/>
  <c r="I1133"/>
  <c r="H1133"/>
  <c r="G1133"/>
  <c r="F1133"/>
  <c r="E1133"/>
  <c r="D1133"/>
  <c r="C1133"/>
  <c r="B1133"/>
  <c r="A1133"/>
  <c r="K1132"/>
  <c r="J1132"/>
  <c r="I1132"/>
  <c r="H1132"/>
  <c r="F1132"/>
  <c r="E1132"/>
  <c r="C1132"/>
  <c r="B1132"/>
  <c r="A1132"/>
  <c r="O1131"/>
  <c r="K1131"/>
  <c r="J1131"/>
  <c r="I1131"/>
  <c r="H1131"/>
  <c r="G1131"/>
  <c r="F1131"/>
  <c r="E1131"/>
  <c r="D1131"/>
  <c r="C1131"/>
  <c r="B1131"/>
  <c r="A1131"/>
  <c r="O1130"/>
  <c r="K1130"/>
  <c r="J1130"/>
  <c r="I1130"/>
  <c r="H1130"/>
  <c r="G1130"/>
  <c r="F1130"/>
  <c r="E1130"/>
  <c r="D1130"/>
  <c r="C1130"/>
  <c r="B1130"/>
  <c r="A1130"/>
  <c r="O1129"/>
  <c r="K1129"/>
  <c r="J1129"/>
  <c r="I1129"/>
  <c r="H1129"/>
  <c r="G1129"/>
  <c r="F1129"/>
  <c r="E1129"/>
  <c r="D1129"/>
  <c r="C1129"/>
  <c r="B1129"/>
  <c r="A1129"/>
  <c r="O1128"/>
  <c r="K1128"/>
  <c r="J1128"/>
  <c r="I1128"/>
  <c r="H1128"/>
  <c r="G1128"/>
  <c r="F1128"/>
  <c r="E1128"/>
  <c r="D1128"/>
  <c r="C1128"/>
  <c r="B1128"/>
  <c r="A1128"/>
  <c r="O1127"/>
  <c r="K1127"/>
  <c r="J1127"/>
  <c r="I1127"/>
  <c r="H1127"/>
  <c r="G1127"/>
  <c r="F1127"/>
  <c r="E1127"/>
  <c r="D1127"/>
  <c r="C1127"/>
  <c r="B1127"/>
  <c r="A1127"/>
  <c r="O1126"/>
  <c r="K1126"/>
  <c r="J1126"/>
  <c r="I1126"/>
  <c r="H1126"/>
  <c r="G1126"/>
  <c r="F1126"/>
  <c r="E1126"/>
  <c r="D1126"/>
  <c r="C1126"/>
  <c r="B1126"/>
  <c r="A1126"/>
  <c r="O1125"/>
  <c r="K1125"/>
  <c r="J1125"/>
  <c r="I1125"/>
  <c r="H1125"/>
  <c r="G1125"/>
  <c r="F1125"/>
  <c r="E1125"/>
  <c r="D1125"/>
  <c r="C1125"/>
  <c r="B1125"/>
  <c r="A1125"/>
  <c r="O1124"/>
  <c r="K1124"/>
  <c r="J1124"/>
  <c r="I1124"/>
  <c r="H1124"/>
  <c r="G1124"/>
  <c r="F1124"/>
  <c r="E1124"/>
  <c r="D1124"/>
  <c r="C1124"/>
  <c r="B1124"/>
  <c r="A1124"/>
  <c r="O1123"/>
  <c r="K1123"/>
  <c r="J1123"/>
  <c r="I1123"/>
  <c r="H1123"/>
  <c r="G1123"/>
  <c r="F1123"/>
  <c r="E1123"/>
  <c r="D1123"/>
  <c r="C1123"/>
  <c r="B1123"/>
  <c r="A1123"/>
  <c r="O1122"/>
  <c r="K1122"/>
  <c r="J1122"/>
  <c r="I1122"/>
  <c r="H1122"/>
  <c r="G1122"/>
  <c r="F1122"/>
  <c r="E1122"/>
  <c r="D1122"/>
  <c r="C1122"/>
  <c r="B1122"/>
  <c r="A1122"/>
  <c r="O1121"/>
  <c r="K1121"/>
  <c r="J1121"/>
  <c r="I1121"/>
  <c r="H1121"/>
  <c r="G1121"/>
  <c r="F1121"/>
  <c r="E1121"/>
  <c r="D1121"/>
  <c r="C1121"/>
  <c r="B1121"/>
  <c r="A1121"/>
  <c r="O1120"/>
  <c r="K1120"/>
  <c r="J1120"/>
  <c r="I1120"/>
  <c r="H1120"/>
  <c r="G1120"/>
  <c r="F1120"/>
  <c r="E1120"/>
  <c r="D1120"/>
  <c r="C1120"/>
  <c r="B1120"/>
  <c r="A1120"/>
  <c r="O1119"/>
  <c r="K1119"/>
  <c r="J1119"/>
  <c r="I1119"/>
  <c r="H1119"/>
  <c r="G1119"/>
  <c r="F1119"/>
  <c r="E1119"/>
  <c r="D1119"/>
  <c r="C1119"/>
  <c r="B1119"/>
  <c r="A1119"/>
  <c r="O1118"/>
  <c r="K1118"/>
  <c r="J1118"/>
  <c r="I1118"/>
  <c r="H1118"/>
  <c r="G1118"/>
  <c r="F1118"/>
  <c r="E1118"/>
  <c r="D1118"/>
  <c r="C1118"/>
  <c r="B1118"/>
  <c r="A1118"/>
  <c r="O1117"/>
  <c r="K1117"/>
  <c r="J1117"/>
  <c r="I1117"/>
  <c r="H1117"/>
  <c r="G1117"/>
  <c r="F1117"/>
  <c r="E1117"/>
  <c r="D1117"/>
  <c r="C1117"/>
  <c r="B1117"/>
  <c r="A1117"/>
  <c r="O1116"/>
  <c r="K1116"/>
  <c r="J1116"/>
  <c r="I1116"/>
  <c r="H1116"/>
  <c r="G1116"/>
  <c r="F1116"/>
  <c r="E1116"/>
  <c r="D1116"/>
  <c r="C1116"/>
  <c r="B1116"/>
  <c r="A1116"/>
  <c r="O1115"/>
  <c r="K1115"/>
  <c r="J1115"/>
  <c r="I1115"/>
  <c r="H1115"/>
  <c r="G1115"/>
  <c r="F1115"/>
  <c r="E1115"/>
  <c r="D1115"/>
  <c r="C1115"/>
  <c r="B1115"/>
  <c r="A1115"/>
  <c r="O1114"/>
  <c r="K1114"/>
  <c r="J1114"/>
  <c r="I1114"/>
  <c r="H1114"/>
  <c r="G1114"/>
  <c r="F1114"/>
  <c r="E1114"/>
  <c r="D1114"/>
  <c r="C1114"/>
  <c r="B1114"/>
  <c r="A1114"/>
  <c r="O1113"/>
  <c r="K1113"/>
  <c r="J1113"/>
  <c r="I1113"/>
  <c r="H1113"/>
  <c r="G1113"/>
  <c r="F1113"/>
  <c r="E1113"/>
  <c r="D1113"/>
  <c r="C1113"/>
  <c r="B1113"/>
  <c r="A1113"/>
  <c r="O1112"/>
  <c r="K1112"/>
  <c r="J1112"/>
  <c r="I1112"/>
  <c r="H1112"/>
  <c r="G1112"/>
  <c r="F1112"/>
  <c r="E1112"/>
  <c r="D1112"/>
  <c r="C1112"/>
  <c r="B1112"/>
  <c r="A1112"/>
  <c r="O1111"/>
  <c r="K1111"/>
  <c r="J1111"/>
  <c r="I1111"/>
  <c r="H1111"/>
  <c r="G1111"/>
  <c r="F1111"/>
  <c r="E1111"/>
  <c r="D1111"/>
  <c r="C1111"/>
  <c r="B1111"/>
  <c r="A1111"/>
  <c r="O1110"/>
  <c r="K1110"/>
  <c r="J1110"/>
  <c r="I1110"/>
  <c r="H1110"/>
  <c r="G1110"/>
  <c r="F1110"/>
  <c r="E1110"/>
  <c r="D1110"/>
  <c r="C1110"/>
  <c r="B1110"/>
  <c r="A1110"/>
  <c r="K1109"/>
  <c r="J1109"/>
  <c r="I1109"/>
  <c r="H1109"/>
  <c r="G1109"/>
  <c r="F1109"/>
  <c r="E1109"/>
  <c r="C1109"/>
  <c r="B1109"/>
  <c r="A1109"/>
  <c r="O1108"/>
  <c r="K1108"/>
  <c r="J1108"/>
  <c r="I1108"/>
  <c r="H1108"/>
  <c r="G1108"/>
  <c r="F1108"/>
  <c r="E1108"/>
  <c r="D1108"/>
  <c r="C1108"/>
  <c r="B1108"/>
  <c r="A1108"/>
  <c r="O1107"/>
  <c r="K1107"/>
  <c r="J1107"/>
  <c r="I1107"/>
  <c r="H1107"/>
  <c r="G1107"/>
  <c r="F1107"/>
  <c r="E1107"/>
  <c r="D1107"/>
  <c r="C1107"/>
  <c r="B1107"/>
  <c r="A1107"/>
  <c r="O1106"/>
  <c r="K1106"/>
  <c r="J1106"/>
  <c r="I1106"/>
  <c r="H1106"/>
  <c r="G1106"/>
  <c r="F1106"/>
  <c r="E1106"/>
  <c r="D1106"/>
  <c r="C1106"/>
  <c r="B1106"/>
  <c r="A1106"/>
  <c r="O1105"/>
  <c r="K1105"/>
  <c r="J1105"/>
  <c r="I1105"/>
  <c r="H1105"/>
  <c r="G1105"/>
  <c r="F1105"/>
  <c r="E1105"/>
  <c r="D1105"/>
  <c r="C1105"/>
  <c r="B1105"/>
  <c r="A1105"/>
  <c r="O1104"/>
  <c r="K1104"/>
  <c r="J1104"/>
  <c r="I1104"/>
  <c r="H1104"/>
  <c r="G1104"/>
  <c r="F1104"/>
  <c r="E1104"/>
  <c r="D1104"/>
  <c r="C1104"/>
  <c r="B1104"/>
  <c r="A1104"/>
  <c r="O1103"/>
  <c r="K1103"/>
  <c r="J1103"/>
  <c r="I1103"/>
  <c r="H1103"/>
  <c r="G1103"/>
  <c r="F1103"/>
  <c r="E1103"/>
  <c r="D1103"/>
  <c r="C1103"/>
  <c r="B1103"/>
  <c r="A1103"/>
  <c r="O1102"/>
  <c r="K1102"/>
  <c r="J1102"/>
  <c r="I1102"/>
  <c r="H1102"/>
  <c r="G1102"/>
  <c r="F1102"/>
  <c r="E1102"/>
  <c r="D1102"/>
  <c r="C1102"/>
  <c r="B1102"/>
  <c r="A1102"/>
  <c r="O1101"/>
  <c r="K1101"/>
  <c r="J1101"/>
  <c r="I1101"/>
  <c r="H1101"/>
  <c r="G1101"/>
  <c r="F1101"/>
  <c r="E1101"/>
  <c r="D1101"/>
  <c r="C1101"/>
  <c r="B1101"/>
  <c r="A1101"/>
  <c r="O1100"/>
  <c r="K1100"/>
  <c r="J1100"/>
  <c r="I1100"/>
  <c r="H1100"/>
  <c r="G1100"/>
  <c r="F1100"/>
  <c r="E1100"/>
  <c r="D1100"/>
  <c r="C1100"/>
  <c r="B1100"/>
  <c r="A1100"/>
  <c r="O1099"/>
  <c r="K1099"/>
  <c r="J1099"/>
  <c r="I1099"/>
  <c r="H1099"/>
  <c r="G1099"/>
  <c r="F1099"/>
  <c r="E1099"/>
  <c r="D1099"/>
  <c r="C1099"/>
  <c r="B1099"/>
  <c r="A1099"/>
  <c r="O1098"/>
  <c r="K1098"/>
  <c r="J1098"/>
  <c r="I1098"/>
  <c r="H1098"/>
  <c r="G1098"/>
  <c r="F1098"/>
  <c r="E1098"/>
  <c r="D1098"/>
  <c r="C1098"/>
  <c r="B1098"/>
  <c r="A1098"/>
  <c r="O1097"/>
  <c r="K1097"/>
  <c r="J1097"/>
  <c r="I1097"/>
  <c r="H1097"/>
  <c r="G1097"/>
  <c r="F1097"/>
  <c r="E1097"/>
  <c r="D1097"/>
  <c r="C1097"/>
  <c r="B1097"/>
  <c r="A1097"/>
  <c r="O1096"/>
  <c r="K1096"/>
  <c r="J1096"/>
  <c r="I1096"/>
  <c r="H1096"/>
  <c r="G1096"/>
  <c r="F1096"/>
  <c r="E1096"/>
  <c r="D1096"/>
  <c r="C1096"/>
  <c r="B1096"/>
  <c r="A1096"/>
  <c r="O1095"/>
  <c r="K1095"/>
  <c r="J1095"/>
  <c r="I1095"/>
  <c r="H1095"/>
  <c r="G1095"/>
  <c r="F1095"/>
  <c r="E1095"/>
  <c r="D1095"/>
  <c r="C1095"/>
  <c r="B1095"/>
  <c r="A1095"/>
  <c r="O1094"/>
  <c r="K1094"/>
  <c r="J1094"/>
  <c r="I1094"/>
  <c r="H1094"/>
  <c r="G1094"/>
  <c r="F1094"/>
  <c r="E1094"/>
  <c r="D1094"/>
  <c r="C1094"/>
  <c r="B1094"/>
  <c r="A1094"/>
  <c r="O1093"/>
  <c r="K1093"/>
  <c r="J1093"/>
  <c r="I1093"/>
  <c r="H1093"/>
  <c r="G1093"/>
  <c r="F1093"/>
  <c r="E1093"/>
  <c r="D1093"/>
  <c r="C1093"/>
  <c r="B1093"/>
  <c r="A1093"/>
  <c r="O1092"/>
  <c r="K1092"/>
  <c r="J1092"/>
  <c r="I1092"/>
  <c r="H1092"/>
  <c r="G1092"/>
  <c r="F1092"/>
  <c r="E1092"/>
  <c r="D1092"/>
  <c r="C1092"/>
  <c r="B1092"/>
  <c r="A1092"/>
  <c r="O1091"/>
  <c r="K1091"/>
  <c r="J1091"/>
  <c r="I1091"/>
  <c r="H1091"/>
  <c r="G1091"/>
  <c r="F1091"/>
  <c r="E1091"/>
  <c r="D1091"/>
  <c r="C1091"/>
  <c r="B1091"/>
  <c r="A1091"/>
  <c r="O1090"/>
  <c r="K1090"/>
  <c r="J1090"/>
  <c r="I1090"/>
  <c r="H1090"/>
  <c r="G1090"/>
  <c r="F1090"/>
  <c r="E1090"/>
  <c r="D1090"/>
  <c r="C1090"/>
  <c r="B1090"/>
  <c r="A1090"/>
  <c r="O1089"/>
  <c r="K1089"/>
  <c r="J1089"/>
  <c r="I1089"/>
  <c r="H1089"/>
  <c r="G1089"/>
  <c r="F1089"/>
  <c r="E1089"/>
  <c r="D1089"/>
  <c r="C1089"/>
  <c r="B1089"/>
  <c r="A1089"/>
  <c r="O1088"/>
  <c r="K1088"/>
  <c r="J1088"/>
  <c r="I1088"/>
  <c r="H1088"/>
  <c r="G1088"/>
  <c r="F1088"/>
  <c r="E1088"/>
  <c r="D1088"/>
  <c r="C1088"/>
  <c r="B1088"/>
  <c r="A1088"/>
  <c r="O1087"/>
  <c r="K1087"/>
  <c r="J1087"/>
  <c r="I1087"/>
  <c r="H1087"/>
  <c r="G1087"/>
  <c r="F1087"/>
  <c r="E1087"/>
  <c r="D1087"/>
  <c r="C1087"/>
  <c r="B1087"/>
  <c r="A1087"/>
  <c r="O1086"/>
  <c r="K1086"/>
  <c r="J1086"/>
  <c r="I1086"/>
  <c r="H1086"/>
  <c r="G1086"/>
  <c r="F1086"/>
  <c r="E1086"/>
  <c r="D1086"/>
  <c r="C1086"/>
  <c r="B1086"/>
  <c r="A1086"/>
  <c r="O1085"/>
  <c r="K1085"/>
  <c r="J1085"/>
  <c r="I1085"/>
  <c r="H1085"/>
  <c r="G1085"/>
  <c r="F1085"/>
  <c r="E1085"/>
  <c r="D1085"/>
  <c r="C1085"/>
  <c r="B1085"/>
  <c r="A1085"/>
  <c r="O1084"/>
  <c r="K1084"/>
  <c r="J1084"/>
  <c r="I1084"/>
  <c r="H1084"/>
  <c r="G1084"/>
  <c r="F1084"/>
  <c r="E1084"/>
  <c r="D1084"/>
  <c r="C1084"/>
  <c r="B1084"/>
  <c r="A1084"/>
  <c r="O1083"/>
  <c r="K1083"/>
  <c r="J1083"/>
  <c r="I1083"/>
  <c r="H1083"/>
  <c r="G1083"/>
  <c r="F1083"/>
  <c r="E1083"/>
  <c r="D1083"/>
  <c r="C1083"/>
  <c r="B1083"/>
  <c r="A1083"/>
  <c r="O1082"/>
  <c r="K1082"/>
  <c r="J1082"/>
  <c r="I1082"/>
  <c r="H1082"/>
  <c r="G1082"/>
  <c r="F1082"/>
  <c r="E1082"/>
  <c r="D1082"/>
  <c r="C1082"/>
  <c r="B1082"/>
  <c r="A1082"/>
  <c r="O1081"/>
  <c r="K1081"/>
  <c r="J1081"/>
  <c r="I1081"/>
  <c r="H1081"/>
  <c r="G1081"/>
  <c r="F1081"/>
  <c r="E1081"/>
  <c r="D1081"/>
  <c r="C1081"/>
  <c r="B1081"/>
  <c r="A1081"/>
  <c r="O1080"/>
  <c r="K1080"/>
  <c r="J1080"/>
  <c r="I1080"/>
  <c r="H1080"/>
  <c r="G1080"/>
  <c r="F1080"/>
  <c r="E1080"/>
  <c r="D1080"/>
  <c r="C1080"/>
  <c r="B1080"/>
  <c r="A1080"/>
  <c r="O1079"/>
  <c r="K1079"/>
  <c r="J1079"/>
  <c r="I1079"/>
  <c r="H1079"/>
  <c r="G1079"/>
  <c r="F1079"/>
  <c r="E1079"/>
  <c r="D1079"/>
  <c r="C1079"/>
  <c r="B1079"/>
  <c r="A1079"/>
  <c r="O1078"/>
  <c r="K1078"/>
  <c r="J1078"/>
  <c r="I1078"/>
  <c r="H1078"/>
  <c r="G1078"/>
  <c r="F1078"/>
  <c r="E1078"/>
  <c r="D1078"/>
  <c r="C1078"/>
  <c r="B1078"/>
  <c r="A1078"/>
  <c r="O1077"/>
  <c r="K1077"/>
  <c r="J1077"/>
  <c r="I1077"/>
  <c r="H1077"/>
  <c r="G1077"/>
  <c r="F1077"/>
  <c r="E1077"/>
  <c r="D1077"/>
  <c r="C1077"/>
  <c r="B1077"/>
  <c r="A1077"/>
  <c r="O1076"/>
  <c r="K1076"/>
  <c r="J1076"/>
  <c r="I1076"/>
  <c r="H1076"/>
  <c r="G1076"/>
  <c r="F1076"/>
  <c r="E1076"/>
  <c r="D1076"/>
  <c r="C1076"/>
  <c r="B1076"/>
  <c r="A1076"/>
  <c r="O1075"/>
  <c r="K1075"/>
  <c r="J1075"/>
  <c r="I1075"/>
  <c r="H1075"/>
  <c r="G1075"/>
  <c r="F1075"/>
  <c r="E1075"/>
  <c r="D1075"/>
  <c r="C1075"/>
  <c r="B1075"/>
  <c r="A1075"/>
  <c r="O1074"/>
  <c r="K1074"/>
  <c r="J1074"/>
  <c r="I1074"/>
  <c r="H1074"/>
  <c r="G1074"/>
  <c r="F1074"/>
  <c r="E1074"/>
  <c r="D1074"/>
  <c r="C1074"/>
  <c r="B1074"/>
  <c r="A1074"/>
  <c r="O1073"/>
  <c r="K1073"/>
  <c r="J1073"/>
  <c r="I1073"/>
  <c r="H1073"/>
  <c r="G1073"/>
  <c r="F1073"/>
  <c r="E1073"/>
  <c r="D1073"/>
  <c r="C1073"/>
  <c r="B1073"/>
  <c r="A1073"/>
  <c r="O1072"/>
  <c r="K1072"/>
  <c r="J1072"/>
  <c r="I1072"/>
  <c r="H1072"/>
  <c r="G1072"/>
  <c r="F1072"/>
  <c r="E1072"/>
  <c r="D1072"/>
  <c r="C1072"/>
  <c r="B1072"/>
  <c r="A1072"/>
  <c r="O1071"/>
  <c r="K1071"/>
  <c r="J1071"/>
  <c r="I1071"/>
  <c r="H1071"/>
  <c r="G1071"/>
  <c r="F1071"/>
  <c r="E1071"/>
  <c r="D1071"/>
  <c r="C1071"/>
  <c r="B1071"/>
  <c r="A1071"/>
  <c r="K1070"/>
  <c r="J1070"/>
  <c r="I1070"/>
  <c r="H1070"/>
  <c r="G1070"/>
  <c r="F1070"/>
  <c r="E1070"/>
  <c r="C1070"/>
  <c r="B1070"/>
  <c r="A1070"/>
  <c r="O1069"/>
  <c r="K1069"/>
  <c r="J1069"/>
  <c r="I1069"/>
  <c r="H1069"/>
  <c r="G1069"/>
  <c r="F1069"/>
  <c r="E1069"/>
  <c r="D1069"/>
  <c r="C1069"/>
  <c r="B1069"/>
  <c r="A1069"/>
  <c r="O1068"/>
  <c r="K1068"/>
  <c r="J1068"/>
  <c r="I1068"/>
  <c r="H1068"/>
  <c r="G1068"/>
  <c r="F1068"/>
  <c r="E1068"/>
  <c r="D1068"/>
  <c r="C1068"/>
  <c r="B1068"/>
  <c r="A1068"/>
  <c r="O1067"/>
  <c r="K1067"/>
  <c r="J1067"/>
  <c r="I1067"/>
  <c r="H1067"/>
  <c r="G1067"/>
  <c r="F1067"/>
  <c r="E1067"/>
  <c r="D1067"/>
  <c r="C1067"/>
  <c r="B1067"/>
  <c r="A1067"/>
  <c r="O1066"/>
  <c r="K1066"/>
  <c r="J1066"/>
  <c r="I1066"/>
  <c r="H1066"/>
  <c r="G1066"/>
  <c r="F1066"/>
  <c r="E1066"/>
  <c r="D1066"/>
  <c r="C1066"/>
  <c r="B1066"/>
  <c r="A1066"/>
  <c r="O1065"/>
  <c r="K1065"/>
  <c r="J1065"/>
  <c r="I1065"/>
  <c r="H1065"/>
  <c r="G1065"/>
  <c r="F1065"/>
  <c r="E1065"/>
  <c r="D1065"/>
  <c r="C1065"/>
  <c r="B1065"/>
  <c r="A1065"/>
  <c r="O1064"/>
  <c r="K1064"/>
  <c r="J1064"/>
  <c r="I1064"/>
  <c r="H1064"/>
  <c r="G1064"/>
  <c r="F1064"/>
  <c r="E1064"/>
  <c r="D1064"/>
  <c r="C1064"/>
  <c r="B1064"/>
  <c r="A1064"/>
  <c r="O1063"/>
  <c r="K1063"/>
  <c r="J1063"/>
  <c r="I1063"/>
  <c r="H1063"/>
  <c r="G1063"/>
  <c r="F1063"/>
  <c r="E1063"/>
  <c r="D1063"/>
  <c r="C1063"/>
  <c r="B1063"/>
  <c r="A1063"/>
  <c r="O1062"/>
  <c r="K1062"/>
  <c r="J1062"/>
  <c r="I1062"/>
  <c r="H1062"/>
  <c r="G1062"/>
  <c r="F1062"/>
  <c r="E1062"/>
  <c r="D1062"/>
  <c r="C1062"/>
  <c r="B1062"/>
  <c r="A1062"/>
  <c r="O1061"/>
  <c r="K1061"/>
  <c r="J1061"/>
  <c r="I1061"/>
  <c r="H1061"/>
  <c r="G1061"/>
  <c r="F1061"/>
  <c r="E1061"/>
  <c r="D1061"/>
  <c r="C1061"/>
  <c r="B1061"/>
  <c r="A1061"/>
  <c r="O1060"/>
  <c r="K1060"/>
  <c r="J1060"/>
  <c r="I1060"/>
  <c r="H1060"/>
  <c r="G1060"/>
  <c r="F1060"/>
  <c r="E1060"/>
  <c r="D1060"/>
  <c r="C1060"/>
  <c r="B1060"/>
  <c r="A1060"/>
  <c r="O1059"/>
  <c r="K1059"/>
  <c r="J1059"/>
  <c r="I1059"/>
  <c r="H1059"/>
  <c r="G1059"/>
  <c r="F1059"/>
  <c r="E1059"/>
  <c r="D1059"/>
  <c r="C1059"/>
  <c r="B1059"/>
  <c r="A1059"/>
  <c r="O1058"/>
  <c r="K1058"/>
  <c r="J1058"/>
  <c r="I1058"/>
  <c r="H1058"/>
  <c r="G1058"/>
  <c r="F1058"/>
  <c r="E1058"/>
  <c r="D1058"/>
  <c r="C1058"/>
  <c r="B1058"/>
  <c r="A1058"/>
  <c r="O1057"/>
  <c r="K1057"/>
  <c r="J1057"/>
  <c r="I1057"/>
  <c r="H1057"/>
  <c r="G1057"/>
  <c r="F1057"/>
  <c r="E1057"/>
  <c r="D1057"/>
  <c r="C1057"/>
  <c r="B1057"/>
  <c r="A1057"/>
  <c r="O1056"/>
  <c r="K1056"/>
  <c r="J1056"/>
  <c r="I1056"/>
  <c r="H1056"/>
  <c r="G1056"/>
  <c r="F1056"/>
  <c r="E1056"/>
  <c r="D1056"/>
  <c r="C1056"/>
  <c r="B1056"/>
  <c r="A1056"/>
  <c r="O1055"/>
  <c r="K1055"/>
  <c r="J1055"/>
  <c r="I1055"/>
  <c r="H1055"/>
  <c r="G1055"/>
  <c r="F1055"/>
  <c r="E1055"/>
  <c r="D1055"/>
  <c r="C1055"/>
  <c r="B1055"/>
  <c r="A1055"/>
  <c r="O1054"/>
  <c r="K1054"/>
  <c r="J1054"/>
  <c r="I1054"/>
  <c r="H1054"/>
  <c r="G1054"/>
  <c r="F1054"/>
  <c r="E1054"/>
  <c r="D1054"/>
  <c r="C1054"/>
  <c r="B1054"/>
  <c r="A1054"/>
  <c r="O1053"/>
  <c r="K1053"/>
  <c r="J1053"/>
  <c r="I1053"/>
  <c r="H1053"/>
  <c r="G1053"/>
  <c r="F1053"/>
  <c r="E1053"/>
  <c r="D1053"/>
  <c r="C1053"/>
  <c r="B1053"/>
  <c r="A1053"/>
  <c r="O1052"/>
  <c r="K1052"/>
  <c r="J1052"/>
  <c r="I1052"/>
  <c r="H1052"/>
  <c r="G1052"/>
  <c r="F1052"/>
  <c r="E1052"/>
  <c r="D1052"/>
  <c r="C1052"/>
  <c r="B1052"/>
  <c r="A1052"/>
  <c r="O1051"/>
  <c r="K1051"/>
  <c r="J1051"/>
  <c r="I1051"/>
  <c r="H1051"/>
  <c r="G1051"/>
  <c r="F1051"/>
  <c r="E1051"/>
  <c r="D1051"/>
  <c r="C1051"/>
  <c r="B1051"/>
  <c r="A1051"/>
  <c r="O1050"/>
  <c r="K1050"/>
  <c r="J1050"/>
  <c r="I1050"/>
  <c r="H1050"/>
  <c r="G1050"/>
  <c r="F1050"/>
  <c r="E1050"/>
  <c r="D1050"/>
  <c r="C1050"/>
  <c r="B1050"/>
  <c r="A1050"/>
  <c r="O1049"/>
  <c r="K1049"/>
  <c r="J1049"/>
  <c r="I1049"/>
  <c r="H1049"/>
  <c r="G1049"/>
  <c r="F1049"/>
  <c r="E1049"/>
  <c r="D1049"/>
  <c r="C1049"/>
  <c r="B1049"/>
  <c r="A1049"/>
  <c r="O1048"/>
  <c r="K1048"/>
  <c r="J1048"/>
  <c r="I1048"/>
  <c r="H1048"/>
  <c r="G1048"/>
  <c r="F1048"/>
  <c r="E1048"/>
  <c r="D1048"/>
  <c r="C1048"/>
  <c r="B1048"/>
  <c r="A1048"/>
  <c r="O1047"/>
  <c r="K1047"/>
  <c r="J1047"/>
  <c r="I1047"/>
  <c r="H1047"/>
  <c r="G1047"/>
  <c r="F1047"/>
  <c r="E1047"/>
  <c r="D1047"/>
  <c r="C1047"/>
  <c r="B1047"/>
  <c r="A1047"/>
  <c r="O1046"/>
  <c r="K1046"/>
  <c r="J1046"/>
  <c r="I1046"/>
  <c r="H1046"/>
  <c r="G1046"/>
  <c r="F1046"/>
  <c r="E1046"/>
  <c r="D1046"/>
  <c r="C1046"/>
  <c r="B1046"/>
  <c r="A1046"/>
  <c r="O1045"/>
  <c r="K1045"/>
  <c r="J1045"/>
  <c r="I1045"/>
  <c r="H1045"/>
  <c r="G1045"/>
  <c r="F1045"/>
  <c r="E1045"/>
  <c r="D1045"/>
  <c r="C1045"/>
  <c r="B1045"/>
  <c r="A1045"/>
  <c r="O1044"/>
  <c r="K1044"/>
  <c r="J1044"/>
  <c r="I1044"/>
  <c r="H1044"/>
  <c r="G1044"/>
  <c r="F1044"/>
  <c r="E1044"/>
  <c r="D1044"/>
  <c r="C1044"/>
  <c r="B1044"/>
  <c r="A1044"/>
  <c r="O1043"/>
  <c r="K1043"/>
  <c r="J1043"/>
  <c r="I1043"/>
  <c r="H1043"/>
  <c r="G1043"/>
  <c r="F1043"/>
  <c r="E1043"/>
  <c r="D1043"/>
  <c r="C1043"/>
  <c r="B1043"/>
  <c r="A1043"/>
  <c r="O1042"/>
  <c r="K1042"/>
  <c r="J1042"/>
  <c r="I1042"/>
  <c r="H1042"/>
  <c r="G1042"/>
  <c r="F1042"/>
  <c r="E1042"/>
  <c r="D1042"/>
  <c r="C1042"/>
  <c r="B1042"/>
  <c r="A1042"/>
  <c r="O1041"/>
  <c r="K1041"/>
  <c r="J1041"/>
  <c r="I1041"/>
  <c r="H1041"/>
  <c r="G1041"/>
  <c r="F1041"/>
  <c r="E1041"/>
  <c r="D1041"/>
  <c r="C1041"/>
  <c r="B1041"/>
  <c r="A1041"/>
  <c r="O1040"/>
  <c r="K1040"/>
  <c r="J1040"/>
  <c r="I1040"/>
  <c r="H1040"/>
  <c r="G1040"/>
  <c r="F1040"/>
  <c r="E1040"/>
  <c r="D1040"/>
  <c r="C1040"/>
  <c r="B1040"/>
  <c r="A1040"/>
  <c r="O1039"/>
  <c r="K1039"/>
  <c r="J1039"/>
  <c r="I1039"/>
  <c r="H1039"/>
  <c r="G1039"/>
  <c r="F1039"/>
  <c r="E1039"/>
  <c r="D1039"/>
  <c r="C1039"/>
  <c r="B1039"/>
  <c r="A1039"/>
  <c r="O1038"/>
  <c r="K1038"/>
  <c r="J1038"/>
  <c r="I1038"/>
  <c r="H1038"/>
  <c r="G1038"/>
  <c r="F1038"/>
  <c r="E1038"/>
  <c r="D1038"/>
  <c r="C1038"/>
  <c r="B1038"/>
  <c r="A1038"/>
  <c r="O1037"/>
  <c r="K1037"/>
  <c r="J1037"/>
  <c r="I1037"/>
  <c r="H1037"/>
  <c r="G1037"/>
  <c r="F1037"/>
  <c r="E1037"/>
  <c r="D1037"/>
  <c r="C1037"/>
  <c r="B1037"/>
  <c r="A1037"/>
  <c r="O1036"/>
  <c r="K1036"/>
  <c r="J1036"/>
  <c r="I1036"/>
  <c r="H1036"/>
  <c r="G1036"/>
  <c r="F1036"/>
  <c r="E1036"/>
  <c r="D1036"/>
  <c r="C1036"/>
  <c r="B1036"/>
  <c r="A1036"/>
  <c r="O1035"/>
  <c r="K1035"/>
  <c r="J1035"/>
  <c r="I1035"/>
  <c r="H1035"/>
  <c r="G1035"/>
  <c r="F1035"/>
  <c r="E1035"/>
  <c r="D1035"/>
  <c r="C1035"/>
  <c r="B1035"/>
  <c r="A1035"/>
  <c r="O1034"/>
  <c r="K1034"/>
  <c r="J1034"/>
  <c r="I1034"/>
  <c r="H1034"/>
  <c r="G1034"/>
  <c r="F1034"/>
  <c r="E1034"/>
  <c r="D1034"/>
  <c r="C1034"/>
  <c r="B1034"/>
  <c r="A1034"/>
  <c r="O1033"/>
  <c r="K1033"/>
  <c r="J1033"/>
  <c r="I1033"/>
  <c r="H1033"/>
  <c r="G1033"/>
  <c r="F1033"/>
  <c r="E1033"/>
  <c r="D1033"/>
  <c r="C1033"/>
  <c r="B1033"/>
  <c r="A1033"/>
  <c r="O1032"/>
  <c r="K1032"/>
  <c r="J1032"/>
  <c r="I1032"/>
  <c r="H1032"/>
  <c r="G1032"/>
  <c r="F1032"/>
  <c r="E1032"/>
  <c r="D1032"/>
  <c r="C1032"/>
  <c r="B1032"/>
  <c r="A1032"/>
  <c r="O1031"/>
  <c r="K1031"/>
  <c r="J1031"/>
  <c r="I1031"/>
  <c r="H1031"/>
  <c r="G1031"/>
  <c r="F1031"/>
  <c r="E1031"/>
  <c r="D1031"/>
  <c r="C1031"/>
  <c r="B1031"/>
  <c r="A1031"/>
  <c r="O1030"/>
  <c r="K1030"/>
  <c r="J1030"/>
  <c r="I1030"/>
  <c r="H1030"/>
  <c r="G1030"/>
  <c r="F1030"/>
  <c r="E1030"/>
  <c r="D1030"/>
  <c r="C1030"/>
  <c r="B1030"/>
  <c r="A1030"/>
  <c r="O1029"/>
  <c r="K1029"/>
  <c r="J1029"/>
  <c r="I1029"/>
  <c r="H1029"/>
  <c r="G1029"/>
  <c r="F1029"/>
  <c r="E1029"/>
  <c r="D1029"/>
  <c r="C1029"/>
  <c r="B1029"/>
  <c r="A1029"/>
  <c r="O1028"/>
  <c r="K1028"/>
  <c r="J1028"/>
  <c r="I1028"/>
  <c r="H1028"/>
  <c r="G1028"/>
  <c r="F1028"/>
  <c r="E1028"/>
  <c r="D1028"/>
  <c r="C1028"/>
  <c r="B1028"/>
  <c r="A1028"/>
  <c r="O1027"/>
  <c r="K1027"/>
  <c r="J1027"/>
  <c r="I1027"/>
  <c r="H1027"/>
  <c r="G1027"/>
  <c r="F1027"/>
  <c r="E1027"/>
  <c r="D1027"/>
  <c r="C1027"/>
  <c r="B1027"/>
  <c r="A1027"/>
  <c r="O1026"/>
  <c r="K1026"/>
  <c r="J1026"/>
  <c r="I1026"/>
  <c r="H1026"/>
  <c r="G1026"/>
  <c r="F1026"/>
  <c r="E1026"/>
  <c r="D1026"/>
  <c r="C1026"/>
  <c r="B1026"/>
  <c r="A1026"/>
  <c r="O1025"/>
  <c r="K1025"/>
  <c r="J1025"/>
  <c r="I1025"/>
  <c r="H1025"/>
  <c r="G1025"/>
  <c r="F1025"/>
  <c r="E1025"/>
  <c r="D1025"/>
  <c r="C1025"/>
  <c r="B1025"/>
  <c r="A1025"/>
  <c r="O1024"/>
  <c r="K1024"/>
  <c r="J1024"/>
  <c r="I1024"/>
  <c r="H1024"/>
  <c r="G1024"/>
  <c r="F1024"/>
  <c r="E1024"/>
  <c r="D1024"/>
  <c r="C1024"/>
  <c r="B1024"/>
  <c r="A1024"/>
  <c r="O1023"/>
  <c r="K1023"/>
  <c r="J1023"/>
  <c r="I1023"/>
  <c r="H1023"/>
  <c r="G1023"/>
  <c r="F1023"/>
  <c r="E1023"/>
  <c r="D1023"/>
  <c r="C1023"/>
  <c r="B1023"/>
  <c r="A1023"/>
  <c r="O1022"/>
  <c r="K1022"/>
  <c r="J1022"/>
  <c r="I1022"/>
  <c r="H1022"/>
  <c r="G1022"/>
  <c r="F1022"/>
  <c r="E1022"/>
  <c r="D1022"/>
  <c r="C1022"/>
  <c r="B1022"/>
  <c r="A1022"/>
  <c r="O1021"/>
  <c r="K1021"/>
  <c r="J1021"/>
  <c r="I1021"/>
  <c r="H1021"/>
  <c r="G1021"/>
  <c r="F1021"/>
  <c r="E1021"/>
  <c r="D1021"/>
  <c r="C1021"/>
  <c r="B1021"/>
  <c r="A1021"/>
  <c r="O1020"/>
  <c r="K1020"/>
  <c r="J1020"/>
  <c r="I1020"/>
  <c r="H1020"/>
  <c r="G1020"/>
  <c r="F1020"/>
  <c r="E1020"/>
  <c r="D1020"/>
  <c r="C1020"/>
  <c r="B1020"/>
  <c r="A1020"/>
  <c r="O1019"/>
  <c r="K1019"/>
  <c r="J1019"/>
  <c r="I1019"/>
  <c r="H1019"/>
  <c r="G1019"/>
  <c r="F1019"/>
  <c r="E1019"/>
  <c r="D1019"/>
  <c r="C1019"/>
  <c r="B1019"/>
  <c r="A1019"/>
  <c r="O1018"/>
  <c r="K1018"/>
  <c r="J1018"/>
  <c r="I1018"/>
  <c r="H1018"/>
  <c r="G1018"/>
  <c r="F1018"/>
  <c r="E1018"/>
  <c r="D1018"/>
  <c r="C1018"/>
  <c r="B1018"/>
  <c r="A1018"/>
  <c r="O1017"/>
  <c r="K1017"/>
  <c r="J1017"/>
  <c r="I1017"/>
  <c r="H1017"/>
  <c r="G1017"/>
  <c r="F1017"/>
  <c r="E1017"/>
  <c r="D1017"/>
  <c r="C1017"/>
  <c r="B1017"/>
  <c r="A1017"/>
  <c r="O1016"/>
  <c r="K1016"/>
  <c r="J1016"/>
  <c r="I1016"/>
  <c r="H1016"/>
  <c r="G1016"/>
  <c r="F1016"/>
  <c r="E1016"/>
  <c r="D1016"/>
  <c r="C1016"/>
  <c r="B1016"/>
  <c r="A1016"/>
  <c r="O1015"/>
  <c r="K1015"/>
  <c r="J1015"/>
  <c r="I1015"/>
  <c r="H1015"/>
  <c r="G1015"/>
  <c r="F1015"/>
  <c r="E1015"/>
  <c r="D1015"/>
  <c r="C1015"/>
  <c r="B1015"/>
  <c r="A1015"/>
  <c r="O1014"/>
  <c r="K1014"/>
  <c r="J1014"/>
  <c r="I1014"/>
  <c r="H1014"/>
  <c r="G1014"/>
  <c r="F1014"/>
  <c r="E1014"/>
  <c r="D1014"/>
  <c r="C1014"/>
  <c r="B1014"/>
  <c r="A1014"/>
  <c r="O1013"/>
  <c r="K1013"/>
  <c r="J1013"/>
  <c r="I1013"/>
  <c r="H1013"/>
  <c r="G1013"/>
  <c r="F1013"/>
  <c r="E1013"/>
  <c r="D1013"/>
  <c r="C1013"/>
  <c r="B1013"/>
  <c r="A1013"/>
  <c r="O1012"/>
  <c r="K1012"/>
  <c r="J1012"/>
  <c r="I1012"/>
  <c r="H1012"/>
  <c r="G1012"/>
  <c r="F1012"/>
  <c r="E1012"/>
  <c r="D1012"/>
  <c r="C1012"/>
  <c r="B1012"/>
  <c r="A1012"/>
  <c r="O1011"/>
  <c r="K1011"/>
  <c r="J1011"/>
  <c r="I1011"/>
  <c r="H1011"/>
  <c r="G1011"/>
  <c r="F1011"/>
  <c r="E1011"/>
  <c r="D1011"/>
  <c r="C1011"/>
  <c r="B1011"/>
  <c r="A1011"/>
  <c r="O1010"/>
  <c r="K1010"/>
  <c r="J1010"/>
  <c r="I1010"/>
  <c r="H1010"/>
  <c r="G1010"/>
  <c r="F1010"/>
  <c r="E1010"/>
  <c r="D1010"/>
  <c r="C1010"/>
  <c r="B1010"/>
  <c r="A1010"/>
  <c r="O1009"/>
  <c r="K1009"/>
  <c r="J1009"/>
  <c r="I1009"/>
  <c r="H1009"/>
  <c r="G1009"/>
  <c r="F1009"/>
  <c r="E1009"/>
  <c r="D1009"/>
  <c r="C1009"/>
  <c r="B1009"/>
  <c r="A1009"/>
  <c r="O1008"/>
  <c r="K1008"/>
  <c r="J1008"/>
  <c r="I1008"/>
  <c r="H1008"/>
  <c r="G1008"/>
  <c r="F1008"/>
  <c r="E1008"/>
  <c r="D1008"/>
  <c r="C1008"/>
  <c r="B1008"/>
  <c r="A1008"/>
  <c r="O1007"/>
  <c r="K1007"/>
  <c r="J1007"/>
  <c r="I1007"/>
  <c r="H1007"/>
  <c r="G1007"/>
  <c r="F1007"/>
  <c r="E1007"/>
  <c r="D1007"/>
  <c r="C1007"/>
  <c r="B1007"/>
  <c r="A1007"/>
  <c r="O1006"/>
  <c r="K1006"/>
  <c r="J1006"/>
  <c r="I1006"/>
  <c r="H1006"/>
  <c r="G1006"/>
  <c r="F1006"/>
  <c r="E1006"/>
  <c r="D1006"/>
  <c r="C1006"/>
  <c r="B1006"/>
  <c r="A1006"/>
  <c r="O1005"/>
  <c r="K1005"/>
  <c r="J1005"/>
  <c r="I1005"/>
  <c r="H1005"/>
  <c r="G1005"/>
  <c r="F1005"/>
  <c r="E1005"/>
  <c r="D1005"/>
  <c r="C1005"/>
  <c r="B1005"/>
  <c r="A1005"/>
  <c r="O1004"/>
  <c r="K1004"/>
  <c r="J1004"/>
  <c r="I1004"/>
  <c r="H1004"/>
  <c r="G1004"/>
  <c r="F1004"/>
  <c r="E1004"/>
  <c r="D1004"/>
  <c r="C1004"/>
  <c r="B1004"/>
  <c r="A1004"/>
  <c r="O1003"/>
  <c r="K1003"/>
  <c r="J1003"/>
  <c r="I1003"/>
  <c r="H1003"/>
  <c r="G1003"/>
  <c r="F1003"/>
  <c r="E1003"/>
  <c r="D1003"/>
  <c r="C1003"/>
  <c r="B1003"/>
  <c r="A1003"/>
  <c r="O1002"/>
  <c r="K1002"/>
  <c r="J1002"/>
  <c r="I1002"/>
  <c r="H1002"/>
  <c r="G1002"/>
  <c r="F1002"/>
  <c r="E1002"/>
  <c r="D1002"/>
  <c r="C1002"/>
  <c r="B1002"/>
  <c r="A1002"/>
  <c r="O1001"/>
  <c r="K1001"/>
  <c r="J1001"/>
  <c r="I1001"/>
  <c r="H1001"/>
  <c r="G1001"/>
  <c r="F1001"/>
  <c r="E1001"/>
  <c r="D1001"/>
  <c r="C1001"/>
  <c r="B1001"/>
  <c r="A1001"/>
  <c r="O1000"/>
  <c r="K1000"/>
  <c r="J1000"/>
  <c r="I1000"/>
  <c r="H1000"/>
  <c r="G1000"/>
  <c r="F1000"/>
  <c r="E1000"/>
  <c r="D1000"/>
  <c r="C1000"/>
  <c r="B1000"/>
  <c r="A1000"/>
  <c r="O999"/>
  <c r="K999"/>
  <c r="J999"/>
  <c r="I999"/>
  <c r="H999"/>
  <c r="G999"/>
  <c r="F999"/>
  <c r="E999"/>
  <c r="D999"/>
  <c r="C999"/>
  <c r="B999"/>
  <c r="A999"/>
  <c r="O998"/>
  <c r="K998"/>
  <c r="J998"/>
  <c r="I998"/>
  <c r="H998"/>
  <c r="G998"/>
  <c r="F998"/>
  <c r="E998"/>
  <c r="D998"/>
  <c r="C998"/>
  <c r="B998"/>
  <c r="A998"/>
  <c r="O997"/>
  <c r="K997"/>
  <c r="J997"/>
  <c r="I997"/>
  <c r="H997"/>
  <c r="G997"/>
  <c r="F997"/>
  <c r="E997"/>
  <c r="D997"/>
  <c r="C997"/>
  <c r="B997"/>
  <c r="A997"/>
  <c r="O996"/>
  <c r="K996"/>
  <c r="J996"/>
  <c r="I996"/>
  <c r="H996"/>
  <c r="G996"/>
  <c r="F996"/>
  <c r="E996"/>
  <c r="D996"/>
  <c r="C996"/>
  <c r="B996"/>
  <c r="A996"/>
  <c r="O995"/>
  <c r="K995"/>
  <c r="J995"/>
  <c r="I995"/>
  <c r="H995"/>
  <c r="G995"/>
  <c r="F995"/>
  <c r="E995"/>
  <c r="D995"/>
  <c r="C995"/>
  <c r="B995"/>
  <c r="A995"/>
  <c r="O994"/>
  <c r="K994"/>
  <c r="J994"/>
  <c r="I994"/>
  <c r="H994"/>
  <c r="G994"/>
  <c r="F994"/>
  <c r="E994"/>
  <c r="D994"/>
  <c r="C994"/>
  <c r="B994"/>
  <c r="A994"/>
  <c r="O993"/>
  <c r="K993"/>
  <c r="J993"/>
  <c r="I993"/>
  <c r="H993"/>
  <c r="G993"/>
  <c r="F993"/>
  <c r="E993"/>
  <c r="D993"/>
  <c r="C993"/>
  <c r="B993"/>
  <c r="A993"/>
  <c r="O992"/>
  <c r="K992"/>
  <c r="J992"/>
  <c r="I992"/>
  <c r="H992"/>
  <c r="G992"/>
  <c r="F992"/>
  <c r="E992"/>
  <c r="D992"/>
  <c r="C992"/>
  <c r="B992"/>
  <c r="A992"/>
  <c r="O991"/>
  <c r="K991"/>
  <c r="J991"/>
  <c r="I991"/>
  <c r="H991"/>
  <c r="G991"/>
  <c r="F991"/>
  <c r="E991"/>
  <c r="D991"/>
  <c r="C991"/>
  <c r="B991"/>
  <c r="A991"/>
  <c r="O990"/>
  <c r="K990"/>
  <c r="J990"/>
  <c r="I990"/>
  <c r="H990"/>
  <c r="G990"/>
  <c r="F990"/>
  <c r="E990"/>
  <c r="D990"/>
  <c r="C990"/>
  <c r="B990"/>
  <c r="A990"/>
  <c r="O989"/>
  <c r="K989"/>
  <c r="J989"/>
  <c r="I989"/>
  <c r="H989"/>
  <c r="G989"/>
  <c r="F989"/>
  <c r="E989"/>
  <c r="D989"/>
  <c r="C989"/>
  <c r="B989"/>
  <c r="A989"/>
  <c r="O988"/>
  <c r="K988"/>
  <c r="J988"/>
  <c r="I988"/>
  <c r="H988"/>
  <c r="G988"/>
  <c r="F988"/>
  <c r="E988"/>
  <c r="D988"/>
  <c r="C988"/>
  <c r="B988"/>
  <c r="A988"/>
  <c r="O987"/>
  <c r="K987"/>
  <c r="J987"/>
  <c r="I987"/>
  <c r="H987"/>
  <c r="G987"/>
  <c r="F987"/>
  <c r="E987"/>
  <c r="D987"/>
  <c r="C987"/>
  <c r="B987"/>
  <c r="A987"/>
  <c r="O986"/>
  <c r="K986"/>
  <c r="J986"/>
  <c r="I986"/>
  <c r="H986"/>
  <c r="G986"/>
  <c r="F986"/>
  <c r="E986"/>
  <c r="D986"/>
  <c r="C986"/>
  <c r="B986"/>
  <c r="A986"/>
  <c r="O985"/>
  <c r="K985"/>
  <c r="J985"/>
  <c r="I985"/>
  <c r="H985"/>
  <c r="G985"/>
  <c r="F985"/>
  <c r="E985"/>
  <c r="D985"/>
  <c r="C985"/>
  <c r="B985"/>
  <c r="A985"/>
  <c r="O984"/>
  <c r="K984"/>
  <c r="J984"/>
  <c r="I984"/>
  <c r="H984"/>
  <c r="G984"/>
  <c r="F984"/>
  <c r="E984"/>
  <c r="D984"/>
  <c r="C984"/>
  <c r="B984"/>
  <c r="A984"/>
  <c r="O983"/>
  <c r="K983"/>
  <c r="J983"/>
  <c r="I983"/>
  <c r="H983"/>
  <c r="G983"/>
  <c r="F983"/>
  <c r="E983"/>
  <c r="D983"/>
  <c r="C983"/>
  <c r="B983"/>
  <c r="A983"/>
  <c r="O982"/>
  <c r="K982"/>
  <c r="J982"/>
  <c r="I982"/>
  <c r="H982"/>
  <c r="G982"/>
  <c r="F982"/>
  <c r="E982"/>
  <c r="D982"/>
  <c r="C982"/>
  <c r="B982"/>
  <c r="A982"/>
  <c r="O981"/>
  <c r="K981"/>
  <c r="J981"/>
  <c r="I981"/>
  <c r="H981"/>
  <c r="G981"/>
  <c r="F981"/>
  <c r="E981"/>
  <c r="D981"/>
  <c r="C981"/>
  <c r="B981"/>
  <c r="A981"/>
  <c r="O980"/>
  <c r="K980"/>
  <c r="J980"/>
  <c r="I980"/>
  <c r="H980"/>
  <c r="G980"/>
  <c r="F980"/>
  <c r="E980"/>
  <c r="D980"/>
  <c r="C980"/>
  <c r="B980"/>
  <c r="A980"/>
  <c r="O979"/>
  <c r="K979"/>
  <c r="J979"/>
  <c r="I979"/>
  <c r="H979"/>
  <c r="G979"/>
  <c r="F979"/>
  <c r="E979"/>
  <c r="D979"/>
  <c r="C979"/>
  <c r="B979"/>
  <c r="A979"/>
  <c r="O978"/>
  <c r="K978"/>
  <c r="J978"/>
  <c r="I978"/>
  <c r="H978"/>
  <c r="G978"/>
  <c r="F978"/>
  <c r="E978"/>
  <c r="D978"/>
  <c r="C978"/>
  <c r="B978"/>
  <c r="A978"/>
  <c r="O977"/>
  <c r="K977"/>
  <c r="J977"/>
  <c r="I977"/>
  <c r="H977"/>
  <c r="G977"/>
  <c r="F977"/>
  <c r="E977"/>
  <c r="D977"/>
  <c r="C977"/>
  <c r="B977"/>
  <c r="A977"/>
  <c r="O976"/>
  <c r="K976"/>
  <c r="J976"/>
  <c r="I976"/>
  <c r="H976"/>
  <c r="G976"/>
  <c r="F976"/>
  <c r="E976"/>
  <c r="D976"/>
  <c r="C976"/>
  <c r="B976"/>
  <c r="A976"/>
  <c r="O975"/>
  <c r="K975"/>
  <c r="J975"/>
  <c r="I975"/>
  <c r="H975"/>
  <c r="G975"/>
  <c r="F975"/>
  <c r="E975"/>
  <c r="D975"/>
  <c r="C975"/>
  <c r="B975"/>
  <c r="A975"/>
  <c r="O974"/>
  <c r="K974"/>
  <c r="J974"/>
  <c r="I974"/>
  <c r="H974"/>
  <c r="G974"/>
  <c r="F974"/>
  <c r="E974"/>
  <c r="D974"/>
  <c r="C974"/>
  <c r="B974"/>
  <c r="A974"/>
  <c r="O973"/>
  <c r="K973"/>
  <c r="J973"/>
  <c r="I973"/>
  <c r="H973"/>
  <c r="G973"/>
  <c r="F973"/>
  <c r="E973"/>
  <c r="D973"/>
  <c r="C973"/>
  <c r="B973"/>
  <c r="A973"/>
  <c r="O972"/>
  <c r="K972"/>
  <c r="J972"/>
  <c r="I972"/>
  <c r="H972"/>
  <c r="G972"/>
  <c r="F972"/>
  <c r="E972"/>
  <c r="D972"/>
  <c r="C972"/>
  <c r="B972"/>
  <c r="A972"/>
  <c r="O971"/>
  <c r="K971"/>
  <c r="J971"/>
  <c r="I971"/>
  <c r="H971"/>
  <c r="G971"/>
  <c r="F971"/>
  <c r="E971"/>
  <c r="D971"/>
  <c r="C971"/>
  <c r="B971"/>
  <c r="A971"/>
  <c r="O970"/>
  <c r="K970"/>
  <c r="J970"/>
  <c r="I970"/>
  <c r="H970"/>
  <c r="G970"/>
  <c r="F970"/>
  <c r="E970"/>
  <c r="D970"/>
  <c r="C970"/>
  <c r="B970"/>
  <c r="A970"/>
  <c r="O969"/>
  <c r="K969"/>
  <c r="J969"/>
  <c r="I969"/>
  <c r="H969"/>
  <c r="G969"/>
  <c r="F969"/>
  <c r="E969"/>
  <c r="D969"/>
  <c r="C969"/>
  <c r="B969"/>
  <c r="A969"/>
  <c r="O968"/>
  <c r="K968"/>
  <c r="J968"/>
  <c r="I968"/>
  <c r="H968"/>
  <c r="G968"/>
  <c r="F968"/>
  <c r="E968"/>
  <c r="D968"/>
  <c r="C968"/>
  <c r="B968"/>
  <c r="A968"/>
  <c r="O967"/>
  <c r="K967"/>
  <c r="J967"/>
  <c r="I967"/>
  <c r="H967"/>
  <c r="G967"/>
  <c r="F967"/>
  <c r="E967"/>
  <c r="D967"/>
  <c r="C967"/>
  <c r="B967"/>
  <c r="A967"/>
  <c r="O966"/>
  <c r="K966"/>
  <c r="J966"/>
  <c r="I966"/>
  <c r="H966"/>
  <c r="G966"/>
  <c r="F966"/>
  <c r="E966"/>
  <c r="D966"/>
  <c r="C966"/>
  <c r="B966"/>
  <c r="A966"/>
  <c r="O965"/>
  <c r="K965"/>
  <c r="J965"/>
  <c r="I965"/>
  <c r="H965"/>
  <c r="G965"/>
  <c r="F965"/>
  <c r="E965"/>
  <c r="D965"/>
  <c r="C965"/>
  <c r="B965"/>
  <c r="A965"/>
  <c r="O964"/>
  <c r="K964"/>
  <c r="J964"/>
  <c r="I964"/>
  <c r="H964"/>
  <c r="G964"/>
  <c r="F964"/>
  <c r="E964"/>
  <c r="D964"/>
  <c r="C964"/>
  <c r="B964"/>
  <c r="A964"/>
  <c r="O963"/>
  <c r="K963"/>
  <c r="J963"/>
  <c r="I963"/>
  <c r="H963"/>
  <c r="G963"/>
  <c r="F963"/>
  <c r="E963"/>
  <c r="D963"/>
  <c r="C963"/>
  <c r="B963"/>
  <c r="A963"/>
  <c r="O962"/>
  <c r="K962"/>
  <c r="J962"/>
  <c r="I962"/>
  <c r="H962"/>
  <c r="G962"/>
  <c r="F962"/>
  <c r="E962"/>
  <c r="D962"/>
  <c r="C962"/>
  <c r="B962"/>
  <c r="A962"/>
  <c r="O961"/>
  <c r="K961"/>
  <c r="J961"/>
  <c r="I961"/>
  <c r="H961"/>
  <c r="G961"/>
  <c r="F961"/>
  <c r="E961"/>
  <c r="D961"/>
  <c r="C961"/>
  <c r="B961"/>
  <c r="A961"/>
  <c r="O960"/>
  <c r="K960"/>
  <c r="J960"/>
  <c r="I960"/>
  <c r="H960"/>
  <c r="G960"/>
  <c r="F960"/>
  <c r="E960"/>
  <c r="D960"/>
  <c r="C960"/>
  <c r="B960"/>
  <c r="A960"/>
  <c r="O959"/>
  <c r="K959"/>
  <c r="J959"/>
  <c r="I959"/>
  <c r="H959"/>
  <c r="G959"/>
  <c r="F959"/>
  <c r="E959"/>
  <c r="D959"/>
  <c r="C959"/>
  <c r="B959"/>
  <c r="A959"/>
  <c r="O958"/>
  <c r="K958"/>
  <c r="J958"/>
  <c r="I958"/>
  <c r="H958"/>
  <c r="G958"/>
  <c r="F958"/>
  <c r="E958"/>
  <c r="D958"/>
  <c r="C958"/>
  <c r="B958"/>
  <c r="A958"/>
  <c r="O957"/>
  <c r="K957"/>
  <c r="J957"/>
  <c r="I957"/>
  <c r="H957"/>
  <c r="G957"/>
  <c r="F957"/>
  <c r="E957"/>
  <c r="D957"/>
  <c r="C957"/>
  <c r="B957"/>
  <c r="A957"/>
  <c r="O956"/>
  <c r="K956"/>
  <c r="J956"/>
  <c r="I956"/>
  <c r="H956"/>
  <c r="G956"/>
  <c r="F956"/>
  <c r="E956"/>
  <c r="D956"/>
  <c r="C956"/>
  <c r="B956"/>
  <c r="A956"/>
  <c r="O955"/>
  <c r="K955"/>
  <c r="J955"/>
  <c r="I955"/>
  <c r="H955"/>
  <c r="G955"/>
  <c r="F955"/>
  <c r="E955"/>
  <c r="D955"/>
  <c r="C955"/>
  <c r="B955"/>
  <c r="A955"/>
  <c r="O954"/>
  <c r="K954"/>
  <c r="J954"/>
  <c r="I954"/>
  <c r="H954"/>
  <c r="G954"/>
  <c r="F954"/>
  <c r="E954"/>
  <c r="D954"/>
  <c r="C954"/>
  <c r="B954"/>
  <c r="A954"/>
  <c r="O953"/>
  <c r="K953"/>
  <c r="J953"/>
  <c r="I953"/>
  <c r="H953"/>
  <c r="G953"/>
  <c r="F953"/>
  <c r="E953"/>
  <c r="D953"/>
  <c r="C953"/>
  <c r="B953"/>
  <c r="A953"/>
  <c r="O952"/>
  <c r="K952"/>
  <c r="J952"/>
  <c r="I952"/>
  <c r="H952"/>
  <c r="G952"/>
  <c r="F952"/>
  <c r="E952"/>
  <c r="D952"/>
  <c r="C952"/>
  <c r="B952"/>
  <c r="A952"/>
  <c r="O951"/>
  <c r="K951"/>
  <c r="J951"/>
  <c r="I951"/>
  <c r="H951"/>
  <c r="G951"/>
  <c r="F951"/>
  <c r="E951"/>
  <c r="D951"/>
  <c r="C951"/>
  <c r="B951"/>
  <c r="A951"/>
  <c r="O950"/>
  <c r="K950"/>
  <c r="J950"/>
  <c r="I950"/>
  <c r="H950"/>
  <c r="G950"/>
  <c r="F950"/>
  <c r="E950"/>
  <c r="D950"/>
  <c r="C950"/>
  <c r="B950"/>
  <c r="A950"/>
  <c r="O949"/>
  <c r="K949"/>
  <c r="J949"/>
  <c r="I949"/>
  <c r="H949"/>
  <c r="G949"/>
  <c r="F949"/>
  <c r="E949"/>
  <c r="D949"/>
  <c r="C949"/>
  <c r="B949"/>
  <c r="A949"/>
  <c r="O948"/>
  <c r="K948"/>
  <c r="J948"/>
  <c r="I948"/>
  <c r="H948"/>
  <c r="G948"/>
  <c r="F948"/>
  <c r="E948"/>
  <c r="D948"/>
  <c r="C948"/>
  <c r="B948"/>
  <c r="A948"/>
  <c r="O947"/>
  <c r="K947"/>
  <c r="J947"/>
  <c r="I947"/>
  <c r="H947"/>
  <c r="G947"/>
  <c r="F947"/>
  <c r="E947"/>
  <c r="D947"/>
  <c r="C947"/>
  <c r="B947"/>
  <c r="A947"/>
  <c r="O946"/>
  <c r="K946"/>
  <c r="J946"/>
  <c r="I946"/>
  <c r="H946"/>
  <c r="G946"/>
  <c r="F946"/>
  <c r="E946"/>
  <c r="D946"/>
  <c r="C946"/>
  <c r="B946"/>
  <c r="A946"/>
  <c r="O945"/>
  <c r="K945"/>
  <c r="J945"/>
  <c r="I945"/>
  <c r="H945"/>
  <c r="G945"/>
  <c r="F945"/>
  <c r="E945"/>
  <c r="D945"/>
  <c r="C945"/>
  <c r="B945"/>
  <c r="A945"/>
  <c r="O944"/>
  <c r="K944"/>
  <c r="J944"/>
  <c r="I944"/>
  <c r="H944"/>
  <c r="G944"/>
  <c r="F944"/>
  <c r="E944"/>
  <c r="D944"/>
  <c r="C944"/>
  <c r="B944"/>
  <c r="A944"/>
  <c r="O943"/>
  <c r="K943"/>
  <c r="J943"/>
  <c r="I943"/>
  <c r="H943"/>
  <c r="G943"/>
  <c r="F943"/>
  <c r="E943"/>
  <c r="D943"/>
  <c r="C943"/>
  <c r="B943"/>
  <c r="A943"/>
  <c r="O942"/>
  <c r="K942"/>
  <c r="J942"/>
  <c r="I942"/>
  <c r="H942"/>
  <c r="G942"/>
  <c r="F942"/>
  <c r="E942"/>
  <c r="D942"/>
  <c r="C942"/>
  <c r="B942"/>
  <c r="A942"/>
  <c r="O941"/>
  <c r="K941"/>
  <c r="J941"/>
  <c r="I941"/>
  <c r="H941"/>
  <c r="G941"/>
  <c r="F941"/>
  <c r="E941"/>
  <c r="D941"/>
  <c r="C941"/>
  <c r="B941"/>
  <c r="A941"/>
  <c r="O940"/>
  <c r="K940"/>
  <c r="J940"/>
  <c r="I940"/>
  <c r="H940"/>
  <c r="G940"/>
  <c r="F940"/>
  <c r="E940"/>
  <c r="D940"/>
  <c r="C940"/>
  <c r="B940"/>
  <c r="A940"/>
  <c r="O939"/>
  <c r="K939"/>
  <c r="J939"/>
  <c r="I939"/>
  <c r="H939"/>
  <c r="G939"/>
  <c r="F939"/>
  <c r="E939"/>
  <c r="D939"/>
  <c r="C939"/>
  <c r="B939"/>
  <c r="A939"/>
  <c r="O938"/>
  <c r="K938"/>
  <c r="J938"/>
  <c r="I938"/>
  <c r="H938"/>
  <c r="G938"/>
  <c r="F938"/>
  <c r="E938"/>
  <c r="D938"/>
  <c r="C938"/>
  <c r="B938"/>
  <c r="A938"/>
  <c r="O937"/>
  <c r="K937"/>
  <c r="J937"/>
  <c r="I937"/>
  <c r="H937"/>
  <c r="G937"/>
  <c r="F937"/>
  <c r="E937"/>
  <c r="D937"/>
  <c r="C937"/>
  <c r="B937"/>
  <c r="A937"/>
  <c r="O936"/>
  <c r="K936"/>
  <c r="J936"/>
  <c r="I936"/>
  <c r="H936"/>
  <c r="G936"/>
  <c r="F936"/>
  <c r="E936"/>
  <c r="D936"/>
  <c r="C936"/>
  <c r="B936"/>
  <c r="A936"/>
  <c r="O935"/>
  <c r="K935"/>
  <c r="J935"/>
  <c r="I935"/>
  <c r="H935"/>
  <c r="G935"/>
  <c r="F935"/>
  <c r="E935"/>
  <c r="D935"/>
  <c r="C935"/>
  <c r="B935"/>
  <c r="A935"/>
  <c r="O934"/>
  <c r="K934"/>
  <c r="J934"/>
  <c r="I934"/>
  <c r="H934"/>
  <c r="G934"/>
  <c r="F934"/>
  <c r="E934"/>
  <c r="D934"/>
  <c r="C934"/>
  <c r="B934"/>
  <c r="A934"/>
  <c r="O933"/>
  <c r="K933"/>
  <c r="J933"/>
  <c r="I933"/>
  <c r="H933"/>
  <c r="G933"/>
  <c r="F933"/>
  <c r="E933"/>
  <c r="D933"/>
  <c r="C933"/>
  <c r="B933"/>
  <c r="A933"/>
  <c r="O932"/>
  <c r="K932"/>
  <c r="J932"/>
  <c r="I932"/>
  <c r="H932"/>
  <c r="G932"/>
  <c r="F932"/>
  <c r="E932"/>
  <c r="D932"/>
  <c r="C932"/>
  <c r="B932"/>
  <c r="A932"/>
  <c r="O931"/>
  <c r="K931"/>
  <c r="J931"/>
  <c r="I931"/>
  <c r="H931"/>
  <c r="G931"/>
  <c r="F931"/>
  <c r="E931"/>
  <c r="D931"/>
  <c r="C931"/>
  <c r="B931"/>
  <c r="A931"/>
  <c r="O930"/>
  <c r="K930"/>
  <c r="J930"/>
  <c r="I930"/>
  <c r="H930"/>
  <c r="G930"/>
  <c r="F930"/>
  <c r="E930"/>
  <c r="D930"/>
  <c r="C930"/>
  <c r="B930"/>
  <c r="A930"/>
  <c r="O929"/>
  <c r="K929"/>
  <c r="J929"/>
  <c r="I929"/>
  <c r="H929"/>
  <c r="G929"/>
  <c r="F929"/>
  <c r="E929"/>
  <c r="D929"/>
  <c r="C929"/>
  <c r="B929"/>
  <c r="A929"/>
  <c r="O928"/>
  <c r="K928"/>
  <c r="J928"/>
  <c r="I928"/>
  <c r="H928"/>
  <c r="G928"/>
  <c r="F928"/>
  <c r="E928"/>
  <c r="D928"/>
  <c r="C928"/>
  <c r="B928"/>
  <c r="A928"/>
  <c r="O927"/>
  <c r="K927"/>
  <c r="J927"/>
  <c r="I927"/>
  <c r="H927"/>
  <c r="G927"/>
  <c r="F927"/>
  <c r="E927"/>
  <c r="D927"/>
  <c r="C927"/>
  <c r="B927"/>
  <c r="A927"/>
  <c r="O926"/>
  <c r="K926"/>
  <c r="J926"/>
  <c r="I926"/>
  <c r="H926"/>
  <c r="G926"/>
  <c r="F926"/>
  <c r="E926"/>
  <c r="D926"/>
  <c r="C926"/>
  <c r="B926"/>
  <c r="A926"/>
  <c r="O925"/>
  <c r="K925"/>
  <c r="J925"/>
  <c r="I925"/>
  <c r="H925"/>
  <c r="G925"/>
  <c r="F925"/>
  <c r="E925"/>
  <c r="D925"/>
  <c r="C925"/>
  <c r="B925"/>
  <c r="A925"/>
  <c r="O924"/>
  <c r="K924"/>
  <c r="J924"/>
  <c r="I924"/>
  <c r="H924"/>
  <c r="G924"/>
  <c r="F924"/>
  <c r="E924"/>
  <c r="D924"/>
  <c r="C924"/>
  <c r="B924"/>
  <c r="A924"/>
  <c r="O923"/>
  <c r="K923"/>
  <c r="J923"/>
  <c r="I923"/>
  <c r="H923"/>
  <c r="G923"/>
  <c r="F923"/>
  <c r="E923"/>
  <c r="D923"/>
  <c r="C923"/>
  <c r="B923"/>
  <c r="A923"/>
  <c r="O922"/>
  <c r="K922"/>
  <c r="J922"/>
  <c r="I922"/>
  <c r="H922"/>
  <c r="G922"/>
  <c r="F922"/>
  <c r="E922"/>
  <c r="D922"/>
  <c r="C922"/>
  <c r="B922"/>
  <c r="A922"/>
  <c r="O921"/>
  <c r="K921"/>
  <c r="J921"/>
  <c r="I921"/>
  <c r="H921"/>
  <c r="G921"/>
  <c r="F921"/>
  <c r="E921"/>
  <c r="D921"/>
  <c r="C921"/>
  <c r="B921"/>
  <c r="A921"/>
  <c r="O920"/>
  <c r="K920"/>
  <c r="J920"/>
  <c r="I920"/>
  <c r="H920"/>
  <c r="G920"/>
  <c r="F920"/>
  <c r="E920"/>
  <c r="D920"/>
  <c r="C920"/>
  <c r="B920"/>
  <c r="A920"/>
  <c r="O919"/>
  <c r="K919"/>
  <c r="J919"/>
  <c r="I919"/>
  <c r="H919"/>
  <c r="G919"/>
  <c r="F919"/>
  <c r="E919"/>
  <c r="D919"/>
  <c r="C919"/>
  <c r="B919"/>
  <c r="A919"/>
  <c r="O918"/>
  <c r="K918"/>
  <c r="J918"/>
  <c r="I918"/>
  <c r="H918"/>
  <c r="G918"/>
  <c r="F918"/>
  <c r="E918"/>
  <c r="D918"/>
  <c r="C918"/>
  <c r="B918"/>
  <c r="A918"/>
  <c r="O917"/>
  <c r="K917"/>
  <c r="J917"/>
  <c r="I917"/>
  <c r="H917"/>
  <c r="G917"/>
  <c r="F917"/>
  <c r="E917"/>
  <c r="D917"/>
  <c r="C917"/>
  <c r="B917"/>
  <c r="A917"/>
  <c r="O916"/>
  <c r="K916"/>
  <c r="J916"/>
  <c r="I916"/>
  <c r="H916"/>
  <c r="G916"/>
  <c r="F916"/>
  <c r="E916"/>
  <c r="D916"/>
  <c r="C916"/>
  <c r="B916"/>
  <c r="A916"/>
  <c r="O915"/>
  <c r="K915"/>
  <c r="J915"/>
  <c r="I915"/>
  <c r="H915"/>
  <c r="G915"/>
  <c r="F915"/>
  <c r="E915"/>
  <c r="D915"/>
  <c r="C915"/>
  <c r="B915"/>
  <c r="A915"/>
  <c r="O914"/>
  <c r="K914"/>
  <c r="J914"/>
  <c r="I914"/>
  <c r="H914"/>
  <c r="G914"/>
  <c r="F914"/>
  <c r="E914"/>
  <c r="D914"/>
  <c r="C914"/>
  <c r="B914"/>
  <c r="A914"/>
  <c r="O913"/>
  <c r="K913"/>
  <c r="J913"/>
  <c r="I913"/>
  <c r="H913"/>
  <c r="G913"/>
  <c r="F913"/>
  <c r="E913"/>
  <c r="D913"/>
  <c r="C913"/>
  <c r="B913"/>
  <c r="A913"/>
  <c r="O912"/>
  <c r="K912"/>
  <c r="J912"/>
  <c r="I912"/>
  <c r="H912"/>
  <c r="G912"/>
  <c r="F912"/>
  <c r="E912"/>
  <c r="D912"/>
  <c r="C912"/>
  <c r="B912"/>
  <c r="A912"/>
  <c r="O911"/>
  <c r="K911"/>
  <c r="J911"/>
  <c r="I911"/>
  <c r="H911"/>
  <c r="G911"/>
  <c r="F911"/>
  <c r="E911"/>
  <c r="D911"/>
  <c r="C911"/>
  <c r="B911"/>
  <c r="A911"/>
  <c r="O910"/>
  <c r="K910"/>
  <c r="J910"/>
  <c r="I910"/>
  <c r="H910"/>
  <c r="G910"/>
  <c r="F910"/>
  <c r="E910"/>
  <c r="D910"/>
  <c r="C910"/>
  <c r="B910"/>
  <c r="A910"/>
  <c r="O909"/>
  <c r="K909"/>
  <c r="J909"/>
  <c r="I909"/>
  <c r="H909"/>
  <c r="G909"/>
  <c r="F909"/>
  <c r="E909"/>
  <c r="D909"/>
  <c r="C909"/>
  <c r="B909"/>
  <c r="A909"/>
  <c r="O908"/>
  <c r="K908"/>
  <c r="J908"/>
  <c r="I908"/>
  <c r="H908"/>
  <c r="G908"/>
  <c r="F908"/>
  <c r="E908"/>
  <c r="D908"/>
  <c r="C908"/>
  <c r="B908"/>
  <c r="A908"/>
  <c r="O907"/>
  <c r="K907"/>
  <c r="J907"/>
  <c r="I907"/>
  <c r="H907"/>
  <c r="G907"/>
  <c r="F907"/>
  <c r="E907"/>
  <c r="D907"/>
  <c r="C907"/>
  <c r="B907"/>
  <c r="A907"/>
  <c r="O906"/>
  <c r="K906"/>
  <c r="J906"/>
  <c r="I906"/>
  <c r="H906"/>
  <c r="G906"/>
  <c r="F906"/>
  <c r="E906"/>
  <c r="D906"/>
  <c r="C906"/>
  <c r="B906"/>
  <c r="A906"/>
  <c r="O905"/>
  <c r="K905"/>
  <c r="J905"/>
  <c r="I905"/>
  <c r="H905"/>
  <c r="G905"/>
  <c r="F905"/>
  <c r="E905"/>
  <c r="D905"/>
  <c r="C905"/>
  <c r="B905"/>
  <c r="A905"/>
  <c r="O904"/>
  <c r="K904"/>
  <c r="J904"/>
  <c r="I904"/>
  <c r="H904"/>
  <c r="G904"/>
  <c r="F904"/>
  <c r="E904"/>
  <c r="D904"/>
  <c r="C904"/>
  <c r="B904"/>
  <c r="A904"/>
  <c r="O903"/>
  <c r="K903"/>
  <c r="J903"/>
  <c r="I903"/>
  <c r="H903"/>
  <c r="G903"/>
  <c r="F903"/>
  <c r="E903"/>
  <c r="D903"/>
  <c r="C903"/>
  <c r="B903"/>
  <c r="A903"/>
  <c r="O902"/>
  <c r="K902"/>
  <c r="J902"/>
  <c r="I902"/>
  <c r="H902"/>
  <c r="G902"/>
  <c r="F902"/>
  <c r="E902"/>
  <c r="D902"/>
  <c r="C902"/>
  <c r="B902"/>
  <c r="A902"/>
  <c r="O901"/>
  <c r="K901"/>
  <c r="J901"/>
  <c r="I901"/>
  <c r="H901"/>
  <c r="G901"/>
  <c r="F901"/>
  <c r="E901"/>
  <c r="D901"/>
  <c r="C901"/>
  <c r="B901"/>
  <c r="A901"/>
  <c r="O900"/>
  <c r="K900"/>
  <c r="J900"/>
  <c r="I900"/>
  <c r="H900"/>
  <c r="G900"/>
  <c r="F900"/>
  <c r="E900"/>
  <c r="D900"/>
  <c r="C900"/>
  <c r="B900"/>
  <c r="A900"/>
  <c r="O899"/>
  <c r="K899"/>
  <c r="J899"/>
  <c r="I899"/>
  <c r="H899"/>
  <c r="G899"/>
  <c r="F899"/>
  <c r="E899"/>
  <c r="D899"/>
  <c r="C899"/>
  <c r="B899"/>
  <c r="A899"/>
  <c r="O898"/>
  <c r="K898"/>
  <c r="J898"/>
  <c r="I898"/>
  <c r="H898"/>
  <c r="G898"/>
  <c r="F898"/>
  <c r="E898"/>
  <c r="D898"/>
  <c r="C898"/>
  <c r="B898"/>
  <c r="A898"/>
  <c r="O897"/>
  <c r="K897"/>
  <c r="J897"/>
  <c r="I897"/>
  <c r="H897"/>
  <c r="G897"/>
  <c r="F897"/>
  <c r="E897"/>
  <c r="D897"/>
  <c r="C897"/>
  <c r="B897"/>
  <c r="A897"/>
  <c r="O896"/>
  <c r="K896"/>
  <c r="J896"/>
  <c r="I896"/>
  <c r="H896"/>
  <c r="G896"/>
  <c r="F896"/>
  <c r="E896"/>
  <c r="D896"/>
  <c r="C896"/>
  <c r="B896"/>
  <c r="A896"/>
  <c r="O895"/>
  <c r="K895"/>
  <c r="J895"/>
  <c r="I895"/>
  <c r="H895"/>
  <c r="G895"/>
  <c r="F895"/>
  <c r="E895"/>
  <c r="D895"/>
  <c r="C895"/>
  <c r="B895"/>
  <c r="A895"/>
  <c r="O894"/>
  <c r="K894"/>
  <c r="J894"/>
  <c r="I894"/>
  <c r="H894"/>
  <c r="G894"/>
  <c r="F894"/>
  <c r="E894"/>
  <c r="D894"/>
  <c r="C894"/>
  <c r="B894"/>
  <c r="A894"/>
  <c r="O893"/>
  <c r="K893"/>
  <c r="J893"/>
  <c r="I893"/>
  <c r="H893"/>
  <c r="G893"/>
  <c r="F893"/>
  <c r="E893"/>
  <c r="D893"/>
  <c r="C893"/>
  <c r="B893"/>
  <c r="A893"/>
  <c r="O892"/>
  <c r="K892"/>
  <c r="J892"/>
  <c r="I892"/>
  <c r="H892"/>
  <c r="G892"/>
  <c r="F892"/>
  <c r="E892"/>
  <c r="D892"/>
  <c r="C892"/>
  <c r="B892"/>
  <c r="A892"/>
  <c r="O891"/>
  <c r="K891"/>
  <c r="J891"/>
  <c r="I891"/>
  <c r="H891"/>
  <c r="G891"/>
  <c r="F891"/>
  <c r="E891"/>
  <c r="D891"/>
  <c r="C891"/>
  <c r="B891"/>
  <c r="A891"/>
  <c r="O890"/>
  <c r="K890"/>
  <c r="J890"/>
  <c r="I890"/>
  <c r="H890"/>
  <c r="G890"/>
  <c r="F890"/>
  <c r="E890"/>
  <c r="D890"/>
  <c r="C890"/>
  <c r="B890"/>
  <c r="A890"/>
  <c r="O889"/>
  <c r="K889"/>
  <c r="J889"/>
  <c r="I889"/>
  <c r="H889"/>
  <c r="G889"/>
  <c r="F889"/>
  <c r="E889"/>
  <c r="D889"/>
  <c r="C889"/>
  <c r="B889"/>
  <c r="A889"/>
  <c r="O888"/>
  <c r="K888"/>
  <c r="J888"/>
  <c r="I888"/>
  <c r="H888"/>
  <c r="G888"/>
  <c r="F888"/>
  <c r="E888"/>
  <c r="D888"/>
  <c r="C888"/>
  <c r="B888"/>
  <c r="A888"/>
  <c r="O887"/>
  <c r="K887"/>
  <c r="J887"/>
  <c r="I887"/>
  <c r="H887"/>
  <c r="G887"/>
  <c r="F887"/>
  <c r="E887"/>
  <c r="D887"/>
  <c r="C887"/>
  <c r="B887"/>
  <c r="A887"/>
  <c r="O886"/>
  <c r="K886"/>
  <c r="J886"/>
  <c r="I886"/>
  <c r="H886"/>
  <c r="G886"/>
  <c r="F886"/>
  <c r="E886"/>
  <c r="D886"/>
  <c r="C886"/>
  <c r="B886"/>
  <c r="A886"/>
  <c r="O885"/>
  <c r="K885"/>
  <c r="J885"/>
  <c r="I885"/>
  <c r="H885"/>
  <c r="G885"/>
  <c r="F885"/>
  <c r="E885"/>
  <c r="D885"/>
  <c r="C885"/>
  <c r="B885"/>
  <c r="A885"/>
  <c r="O884"/>
  <c r="K884"/>
  <c r="J884"/>
  <c r="I884"/>
  <c r="H884"/>
  <c r="G884"/>
  <c r="F884"/>
  <c r="E884"/>
  <c r="D884"/>
  <c r="C884"/>
  <c r="B884"/>
  <c r="A884"/>
  <c r="O883"/>
  <c r="K883"/>
  <c r="J883"/>
  <c r="I883"/>
  <c r="H883"/>
  <c r="G883"/>
  <c r="F883"/>
  <c r="E883"/>
  <c r="D883"/>
  <c r="C883"/>
  <c r="B883"/>
  <c r="A883"/>
  <c r="O882"/>
  <c r="K882"/>
  <c r="J882"/>
  <c r="I882"/>
  <c r="H882"/>
  <c r="G882"/>
  <c r="F882"/>
  <c r="E882"/>
  <c r="D882"/>
  <c r="C882"/>
  <c r="B882"/>
  <c r="A882"/>
  <c r="O881"/>
  <c r="K881"/>
  <c r="J881"/>
  <c r="I881"/>
  <c r="H881"/>
  <c r="G881"/>
  <c r="F881"/>
  <c r="E881"/>
  <c r="D881"/>
  <c r="C881"/>
  <c r="B881"/>
  <c r="A881"/>
  <c r="O880"/>
  <c r="K880"/>
  <c r="J880"/>
  <c r="I880"/>
  <c r="H880"/>
  <c r="G880"/>
  <c r="F880"/>
  <c r="E880"/>
  <c r="D880"/>
  <c r="C880"/>
  <c r="B880"/>
  <c r="A880"/>
  <c r="O879"/>
  <c r="K879"/>
  <c r="J879"/>
  <c r="I879"/>
  <c r="H879"/>
  <c r="G879"/>
  <c r="F879"/>
  <c r="E879"/>
  <c r="D879"/>
  <c r="C879"/>
  <c r="B879"/>
  <c r="A879"/>
  <c r="O878"/>
  <c r="K878"/>
  <c r="J878"/>
  <c r="I878"/>
  <c r="H878"/>
  <c r="G878"/>
  <c r="F878"/>
  <c r="E878"/>
  <c r="D878"/>
  <c r="C878"/>
  <c r="B878"/>
  <c r="A878"/>
  <c r="O877"/>
  <c r="K877"/>
  <c r="J877"/>
  <c r="I877"/>
  <c r="H877"/>
  <c r="G877"/>
  <c r="F877"/>
  <c r="E877"/>
  <c r="D877"/>
  <c r="C877"/>
  <c r="B877"/>
  <c r="A877"/>
  <c r="O876"/>
  <c r="K876"/>
  <c r="J876"/>
  <c r="I876"/>
  <c r="H876"/>
  <c r="G876"/>
  <c r="F876"/>
  <c r="E876"/>
  <c r="D876"/>
  <c r="C876"/>
  <c r="B876"/>
  <c r="A876"/>
  <c r="O875"/>
  <c r="K875"/>
  <c r="J875"/>
  <c r="I875"/>
  <c r="H875"/>
  <c r="G875"/>
  <c r="F875"/>
  <c r="E875"/>
  <c r="D875"/>
  <c r="C875"/>
  <c r="B875"/>
  <c r="A875"/>
  <c r="O874"/>
  <c r="K874"/>
  <c r="J874"/>
  <c r="I874"/>
  <c r="H874"/>
  <c r="G874"/>
  <c r="F874"/>
  <c r="E874"/>
  <c r="D874"/>
  <c r="C874"/>
  <c r="B874"/>
  <c r="A874"/>
  <c r="O873"/>
  <c r="K873"/>
  <c r="J873"/>
  <c r="I873"/>
  <c r="H873"/>
  <c r="G873"/>
  <c r="F873"/>
  <c r="E873"/>
  <c r="D873"/>
  <c r="C873"/>
  <c r="B873"/>
  <c r="A873"/>
  <c r="O872"/>
  <c r="K872"/>
  <c r="J872"/>
  <c r="I872"/>
  <c r="H872"/>
  <c r="G872"/>
  <c r="F872"/>
  <c r="E872"/>
  <c r="D872"/>
  <c r="C872"/>
  <c r="B872"/>
  <c r="A872"/>
  <c r="O871"/>
  <c r="K871"/>
  <c r="J871"/>
  <c r="I871"/>
  <c r="H871"/>
  <c r="G871"/>
  <c r="F871"/>
  <c r="E871"/>
  <c r="D871"/>
  <c r="C871"/>
  <c r="B871"/>
  <c r="A871"/>
  <c r="O870"/>
  <c r="K870"/>
  <c r="J870"/>
  <c r="I870"/>
  <c r="H870"/>
  <c r="G870"/>
  <c r="F870"/>
  <c r="E870"/>
  <c r="D870"/>
  <c r="C870"/>
  <c r="B870"/>
  <c r="A870"/>
  <c r="O869"/>
  <c r="K869"/>
  <c r="J869"/>
  <c r="I869"/>
  <c r="H869"/>
  <c r="G869"/>
  <c r="F869"/>
  <c r="E869"/>
  <c r="D869"/>
  <c r="C869"/>
  <c r="B869"/>
  <c r="A869"/>
  <c r="O868"/>
  <c r="K868"/>
  <c r="J868"/>
  <c r="I868"/>
  <c r="H868"/>
  <c r="G868"/>
  <c r="F868"/>
  <c r="E868"/>
  <c r="D868"/>
  <c r="C868"/>
  <c r="B868"/>
  <c r="A868"/>
  <c r="O867"/>
  <c r="K867"/>
  <c r="J867"/>
  <c r="I867"/>
  <c r="H867"/>
  <c r="G867"/>
  <c r="F867"/>
  <c r="E867"/>
  <c r="D867"/>
  <c r="C867"/>
  <c r="B867"/>
  <c r="A867"/>
  <c r="O866"/>
  <c r="K866"/>
  <c r="J866"/>
  <c r="I866"/>
  <c r="H866"/>
  <c r="G866"/>
  <c r="F866"/>
  <c r="E866"/>
  <c r="D866"/>
  <c r="C866"/>
  <c r="B866"/>
  <c r="A866"/>
  <c r="O865"/>
  <c r="K865"/>
  <c r="J865"/>
  <c r="I865"/>
  <c r="H865"/>
  <c r="G865"/>
  <c r="F865"/>
  <c r="E865"/>
  <c r="D865"/>
  <c r="C865"/>
  <c r="B865"/>
  <c r="A865"/>
  <c r="O864"/>
  <c r="K864"/>
  <c r="J864"/>
  <c r="I864"/>
  <c r="H864"/>
  <c r="G864"/>
  <c r="F864"/>
  <c r="E864"/>
  <c r="D864"/>
  <c r="C864"/>
  <c r="B864"/>
  <c r="A864"/>
  <c r="O863"/>
  <c r="K863"/>
  <c r="J863"/>
  <c r="I863"/>
  <c r="H863"/>
  <c r="G863"/>
  <c r="F863"/>
  <c r="E863"/>
  <c r="D863"/>
  <c r="C863"/>
  <c r="B863"/>
  <c r="A863"/>
  <c r="O862"/>
  <c r="K862"/>
  <c r="J862"/>
  <c r="I862"/>
  <c r="H862"/>
  <c r="G862"/>
  <c r="F862"/>
  <c r="E862"/>
  <c r="D862"/>
  <c r="C862"/>
  <c r="B862"/>
  <c r="A862"/>
  <c r="O861"/>
  <c r="K861"/>
  <c r="J861"/>
  <c r="I861"/>
  <c r="H861"/>
  <c r="G861"/>
  <c r="F861"/>
  <c r="E861"/>
  <c r="D861"/>
  <c r="C861"/>
  <c r="B861"/>
  <c r="A861"/>
  <c r="O860"/>
  <c r="K860"/>
  <c r="J860"/>
  <c r="I860"/>
  <c r="H860"/>
  <c r="G860"/>
  <c r="F860"/>
  <c r="E860"/>
  <c r="D860"/>
  <c r="C860"/>
  <c r="B860"/>
  <c r="A860"/>
  <c r="O859"/>
  <c r="K859"/>
  <c r="J859"/>
  <c r="I859"/>
  <c r="H859"/>
  <c r="G859"/>
  <c r="F859"/>
  <c r="E859"/>
  <c r="D859"/>
  <c r="C859"/>
  <c r="B859"/>
  <c r="A859"/>
  <c r="O858"/>
  <c r="K858"/>
  <c r="J858"/>
  <c r="I858"/>
  <c r="H858"/>
  <c r="G858"/>
  <c r="F858"/>
  <c r="E858"/>
  <c r="D858"/>
  <c r="C858"/>
  <c r="B858"/>
  <c r="A858"/>
  <c r="O857"/>
  <c r="K857"/>
  <c r="J857"/>
  <c r="I857"/>
  <c r="H857"/>
  <c r="G857"/>
  <c r="F857"/>
  <c r="E857"/>
  <c r="D857"/>
  <c r="C857"/>
  <c r="B857"/>
  <c r="A857"/>
  <c r="O856"/>
  <c r="K856"/>
  <c r="J856"/>
  <c r="I856"/>
  <c r="H856"/>
  <c r="G856"/>
  <c r="F856"/>
  <c r="E856"/>
  <c r="D856"/>
  <c r="C856"/>
  <c r="B856"/>
  <c r="A856"/>
  <c r="O855"/>
  <c r="K855"/>
  <c r="J855"/>
  <c r="I855"/>
  <c r="H855"/>
  <c r="G855"/>
  <c r="F855"/>
  <c r="E855"/>
  <c r="D855"/>
  <c r="C855"/>
  <c r="B855"/>
  <c r="A855"/>
  <c r="O854"/>
  <c r="K854"/>
  <c r="J854"/>
  <c r="I854"/>
  <c r="H854"/>
  <c r="G854"/>
  <c r="F854"/>
  <c r="E854"/>
  <c r="D854"/>
  <c r="C854"/>
  <c r="B854"/>
  <c r="A854"/>
  <c r="O853"/>
  <c r="K853"/>
  <c r="J853"/>
  <c r="I853"/>
  <c r="H853"/>
  <c r="G853"/>
  <c r="F853"/>
  <c r="E853"/>
  <c r="D853"/>
  <c r="C853"/>
  <c r="B853"/>
  <c r="A853"/>
  <c r="O852"/>
  <c r="K852"/>
  <c r="J852"/>
  <c r="I852"/>
  <c r="H852"/>
  <c r="G852"/>
  <c r="F852"/>
  <c r="E852"/>
  <c r="D852"/>
  <c r="C852"/>
  <c r="B852"/>
  <c r="A852"/>
  <c r="O851"/>
  <c r="K851"/>
  <c r="J851"/>
  <c r="I851"/>
  <c r="H851"/>
  <c r="G851"/>
  <c r="F851"/>
  <c r="E851"/>
  <c r="D851"/>
  <c r="C851"/>
  <c r="B851"/>
  <c r="A851"/>
  <c r="O850"/>
  <c r="K850"/>
  <c r="J850"/>
  <c r="I850"/>
  <c r="H850"/>
  <c r="G850"/>
  <c r="F850"/>
  <c r="E850"/>
  <c r="D850"/>
  <c r="C850"/>
  <c r="B850"/>
  <c r="A850"/>
  <c r="O849"/>
  <c r="K849"/>
  <c r="J849"/>
  <c r="I849"/>
  <c r="H849"/>
  <c r="G849"/>
  <c r="F849"/>
  <c r="E849"/>
  <c r="D849"/>
  <c r="C849"/>
  <c r="B849"/>
  <c r="A849"/>
  <c r="O848"/>
  <c r="K848"/>
  <c r="J848"/>
  <c r="I848"/>
  <c r="H848"/>
  <c r="G848"/>
  <c r="F848"/>
  <c r="E848"/>
  <c r="D848"/>
  <c r="C848"/>
  <c r="B848"/>
  <c r="A848"/>
  <c r="O847"/>
  <c r="K847"/>
  <c r="J847"/>
  <c r="I847"/>
  <c r="H847"/>
  <c r="G847"/>
  <c r="F847"/>
  <c r="E847"/>
  <c r="D847"/>
  <c r="C847"/>
  <c r="B847"/>
  <c r="A847"/>
  <c r="O846"/>
  <c r="K846"/>
  <c r="J846"/>
  <c r="I846"/>
  <c r="H846"/>
  <c r="G846"/>
  <c r="F846"/>
  <c r="E846"/>
  <c r="D846"/>
  <c r="C846"/>
  <c r="B846"/>
  <c r="A846"/>
  <c r="O845"/>
  <c r="K845"/>
  <c r="J845"/>
  <c r="I845"/>
  <c r="H845"/>
  <c r="G845"/>
  <c r="F845"/>
  <c r="E845"/>
  <c r="D845"/>
  <c r="C845"/>
  <c r="B845"/>
  <c r="A845"/>
  <c r="O844"/>
  <c r="K844"/>
  <c r="J844"/>
  <c r="I844"/>
  <c r="H844"/>
  <c r="G844"/>
  <c r="F844"/>
  <c r="E844"/>
  <c r="D844"/>
  <c r="C844"/>
  <c r="B844"/>
  <c r="A844"/>
  <c r="O843"/>
  <c r="K843"/>
  <c r="J843"/>
  <c r="I843"/>
  <c r="H843"/>
  <c r="G843"/>
  <c r="F843"/>
  <c r="E843"/>
  <c r="D843"/>
  <c r="C843"/>
  <c r="B843"/>
  <c r="A843"/>
  <c r="O842"/>
  <c r="K842"/>
  <c r="J842"/>
  <c r="I842"/>
  <c r="H842"/>
  <c r="G842"/>
  <c r="F842"/>
  <c r="E842"/>
  <c r="D842"/>
  <c r="C842"/>
  <c r="B842"/>
  <c r="A842"/>
  <c r="O841"/>
  <c r="K841"/>
  <c r="J841"/>
  <c r="I841"/>
  <c r="H841"/>
  <c r="G841"/>
  <c r="F841"/>
  <c r="E841"/>
  <c r="D841"/>
  <c r="C841"/>
  <c r="B841"/>
  <c r="A841"/>
  <c r="O840"/>
  <c r="K840"/>
  <c r="J840"/>
  <c r="I840"/>
  <c r="H840"/>
  <c r="G840"/>
  <c r="F840"/>
  <c r="E840"/>
  <c r="D840"/>
  <c r="C840"/>
  <c r="B840"/>
  <c r="A840"/>
  <c r="O839"/>
  <c r="K839"/>
  <c r="J839"/>
  <c r="I839"/>
  <c r="H839"/>
  <c r="G839"/>
  <c r="F839"/>
  <c r="E839"/>
  <c r="D839"/>
  <c r="C839"/>
  <c r="B839"/>
  <c r="A839"/>
  <c r="O838"/>
  <c r="K838"/>
  <c r="J838"/>
  <c r="I838"/>
  <c r="H838"/>
  <c r="G838"/>
  <c r="F838"/>
  <c r="E838"/>
  <c r="D838"/>
  <c r="C838"/>
  <c r="B838"/>
  <c r="A838"/>
  <c r="O837"/>
  <c r="K837"/>
  <c r="J837"/>
  <c r="I837"/>
  <c r="H837"/>
  <c r="G837"/>
  <c r="F837"/>
  <c r="E837"/>
  <c r="D837"/>
  <c r="C837"/>
  <c r="B837"/>
  <c r="A837"/>
  <c r="O836"/>
  <c r="K836"/>
  <c r="J836"/>
  <c r="I836"/>
  <c r="H836"/>
  <c r="G836"/>
  <c r="F836"/>
  <c r="E836"/>
  <c r="D836"/>
  <c r="C836"/>
  <c r="B836"/>
  <c r="A836"/>
  <c r="O835"/>
  <c r="K835"/>
  <c r="J835"/>
  <c r="I835"/>
  <c r="H835"/>
  <c r="G835"/>
  <c r="F835"/>
  <c r="E835"/>
  <c r="D835"/>
  <c r="C835"/>
  <c r="B835"/>
  <c r="A835"/>
  <c r="O834"/>
  <c r="K834"/>
  <c r="J834"/>
  <c r="I834"/>
  <c r="H834"/>
  <c r="G834"/>
  <c r="F834"/>
  <c r="E834"/>
  <c r="D834"/>
  <c r="C834"/>
  <c r="B834"/>
  <c r="A834"/>
  <c r="O833"/>
  <c r="K833"/>
  <c r="J833"/>
  <c r="I833"/>
  <c r="H833"/>
  <c r="G833"/>
  <c r="F833"/>
  <c r="E833"/>
  <c r="D833"/>
  <c r="C833"/>
  <c r="B833"/>
  <c r="A833"/>
  <c r="O832"/>
  <c r="K832"/>
  <c r="J832"/>
  <c r="I832"/>
  <c r="H832"/>
  <c r="G832"/>
  <c r="F832"/>
  <c r="E832"/>
  <c r="D832"/>
  <c r="C832"/>
  <c r="B832"/>
  <c r="A832"/>
  <c r="O831"/>
  <c r="K831"/>
  <c r="J831"/>
  <c r="I831"/>
  <c r="H831"/>
  <c r="G831"/>
  <c r="F831"/>
  <c r="E831"/>
  <c r="D831"/>
  <c r="C831"/>
  <c r="B831"/>
  <c r="A831"/>
  <c r="O830"/>
  <c r="K830"/>
  <c r="J830"/>
  <c r="I830"/>
  <c r="H830"/>
  <c r="G830"/>
  <c r="F830"/>
  <c r="E830"/>
  <c r="D830"/>
  <c r="C830"/>
  <c r="B830"/>
  <c r="A830"/>
  <c r="O829"/>
  <c r="K829"/>
  <c r="J829"/>
  <c r="I829"/>
  <c r="H829"/>
  <c r="G829"/>
  <c r="F829"/>
  <c r="E829"/>
  <c r="D829"/>
  <c r="C829"/>
  <c r="B829"/>
  <c r="A829"/>
  <c r="O828"/>
  <c r="K828"/>
  <c r="J828"/>
  <c r="I828"/>
  <c r="H828"/>
  <c r="G828"/>
  <c r="F828"/>
  <c r="E828"/>
  <c r="D828"/>
  <c r="C828"/>
  <c r="B828"/>
  <c r="A828"/>
  <c r="O827"/>
  <c r="K827"/>
  <c r="J827"/>
  <c r="I827"/>
  <c r="H827"/>
  <c r="G827"/>
  <c r="F827"/>
  <c r="E827"/>
  <c r="D827"/>
  <c r="C827"/>
  <c r="B827"/>
  <c r="A827"/>
  <c r="O826"/>
  <c r="K826"/>
  <c r="J826"/>
  <c r="I826"/>
  <c r="H826"/>
  <c r="G826"/>
  <c r="F826"/>
  <c r="E826"/>
  <c r="D826"/>
  <c r="C826"/>
  <c r="B826"/>
  <c r="A826"/>
  <c r="O825"/>
  <c r="K825"/>
  <c r="J825"/>
  <c r="I825"/>
  <c r="H825"/>
  <c r="G825"/>
  <c r="F825"/>
  <c r="E825"/>
  <c r="D825"/>
  <c r="C825"/>
  <c r="B825"/>
  <c r="A825"/>
  <c r="O824"/>
  <c r="K824"/>
  <c r="J824"/>
  <c r="I824"/>
  <c r="H824"/>
  <c r="G824"/>
  <c r="F824"/>
  <c r="E824"/>
  <c r="D824"/>
  <c r="C824"/>
  <c r="B824"/>
  <c r="A824"/>
  <c r="O823"/>
  <c r="K823"/>
  <c r="J823"/>
  <c r="I823"/>
  <c r="H823"/>
  <c r="G823"/>
  <c r="F823"/>
  <c r="E823"/>
  <c r="D823"/>
  <c r="C823"/>
  <c r="B823"/>
  <c r="A823"/>
  <c r="O822"/>
  <c r="K822"/>
  <c r="J822"/>
  <c r="I822"/>
  <c r="H822"/>
  <c r="G822"/>
  <c r="F822"/>
  <c r="E822"/>
  <c r="D822"/>
  <c r="C822"/>
  <c r="B822"/>
  <c r="A822"/>
  <c r="O821"/>
  <c r="K821"/>
  <c r="J821"/>
  <c r="I821"/>
  <c r="H821"/>
  <c r="G821"/>
  <c r="F821"/>
  <c r="E821"/>
  <c r="D821"/>
  <c r="C821"/>
  <c r="B821"/>
  <c r="A821"/>
  <c r="O820"/>
  <c r="K820"/>
  <c r="J820"/>
  <c r="I820"/>
  <c r="H820"/>
  <c r="G820"/>
  <c r="F820"/>
  <c r="E820"/>
  <c r="D820"/>
  <c r="C820"/>
  <c r="B820"/>
  <c r="A820"/>
  <c r="O819"/>
  <c r="K819"/>
  <c r="J819"/>
  <c r="I819"/>
  <c r="H819"/>
  <c r="G819"/>
  <c r="F819"/>
  <c r="E819"/>
  <c r="D819"/>
  <c r="C819"/>
  <c r="B819"/>
  <c r="A819"/>
  <c r="O818"/>
  <c r="K818"/>
  <c r="J818"/>
  <c r="I818"/>
  <c r="H818"/>
  <c r="G818"/>
  <c r="F818"/>
  <c r="E818"/>
  <c r="D818"/>
  <c r="C818"/>
  <c r="B818"/>
  <c r="A818"/>
  <c r="O817"/>
  <c r="K817"/>
  <c r="J817"/>
  <c r="I817"/>
  <c r="H817"/>
  <c r="G817"/>
  <c r="F817"/>
  <c r="E817"/>
  <c r="D817"/>
  <c r="C817"/>
  <c r="B817"/>
  <c r="A817"/>
  <c r="O816"/>
  <c r="K816"/>
  <c r="J816"/>
  <c r="I816"/>
  <c r="H816"/>
  <c r="G816"/>
  <c r="F816"/>
  <c r="E816"/>
  <c r="D816"/>
  <c r="C816"/>
  <c r="B816"/>
  <c r="A816"/>
  <c r="O815"/>
  <c r="K815"/>
  <c r="J815"/>
  <c r="I815"/>
  <c r="H815"/>
  <c r="G815"/>
  <c r="F815"/>
  <c r="E815"/>
  <c r="D815"/>
  <c r="C815"/>
  <c r="B815"/>
  <c r="A815"/>
  <c r="O814"/>
  <c r="K814"/>
  <c r="J814"/>
  <c r="I814"/>
  <c r="H814"/>
  <c r="G814"/>
  <c r="F814"/>
  <c r="E814"/>
  <c r="D814"/>
  <c r="C814"/>
  <c r="B814"/>
  <c r="A814"/>
  <c r="O813"/>
  <c r="K813"/>
  <c r="J813"/>
  <c r="I813"/>
  <c r="H813"/>
  <c r="G813"/>
  <c r="F813"/>
  <c r="E813"/>
  <c r="D813"/>
  <c r="C813"/>
  <c r="B813"/>
  <c r="A813"/>
  <c r="O812"/>
  <c r="K812"/>
  <c r="J812"/>
  <c r="I812"/>
  <c r="H812"/>
  <c r="G812"/>
  <c r="F812"/>
  <c r="E812"/>
  <c r="D812"/>
  <c r="C812"/>
  <c r="B812"/>
  <c r="A812"/>
  <c r="O811"/>
  <c r="K811"/>
  <c r="J811"/>
  <c r="I811"/>
  <c r="H811"/>
  <c r="G811"/>
  <c r="F811"/>
  <c r="E811"/>
  <c r="D811"/>
  <c r="C811"/>
  <c r="B811"/>
  <c r="A811"/>
  <c r="O810"/>
  <c r="K810"/>
  <c r="J810"/>
  <c r="I810"/>
  <c r="H810"/>
  <c r="G810"/>
  <c r="F810"/>
  <c r="E810"/>
  <c r="D810"/>
  <c r="C810"/>
  <c r="B810"/>
  <c r="A810"/>
  <c r="O809"/>
  <c r="K809"/>
  <c r="J809"/>
  <c r="I809"/>
  <c r="H809"/>
  <c r="G809"/>
  <c r="F809"/>
  <c r="E809"/>
  <c r="D809"/>
  <c r="C809"/>
  <c r="B809"/>
  <c r="A809"/>
  <c r="O808"/>
  <c r="K808"/>
  <c r="J808"/>
  <c r="I808"/>
  <c r="H808"/>
  <c r="G808"/>
  <c r="F808"/>
  <c r="E808"/>
  <c r="D808"/>
  <c r="C808"/>
  <c r="B808"/>
  <c r="A808"/>
  <c r="O807"/>
  <c r="K807"/>
  <c r="J807"/>
  <c r="I807"/>
  <c r="H807"/>
  <c r="G807"/>
  <c r="F807"/>
  <c r="E807"/>
  <c r="D807"/>
  <c r="C807"/>
  <c r="B807"/>
  <c r="A807"/>
  <c r="O806"/>
  <c r="K806"/>
  <c r="J806"/>
  <c r="I806"/>
  <c r="H806"/>
  <c r="G806"/>
  <c r="F806"/>
  <c r="E806"/>
  <c r="D806"/>
  <c r="C806"/>
  <c r="B806"/>
  <c r="A806"/>
  <c r="O805"/>
  <c r="K805"/>
  <c r="J805"/>
  <c r="I805"/>
  <c r="H805"/>
  <c r="G805"/>
  <c r="F805"/>
  <c r="E805"/>
  <c r="D805"/>
  <c r="C805"/>
  <c r="B805"/>
  <c r="A805"/>
  <c r="O804"/>
  <c r="K804"/>
  <c r="J804"/>
  <c r="I804"/>
  <c r="H804"/>
  <c r="G804"/>
  <c r="F804"/>
  <c r="E804"/>
  <c r="D804"/>
  <c r="C804"/>
  <c r="B804"/>
  <c r="A804"/>
  <c r="O803"/>
  <c r="K803"/>
  <c r="J803"/>
  <c r="I803"/>
  <c r="H803"/>
  <c r="G803"/>
  <c r="F803"/>
  <c r="E803"/>
  <c r="D803"/>
  <c r="C803"/>
  <c r="B803"/>
  <c r="A803"/>
  <c r="O802"/>
  <c r="K802"/>
  <c r="J802"/>
  <c r="I802"/>
  <c r="H802"/>
  <c r="G802"/>
  <c r="F802"/>
  <c r="E802"/>
  <c r="D802"/>
  <c r="C802"/>
  <c r="B802"/>
  <c r="A802"/>
  <c r="O801"/>
  <c r="K801"/>
  <c r="J801"/>
  <c r="I801"/>
  <c r="H801"/>
  <c r="G801"/>
  <c r="F801"/>
  <c r="E801"/>
  <c r="D801"/>
  <c r="C801"/>
  <c r="B801"/>
  <c r="A801"/>
  <c r="O800"/>
  <c r="K800"/>
  <c r="J800"/>
  <c r="I800"/>
  <c r="H800"/>
  <c r="G800"/>
  <c r="F800"/>
  <c r="E800"/>
  <c r="D800"/>
  <c r="C800"/>
  <c r="B800"/>
  <c r="A800"/>
  <c r="O799"/>
  <c r="K799"/>
  <c r="J799"/>
  <c r="I799"/>
  <c r="H799"/>
  <c r="G799"/>
  <c r="F799"/>
  <c r="E799"/>
  <c r="D799"/>
  <c r="C799"/>
  <c r="B799"/>
  <c r="A799"/>
  <c r="O798"/>
  <c r="K798"/>
  <c r="J798"/>
  <c r="I798"/>
  <c r="H798"/>
  <c r="G798"/>
  <c r="F798"/>
  <c r="E798"/>
  <c r="D798"/>
  <c r="C798"/>
  <c r="B798"/>
  <c r="A798"/>
  <c r="O797"/>
  <c r="K797"/>
  <c r="J797"/>
  <c r="I797"/>
  <c r="H797"/>
  <c r="G797"/>
  <c r="F797"/>
  <c r="E797"/>
  <c r="D797"/>
  <c r="C797"/>
  <c r="B797"/>
  <c r="A797"/>
  <c r="O796"/>
  <c r="K796"/>
  <c r="J796"/>
  <c r="I796"/>
  <c r="H796"/>
  <c r="G796"/>
  <c r="F796"/>
  <c r="E796"/>
  <c r="D796"/>
  <c r="C796"/>
  <c r="B796"/>
  <c r="A796"/>
  <c r="O795"/>
  <c r="K795"/>
  <c r="J795"/>
  <c r="I795"/>
  <c r="H795"/>
  <c r="G795"/>
  <c r="F795"/>
  <c r="E795"/>
  <c r="D795"/>
  <c r="C795"/>
  <c r="B795"/>
  <c r="A795"/>
  <c r="O794"/>
  <c r="K794"/>
  <c r="J794"/>
  <c r="I794"/>
  <c r="H794"/>
  <c r="G794"/>
  <c r="F794"/>
  <c r="E794"/>
  <c r="D794"/>
  <c r="C794"/>
  <c r="B794"/>
  <c r="A794"/>
  <c r="O793"/>
  <c r="K793"/>
  <c r="J793"/>
  <c r="I793"/>
  <c r="H793"/>
  <c r="G793"/>
  <c r="F793"/>
  <c r="E793"/>
  <c r="D793"/>
  <c r="C793"/>
  <c r="B793"/>
  <c r="A793"/>
  <c r="O792"/>
  <c r="K792"/>
  <c r="J792"/>
  <c r="I792"/>
  <c r="H792"/>
  <c r="G792"/>
  <c r="F792"/>
  <c r="E792"/>
  <c r="D792"/>
  <c r="C792"/>
  <c r="B792"/>
  <c r="A792"/>
  <c r="O791"/>
  <c r="K791"/>
  <c r="J791"/>
  <c r="I791"/>
  <c r="H791"/>
  <c r="G791"/>
  <c r="F791"/>
  <c r="E791"/>
  <c r="D791"/>
  <c r="C791"/>
  <c r="B791"/>
  <c r="A791"/>
  <c r="O790"/>
  <c r="K790"/>
  <c r="J790"/>
  <c r="I790"/>
  <c r="H790"/>
  <c r="G790"/>
  <c r="F790"/>
  <c r="E790"/>
  <c r="D790"/>
  <c r="C790"/>
  <c r="B790"/>
  <c r="A790"/>
  <c r="O789"/>
  <c r="K789"/>
  <c r="J789"/>
  <c r="I789"/>
  <c r="H789"/>
  <c r="G789"/>
  <c r="F789"/>
  <c r="E789"/>
  <c r="D789"/>
  <c r="C789"/>
  <c r="B789"/>
  <c r="A789"/>
  <c r="O788"/>
  <c r="K788"/>
  <c r="J788"/>
  <c r="I788"/>
  <c r="H788"/>
  <c r="G788"/>
  <c r="F788"/>
  <c r="E788"/>
  <c r="D788"/>
  <c r="C788"/>
  <c r="B788"/>
  <c r="A788"/>
  <c r="O787"/>
  <c r="K787"/>
  <c r="J787"/>
  <c r="I787"/>
  <c r="H787"/>
  <c r="G787"/>
  <c r="F787"/>
  <c r="E787"/>
  <c r="D787"/>
  <c r="C787"/>
  <c r="B787"/>
  <c r="A787"/>
  <c r="O786"/>
  <c r="K786"/>
  <c r="J786"/>
  <c r="I786"/>
  <c r="H786"/>
  <c r="G786"/>
  <c r="F786"/>
  <c r="E786"/>
  <c r="D786"/>
  <c r="C786"/>
  <c r="B786"/>
  <c r="A786"/>
  <c r="O785"/>
  <c r="K785"/>
  <c r="J785"/>
  <c r="I785"/>
  <c r="H785"/>
  <c r="G785"/>
  <c r="F785"/>
  <c r="E785"/>
  <c r="D785"/>
  <c r="C785"/>
  <c r="B785"/>
  <c r="A785"/>
  <c r="O784"/>
  <c r="K784"/>
  <c r="J784"/>
  <c r="I784"/>
  <c r="H784"/>
  <c r="G784"/>
  <c r="F784"/>
  <c r="E784"/>
  <c r="D784"/>
  <c r="C784"/>
  <c r="B784"/>
  <c r="A784"/>
  <c r="O783"/>
  <c r="K783"/>
  <c r="J783"/>
  <c r="I783"/>
  <c r="H783"/>
  <c r="G783"/>
  <c r="F783"/>
  <c r="E783"/>
  <c r="D783"/>
  <c r="C783"/>
  <c r="B783"/>
  <c r="A783"/>
  <c r="O782"/>
  <c r="K782"/>
  <c r="J782"/>
  <c r="I782"/>
  <c r="H782"/>
  <c r="G782"/>
  <c r="F782"/>
  <c r="E782"/>
  <c r="D782"/>
  <c r="C782"/>
  <c r="B782"/>
  <c r="A782"/>
  <c r="O781"/>
  <c r="K781"/>
  <c r="J781"/>
  <c r="I781"/>
  <c r="H781"/>
  <c r="G781"/>
  <c r="F781"/>
  <c r="E781"/>
  <c r="D781"/>
  <c r="C781"/>
  <c r="B781"/>
  <c r="A781"/>
  <c r="O780"/>
  <c r="K780"/>
  <c r="J780"/>
  <c r="I780"/>
  <c r="H780"/>
  <c r="G780"/>
  <c r="F780"/>
  <c r="E780"/>
  <c r="D780"/>
  <c r="C780"/>
  <c r="B780"/>
  <c r="A780"/>
  <c r="O779"/>
  <c r="K779"/>
  <c r="J779"/>
  <c r="I779"/>
  <c r="H779"/>
  <c r="G779"/>
  <c r="F779"/>
  <c r="E779"/>
  <c r="D779"/>
  <c r="C779"/>
  <c r="B779"/>
  <c r="A779"/>
  <c r="O778"/>
  <c r="K778"/>
  <c r="J778"/>
  <c r="I778"/>
  <c r="H778"/>
  <c r="G778"/>
  <c r="F778"/>
  <c r="E778"/>
  <c r="D778"/>
  <c r="C778"/>
  <c r="B778"/>
  <c r="A778"/>
  <c r="O777"/>
  <c r="K777"/>
  <c r="J777"/>
  <c r="I777"/>
  <c r="H777"/>
  <c r="G777"/>
  <c r="F777"/>
  <c r="E777"/>
  <c r="D777"/>
  <c r="C777"/>
  <c r="B777"/>
  <c r="A777"/>
  <c r="O776"/>
  <c r="K776"/>
  <c r="J776"/>
  <c r="I776"/>
  <c r="H776"/>
  <c r="G776"/>
  <c r="F776"/>
  <c r="E776"/>
  <c r="D776"/>
  <c r="C776"/>
  <c r="B776"/>
  <c r="A776"/>
  <c r="O775"/>
  <c r="K775"/>
  <c r="J775"/>
  <c r="I775"/>
  <c r="H775"/>
  <c r="G775"/>
  <c r="F775"/>
  <c r="E775"/>
  <c r="D775"/>
  <c r="C775"/>
  <c r="B775"/>
  <c r="A775"/>
  <c r="O774"/>
  <c r="K774"/>
  <c r="J774"/>
  <c r="I774"/>
  <c r="H774"/>
  <c r="G774"/>
  <c r="F774"/>
  <c r="E774"/>
  <c r="D774"/>
  <c r="C774"/>
  <c r="B774"/>
  <c r="A774"/>
  <c r="O773"/>
  <c r="K773"/>
  <c r="J773"/>
  <c r="I773"/>
  <c r="H773"/>
  <c r="G773"/>
  <c r="F773"/>
  <c r="E773"/>
  <c r="D773"/>
  <c r="C773"/>
  <c r="B773"/>
  <c r="A773"/>
  <c r="O772"/>
  <c r="K772"/>
  <c r="J772"/>
  <c r="I772"/>
  <c r="H772"/>
  <c r="G772"/>
  <c r="F772"/>
  <c r="E772"/>
  <c r="D772"/>
  <c r="C772"/>
  <c r="B772"/>
  <c r="A772"/>
  <c r="O771"/>
  <c r="K771"/>
  <c r="J771"/>
  <c r="I771"/>
  <c r="H771"/>
  <c r="G771"/>
  <c r="F771"/>
  <c r="E771"/>
  <c r="D771"/>
  <c r="C771"/>
  <c r="B771"/>
  <c r="A771"/>
  <c r="O770"/>
  <c r="K770"/>
  <c r="J770"/>
  <c r="I770"/>
  <c r="H770"/>
  <c r="G770"/>
  <c r="F770"/>
  <c r="E770"/>
  <c r="D770"/>
  <c r="C770"/>
  <c r="B770"/>
  <c r="A770"/>
  <c r="O769"/>
  <c r="K769"/>
  <c r="J769"/>
  <c r="I769"/>
  <c r="H769"/>
  <c r="G769"/>
  <c r="F769"/>
  <c r="E769"/>
  <c r="D769"/>
  <c r="C769"/>
  <c r="B769"/>
  <c r="A769"/>
  <c r="O768"/>
  <c r="K768"/>
  <c r="J768"/>
  <c r="I768"/>
  <c r="H768"/>
  <c r="G768"/>
  <c r="F768"/>
  <c r="E768"/>
  <c r="D768"/>
  <c r="C768"/>
  <c r="B768"/>
  <c r="A768"/>
  <c r="O767"/>
  <c r="K767"/>
  <c r="J767"/>
  <c r="I767"/>
  <c r="H767"/>
  <c r="G767"/>
  <c r="F767"/>
  <c r="E767"/>
  <c r="D767"/>
  <c r="C767"/>
  <c r="B767"/>
  <c r="A767"/>
  <c r="O766"/>
  <c r="K766"/>
  <c r="J766"/>
  <c r="I766"/>
  <c r="H766"/>
  <c r="G766"/>
  <c r="F766"/>
  <c r="E766"/>
  <c r="D766"/>
  <c r="C766"/>
  <c r="B766"/>
  <c r="A766"/>
  <c r="O765"/>
  <c r="K765"/>
  <c r="J765"/>
  <c r="I765"/>
  <c r="H765"/>
  <c r="G765"/>
  <c r="F765"/>
  <c r="E765"/>
  <c r="D765"/>
  <c r="C765"/>
  <c r="B765"/>
  <c r="A765"/>
  <c r="O764"/>
  <c r="K764"/>
  <c r="J764"/>
  <c r="I764"/>
  <c r="H764"/>
  <c r="G764"/>
  <c r="F764"/>
  <c r="E764"/>
  <c r="D764"/>
  <c r="C764"/>
  <c r="B764"/>
  <c r="A764"/>
  <c r="O763"/>
  <c r="K763"/>
  <c r="J763"/>
  <c r="I763"/>
  <c r="H763"/>
  <c r="G763"/>
  <c r="F763"/>
  <c r="E763"/>
  <c r="D763"/>
  <c r="C763"/>
  <c r="B763"/>
  <c r="A763"/>
  <c r="O762"/>
  <c r="K762"/>
  <c r="J762"/>
  <c r="I762"/>
  <c r="H762"/>
  <c r="G762"/>
  <c r="F762"/>
  <c r="E762"/>
  <c r="D762"/>
  <c r="C762"/>
  <c r="B762"/>
  <c r="A762"/>
  <c r="O761"/>
  <c r="K761"/>
  <c r="J761"/>
  <c r="I761"/>
  <c r="H761"/>
  <c r="G761"/>
  <c r="F761"/>
  <c r="E761"/>
  <c r="D761"/>
  <c r="C761"/>
  <c r="B761"/>
  <c r="A761"/>
  <c r="O760"/>
  <c r="K760"/>
  <c r="J760"/>
  <c r="I760"/>
  <c r="H760"/>
  <c r="G760"/>
  <c r="F760"/>
  <c r="E760"/>
  <c r="D760"/>
  <c r="C760"/>
  <c r="B760"/>
  <c r="A760"/>
  <c r="O759"/>
  <c r="K759"/>
  <c r="J759"/>
  <c r="I759"/>
  <c r="H759"/>
  <c r="G759"/>
  <c r="F759"/>
  <c r="E759"/>
  <c r="D759"/>
  <c r="C759"/>
  <c r="B759"/>
  <c r="A759"/>
  <c r="O758"/>
  <c r="K758"/>
  <c r="J758"/>
  <c r="I758"/>
  <c r="H758"/>
  <c r="G758"/>
  <c r="F758"/>
  <c r="E758"/>
  <c r="D758"/>
  <c r="C758"/>
  <c r="B758"/>
  <c r="A758"/>
  <c r="O757"/>
  <c r="K757"/>
  <c r="J757"/>
  <c r="I757"/>
  <c r="H757"/>
  <c r="G757"/>
  <c r="F757"/>
  <c r="E757"/>
  <c r="D757"/>
  <c r="C757"/>
  <c r="B757"/>
  <c r="A757"/>
  <c r="O756"/>
  <c r="K756"/>
  <c r="J756"/>
  <c r="I756"/>
  <c r="H756"/>
  <c r="G756"/>
  <c r="F756"/>
  <c r="E756"/>
  <c r="D756"/>
  <c r="C756"/>
  <c r="B756"/>
  <c r="A756"/>
  <c r="O755"/>
  <c r="K755"/>
  <c r="J755"/>
  <c r="I755"/>
  <c r="H755"/>
  <c r="G755"/>
  <c r="F755"/>
  <c r="E755"/>
  <c r="D755"/>
  <c r="C755"/>
  <c r="B755"/>
  <c r="A755"/>
  <c r="O754"/>
  <c r="K754"/>
  <c r="J754"/>
  <c r="I754"/>
  <c r="H754"/>
  <c r="G754"/>
  <c r="F754"/>
  <c r="E754"/>
  <c r="D754"/>
  <c r="C754"/>
  <c r="B754"/>
  <c r="A754"/>
  <c r="O753"/>
  <c r="K753"/>
  <c r="J753"/>
  <c r="I753"/>
  <c r="H753"/>
  <c r="G753"/>
  <c r="F753"/>
  <c r="E753"/>
  <c r="D753"/>
  <c r="C753"/>
  <c r="B753"/>
  <c r="A753"/>
  <c r="O752"/>
  <c r="K752"/>
  <c r="J752"/>
  <c r="I752"/>
  <c r="H752"/>
  <c r="G752"/>
  <c r="F752"/>
  <c r="E752"/>
  <c r="D752"/>
  <c r="C752"/>
  <c r="B752"/>
  <c r="A752"/>
  <c r="O751"/>
  <c r="K751"/>
  <c r="J751"/>
  <c r="I751"/>
  <c r="H751"/>
  <c r="G751"/>
  <c r="F751"/>
  <c r="E751"/>
  <c r="D751"/>
  <c r="C751"/>
  <c r="B751"/>
  <c r="A751"/>
  <c r="O750"/>
  <c r="K750"/>
  <c r="J750"/>
  <c r="I750"/>
  <c r="H750"/>
  <c r="G750"/>
  <c r="F750"/>
  <c r="E750"/>
  <c r="D750"/>
  <c r="C750"/>
  <c r="B750"/>
  <c r="A750"/>
  <c r="O749"/>
  <c r="K749"/>
  <c r="J749"/>
  <c r="I749"/>
  <c r="H749"/>
  <c r="G749"/>
  <c r="F749"/>
  <c r="E749"/>
  <c r="D749"/>
  <c r="C749"/>
  <c r="B749"/>
  <c r="A749"/>
  <c r="O748"/>
  <c r="K748"/>
  <c r="J748"/>
  <c r="I748"/>
  <c r="H748"/>
  <c r="G748"/>
  <c r="F748"/>
  <c r="E748"/>
  <c r="D748"/>
  <c r="C748"/>
  <c r="B748"/>
  <c r="A748"/>
  <c r="O747"/>
  <c r="K747"/>
  <c r="J747"/>
  <c r="I747"/>
  <c r="H747"/>
  <c r="G747"/>
  <c r="F747"/>
  <c r="E747"/>
  <c r="D747"/>
  <c r="C747"/>
  <c r="B747"/>
  <c r="A747"/>
  <c r="O746"/>
  <c r="K746"/>
  <c r="J746"/>
  <c r="I746"/>
  <c r="H746"/>
  <c r="G746"/>
  <c r="F746"/>
  <c r="E746"/>
  <c r="D746"/>
  <c r="C746"/>
  <c r="B746"/>
  <c r="A746"/>
  <c r="O745"/>
  <c r="K745"/>
  <c r="J745"/>
  <c r="I745"/>
  <c r="H745"/>
  <c r="G745"/>
  <c r="F745"/>
  <c r="E745"/>
  <c r="D745"/>
  <c r="C745"/>
  <c r="B745"/>
  <c r="A745"/>
  <c r="O744"/>
  <c r="K744"/>
  <c r="J744"/>
  <c r="I744"/>
  <c r="H744"/>
  <c r="G744"/>
  <c r="F744"/>
  <c r="E744"/>
  <c r="D744"/>
  <c r="C744"/>
  <c r="B744"/>
  <c r="A744"/>
  <c r="O743"/>
  <c r="K743"/>
  <c r="J743"/>
  <c r="I743"/>
  <c r="H743"/>
  <c r="G743"/>
  <c r="F743"/>
  <c r="E743"/>
  <c r="D743"/>
  <c r="C743"/>
  <c r="B743"/>
  <c r="A743"/>
  <c r="O742"/>
  <c r="K742"/>
  <c r="J742"/>
  <c r="I742"/>
  <c r="H742"/>
  <c r="G742"/>
  <c r="F742"/>
  <c r="E742"/>
  <c r="D742"/>
  <c r="C742"/>
  <c r="B742"/>
  <c r="A742"/>
  <c r="O741"/>
  <c r="K741"/>
  <c r="J741"/>
  <c r="I741"/>
  <c r="H741"/>
  <c r="G741"/>
  <c r="F741"/>
  <c r="E741"/>
  <c r="D741"/>
  <c r="C741"/>
  <c r="B741"/>
  <c r="A741"/>
  <c r="O740"/>
  <c r="K740"/>
  <c r="J740"/>
  <c r="I740"/>
  <c r="H740"/>
  <c r="G740"/>
  <c r="F740"/>
  <c r="E740"/>
  <c r="D740"/>
  <c r="C740"/>
  <c r="B740"/>
  <c r="A740"/>
  <c r="O739"/>
  <c r="K739"/>
  <c r="J739"/>
  <c r="I739"/>
  <c r="H739"/>
  <c r="G739"/>
  <c r="F739"/>
  <c r="E739"/>
  <c r="D739"/>
  <c r="C739"/>
  <c r="B739"/>
  <c r="A739"/>
  <c r="O738"/>
  <c r="K738"/>
  <c r="J738"/>
  <c r="I738"/>
  <c r="H738"/>
  <c r="G738"/>
  <c r="F738"/>
  <c r="E738"/>
  <c r="D738"/>
  <c r="C738"/>
  <c r="B738"/>
  <c r="A738"/>
  <c r="O737"/>
  <c r="K737"/>
  <c r="J737"/>
  <c r="I737"/>
  <c r="H737"/>
  <c r="G737"/>
  <c r="F737"/>
  <c r="E737"/>
  <c r="D737"/>
  <c r="C737"/>
  <c r="B737"/>
  <c r="A737"/>
  <c r="O736"/>
  <c r="K736"/>
  <c r="J736"/>
  <c r="I736"/>
  <c r="H736"/>
  <c r="G736"/>
  <c r="F736"/>
  <c r="E736"/>
  <c r="D736"/>
  <c r="C736"/>
  <c r="B736"/>
  <c r="A736"/>
  <c r="O735"/>
  <c r="K735"/>
  <c r="J735"/>
  <c r="I735"/>
  <c r="H735"/>
  <c r="G735"/>
  <c r="F735"/>
  <c r="E735"/>
  <c r="D735"/>
  <c r="C735"/>
  <c r="B735"/>
  <c r="A735"/>
  <c r="O734"/>
  <c r="K734"/>
  <c r="J734"/>
  <c r="I734"/>
  <c r="H734"/>
  <c r="G734"/>
  <c r="F734"/>
  <c r="E734"/>
  <c r="D734"/>
  <c r="C734"/>
  <c r="B734"/>
  <c r="A734"/>
  <c r="O733"/>
  <c r="K733"/>
  <c r="J733"/>
  <c r="I733"/>
  <c r="H733"/>
  <c r="G733"/>
  <c r="F733"/>
  <c r="E733"/>
  <c r="D733"/>
  <c r="C733"/>
  <c r="B733"/>
  <c r="A733"/>
  <c r="O732"/>
  <c r="K732"/>
  <c r="J732"/>
  <c r="I732"/>
  <c r="H732"/>
  <c r="G732"/>
  <c r="F732"/>
  <c r="E732"/>
  <c r="D732"/>
  <c r="C732"/>
  <c r="B732"/>
  <c r="A732"/>
  <c r="O731"/>
  <c r="K731"/>
  <c r="J731"/>
  <c r="I731"/>
  <c r="H731"/>
  <c r="G731"/>
  <c r="F731"/>
  <c r="E731"/>
  <c r="D731"/>
  <c r="C731"/>
  <c r="B731"/>
  <c r="A731"/>
  <c r="O730"/>
  <c r="K730"/>
  <c r="J730"/>
  <c r="I730"/>
  <c r="H730"/>
  <c r="G730"/>
  <c r="F730"/>
  <c r="E730"/>
  <c r="D730"/>
  <c r="C730"/>
  <c r="B730"/>
  <c r="A730"/>
  <c r="O729"/>
  <c r="K729"/>
  <c r="J729"/>
  <c r="I729"/>
  <c r="H729"/>
  <c r="G729"/>
  <c r="F729"/>
  <c r="E729"/>
  <c r="D729"/>
  <c r="C729"/>
  <c r="B729"/>
  <c r="A729"/>
  <c r="O728"/>
  <c r="K728"/>
  <c r="J728"/>
  <c r="I728"/>
  <c r="H728"/>
  <c r="G728"/>
  <c r="F728"/>
  <c r="E728"/>
  <c r="D728"/>
  <c r="C728"/>
  <c r="B728"/>
  <c r="A728"/>
  <c r="O727"/>
  <c r="K727"/>
  <c r="J727"/>
  <c r="I727"/>
  <c r="H727"/>
  <c r="G727"/>
  <c r="F727"/>
  <c r="E727"/>
  <c r="D727"/>
  <c r="C727"/>
  <c r="B727"/>
  <c r="A727"/>
  <c r="O726"/>
  <c r="K726"/>
  <c r="J726"/>
  <c r="I726"/>
  <c r="H726"/>
  <c r="G726"/>
  <c r="F726"/>
  <c r="E726"/>
  <c r="D726"/>
  <c r="C726"/>
  <c r="B726"/>
  <c r="A726"/>
  <c r="O725"/>
  <c r="K725"/>
  <c r="J725"/>
  <c r="I725"/>
  <c r="H725"/>
  <c r="G725"/>
  <c r="F725"/>
  <c r="E725"/>
  <c r="D725"/>
  <c r="C725"/>
  <c r="B725"/>
  <c r="A725"/>
  <c r="O724"/>
  <c r="K724"/>
  <c r="J724"/>
  <c r="I724"/>
  <c r="H724"/>
  <c r="G724"/>
  <c r="F724"/>
  <c r="E724"/>
  <c r="D724"/>
  <c r="C724"/>
  <c r="B724"/>
  <c r="A724"/>
  <c r="O723"/>
  <c r="K723"/>
  <c r="J723"/>
  <c r="I723"/>
  <c r="H723"/>
  <c r="G723"/>
  <c r="F723"/>
  <c r="E723"/>
  <c r="D723"/>
  <c r="C723"/>
  <c r="B723"/>
  <c r="A723"/>
  <c r="O722"/>
  <c r="K722"/>
  <c r="J722"/>
  <c r="I722"/>
  <c r="H722"/>
  <c r="G722"/>
  <c r="F722"/>
  <c r="E722"/>
  <c r="D722"/>
  <c r="C722"/>
  <c r="B722"/>
  <c r="A722"/>
  <c r="O721"/>
  <c r="K721"/>
  <c r="J721"/>
  <c r="I721"/>
  <c r="H721"/>
  <c r="G721"/>
  <c r="F721"/>
  <c r="E721"/>
  <c r="D721"/>
  <c r="C721"/>
  <c r="B721"/>
  <c r="A721"/>
  <c r="O720"/>
  <c r="K720"/>
  <c r="J720"/>
  <c r="I720"/>
  <c r="H720"/>
  <c r="G720"/>
  <c r="F720"/>
  <c r="E720"/>
  <c r="D720"/>
  <c r="C720"/>
  <c r="B720"/>
  <c r="A720"/>
  <c r="O719"/>
  <c r="K719"/>
  <c r="J719"/>
  <c r="I719"/>
  <c r="H719"/>
  <c r="G719"/>
  <c r="F719"/>
  <c r="E719"/>
  <c r="D719"/>
  <c r="C719"/>
  <c r="B719"/>
  <c r="A719"/>
  <c r="O718"/>
  <c r="K718"/>
  <c r="J718"/>
  <c r="I718"/>
  <c r="H718"/>
  <c r="G718"/>
  <c r="F718"/>
  <c r="E718"/>
  <c r="D718"/>
  <c r="C718"/>
  <c r="B718"/>
  <c r="A718"/>
  <c r="O717"/>
  <c r="K717"/>
  <c r="J717"/>
  <c r="I717"/>
  <c r="H717"/>
  <c r="G717"/>
  <c r="F717"/>
  <c r="E717"/>
  <c r="D717"/>
  <c r="C717"/>
  <c r="B717"/>
  <c r="A717"/>
  <c r="O716"/>
  <c r="K716"/>
  <c r="J716"/>
  <c r="I716"/>
  <c r="H716"/>
  <c r="G716"/>
  <c r="F716"/>
  <c r="E716"/>
  <c r="D716"/>
  <c r="C716"/>
  <c r="B716"/>
  <c r="A716"/>
  <c r="O715"/>
  <c r="K715"/>
  <c r="J715"/>
  <c r="I715"/>
  <c r="H715"/>
  <c r="G715"/>
  <c r="F715"/>
  <c r="E715"/>
  <c r="D715"/>
  <c r="C715"/>
  <c r="B715"/>
  <c r="A715"/>
  <c r="O714"/>
  <c r="K714"/>
  <c r="J714"/>
  <c r="I714"/>
  <c r="H714"/>
  <c r="G714"/>
  <c r="F714"/>
  <c r="E714"/>
  <c r="D714"/>
  <c r="C714"/>
  <c r="B714"/>
  <c r="A714"/>
  <c r="O713"/>
  <c r="K713"/>
  <c r="J713"/>
  <c r="I713"/>
  <c r="H713"/>
  <c r="G713"/>
  <c r="F713"/>
  <c r="E713"/>
  <c r="D713"/>
  <c r="C713"/>
  <c r="B713"/>
  <c r="A713"/>
  <c r="O712"/>
  <c r="K712"/>
  <c r="J712"/>
  <c r="I712"/>
  <c r="H712"/>
  <c r="G712"/>
  <c r="F712"/>
  <c r="E712"/>
  <c r="D712"/>
  <c r="C712"/>
  <c r="B712"/>
  <c r="A712"/>
  <c r="O711"/>
  <c r="K711"/>
  <c r="J711"/>
  <c r="I711"/>
  <c r="H711"/>
  <c r="G711"/>
  <c r="F711"/>
  <c r="E711"/>
  <c r="D711"/>
  <c r="C711"/>
  <c r="B711"/>
  <c r="A711"/>
  <c r="O710"/>
  <c r="K710"/>
  <c r="J710"/>
  <c r="I710"/>
  <c r="H710"/>
  <c r="G710"/>
  <c r="F710"/>
  <c r="E710"/>
  <c r="D710"/>
  <c r="C710"/>
  <c r="B710"/>
  <c r="A710"/>
  <c r="O709"/>
  <c r="K709"/>
  <c r="J709"/>
  <c r="I709"/>
  <c r="H709"/>
  <c r="G709"/>
  <c r="F709"/>
  <c r="E709"/>
  <c r="D709"/>
  <c r="C709"/>
  <c r="B709"/>
  <c r="A709"/>
  <c r="O708"/>
  <c r="K708"/>
  <c r="J708"/>
  <c r="I708"/>
  <c r="H708"/>
  <c r="G708"/>
  <c r="F708"/>
  <c r="E708"/>
  <c r="D708"/>
  <c r="C708"/>
  <c r="B708"/>
  <c r="A708"/>
  <c r="O707"/>
  <c r="K707"/>
  <c r="J707"/>
  <c r="I707"/>
  <c r="H707"/>
  <c r="G707"/>
  <c r="F707"/>
  <c r="E707"/>
  <c r="D707"/>
  <c r="C707"/>
  <c r="B707"/>
  <c r="A707"/>
  <c r="O706"/>
  <c r="K706"/>
  <c r="J706"/>
  <c r="I706"/>
  <c r="H706"/>
  <c r="G706"/>
  <c r="F706"/>
  <c r="E706"/>
  <c r="D706"/>
  <c r="C706"/>
  <c r="B706"/>
  <c r="A706"/>
  <c r="O705"/>
  <c r="K705"/>
  <c r="J705"/>
  <c r="I705"/>
  <c r="H705"/>
  <c r="G705"/>
  <c r="F705"/>
  <c r="E705"/>
  <c r="D705"/>
  <c r="C705"/>
  <c r="B705"/>
  <c r="A705"/>
  <c r="O704"/>
  <c r="K704"/>
  <c r="J704"/>
  <c r="I704"/>
  <c r="H704"/>
  <c r="G704"/>
  <c r="F704"/>
  <c r="E704"/>
  <c r="D704"/>
  <c r="C704"/>
  <c r="B704"/>
  <c r="A704"/>
  <c r="O703"/>
  <c r="K703"/>
  <c r="J703"/>
  <c r="I703"/>
  <c r="H703"/>
  <c r="G703"/>
  <c r="F703"/>
  <c r="E703"/>
  <c r="D703"/>
  <c r="C703"/>
  <c r="B703"/>
  <c r="A703"/>
  <c r="O702"/>
  <c r="K702"/>
  <c r="J702"/>
  <c r="I702"/>
  <c r="H702"/>
  <c r="G702"/>
  <c r="F702"/>
  <c r="E702"/>
  <c r="D702"/>
  <c r="C702"/>
  <c r="B702"/>
  <c r="A702"/>
  <c r="O701"/>
  <c r="K701"/>
  <c r="J701"/>
  <c r="I701"/>
  <c r="H701"/>
  <c r="G701"/>
  <c r="F701"/>
  <c r="E701"/>
  <c r="D701"/>
  <c r="C701"/>
  <c r="B701"/>
  <c r="A701"/>
  <c r="O700"/>
  <c r="K700"/>
  <c r="J700"/>
  <c r="I700"/>
  <c r="H700"/>
  <c r="G700"/>
  <c r="F700"/>
  <c r="E700"/>
  <c r="D700"/>
  <c r="C700"/>
  <c r="B700"/>
  <c r="A700"/>
  <c r="O699"/>
  <c r="K699"/>
  <c r="J699"/>
  <c r="I699"/>
  <c r="H699"/>
  <c r="G699"/>
  <c r="F699"/>
  <c r="E699"/>
  <c r="D699"/>
  <c r="C699"/>
  <c r="B699"/>
  <c r="A699"/>
  <c r="O698"/>
  <c r="K698"/>
  <c r="J698"/>
  <c r="I698"/>
  <c r="H698"/>
  <c r="G698"/>
  <c r="F698"/>
  <c r="E698"/>
  <c r="D698"/>
  <c r="C698"/>
  <c r="B698"/>
  <c r="A698"/>
  <c r="O697"/>
  <c r="K697"/>
  <c r="J697"/>
  <c r="I697"/>
  <c r="H697"/>
  <c r="G697"/>
  <c r="F697"/>
  <c r="E697"/>
  <c r="D697"/>
  <c r="C697"/>
  <c r="B697"/>
  <c r="A697"/>
  <c r="O696"/>
  <c r="K696"/>
  <c r="J696"/>
  <c r="I696"/>
  <c r="H696"/>
  <c r="G696"/>
  <c r="F696"/>
  <c r="E696"/>
  <c r="D696"/>
  <c r="C696"/>
  <c r="B696"/>
  <c r="A696"/>
  <c r="O695"/>
  <c r="K695"/>
  <c r="J695"/>
  <c r="I695"/>
  <c r="H695"/>
  <c r="G695"/>
  <c r="F695"/>
  <c r="E695"/>
  <c r="D695"/>
  <c r="C695"/>
  <c r="B695"/>
  <c r="A695"/>
  <c r="O694"/>
  <c r="K694"/>
  <c r="J694"/>
  <c r="I694"/>
  <c r="H694"/>
  <c r="G694"/>
  <c r="F694"/>
  <c r="E694"/>
  <c r="D694"/>
  <c r="C694"/>
  <c r="B694"/>
  <c r="A694"/>
  <c r="O693"/>
  <c r="K693"/>
  <c r="J693"/>
  <c r="I693"/>
  <c r="H693"/>
  <c r="G693"/>
  <c r="F693"/>
  <c r="E693"/>
  <c r="D693"/>
  <c r="C693"/>
  <c r="B693"/>
  <c r="A693"/>
  <c r="O692"/>
  <c r="K692"/>
  <c r="J692"/>
  <c r="I692"/>
  <c r="H692"/>
  <c r="G692"/>
  <c r="F692"/>
  <c r="E692"/>
  <c r="D692"/>
  <c r="C692"/>
  <c r="B692"/>
  <c r="A692"/>
  <c r="O691"/>
  <c r="K691"/>
  <c r="J691"/>
  <c r="I691"/>
  <c r="H691"/>
  <c r="G691"/>
  <c r="F691"/>
  <c r="E691"/>
  <c r="D691"/>
  <c r="C691"/>
  <c r="B691"/>
  <c r="A691"/>
  <c r="O690"/>
  <c r="K690"/>
  <c r="J690"/>
  <c r="I690"/>
  <c r="H690"/>
  <c r="G690"/>
  <c r="F690"/>
  <c r="E690"/>
  <c r="D690"/>
  <c r="C690"/>
  <c r="B690"/>
  <c r="A690"/>
  <c r="O689"/>
  <c r="K689"/>
  <c r="J689"/>
  <c r="I689"/>
  <c r="H689"/>
  <c r="G689"/>
  <c r="F689"/>
  <c r="E689"/>
  <c r="D689"/>
  <c r="C689"/>
  <c r="B689"/>
  <c r="A689"/>
  <c r="O688"/>
  <c r="K688"/>
  <c r="J688"/>
  <c r="I688"/>
  <c r="H688"/>
  <c r="G688"/>
  <c r="F688"/>
  <c r="E688"/>
  <c r="D688"/>
  <c r="C688"/>
  <c r="B688"/>
  <c r="A688"/>
  <c r="O687"/>
  <c r="K687"/>
  <c r="J687"/>
  <c r="I687"/>
  <c r="H687"/>
  <c r="G687"/>
  <c r="F687"/>
  <c r="E687"/>
  <c r="D687"/>
  <c r="C687"/>
  <c r="B687"/>
  <c r="A687"/>
  <c r="O686"/>
  <c r="K686"/>
  <c r="J686"/>
  <c r="I686"/>
  <c r="H686"/>
  <c r="G686"/>
  <c r="F686"/>
  <c r="E686"/>
  <c r="D686"/>
  <c r="C686"/>
  <c r="B686"/>
  <c r="A686"/>
  <c r="O685"/>
  <c r="K685"/>
  <c r="J685"/>
  <c r="I685"/>
  <c r="H685"/>
  <c r="G685"/>
  <c r="F685"/>
  <c r="E685"/>
  <c r="D685"/>
  <c r="C685"/>
  <c r="B685"/>
  <c r="A685"/>
  <c r="O684"/>
  <c r="K684"/>
  <c r="J684"/>
  <c r="I684"/>
  <c r="H684"/>
  <c r="G684"/>
  <c r="F684"/>
  <c r="E684"/>
  <c r="D684"/>
  <c r="C684"/>
  <c r="B684"/>
  <c r="A684"/>
  <c r="O683"/>
  <c r="K683"/>
  <c r="J683"/>
  <c r="I683"/>
  <c r="H683"/>
  <c r="G683"/>
  <c r="F683"/>
  <c r="E683"/>
  <c r="D683"/>
  <c r="C683"/>
  <c r="B683"/>
  <c r="A683"/>
  <c r="O682"/>
  <c r="K682"/>
  <c r="J682"/>
  <c r="I682"/>
  <c r="H682"/>
  <c r="G682"/>
  <c r="F682"/>
  <c r="E682"/>
  <c r="D682"/>
  <c r="C682"/>
  <c r="B682"/>
  <c r="A682"/>
  <c r="O681"/>
  <c r="K681"/>
  <c r="J681"/>
  <c r="I681"/>
  <c r="H681"/>
  <c r="G681"/>
  <c r="F681"/>
  <c r="E681"/>
  <c r="D681"/>
  <c r="C681"/>
  <c r="B681"/>
  <c r="A681"/>
  <c r="O680"/>
  <c r="K680"/>
  <c r="J680"/>
  <c r="I680"/>
  <c r="H680"/>
  <c r="G680"/>
  <c r="F680"/>
  <c r="E680"/>
  <c r="D680"/>
  <c r="C680"/>
  <c r="B680"/>
  <c r="A680"/>
  <c r="O679"/>
  <c r="K679"/>
  <c r="J679"/>
  <c r="I679"/>
  <c r="H679"/>
  <c r="G679"/>
  <c r="F679"/>
  <c r="E679"/>
  <c r="D679"/>
  <c r="C679"/>
  <c r="B679"/>
  <c r="A679"/>
  <c r="O678"/>
  <c r="K678"/>
  <c r="J678"/>
  <c r="I678"/>
  <c r="H678"/>
  <c r="G678"/>
  <c r="F678"/>
  <c r="E678"/>
  <c r="D678"/>
  <c r="C678"/>
  <c r="B678"/>
  <c r="A678"/>
  <c r="O677"/>
  <c r="K677"/>
  <c r="J677"/>
  <c r="I677"/>
  <c r="H677"/>
  <c r="G677"/>
  <c r="F677"/>
  <c r="E677"/>
  <c r="D677"/>
  <c r="C677"/>
  <c r="B677"/>
  <c r="A677"/>
  <c r="O676"/>
  <c r="K676"/>
  <c r="J676"/>
  <c r="I676"/>
  <c r="H676"/>
  <c r="G676"/>
  <c r="F676"/>
  <c r="E676"/>
  <c r="D676"/>
  <c r="C676"/>
  <c r="B676"/>
  <c r="A676"/>
  <c r="O675"/>
  <c r="K675"/>
  <c r="J675"/>
  <c r="I675"/>
  <c r="H675"/>
  <c r="G675"/>
  <c r="F675"/>
  <c r="E675"/>
  <c r="D675"/>
  <c r="C675"/>
  <c r="B675"/>
  <c r="A675"/>
  <c r="O674"/>
  <c r="K674"/>
  <c r="J674"/>
  <c r="I674"/>
  <c r="H674"/>
  <c r="G674"/>
  <c r="F674"/>
  <c r="E674"/>
  <c r="D674"/>
  <c r="C674"/>
  <c r="B674"/>
  <c r="A674"/>
  <c r="O673"/>
  <c r="K673"/>
  <c r="J673"/>
  <c r="I673"/>
  <c r="H673"/>
  <c r="G673"/>
  <c r="F673"/>
  <c r="E673"/>
  <c r="D673"/>
  <c r="C673"/>
  <c r="B673"/>
  <c r="A673"/>
  <c r="O672"/>
  <c r="K672"/>
  <c r="J672"/>
  <c r="I672"/>
  <c r="H672"/>
  <c r="G672"/>
  <c r="F672"/>
  <c r="E672"/>
  <c r="D672"/>
  <c r="C672"/>
  <c r="B672"/>
  <c r="A672"/>
  <c r="O671"/>
  <c r="K671"/>
  <c r="J671"/>
  <c r="I671"/>
  <c r="H671"/>
  <c r="G671"/>
  <c r="F671"/>
  <c r="E671"/>
  <c r="D671"/>
  <c r="C671"/>
  <c r="B671"/>
  <c r="A671"/>
  <c r="O670"/>
  <c r="K670"/>
  <c r="J670"/>
  <c r="I670"/>
  <c r="H670"/>
  <c r="G670"/>
  <c r="F670"/>
  <c r="E670"/>
  <c r="D670"/>
  <c r="C670"/>
  <c r="B670"/>
  <c r="A670"/>
  <c r="O669"/>
  <c r="K669"/>
  <c r="J669"/>
  <c r="I669"/>
  <c r="H669"/>
  <c r="G669"/>
  <c r="F669"/>
  <c r="E669"/>
  <c r="D669"/>
  <c r="C669"/>
  <c r="B669"/>
  <c r="A669"/>
  <c r="O668"/>
  <c r="K668"/>
  <c r="J668"/>
  <c r="I668"/>
  <c r="H668"/>
  <c r="G668"/>
  <c r="F668"/>
  <c r="E668"/>
  <c r="D668"/>
  <c r="C668"/>
  <c r="B668"/>
  <c r="A668"/>
  <c r="O667"/>
  <c r="K667"/>
  <c r="J667"/>
  <c r="I667"/>
  <c r="H667"/>
  <c r="G667"/>
  <c r="F667"/>
  <c r="E667"/>
  <c r="D667"/>
  <c r="C667"/>
  <c r="B667"/>
  <c r="A667"/>
  <c r="O666"/>
  <c r="K666"/>
  <c r="J666"/>
  <c r="I666"/>
  <c r="H666"/>
  <c r="G666"/>
  <c r="F666"/>
  <c r="E666"/>
  <c r="D666"/>
  <c r="C666"/>
  <c r="B666"/>
  <c r="A666"/>
  <c r="O665"/>
  <c r="K665"/>
  <c r="J665"/>
  <c r="I665"/>
  <c r="H665"/>
  <c r="G665"/>
  <c r="F665"/>
  <c r="E665"/>
  <c r="D665"/>
  <c r="C665"/>
  <c r="B665"/>
  <c r="A665"/>
  <c r="O664"/>
  <c r="K664"/>
  <c r="J664"/>
  <c r="I664"/>
  <c r="H664"/>
  <c r="G664"/>
  <c r="F664"/>
  <c r="E664"/>
  <c r="D664"/>
  <c r="C664"/>
  <c r="B664"/>
  <c r="A664"/>
  <c r="O663"/>
  <c r="K663"/>
  <c r="J663"/>
  <c r="I663"/>
  <c r="H663"/>
  <c r="G663"/>
  <c r="F663"/>
  <c r="E663"/>
  <c r="D663"/>
  <c r="C663"/>
  <c r="B663"/>
  <c r="A663"/>
  <c r="O662"/>
  <c r="K662"/>
  <c r="J662"/>
  <c r="I662"/>
  <c r="H662"/>
  <c r="G662"/>
  <c r="F662"/>
  <c r="E662"/>
  <c r="D662"/>
  <c r="C662"/>
  <c r="B662"/>
  <c r="A662"/>
  <c r="O661"/>
  <c r="K661"/>
  <c r="J661"/>
  <c r="I661"/>
  <c r="H661"/>
  <c r="G661"/>
  <c r="F661"/>
  <c r="E661"/>
  <c r="D661"/>
  <c r="C661"/>
  <c r="B661"/>
  <c r="A661"/>
  <c r="O660"/>
  <c r="K660"/>
  <c r="J660"/>
  <c r="I660"/>
  <c r="H660"/>
  <c r="G660"/>
  <c r="F660"/>
  <c r="E660"/>
  <c r="D660"/>
  <c r="C660"/>
  <c r="B660"/>
  <c r="A660"/>
  <c r="O659"/>
  <c r="K659"/>
  <c r="J659"/>
  <c r="I659"/>
  <c r="H659"/>
  <c r="G659"/>
  <c r="F659"/>
  <c r="E659"/>
  <c r="D659"/>
  <c r="C659"/>
  <c r="B659"/>
  <c r="A659"/>
  <c r="O658"/>
  <c r="K658"/>
  <c r="J658"/>
  <c r="I658"/>
  <c r="H658"/>
  <c r="G658"/>
  <c r="F658"/>
  <c r="E658"/>
  <c r="D658"/>
  <c r="C658"/>
  <c r="B658"/>
  <c r="A658"/>
  <c r="O657"/>
  <c r="K657"/>
  <c r="J657"/>
  <c r="I657"/>
  <c r="H657"/>
  <c r="G657"/>
  <c r="F657"/>
  <c r="E657"/>
  <c r="D657"/>
  <c r="C657"/>
  <c r="B657"/>
  <c r="A657"/>
  <c r="O656"/>
  <c r="K656"/>
  <c r="J656"/>
  <c r="I656"/>
  <c r="H656"/>
  <c r="G656"/>
  <c r="F656"/>
  <c r="E656"/>
  <c r="D656"/>
  <c r="C656"/>
  <c r="B656"/>
  <c r="A656"/>
  <c r="O655"/>
  <c r="K655"/>
  <c r="J655"/>
  <c r="I655"/>
  <c r="H655"/>
  <c r="G655"/>
  <c r="F655"/>
  <c r="E655"/>
  <c r="D655"/>
  <c r="C655"/>
  <c r="B655"/>
  <c r="A655"/>
  <c r="O654"/>
  <c r="K654"/>
  <c r="J654"/>
  <c r="I654"/>
  <c r="H654"/>
  <c r="G654"/>
  <c r="F654"/>
  <c r="E654"/>
  <c r="D654"/>
  <c r="C654"/>
  <c r="B654"/>
  <c r="A654"/>
  <c r="O653"/>
  <c r="K653"/>
  <c r="J653"/>
  <c r="I653"/>
  <c r="H653"/>
  <c r="G653"/>
  <c r="F653"/>
  <c r="E653"/>
  <c r="D653"/>
  <c r="C653"/>
  <c r="B653"/>
  <c r="A653"/>
  <c r="O652"/>
  <c r="K652"/>
  <c r="J652"/>
  <c r="I652"/>
  <c r="H652"/>
  <c r="G652"/>
  <c r="F652"/>
  <c r="E652"/>
  <c r="D652"/>
  <c r="C652"/>
  <c r="B652"/>
  <c r="A652"/>
  <c r="O651"/>
  <c r="K651"/>
  <c r="J651"/>
  <c r="I651"/>
  <c r="H651"/>
  <c r="G651"/>
  <c r="F651"/>
  <c r="E651"/>
  <c r="D651"/>
  <c r="C651"/>
  <c r="B651"/>
  <c r="A651"/>
  <c r="O650"/>
  <c r="K650"/>
  <c r="J650"/>
  <c r="I650"/>
  <c r="H650"/>
  <c r="G650"/>
  <c r="F650"/>
  <c r="E650"/>
  <c r="D650"/>
  <c r="C650"/>
  <c r="B650"/>
  <c r="A650"/>
  <c r="O649"/>
  <c r="K649"/>
  <c r="J649"/>
  <c r="I649"/>
  <c r="H649"/>
  <c r="G649"/>
  <c r="F649"/>
  <c r="E649"/>
  <c r="D649"/>
  <c r="C649"/>
  <c r="B649"/>
  <c r="A649"/>
  <c r="O648"/>
  <c r="K648"/>
  <c r="J648"/>
  <c r="I648"/>
  <c r="H648"/>
  <c r="G648"/>
  <c r="F648"/>
  <c r="E648"/>
  <c r="D648"/>
  <c r="C648"/>
  <c r="B648"/>
  <c r="A648"/>
  <c r="O647"/>
  <c r="K647"/>
  <c r="J647"/>
  <c r="I647"/>
  <c r="H647"/>
  <c r="G647"/>
  <c r="F647"/>
  <c r="E647"/>
  <c r="D647"/>
  <c r="C647"/>
  <c r="B647"/>
  <c r="A647"/>
  <c r="O646"/>
  <c r="K646"/>
  <c r="J646"/>
  <c r="I646"/>
  <c r="H646"/>
  <c r="G646"/>
  <c r="F646"/>
  <c r="E646"/>
  <c r="D646"/>
  <c r="C646"/>
  <c r="B646"/>
  <c r="A646"/>
  <c r="O645"/>
  <c r="K645"/>
  <c r="J645"/>
  <c r="I645"/>
  <c r="H645"/>
  <c r="G645"/>
  <c r="F645"/>
  <c r="E645"/>
  <c r="D645"/>
  <c r="C645"/>
  <c r="B645"/>
  <c r="A645"/>
  <c r="O644"/>
  <c r="K644"/>
  <c r="J644"/>
  <c r="I644"/>
  <c r="H644"/>
  <c r="G644"/>
  <c r="F644"/>
  <c r="E644"/>
  <c r="D644"/>
  <c r="C644"/>
  <c r="B644"/>
  <c r="A644"/>
  <c r="O643"/>
  <c r="K643"/>
  <c r="J643"/>
  <c r="I643"/>
  <c r="H643"/>
  <c r="G643"/>
  <c r="F643"/>
  <c r="E643"/>
  <c r="D643"/>
  <c r="C643"/>
  <c r="B643"/>
  <c r="A643"/>
  <c r="O642"/>
  <c r="K642"/>
  <c r="J642"/>
  <c r="I642"/>
  <c r="H642"/>
  <c r="G642"/>
  <c r="F642"/>
  <c r="E642"/>
  <c r="D642"/>
  <c r="C642"/>
  <c r="B642"/>
  <c r="A642"/>
  <c r="O641"/>
  <c r="K641"/>
  <c r="J641"/>
  <c r="I641"/>
  <c r="H641"/>
  <c r="G641"/>
  <c r="F641"/>
  <c r="E641"/>
  <c r="D641"/>
  <c r="C641"/>
  <c r="B641"/>
  <c r="A641"/>
  <c r="O640"/>
  <c r="K640"/>
  <c r="J640"/>
  <c r="I640"/>
  <c r="H640"/>
  <c r="G640"/>
  <c r="F640"/>
  <c r="E640"/>
  <c r="D640"/>
  <c r="C640"/>
  <c r="B640"/>
  <c r="A640"/>
  <c r="O639"/>
  <c r="K639"/>
  <c r="J639"/>
  <c r="I639"/>
  <c r="H639"/>
  <c r="G639"/>
  <c r="F639"/>
  <c r="E639"/>
  <c r="D639"/>
  <c r="C639"/>
  <c r="B639"/>
  <c r="A639"/>
  <c r="O638"/>
  <c r="K638"/>
  <c r="J638"/>
  <c r="I638"/>
  <c r="H638"/>
  <c r="G638"/>
  <c r="F638"/>
  <c r="E638"/>
  <c r="D638"/>
  <c r="C638"/>
  <c r="B638"/>
  <c r="A638"/>
  <c r="O637"/>
  <c r="K637"/>
  <c r="J637"/>
  <c r="I637"/>
  <c r="H637"/>
  <c r="G637"/>
  <c r="F637"/>
  <c r="E637"/>
  <c r="D637"/>
  <c r="C637"/>
  <c r="B637"/>
  <c r="A637"/>
  <c r="O636"/>
  <c r="K636"/>
  <c r="J636"/>
  <c r="I636"/>
  <c r="H636"/>
  <c r="G636"/>
  <c r="F636"/>
  <c r="E636"/>
  <c r="D636"/>
  <c r="C636"/>
  <c r="B636"/>
  <c r="A636"/>
  <c r="O635"/>
  <c r="K635"/>
  <c r="J635"/>
  <c r="I635"/>
  <c r="H635"/>
  <c r="G635"/>
  <c r="F635"/>
  <c r="E635"/>
  <c r="D635"/>
  <c r="C635"/>
  <c r="B635"/>
  <c r="A635"/>
  <c r="O634"/>
  <c r="K634"/>
  <c r="J634"/>
  <c r="I634"/>
  <c r="H634"/>
  <c r="G634"/>
  <c r="F634"/>
  <c r="E634"/>
  <c r="D634"/>
  <c r="C634"/>
  <c r="B634"/>
  <c r="A634"/>
  <c r="O633"/>
  <c r="K633"/>
  <c r="J633"/>
  <c r="I633"/>
  <c r="H633"/>
  <c r="G633"/>
  <c r="F633"/>
  <c r="E633"/>
  <c r="D633"/>
  <c r="C633"/>
  <c r="B633"/>
  <c r="A633"/>
  <c r="O632"/>
  <c r="K632"/>
  <c r="J632"/>
  <c r="I632"/>
  <c r="H632"/>
  <c r="G632"/>
  <c r="F632"/>
  <c r="E632"/>
  <c r="D632"/>
  <c r="C632"/>
  <c r="B632"/>
  <c r="A632"/>
  <c r="O631"/>
  <c r="K631"/>
  <c r="J631"/>
  <c r="I631"/>
  <c r="H631"/>
  <c r="G631"/>
  <c r="F631"/>
  <c r="E631"/>
  <c r="D631"/>
  <c r="C631"/>
  <c r="B631"/>
  <c r="A631"/>
  <c r="O630"/>
  <c r="K630"/>
  <c r="J630"/>
  <c r="I630"/>
  <c r="H630"/>
  <c r="G630"/>
  <c r="F630"/>
  <c r="E630"/>
  <c r="D630"/>
  <c r="C630"/>
  <c r="B630"/>
  <c r="A630"/>
  <c r="O629"/>
  <c r="K629"/>
  <c r="J629"/>
  <c r="I629"/>
  <c r="H629"/>
  <c r="G629"/>
  <c r="F629"/>
  <c r="E629"/>
  <c r="D629"/>
  <c r="C629"/>
  <c r="B629"/>
  <c r="A629"/>
  <c r="O628"/>
  <c r="K628"/>
  <c r="J628"/>
  <c r="I628"/>
  <c r="H628"/>
  <c r="G628"/>
  <c r="F628"/>
  <c r="E628"/>
  <c r="D628"/>
  <c r="C628"/>
  <c r="B628"/>
  <c r="A628"/>
  <c r="O627"/>
  <c r="K627"/>
  <c r="J627"/>
  <c r="I627"/>
  <c r="H627"/>
  <c r="G627"/>
  <c r="F627"/>
  <c r="E627"/>
  <c r="D627"/>
  <c r="C627"/>
  <c r="B627"/>
  <c r="A627"/>
  <c r="O626"/>
  <c r="K626"/>
  <c r="J626"/>
  <c r="I626"/>
  <c r="H626"/>
  <c r="G626"/>
  <c r="F626"/>
  <c r="E626"/>
  <c r="D626"/>
  <c r="C626"/>
  <c r="B626"/>
  <c r="A626"/>
  <c r="O625"/>
  <c r="K625"/>
  <c r="J625"/>
  <c r="I625"/>
  <c r="H625"/>
  <c r="G625"/>
  <c r="F625"/>
  <c r="E625"/>
  <c r="D625"/>
  <c r="C625"/>
  <c r="B625"/>
  <c r="A625"/>
  <c r="O624"/>
  <c r="K624"/>
  <c r="J624"/>
  <c r="I624"/>
  <c r="H624"/>
  <c r="G624"/>
  <c r="F624"/>
  <c r="E624"/>
  <c r="D624"/>
  <c r="C624"/>
  <c r="B624"/>
  <c r="A624"/>
  <c r="O623"/>
  <c r="K623"/>
  <c r="J623"/>
  <c r="I623"/>
  <c r="H623"/>
  <c r="G623"/>
  <c r="F623"/>
  <c r="E623"/>
  <c r="D623"/>
  <c r="C623"/>
  <c r="B623"/>
  <c r="A623"/>
  <c r="O622"/>
  <c r="K622"/>
  <c r="J622"/>
  <c r="I622"/>
  <c r="H622"/>
  <c r="G622"/>
  <c r="F622"/>
  <c r="E622"/>
  <c r="D622"/>
  <c r="C622"/>
  <c r="B622"/>
  <c r="A622"/>
  <c r="O621"/>
  <c r="K621"/>
  <c r="J621"/>
  <c r="I621"/>
  <c r="H621"/>
  <c r="G621"/>
  <c r="F621"/>
  <c r="E621"/>
  <c r="D621"/>
  <c r="C621"/>
  <c r="B621"/>
  <c r="A621"/>
  <c r="O620"/>
  <c r="K620"/>
  <c r="J620"/>
  <c r="I620"/>
  <c r="H620"/>
  <c r="G620"/>
  <c r="F620"/>
  <c r="E620"/>
  <c r="D620"/>
  <c r="C620"/>
  <c r="B620"/>
  <c r="A620"/>
  <c r="O619"/>
  <c r="K619"/>
  <c r="J619"/>
  <c r="I619"/>
  <c r="H619"/>
  <c r="G619"/>
  <c r="F619"/>
  <c r="E619"/>
  <c r="D619"/>
  <c r="C619"/>
  <c r="B619"/>
  <c r="A619"/>
  <c r="O618"/>
  <c r="K618"/>
  <c r="J618"/>
  <c r="I618"/>
  <c r="H618"/>
  <c r="G618"/>
  <c r="F618"/>
  <c r="E618"/>
  <c r="D618"/>
  <c r="C618"/>
  <c r="B618"/>
  <c r="A618"/>
  <c r="O617"/>
  <c r="K617"/>
  <c r="J617"/>
  <c r="I617"/>
  <c r="H617"/>
  <c r="G617"/>
  <c r="F617"/>
  <c r="E617"/>
  <c r="D617"/>
  <c r="C617"/>
  <c r="B617"/>
  <c r="A617"/>
  <c r="O616"/>
  <c r="K616"/>
  <c r="J616"/>
  <c r="I616"/>
  <c r="H616"/>
  <c r="G616"/>
  <c r="F616"/>
  <c r="E616"/>
  <c r="D616"/>
  <c r="C616"/>
  <c r="B616"/>
  <c r="A616"/>
  <c r="O615"/>
  <c r="K615"/>
  <c r="J615"/>
  <c r="I615"/>
  <c r="H615"/>
  <c r="G615"/>
  <c r="F615"/>
  <c r="E615"/>
  <c r="D615"/>
  <c r="C615"/>
  <c r="B615"/>
  <c r="A615"/>
  <c r="O614"/>
  <c r="K614"/>
  <c r="J614"/>
  <c r="I614"/>
  <c r="H614"/>
  <c r="G614"/>
  <c r="F614"/>
  <c r="E614"/>
  <c r="D614"/>
  <c r="C614"/>
  <c r="B614"/>
  <c r="A614"/>
  <c r="O613"/>
  <c r="K613"/>
  <c r="J613"/>
  <c r="I613"/>
  <c r="H613"/>
  <c r="G613"/>
  <c r="F613"/>
  <c r="E613"/>
  <c r="D613"/>
  <c r="C613"/>
  <c r="B613"/>
  <c r="A613"/>
  <c r="O612"/>
  <c r="K612"/>
  <c r="J612"/>
  <c r="I612"/>
  <c r="H612"/>
  <c r="G612"/>
  <c r="F612"/>
  <c r="E612"/>
  <c r="D612"/>
  <c r="C612"/>
  <c r="B612"/>
  <c r="A612"/>
  <c r="O611"/>
  <c r="K611"/>
  <c r="J611"/>
  <c r="I611"/>
  <c r="H611"/>
  <c r="G611"/>
  <c r="F611"/>
  <c r="E611"/>
  <c r="D611"/>
  <c r="C611"/>
  <c r="B611"/>
  <c r="A611"/>
  <c r="O610"/>
  <c r="K610"/>
  <c r="J610"/>
  <c r="I610"/>
  <c r="H610"/>
  <c r="G610"/>
  <c r="F610"/>
  <c r="E610"/>
  <c r="D610"/>
  <c r="C610"/>
  <c r="B610"/>
  <c r="A610"/>
  <c r="O609"/>
  <c r="K609"/>
  <c r="J609"/>
  <c r="I609"/>
  <c r="H609"/>
  <c r="G609"/>
  <c r="F609"/>
  <c r="E609"/>
  <c r="D609"/>
  <c r="C609"/>
  <c r="B609"/>
  <c r="A609"/>
  <c r="O608"/>
  <c r="K608"/>
  <c r="J608"/>
  <c r="I608"/>
  <c r="H608"/>
  <c r="G608"/>
  <c r="F608"/>
  <c r="E608"/>
  <c r="D608"/>
  <c r="C608"/>
  <c r="B608"/>
  <c r="A608"/>
  <c r="O607"/>
  <c r="K607"/>
  <c r="J607"/>
  <c r="I607"/>
  <c r="H607"/>
  <c r="G607"/>
  <c r="F607"/>
  <c r="E607"/>
  <c r="D607"/>
  <c r="C607"/>
  <c r="B607"/>
  <c r="A607"/>
  <c r="O606"/>
  <c r="K606"/>
  <c r="J606"/>
  <c r="I606"/>
  <c r="H606"/>
  <c r="G606"/>
  <c r="F606"/>
  <c r="E606"/>
  <c r="D606"/>
  <c r="C606"/>
  <c r="B606"/>
  <c r="A606"/>
  <c r="O605"/>
  <c r="K605"/>
  <c r="J605"/>
  <c r="I605"/>
  <c r="H605"/>
  <c r="G605"/>
  <c r="F605"/>
  <c r="E605"/>
  <c r="D605"/>
  <c r="C605"/>
  <c r="B605"/>
  <c r="A605"/>
  <c r="O604"/>
  <c r="K604"/>
  <c r="J604"/>
  <c r="I604"/>
  <c r="H604"/>
  <c r="G604"/>
  <c r="F604"/>
  <c r="E604"/>
  <c r="D604"/>
  <c r="C604"/>
  <c r="B604"/>
  <c r="A604"/>
  <c r="O603"/>
  <c r="K603"/>
  <c r="J603"/>
  <c r="I603"/>
  <c r="H603"/>
  <c r="G603"/>
  <c r="F603"/>
  <c r="E603"/>
  <c r="D603"/>
  <c r="C603"/>
  <c r="B603"/>
  <c r="A603"/>
  <c r="O602"/>
  <c r="K602"/>
  <c r="J602"/>
  <c r="I602"/>
  <c r="H602"/>
  <c r="G602"/>
  <c r="F602"/>
  <c r="E602"/>
  <c r="D602"/>
  <c r="C602"/>
  <c r="B602"/>
  <c r="A602"/>
  <c r="O601"/>
  <c r="K601"/>
  <c r="J601"/>
  <c r="I601"/>
  <c r="H601"/>
  <c r="G601"/>
  <c r="F601"/>
  <c r="E601"/>
  <c r="D601"/>
  <c r="C601"/>
  <c r="B601"/>
  <c r="A601"/>
  <c r="O600"/>
  <c r="K600"/>
  <c r="J600"/>
  <c r="I600"/>
  <c r="H600"/>
  <c r="G600"/>
  <c r="F600"/>
  <c r="E600"/>
  <c r="D600"/>
  <c r="C600"/>
  <c r="B600"/>
  <c r="A600"/>
  <c r="O599"/>
  <c r="K599"/>
  <c r="J599"/>
  <c r="I599"/>
  <c r="H599"/>
  <c r="G599"/>
  <c r="F599"/>
  <c r="E599"/>
  <c r="D599"/>
  <c r="C599"/>
  <c r="B599"/>
  <c r="A599"/>
  <c r="O598"/>
  <c r="K598"/>
  <c r="J598"/>
  <c r="I598"/>
  <c r="H598"/>
  <c r="G598"/>
  <c r="F598"/>
  <c r="E598"/>
  <c r="D598"/>
  <c r="C598"/>
  <c r="B598"/>
  <c r="A598"/>
  <c r="O597"/>
  <c r="K597"/>
  <c r="J597"/>
  <c r="I597"/>
  <c r="H597"/>
  <c r="G597"/>
  <c r="F597"/>
  <c r="E597"/>
  <c r="D597"/>
  <c r="C597"/>
  <c r="B597"/>
  <c r="A597"/>
  <c r="O596"/>
  <c r="K596"/>
  <c r="J596"/>
  <c r="I596"/>
  <c r="H596"/>
  <c r="G596"/>
  <c r="F596"/>
  <c r="E596"/>
  <c r="D596"/>
  <c r="C596"/>
  <c r="B596"/>
  <c r="A596"/>
  <c r="O595"/>
  <c r="K595"/>
  <c r="J595"/>
  <c r="I595"/>
  <c r="H595"/>
  <c r="G595"/>
  <c r="F595"/>
  <c r="E595"/>
  <c r="D595"/>
  <c r="C595"/>
  <c r="B595"/>
  <c r="A595"/>
  <c r="O594"/>
  <c r="K594"/>
  <c r="J594"/>
  <c r="I594"/>
  <c r="H594"/>
  <c r="G594"/>
  <c r="F594"/>
  <c r="E594"/>
  <c r="D594"/>
  <c r="C594"/>
  <c r="B594"/>
  <c r="A594"/>
  <c r="O593"/>
  <c r="K593"/>
  <c r="J593"/>
  <c r="I593"/>
  <c r="H593"/>
  <c r="G593"/>
  <c r="F593"/>
  <c r="E593"/>
  <c r="D593"/>
  <c r="C593"/>
  <c r="B593"/>
  <c r="A593"/>
  <c r="O592"/>
  <c r="K592"/>
  <c r="J592"/>
  <c r="I592"/>
  <c r="H592"/>
  <c r="G592"/>
  <c r="F592"/>
  <c r="E592"/>
  <c r="D592"/>
  <c r="C592"/>
  <c r="B592"/>
  <c r="A592"/>
  <c r="O591"/>
  <c r="K591"/>
  <c r="J591"/>
  <c r="I591"/>
  <c r="H591"/>
  <c r="G591"/>
  <c r="F591"/>
  <c r="E591"/>
  <c r="D591"/>
  <c r="C591"/>
  <c r="B591"/>
  <c r="A591"/>
  <c r="O590"/>
  <c r="K590"/>
  <c r="J590"/>
  <c r="I590"/>
  <c r="H590"/>
  <c r="G590"/>
  <c r="F590"/>
  <c r="E590"/>
  <c r="D590"/>
  <c r="C590"/>
  <c r="B590"/>
  <c r="A590"/>
  <c r="O589"/>
  <c r="K589"/>
  <c r="J589"/>
  <c r="I589"/>
  <c r="H589"/>
  <c r="G589"/>
  <c r="F589"/>
  <c r="E589"/>
  <c r="D589"/>
  <c r="C589"/>
  <c r="B589"/>
  <c r="A589"/>
  <c r="O588"/>
  <c r="K588"/>
  <c r="J588"/>
  <c r="I588"/>
  <c r="H588"/>
  <c r="G588"/>
  <c r="F588"/>
  <c r="E588"/>
  <c r="D588"/>
  <c r="C588"/>
  <c r="B588"/>
  <c r="A588"/>
  <c r="O587"/>
  <c r="K587"/>
  <c r="J587"/>
  <c r="I587"/>
  <c r="H587"/>
  <c r="G587"/>
  <c r="F587"/>
  <c r="E587"/>
  <c r="D587"/>
  <c r="C587"/>
  <c r="B587"/>
  <c r="A587"/>
  <c r="O586"/>
  <c r="K586"/>
  <c r="J586"/>
  <c r="I586"/>
  <c r="H586"/>
  <c r="G586"/>
  <c r="F586"/>
  <c r="E586"/>
  <c r="D586"/>
  <c r="C586"/>
  <c r="B586"/>
  <c r="A586"/>
  <c r="O585"/>
  <c r="K585"/>
  <c r="J585"/>
  <c r="I585"/>
  <c r="H585"/>
  <c r="G585"/>
  <c r="F585"/>
  <c r="E585"/>
  <c r="D585"/>
  <c r="C585"/>
  <c r="B585"/>
  <c r="A585"/>
  <c r="O584"/>
  <c r="K584"/>
  <c r="J584"/>
  <c r="I584"/>
  <c r="H584"/>
  <c r="G584"/>
  <c r="F584"/>
  <c r="E584"/>
  <c r="D584"/>
  <c r="C584"/>
  <c r="B584"/>
  <c r="A584"/>
  <c r="O583"/>
  <c r="K583"/>
  <c r="J583"/>
  <c r="I583"/>
  <c r="H583"/>
  <c r="G583"/>
  <c r="F583"/>
  <c r="E583"/>
  <c r="D583"/>
  <c r="C583"/>
  <c r="B583"/>
  <c r="A583"/>
  <c r="O582"/>
  <c r="K582"/>
  <c r="J582"/>
  <c r="I582"/>
  <c r="H582"/>
  <c r="G582"/>
  <c r="F582"/>
  <c r="E582"/>
  <c r="D582"/>
  <c r="C582"/>
  <c r="B582"/>
  <c r="A582"/>
  <c r="O581"/>
  <c r="K581"/>
  <c r="J581"/>
  <c r="I581"/>
  <c r="H581"/>
  <c r="G581"/>
  <c r="F581"/>
  <c r="E581"/>
  <c r="D581"/>
  <c r="C581"/>
  <c r="B581"/>
  <c r="A581"/>
  <c r="O580"/>
  <c r="K580"/>
  <c r="J580"/>
  <c r="I580"/>
  <c r="H580"/>
  <c r="G580"/>
  <c r="F580"/>
  <c r="E580"/>
  <c r="D580"/>
  <c r="C580"/>
  <c r="B580"/>
  <c r="A580"/>
  <c r="O579"/>
  <c r="K579"/>
  <c r="J579"/>
  <c r="I579"/>
  <c r="H579"/>
  <c r="G579"/>
  <c r="F579"/>
  <c r="E579"/>
  <c r="D579"/>
  <c r="C579"/>
  <c r="B579"/>
  <c r="A579"/>
  <c r="O578"/>
  <c r="K578"/>
  <c r="J578"/>
  <c r="I578"/>
  <c r="H578"/>
  <c r="G578"/>
  <c r="F578"/>
  <c r="E578"/>
  <c r="D578"/>
  <c r="C578"/>
  <c r="B578"/>
  <c r="A578"/>
  <c r="O577"/>
  <c r="K577"/>
  <c r="J577"/>
  <c r="I577"/>
  <c r="H577"/>
  <c r="G577"/>
  <c r="F577"/>
  <c r="E577"/>
  <c r="D577"/>
  <c r="C577"/>
  <c r="B577"/>
  <c r="A577"/>
  <c r="O576"/>
  <c r="K576"/>
  <c r="J576"/>
  <c r="I576"/>
  <c r="H576"/>
  <c r="G576"/>
  <c r="F576"/>
  <c r="E576"/>
  <c r="D576"/>
  <c r="C576"/>
  <c r="B576"/>
  <c r="A576"/>
  <c r="O575"/>
  <c r="K575"/>
  <c r="J575"/>
  <c r="I575"/>
  <c r="H575"/>
  <c r="G575"/>
  <c r="F575"/>
  <c r="E575"/>
  <c r="D575"/>
  <c r="C575"/>
  <c r="B575"/>
  <c r="A575"/>
  <c r="O574"/>
  <c r="K574"/>
  <c r="J574"/>
  <c r="I574"/>
  <c r="H574"/>
  <c r="G574"/>
  <c r="F574"/>
  <c r="E574"/>
  <c r="D574"/>
  <c r="C574"/>
  <c r="B574"/>
  <c r="A574"/>
  <c r="O573"/>
  <c r="K573"/>
  <c r="J573"/>
  <c r="I573"/>
  <c r="H573"/>
  <c r="G573"/>
  <c r="F573"/>
  <c r="E573"/>
  <c r="D573"/>
  <c r="C573"/>
  <c r="B573"/>
  <c r="A573"/>
  <c r="O572"/>
  <c r="K572"/>
  <c r="J572"/>
  <c r="I572"/>
  <c r="H572"/>
  <c r="G572"/>
  <c r="F572"/>
  <c r="E572"/>
  <c r="D572"/>
  <c r="C572"/>
  <c r="B572"/>
  <c r="A572"/>
  <c r="O571"/>
  <c r="K571"/>
  <c r="J571"/>
  <c r="I571"/>
  <c r="H571"/>
  <c r="G571"/>
  <c r="F571"/>
  <c r="E571"/>
  <c r="D571"/>
  <c r="C571"/>
  <c r="B571"/>
  <c r="A571"/>
  <c r="O570"/>
  <c r="K570"/>
  <c r="J570"/>
  <c r="I570"/>
  <c r="H570"/>
  <c r="G570"/>
  <c r="F570"/>
  <c r="E570"/>
  <c r="D570"/>
  <c r="C570"/>
  <c r="B570"/>
  <c r="A570"/>
  <c r="O569"/>
  <c r="K569"/>
  <c r="J569"/>
  <c r="I569"/>
  <c r="H569"/>
  <c r="G569"/>
  <c r="F569"/>
  <c r="E569"/>
  <c r="D569"/>
  <c r="C569"/>
  <c r="B569"/>
  <c r="A569"/>
  <c r="O568"/>
  <c r="K568"/>
  <c r="J568"/>
  <c r="I568"/>
  <c r="H568"/>
  <c r="G568"/>
  <c r="F568"/>
  <c r="E568"/>
  <c r="D568"/>
  <c r="C568"/>
  <c r="B568"/>
  <c r="A568"/>
  <c r="O567"/>
  <c r="K567"/>
  <c r="J567"/>
  <c r="I567"/>
  <c r="H567"/>
  <c r="G567"/>
  <c r="F567"/>
  <c r="E567"/>
  <c r="D567"/>
  <c r="C567"/>
  <c r="B567"/>
  <c r="A567"/>
  <c r="O566"/>
  <c r="K566"/>
  <c r="J566"/>
  <c r="I566"/>
  <c r="H566"/>
  <c r="G566"/>
  <c r="F566"/>
  <c r="E566"/>
  <c r="D566"/>
  <c r="C566"/>
  <c r="B566"/>
  <c r="A566"/>
  <c r="O565"/>
  <c r="K565"/>
  <c r="J565"/>
  <c r="I565"/>
  <c r="H565"/>
  <c r="G565"/>
  <c r="F565"/>
  <c r="E565"/>
  <c r="D565"/>
  <c r="C565"/>
  <c r="B565"/>
  <c r="A565"/>
  <c r="O564"/>
  <c r="K564"/>
  <c r="J564"/>
  <c r="I564"/>
  <c r="H564"/>
  <c r="G564"/>
  <c r="F564"/>
  <c r="E564"/>
  <c r="D564"/>
  <c r="C564"/>
  <c r="B564"/>
  <c r="A564"/>
  <c r="O563"/>
  <c r="K563"/>
  <c r="J563"/>
  <c r="I563"/>
  <c r="H563"/>
  <c r="G563"/>
  <c r="F563"/>
  <c r="E563"/>
  <c r="D563"/>
  <c r="C563"/>
  <c r="B563"/>
  <c r="A563"/>
  <c r="O562"/>
  <c r="K562"/>
  <c r="J562"/>
  <c r="I562"/>
  <c r="H562"/>
  <c r="G562"/>
  <c r="F562"/>
  <c r="E562"/>
  <c r="D562"/>
  <c r="C562"/>
  <c r="B562"/>
  <c r="A562"/>
  <c r="O561"/>
  <c r="K561"/>
  <c r="J561"/>
  <c r="I561"/>
  <c r="H561"/>
  <c r="G561"/>
  <c r="F561"/>
  <c r="E561"/>
  <c r="D561"/>
  <c r="C561"/>
  <c r="B561"/>
  <c r="A561"/>
  <c r="O560"/>
  <c r="K560"/>
  <c r="J560"/>
  <c r="I560"/>
  <c r="H560"/>
  <c r="G560"/>
  <c r="F560"/>
  <c r="E560"/>
  <c r="D560"/>
  <c r="C560"/>
  <c r="B560"/>
  <c r="A560"/>
  <c r="O559"/>
  <c r="K559"/>
  <c r="J559"/>
  <c r="I559"/>
  <c r="H559"/>
  <c r="G559"/>
  <c r="F559"/>
  <c r="E559"/>
  <c r="D559"/>
  <c r="C559"/>
  <c r="B559"/>
  <c r="A559"/>
  <c r="O558"/>
  <c r="K558"/>
  <c r="J558"/>
  <c r="I558"/>
  <c r="H558"/>
  <c r="G558"/>
  <c r="F558"/>
  <c r="E558"/>
  <c r="D558"/>
  <c r="C558"/>
  <c r="B558"/>
  <c r="A558"/>
  <c r="O557"/>
  <c r="K557"/>
  <c r="J557"/>
  <c r="I557"/>
  <c r="H557"/>
  <c r="G557"/>
  <c r="F557"/>
  <c r="E557"/>
  <c r="D557"/>
  <c r="C557"/>
  <c r="B557"/>
  <c r="A557"/>
  <c r="O556"/>
  <c r="K556"/>
  <c r="J556"/>
  <c r="I556"/>
  <c r="H556"/>
  <c r="G556"/>
  <c r="F556"/>
  <c r="E556"/>
  <c r="D556"/>
  <c r="C556"/>
  <c r="B556"/>
  <c r="A556"/>
  <c r="O555"/>
  <c r="K555"/>
  <c r="J555"/>
  <c r="I555"/>
  <c r="H555"/>
  <c r="G555"/>
  <c r="F555"/>
  <c r="E555"/>
  <c r="D555"/>
  <c r="C555"/>
  <c r="B555"/>
  <c r="A555"/>
  <c r="O554"/>
  <c r="K554"/>
  <c r="J554"/>
  <c r="I554"/>
  <c r="H554"/>
  <c r="G554"/>
  <c r="F554"/>
  <c r="E554"/>
  <c r="D554"/>
  <c r="C554"/>
  <c r="B554"/>
  <c r="A554"/>
  <c r="O553"/>
  <c r="K553"/>
  <c r="J553"/>
  <c r="I553"/>
  <c r="H553"/>
  <c r="G553"/>
  <c r="F553"/>
  <c r="E553"/>
  <c r="D553"/>
  <c r="C553"/>
  <c r="B553"/>
  <c r="A553"/>
  <c r="O552"/>
  <c r="K552"/>
  <c r="J552"/>
  <c r="I552"/>
  <c r="H552"/>
  <c r="G552"/>
  <c r="F552"/>
  <c r="E552"/>
  <c r="D552"/>
  <c r="C552"/>
  <c r="B552"/>
  <c r="A552"/>
  <c r="O551"/>
  <c r="K551"/>
  <c r="J551"/>
  <c r="I551"/>
  <c r="H551"/>
  <c r="G551"/>
  <c r="F551"/>
  <c r="E551"/>
  <c r="D551"/>
  <c r="C551"/>
  <c r="B551"/>
  <c r="A551"/>
  <c r="O550"/>
  <c r="K550"/>
  <c r="J550"/>
  <c r="I550"/>
  <c r="H550"/>
  <c r="G550"/>
  <c r="F550"/>
  <c r="E550"/>
  <c r="D550"/>
  <c r="C550"/>
  <c r="B550"/>
  <c r="A550"/>
  <c r="O549"/>
  <c r="K549"/>
  <c r="J549"/>
  <c r="I549"/>
  <c r="H549"/>
  <c r="G549"/>
  <c r="F549"/>
  <c r="E549"/>
  <c r="D549"/>
  <c r="C549"/>
  <c r="B549"/>
  <c r="A549"/>
  <c r="O548"/>
  <c r="K548"/>
  <c r="J548"/>
  <c r="I548"/>
  <c r="H548"/>
  <c r="G548"/>
  <c r="F548"/>
  <c r="E548"/>
  <c r="D548"/>
  <c r="C548"/>
  <c r="B548"/>
  <c r="A548"/>
  <c r="O547"/>
  <c r="K547"/>
  <c r="J547"/>
  <c r="I547"/>
  <c r="H547"/>
  <c r="G547"/>
  <c r="F547"/>
  <c r="E547"/>
  <c r="D547"/>
  <c r="C547"/>
  <c r="B547"/>
  <c r="A547"/>
  <c r="O546"/>
  <c r="K546"/>
  <c r="J546"/>
  <c r="I546"/>
  <c r="H546"/>
  <c r="G546"/>
  <c r="F546"/>
  <c r="E546"/>
  <c r="D546"/>
  <c r="C546"/>
  <c r="B546"/>
  <c r="A546"/>
  <c r="O545"/>
  <c r="K545"/>
  <c r="J545"/>
  <c r="I545"/>
  <c r="H545"/>
  <c r="G545"/>
  <c r="F545"/>
  <c r="E545"/>
  <c r="D545"/>
  <c r="C545"/>
  <c r="B545"/>
  <c r="A545"/>
  <c r="O544"/>
  <c r="K544"/>
  <c r="J544"/>
  <c r="I544"/>
  <c r="H544"/>
  <c r="G544"/>
  <c r="F544"/>
  <c r="E544"/>
  <c r="D544"/>
  <c r="C544"/>
  <c r="B544"/>
  <c r="A544"/>
  <c r="O543"/>
  <c r="K543"/>
  <c r="J543"/>
  <c r="I543"/>
  <c r="H543"/>
  <c r="G543"/>
  <c r="F543"/>
  <c r="E543"/>
  <c r="D543"/>
  <c r="C543"/>
  <c r="B543"/>
  <c r="A543"/>
  <c r="O542"/>
  <c r="K542"/>
  <c r="J542"/>
  <c r="I542"/>
  <c r="H542"/>
  <c r="G542"/>
  <c r="F542"/>
  <c r="E542"/>
  <c r="D542"/>
  <c r="C542"/>
  <c r="B542"/>
  <c r="A542"/>
  <c r="O541"/>
  <c r="K541"/>
  <c r="J541"/>
  <c r="I541"/>
  <c r="H541"/>
  <c r="G541"/>
  <c r="F541"/>
  <c r="E541"/>
  <c r="D541"/>
  <c r="C541"/>
  <c r="B541"/>
  <c r="A541"/>
  <c r="O540"/>
  <c r="K540"/>
  <c r="J540"/>
  <c r="I540"/>
  <c r="H540"/>
  <c r="G540"/>
  <c r="F540"/>
  <c r="E540"/>
  <c r="D540"/>
  <c r="C540"/>
  <c r="B540"/>
  <c r="A540"/>
  <c r="O539"/>
  <c r="K539"/>
  <c r="J539"/>
  <c r="I539"/>
  <c r="H539"/>
  <c r="G539"/>
  <c r="F539"/>
  <c r="E539"/>
  <c r="D539"/>
  <c r="C539"/>
  <c r="B539"/>
  <c r="A539"/>
  <c r="O538"/>
  <c r="K538"/>
  <c r="J538"/>
  <c r="I538"/>
  <c r="H538"/>
  <c r="G538"/>
  <c r="F538"/>
  <c r="E538"/>
  <c r="D538"/>
  <c r="C538"/>
  <c r="B538"/>
  <c r="A538"/>
  <c r="O537"/>
  <c r="K537"/>
  <c r="J537"/>
  <c r="I537"/>
  <c r="H537"/>
  <c r="G537"/>
  <c r="F537"/>
  <c r="E537"/>
  <c r="D537"/>
  <c r="C537"/>
  <c r="B537"/>
  <c r="A537"/>
  <c r="O536"/>
  <c r="K536"/>
  <c r="J536"/>
  <c r="I536"/>
  <c r="H536"/>
  <c r="G536"/>
  <c r="F536"/>
  <c r="E536"/>
  <c r="D536"/>
  <c r="C536"/>
  <c r="B536"/>
  <c r="A536"/>
  <c r="O535"/>
  <c r="K535"/>
  <c r="J535"/>
  <c r="I535"/>
  <c r="H535"/>
  <c r="G535"/>
  <c r="F535"/>
  <c r="E535"/>
  <c r="D535"/>
  <c r="C535"/>
  <c r="B535"/>
  <c r="A535"/>
  <c r="O534"/>
  <c r="K534"/>
  <c r="J534"/>
  <c r="I534"/>
  <c r="H534"/>
  <c r="G534"/>
  <c r="F534"/>
  <c r="E534"/>
  <c r="D534"/>
  <c r="C534"/>
  <c r="B534"/>
  <c r="A534"/>
  <c r="O533"/>
  <c r="K533"/>
  <c r="J533"/>
  <c r="I533"/>
  <c r="H533"/>
  <c r="G533"/>
  <c r="F533"/>
  <c r="E533"/>
  <c r="D533"/>
  <c r="C533"/>
  <c r="B533"/>
  <c r="A533"/>
  <c r="O532"/>
  <c r="K532"/>
  <c r="J532"/>
  <c r="I532"/>
  <c r="H532"/>
  <c r="G532"/>
  <c r="F532"/>
  <c r="E532"/>
  <c r="D532"/>
  <c r="C532"/>
  <c r="B532"/>
  <c r="A532"/>
  <c r="O531"/>
  <c r="K531"/>
  <c r="J531"/>
  <c r="I531"/>
  <c r="H531"/>
  <c r="G531"/>
  <c r="F531"/>
  <c r="E531"/>
  <c r="D531"/>
  <c r="C531"/>
  <c r="B531"/>
  <c r="A531"/>
  <c r="O530"/>
  <c r="K530"/>
  <c r="J530"/>
  <c r="I530"/>
  <c r="H530"/>
  <c r="G530"/>
  <c r="F530"/>
  <c r="E530"/>
  <c r="D530"/>
  <c r="C530"/>
  <c r="B530"/>
  <c r="A530"/>
  <c r="O529"/>
  <c r="K529"/>
  <c r="J529"/>
  <c r="I529"/>
  <c r="H529"/>
  <c r="G529"/>
  <c r="F529"/>
  <c r="E529"/>
  <c r="D529"/>
  <c r="C529"/>
  <c r="B529"/>
  <c r="A529"/>
  <c r="O528"/>
  <c r="K528"/>
  <c r="J528"/>
  <c r="I528"/>
  <c r="H528"/>
  <c r="G528"/>
  <c r="F528"/>
  <c r="E528"/>
  <c r="D528"/>
  <c r="C528"/>
  <c r="B528"/>
  <c r="A528"/>
  <c r="O527"/>
  <c r="K527"/>
  <c r="J527"/>
  <c r="I527"/>
  <c r="H527"/>
  <c r="G527"/>
  <c r="F527"/>
  <c r="E527"/>
  <c r="D527"/>
  <c r="C527"/>
  <c r="B527"/>
  <c r="A527"/>
  <c r="O526"/>
  <c r="K526"/>
  <c r="J526"/>
  <c r="I526"/>
  <c r="H526"/>
  <c r="G526"/>
  <c r="F526"/>
  <c r="E526"/>
  <c r="D526"/>
  <c r="C526"/>
  <c r="B526"/>
  <c r="A526"/>
  <c r="O525"/>
  <c r="K525"/>
  <c r="J525"/>
  <c r="I525"/>
  <c r="H525"/>
  <c r="G525"/>
  <c r="F525"/>
  <c r="E525"/>
  <c r="D525"/>
  <c r="C525"/>
  <c r="B525"/>
  <c r="A525"/>
  <c r="O524"/>
  <c r="K524"/>
  <c r="J524"/>
  <c r="I524"/>
  <c r="H524"/>
  <c r="G524"/>
  <c r="F524"/>
  <c r="E524"/>
  <c r="D524"/>
  <c r="C524"/>
  <c r="B524"/>
  <c r="A524"/>
  <c r="O523"/>
  <c r="K523"/>
  <c r="J523"/>
  <c r="I523"/>
  <c r="H523"/>
  <c r="G523"/>
  <c r="F523"/>
  <c r="E523"/>
  <c r="D523"/>
  <c r="C523"/>
  <c r="B523"/>
  <c r="A523"/>
  <c r="O522"/>
  <c r="K522"/>
  <c r="J522"/>
  <c r="I522"/>
  <c r="H522"/>
  <c r="G522"/>
  <c r="F522"/>
  <c r="E522"/>
  <c r="D522"/>
  <c r="C522"/>
  <c r="B522"/>
  <c r="A522"/>
  <c r="O521"/>
  <c r="K521"/>
  <c r="J521"/>
  <c r="I521"/>
  <c r="H521"/>
  <c r="G521"/>
  <c r="F521"/>
  <c r="E521"/>
  <c r="D521"/>
  <c r="C521"/>
  <c r="B521"/>
  <c r="A521"/>
  <c r="O520"/>
  <c r="K520"/>
  <c r="J520"/>
  <c r="I520"/>
  <c r="H520"/>
  <c r="G520"/>
  <c r="F520"/>
  <c r="E520"/>
  <c r="D520"/>
  <c r="C520"/>
  <c r="B520"/>
  <c r="A520"/>
  <c r="O519"/>
  <c r="K519"/>
  <c r="J519"/>
  <c r="I519"/>
  <c r="H519"/>
  <c r="G519"/>
  <c r="F519"/>
  <c r="E519"/>
  <c r="D519"/>
  <c r="C519"/>
  <c r="B519"/>
  <c r="A519"/>
  <c r="O518"/>
  <c r="K518"/>
  <c r="J518"/>
  <c r="I518"/>
  <c r="H518"/>
  <c r="G518"/>
  <c r="F518"/>
  <c r="E518"/>
  <c r="D518"/>
  <c r="C518"/>
  <c r="B518"/>
  <c r="A518"/>
  <c r="O517"/>
  <c r="K517"/>
  <c r="J517"/>
  <c r="I517"/>
  <c r="H517"/>
  <c r="G517"/>
  <c r="F517"/>
  <c r="E517"/>
  <c r="D517"/>
  <c r="C517"/>
  <c r="B517"/>
  <c r="A517"/>
  <c r="O516"/>
  <c r="K516"/>
  <c r="J516"/>
  <c r="I516"/>
  <c r="H516"/>
  <c r="G516"/>
  <c r="F516"/>
  <c r="E516"/>
  <c r="D516"/>
  <c r="C516"/>
  <c r="B516"/>
  <c r="A516"/>
  <c r="O515"/>
  <c r="K515"/>
  <c r="J515"/>
  <c r="I515"/>
  <c r="H515"/>
  <c r="G515"/>
  <c r="F515"/>
  <c r="E515"/>
  <c r="D515"/>
  <c r="C515"/>
  <c r="B515"/>
  <c r="A515"/>
  <c r="O514"/>
  <c r="K514"/>
  <c r="J514"/>
  <c r="I514"/>
  <c r="H514"/>
  <c r="G514"/>
  <c r="F514"/>
  <c r="E514"/>
  <c r="D514"/>
  <c r="C514"/>
  <c r="B514"/>
  <c r="A514"/>
  <c r="O513"/>
  <c r="K513"/>
  <c r="J513"/>
  <c r="I513"/>
  <c r="H513"/>
  <c r="G513"/>
  <c r="F513"/>
  <c r="E513"/>
  <c r="D513"/>
  <c r="C513"/>
  <c r="B513"/>
  <c r="A513"/>
  <c r="O512"/>
  <c r="K512"/>
  <c r="J512"/>
  <c r="I512"/>
  <c r="H512"/>
  <c r="G512"/>
  <c r="F512"/>
  <c r="E512"/>
  <c r="D512"/>
  <c r="C512"/>
  <c r="B512"/>
  <c r="A512"/>
  <c r="O511"/>
  <c r="K511"/>
  <c r="J511"/>
  <c r="I511"/>
  <c r="H511"/>
  <c r="G511"/>
  <c r="F511"/>
  <c r="E511"/>
  <c r="D511"/>
  <c r="C511"/>
  <c r="B511"/>
  <c r="A511"/>
  <c r="O510"/>
  <c r="K510"/>
  <c r="J510"/>
  <c r="I510"/>
  <c r="H510"/>
  <c r="G510"/>
  <c r="F510"/>
  <c r="E510"/>
  <c r="D510"/>
  <c r="C510"/>
  <c r="B510"/>
  <c r="A510"/>
  <c r="O509"/>
  <c r="K509"/>
  <c r="J509"/>
  <c r="I509"/>
  <c r="H509"/>
  <c r="G509"/>
  <c r="F509"/>
  <c r="E509"/>
  <c r="D509"/>
  <c r="C509"/>
  <c r="B509"/>
  <c r="A509"/>
  <c r="O508"/>
  <c r="K508"/>
  <c r="J508"/>
  <c r="I508"/>
  <c r="H508"/>
  <c r="G508"/>
  <c r="F508"/>
  <c r="E508"/>
  <c r="D508"/>
  <c r="C508"/>
  <c r="B508"/>
  <c r="A508"/>
  <c r="O507"/>
  <c r="K507"/>
  <c r="J507"/>
  <c r="I507"/>
  <c r="H507"/>
  <c r="G507"/>
  <c r="F507"/>
  <c r="E507"/>
  <c r="D507"/>
  <c r="C507"/>
  <c r="B507"/>
  <c r="A507"/>
  <c r="O506"/>
  <c r="K506"/>
  <c r="J506"/>
  <c r="I506"/>
  <c r="H506"/>
  <c r="G506"/>
  <c r="F506"/>
  <c r="E506"/>
  <c r="D506"/>
  <c r="C506"/>
  <c r="B506"/>
  <c r="A506"/>
  <c r="O505"/>
  <c r="K505"/>
  <c r="J505"/>
  <c r="I505"/>
  <c r="H505"/>
  <c r="G505"/>
  <c r="F505"/>
  <c r="E505"/>
  <c r="D505"/>
  <c r="C505"/>
  <c r="B505"/>
  <c r="A505"/>
  <c r="O504"/>
  <c r="K504"/>
  <c r="J504"/>
  <c r="I504"/>
  <c r="H504"/>
  <c r="G504"/>
  <c r="F504"/>
  <c r="E504"/>
  <c r="D504"/>
  <c r="C504"/>
  <c r="B504"/>
  <c r="A504"/>
  <c r="O503"/>
  <c r="K503"/>
  <c r="J503"/>
  <c r="I503"/>
  <c r="H503"/>
  <c r="G503"/>
  <c r="F503"/>
  <c r="E503"/>
  <c r="D503"/>
  <c r="C503"/>
  <c r="B503"/>
  <c r="A503"/>
  <c r="O502"/>
  <c r="K502"/>
  <c r="J502"/>
  <c r="I502"/>
  <c r="H502"/>
  <c r="G502"/>
  <c r="F502"/>
  <c r="E502"/>
  <c r="D502"/>
  <c r="C502"/>
  <c r="B502"/>
  <c r="A502"/>
  <c r="O501"/>
  <c r="K501"/>
  <c r="J501"/>
  <c r="I501"/>
  <c r="H501"/>
  <c r="G501"/>
  <c r="F501"/>
  <c r="E501"/>
  <c r="D501"/>
  <c r="C501"/>
  <c r="B501"/>
  <c r="A501"/>
  <c r="O500"/>
  <c r="K500"/>
  <c r="J500"/>
  <c r="I500"/>
  <c r="H500"/>
  <c r="G500"/>
  <c r="F500"/>
  <c r="E500"/>
  <c r="D500"/>
  <c r="C500"/>
  <c r="B500"/>
  <c r="A500"/>
  <c r="O499"/>
  <c r="K499"/>
  <c r="J499"/>
  <c r="I499"/>
  <c r="H499"/>
  <c r="G499"/>
  <c r="F499"/>
  <c r="E499"/>
  <c r="D499"/>
  <c r="C499"/>
  <c r="B499"/>
  <c r="A499"/>
  <c r="O498"/>
  <c r="K498"/>
  <c r="J498"/>
  <c r="I498"/>
  <c r="H498"/>
  <c r="G498"/>
  <c r="F498"/>
  <c r="E498"/>
  <c r="D498"/>
  <c r="C498"/>
  <c r="B498"/>
  <c r="A498"/>
  <c r="O497"/>
  <c r="K497"/>
  <c r="J497"/>
  <c r="I497"/>
  <c r="H497"/>
  <c r="G497"/>
  <c r="F497"/>
  <c r="E497"/>
  <c r="D497"/>
  <c r="C497"/>
  <c r="B497"/>
  <c r="A497"/>
  <c r="O496"/>
  <c r="K496"/>
  <c r="J496"/>
  <c r="I496"/>
  <c r="H496"/>
  <c r="G496"/>
  <c r="F496"/>
  <c r="E496"/>
  <c r="D496"/>
  <c r="C496"/>
  <c r="B496"/>
  <c r="A496"/>
  <c r="O495"/>
  <c r="K495"/>
  <c r="J495"/>
  <c r="I495"/>
  <c r="H495"/>
  <c r="G495"/>
  <c r="F495"/>
  <c r="E495"/>
  <c r="D495"/>
  <c r="C495"/>
  <c r="B495"/>
  <c r="A495"/>
  <c r="O494"/>
  <c r="K494"/>
  <c r="J494"/>
  <c r="I494"/>
  <c r="H494"/>
  <c r="G494"/>
  <c r="F494"/>
  <c r="E494"/>
  <c r="D494"/>
  <c r="C494"/>
  <c r="B494"/>
  <c r="A494"/>
  <c r="O493"/>
  <c r="K493"/>
  <c r="J493"/>
  <c r="I493"/>
  <c r="H493"/>
  <c r="G493"/>
  <c r="F493"/>
  <c r="E493"/>
  <c r="D493"/>
  <c r="C493"/>
  <c r="B493"/>
  <c r="A493"/>
  <c r="O492"/>
  <c r="K492"/>
  <c r="J492"/>
  <c r="I492"/>
  <c r="H492"/>
  <c r="G492"/>
  <c r="F492"/>
  <c r="E492"/>
  <c r="D492"/>
  <c r="C492"/>
  <c r="B492"/>
  <c r="A492"/>
  <c r="O491"/>
  <c r="K491"/>
  <c r="J491"/>
  <c r="I491"/>
  <c r="H491"/>
  <c r="G491"/>
  <c r="F491"/>
  <c r="E491"/>
  <c r="D491"/>
  <c r="C491"/>
  <c r="B491"/>
  <c r="A491"/>
  <c r="O490"/>
  <c r="K490"/>
  <c r="J490"/>
  <c r="I490"/>
  <c r="H490"/>
  <c r="G490"/>
  <c r="F490"/>
  <c r="E490"/>
  <c r="D490"/>
  <c r="C490"/>
  <c r="B490"/>
  <c r="A490"/>
  <c r="O489"/>
  <c r="K489"/>
  <c r="J489"/>
  <c r="I489"/>
  <c r="H489"/>
  <c r="G489"/>
  <c r="F489"/>
  <c r="E489"/>
  <c r="D489"/>
  <c r="C489"/>
  <c r="B489"/>
  <c r="A489"/>
  <c r="O488"/>
  <c r="K488"/>
  <c r="J488"/>
  <c r="I488"/>
  <c r="H488"/>
  <c r="G488"/>
  <c r="F488"/>
  <c r="E488"/>
  <c r="D488"/>
  <c r="C488"/>
  <c r="B488"/>
  <c r="A488"/>
  <c r="O487"/>
  <c r="K487"/>
  <c r="J487"/>
  <c r="I487"/>
  <c r="H487"/>
  <c r="G487"/>
  <c r="F487"/>
  <c r="E487"/>
  <c r="D487"/>
  <c r="C487"/>
  <c r="B487"/>
  <c r="A487"/>
  <c r="O486"/>
  <c r="K486"/>
  <c r="J486"/>
  <c r="I486"/>
  <c r="H486"/>
  <c r="G486"/>
  <c r="F486"/>
  <c r="E486"/>
  <c r="D486"/>
  <c r="C486"/>
  <c r="B486"/>
  <c r="A486"/>
  <c r="O485"/>
  <c r="K485"/>
  <c r="J485"/>
  <c r="I485"/>
  <c r="H485"/>
  <c r="G485"/>
  <c r="F485"/>
  <c r="E485"/>
  <c r="D485"/>
  <c r="C485"/>
  <c r="B485"/>
  <c r="A485"/>
  <c r="O484"/>
  <c r="K484"/>
  <c r="J484"/>
  <c r="I484"/>
  <c r="H484"/>
  <c r="G484"/>
  <c r="F484"/>
  <c r="E484"/>
  <c r="D484"/>
  <c r="C484"/>
  <c r="B484"/>
  <c r="A484"/>
  <c r="O483"/>
  <c r="K483"/>
  <c r="J483"/>
  <c r="I483"/>
  <c r="H483"/>
  <c r="G483"/>
  <c r="F483"/>
  <c r="E483"/>
  <c r="D483"/>
  <c r="C483"/>
  <c r="B483"/>
  <c r="A483"/>
  <c r="O482"/>
  <c r="K482"/>
  <c r="J482"/>
  <c r="I482"/>
  <c r="H482"/>
  <c r="G482"/>
  <c r="F482"/>
  <c r="E482"/>
  <c r="D482"/>
  <c r="C482"/>
  <c r="B482"/>
  <c r="A482"/>
  <c r="O481"/>
  <c r="K481"/>
  <c r="J481"/>
  <c r="I481"/>
  <c r="H481"/>
  <c r="G481"/>
  <c r="F481"/>
  <c r="E481"/>
  <c r="D481"/>
  <c r="C481"/>
  <c r="B481"/>
  <c r="A481"/>
  <c r="O480"/>
  <c r="K480"/>
  <c r="J480"/>
  <c r="I480"/>
  <c r="H480"/>
  <c r="G480"/>
  <c r="F480"/>
  <c r="E480"/>
  <c r="D480"/>
  <c r="C480"/>
  <c r="B480"/>
  <c r="A480"/>
  <c r="O479"/>
  <c r="K479"/>
  <c r="J479"/>
  <c r="I479"/>
  <c r="H479"/>
  <c r="G479"/>
  <c r="F479"/>
  <c r="E479"/>
  <c r="D479"/>
  <c r="C479"/>
  <c r="B479"/>
  <c r="A479"/>
  <c r="O478"/>
  <c r="K478"/>
  <c r="J478"/>
  <c r="I478"/>
  <c r="H478"/>
  <c r="G478"/>
  <c r="F478"/>
  <c r="E478"/>
  <c r="D478"/>
  <c r="C478"/>
  <c r="B478"/>
  <c r="A478"/>
  <c r="O477"/>
  <c r="K477"/>
  <c r="J477"/>
  <c r="I477"/>
  <c r="H477"/>
  <c r="G477"/>
  <c r="F477"/>
  <c r="E477"/>
  <c r="D477"/>
  <c r="C477"/>
  <c r="B477"/>
  <c r="A477"/>
  <c r="O476"/>
  <c r="K476"/>
  <c r="J476"/>
  <c r="I476"/>
  <c r="H476"/>
  <c r="G476"/>
  <c r="F476"/>
  <c r="E476"/>
  <c r="D476"/>
  <c r="C476"/>
  <c r="B476"/>
  <c r="A476"/>
  <c r="O475"/>
  <c r="K475"/>
  <c r="J475"/>
  <c r="I475"/>
  <c r="H475"/>
  <c r="G475"/>
  <c r="F475"/>
  <c r="E475"/>
  <c r="D475"/>
  <c r="C475"/>
  <c r="B475"/>
  <c r="A475"/>
  <c r="O474"/>
  <c r="K474"/>
  <c r="J474"/>
  <c r="I474"/>
  <c r="H474"/>
  <c r="G474"/>
  <c r="F474"/>
  <c r="E474"/>
  <c r="D474"/>
  <c r="C474"/>
  <c r="B474"/>
  <c r="A474"/>
  <c r="O473"/>
  <c r="K473"/>
  <c r="J473"/>
  <c r="I473"/>
  <c r="H473"/>
  <c r="G473"/>
  <c r="F473"/>
  <c r="E473"/>
  <c r="D473"/>
  <c r="C473"/>
  <c r="B473"/>
  <c r="A473"/>
  <c r="O472"/>
  <c r="K472"/>
  <c r="J472"/>
  <c r="I472"/>
  <c r="H472"/>
  <c r="G472"/>
  <c r="F472"/>
  <c r="E472"/>
  <c r="D472"/>
  <c r="C472"/>
  <c r="B472"/>
  <c r="A472"/>
  <c r="O471"/>
  <c r="K471"/>
  <c r="J471"/>
  <c r="I471"/>
  <c r="H471"/>
  <c r="G471"/>
  <c r="F471"/>
  <c r="E471"/>
  <c r="D471"/>
  <c r="C471"/>
  <c r="B471"/>
  <c r="A471"/>
  <c r="O470"/>
  <c r="K470"/>
  <c r="J470"/>
  <c r="I470"/>
  <c r="H470"/>
  <c r="G470"/>
  <c r="F470"/>
  <c r="E470"/>
  <c r="D470"/>
  <c r="C470"/>
  <c r="B470"/>
  <c r="A470"/>
  <c r="O469"/>
  <c r="K469"/>
  <c r="J469"/>
  <c r="I469"/>
  <c r="H469"/>
  <c r="G469"/>
  <c r="F469"/>
  <c r="E469"/>
  <c r="D469"/>
  <c r="C469"/>
  <c r="B469"/>
  <c r="A469"/>
  <c r="O468"/>
  <c r="K468"/>
  <c r="J468"/>
  <c r="I468"/>
  <c r="H468"/>
  <c r="G468"/>
  <c r="F468"/>
  <c r="E468"/>
  <c r="D468"/>
  <c r="C468"/>
  <c r="B468"/>
  <c r="A468"/>
  <c r="O467"/>
  <c r="K467"/>
  <c r="J467"/>
  <c r="I467"/>
  <c r="H467"/>
  <c r="G467"/>
  <c r="F467"/>
  <c r="E467"/>
  <c r="D467"/>
  <c r="C467"/>
  <c r="B467"/>
  <c r="A467"/>
  <c r="O466"/>
  <c r="K466"/>
  <c r="J466"/>
  <c r="I466"/>
  <c r="H466"/>
  <c r="G466"/>
  <c r="F466"/>
  <c r="E466"/>
  <c r="D466"/>
  <c r="C466"/>
  <c r="B466"/>
  <c r="A466"/>
  <c r="O465"/>
  <c r="K465"/>
  <c r="J465"/>
  <c r="I465"/>
  <c r="H465"/>
  <c r="G465"/>
  <c r="F465"/>
  <c r="E465"/>
  <c r="D465"/>
  <c r="C465"/>
  <c r="B465"/>
  <c r="A465"/>
  <c r="O464"/>
  <c r="K464"/>
  <c r="J464"/>
  <c r="I464"/>
  <c r="H464"/>
  <c r="G464"/>
  <c r="F464"/>
  <c r="E464"/>
  <c r="D464"/>
  <c r="C464"/>
  <c r="B464"/>
  <c r="A464"/>
  <c r="O463"/>
  <c r="K463"/>
  <c r="J463"/>
  <c r="I463"/>
  <c r="H463"/>
  <c r="G463"/>
  <c r="F463"/>
  <c r="E463"/>
  <c r="D463"/>
  <c r="C463"/>
  <c r="B463"/>
  <c r="A463"/>
  <c r="O462"/>
  <c r="K462"/>
  <c r="J462"/>
  <c r="I462"/>
  <c r="H462"/>
  <c r="G462"/>
  <c r="F462"/>
  <c r="E462"/>
  <c r="D462"/>
  <c r="C462"/>
  <c r="B462"/>
  <c r="A462"/>
  <c r="O461"/>
  <c r="K461"/>
  <c r="J461"/>
  <c r="I461"/>
  <c r="H461"/>
  <c r="G461"/>
  <c r="F461"/>
  <c r="E461"/>
  <c r="D461"/>
  <c r="C461"/>
  <c r="B461"/>
  <c r="A461"/>
  <c r="O460"/>
  <c r="K460"/>
  <c r="J460"/>
  <c r="I460"/>
  <c r="H460"/>
  <c r="G460"/>
  <c r="F460"/>
  <c r="E460"/>
  <c r="D460"/>
  <c r="C460"/>
  <c r="B460"/>
  <c r="A460"/>
  <c r="O459"/>
  <c r="K459"/>
  <c r="J459"/>
  <c r="I459"/>
  <c r="H459"/>
  <c r="G459"/>
  <c r="F459"/>
  <c r="E459"/>
  <c r="D459"/>
  <c r="C459"/>
  <c r="B459"/>
  <c r="A459"/>
  <c r="O458"/>
  <c r="K458"/>
  <c r="J458"/>
  <c r="I458"/>
  <c r="H458"/>
  <c r="G458"/>
  <c r="F458"/>
  <c r="E458"/>
  <c r="D458"/>
  <c r="C458"/>
  <c r="B458"/>
  <c r="A458"/>
  <c r="O457"/>
  <c r="K457"/>
  <c r="J457"/>
  <c r="I457"/>
  <c r="H457"/>
  <c r="G457"/>
  <c r="F457"/>
  <c r="E457"/>
  <c r="D457"/>
  <c r="C457"/>
  <c r="B457"/>
  <c r="A457"/>
  <c r="O456"/>
  <c r="K456"/>
  <c r="J456"/>
  <c r="I456"/>
  <c r="H456"/>
  <c r="G456"/>
  <c r="F456"/>
  <c r="E456"/>
  <c r="D456"/>
  <c r="C456"/>
  <c r="B456"/>
  <c r="A456"/>
  <c r="O455"/>
  <c r="K455"/>
  <c r="J455"/>
  <c r="I455"/>
  <c r="H455"/>
  <c r="G455"/>
  <c r="F455"/>
  <c r="E455"/>
  <c r="D455"/>
  <c r="C455"/>
  <c r="B455"/>
  <c r="A455"/>
  <c r="O454"/>
  <c r="K454"/>
  <c r="J454"/>
  <c r="I454"/>
  <c r="H454"/>
  <c r="G454"/>
  <c r="F454"/>
  <c r="E454"/>
  <c r="D454"/>
  <c r="C454"/>
  <c r="B454"/>
  <c r="A454"/>
  <c r="O453"/>
  <c r="K453"/>
  <c r="J453"/>
  <c r="I453"/>
  <c r="H453"/>
  <c r="G453"/>
  <c r="F453"/>
  <c r="E453"/>
  <c r="D453"/>
  <c r="C453"/>
  <c r="B453"/>
  <c r="A453"/>
  <c r="O452"/>
  <c r="K452"/>
  <c r="J452"/>
  <c r="I452"/>
  <c r="H452"/>
  <c r="G452"/>
  <c r="F452"/>
  <c r="E452"/>
  <c r="D452"/>
  <c r="C452"/>
  <c r="B452"/>
  <c r="A452"/>
  <c r="O451"/>
  <c r="K451"/>
  <c r="J451"/>
  <c r="I451"/>
  <c r="H451"/>
  <c r="G451"/>
  <c r="F451"/>
  <c r="E451"/>
  <c r="D451"/>
  <c r="C451"/>
  <c r="B451"/>
  <c r="A451"/>
  <c r="O450"/>
  <c r="K450"/>
  <c r="J450"/>
  <c r="I450"/>
  <c r="H450"/>
  <c r="G450"/>
  <c r="F450"/>
  <c r="E450"/>
  <c r="D450"/>
  <c r="C450"/>
  <c r="B450"/>
  <c r="A450"/>
  <c r="O449"/>
  <c r="K449"/>
  <c r="J449"/>
  <c r="I449"/>
  <c r="H449"/>
  <c r="G449"/>
  <c r="F449"/>
  <c r="E449"/>
  <c r="D449"/>
  <c r="C449"/>
  <c r="B449"/>
  <c r="A449"/>
  <c r="O448"/>
  <c r="K448"/>
  <c r="J448"/>
  <c r="I448"/>
  <c r="H448"/>
  <c r="G448"/>
  <c r="F448"/>
  <c r="E448"/>
  <c r="D448"/>
  <c r="C448"/>
  <c r="B448"/>
  <c r="A448"/>
  <c r="O447"/>
  <c r="K447"/>
  <c r="J447"/>
  <c r="I447"/>
  <c r="H447"/>
  <c r="G447"/>
  <c r="F447"/>
  <c r="E447"/>
  <c r="D447"/>
  <c r="C447"/>
  <c r="B447"/>
  <c r="A447"/>
  <c r="O446"/>
  <c r="K446"/>
  <c r="J446"/>
  <c r="I446"/>
  <c r="H446"/>
  <c r="G446"/>
  <c r="F446"/>
  <c r="E446"/>
  <c r="D446"/>
  <c r="C446"/>
  <c r="B446"/>
  <c r="A446"/>
  <c r="O445"/>
  <c r="K445"/>
  <c r="J445"/>
  <c r="I445"/>
  <c r="H445"/>
  <c r="G445"/>
  <c r="F445"/>
  <c r="E445"/>
  <c r="D445"/>
  <c r="C445"/>
  <c r="B445"/>
  <c r="A445"/>
  <c r="O444"/>
  <c r="K444"/>
  <c r="J444"/>
  <c r="I444"/>
  <c r="H444"/>
  <c r="G444"/>
  <c r="F444"/>
  <c r="E444"/>
  <c r="D444"/>
  <c r="C444"/>
  <c r="B444"/>
  <c r="A444"/>
  <c r="O443"/>
  <c r="K443"/>
  <c r="J443"/>
  <c r="I443"/>
  <c r="H443"/>
  <c r="G443"/>
  <c r="F443"/>
  <c r="E443"/>
  <c r="D443"/>
  <c r="C443"/>
  <c r="B443"/>
  <c r="A443"/>
  <c r="O442"/>
  <c r="K442"/>
  <c r="J442"/>
  <c r="I442"/>
  <c r="H442"/>
  <c r="G442"/>
  <c r="F442"/>
  <c r="E442"/>
  <c r="D442"/>
  <c r="C442"/>
  <c r="B442"/>
  <c r="A442"/>
  <c r="O441"/>
  <c r="K441"/>
  <c r="J441"/>
  <c r="I441"/>
  <c r="H441"/>
  <c r="G441"/>
  <c r="F441"/>
  <c r="E441"/>
  <c r="D441"/>
  <c r="C441"/>
  <c r="B441"/>
  <c r="A441"/>
  <c r="O440"/>
  <c r="K440"/>
  <c r="J440"/>
  <c r="I440"/>
  <c r="H440"/>
  <c r="G440"/>
  <c r="F440"/>
  <c r="E440"/>
  <c r="D440"/>
  <c r="C440"/>
  <c r="B440"/>
  <c r="A440"/>
  <c r="O439"/>
  <c r="K439"/>
  <c r="J439"/>
  <c r="I439"/>
  <c r="H439"/>
  <c r="G439"/>
  <c r="F439"/>
  <c r="E439"/>
  <c r="D439"/>
  <c r="C439"/>
  <c r="B439"/>
  <c r="A439"/>
  <c r="O438"/>
  <c r="K438"/>
  <c r="J438"/>
  <c r="I438"/>
  <c r="H438"/>
  <c r="G438"/>
  <c r="F438"/>
  <c r="E438"/>
  <c r="D438"/>
  <c r="C438"/>
  <c r="B438"/>
  <c r="A438"/>
  <c r="O437"/>
  <c r="K437"/>
  <c r="J437"/>
  <c r="I437"/>
  <c r="H437"/>
  <c r="G437"/>
  <c r="F437"/>
  <c r="E437"/>
  <c r="D437"/>
  <c r="C437"/>
  <c r="B437"/>
  <c r="A437"/>
  <c r="O436"/>
  <c r="K436"/>
  <c r="J436"/>
  <c r="I436"/>
  <c r="H436"/>
  <c r="G436"/>
  <c r="F436"/>
  <c r="E436"/>
  <c r="D436"/>
  <c r="C436"/>
  <c r="B436"/>
  <c r="A436"/>
  <c r="O435"/>
  <c r="K435"/>
  <c r="J435"/>
  <c r="I435"/>
  <c r="H435"/>
  <c r="G435"/>
  <c r="F435"/>
  <c r="E435"/>
  <c r="D435"/>
  <c r="C435"/>
  <c r="B435"/>
  <c r="A435"/>
  <c r="O434"/>
  <c r="K434"/>
  <c r="J434"/>
  <c r="I434"/>
  <c r="H434"/>
  <c r="G434"/>
  <c r="F434"/>
  <c r="E434"/>
  <c r="D434"/>
  <c r="C434"/>
  <c r="B434"/>
  <c r="A434"/>
  <c r="O433"/>
  <c r="K433"/>
  <c r="J433"/>
  <c r="I433"/>
  <c r="H433"/>
  <c r="G433"/>
  <c r="F433"/>
  <c r="E433"/>
  <c r="D433"/>
  <c r="C433"/>
  <c r="B433"/>
  <c r="A433"/>
  <c r="O432"/>
  <c r="K432"/>
  <c r="J432"/>
  <c r="I432"/>
  <c r="H432"/>
  <c r="G432"/>
  <c r="F432"/>
  <c r="E432"/>
  <c r="D432"/>
  <c r="C432"/>
  <c r="B432"/>
  <c r="A432"/>
  <c r="O431"/>
  <c r="K431"/>
  <c r="J431"/>
  <c r="I431"/>
  <c r="H431"/>
  <c r="G431"/>
  <c r="F431"/>
  <c r="E431"/>
  <c r="D431"/>
  <c r="C431"/>
  <c r="B431"/>
  <c r="A431"/>
  <c r="O430"/>
  <c r="K430"/>
  <c r="J430"/>
  <c r="I430"/>
  <c r="H430"/>
  <c r="G430"/>
  <c r="F430"/>
  <c r="E430"/>
  <c r="D430"/>
  <c r="C430"/>
  <c r="B430"/>
  <c r="A430"/>
  <c r="O429"/>
  <c r="K429"/>
  <c r="J429"/>
  <c r="I429"/>
  <c r="H429"/>
  <c r="G429"/>
  <c r="F429"/>
  <c r="E429"/>
  <c r="D429"/>
  <c r="C429"/>
  <c r="B429"/>
  <c r="A429"/>
  <c r="O428"/>
  <c r="K428"/>
  <c r="J428"/>
  <c r="I428"/>
  <c r="H428"/>
  <c r="G428"/>
  <c r="F428"/>
  <c r="E428"/>
  <c r="D428"/>
  <c r="C428"/>
  <c r="B428"/>
  <c r="A428"/>
  <c r="O427"/>
  <c r="K427"/>
  <c r="J427"/>
  <c r="I427"/>
  <c r="H427"/>
  <c r="G427"/>
  <c r="F427"/>
  <c r="E427"/>
  <c r="D427"/>
  <c r="C427"/>
  <c r="B427"/>
  <c r="A427"/>
  <c r="O426"/>
  <c r="K426"/>
  <c r="J426"/>
  <c r="I426"/>
  <c r="H426"/>
  <c r="G426"/>
  <c r="F426"/>
  <c r="E426"/>
  <c r="D426"/>
  <c r="C426"/>
  <c r="B426"/>
  <c r="A426"/>
  <c r="O425"/>
  <c r="K425"/>
  <c r="J425"/>
  <c r="I425"/>
  <c r="H425"/>
  <c r="G425"/>
  <c r="F425"/>
  <c r="E425"/>
  <c r="D425"/>
  <c r="C425"/>
  <c r="B425"/>
  <c r="A425"/>
  <c r="O424"/>
  <c r="K424"/>
  <c r="J424"/>
  <c r="I424"/>
  <c r="H424"/>
  <c r="G424"/>
  <c r="F424"/>
  <c r="E424"/>
  <c r="D424"/>
  <c r="C424"/>
  <c r="B424"/>
  <c r="A424"/>
  <c r="O423"/>
  <c r="K423"/>
  <c r="J423"/>
  <c r="I423"/>
  <c r="H423"/>
  <c r="G423"/>
  <c r="F423"/>
  <c r="E423"/>
  <c r="D423"/>
  <c r="C423"/>
  <c r="B423"/>
  <c r="A423"/>
  <c r="O422"/>
  <c r="K422"/>
  <c r="J422"/>
  <c r="I422"/>
  <c r="H422"/>
  <c r="G422"/>
  <c r="F422"/>
  <c r="E422"/>
  <c r="D422"/>
  <c r="C422"/>
  <c r="B422"/>
  <c r="A422"/>
  <c r="O421"/>
  <c r="K421"/>
  <c r="J421"/>
  <c r="I421"/>
  <c r="H421"/>
  <c r="G421"/>
  <c r="F421"/>
  <c r="E421"/>
  <c r="D421"/>
  <c r="C421"/>
  <c r="B421"/>
  <c r="A421"/>
  <c r="O420"/>
  <c r="K420"/>
  <c r="J420"/>
  <c r="I420"/>
  <c r="H420"/>
  <c r="G420"/>
  <c r="F420"/>
  <c r="E420"/>
  <c r="D420"/>
  <c r="C420"/>
  <c r="B420"/>
  <c r="A420"/>
  <c r="O419"/>
  <c r="K419"/>
  <c r="J419"/>
  <c r="I419"/>
  <c r="H419"/>
  <c r="G419"/>
  <c r="F419"/>
  <c r="E419"/>
  <c r="D419"/>
  <c r="C419"/>
  <c r="B419"/>
  <c r="A419"/>
  <c r="O418"/>
  <c r="K418"/>
  <c r="J418"/>
  <c r="I418"/>
  <c r="H418"/>
  <c r="G418"/>
  <c r="F418"/>
  <c r="E418"/>
  <c r="D418"/>
  <c r="C418"/>
  <c r="B418"/>
  <c r="A418"/>
  <c r="O417"/>
  <c r="K417"/>
  <c r="J417"/>
  <c r="I417"/>
  <c r="H417"/>
  <c r="G417"/>
  <c r="F417"/>
  <c r="E417"/>
  <c r="D417"/>
  <c r="C417"/>
  <c r="B417"/>
  <c r="A417"/>
  <c r="O416"/>
  <c r="K416"/>
  <c r="J416"/>
  <c r="I416"/>
  <c r="H416"/>
  <c r="G416"/>
  <c r="F416"/>
  <c r="E416"/>
  <c r="D416"/>
  <c r="C416"/>
  <c r="B416"/>
  <c r="A416"/>
  <c r="O415"/>
  <c r="K415"/>
  <c r="J415"/>
  <c r="I415"/>
  <c r="H415"/>
  <c r="G415"/>
  <c r="F415"/>
  <c r="E415"/>
  <c r="D415"/>
  <c r="C415"/>
  <c r="B415"/>
  <c r="A415"/>
  <c r="O414"/>
  <c r="K414"/>
  <c r="J414"/>
  <c r="I414"/>
  <c r="H414"/>
  <c r="G414"/>
  <c r="F414"/>
  <c r="E414"/>
  <c r="D414"/>
  <c r="C414"/>
  <c r="B414"/>
  <c r="A414"/>
  <c r="O413"/>
  <c r="K413"/>
  <c r="J413"/>
  <c r="I413"/>
  <c r="H413"/>
  <c r="G413"/>
  <c r="F413"/>
  <c r="E413"/>
  <c r="D413"/>
  <c r="C413"/>
  <c r="B413"/>
  <c r="A413"/>
  <c r="O412"/>
  <c r="K412"/>
  <c r="J412"/>
  <c r="I412"/>
  <c r="H412"/>
  <c r="G412"/>
  <c r="F412"/>
  <c r="E412"/>
  <c r="D412"/>
  <c r="C412"/>
  <c r="B412"/>
  <c r="A412"/>
  <c r="O411"/>
  <c r="K411"/>
  <c r="J411"/>
  <c r="I411"/>
  <c r="H411"/>
  <c r="G411"/>
  <c r="F411"/>
  <c r="E411"/>
  <c r="D411"/>
  <c r="C411"/>
  <c r="B411"/>
  <c r="A411"/>
  <c r="O410"/>
  <c r="K410"/>
  <c r="J410"/>
  <c r="I410"/>
  <c r="H410"/>
  <c r="G410"/>
  <c r="F410"/>
  <c r="E410"/>
  <c r="D410"/>
  <c r="C410"/>
  <c r="B410"/>
  <c r="A410"/>
  <c r="O409"/>
  <c r="K409"/>
  <c r="J409"/>
  <c r="I409"/>
  <c r="H409"/>
  <c r="G409"/>
  <c r="F409"/>
  <c r="E409"/>
  <c r="D409"/>
  <c r="C409"/>
  <c r="B409"/>
  <c r="A409"/>
  <c r="O408"/>
  <c r="K408"/>
  <c r="J408"/>
  <c r="I408"/>
  <c r="H408"/>
  <c r="G408"/>
  <c r="F408"/>
  <c r="E408"/>
  <c r="D408"/>
  <c r="C408"/>
  <c r="B408"/>
  <c r="A408"/>
  <c r="O407"/>
  <c r="K407"/>
  <c r="J407"/>
  <c r="I407"/>
  <c r="H407"/>
  <c r="G407"/>
  <c r="F407"/>
  <c r="E407"/>
  <c r="D407"/>
  <c r="C407"/>
  <c r="B407"/>
  <c r="A407"/>
  <c r="O406"/>
  <c r="K406"/>
  <c r="J406"/>
  <c r="I406"/>
  <c r="H406"/>
  <c r="G406"/>
  <c r="F406"/>
  <c r="E406"/>
  <c r="D406"/>
  <c r="C406"/>
  <c r="B406"/>
  <c r="A406"/>
  <c r="O405"/>
  <c r="K405"/>
  <c r="J405"/>
  <c r="I405"/>
  <c r="H405"/>
  <c r="G405"/>
  <c r="F405"/>
  <c r="E405"/>
  <c r="D405"/>
  <c r="C405"/>
  <c r="B405"/>
  <c r="A405"/>
  <c r="O404"/>
  <c r="K404"/>
  <c r="J404"/>
  <c r="I404"/>
  <c r="H404"/>
  <c r="G404"/>
  <c r="F404"/>
  <c r="E404"/>
  <c r="D404"/>
  <c r="C404"/>
  <c r="B404"/>
  <c r="A404"/>
  <c r="O403"/>
  <c r="K403"/>
  <c r="J403"/>
  <c r="I403"/>
  <c r="H403"/>
  <c r="G403"/>
  <c r="F403"/>
  <c r="E403"/>
  <c r="D403"/>
  <c r="C403"/>
  <c r="B403"/>
  <c r="A403"/>
  <c r="O402"/>
  <c r="K402"/>
  <c r="J402"/>
  <c r="I402"/>
  <c r="H402"/>
  <c r="G402"/>
  <c r="F402"/>
  <c r="E402"/>
  <c r="D402"/>
  <c r="C402"/>
  <c r="B402"/>
  <c r="A402"/>
  <c r="O401"/>
  <c r="K401"/>
  <c r="J401"/>
  <c r="I401"/>
  <c r="H401"/>
  <c r="G401"/>
  <c r="F401"/>
  <c r="E401"/>
  <c r="D401"/>
  <c r="C401"/>
  <c r="B401"/>
  <c r="A401"/>
  <c r="O400"/>
  <c r="K400"/>
  <c r="J400"/>
  <c r="I400"/>
  <c r="H400"/>
  <c r="G400"/>
  <c r="F400"/>
  <c r="E400"/>
  <c r="D400"/>
  <c r="C400"/>
  <c r="B400"/>
  <c r="A400"/>
  <c r="O399"/>
  <c r="K399"/>
  <c r="J399"/>
  <c r="I399"/>
  <c r="H399"/>
  <c r="G399"/>
  <c r="F399"/>
  <c r="E399"/>
  <c r="D399"/>
  <c r="C399"/>
  <c r="B399"/>
  <c r="A399"/>
  <c r="O398"/>
  <c r="K398"/>
  <c r="J398"/>
  <c r="I398"/>
  <c r="H398"/>
  <c r="G398"/>
  <c r="F398"/>
  <c r="E398"/>
  <c r="D398"/>
  <c r="C398"/>
  <c r="B398"/>
  <c r="A398"/>
  <c r="O397"/>
  <c r="K397"/>
  <c r="J397"/>
  <c r="I397"/>
  <c r="H397"/>
  <c r="G397"/>
  <c r="F397"/>
  <c r="E397"/>
  <c r="D397"/>
  <c r="C397"/>
  <c r="B397"/>
  <c r="A397"/>
  <c r="O396"/>
  <c r="K396"/>
  <c r="J396"/>
  <c r="I396"/>
  <c r="H396"/>
  <c r="G396"/>
  <c r="F396"/>
  <c r="E396"/>
  <c r="D396"/>
  <c r="C396"/>
  <c r="B396"/>
  <c r="A396"/>
  <c r="O395"/>
  <c r="K395"/>
  <c r="J395"/>
  <c r="I395"/>
  <c r="H395"/>
  <c r="G395"/>
  <c r="F395"/>
  <c r="E395"/>
  <c r="D395"/>
  <c r="C395"/>
  <c r="B395"/>
  <c r="A395"/>
  <c r="O394"/>
  <c r="K394"/>
  <c r="J394"/>
  <c r="I394"/>
  <c r="H394"/>
  <c r="G394"/>
  <c r="F394"/>
  <c r="E394"/>
  <c r="D394"/>
  <c r="C394"/>
  <c r="B394"/>
  <c r="A394"/>
  <c r="O393"/>
  <c r="K393"/>
  <c r="J393"/>
  <c r="I393"/>
  <c r="H393"/>
  <c r="G393"/>
  <c r="F393"/>
  <c r="E393"/>
  <c r="D393"/>
  <c r="C393"/>
  <c r="B393"/>
  <c r="A393"/>
  <c r="O392"/>
  <c r="K392"/>
  <c r="J392"/>
  <c r="I392"/>
  <c r="H392"/>
  <c r="G392"/>
  <c r="F392"/>
  <c r="E392"/>
  <c r="D392"/>
  <c r="C392"/>
  <c r="B392"/>
  <c r="A392"/>
  <c r="O391"/>
  <c r="K391"/>
  <c r="J391"/>
  <c r="I391"/>
  <c r="H391"/>
  <c r="G391"/>
  <c r="F391"/>
  <c r="E391"/>
  <c r="D391"/>
  <c r="C391"/>
  <c r="B391"/>
  <c r="A391"/>
  <c r="O390"/>
  <c r="K390"/>
  <c r="J390"/>
  <c r="I390"/>
  <c r="H390"/>
  <c r="G390"/>
  <c r="F390"/>
  <c r="E390"/>
  <c r="D390"/>
  <c r="C390"/>
  <c r="B390"/>
  <c r="A390"/>
  <c r="O389"/>
  <c r="K389"/>
  <c r="J389"/>
  <c r="I389"/>
  <c r="H389"/>
  <c r="G389"/>
  <c r="F389"/>
  <c r="E389"/>
  <c r="D389"/>
  <c r="C389"/>
  <c r="B389"/>
  <c r="A389"/>
  <c r="O388"/>
  <c r="K388"/>
  <c r="J388"/>
  <c r="I388"/>
  <c r="H388"/>
  <c r="G388"/>
  <c r="F388"/>
  <c r="E388"/>
  <c r="D388"/>
  <c r="C388"/>
  <c r="B388"/>
  <c r="A388"/>
  <c r="O387"/>
  <c r="K387"/>
  <c r="J387"/>
  <c r="I387"/>
  <c r="H387"/>
  <c r="G387"/>
  <c r="F387"/>
  <c r="E387"/>
  <c r="D387"/>
  <c r="C387"/>
  <c r="B387"/>
  <c r="A387"/>
  <c r="O386"/>
  <c r="K386"/>
  <c r="J386"/>
  <c r="I386"/>
  <c r="H386"/>
  <c r="G386"/>
  <c r="F386"/>
  <c r="E386"/>
  <c r="D386"/>
  <c r="C386"/>
  <c r="B386"/>
  <c r="A386"/>
  <c r="O385"/>
  <c r="K385"/>
  <c r="J385"/>
  <c r="I385"/>
  <c r="H385"/>
  <c r="G385"/>
  <c r="F385"/>
  <c r="E385"/>
  <c r="D385"/>
  <c r="C385"/>
  <c r="B385"/>
  <c r="A385"/>
  <c r="O384"/>
  <c r="K384"/>
  <c r="J384"/>
  <c r="I384"/>
  <c r="H384"/>
  <c r="G384"/>
  <c r="F384"/>
  <c r="E384"/>
  <c r="D384"/>
  <c r="C384"/>
  <c r="B384"/>
  <c r="A384"/>
  <c r="O383"/>
  <c r="K383"/>
  <c r="J383"/>
  <c r="I383"/>
  <c r="H383"/>
  <c r="G383"/>
  <c r="F383"/>
  <c r="E383"/>
  <c r="D383"/>
  <c r="C383"/>
  <c r="B383"/>
  <c r="A383"/>
  <c r="O382"/>
  <c r="K382"/>
  <c r="J382"/>
  <c r="I382"/>
  <c r="H382"/>
  <c r="G382"/>
  <c r="F382"/>
  <c r="E382"/>
  <c r="D382"/>
  <c r="C382"/>
  <c r="B382"/>
  <c r="A382"/>
  <c r="O381"/>
  <c r="K381"/>
  <c r="J381"/>
  <c r="I381"/>
  <c r="H381"/>
  <c r="G381"/>
  <c r="F381"/>
  <c r="E381"/>
  <c r="D381"/>
  <c r="C381"/>
  <c r="B381"/>
  <c r="A381"/>
  <c r="O380"/>
  <c r="K380"/>
  <c r="J380"/>
  <c r="I380"/>
  <c r="H380"/>
  <c r="G380"/>
  <c r="F380"/>
  <c r="E380"/>
  <c r="D380"/>
  <c r="C380"/>
  <c r="B380"/>
  <c r="A380"/>
  <c r="O379"/>
  <c r="K379"/>
  <c r="J379"/>
  <c r="I379"/>
  <c r="H379"/>
  <c r="G379"/>
  <c r="F379"/>
  <c r="E379"/>
  <c r="D379"/>
  <c r="C379"/>
  <c r="B379"/>
  <c r="A379"/>
  <c r="O378"/>
  <c r="K378"/>
  <c r="J378"/>
  <c r="I378"/>
  <c r="H378"/>
  <c r="G378"/>
  <c r="F378"/>
  <c r="E378"/>
  <c r="D378"/>
  <c r="C378"/>
  <c r="B378"/>
  <c r="A378"/>
  <c r="O377"/>
  <c r="K377"/>
  <c r="J377"/>
  <c r="I377"/>
  <c r="H377"/>
  <c r="G377"/>
  <c r="F377"/>
  <c r="E377"/>
  <c r="D377"/>
  <c r="C377"/>
  <c r="B377"/>
  <c r="A377"/>
  <c r="O376"/>
  <c r="K376"/>
  <c r="J376"/>
  <c r="I376"/>
  <c r="H376"/>
  <c r="G376"/>
  <c r="F376"/>
  <c r="E376"/>
  <c r="D376"/>
  <c r="C376"/>
  <c r="B376"/>
  <c r="A376"/>
  <c r="O375"/>
  <c r="K375"/>
  <c r="J375"/>
  <c r="I375"/>
  <c r="H375"/>
  <c r="G375"/>
  <c r="F375"/>
  <c r="E375"/>
  <c r="D375"/>
  <c r="C375"/>
  <c r="B375"/>
  <c r="A375"/>
  <c r="O374"/>
  <c r="K374"/>
  <c r="J374"/>
  <c r="I374"/>
  <c r="H374"/>
  <c r="G374"/>
  <c r="F374"/>
  <c r="E374"/>
  <c r="D374"/>
  <c r="C374"/>
  <c r="B374"/>
  <c r="A374"/>
  <c r="O373"/>
  <c r="K373"/>
  <c r="J373"/>
  <c r="I373"/>
  <c r="H373"/>
  <c r="G373"/>
  <c r="F373"/>
  <c r="E373"/>
  <c r="D373"/>
  <c r="C373"/>
  <c r="B373"/>
  <c r="A373"/>
  <c r="O372"/>
  <c r="K372"/>
  <c r="J372"/>
  <c r="I372"/>
  <c r="H372"/>
  <c r="G372"/>
  <c r="F372"/>
  <c r="E372"/>
  <c r="D372"/>
  <c r="C372"/>
  <c r="B372"/>
  <c r="A372"/>
  <c r="O371"/>
  <c r="K371"/>
  <c r="J371"/>
  <c r="I371"/>
  <c r="H371"/>
  <c r="G371"/>
  <c r="F371"/>
  <c r="E371"/>
  <c r="D371"/>
  <c r="C371"/>
  <c r="B371"/>
  <c r="A371"/>
  <c r="O370"/>
  <c r="K370"/>
  <c r="J370"/>
  <c r="I370"/>
  <c r="H370"/>
  <c r="G370"/>
  <c r="F370"/>
  <c r="E370"/>
  <c r="D370"/>
  <c r="C370"/>
  <c r="B370"/>
  <c r="A370"/>
  <c r="O369"/>
  <c r="K369"/>
  <c r="J369"/>
  <c r="I369"/>
  <c r="H369"/>
  <c r="G369"/>
  <c r="F369"/>
  <c r="E369"/>
  <c r="D369"/>
  <c r="C369"/>
  <c r="B369"/>
  <c r="A369"/>
  <c r="O368"/>
  <c r="K368"/>
  <c r="J368"/>
  <c r="I368"/>
  <c r="H368"/>
  <c r="G368"/>
  <c r="F368"/>
  <c r="E368"/>
  <c r="D368"/>
  <c r="C368"/>
  <c r="B368"/>
  <c r="A368"/>
  <c r="O367"/>
  <c r="K367"/>
  <c r="J367"/>
  <c r="I367"/>
  <c r="H367"/>
  <c r="G367"/>
  <c r="F367"/>
  <c r="E367"/>
  <c r="D367"/>
  <c r="C367"/>
  <c r="B367"/>
  <c r="A367"/>
  <c r="O366"/>
  <c r="K366"/>
  <c r="J366"/>
  <c r="I366"/>
  <c r="H366"/>
  <c r="G366"/>
  <c r="F366"/>
  <c r="E366"/>
  <c r="D366"/>
  <c r="C366"/>
  <c r="B366"/>
  <c r="A366"/>
  <c r="O365"/>
  <c r="K365"/>
  <c r="J365"/>
  <c r="I365"/>
  <c r="H365"/>
  <c r="G365"/>
  <c r="F365"/>
  <c r="E365"/>
  <c r="D365"/>
  <c r="C365"/>
  <c r="B365"/>
  <c r="A365"/>
  <c r="O364"/>
  <c r="K364"/>
  <c r="J364"/>
  <c r="I364"/>
  <c r="H364"/>
  <c r="G364"/>
  <c r="F364"/>
  <c r="E364"/>
  <c r="D364"/>
  <c r="C364"/>
  <c r="B364"/>
  <c r="A364"/>
  <c r="O363"/>
  <c r="K363"/>
  <c r="J363"/>
  <c r="I363"/>
  <c r="H363"/>
  <c r="G363"/>
  <c r="F363"/>
  <c r="E363"/>
  <c r="D363"/>
  <c r="C363"/>
  <c r="B363"/>
  <c r="A363"/>
  <c r="O362"/>
  <c r="K362"/>
  <c r="J362"/>
  <c r="I362"/>
  <c r="H362"/>
  <c r="G362"/>
  <c r="F362"/>
  <c r="E362"/>
  <c r="D362"/>
  <c r="C362"/>
  <c r="B362"/>
  <c r="A362"/>
  <c r="O361"/>
  <c r="K361"/>
  <c r="J361"/>
  <c r="I361"/>
  <c r="H361"/>
  <c r="G361"/>
  <c r="F361"/>
  <c r="E361"/>
  <c r="D361"/>
  <c r="C361"/>
  <c r="B361"/>
  <c r="A361"/>
  <c r="O360"/>
  <c r="K360"/>
  <c r="J360"/>
  <c r="I360"/>
  <c r="H360"/>
  <c r="G360"/>
  <c r="F360"/>
  <c r="E360"/>
  <c r="D360"/>
  <c r="C360"/>
  <c r="B360"/>
  <c r="A360"/>
  <c r="O359"/>
  <c r="K359"/>
  <c r="J359"/>
  <c r="I359"/>
  <c r="H359"/>
  <c r="G359"/>
  <c r="F359"/>
  <c r="E359"/>
  <c r="D359"/>
  <c r="C359"/>
  <c r="B359"/>
  <c r="A359"/>
  <c r="O358"/>
  <c r="K358"/>
  <c r="J358"/>
  <c r="I358"/>
  <c r="H358"/>
  <c r="G358"/>
  <c r="F358"/>
  <c r="E358"/>
  <c r="D358"/>
  <c r="C358"/>
  <c r="B358"/>
  <c r="A358"/>
  <c r="O357"/>
  <c r="K357"/>
  <c r="J357"/>
  <c r="I357"/>
  <c r="H357"/>
  <c r="G357"/>
  <c r="F357"/>
  <c r="E357"/>
  <c r="D357"/>
  <c r="C357"/>
  <c r="B357"/>
  <c r="A357"/>
  <c r="O356"/>
  <c r="K356"/>
  <c r="J356"/>
  <c r="I356"/>
  <c r="H356"/>
  <c r="G356"/>
  <c r="F356"/>
  <c r="E356"/>
  <c r="D356"/>
  <c r="C356"/>
  <c r="B356"/>
  <c r="A356"/>
  <c r="O355"/>
  <c r="K355"/>
  <c r="J355"/>
  <c r="I355"/>
  <c r="H355"/>
  <c r="G355"/>
  <c r="F355"/>
  <c r="E355"/>
  <c r="D355"/>
  <c r="C355"/>
  <c r="B355"/>
  <c r="A355"/>
  <c r="O354"/>
  <c r="K354"/>
  <c r="J354"/>
  <c r="I354"/>
  <c r="H354"/>
  <c r="G354"/>
  <c r="F354"/>
  <c r="E354"/>
  <c r="D354"/>
  <c r="C354"/>
  <c r="B354"/>
  <c r="A354"/>
  <c r="O353"/>
  <c r="K353"/>
  <c r="J353"/>
  <c r="I353"/>
  <c r="H353"/>
  <c r="G353"/>
  <c r="F353"/>
  <c r="E353"/>
  <c r="D353"/>
  <c r="C353"/>
  <c r="B353"/>
  <c r="A353"/>
  <c r="O352"/>
  <c r="K352"/>
  <c r="J352"/>
  <c r="I352"/>
  <c r="H352"/>
  <c r="G352"/>
  <c r="F352"/>
  <c r="E352"/>
  <c r="D352"/>
  <c r="C352"/>
  <c r="B352"/>
  <c r="A352"/>
  <c r="O351"/>
  <c r="K351"/>
  <c r="J351"/>
  <c r="I351"/>
  <c r="H351"/>
  <c r="G351"/>
  <c r="F351"/>
  <c r="E351"/>
  <c r="D351"/>
  <c r="C351"/>
  <c r="B351"/>
  <c r="A351"/>
  <c r="O350"/>
  <c r="K350"/>
  <c r="J350"/>
  <c r="I350"/>
  <c r="H350"/>
  <c r="G350"/>
  <c r="F350"/>
  <c r="E350"/>
  <c r="D350"/>
  <c r="C350"/>
  <c r="B350"/>
  <c r="A350"/>
  <c r="O349"/>
  <c r="K349"/>
  <c r="J349"/>
  <c r="I349"/>
  <c r="H349"/>
  <c r="G349"/>
  <c r="F349"/>
  <c r="E349"/>
  <c r="D349"/>
  <c r="C349"/>
  <c r="B349"/>
  <c r="A349"/>
  <c r="O348"/>
  <c r="K348"/>
  <c r="J348"/>
  <c r="I348"/>
  <c r="H348"/>
  <c r="G348"/>
  <c r="F348"/>
  <c r="E348"/>
  <c r="D348"/>
  <c r="C348"/>
  <c r="B348"/>
  <c r="A348"/>
  <c r="O347"/>
  <c r="K347"/>
  <c r="J347"/>
  <c r="I347"/>
  <c r="H347"/>
  <c r="G347"/>
  <c r="F347"/>
  <c r="E347"/>
  <c r="D347"/>
  <c r="C347"/>
  <c r="B347"/>
  <c r="A347"/>
  <c r="O346"/>
  <c r="K346"/>
  <c r="J346"/>
  <c r="I346"/>
  <c r="H346"/>
  <c r="G346"/>
  <c r="F346"/>
  <c r="E346"/>
  <c r="D346"/>
  <c r="C346"/>
  <c r="B346"/>
  <c r="A346"/>
  <c r="O345"/>
  <c r="K345"/>
  <c r="J345"/>
  <c r="I345"/>
  <c r="H345"/>
  <c r="G345"/>
  <c r="F345"/>
  <c r="E345"/>
  <c r="D345"/>
  <c r="C345"/>
  <c r="B345"/>
  <c r="A345"/>
  <c r="O344"/>
  <c r="K344"/>
  <c r="J344"/>
  <c r="I344"/>
  <c r="H344"/>
  <c r="G344"/>
  <c r="F344"/>
  <c r="E344"/>
  <c r="D344"/>
  <c r="C344"/>
  <c r="B344"/>
  <c r="A344"/>
  <c r="O343"/>
  <c r="K343"/>
  <c r="J343"/>
  <c r="I343"/>
  <c r="H343"/>
  <c r="G343"/>
  <c r="F343"/>
  <c r="E343"/>
  <c r="D343"/>
  <c r="C343"/>
  <c r="B343"/>
  <c r="A343"/>
  <c r="O342"/>
  <c r="K342"/>
  <c r="J342"/>
  <c r="I342"/>
  <c r="H342"/>
  <c r="G342"/>
  <c r="F342"/>
  <c r="E342"/>
  <c r="D342"/>
  <c r="C342"/>
  <c r="B342"/>
  <c r="A342"/>
  <c r="O341"/>
  <c r="K341"/>
  <c r="J341"/>
  <c r="I341"/>
  <c r="H341"/>
  <c r="G341"/>
  <c r="F341"/>
  <c r="E341"/>
  <c r="D341"/>
  <c r="C341"/>
  <c r="B341"/>
  <c r="A341"/>
  <c r="O340"/>
  <c r="K340"/>
  <c r="J340"/>
  <c r="I340"/>
  <c r="H340"/>
  <c r="G340"/>
  <c r="F340"/>
  <c r="E340"/>
  <c r="D340"/>
  <c r="C340"/>
  <c r="B340"/>
  <c r="A340"/>
  <c r="O339"/>
  <c r="K339"/>
  <c r="J339"/>
  <c r="I339"/>
  <c r="H339"/>
  <c r="G339"/>
  <c r="F339"/>
  <c r="E339"/>
  <c r="D339"/>
  <c r="C339"/>
  <c r="B339"/>
  <c r="A339"/>
  <c r="O338"/>
  <c r="K338"/>
  <c r="J338"/>
  <c r="I338"/>
  <c r="H338"/>
  <c r="G338"/>
  <c r="F338"/>
  <c r="E338"/>
  <c r="D338"/>
  <c r="C338"/>
  <c r="B338"/>
  <c r="A338"/>
  <c r="O337"/>
  <c r="K337"/>
  <c r="J337"/>
  <c r="I337"/>
  <c r="H337"/>
  <c r="G337"/>
  <c r="F337"/>
  <c r="E337"/>
  <c r="D337"/>
  <c r="C337"/>
  <c r="B337"/>
  <c r="A337"/>
  <c r="O336"/>
  <c r="K336"/>
  <c r="J336"/>
  <c r="I336"/>
  <c r="H336"/>
  <c r="G336"/>
  <c r="F336"/>
  <c r="E336"/>
  <c r="D336"/>
  <c r="C336"/>
  <c r="B336"/>
  <c r="A336"/>
  <c r="O335"/>
  <c r="K335"/>
  <c r="J335"/>
  <c r="I335"/>
  <c r="H335"/>
  <c r="G335"/>
  <c r="F335"/>
  <c r="E335"/>
  <c r="D335"/>
  <c r="C335"/>
  <c r="B335"/>
  <c r="A335"/>
  <c r="O334"/>
  <c r="K334"/>
  <c r="J334"/>
  <c r="I334"/>
  <c r="H334"/>
  <c r="G334"/>
  <c r="F334"/>
  <c r="E334"/>
  <c r="D334"/>
  <c r="C334"/>
  <c r="B334"/>
  <c r="A334"/>
  <c r="O333"/>
  <c r="K333"/>
  <c r="J333"/>
  <c r="I333"/>
  <c r="H333"/>
  <c r="G333"/>
  <c r="F333"/>
  <c r="E333"/>
  <c r="D333"/>
  <c r="C333"/>
  <c r="B333"/>
  <c r="A333"/>
  <c r="O332"/>
  <c r="K332"/>
  <c r="J332"/>
  <c r="I332"/>
  <c r="H332"/>
  <c r="G332"/>
  <c r="F332"/>
  <c r="E332"/>
  <c r="D332"/>
  <c r="C332"/>
  <c r="B332"/>
  <c r="A332"/>
  <c r="O331"/>
  <c r="K331"/>
  <c r="J331"/>
  <c r="I331"/>
  <c r="H331"/>
  <c r="G331"/>
  <c r="F331"/>
  <c r="E331"/>
  <c r="D331"/>
  <c r="C331"/>
  <c r="B331"/>
  <c r="A331"/>
  <c r="O330"/>
  <c r="K330"/>
  <c r="J330"/>
  <c r="I330"/>
  <c r="H330"/>
  <c r="G330"/>
  <c r="F330"/>
  <c r="E330"/>
  <c r="D330"/>
  <c r="C330"/>
  <c r="B330"/>
  <c r="A330"/>
  <c r="O329"/>
  <c r="K329"/>
  <c r="J329"/>
  <c r="I329"/>
  <c r="H329"/>
  <c r="G329"/>
  <c r="F329"/>
  <c r="E329"/>
  <c r="D329"/>
  <c r="C329"/>
  <c r="B329"/>
  <c r="A329"/>
  <c r="O328"/>
  <c r="K328"/>
  <c r="J328"/>
  <c r="I328"/>
  <c r="H328"/>
  <c r="G328"/>
  <c r="F328"/>
  <c r="E328"/>
  <c r="D328"/>
  <c r="C328"/>
  <c r="B328"/>
  <c r="A328"/>
  <c r="O327"/>
  <c r="K327"/>
  <c r="J327"/>
  <c r="I327"/>
  <c r="H327"/>
  <c r="G327"/>
  <c r="F327"/>
  <c r="E327"/>
  <c r="D327"/>
  <c r="C327"/>
  <c r="B327"/>
  <c r="A327"/>
  <c r="O326"/>
  <c r="K326"/>
  <c r="J326"/>
  <c r="I326"/>
  <c r="H326"/>
  <c r="G326"/>
  <c r="F326"/>
  <c r="E326"/>
  <c r="D326"/>
  <c r="C326"/>
  <c r="B326"/>
  <c r="A326"/>
  <c r="O325"/>
  <c r="K325"/>
  <c r="J325"/>
  <c r="I325"/>
  <c r="H325"/>
  <c r="G325"/>
  <c r="F325"/>
  <c r="E325"/>
  <c r="D325"/>
  <c r="C325"/>
  <c r="B325"/>
  <c r="A325"/>
  <c r="O324"/>
  <c r="K324"/>
  <c r="J324"/>
  <c r="I324"/>
  <c r="H324"/>
  <c r="G324"/>
  <c r="F324"/>
  <c r="E324"/>
  <c r="D324"/>
  <c r="C324"/>
  <c r="B324"/>
  <c r="A324"/>
  <c r="O323"/>
  <c r="K323"/>
  <c r="J323"/>
  <c r="I323"/>
  <c r="H323"/>
  <c r="G323"/>
  <c r="F323"/>
  <c r="E323"/>
  <c r="D323"/>
  <c r="C323"/>
  <c r="B323"/>
  <c r="A323"/>
  <c r="O322"/>
  <c r="K322"/>
  <c r="J322"/>
  <c r="I322"/>
  <c r="H322"/>
  <c r="G322"/>
  <c r="F322"/>
  <c r="E322"/>
  <c r="D322"/>
  <c r="C322"/>
  <c r="B322"/>
  <c r="A322"/>
  <c r="O321"/>
  <c r="K321"/>
  <c r="J321"/>
  <c r="I321"/>
  <c r="H321"/>
  <c r="G321"/>
  <c r="F321"/>
  <c r="E321"/>
  <c r="D321"/>
  <c r="C321"/>
  <c r="B321"/>
  <c r="A321"/>
  <c r="O320"/>
  <c r="K320"/>
  <c r="J320"/>
  <c r="I320"/>
  <c r="H320"/>
  <c r="G320"/>
  <c r="F320"/>
  <c r="E320"/>
  <c r="D320"/>
  <c r="C320"/>
  <c r="B320"/>
  <c r="A320"/>
  <c r="O319"/>
  <c r="K319"/>
  <c r="J319"/>
  <c r="I319"/>
  <c r="H319"/>
  <c r="G319"/>
  <c r="F319"/>
  <c r="E319"/>
  <c r="D319"/>
  <c r="C319"/>
  <c r="B319"/>
  <c r="A319"/>
  <c r="O318"/>
  <c r="K318"/>
  <c r="J318"/>
  <c r="I318"/>
  <c r="H318"/>
  <c r="G318"/>
  <c r="F318"/>
  <c r="E318"/>
  <c r="D318"/>
  <c r="C318"/>
  <c r="B318"/>
  <c r="A318"/>
  <c r="O317"/>
  <c r="K317"/>
  <c r="J317"/>
  <c r="I317"/>
  <c r="H317"/>
  <c r="G317"/>
  <c r="F317"/>
  <c r="E317"/>
  <c r="D317"/>
  <c r="C317"/>
  <c r="B317"/>
  <c r="A317"/>
  <c r="O316"/>
  <c r="K316"/>
  <c r="J316"/>
  <c r="I316"/>
  <c r="H316"/>
  <c r="G316"/>
  <c r="F316"/>
  <c r="E316"/>
  <c r="D316"/>
  <c r="C316"/>
  <c r="B316"/>
  <c r="A316"/>
  <c r="O315"/>
  <c r="K315"/>
  <c r="J315"/>
  <c r="I315"/>
  <c r="H315"/>
  <c r="G315"/>
  <c r="F315"/>
  <c r="E315"/>
  <c r="D315"/>
  <c r="C315"/>
  <c r="B315"/>
  <c r="A315"/>
  <c r="O314"/>
  <c r="K314"/>
  <c r="J314"/>
  <c r="I314"/>
  <c r="H314"/>
  <c r="G314"/>
  <c r="F314"/>
  <c r="E314"/>
  <c r="D314"/>
  <c r="C314"/>
  <c r="B314"/>
  <c r="A314"/>
  <c r="O313"/>
  <c r="K313"/>
  <c r="J313"/>
  <c r="I313"/>
  <c r="H313"/>
  <c r="G313"/>
  <c r="F313"/>
  <c r="E313"/>
  <c r="D313"/>
  <c r="C313"/>
  <c r="B313"/>
  <c r="A313"/>
  <c r="O312"/>
  <c r="K312"/>
  <c r="J312"/>
  <c r="I312"/>
  <c r="H312"/>
  <c r="G312"/>
  <c r="F312"/>
  <c r="E312"/>
  <c r="D312"/>
  <c r="C312"/>
  <c r="B312"/>
  <c r="A312"/>
  <c r="O311"/>
  <c r="K311"/>
  <c r="J311"/>
  <c r="I311"/>
  <c r="H311"/>
  <c r="G311"/>
  <c r="F311"/>
  <c r="E311"/>
  <c r="D311"/>
  <c r="C311"/>
  <c r="B311"/>
  <c r="A311"/>
  <c r="O310"/>
  <c r="K310"/>
  <c r="J310"/>
  <c r="I310"/>
  <c r="H310"/>
  <c r="G310"/>
  <c r="F310"/>
  <c r="E310"/>
  <c r="D310"/>
  <c r="C310"/>
  <c r="B310"/>
  <c r="A310"/>
  <c r="O309"/>
  <c r="K309"/>
  <c r="J309"/>
  <c r="I309"/>
  <c r="H309"/>
  <c r="G309"/>
  <c r="F309"/>
  <c r="E309"/>
  <c r="D309"/>
  <c r="C309"/>
  <c r="B309"/>
  <c r="A309"/>
  <c r="O308"/>
  <c r="K308"/>
  <c r="J308"/>
  <c r="I308"/>
  <c r="H308"/>
  <c r="G308"/>
  <c r="F308"/>
  <c r="E308"/>
  <c r="D308"/>
  <c r="C308"/>
  <c r="B308"/>
  <c r="A308"/>
  <c r="O307"/>
  <c r="K307"/>
  <c r="J307"/>
  <c r="I307"/>
  <c r="H307"/>
  <c r="G307"/>
  <c r="F307"/>
  <c r="E307"/>
  <c r="D307"/>
  <c r="C307"/>
  <c r="B307"/>
  <c r="A307"/>
  <c r="O306"/>
  <c r="K306"/>
  <c r="J306"/>
  <c r="I306"/>
  <c r="H306"/>
  <c r="G306"/>
  <c r="F306"/>
  <c r="E306"/>
  <c r="D306"/>
  <c r="C306"/>
  <c r="B306"/>
  <c r="A306"/>
  <c r="O305"/>
  <c r="K305"/>
  <c r="J305"/>
  <c r="I305"/>
  <c r="H305"/>
  <c r="G305"/>
  <c r="F305"/>
  <c r="E305"/>
  <c r="D305"/>
  <c r="C305"/>
  <c r="B305"/>
  <c r="A305"/>
  <c r="O304"/>
  <c r="K304"/>
  <c r="J304"/>
  <c r="I304"/>
  <c r="H304"/>
  <c r="G304"/>
  <c r="F304"/>
  <c r="E304"/>
  <c r="D304"/>
  <c r="C304"/>
  <c r="B304"/>
  <c r="A304"/>
  <c r="O303"/>
  <c r="K303"/>
  <c r="J303"/>
  <c r="I303"/>
  <c r="H303"/>
  <c r="G303"/>
  <c r="F303"/>
  <c r="E303"/>
  <c r="D303"/>
  <c r="C303"/>
  <c r="B303"/>
  <c r="A303"/>
  <c r="O302"/>
  <c r="K302"/>
  <c r="J302"/>
  <c r="I302"/>
  <c r="H302"/>
  <c r="G302"/>
  <c r="F302"/>
  <c r="E302"/>
  <c r="D302"/>
  <c r="C302"/>
  <c r="B302"/>
  <c r="A302"/>
  <c r="O301"/>
  <c r="K301"/>
  <c r="J301"/>
  <c r="I301"/>
  <c r="H301"/>
  <c r="G301"/>
  <c r="F301"/>
  <c r="E301"/>
  <c r="D301"/>
  <c r="C301"/>
  <c r="B301"/>
  <c r="A301"/>
  <c r="O300"/>
  <c r="K300"/>
  <c r="J300"/>
  <c r="I300"/>
  <c r="H300"/>
  <c r="G300"/>
  <c r="F300"/>
  <c r="E300"/>
  <c r="D300"/>
  <c r="C300"/>
  <c r="B300"/>
  <c r="A300"/>
  <c r="O299"/>
  <c r="K299"/>
  <c r="J299"/>
  <c r="I299"/>
  <c r="H299"/>
  <c r="G299"/>
  <c r="F299"/>
  <c r="E299"/>
  <c r="D299"/>
  <c r="C299"/>
  <c r="B299"/>
  <c r="A299"/>
  <c r="O298"/>
  <c r="K298"/>
  <c r="J298"/>
  <c r="I298"/>
  <c r="H298"/>
  <c r="G298"/>
  <c r="F298"/>
  <c r="E298"/>
  <c r="D298"/>
  <c r="C298"/>
  <c r="B298"/>
  <c r="A298"/>
  <c r="O297"/>
  <c r="K297"/>
  <c r="J297"/>
  <c r="I297"/>
  <c r="H297"/>
  <c r="G297"/>
  <c r="F297"/>
  <c r="E297"/>
  <c r="D297"/>
  <c r="C297"/>
  <c r="B297"/>
  <c r="A297"/>
  <c r="O296"/>
  <c r="K296"/>
  <c r="J296"/>
  <c r="I296"/>
  <c r="H296"/>
  <c r="G296"/>
  <c r="F296"/>
  <c r="E296"/>
  <c r="D296"/>
  <c r="C296"/>
  <c r="B296"/>
  <c r="A296"/>
  <c r="O295"/>
  <c r="K295"/>
  <c r="J295"/>
  <c r="I295"/>
  <c r="H295"/>
  <c r="G295"/>
  <c r="F295"/>
  <c r="E295"/>
  <c r="D295"/>
  <c r="C295"/>
  <c r="B295"/>
  <c r="A295"/>
  <c r="O294"/>
  <c r="K294"/>
  <c r="J294"/>
  <c r="I294"/>
  <c r="H294"/>
  <c r="G294"/>
  <c r="F294"/>
  <c r="E294"/>
  <c r="D294"/>
  <c r="C294"/>
  <c r="B294"/>
  <c r="A294"/>
  <c r="O293"/>
  <c r="K293"/>
  <c r="J293"/>
  <c r="I293"/>
  <c r="H293"/>
  <c r="G293"/>
  <c r="F293"/>
  <c r="E293"/>
  <c r="D293"/>
  <c r="C293"/>
  <c r="B293"/>
  <c r="A293"/>
  <c r="O292"/>
  <c r="K292"/>
  <c r="J292"/>
  <c r="I292"/>
  <c r="H292"/>
  <c r="G292"/>
  <c r="F292"/>
  <c r="E292"/>
  <c r="D292"/>
  <c r="C292"/>
  <c r="B292"/>
  <c r="A292"/>
  <c r="O291"/>
  <c r="K291"/>
  <c r="J291"/>
  <c r="I291"/>
  <c r="H291"/>
  <c r="G291"/>
  <c r="F291"/>
  <c r="E291"/>
  <c r="D291"/>
  <c r="C291"/>
  <c r="B291"/>
  <c r="A291"/>
  <c r="O290"/>
  <c r="K290"/>
  <c r="J290"/>
  <c r="I290"/>
  <c r="H290"/>
  <c r="G290"/>
  <c r="F290"/>
  <c r="E290"/>
  <c r="D290"/>
  <c r="C290"/>
  <c r="B290"/>
  <c r="A290"/>
  <c r="O289"/>
  <c r="K289"/>
  <c r="J289"/>
  <c r="I289"/>
  <c r="H289"/>
  <c r="G289"/>
  <c r="F289"/>
  <c r="E289"/>
  <c r="D289"/>
  <c r="C289"/>
  <c r="B289"/>
  <c r="A289"/>
  <c r="O288"/>
  <c r="K288"/>
  <c r="J288"/>
  <c r="I288"/>
  <c r="H288"/>
  <c r="G288"/>
  <c r="F288"/>
  <c r="E288"/>
  <c r="D288"/>
  <c r="C288"/>
  <c r="B288"/>
  <c r="A288"/>
  <c r="O287"/>
  <c r="K287"/>
  <c r="J287"/>
  <c r="I287"/>
  <c r="H287"/>
  <c r="G287"/>
  <c r="F287"/>
  <c r="E287"/>
  <c r="D287"/>
  <c r="C287"/>
  <c r="B287"/>
  <c r="A287"/>
  <c r="O286"/>
  <c r="K286"/>
  <c r="J286"/>
  <c r="I286"/>
  <c r="H286"/>
  <c r="G286"/>
  <c r="F286"/>
  <c r="E286"/>
  <c r="D286"/>
  <c r="C286"/>
  <c r="B286"/>
  <c r="A286"/>
  <c r="O285"/>
  <c r="K285"/>
  <c r="J285"/>
  <c r="I285"/>
  <c r="H285"/>
  <c r="G285"/>
  <c r="F285"/>
  <c r="E285"/>
  <c r="D285"/>
  <c r="C285"/>
  <c r="B285"/>
  <c r="A285"/>
  <c r="O284"/>
  <c r="K284"/>
  <c r="J284"/>
  <c r="I284"/>
  <c r="H284"/>
  <c r="G284"/>
  <c r="F284"/>
  <c r="E284"/>
  <c r="D284"/>
  <c r="C284"/>
  <c r="B284"/>
  <c r="A284"/>
  <c r="O283"/>
  <c r="K283"/>
  <c r="J283"/>
  <c r="I283"/>
  <c r="H283"/>
  <c r="G283"/>
  <c r="F283"/>
  <c r="E283"/>
  <c r="D283"/>
  <c r="C283"/>
  <c r="B283"/>
  <c r="A283"/>
  <c r="O282"/>
  <c r="K282"/>
  <c r="J282"/>
  <c r="I282"/>
  <c r="H282"/>
  <c r="G282"/>
  <c r="F282"/>
  <c r="E282"/>
  <c r="D282"/>
  <c r="C282"/>
  <c r="B282"/>
  <c r="A282"/>
  <c r="O281"/>
  <c r="K281"/>
  <c r="J281"/>
  <c r="I281"/>
  <c r="H281"/>
  <c r="G281"/>
  <c r="F281"/>
  <c r="E281"/>
  <c r="D281"/>
  <c r="C281"/>
  <c r="B281"/>
  <c r="A281"/>
  <c r="O280"/>
  <c r="K280"/>
  <c r="J280"/>
  <c r="I280"/>
  <c r="H280"/>
  <c r="G280"/>
  <c r="F280"/>
  <c r="E280"/>
  <c r="D280"/>
  <c r="C280"/>
  <c r="B280"/>
  <c r="A280"/>
  <c r="O279"/>
  <c r="K279"/>
  <c r="J279"/>
  <c r="I279"/>
  <c r="H279"/>
  <c r="G279"/>
  <c r="F279"/>
  <c r="E279"/>
  <c r="D279"/>
  <c r="C279"/>
  <c r="B279"/>
  <c r="A279"/>
  <c r="O278"/>
  <c r="K278"/>
  <c r="J278"/>
  <c r="I278"/>
  <c r="H278"/>
  <c r="G278"/>
  <c r="F278"/>
  <c r="E278"/>
  <c r="D278"/>
  <c r="C278"/>
  <c r="B278"/>
  <c r="A278"/>
  <c r="O277"/>
  <c r="K277"/>
  <c r="J277"/>
  <c r="I277"/>
  <c r="H277"/>
  <c r="G277"/>
  <c r="F277"/>
  <c r="E277"/>
  <c r="D277"/>
  <c r="C277"/>
  <c r="B277"/>
  <c r="A277"/>
  <c r="O276"/>
  <c r="K276"/>
  <c r="J276"/>
  <c r="I276"/>
  <c r="H276"/>
  <c r="G276"/>
  <c r="F276"/>
  <c r="E276"/>
  <c r="D276"/>
  <c r="C276"/>
  <c r="B276"/>
  <c r="A276"/>
  <c r="O275"/>
  <c r="K275"/>
  <c r="J275"/>
  <c r="I275"/>
  <c r="H275"/>
  <c r="G275"/>
  <c r="F275"/>
  <c r="E275"/>
  <c r="D275"/>
  <c r="C275"/>
  <c r="B275"/>
  <c r="A275"/>
  <c r="O274"/>
  <c r="K274"/>
  <c r="J274"/>
  <c r="I274"/>
  <c r="H274"/>
  <c r="G274"/>
  <c r="F274"/>
  <c r="E274"/>
  <c r="D274"/>
  <c r="C274"/>
  <c r="B274"/>
  <c r="A274"/>
  <c r="O273"/>
  <c r="K273"/>
  <c r="J273"/>
  <c r="I273"/>
  <c r="H273"/>
  <c r="G273"/>
  <c r="F273"/>
  <c r="E273"/>
  <c r="D273"/>
  <c r="C273"/>
  <c r="B273"/>
  <c r="A273"/>
  <c r="O272"/>
  <c r="K272"/>
  <c r="J272"/>
  <c r="I272"/>
  <c r="H272"/>
  <c r="G272"/>
  <c r="F272"/>
  <c r="E272"/>
  <c r="D272"/>
  <c r="C272"/>
  <c r="B272"/>
  <c r="A272"/>
  <c r="O271"/>
  <c r="K271"/>
  <c r="J271"/>
  <c r="I271"/>
  <c r="H271"/>
  <c r="G271"/>
  <c r="F271"/>
  <c r="E271"/>
  <c r="D271"/>
  <c r="C271"/>
  <c r="B271"/>
  <c r="A271"/>
  <c r="O270"/>
  <c r="K270"/>
  <c r="J270"/>
  <c r="I270"/>
  <c r="H270"/>
  <c r="G270"/>
  <c r="F270"/>
  <c r="E270"/>
  <c r="D270"/>
  <c r="C270"/>
  <c r="B270"/>
  <c r="A270"/>
  <c r="O269"/>
  <c r="K269"/>
  <c r="J269"/>
  <c r="I269"/>
  <c r="H269"/>
  <c r="G269"/>
  <c r="F269"/>
  <c r="E269"/>
  <c r="D269"/>
  <c r="C269"/>
  <c r="B269"/>
  <c r="A269"/>
  <c r="O268"/>
  <c r="K268"/>
  <c r="J268"/>
  <c r="I268"/>
  <c r="H268"/>
  <c r="G268"/>
  <c r="F268"/>
  <c r="E268"/>
  <c r="D268"/>
  <c r="C268"/>
  <c r="B268"/>
  <c r="A268"/>
  <c r="O267"/>
  <c r="K267"/>
  <c r="J267"/>
  <c r="I267"/>
  <c r="H267"/>
  <c r="G267"/>
  <c r="F267"/>
  <c r="E267"/>
  <c r="D267"/>
  <c r="C267"/>
  <c r="B267"/>
  <c r="A267"/>
  <c r="O266"/>
  <c r="K266"/>
  <c r="J266"/>
  <c r="I266"/>
  <c r="H266"/>
  <c r="G266"/>
  <c r="F266"/>
  <c r="E266"/>
  <c r="D266"/>
  <c r="C266"/>
  <c r="B266"/>
  <c r="A266"/>
  <c r="O265"/>
  <c r="K265"/>
  <c r="J265"/>
  <c r="I265"/>
  <c r="H265"/>
  <c r="G265"/>
  <c r="F265"/>
  <c r="E265"/>
  <c r="D265"/>
  <c r="C265"/>
  <c r="B265"/>
  <c r="A265"/>
  <c r="O264"/>
  <c r="K264"/>
  <c r="J264"/>
  <c r="I264"/>
  <c r="H264"/>
  <c r="G264"/>
  <c r="F264"/>
  <c r="E264"/>
  <c r="D264"/>
  <c r="C264"/>
  <c r="B264"/>
  <c r="A264"/>
  <c r="O263"/>
  <c r="K263"/>
  <c r="J263"/>
  <c r="I263"/>
  <c r="H263"/>
  <c r="G263"/>
  <c r="F263"/>
  <c r="E263"/>
  <c r="D263"/>
  <c r="C263"/>
  <c r="B263"/>
  <c r="A263"/>
  <c r="O262"/>
  <c r="K262"/>
  <c r="J262"/>
  <c r="I262"/>
  <c r="H262"/>
  <c r="G262"/>
  <c r="F262"/>
  <c r="E262"/>
  <c r="D262"/>
  <c r="C262"/>
  <c r="B262"/>
  <c r="A262"/>
  <c r="O261"/>
  <c r="K261"/>
  <c r="J261"/>
  <c r="I261"/>
  <c r="H261"/>
  <c r="G261"/>
  <c r="F261"/>
  <c r="E261"/>
  <c r="D261"/>
  <c r="C261"/>
  <c r="B261"/>
  <c r="A261"/>
  <c r="O260"/>
  <c r="K260"/>
  <c r="J260"/>
  <c r="I260"/>
  <c r="H260"/>
  <c r="G260"/>
  <c r="F260"/>
  <c r="E260"/>
  <c r="D260"/>
  <c r="C260"/>
  <c r="B260"/>
  <c r="A260"/>
  <c r="O259"/>
  <c r="K259"/>
  <c r="J259"/>
  <c r="I259"/>
  <c r="H259"/>
  <c r="G259"/>
  <c r="F259"/>
  <c r="E259"/>
  <c r="D259"/>
  <c r="C259"/>
  <c r="B259"/>
  <c r="A259"/>
  <c r="O258"/>
  <c r="K258"/>
  <c r="J258"/>
  <c r="I258"/>
  <c r="H258"/>
  <c r="G258"/>
  <c r="F258"/>
  <c r="E258"/>
  <c r="D258"/>
  <c r="C258"/>
  <c r="B258"/>
  <c r="A258"/>
  <c r="O257"/>
  <c r="K257"/>
  <c r="J257"/>
  <c r="I257"/>
  <c r="H257"/>
  <c r="G257"/>
  <c r="F257"/>
  <c r="E257"/>
  <c r="D257"/>
  <c r="C257"/>
  <c r="B257"/>
  <c r="A257"/>
  <c r="O256"/>
  <c r="K256"/>
  <c r="J256"/>
  <c r="I256"/>
  <c r="H256"/>
  <c r="G256"/>
  <c r="F256"/>
  <c r="E256"/>
  <c r="D256"/>
  <c r="C256"/>
  <c r="B256"/>
  <c r="A256"/>
  <c r="O255"/>
  <c r="K255"/>
  <c r="J255"/>
  <c r="I255"/>
  <c r="H255"/>
  <c r="G255"/>
  <c r="F255"/>
  <c r="E255"/>
  <c r="D255"/>
  <c r="C255"/>
  <c r="B255"/>
  <c r="A255"/>
  <c r="O254"/>
  <c r="K254"/>
  <c r="J254"/>
  <c r="I254"/>
  <c r="H254"/>
  <c r="G254"/>
  <c r="F254"/>
  <c r="E254"/>
  <c r="D254"/>
  <c r="C254"/>
  <c r="B254"/>
  <c r="A254"/>
  <c r="O253"/>
  <c r="K253"/>
  <c r="J253"/>
  <c r="I253"/>
  <c r="H253"/>
  <c r="G253"/>
  <c r="F253"/>
  <c r="E253"/>
  <c r="D253"/>
  <c r="C253"/>
  <c r="B253"/>
  <c r="A253"/>
  <c r="O252"/>
  <c r="K252"/>
  <c r="J252"/>
  <c r="I252"/>
  <c r="H252"/>
  <c r="G252"/>
  <c r="F252"/>
  <c r="E252"/>
  <c r="D252"/>
  <c r="C252"/>
  <c r="B252"/>
  <c r="A252"/>
  <c r="O251"/>
  <c r="K251"/>
  <c r="J251"/>
  <c r="I251"/>
  <c r="H251"/>
  <c r="G251"/>
  <c r="F251"/>
  <c r="E251"/>
  <c r="D251"/>
  <c r="C251"/>
  <c r="B251"/>
  <c r="A251"/>
  <c r="O250"/>
  <c r="K250"/>
  <c r="J250"/>
  <c r="I250"/>
  <c r="H250"/>
  <c r="G250"/>
  <c r="F250"/>
  <c r="E250"/>
  <c r="D250"/>
  <c r="C250"/>
  <c r="B250"/>
  <c r="A250"/>
  <c r="O249"/>
  <c r="K249"/>
  <c r="J249"/>
  <c r="I249"/>
  <c r="H249"/>
  <c r="G249"/>
  <c r="F249"/>
  <c r="E249"/>
  <c r="D249"/>
  <c r="C249"/>
  <c r="B249"/>
  <c r="A249"/>
  <c r="O248"/>
  <c r="K248"/>
  <c r="J248"/>
  <c r="I248"/>
  <c r="H248"/>
  <c r="G248"/>
  <c r="F248"/>
  <c r="E248"/>
  <c r="D248"/>
  <c r="C248"/>
  <c r="B248"/>
  <c r="A248"/>
  <c r="O247"/>
  <c r="K247"/>
  <c r="J247"/>
  <c r="I247"/>
  <c r="H247"/>
  <c r="G247"/>
  <c r="F247"/>
  <c r="E247"/>
  <c r="D247"/>
  <c r="C247"/>
  <c r="B247"/>
  <c r="A247"/>
  <c r="O246"/>
  <c r="K246"/>
  <c r="J246"/>
  <c r="I246"/>
  <c r="H246"/>
  <c r="G246"/>
  <c r="F246"/>
  <c r="E246"/>
  <c r="D246"/>
  <c r="C246"/>
  <c r="B246"/>
  <c r="A246"/>
  <c r="O245"/>
  <c r="K245"/>
  <c r="J245"/>
  <c r="I245"/>
  <c r="H245"/>
  <c r="G245"/>
  <c r="F245"/>
  <c r="E245"/>
  <c r="D245"/>
  <c r="C245"/>
  <c r="B245"/>
  <c r="A245"/>
  <c r="O244"/>
  <c r="K244"/>
  <c r="J244"/>
  <c r="I244"/>
  <c r="H244"/>
  <c r="G244"/>
  <c r="F244"/>
  <c r="E244"/>
  <c r="D244"/>
  <c r="C244"/>
  <c r="B244"/>
  <c r="A244"/>
  <c r="O243"/>
  <c r="K243"/>
  <c r="J243"/>
  <c r="I243"/>
  <c r="H243"/>
  <c r="G243"/>
  <c r="F243"/>
  <c r="E243"/>
  <c r="D243"/>
  <c r="C243"/>
  <c r="B243"/>
  <c r="A243"/>
  <c r="O242"/>
  <c r="K242"/>
  <c r="J242"/>
  <c r="I242"/>
  <c r="H242"/>
  <c r="G242"/>
  <c r="F242"/>
  <c r="E242"/>
  <c r="D242"/>
  <c r="C242"/>
  <c r="B242"/>
  <c r="A242"/>
  <c r="O241"/>
  <c r="K241"/>
  <c r="J241"/>
  <c r="I241"/>
  <c r="H241"/>
  <c r="G241"/>
  <c r="F241"/>
  <c r="E241"/>
  <c r="D241"/>
  <c r="C241"/>
  <c r="B241"/>
  <c r="A241"/>
  <c r="O240"/>
  <c r="K240"/>
  <c r="J240"/>
  <c r="I240"/>
  <c r="H240"/>
  <c r="G240"/>
  <c r="F240"/>
  <c r="E240"/>
  <c r="D240"/>
  <c r="C240"/>
  <c r="B240"/>
  <c r="A240"/>
  <c r="O239"/>
  <c r="K239"/>
  <c r="J239"/>
  <c r="I239"/>
  <c r="H239"/>
  <c r="G239"/>
  <c r="F239"/>
  <c r="E239"/>
  <c r="D239"/>
  <c r="C239"/>
  <c r="B239"/>
  <c r="A239"/>
  <c r="O238"/>
  <c r="K238"/>
  <c r="J238"/>
  <c r="I238"/>
  <c r="H238"/>
  <c r="G238"/>
  <c r="F238"/>
  <c r="E238"/>
  <c r="D238"/>
  <c r="C238"/>
  <c r="B238"/>
  <c r="A238"/>
  <c r="O237"/>
  <c r="K237"/>
  <c r="J237"/>
  <c r="I237"/>
  <c r="H237"/>
  <c r="G237"/>
  <c r="F237"/>
  <c r="E237"/>
  <c r="D237"/>
  <c r="C237"/>
  <c r="B237"/>
  <c r="A237"/>
  <c r="O236"/>
  <c r="K236"/>
  <c r="J236"/>
  <c r="I236"/>
  <c r="H236"/>
  <c r="G236"/>
  <c r="F236"/>
  <c r="E236"/>
  <c r="D236"/>
  <c r="C236"/>
  <c r="B236"/>
  <c r="A236"/>
  <c r="O235"/>
  <c r="K235"/>
  <c r="J235"/>
  <c r="I235"/>
  <c r="H235"/>
  <c r="G235"/>
  <c r="F235"/>
  <c r="E235"/>
  <c r="D235"/>
  <c r="C235"/>
  <c r="B235"/>
  <c r="A235"/>
  <c r="O234"/>
  <c r="K234"/>
  <c r="J234"/>
  <c r="I234"/>
  <c r="H234"/>
  <c r="G234"/>
  <c r="F234"/>
  <c r="E234"/>
  <c r="D234"/>
  <c r="C234"/>
  <c r="B234"/>
  <c r="A234"/>
  <c r="O233"/>
  <c r="K233"/>
  <c r="J233"/>
  <c r="I233"/>
  <c r="H233"/>
  <c r="G233"/>
  <c r="F233"/>
  <c r="E233"/>
  <c r="D233"/>
  <c r="C233"/>
  <c r="B233"/>
  <c r="A233"/>
  <c r="O232"/>
  <c r="K232"/>
  <c r="J232"/>
  <c r="I232"/>
  <c r="H232"/>
  <c r="G232"/>
  <c r="F232"/>
  <c r="E232"/>
  <c r="D232"/>
  <c r="C232"/>
  <c r="B232"/>
  <c r="A232"/>
  <c r="O231"/>
  <c r="K231"/>
  <c r="J231"/>
  <c r="I231"/>
  <c r="H231"/>
  <c r="G231"/>
  <c r="F231"/>
  <c r="E231"/>
  <c r="D231"/>
  <c r="C231"/>
  <c r="B231"/>
  <c r="A231"/>
  <c r="O230"/>
  <c r="K230"/>
  <c r="J230"/>
  <c r="I230"/>
  <c r="H230"/>
  <c r="G230"/>
  <c r="F230"/>
  <c r="E230"/>
  <c r="D230"/>
  <c r="C230"/>
  <c r="B230"/>
  <c r="A230"/>
  <c r="O229"/>
  <c r="K229"/>
  <c r="J229"/>
  <c r="I229"/>
  <c r="H229"/>
  <c r="G229"/>
  <c r="F229"/>
  <c r="E229"/>
  <c r="D229"/>
  <c r="C229"/>
  <c r="B229"/>
  <c r="A229"/>
  <c r="O228"/>
  <c r="K228"/>
  <c r="J228"/>
  <c r="I228"/>
  <c r="H228"/>
  <c r="G228"/>
  <c r="F228"/>
  <c r="E228"/>
  <c r="D228"/>
  <c r="C228"/>
  <c r="B228"/>
  <c r="A228"/>
  <c r="O227"/>
  <c r="K227"/>
  <c r="J227"/>
  <c r="I227"/>
  <c r="H227"/>
  <c r="G227"/>
  <c r="F227"/>
  <c r="E227"/>
  <c r="D227"/>
  <c r="C227"/>
  <c r="B227"/>
  <c r="A227"/>
  <c r="O226"/>
  <c r="K226"/>
  <c r="J226"/>
  <c r="I226"/>
  <c r="H226"/>
  <c r="G226"/>
  <c r="F226"/>
  <c r="E226"/>
  <c r="D226"/>
  <c r="C226"/>
  <c r="B226"/>
  <c r="A226"/>
  <c r="O225"/>
  <c r="K225"/>
  <c r="J225"/>
  <c r="I225"/>
  <c r="H225"/>
  <c r="G225"/>
  <c r="F225"/>
  <c r="E225"/>
  <c r="D225"/>
  <c r="C225"/>
  <c r="B225"/>
  <c r="A225"/>
  <c r="O224"/>
  <c r="K224"/>
  <c r="J224"/>
  <c r="I224"/>
  <c r="H224"/>
  <c r="G224"/>
  <c r="F224"/>
  <c r="E224"/>
  <c r="D224"/>
  <c r="C224"/>
  <c r="B224"/>
  <c r="A224"/>
  <c r="O223"/>
  <c r="K223"/>
  <c r="J223"/>
  <c r="I223"/>
  <c r="H223"/>
  <c r="G223"/>
  <c r="F223"/>
  <c r="E223"/>
  <c r="D223"/>
  <c r="C223"/>
  <c r="B223"/>
  <c r="A223"/>
  <c r="O222"/>
  <c r="K222"/>
  <c r="J222"/>
  <c r="I222"/>
  <c r="H222"/>
  <c r="G222"/>
  <c r="F222"/>
  <c r="E222"/>
  <c r="D222"/>
  <c r="C222"/>
  <c r="B222"/>
  <c r="A222"/>
  <c r="O221"/>
  <c r="K221"/>
  <c r="J221"/>
  <c r="I221"/>
  <c r="H221"/>
  <c r="G221"/>
  <c r="F221"/>
  <c r="E221"/>
  <c r="D221"/>
  <c r="C221"/>
  <c r="B221"/>
  <c r="A221"/>
  <c r="O220"/>
  <c r="K220"/>
  <c r="J220"/>
  <c r="I220"/>
  <c r="H220"/>
  <c r="G220"/>
  <c r="F220"/>
  <c r="E220"/>
  <c r="D220"/>
  <c r="C220"/>
  <c r="B220"/>
  <c r="A220"/>
  <c r="O219"/>
  <c r="K219"/>
  <c r="J219"/>
  <c r="I219"/>
  <c r="H219"/>
  <c r="G219"/>
  <c r="F219"/>
  <c r="E219"/>
  <c r="D219"/>
  <c r="C219"/>
  <c r="B219"/>
  <c r="A219"/>
  <c r="O218"/>
  <c r="K218"/>
  <c r="J218"/>
  <c r="I218"/>
  <c r="H218"/>
  <c r="G218"/>
  <c r="F218"/>
  <c r="E218"/>
  <c r="D218"/>
  <c r="C218"/>
  <c r="B218"/>
  <c r="A218"/>
  <c r="O217"/>
  <c r="K217"/>
  <c r="J217"/>
  <c r="I217"/>
  <c r="H217"/>
  <c r="G217"/>
  <c r="F217"/>
  <c r="E217"/>
  <c r="D217"/>
  <c r="C217"/>
  <c r="B217"/>
  <c r="A217"/>
  <c r="O216"/>
  <c r="K216"/>
  <c r="J216"/>
  <c r="I216"/>
  <c r="H216"/>
  <c r="G216"/>
  <c r="F216"/>
  <c r="E216"/>
  <c r="D216"/>
  <c r="C216"/>
  <c r="B216"/>
  <c r="A216"/>
  <c r="O215"/>
  <c r="K215"/>
  <c r="J215"/>
  <c r="I215"/>
  <c r="H215"/>
  <c r="G215"/>
  <c r="F215"/>
  <c r="E215"/>
  <c r="D215"/>
  <c r="C215"/>
  <c r="B215"/>
  <c r="A215"/>
  <c r="O214"/>
  <c r="K214"/>
  <c r="J214"/>
  <c r="I214"/>
  <c r="H214"/>
  <c r="G214"/>
  <c r="F214"/>
  <c r="E214"/>
  <c r="D214"/>
  <c r="C214"/>
  <c r="B214"/>
  <c r="A214"/>
  <c r="O213"/>
  <c r="K213"/>
  <c r="J213"/>
  <c r="I213"/>
  <c r="H213"/>
  <c r="G213"/>
  <c r="F213"/>
  <c r="E213"/>
  <c r="D213"/>
  <c r="C213"/>
  <c r="B213"/>
  <c r="A213"/>
  <c r="O212"/>
  <c r="K212"/>
  <c r="J212"/>
  <c r="I212"/>
  <c r="H212"/>
  <c r="G212"/>
  <c r="F212"/>
  <c r="E212"/>
  <c r="D212"/>
  <c r="C212"/>
  <c r="B212"/>
  <c r="A212"/>
  <c r="O211"/>
  <c r="K211"/>
  <c r="J211"/>
  <c r="I211"/>
  <c r="H211"/>
  <c r="G211"/>
  <c r="F211"/>
  <c r="E211"/>
  <c r="D211"/>
  <c r="C211"/>
  <c r="B211"/>
  <c r="A211"/>
  <c r="O210"/>
  <c r="K210"/>
  <c r="J210"/>
  <c r="I210"/>
  <c r="H210"/>
  <c r="G210"/>
  <c r="F210"/>
  <c r="E210"/>
  <c r="D210"/>
  <c r="C210"/>
  <c r="B210"/>
  <c r="A210"/>
  <c r="O209"/>
  <c r="K209"/>
  <c r="J209"/>
  <c r="I209"/>
  <c r="H209"/>
  <c r="G209"/>
  <c r="F209"/>
  <c r="E209"/>
  <c r="D209"/>
  <c r="C209"/>
  <c r="B209"/>
  <c r="A209"/>
  <c r="O208"/>
  <c r="K208"/>
  <c r="J208"/>
  <c r="I208"/>
  <c r="H208"/>
  <c r="G208"/>
  <c r="F208"/>
  <c r="E208"/>
  <c r="D208"/>
  <c r="C208"/>
  <c r="B208"/>
  <c r="A208"/>
  <c r="O207"/>
  <c r="K207"/>
  <c r="J207"/>
  <c r="I207"/>
  <c r="H207"/>
  <c r="G207"/>
  <c r="F207"/>
  <c r="E207"/>
  <c r="D207"/>
  <c r="C207"/>
  <c r="B207"/>
  <c r="A207"/>
  <c r="O206"/>
  <c r="K206"/>
  <c r="J206"/>
  <c r="I206"/>
  <c r="H206"/>
  <c r="G206"/>
  <c r="F206"/>
  <c r="E206"/>
  <c r="D206"/>
  <c r="C206"/>
  <c r="B206"/>
  <c r="A206"/>
  <c r="O205"/>
  <c r="K205"/>
  <c r="J205"/>
  <c r="I205"/>
  <c r="H205"/>
  <c r="G205"/>
  <c r="F205"/>
  <c r="E205"/>
  <c r="D205"/>
  <c r="C205"/>
  <c r="B205"/>
  <c r="A205"/>
  <c r="O204"/>
  <c r="K204"/>
  <c r="J204"/>
  <c r="I204"/>
  <c r="H204"/>
  <c r="G204"/>
  <c r="F204"/>
  <c r="E204"/>
  <c r="D204"/>
  <c r="C204"/>
  <c r="B204"/>
  <c r="A204"/>
  <c r="O203"/>
  <c r="K203"/>
  <c r="J203"/>
  <c r="I203"/>
  <c r="H203"/>
  <c r="G203"/>
  <c r="F203"/>
  <c r="E203"/>
  <c r="D203"/>
  <c r="C203"/>
  <c r="B203"/>
  <c r="A203"/>
  <c r="O202"/>
  <c r="K202"/>
  <c r="J202"/>
  <c r="I202"/>
  <c r="H202"/>
  <c r="G202"/>
  <c r="F202"/>
  <c r="E202"/>
  <c r="D202"/>
  <c r="C202"/>
  <c r="B202"/>
  <c r="A202"/>
  <c r="O201"/>
  <c r="K201"/>
  <c r="J201"/>
  <c r="I201"/>
  <c r="H201"/>
  <c r="G201"/>
  <c r="F201"/>
  <c r="E201"/>
  <c r="D201"/>
  <c r="C201"/>
  <c r="B201"/>
  <c r="A201"/>
  <c r="O200"/>
  <c r="K200"/>
  <c r="J200"/>
  <c r="I200"/>
  <c r="H200"/>
  <c r="G200"/>
  <c r="F200"/>
  <c r="E200"/>
  <c r="D200"/>
  <c r="C200"/>
  <c r="B200"/>
  <c r="A200"/>
  <c r="O199"/>
  <c r="K199"/>
  <c r="J199"/>
  <c r="I199"/>
  <c r="H199"/>
  <c r="G199"/>
  <c r="F199"/>
  <c r="E199"/>
  <c r="D199"/>
  <c r="C199"/>
  <c r="B199"/>
  <c r="A199"/>
  <c r="O198"/>
  <c r="K198"/>
  <c r="J198"/>
  <c r="I198"/>
  <c r="H198"/>
  <c r="G198"/>
  <c r="F198"/>
  <c r="E198"/>
  <c r="D198"/>
  <c r="C198"/>
  <c r="B198"/>
  <c r="A198"/>
  <c r="O197"/>
  <c r="K197"/>
  <c r="J197"/>
  <c r="I197"/>
  <c r="H197"/>
  <c r="G197"/>
  <c r="F197"/>
  <c r="E197"/>
  <c r="D197"/>
  <c r="C197"/>
  <c r="B197"/>
  <c r="A197"/>
  <c r="O196"/>
  <c r="K196"/>
  <c r="J196"/>
  <c r="I196"/>
  <c r="H196"/>
  <c r="G196"/>
  <c r="F196"/>
  <c r="E196"/>
  <c r="D196"/>
  <c r="C196"/>
  <c r="B196"/>
  <c r="A196"/>
  <c r="O195"/>
  <c r="K195"/>
  <c r="J195"/>
  <c r="I195"/>
  <c r="H195"/>
  <c r="G195"/>
  <c r="F195"/>
  <c r="E195"/>
  <c r="D195"/>
  <c r="C195"/>
  <c r="B195"/>
  <c r="A195"/>
  <c r="O194"/>
  <c r="K194"/>
  <c r="J194"/>
  <c r="I194"/>
  <c r="H194"/>
  <c r="G194"/>
  <c r="F194"/>
  <c r="E194"/>
  <c r="D194"/>
  <c r="C194"/>
  <c r="B194"/>
  <c r="A194"/>
  <c r="O193"/>
  <c r="K193"/>
  <c r="J193"/>
  <c r="I193"/>
  <c r="H193"/>
  <c r="G193"/>
  <c r="F193"/>
  <c r="E193"/>
  <c r="D193"/>
  <c r="C193"/>
  <c r="B193"/>
  <c r="A193"/>
  <c r="O192"/>
  <c r="K192"/>
  <c r="J192"/>
  <c r="I192"/>
  <c r="H192"/>
  <c r="G192"/>
  <c r="F192"/>
  <c r="E192"/>
  <c r="D192"/>
  <c r="C192"/>
  <c r="B192"/>
  <c r="A192"/>
  <c r="O191"/>
  <c r="K191"/>
  <c r="J191"/>
  <c r="I191"/>
  <c r="H191"/>
  <c r="G191"/>
  <c r="F191"/>
  <c r="E191"/>
  <c r="D191"/>
  <c r="C191"/>
  <c r="B191"/>
  <c r="A191"/>
  <c r="O190"/>
  <c r="K190"/>
  <c r="J190"/>
  <c r="I190"/>
  <c r="H190"/>
  <c r="G190"/>
  <c r="F190"/>
  <c r="E190"/>
  <c r="D190"/>
  <c r="C190"/>
  <c r="B190"/>
  <c r="A190"/>
  <c r="O189"/>
  <c r="K189"/>
  <c r="J189"/>
  <c r="I189"/>
  <c r="H189"/>
  <c r="G189"/>
  <c r="F189"/>
  <c r="E189"/>
  <c r="D189"/>
  <c r="C189"/>
  <c r="B189"/>
  <c r="A189"/>
  <c r="O188"/>
  <c r="K188"/>
  <c r="J188"/>
  <c r="I188"/>
  <c r="H188"/>
  <c r="G188"/>
  <c r="F188"/>
  <c r="E188"/>
  <c r="D188"/>
  <c r="C188"/>
  <c r="B188"/>
  <c r="A188"/>
  <c r="O187"/>
  <c r="K187"/>
  <c r="J187"/>
  <c r="I187"/>
  <c r="H187"/>
  <c r="G187"/>
  <c r="F187"/>
  <c r="E187"/>
  <c r="D187"/>
  <c r="C187"/>
  <c r="B187"/>
  <c r="A187"/>
  <c r="O186"/>
  <c r="K186"/>
  <c r="J186"/>
  <c r="I186"/>
  <c r="H186"/>
  <c r="G186"/>
  <c r="F186"/>
  <c r="E186"/>
  <c r="D186"/>
  <c r="C186"/>
  <c r="B186"/>
  <c r="A186"/>
  <c r="O185"/>
  <c r="K185"/>
  <c r="J185"/>
  <c r="I185"/>
  <c r="H185"/>
  <c r="G185"/>
  <c r="F185"/>
  <c r="E185"/>
  <c r="D185"/>
  <c r="C185"/>
  <c r="B185"/>
  <c r="A185"/>
  <c r="O184"/>
  <c r="K184"/>
  <c r="J184"/>
  <c r="I184"/>
  <c r="H184"/>
  <c r="G184"/>
  <c r="F184"/>
  <c r="E184"/>
  <c r="D184"/>
  <c r="C184"/>
  <c r="B184"/>
  <c r="A184"/>
  <c r="O183"/>
  <c r="K183"/>
  <c r="J183"/>
  <c r="I183"/>
  <c r="H183"/>
  <c r="G183"/>
  <c r="F183"/>
  <c r="E183"/>
  <c r="D183"/>
  <c r="C183"/>
  <c r="B183"/>
  <c r="A183"/>
  <c r="O182"/>
  <c r="K182"/>
  <c r="J182"/>
  <c r="I182"/>
  <c r="H182"/>
  <c r="G182"/>
  <c r="F182"/>
  <c r="E182"/>
  <c r="D182"/>
  <c r="C182"/>
  <c r="B182"/>
  <c r="A182"/>
  <c r="O181"/>
  <c r="K181"/>
  <c r="J181"/>
  <c r="I181"/>
  <c r="H181"/>
  <c r="G181"/>
  <c r="F181"/>
  <c r="E181"/>
  <c r="D181"/>
  <c r="C181"/>
  <c r="B181"/>
  <c r="A181"/>
  <c r="O180"/>
  <c r="K180"/>
  <c r="J180"/>
  <c r="I180"/>
  <c r="H180"/>
  <c r="G180"/>
  <c r="F180"/>
  <c r="E180"/>
  <c r="D180"/>
  <c r="C180"/>
  <c r="B180"/>
  <c r="A180"/>
  <c r="O179"/>
  <c r="K179"/>
  <c r="J179"/>
  <c r="I179"/>
  <c r="H179"/>
  <c r="G179"/>
  <c r="F179"/>
  <c r="E179"/>
  <c r="D179"/>
  <c r="C179"/>
  <c r="B179"/>
  <c r="A179"/>
  <c r="O178"/>
  <c r="K178"/>
  <c r="J178"/>
  <c r="I178"/>
  <c r="H178"/>
  <c r="G178"/>
  <c r="F178"/>
  <c r="E178"/>
  <c r="D178"/>
  <c r="C178"/>
  <c r="B178"/>
  <c r="A178"/>
  <c r="O177"/>
  <c r="K177"/>
  <c r="J177"/>
  <c r="I177"/>
  <c r="H177"/>
  <c r="G177"/>
  <c r="F177"/>
  <c r="E177"/>
  <c r="D177"/>
  <c r="C177"/>
  <c r="B177"/>
  <c r="A177"/>
  <c r="O176"/>
  <c r="K176"/>
  <c r="J176"/>
  <c r="I176"/>
  <c r="H176"/>
  <c r="G176"/>
  <c r="F176"/>
  <c r="E176"/>
  <c r="D176"/>
  <c r="C176"/>
  <c r="B176"/>
  <c r="A176"/>
  <c r="O175"/>
  <c r="K175"/>
  <c r="J175"/>
  <c r="I175"/>
  <c r="H175"/>
  <c r="G175"/>
  <c r="F175"/>
  <c r="E175"/>
  <c r="D175"/>
  <c r="C175"/>
  <c r="B175"/>
  <c r="A175"/>
  <c r="O174"/>
  <c r="K174"/>
  <c r="J174"/>
  <c r="I174"/>
  <c r="H174"/>
  <c r="G174"/>
  <c r="F174"/>
  <c r="E174"/>
  <c r="D174"/>
  <c r="C174"/>
  <c r="B174"/>
  <c r="A174"/>
  <c r="O173"/>
  <c r="K173"/>
  <c r="J173"/>
  <c r="I173"/>
  <c r="H173"/>
  <c r="G173"/>
  <c r="F173"/>
  <c r="E173"/>
  <c r="D173"/>
  <c r="C173"/>
  <c r="B173"/>
  <c r="A173"/>
  <c r="O172"/>
  <c r="K172"/>
  <c r="J172"/>
  <c r="I172"/>
  <c r="H172"/>
  <c r="G172"/>
  <c r="F172"/>
  <c r="E172"/>
  <c r="D172"/>
  <c r="C172"/>
  <c r="B172"/>
  <c r="A172"/>
  <c r="O171"/>
  <c r="K171"/>
  <c r="J171"/>
  <c r="I171"/>
  <c r="H171"/>
  <c r="G171"/>
  <c r="F171"/>
  <c r="E171"/>
  <c r="D171"/>
  <c r="C171"/>
  <c r="B171"/>
  <c r="A171"/>
  <c r="O170"/>
  <c r="K170"/>
  <c r="J170"/>
  <c r="I170"/>
  <c r="H170"/>
  <c r="G170"/>
  <c r="F170"/>
  <c r="E170"/>
  <c r="D170"/>
  <c r="C170"/>
  <c r="B170"/>
  <c r="A170"/>
  <c r="O169"/>
  <c r="K169"/>
  <c r="J169"/>
  <c r="I169"/>
  <c r="H169"/>
  <c r="G169"/>
  <c r="F169"/>
  <c r="E169"/>
  <c r="D169"/>
  <c r="C169"/>
  <c r="B169"/>
  <c r="A169"/>
  <c r="O168"/>
  <c r="K168"/>
  <c r="J168"/>
  <c r="I168"/>
  <c r="H168"/>
  <c r="G168"/>
  <c r="F168"/>
  <c r="E168"/>
  <c r="D168"/>
  <c r="C168"/>
  <c r="B168"/>
  <c r="A168"/>
  <c r="O167"/>
  <c r="K167"/>
  <c r="J167"/>
  <c r="I167"/>
  <c r="H167"/>
  <c r="G167"/>
  <c r="F167"/>
  <c r="E167"/>
  <c r="D167"/>
  <c r="C167"/>
  <c r="B167"/>
  <c r="A167"/>
  <c r="O166"/>
  <c r="K166"/>
  <c r="J166"/>
  <c r="I166"/>
  <c r="H166"/>
  <c r="G166"/>
  <c r="F166"/>
  <c r="E166"/>
  <c r="D166"/>
  <c r="C166"/>
  <c r="B166"/>
  <c r="A166"/>
  <c r="O165"/>
  <c r="K165"/>
  <c r="J165"/>
  <c r="I165"/>
  <c r="H165"/>
  <c r="G165"/>
  <c r="F165"/>
  <c r="E165"/>
  <c r="D165"/>
  <c r="C165"/>
  <c r="B165"/>
  <c r="A165"/>
  <c r="O164"/>
  <c r="K164"/>
  <c r="J164"/>
  <c r="I164"/>
  <c r="H164"/>
  <c r="G164"/>
  <c r="F164"/>
  <c r="E164"/>
  <c r="D164"/>
  <c r="C164"/>
  <c r="B164"/>
  <c r="A164"/>
  <c r="O163"/>
  <c r="K163"/>
  <c r="J163"/>
  <c r="I163"/>
  <c r="H163"/>
  <c r="G163"/>
  <c r="F163"/>
  <c r="E163"/>
  <c r="D163"/>
  <c r="C163"/>
  <c r="B163"/>
  <c r="A163"/>
  <c r="O162"/>
  <c r="K162"/>
  <c r="J162"/>
  <c r="I162"/>
  <c r="H162"/>
  <c r="G162"/>
  <c r="F162"/>
  <c r="E162"/>
  <c r="D162"/>
  <c r="C162"/>
  <c r="B162"/>
  <c r="A162"/>
  <c r="O161"/>
  <c r="K161"/>
  <c r="J161"/>
  <c r="I161"/>
  <c r="H161"/>
  <c r="G161"/>
  <c r="F161"/>
  <c r="E161"/>
  <c r="D161"/>
  <c r="C161"/>
  <c r="B161"/>
  <c r="A161"/>
  <c r="O160"/>
  <c r="K160"/>
  <c r="J160"/>
  <c r="I160"/>
  <c r="H160"/>
  <c r="G160"/>
  <c r="F160"/>
  <c r="E160"/>
  <c r="D160"/>
  <c r="C160"/>
  <c r="B160"/>
  <c r="A160"/>
  <c r="O159"/>
  <c r="K159"/>
  <c r="J159"/>
  <c r="I159"/>
  <c r="H159"/>
  <c r="G159"/>
  <c r="F159"/>
  <c r="E159"/>
  <c r="D159"/>
  <c r="C159"/>
  <c r="B159"/>
  <c r="A159"/>
  <c r="O158"/>
  <c r="K158"/>
  <c r="J158"/>
  <c r="I158"/>
  <c r="H158"/>
  <c r="G158"/>
  <c r="F158"/>
  <c r="E158"/>
  <c r="D158"/>
  <c r="C158"/>
  <c r="B158"/>
  <c r="A158"/>
  <c r="O157"/>
  <c r="K157"/>
  <c r="J157"/>
  <c r="I157"/>
  <c r="H157"/>
  <c r="G157"/>
  <c r="F157"/>
  <c r="E157"/>
  <c r="D157"/>
  <c r="C157"/>
  <c r="B157"/>
  <c r="A157"/>
  <c r="O156"/>
  <c r="K156"/>
  <c r="J156"/>
  <c r="I156"/>
  <c r="H156"/>
  <c r="G156"/>
  <c r="F156"/>
  <c r="E156"/>
  <c r="D156"/>
  <c r="C156"/>
  <c r="B156"/>
  <c r="A156"/>
  <c r="O155"/>
  <c r="K155"/>
  <c r="J155"/>
  <c r="I155"/>
  <c r="H155"/>
  <c r="G155"/>
  <c r="F155"/>
  <c r="E155"/>
  <c r="D155"/>
  <c r="C155"/>
  <c r="B155"/>
  <c r="A155"/>
  <c r="O154"/>
  <c r="K154"/>
  <c r="J154"/>
  <c r="I154"/>
  <c r="H154"/>
  <c r="G154"/>
  <c r="F154"/>
  <c r="E154"/>
  <c r="D154"/>
  <c r="C154"/>
  <c r="B154"/>
  <c r="A154"/>
  <c r="O153"/>
  <c r="K153"/>
  <c r="J153"/>
  <c r="I153"/>
  <c r="H153"/>
  <c r="G153"/>
  <c r="F153"/>
  <c r="E153"/>
  <c r="D153"/>
  <c r="C153"/>
  <c r="B153"/>
  <c r="A153"/>
  <c r="O152"/>
  <c r="K152"/>
  <c r="J152"/>
  <c r="I152"/>
  <c r="H152"/>
  <c r="G152"/>
  <c r="F152"/>
  <c r="E152"/>
  <c r="D152"/>
  <c r="C152"/>
  <c r="B152"/>
  <c r="A152"/>
  <c r="O151"/>
  <c r="K151"/>
  <c r="J151"/>
  <c r="I151"/>
  <c r="H151"/>
  <c r="G151"/>
  <c r="F151"/>
  <c r="E151"/>
  <c r="D151"/>
  <c r="C151"/>
  <c r="B151"/>
  <c r="A151"/>
  <c r="O150"/>
  <c r="K150"/>
  <c r="J150"/>
  <c r="I150"/>
  <c r="H150"/>
  <c r="G150"/>
  <c r="F150"/>
  <c r="E150"/>
  <c r="D150"/>
  <c r="C150"/>
  <c r="B150"/>
  <c r="A150"/>
  <c r="O149"/>
  <c r="K149"/>
  <c r="J149"/>
  <c r="I149"/>
  <c r="H149"/>
  <c r="G149"/>
  <c r="F149"/>
  <c r="E149"/>
  <c r="D149"/>
  <c r="C149"/>
  <c r="B149"/>
  <c r="A149"/>
  <c r="O148"/>
  <c r="K148"/>
  <c r="J148"/>
  <c r="I148"/>
  <c r="H148"/>
  <c r="G148"/>
  <c r="F148"/>
  <c r="E148"/>
  <c r="D148"/>
  <c r="C148"/>
  <c r="B148"/>
  <c r="A148"/>
  <c r="O147"/>
  <c r="K147"/>
  <c r="J147"/>
  <c r="I147"/>
  <c r="H147"/>
  <c r="G147"/>
  <c r="F147"/>
  <c r="E147"/>
  <c r="D147"/>
  <c r="C147"/>
  <c r="B147"/>
  <c r="A147"/>
  <c r="O146"/>
  <c r="K146"/>
  <c r="J146"/>
  <c r="I146"/>
  <c r="H146"/>
  <c r="G146"/>
  <c r="F146"/>
  <c r="E146"/>
  <c r="D146"/>
  <c r="C146"/>
  <c r="B146"/>
  <c r="A146"/>
  <c r="O145"/>
  <c r="K145"/>
  <c r="J145"/>
  <c r="I145"/>
  <c r="H145"/>
  <c r="G145"/>
  <c r="F145"/>
  <c r="E145"/>
  <c r="D145"/>
  <c r="C145"/>
  <c r="B145"/>
  <c r="A145"/>
  <c r="O144"/>
  <c r="K144"/>
  <c r="J144"/>
  <c r="I144"/>
  <c r="H144"/>
  <c r="G144"/>
  <c r="F144"/>
  <c r="E144"/>
  <c r="D144"/>
  <c r="C144"/>
  <c r="B144"/>
  <c r="A144"/>
  <c r="O143"/>
  <c r="K143"/>
  <c r="J143"/>
  <c r="I143"/>
  <c r="H143"/>
  <c r="G143"/>
  <c r="F143"/>
  <c r="E143"/>
  <c r="D143"/>
  <c r="C143"/>
  <c r="B143"/>
  <c r="A143"/>
  <c r="O142"/>
  <c r="K142"/>
  <c r="J142"/>
  <c r="I142"/>
  <c r="H142"/>
  <c r="G142"/>
  <c r="F142"/>
  <c r="E142"/>
  <c r="D142"/>
  <c r="C142"/>
  <c r="B142"/>
  <c r="A142"/>
  <c r="O141"/>
  <c r="K141"/>
  <c r="J141"/>
  <c r="I141"/>
  <c r="H141"/>
  <c r="G141"/>
  <c r="F141"/>
  <c r="E141"/>
  <c r="D141"/>
  <c r="C141"/>
  <c r="B141"/>
  <c r="A141"/>
  <c r="O140"/>
  <c r="K140"/>
  <c r="J140"/>
  <c r="I140"/>
  <c r="H140"/>
  <c r="G140"/>
  <c r="F140"/>
  <c r="E140"/>
  <c r="D140"/>
  <c r="C140"/>
  <c r="B140"/>
  <c r="A140"/>
  <c r="O139"/>
  <c r="K139"/>
  <c r="J139"/>
  <c r="I139"/>
  <c r="H139"/>
  <c r="G139"/>
  <c r="F139"/>
  <c r="E139"/>
  <c r="D139"/>
  <c r="C139"/>
  <c r="B139"/>
  <c r="A139"/>
  <c r="O138"/>
  <c r="K138"/>
  <c r="J138"/>
  <c r="I138"/>
  <c r="H138"/>
  <c r="G138"/>
  <c r="F138"/>
  <c r="E138"/>
  <c r="D138"/>
  <c r="C138"/>
  <c r="B138"/>
  <c r="A138"/>
  <c r="O137"/>
  <c r="K137"/>
  <c r="J137"/>
  <c r="I137"/>
  <c r="H137"/>
  <c r="G137"/>
  <c r="F137"/>
  <c r="E137"/>
  <c r="D137"/>
  <c r="C137"/>
  <c r="B137"/>
  <c r="A137"/>
  <c r="O136"/>
  <c r="K136"/>
  <c r="J136"/>
  <c r="I136"/>
  <c r="H136"/>
  <c r="G136"/>
  <c r="F136"/>
  <c r="E136"/>
  <c r="D136"/>
  <c r="C136"/>
  <c r="B136"/>
  <c r="A136"/>
  <c r="O135"/>
  <c r="K135"/>
  <c r="J135"/>
  <c r="I135"/>
  <c r="H135"/>
  <c r="G135"/>
  <c r="F135"/>
  <c r="E135"/>
  <c r="D135"/>
  <c r="C135"/>
  <c r="B135"/>
  <c r="A135"/>
  <c r="O134"/>
  <c r="K134"/>
  <c r="J134"/>
  <c r="I134"/>
  <c r="H134"/>
  <c r="G134"/>
  <c r="F134"/>
  <c r="E134"/>
  <c r="D134"/>
  <c r="C134"/>
  <c r="B134"/>
  <c r="A134"/>
  <c r="O133"/>
  <c r="K133"/>
  <c r="J133"/>
  <c r="I133"/>
  <c r="H133"/>
  <c r="G133"/>
  <c r="F133"/>
  <c r="E133"/>
  <c r="D133"/>
  <c r="C133"/>
  <c r="B133"/>
  <c r="A133"/>
  <c r="O132"/>
  <c r="K132"/>
  <c r="J132"/>
  <c r="I132"/>
  <c r="H132"/>
  <c r="G132"/>
  <c r="F132"/>
  <c r="E132"/>
  <c r="D132"/>
  <c r="C132"/>
  <c r="B132"/>
  <c r="A132"/>
  <c r="O131"/>
  <c r="K131"/>
  <c r="J131"/>
  <c r="I131"/>
  <c r="H131"/>
  <c r="G131"/>
  <c r="F131"/>
  <c r="E131"/>
  <c r="D131"/>
  <c r="C131"/>
  <c r="B131"/>
  <c r="A131"/>
  <c r="O130"/>
  <c r="K130"/>
  <c r="J130"/>
  <c r="I130"/>
  <c r="H130"/>
  <c r="G130"/>
  <c r="F130"/>
  <c r="E130"/>
  <c r="D130"/>
  <c r="C130"/>
  <c r="B130"/>
  <c r="A130"/>
  <c r="O129"/>
  <c r="K129"/>
  <c r="J129"/>
  <c r="I129"/>
  <c r="H129"/>
  <c r="G129"/>
  <c r="F129"/>
  <c r="E129"/>
  <c r="D129"/>
  <c r="C129"/>
  <c r="B129"/>
  <c r="A129"/>
  <c r="O128"/>
  <c r="K128"/>
  <c r="J128"/>
  <c r="I128"/>
  <c r="H128"/>
  <c r="G128"/>
  <c r="F128"/>
  <c r="E128"/>
  <c r="D128"/>
  <c r="C128"/>
  <c r="B128"/>
  <c r="A128"/>
  <c r="O127"/>
  <c r="K127"/>
  <c r="J127"/>
  <c r="I127"/>
  <c r="H127"/>
  <c r="G127"/>
  <c r="F127"/>
  <c r="E127"/>
  <c r="D127"/>
  <c r="C127"/>
  <c r="B127"/>
  <c r="A127"/>
  <c r="O126"/>
  <c r="K126"/>
  <c r="J126"/>
  <c r="I126"/>
  <c r="H126"/>
  <c r="G126"/>
  <c r="F126"/>
  <c r="E126"/>
  <c r="D126"/>
  <c r="C126"/>
  <c r="B126"/>
  <c r="A126"/>
  <c r="O125"/>
  <c r="K125"/>
  <c r="J125"/>
  <c r="I125"/>
  <c r="H125"/>
  <c r="G125"/>
  <c r="F125"/>
  <c r="E125"/>
  <c r="D125"/>
  <c r="C125"/>
  <c r="B125"/>
  <c r="A125"/>
  <c r="O124"/>
  <c r="K124"/>
  <c r="J124"/>
  <c r="I124"/>
  <c r="H124"/>
  <c r="G124"/>
  <c r="F124"/>
  <c r="E124"/>
  <c r="D124"/>
  <c r="C124"/>
  <c r="B124"/>
  <c r="A124"/>
  <c r="O123"/>
  <c r="K123"/>
  <c r="J123"/>
  <c r="I123"/>
  <c r="H123"/>
  <c r="G123"/>
  <c r="F123"/>
  <c r="E123"/>
  <c r="D123"/>
  <c r="C123"/>
  <c r="B123"/>
  <c r="A123"/>
  <c r="O122"/>
  <c r="K122"/>
  <c r="J122"/>
  <c r="I122"/>
  <c r="H122"/>
  <c r="G122"/>
  <c r="F122"/>
  <c r="E122"/>
  <c r="D122"/>
  <c r="C122"/>
  <c r="B122"/>
  <c r="A122"/>
  <c r="O121"/>
  <c r="K121"/>
  <c r="J121"/>
  <c r="I121"/>
  <c r="H121"/>
  <c r="G121"/>
  <c r="F121"/>
  <c r="E121"/>
  <c r="D121"/>
  <c r="C121"/>
  <c r="B121"/>
  <c r="A121"/>
  <c r="O120"/>
  <c r="K120"/>
  <c r="J120"/>
  <c r="I120"/>
  <c r="H120"/>
  <c r="G120"/>
  <c r="F120"/>
  <c r="E120"/>
  <c r="D120"/>
  <c r="C120"/>
  <c r="B120"/>
  <c r="A120"/>
  <c r="O119"/>
  <c r="K119"/>
  <c r="J119"/>
  <c r="I119"/>
  <c r="H119"/>
  <c r="G119"/>
  <c r="F119"/>
  <c r="E119"/>
  <c r="D119"/>
  <c r="C119"/>
  <c r="B119"/>
  <c r="A119"/>
  <c r="O118"/>
  <c r="K118"/>
  <c r="J118"/>
  <c r="I118"/>
  <c r="H118"/>
  <c r="G118"/>
  <c r="F118"/>
  <c r="E118"/>
  <c r="D118"/>
  <c r="C118"/>
  <c r="B118"/>
  <c r="A118"/>
  <c r="O117"/>
  <c r="K117"/>
  <c r="J117"/>
  <c r="I117"/>
  <c r="H117"/>
  <c r="G117"/>
  <c r="F117"/>
  <c r="E117"/>
  <c r="D117"/>
  <c r="C117"/>
  <c r="B117"/>
  <c r="A117"/>
  <c r="O116"/>
  <c r="K116"/>
  <c r="J116"/>
  <c r="I116"/>
  <c r="H116"/>
  <c r="G116"/>
  <c r="F116"/>
  <c r="E116"/>
  <c r="D116"/>
  <c r="C116"/>
  <c r="B116"/>
  <c r="A116"/>
  <c r="O115"/>
  <c r="K115"/>
  <c r="J115"/>
  <c r="I115"/>
  <c r="H115"/>
  <c r="G115"/>
  <c r="F115"/>
  <c r="E115"/>
  <c r="D115"/>
  <c r="C115"/>
  <c r="B115"/>
  <c r="A115"/>
  <c r="O114"/>
  <c r="K114"/>
  <c r="J114"/>
  <c r="I114"/>
  <c r="H114"/>
  <c r="G114"/>
  <c r="F114"/>
  <c r="E114"/>
  <c r="D114"/>
  <c r="C114"/>
  <c r="B114"/>
  <c r="A114"/>
  <c r="O113"/>
  <c r="K113"/>
  <c r="J113"/>
  <c r="I113"/>
  <c r="H113"/>
  <c r="G113"/>
  <c r="F113"/>
  <c r="E113"/>
  <c r="D113"/>
  <c r="C113"/>
  <c r="B113"/>
  <c r="A113"/>
  <c r="O112"/>
  <c r="K112"/>
  <c r="J112"/>
  <c r="I112"/>
  <c r="H112"/>
  <c r="G112"/>
  <c r="F112"/>
  <c r="E112"/>
  <c r="D112"/>
  <c r="C112"/>
  <c r="B112"/>
  <c r="A112"/>
  <c r="O111"/>
  <c r="K111"/>
  <c r="J111"/>
  <c r="I111"/>
  <c r="H111"/>
  <c r="G111"/>
  <c r="F111"/>
  <c r="E111"/>
  <c r="D111"/>
  <c r="C111"/>
  <c r="B111"/>
  <c r="A111"/>
  <c r="O110"/>
  <c r="K110"/>
  <c r="J110"/>
  <c r="I110"/>
  <c r="H110"/>
  <c r="G110"/>
  <c r="F110"/>
  <c r="E110"/>
  <c r="D110"/>
  <c r="C110"/>
  <c r="B110"/>
  <c r="A110"/>
  <c r="O109"/>
  <c r="K109"/>
  <c r="J109"/>
  <c r="I109"/>
  <c r="H109"/>
  <c r="G109"/>
  <c r="F109"/>
  <c r="E109"/>
  <c r="D109"/>
  <c r="C109"/>
  <c r="B109"/>
  <c r="A109"/>
  <c r="O108"/>
  <c r="K108"/>
  <c r="J108"/>
  <c r="I108"/>
  <c r="H108"/>
  <c r="G108"/>
  <c r="F108"/>
  <c r="E108"/>
  <c r="D108"/>
  <c r="C108"/>
  <c r="B108"/>
  <c r="A108"/>
  <c r="O107"/>
  <c r="K107"/>
  <c r="J107"/>
  <c r="I107"/>
  <c r="H107"/>
  <c r="G107"/>
  <c r="F107"/>
  <c r="E107"/>
  <c r="D107"/>
  <c r="C107"/>
  <c r="B107"/>
  <c r="A107"/>
  <c r="O106"/>
  <c r="K106"/>
  <c r="J106"/>
  <c r="I106"/>
  <c r="H106"/>
  <c r="G106"/>
  <c r="F106"/>
  <c r="E106"/>
  <c r="D106"/>
  <c r="C106"/>
  <c r="B106"/>
  <c r="A106"/>
  <c r="O105"/>
  <c r="K105"/>
  <c r="J105"/>
  <c r="I105"/>
  <c r="H105"/>
  <c r="G105"/>
  <c r="F105"/>
  <c r="E105"/>
  <c r="D105"/>
  <c r="C105"/>
  <c r="B105"/>
  <c r="A105"/>
  <c r="O104"/>
  <c r="K104"/>
  <c r="J104"/>
  <c r="I104"/>
  <c r="H104"/>
  <c r="G104"/>
  <c r="F104"/>
  <c r="E104"/>
  <c r="D104"/>
  <c r="C104"/>
  <c r="B104"/>
  <c r="A104"/>
  <c r="O103"/>
  <c r="K103"/>
  <c r="J103"/>
  <c r="I103"/>
  <c r="H103"/>
  <c r="G103"/>
  <c r="F103"/>
  <c r="E103"/>
  <c r="D103"/>
  <c r="C103"/>
  <c r="B103"/>
  <c r="A103"/>
  <c r="O102"/>
  <c r="K102"/>
  <c r="J102"/>
  <c r="I102"/>
  <c r="H102"/>
  <c r="G102"/>
  <c r="F102"/>
  <c r="E102"/>
  <c r="D102"/>
  <c r="C102"/>
  <c r="B102"/>
  <c r="A102"/>
  <c r="O101"/>
  <c r="K101"/>
  <c r="J101"/>
  <c r="I101"/>
  <c r="H101"/>
  <c r="G101"/>
  <c r="F101"/>
  <c r="E101"/>
  <c r="D101"/>
  <c r="C101"/>
  <c r="B101"/>
  <c r="A101"/>
  <c r="O100"/>
  <c r="K100"/>
  <c r="J100"/>
  <c r="I100"/>
  <c r="H100"/>
  <c r="G100"/>
  <c r="F100"/>
  <c r="E100"/>
  <c r="D100"/>
  <c r="C100"/>
  <c r="B100"/>
  <c r="A100"/>
  <c r="O99"/>
  <c r="K99"/>
  <c r="J99"/>
  <c r="I99"/>
  <c r="H99"/>
  <c r="G99"/>
  <c r="F99"/>
  <c r="E99"/>
  <c r="D99"/>
  <c r="C99"/>
  <c r="B99"/>
  <c r="A99"/>
  <c r="O98"/>
  <c r="K98"/>
  <c r="J98"/>
  <c r="I98"/>
  <c r="H98"/>
  <c r="G98"/>
  <c r="F98"/>
  <c r="E98"/>
  <c r="D98"/>
  <c r="C98"/>
  <c r="B98"/>
  <c r="A98"/>
  <c r="O97"/>
  <c r="K97"/>
  <c r="J97"/>
  <c r="I97"/>
  <c r="H97"/>
  <c r="G97"/>
  <c r="F97"/>
  <c r="E97"/>
  <c r="D97"/>
  <c r="C97"/>
  <c r="B97"/>
  <c r="A97"/>
  <c r="O96"/>
  <c r="K96"/>
  <c r="J96"/>
  <c r="I96"/>
  <c r="H96"/>
  <c r="G96"/>
  <c r="F96"/>
  <c r="E96"/>
  <c r="D96"/>
  <c r="C96"/>
  <c r="B96"/>
  <c r="A96"/>
  <c r="O95"/>
  <c r="K95"/>
  <c r="J95"/>
  <c r="I95"/>
  <c r="H95"/>
  <c r="G95"/>
  <c r="F95"/>
  <c r="E95"/>
  <c r="D95"/>
  <c r="C95"/>
  <c r="B95"/>
  <c r="A95"/>
  <c r="O94"/>
  <c r="K94"/>
  <c r="J94"/>
  <c r="I94"/>
  <c r="H94"/>
  <c r="G94"/>
  <c r="F94"/>
  <c r="E94"/>
  <c r="D94"/>
  <c r="C94"/>
  <c r="B94"/>
  <c r="A94"/>
  <c r="O93"/>
  <c r="K93"/>
  <c r="J93"/>
  <c r="I93"/>
  <c r="H93"/>
  <c r="G93"/>
  <c r="F93"/>
  <c r="E93"/>
  <c r="D93"/>
  <c r="C93"/>
  <c r="B93"/>
  <c r="A93"/>
  <c r="O92"/>
  <c r="K92"/>
  <c r="J92"/>
  <c r="I92"/>
  <c r="H92"/>
  <c r="G92"/>
  <c r="F92"/>
  <c r="E92"/>
  <c r="D92"/>
  <c r="C92"/>
  <c r="B92"/>
  <c r="A92"/>
  <c r="O91"/>
  <c r="K91"/>
  <c r="J91"/>
  <c r="I91"/>
  <c r="H91"/>
  <c r="G91"/>
  <c r="F91"/>
  <c r="E91"/>
  <c r="D91"/>
  <c r="C91"/>
  <c r="B91"/>
  <c r="A91"/>
  <c r="O90"/>
  <c r="K90"/>
  <c r="J90"/>
  <c r="I90"/>
  <c r="H90"/>
  <c r="G90"/>
  <c r="F90"/>
  <c r="E90"/>
  <c r="D90"/>
  <c r="C90"/>
  <c r="B90"/>
  <c r="A90"/>
  <c r="O89"/>
  <c r="K89"/>
  <c r="J89"/>
  <c r="I89"/>
  <c r="H89"/>
  <c r="G89"/>
  <c r="F89"/>
  <c r="E89"/>
  <c r="D89"/>
  <c r="C89"/>
  <c r="B89"/>
  <c r="A89"/>
  <c r="O88"/>
  <c r="K88"/>
  <c r="J88"/>
  <c r="I88"/>
  <c r="H88"/>
  <c r="G88"/>
  <c r="F88"/>
  <c r="E88"/>
  <c r="D88"/>
  <c r="C88"/>
  <c r="B88"/>
  <c r="A88"/>
  <c r="O87"/>
  <c r="K87"/>
  <c r="J87"/>
  <c r="I87"/>
  <c r="H87"/>
  <c r="G87"/>
  <c r="F87"/>
  <c r="E87"/>
  <c r="D87"/>
  <c r="C87"/>
  <c r="B87"/>
  <c r="A87"/>
  <c r="O86"/>
  <c r="K86"/>
  <c r="J86"/>
  <c r="I86"/>
  <c r="H86"/>
  <c r="G86"/>
  <c r="F86"/>
  <c r="E86"/>
  <c r="D86"/>
  <c r="C86"/>
  <c r="B86"/>
  <c r="A86"/>
  <c r="O85"/>
  <c r="K85"/>
  <c r="J85"/>
  <c r="I85"/>
  <c r="H85"/>
  <c r="G85"/>
  <c r="F85"/>
  <c r="E85"/>
  <c r="D85"/>
  <c r="C85"/>
  <c r="B85"/>
  <c r="A85"/>
  <c r="O84"/>
  <c r="K84"/>
  <c r="J84"/>
  <c r="I84"/>
  <c r="H84"/>
  <c r="G84"/>
  <c r="F84"/>
  <c r="E84"/>
  <c r="D84"/>
  <c r="C84"/>
  <c r="B84"/>
  <c r="A84"/>
  <c r="O83"/>
  <c r="K83"/>
  <c r="J83"/>
  <c r="I83"/>
  <c r="H83"/>
  <c r="G83"/>
  <c r="F83"/>
  <c r="E83"/>
  <c r="D83"/>
  <c r="C83"/>
  <c r="B83"/>
  <c r="A83"/>
  <c r="O82"/>
  <c r="K82"/>
  <c r="J82"/>
  <c r="I82"/>
  <c r="H82"/>
  <c r="G82"/>
  <c r="F82"/>
  <c r="E82"/>
  <c r="D82"/>
  <c r="C82"/>
  <c r="B82"/>
  <c r="A82"/>
  <c r="O81"/>
  <c r="K81"/>
  <c r="J81"/>
  <c r="I81"/>
  <c r="H81"/>
  <c r="G81"/>
  <c r="F81"/>
  <c r="E81"/>
  <c r="D81"/>
  <c r="C81"/>
  <c r="B81"/>
  <c r="A81"/>
  <c r="O80"/>
  <c r="K80"/>
  <c r="J80"/>
  <c r="I80"/>
  <c r="H80"/>
  <c r="G80"/>
  <c r="F80"/>
  <c r="E80"/>
  <c r="D80"/>
  <c r="C80"/>
  <c r="B80"/>
  <c r="A80"/>
  <c r="O79"/>
  <c r="K79"/>
  <c r="J79"/>
  <c r="I79"/>
  <c r="H79"/>
  <c r="G79"/>
  <c r="F79"/>
  <c r="E79"/>
  <c r="D79"/>
  <c r="C79"/>
  <c r="B79"/>
  <c r="A79"/>
  <c r="O78"/>
  <c r="K78"/>
  <c r="J78"/>
  <c r="I78"/>
  <c r="H78"/>
  <c r="G78"/>
  <c r="F78"/>
  <c r="E78"/>
  <c r="D78"/>
  <c r="C78"/>
  <c r="B78"/>
  <c r="A78"/>
  <c r="O77"/>
  <c r="K77"/>
  <c r="J77"/>
  <c r="I77"/>
  <c r="H77"/>
  <c r="G77"/>
  <c r="F77"/>
  <c r="E77"/>
  <c r="D77"/>
  <c r="C77"/>
  <c r="B77"/>
  <c r="A77"/>
  <c r="O76"/>
  <c r="K76"/>
  <c r="J76"/>
  <c r="I76"/>
  <c r="H76"/>
  <c r="G76"/>
  <c r="F76"/>
  <c r="E76"/>
  <c r="D76"/>
  <c r="C76"/>
  <c r="B76"/>
  <c r="A76"/>
  <c r="O75"/>
  <c r="K75"/>
  <c r="J75"/>
  <c r="I75"/>
  <c r="H75"/>
  <c r="G75"/>
  <c r="F75"/>
  <c r="E75"/>
  <c r="D75"/>
  <c r="C75"/>
  <c r="B75"/>
  <c r="A75"/>
  <c r="O74"/>
  <c r="K74"/>
  <c r="J74"/>
  <c r="I74"/>
  <c r="H74"/>
  <c r="G74"/>
  <c r="F74"/>
  <c r="E74"/>
  <c r="D74"/>
  <c r="C74"/>
  <c r="B74"/>
  <c r="A74"/>
  <c r="O73"/>
  <c r="K73"/>
  <c r="J73"/>
  <c r="I73"/>
  <c r="H73"/>
  <c r="G73"/>
  <c r="F73"/>
  <c r="E73"/>
  <c r="D73"/>
  <c r="C73"/>
  <c r="B73"/>
  <c r="A73"/>
  <c r="O72"/>
  <c r="K72"/>
  <c r="J72"/>
  <c r="I72"/>
  <c r="H72"/>
  <c r="G72"/>
  <c r="F72"/>
  <c r="E72"/>
  <c r="D72"/>
  <c r="C72"/>
  <c r="B72"/>
  <c r="A72"/>
  <c r="O71"/>
  <c r="K71"/>
  <c r="J71"/>
  <c r="I71"/>
  <c r="H71"/>
  <c r="G71"/>
  <c r="F71"/>
  <c r="E71"/>
  <c r="D71"/>
  <c r="C71"/>
  <c r="B71"/>
  <c r="A71"/>
  <c r="O70"/>
  <c r="K70"/>
  <c r="J70"/>
  <c r="I70"/>
  <c r="H70"/>
  <c r="G70"/>
  <c r="F70"/>
  <c r="E70"/>
  <c r="D70"/>
  <c r="C70"/>
  <c r="B70"/>
  <c r="A70"/>
  <c r="O69"/>
  <c r="K69"/>
  <c r="J69"/>
  <c r="I69"/>
  <c r="H69"/>
  <c r="G69"/>
  <c r="F69"/>
  <c r="E69"/>
  <c r="D69"/>
  <c r="C69"/>
  <c r="B69"/>
  <c r="A69"/>
  <c r="O68"/>
  <c r="K68"/>
  <c r="J68"/>
  <c r="I68"/>
  <c r="H68"/>
  <c r="G68"/>
  <c r="F68"/>
  <c r="E68"/>
  <c r="D68"/>
  <c r="C68"/>
  <c r="B68"/>
  <c r="A68"/>
  <c r="O67"/>
  <c r="K67"/>
  <c r="J67"/>
  <c r="I67"/>
  <c r="H67"/>
  <c r="G67"/>
  <c r="F67"/>
  <c r="E67"/>
  <c r="D67"/>
  <c r="C67"/>
  <c r="B67"/>
  <c r="A67"/>
  <c r="O66"/>
  <c r="K66"/>
  <c r="J66"/>
  <c r="I66"/>
  <c r="H66"/>
  <c r="G66"/>
  <c r="F66"/>
  <c r="E66"/>
  <c r="D66"/>
  <c r="C66"/>
  <c r="B66"/>
  <c r="A66"/>
  <c r="O65"/>
  <c r="K65"/>
  <c r="J65"/>
  <c r="I65"/>
  <c r="H65"/>
  <c r="G65"/>
  <c r="F65"/>
  <c r="E65"/>
  <c r="D65"/>
  <c r="C65"/>
  <c r="B65"/>
  <c r="A65"/>
  <c r="O64"/>
  <c r="K64"/>
  <c r="J64"/>
  <c r="I64"/>
  <c r="H64"/>
  <c r="G64"/>
  <c r="F64"/>
  <c r="E64"/>
  <c r="D64"/>
  <c r="C64"/>
  <c r="B64"/>
  <c r="A64"/>
  <c r="O63"/>
  <c r="K63"/>
  <c r="J63"/>
  <c r="I63"/>
  <c r="H63"/>
  <c r="G63"/>
  <c r="F63"/>
  <c r="E63"/>
  <c r="D63"/>
  <c r="C63"/>
  <c r="B63"/>
  <c r="A63"/>
  <c r="O62"/>
  <c r="K62"/>
  <c r="J62"/>
  <c r="I62"/>
  <c r="H62"/>
  <c r="G62"/>
  <c r="F62"/>
  <c r="E62"/>
  <c r="D62"/>
  <c r="C62"/>
  <c r="B62"/>
  <c r="A62"/>
  <c r="O61"/>
  <c r="K61"/>
  <c r="J61"/>
  <c r="I61"/>
  <c r="H61"/>
  <c r="G61"/>
  <c r="F61"/>
  <c r="E61"/>
  <c r="D61"/>
  <c r="C61"/>
  <c r="B61"/>
  <c r="A61"/>
  <c r="O60"/>
  <c r="K60"/>
  <c r="J60"/>
  <c r="I60"/>
  <c r="H60"/>
  <c r="G60"/>
  <c r="F60"/>
  <c r="E60"/>
  <c r="D60"/>
  <c r="C60"/>
  <c r="B60"/>
  <c r="A60"/>
  <c r="O59"/>
  <c r="K59"/>
  <c r="J59"/>
  <c r="I59"/>
  <c r="H59"/>
  <c r="G59"/>
  <c r="F59"/>
  <c r="E59"/>
  <c r="D59"/>
  <c r="C59"/>
  <c r="B59"/>
  <c r="A59"/>
  <c r="O58"/>
  <c r="K58"/>
  <c r="J58"/>
  <c r="I58"/>
  <c r="H58"/>
  <c r="G58"/>
  <c r="F58"/>
  <c r="E58"/>
  <c r="D58"/>
  <c r="C58"/>
  <c r="B58"/>
  <c r="A58"/>
  <c r="O57"/>
  <c r="K57"/>
  <c r="J57"/>
  <c r="I57"/>
  <c r="H57"/>
  <c r="G57"/>
  <c r="F57"/>
  <c r="E57"/>
  <c r="D57"/>
  <c r="C57"/>
  <c r="B57"/>
  <c r="A57"/>
  <c r="O56"/>
  <c r="K56"/>
  <c r="J56"/>
  <c r="I56"/>
  <c r="H56"/>
  <c r="G56"/>
  <c r="F56"/>
  <c r="E56"/>
  <c r="D56"/>
  <c r="C56"/>
  <c r="B56"/>
  <c r="A56"/>
  <c r="O55"/>
  <c r="K55"/>
  <c r="J55"/>
  <c r="I55"/>
  <c r="H55"/>
  <c r="G55"/>
  <c r="F55"/>
  <c r="E55"/>
  <c r="D55"/>
  <c r="C55"/>
  <c r="B55"/>
  <c r="A55"/>
  <c r="O54"/>
  <c r="K54"/>
  <c r="J54"/>
  <c r="I54"/>
  <c r="H54"/>
  <c r="G54"/>
  <c r="F54"/>
  <c r="E54"/>
  <c r="D54"/>
  <c r="C54"/>
  <c r="B54"/>
  <c r="A54"/>
  <c r="O53"/>
  <c r="K53"/>
  <c r="J53"/>
  <c r="I53"/>
  <c r="H53"/>
  <c r="G53"/>
  <c r="F53"/>
  <c r="E53"/>
  <c r="D53"/>
  <c r="C53"/>
  <c r="B53"/>
  <c r="A53"/>
  <c r="O52"/>
  <c r="K52"/>
  <c r="J52"/>
  <c r="I52"/>
  <c r="H52"/>
  <c r="G52"/>
  <c r="F52"/>
  <c r="E52"/>
  <c r="D52"/>
  <c r="C52"/>
  <c r="B52"/>
  <c r="A52"/>
  <c r="O51"/>
  <c r="K51"/>
  <c r="J51"/>
  <c r="I51"/>
  <c r="H51"/>
  <c r="G51"/>
  <c r="F51"/>
  <c r="E51"/>
  <c r="D51"/>
  <c r="C51"/>
  <c r="B51"/>
  <c r="A51"/>
  <c r="O50"/>
  <c r="K50"/>
  <c r="J50"/>
  <c r="I50"/>
  <c r="H50"/>
  <c r="G50"/>
  <c r="F50"/>
  <c r="E50"/>
  <c r="D50"/>
  <c r="C50"/>
  <c r="B50"/>
  <c r="A50"/>
  <c r="O49"/>
  <c r="K49"/>
  <c r="J49"/>
  <c r="I49"/>
  <c r="H49"/>
  <c r="G49"/>
  <c r="F49"/>
  <c r="E49"/>
  <c r="D49"/>
  <c r="C49"/>
  <c r="B49"/>
  <c r="A49"/>
  <c r="O48"/>
  <c r="K48"/>
  <c r="J48"/>
  <c r="I48"/>
  <c r="H48"/>
  <c r="G48"/>
  <c r="F48"/>
  <c r="E48"/>
  <c r="D48"/>
  <c r="C48"/>
  <c r="B48"/>
  <c r="A48"/>
  <c r="O47"/>
  <c r="K47"/>
  <c r="J47"/>
  <c r="I47"/>
  <c r="H47"/>
  <c r="G47"/>
  <c r="F47"/>
  <c r="E47"/>
  <c r="D47"/>
  <c r="C47"/>
  <c r="B47"/>
  <c r="A47"/>
  <c r="O46"/>
  <c r="K46"/>
  <c r="J46"/>
  <c r="I46"/>
  <c r="H46"/>
  <c r="G46"/>
  <c r="F46"/>
  <c r="E46"/>
  <c r="D46"/>
  <c r="C46"/>
  <c r="B46"/>
  <c r="A46"/>
  <c r="O45"/>
  <c r="K45"/>
  <c r="J45"/>
  <c r="I45"/>
  <c r="H45"/>
  <c r="G45"/>
  <c r="F45"/>
  <c r="E45"/>
  <c r="D45"/>
  <c r="C45"/>
  <c r="B45"/>
  <c r="A45"/>
  <c r="O44"/>
  <c r="K44"/>
  <c r="J44"/>
  <c r="I44"/>
  <c r="H44"/>
  <c r="G44"/>
  <c r="F44"/>
  <c r="E44"/>
  <c r="D44"/>
  <c r="C44"/>
  <c r="B44"/>
  <c r="A44"/>
  <c r="O43"/>
  <c r="K43"/>
  <c r="J43"/>
  <c r="I43"/>
  <c r="H43"/>
  <c r="G43"/>
  <c r="F43"/>
  <c r="E43"/>
  <c r="D43"/>
  <c r="C43"/>
  <c r="B43"/>
  <c r="A43"/>
  <c r="O42"/>
  <c r="K42"/>
  <c r="J42"/>
  <c r="I42"/>
  <c r="H42"/>
  <c r="G42"/>
  <c r="F42"/>
  <c r="E42"/>
  <c r="D42"/>
  <c r="C42"/>
  <c r="B42"/>
  <c r="A42"/>
  <c r="O41"/>
  <c r="K41"/>
  <c r="J41"/>
  <c r="I41"/>
  <c r="H41"/>
  <c r="G41"/>
  <c r="F41"/>
  <c r="E41"/>
  <c r="D41"/>
  <c r="C41"/>
  <c r="B41"/>
  <c r="A41"/>
  <c r="O40"/>
  <c r="K40"/>
  <c r="J40"/>
  <c r="I40"/>
  <c r="H40"/>
  <c r="G40"/>
  <c r="F40"/>
  <c r="E40"/>
  <c r="D40"/>
  <c r="C40"/>
  <c r="B40"/>
  <c r="A40"/>
  <c r="O39"/>
  <c r="K39"/>
  <c r="J39"/>
  <c r="I39"/>
  <c r="H39"/>
  <c r="G39"/>
  <c r="F39"/>
  <c r="E39"/>
  <c r="D39"/>
  <c r="C39"/>
  <c r="B39"/>
  <c r="A39"/>
  <c r="O38"/>
  <c r="K38"/>
  <c r="J38"/>
  <c r="I38"/>
  <c r="H38"/>
  <c r="G38"/>
  <c r="F38"/>
  <c r="E38"/>
  <c r="D38"/>
  <c r="C38"/>
  <c r="B38"/>
  <c r="A38"/>
  <c r="O37"/>
  <c r="K37"/>
  <c r="J37"/>
  <c r="I37"/>
  <c r="H37"/>
  <c r="G37"/>
  <c r="F37"/>
  <c r="E37"/>
  <c r="D37"/>
  <c r="C37"/>
  <c r="B37"/>
  <c r="A37"/>
  <c r="O36"/>
  <c r="K36"/>
  <c r="J36"/>
  <c r="I36"/>
  <c r="H36"/>
  <c r="G36"/>
  <c r="F36"/>
  <c r="E36"/>
  <c r="D36"/>
  <c r="C36"/>
  <c r="B36"/>
  <c r="A36"/>
  <c r="O35"/>
  <c r="K35"/>
  <c r="J35"/>
  <c r="I35"/>
  <c r="H35"/>
  <c r="G35"/>
  <c r="F35"/>
  <c r="E35"/>
  <c r="D35"/>
  <c r="C35"/>
  <c r="B35"/>
  <c r="A35"/>
  <c r="O34"/>
  <c r="K34"/>
  <c r="J34"/>
  <c r="I34"/>
  <c r="H34"/>
  <c r="G34"/>
  <c r="F34"/>
  <c r="E34"/>
  <c r="D34"/>
  <c r="C34"/>
  <c r="B34"/>
  <c r="A34"/>
  <c r="O33"/>
  <c r="K33"/>
  <c r="J33"/>
  <c r="I33"/>
  <c r="H33"/>
  <c r="G33"/>
  <c r="F33"/>
  <c r="E33"/>
  <c r="D33"/>
  <c r="C33"/>
  <c r="B33"/>
  <c r="A33"/>
  <c r="O32"/>
  <c r="K32"/>
  <c r="J32"/>
  <c r="I32"/>
  <c r="H32"/>
  <c r="G32"/>
  <c r="F32"/>
  <c r="E32"/>
  <c r="D32"/>
  <c r="C32"/>
  <c r="B32"/>
  <c r="A32"/>
  <c r="O31"/>
  <c r="K31"/>
  <c r="J31"/>
  <c r="I31"/>
  <c r="H31"/>
  <c r="G31"/>
  <c r="F31"/>
  <c r="E31"/>
  <c r="D31"/>
  <c r="C31"/>
  <c r="B31"/>
  <c r="A31"/>
  <c r="O30"/>
  <c r="K30"/>
  <c r="J30"/>
  <c r="I30"/>
  <c r="H30"/>
  <c r="G30"/>
  <c r="F30"/>
  <c r="E30"/>
  <c r="D30"/>
  <c r="C30"/>
  <c r="B30"/>
  <c r="A30"/>
  <c r="O29"/>
  <c r="K29"/>
  <c r="J29"/>
  <c r="I29"/>
  <c r="H29"/>
  <c r="G29"/>
  <c r="F29"/>
  <c r="E29"/>
  <c r="D29"/>
  <c r="C29"/>
  <c r="B29"/>
  <c r="A29"/>
  <c r="O28"/>
  <c r="K28"/>
  <c r="J28"/>
  <c r="I28"/>
  <c r="H28"/>
  <c r="G28"/>
  <c r="F28"/>
  <c r="E28"/>
  <c r="D28"/>
  <c r="C28"/>
  <c r="B28"/>
  <c r="A28"/>
  <c r="O27"/>
  <c r="K27"/>
  <c r="J27"/>
  <c r="I27"/>
  <c r="H27"/>
  <c r="G27"/>
  <c r="F27"/>
  <c r="E27"/>
  <c r="D27"/>
  <c r="C27"/>
  <c r="B27"/>
  <c r="A27"/>
  <c r="O26"/>
  <c r="K26"/>
  <c r="J26"/>
  <c r="I26"/>
  <c r="H26"/>
  <c r="G26"/>
  <c r="F26"/>
  <c r="E26"/>
  <c r="D26"/>
  <c r="C26"/>
  <c r="B26"/>
  <c r="A26"/>
  <c r="O25"/>
  <c r="K25"/>
  <c r="J25"/>
  <c r="I25"/>
  <c r="H25"/>
  <c r="G25"/>
  <c r="F25"/>
  <c r="E25"/>
  <c r="D25"/>
  <c r="C25"/>
  <c r="B25"/>
  <c r="A25"/>
  <c r="O24"/>
  <c r="K24"/>
  <c r="J24"/>
  <c r="I24"/>
  <c r="H24"/>
  <c r="G24"/>
  <c r="F24"/>
  <c r="E24"/>
  <c r="D24"/>
  <c r="C24"/>
  <c r="B24"/>
  <c r="A24"/>
  <c r="O23"/>
  <c r="K23"/>
  <c r="J23"/>
  <c r="I23"/>
  <c r="H23"/>
  <c r="G23"/>
  <c r="F23"/>
  <c r="E23"/>
  <c r="D23"/>
  <c r="C23"/>
  <c r="B23"/>
  <c r="A23"/>
  <c r="O22"/>
  <c r="K22"/>
  <c r="J22"/>
  <c r="I22"/>
  <c r="H22"/>
  <c r="G22"/>
  <c r="F22"/>
  <c r="E22"/>
  <c r="D22"/>
  <c r="C22"/>
  <c r="B22"/>
  <c r="A22"/>
  <c r="O21"/>
  <c r="K21"/>
  <c r="J21"/>
  <c r="I21"/>
  <c r="H21"/>
  <c r="G21"/>
  <c r="F21"/>
  <c r="E21"/>
  <c r="D21"/>
  <c r="C21"/>
  <c r="B21"/>
  <c r="A21"/>
  <c r="O20"/>
  <c r="K20"/>
  <c r="J20"/>
  <c r="I20"/>
  <c r="H20"/>
  <c r="G20"/>
  <c r="F20"/>
  <c r="E20"/>
  <c r="D20"/>
  <c r="C20"/>
  <c r="B20"/>
  <c r="A20"/>
  <c r="O19"/>
  <c r="K19"/>
  <c r="J19"/>
  <c r="I19"/>
  <c r="H19"/>
  <c r="G19"/>
  <c r="F19"/>
  <c r="E19"/>
  <c r="D19"/>
  <c r="C19"/>
  <c r="B19"/>
  <c r="A19"/>
  <c r="O18"/>
  <c r="K18"/>
  <c r="J18"/>
  <c r="I18"/>
  <c r="H18"/>
  <c r="G18"/>
  <c r="F18"/>
  <c r="E18"/>
  <c r="D18"/>
  <c r="C18"/>
  <c r="B18"/>
  <c r="A18"/>
  <c r="O17"/>
  <c r="K17"/>
  <c r="J17"/>
  <c r="I17"/>
  <c r="H17"/>
  <c r="G17"/>
  <c r="F17"/>
  <c r="E17"/>
  <c r="D17"/>
  <c r="C17"/>
  <c r="B17"/>
  <c r="A17"/>
  <c r="O16"/>
  <c r="K16"/>
  <c r="J16"/>
  <c r="I16"/>
  <c r="H16"/>
  <c r="G16"/>
  <c r="F16"/>
  <c r="E16"/>
  <c r="D16"/>
  <c r="C16"/>
  <c r="B16"/>
  <c r="A16"/>
  <c r="O15"/>
  <c r="K15"/>
  <c r="J15"/>
  <c r="I15"/>
  <c r="H15"/>
  <c r="G15"/>
  <c r="F15"/>
  <c r="E15"/>
  <c r="D15"/>
  <c r="C15"/>
  <c r="B15"/>
  <c r="A15"/>
  <c r="O14"/>
  <c r="K14"/>
  <c r="J14"/>
  <c r="I14"/>
  <c r="H14"/>
  <c r="G14"/>
  <c r="F14"/>
  <c r="E14"/>
  <c r="D14"/>
  <c r="C14"/>
  <c r="B14"/>
  <c r="A14"/>
  <c r="O13"/>
  <c r="K13"/>
  <c r="J13"/>
  <c r="I13"/>
  <c r="H13"/>
  <c r="G13"/>
  <c r="F13"/>
  <c r="E13"/>
  <c r="D13"/>
  <c r="C13"/>
  <c r="B13"/>
  <c r="A13"/>
  <c r="O12"/>
  <c r="K12"/>
  <c r="J12"/>
  <c r="I12"/>
  <c r="H12"/>
  <c r="G12"/>
  <c r="F12"/>
  <c r="E12"/>
  <c r="D12"/>
  <c r="C12"/>
  <c r="B12"/>
  <c r="A12"/>
  <c r="O11"/>
  <c r="K11"/>
  <c r="J11"/>
  <c r="I11"/>
  <c r="H11"/>
  <c r="G11"/>
  <c r="F11"/>
  <c r="E11"/>
  <c r="D11"/>
  <c r="C11"/>
  <c r="B11"/>
  <c r="A11"/>
  <c r="O10"/>
  <c r="K10"/>
  <c r="J10"/>
  <c r="I10"/>
  <c r="H10"/>
  <c r="G10"/>
  <c r="F10"/>
  <c r="E10"/>
  <c r="D10"/>
  <c r="C10"/>
  <c r="B10"/>
  <c r="A10"/>
  <c r="O9"/>
  <c r="K9"/>
  <c r="J9"/>
  <c r="I9"/>
  <c r="H9"/>
  <c r="G9"/>
  <c r="F9"/>
  <c r="E9"/>
  <c r="D9"/>
  <c r="C9"/>
  <c r="B9"/>
  <c r="A9"/>
  <c r="O8"/>
  <c r="K8"/>
  <c r="J8"/>
  <c r="I8"/>
  <c r="H8"/>
  <c r="G8"/>
  <c r="F8"/>
  <c r="E8"/>
  <c r="D8"/>
  <c r="C8"/>
  <c r="B8"/>
  <c r="A8"/>
  <c r="O7"/>
  <c r="K7"/>
  <c r="J7"/>
  <c r="I7"/>
  <c r="H7"/>
  <c r="G7"/>
  <c r="F7"/>
  <c r="E7"/>
  <c r="D7"/>
  <c r="C7"/>
  <c r="B7"/>
  <c r="A7"/>
  <c r="O6"/>
  <c r="K6"/>
  <c r="J6"/>
  <c r="I6"/>
  <c r="H6"/>
  <c r="G6"/>
  <c r="F6"/>
  <c r="E6"/>
  <c r="D6"/>
  <c r="C6"/>
  <c r="B6"/>
  <c r="A6"/>
  <c r="O5"/>
  <c r="K5"/>
  <c r="J5"/>
  <c r="I5"/>
  <c r="H5"/>
  <c r="G5"/>
  <c r="F5"/>
  <c r="E5"/>
  <c r="D5"/>
  <c r="C5"/>
  <c r="B5"/>
  <c r="A5"/>
  <c r="P4"/>
  <c r="O4"/>
  <c r="K4"/>
  <c r="J4"/>
  <c r="I4"/>
  <c r="H4"/>
  <c r="G4"/>
  <c r="F4"/>
  <c r="E4"/>
  <c r="D4"/>
  <c r="C4"/>
  <c r="B4"/>
  <c r="A4"/>
  <c r="O3"/>
  <c r="K3"/>
  <c r="J3"/>
  <c r="I3"/>
  <c r="H3"/>
  <c r="G3"/>
  <c r="F3"/>
  <c r="E3"/>
  <c r="D3"/>
  <c r="C3"/>
  <c r="B3"/>
  <c r="A3"/>
</calcChain>
</file>

<file path=xl/sharedStrings.xml><?xml version="1.0" encoding="utf-8"?>
<sst xmlns="http://schemas.openxmlformats.org/spreadsheetml/2006/main" count="6279" uniqueCount="5435">
  <si>
    <t>物理层数</t>
  </si>
  <si>
    <t>节点类型</t>
  </si>
  <si>
    <t>内层名字</t>
  </si>
  <si>
    <t>外层编号</t>
  </si>
  <si>
    <t>内层编号</t>
  </si>
  <si>
    <t>科目</t>
  </si>
  <si>
    <t>层次结构</t>
  </si>
  <si>
    <t>批注</t>
  </si>
  <si>
    <t>├«知识域»语文</t>
  </si>
  <si>
    <t>├«知识域»英语</t>
  </si>
  <si>
    <t>┊├«知识区»词法</t>
  </si>
  <si>
    <t>┊┊├«知识点»构词法</t>
  </si>
  <si>
    <t>┊┊┊├«知识亚点»合成法</t>
  </si>
  <si>
    <t>┊┊┊├«知识亚点»派生法</t>
  </si>
  <si>
    <t>┊┊┊├«知识亚点»转化法</t>
  </si>
  <si>
    <t>┊┊┊├«知识亚点»缩写和简写</t>
  </si>
  <si>
    <t>┊┊├«知识点»冠词</t>
  </si>
  <si>
    <t>┊┊┊├«知识亚点»不定冠词</t>
  </si>
  <si>
    <t>┊┊┊├«知识亚点»定冠词</t>
  </si>
  <si>
    <t>┊┊┊├«知识亚点»零冠词</t>
  </si>
  <si>
    <t>┊┊├«知识点»名词</t>
  </si>
  <si>
    <t>┊┊┊├«知识亚点»名词的基本用法</t>
  </si>
  <si>
    <t>┊┊┊├«知识亚点»名词的数</t>
  </si>
  <si>
    <t>┊┊┊├«知识亚点»名词所有格</t>
  </si>
  <si>
    <t>┊┊┊├«知识亚点»专有名词</t>
  </si>
  <si>
    <t>┊┊┊├«知识亚点»名词辨析</t>
  </si>
  <si>
    <t>┊┊├«知识点»代词</t>
  </si>
  <si>
    <t>┊┊┊├«知识亚点»人称代词</t>
  </si>
  <si>
    <t>┊┊┊├«知识亚点»物主代词</t>
  </si>
  <si>
    <t>┊┊┊├«知识亚点»反身代词</t>
  </si>
  <si>
    <t>┊┊┊├«知识亚点»指示代词</t>
  </si>
  <si>
    <t>┊┊┊├«知识亚点»不定代词</t>
  </si>
  <si>
    <t>┊┊┊├«知识亚点»疑问代词</t>
  </si>
  <si>
    <t>┊┊┊├«知识亚点»相互代词</t>
  </si>
  <si>
    <t>┊┊┊├«知识亚点»it用法</t>
  </si>
  <si>
    <t>┊┊┊┊├«知识次点»it作人称代词用法</t>
  </si>
  <si>
    <t>┊┊┊┊├«知识次点»it作形式主语/形式宾语</t>
  </si>
  <si>
    <t>┊┊┊┊├«知识次点»it在强调句型中使用</t>
  </si>
  <si>
    <t>┊┊├«知识点»形容词</t>
  </si>
  <si>
    <t>┊┊┊├«知识亚点»形容词基本用法</t>
  </si>
  <si>
    <t>┊┊┊├«知识亚点»形容词比较级，最高级</t>
  </si>
  <si>
    <t>┊┊┊├«知识亚点»形容词倍数表达</t>
  </si>
  <si>
    <t>┊┊├«知识点»副词</t>
  </si>
  <si>
    <t>┊┊┊├«知识亚点»副词的基本用法</t>
  </si>
  <si>
    <t>┊┊┊┊├«知识次点»时间副词，地点副词</t>
  </si>
  <si>
    <t>┊┊┊┊├«知识次点»疑问副词</t>
  </si>
  <si>
    <t>┊┊┊┊├«知识次点»副词的比较级，最高级</t>
  </si>
  <si>
    <t>┊┊┊┊├«知识次点»副词的倍数表达</t>
  </si>
  <si>
    <t>┊┊├«知识点»介词</t>
  </si>
  <si>
    <t>┊┊├«知识点»连词</t>
  </si>
  <si>
    <t>┊┊┊├«知识亚点»并列连词</t>
  </si>
  <si>
    <t>┊┊┊├«知识亚点»从属连词</t>
  </si>
  <si>
    <t>┊┊├«知识点»数词</t>
  </si>
  <si>
    <t>┊┊┊├«知识亚点»基数词</t>
  </si>
  <si>
    <t>┊┊┊├«知识亚点»序数词</t>
  </si>
  <si>
    <t>┊┊├«知识点»动词</t>
  </si>
  <si>
    <t>┊┊┊├«知识亚点»实义动词</t>
  </si>
  <si>
    <t>┊┊┊├«知识亚点»系动词</t>
  </si>
  <si>
    <t>┊┊┊├«知识亚点»助动词</t>
  </si>
  <si>
    <t>┊┊┊├«知识亚点»情态动词</t>
  </si>
  <si>
    <t>┊┊┊┊├«知识次点»情态动词的基本用法</t>
  </si>
  <si>
    <t>┊┊┊┊├«知识次点»情态动词表推测</t>
  </si>
  <si>
    <t>┊┊┊┊├«知识次点»表示祝福</t>
  </si>
  <si>
    <t>┊┊├«知识点»动词时态</t>
  </si>
  <si>
    <t>┊┊┊├«知识亚点»一般现在时</t>
  </si>
  <si>
    <t>┊┊┊├«知识亚点»现在进行时</t>
  </si>
  <si>
    <t>┊┊┊├«知识亚点»现在完成时</t>
  </si>
  <si>
    <t>┊┊┊├«知识亚点»现在完成进行时</t>
  </si>
  <si>
    <t>┊┊┊├«知识亚点»一般将来时</t>
  </si>
  <si>
    <t>┊┊┊├«知识亚点»一般过去时</t>
  </si>
  <si>
    <t>┊┊┊├«知识亚点»过去进行时</t>
  </si>
  <si>
    <t>┊┊┊├«知识亚点»过去完成时</t>
  </si>
  <si>
    <t>┊┊┊├«知识亚点»过去将来时</t>
  </si>
  <si>
    <t>┊┊┊├«知识亚点»过去完成进行时</t>
  </si>
  <si>
    <t>┊┊├«知识点»语态</t>
  </si>
  <si>
    <t>┊┊┊├«知识亚点»主动语态</t>
  </si>
  <si>
    <t>┊┊┊├«知识亚点»被动语态</t>
  </si>
  <si>
    <t>┊┊├«知识点»非谓语动词</t>
  </si>
  <si>
    <t>┊┊┊├«知识亚点»非谓语动词-不定式</t>
  </si>
  <si>
    <t>┊┊┊├«知识亚点»非谓语动词-doing</t>
  </si>
  <si>
    <t>┊┊┊├«知识亚点»非谓语动词-过去分词</t>
  </si>
  <si>
    <t>┊┊┊├«知识亚点»独立主格结构</t>
  </si>
  <si>
    <t>┊├«知识区»句法</t>
  </si>
  <si>
    <t>┊┊├«知识点»句子种类</t>
  </si>
  <si>
    <t>┊┊┊├«知识亚点»陈述句</t>
  </si>
  <si>
    <t>┊┊┊├«知识亚点»疑问句</t>
  </si>
  <si>
    <t>┊┊┊├«知识亚点»感叹句</t>
  </si>
  <si>
    <t>┊┊├«知识点»简单句（基本句型）</t>
  </si>
  <si>
    <t>┊┊├«知识点»并列句</t>
  </si>
  <si>
    <t>┊┊├«知识点»复合句</t>
  </si>
  <si>
    <t>┊┊┊├«知识亚点»主语从句</t>
  </si>
  <si>
    <t>┊┊┊├«知识亚点»宾语从句</t>
  </si>
  <si>
    <t>┊┊┊├«知识亚点»表语从句</t>
  </si>
  <si>
    <t>┊┊┊├«知识亚点»同位语从句</t>
  </si>
  <si>
    <t>┊┊┊├«知识亚点»定语从句</t>
  </si>
  <si>
    <t>┊┊┊├«知识亚点»定语从句与非谓语动词的转换</t>
  </si>
  <si>
    <t>┊┊┊├«知识亚点»定语从句与同位语从句的区别</t>
  </si>
  <si>
    <t>┊┊┊├«知识亚点»状语从句</t>
  </si>
  <si>
    <t>┊┊┊├«知识亚点»状语从句与非谓语动词的转换</t>
  </si>
  <si>
    <t>┊┊├«知识点»直接引语和间接引语</t>
  </si>
  <si>
    <t>┊┊├«知识点»虚拟语气</t>
  </si>
  <si>
    <t>┊┊├«知识点»特殊句型</t>
  </si>
  <si>
    <t>┊┊┊├«知识亚点»强调</t>
  </si>
  <si>
    <t>┊┊┊├«知识亚点»主谓一致</t>
  </si>
  <si>
    <t>┊┊┊├«知识亚点»倒装</t>
  </si>
  <si>
    <t>┊┊┊┊├«知识次点»完全倒装</t>
  </si>
  <si>
    <t>┊┊┊┊├«知识次点»部分倒装</t>
  </si>
  <si>
    <t>┊┊┊┊├«知识次点»形式倒装</t>
  </si>
  <si>
    <t>┊├«知识区»词汇/短语及固搭</t>
  </si>
  <si>
    <t>┊├«知识区»听力</t>
  </si>
  <si>
    <t>┊┊├«知识点»听懂所熟悉话题的简短独白和对话</t>
  </si>
  <si>
    <t>┊┊├«知识点»理解主旨和要以</t>
  </si>
  <si>
    <t>┊┊├«知识点»获取具体的事实性的信息</t>
  </si>
  <si>
    <t>┊┊├«知识点»对所听内容作出推断</t>
  </si>
  <si>
    <t>┊┊├«知识点»理解说话者的意图、观点和态度</t>
  </si>
  <si>
    <t>┊├«知识区»完形填空</t>
  </si>
  <si>
    <t>┊┊├«知识点»说明文完形填空</t>
  </si>
  <si>
    <t>┊┊├«知识点»记叙文完形填空</t>
  </si>
  <si>
    <t>┊┊├«知识点»议论文完形填空</t>
  </si>
  <si>
    <t>┊┊├«知识点»夹叙夹议完形填空</t>
  </si>
  <si>
    <t>┊┊├«知识点»名词辨析</t>
  </si>
  <si>
    <t>┊┊├«知识点»形容词辨析</t>
  </si>
  <si>
    <t>┊┊├«知识点»动词辨析</t>
  </si>
  <si>
    <t>┊┊├«知识点»副词辨析</t>
  </si>
  <si>
    <t>┊┊├«知识点»上下文逻辑</t>
  </si>
  <si>
    <t>┊├«知识区»阅读理解</t>
  </si>
  <si>
    <t>┊┊├«知识点»理解主旨和要义</t>
  </si>
  <si>
    <t>┊┊├«知识点»理解文中具体信息</t>
  </si>
  <si>
    <t>┊┊├«知识点»根据上下文推断词义</t>
  </si>
  <si>
    <t>┊┊├«知识点»作出判断和推理</t>
  </si>
  <si>
    <t>┊┊├«知识点»理解文章的基本结构</t>
  </si>
  <si>
    <t>┊┊├«知识点»理解作者的观点，态度</t>
  </si>
  <si>
    <t>┊┊├«知识点»例证题</t>
  </si>
  <si>
    <t>┊├«知识区»信息匹配</t>
  </si>
  <si>
    <t>┊┊├«知识点»段首设空</t>
  </si>
  <si>
    <t>┊┊├«知识点»段中设空</t>
  </si>
  <si>
    <t>┊┊├«知识点»段尾设空</t>
  </si>
  <si>
    <t>┊├«知识区»短文改错</t>
  </si>
  <si>
    <t>┊┊├«知识点»时态语态错误</t>
  </si>
  <si>
    <t>┊┊├«知识点»动词平行结构错误</t>
  </si>
  <si>
    <t>┊┊├«知识点»非谓语动词误用</t>
  </si>
  <si>
    <t>┊┊├«知识点»名词的单复数错误</t>
  </si>
  <si>
    <t>┊┊├«知识点»名词所有格错误</t>
  </si>
  <si>
    <t>┊┊├«知识点»形容词，副词误用</t>
  </si>
  <si>
    <t>┊┊├«知识点»比较级误用</t>
  </si>
  <si>
    <t>┊┊├«知识点»介词误用或是漏用</t>
  </si>
  <si>
    <t>┊┊├«知识点»连词误用或是漏用</t>
  </si>
  <si>
    <t>┊┊├«知识点»主谓不一致</t>
  </si>
  <si>
    <t>┊┊├«知识点»代词指代错误</t>
  </si>
  <si>
    <t>┊┊├«知识点»定语从句成分多余</t>
  </si>
  <si>
    <t>┊┊├«知识点»记叙文</t>
  </si>
  <si>
    <t>┊┊├«知识点»说明文</t>
  </si>
  <si>
    <t>┊┊├«知识点»议论文</t>
  </si>
  <si>
    <t>┊┊├«知识点»应用文</t>
  </si>
  <si>
    <t>├«知识域»数学</t>
  </si>
  <si>
    <t>此处改为“1.集合与常用逻辑用语”</t>
  </si>
  <si>
    <t>┊┊├«知识主题»第一节 集合</t>
  </si>
  <si>
    <t>改为“集合”</t>
  </si>
  <si>
    <t>┊┊┊├«知识点»集合的概念</t>
  </si>
  <si>
    <t>┊┊┊┊├«知识亚点»元素与集合的概念</t>
  </si>
  <si>
    <t>┊┊┊┊├«知识亚点»元素与集合的关系</t>
  </si>
  <si>
    <t>┊┊┊┊├«知识亚点»集合中元素的特性</t>
  </si>
  <si>
    <t>┊┊┊├«知识点»集合间的基本关系</t>
  </si>
  <si>
    <t>┊┊┊┊├«知识亚点»集合间的关系的理解判断</t>
  </si>
  <si>
    <t>┊┊┊┊├«知识亚点»集合的个数</t>
  </si>
  <si>
    <t>┊┊┊┊├«知识亚点»集合间关系的参数问题</t>
  </si>
  <si>
    <t>┊┊┊├«知识点»集合间的计算</t>
  </si>
  <si>
    <t>┊┊┊├«知识点»韦恩图的应用</t>
  </si>
  <si>
    <t>┊┊┊├«知识点»集合中的新定义问题</t>
  </si>
  <si>
    <t>┊┊┊├«知识点»集合中的实际应用</t>
  </si>
  <si>
    <t>┊┊├«知识主题»第二节 命题及其关系、充分条件与必要条件</t>
  </si>
  <si>
    <t>┊┊┊├«知识点»命题的基本概念</t>
  </si>
  <si>
    <t>┊┊┊├«知识点»命题的真假</t>
  </si>
  <si>
    <t>┊┊┊┊├«知识亚点»命题真假的判断</t>
  </si>
  <si>
    <t>┊┊┊┊├«知识亚点»命题真假的应用</t>
  </si>
  <si>
    <t>┊┊┊├«知识点»四种命题</t>
  </si>
  <si>
    <t>┊┊┊├«知识点»充分条件与必要条件的理解判断</t>
  </si>
  <si>
    <t>┊┊┊├«知识点»充分条件与必要条件的应用</t>
  </si>
  <si>
    <t>┊┊┊├«知识点»充要条件的理解和判断</t>
  </si>
  <si>
    <t>┊┊┊├«知识点»充要条件的应用</t>
  </si>
  <si>
    <t>┊┊├«知识主题»第三节 简单的逻辑联结词、全称量词与存在量词</t>
  </si>
  <si>
    <t>改为“简单的逻辑联结词、全称量词与存在量词”</t>
  </si>
  <si>
    <t>┊┊┊├«知识点»逻辑联结词和量词</t>
  </si>
  <si>
    <t>┊┊┊┊├«知识亚点»逻辑联结词的基本应用理解</t>
  </si>
  <si>
    <t>┊┊┊┊├«知识亚点»逻辑联结词与命题的真假关系</t>
  </si>
  <si>
    <t>┊┊┊├«知识点»量词和含量词的命题的理解和判断</t>
  </si>
  <si>
    <t>┊┊┊├«知识点»含有量词的命题的真假</t>
  </si>
  <si>
    <t>┊┊┊├«知识点»含有量词的命题的否命题的理解</t>
  </si>
  <si>
    <t>┊┊┊├«知识点»含有量词的命题的否命题的真假</t>
  </si>
  <si>
    <t>┊├«知识区»第二章 函数、导数及其应用</t>
  </si>
  <si>
    <t>此处改为“2.函数、导数及其应用”</t>
  </si>
  <si>
    <t>┊┊├«知识主题»第一节 函数及其表示</t>
  </si>
  <si>
    <t>改为“函数及其表示</t>
  </si>
  <si>
    <t>┊┊┊├«知识点»映射</t>
  </si>
  <si>
    <t>┊┊┊├«知识点»函数的概念</t>
  </si>
  <si>
    <t>┊┊┊├«知识点»函数的定义域</t>
  </si>
  <si>
    <t>┊┊┊├«知识点»函数的值域</t>
  </si>
  <si>
    <t>┊┊┊┊├«知识亚点»函数的值域的求法</t>
  </si>
  <si>
    <t>┊┊┊┊├«知识亚点»函数的定义域与值域的综合</t>
  </si>
  <si>
    <t>┊┊┊├«知识点»函数的解析式</t>
  </si>
  <si>
    <t>┊┊┊┊├«知识亚点»函数图像与函数的解析式</t>
  </si>
  <si>
    <t>┊┊┊┊├«知识亚点»根据函数基本特征求函数解析式</t>
  </si>
  <si>
    <t>┊┊┊┊├«知识亚点»复合函数的解析式</t>
  </si>
  <si>
    <t>┊┊┊├«知识点»分段函数</t>
  </si>
  <si>
    <t>┊┊┊┊├«知识亚点»分段函数的值域</t>
  </si>
  <si>
    <t>┊┊┊┊├«知识亚点»分段函数的单调性</t>
  </si>
  <si>
    <t>┊┊┊┊├«知识亚点»分段函数的图像</t>
  </si>
  <si>
    <t>┊┊┊┊├«知识亚点»分段函数的恒成立</t>
  </si>
  <si>
    <t>┊┊┊┊├«知识亚点»分段函数的存在性问题</t>
  </si>
  <si>
    <t>┊┊┊├«知识点»抽象函数</t>
  </si>
  <si>
    <t>┊┊┊┊├«知识亚点»抽象函数的定义域</t>
  </si>
  <si>
    <t>┊┊┊┊├«知识亚点»抽象函数的值域</t>
  </si>
  <si>
    <t>┊┊┊┊├«知识亚点»抽象函数的单调性</t>
  </si>
  <si>
    <t>┊┊┊┊├«知识亚点»抽象函数的奇偶性</t>
  </si>
  <si>
    <t>┊┊┊┊├«知识亚点»抽象函数的关系应用</t>
  </si>
  <si>
    <t>┊┊┊├«知识点»函数的新定义问题</t>
  </si>
  <si>
    <t>┊┊┊├«知识点»函数的实际应用</t>
  </si>
  <si>
    <t>┊┊├«知识主题»第二节 函数的性质</t>
  </si>
  <si>
    <t>改为“函数的性质”</t>
  </si>
  <si>
    <t>┊┊┊├«知识点»函数的单调性</t>
  </si>
  <si>
    <t>┊┊┊┊├«知识亚点»函数的单调性的理解和判断</t>
  </si>
  <si>
    <t>┊┊┊┊├«知识亚点»复合函数的单调性</t>
  </si>
  <si>
    <t>┊┊┊┊├«知识亚点»函数的单调性的应用</t>
  </si>
  <si>
    <t>┊┊┊├«知识点»函数不等式</t>
  </si>
  <si>
    <t>┊┊┊├«知识点»函数的最值</t>
  </si>
  <si>
    <t>┊┊┊├«知识点»函数的奇偶性</t>
  </si>
  <si>
    <t>┊┊┊┊├«知识亚点»函数的奇偶性的理解</t>
  </si>
  <si>
    <t>┊┊┊┊├«知识亚点»函数的奇偶性的判断和证明</t>
  </si>
  <si>
    <t>┊┊┊┊├«知识亚点»函数的奇偶性与图像的关系</t>
  </si>
  <si>
    <t>┊┊┊┊├«知识亚点»函数的奇偶性的应用</t>
  </si>
  <si>
    <t>┊┊┊├«知识点»函数的周期性</t>
  </si>
  <si>
    <t>┊┊┊├«知识点»函数的对称性</t>
  </si>
  <si>
    <t>┊┊┊├«知识点»函数的图像</t>
  </si>
  <si>
    <t>┊┊┊┊├«知识亚点»函数的图象的作法</t>
  </si>
  <si>
    <t>┊┊┊┊├«知识亚点»函数的图象的变换</t>
  </si>
  <si>
    <t>┊┊┊┊├«知识亚点»函数的图象与函数方程及不等式</t>
  </si>
  <si>
    <t>┊┊┊├«知识点»函数性质的综合</t>
  </si>
  <si>
    <t>┊┊┊┊├«知识亚点»函数性质的综合判断</t>
  </si>
  <si>
    <t>┊┊┊┊├«知识亚点»函数性质的综合应用</t>
  </si>
  <si>
    <t>┊┊┊├«知识点»函数的恒成立问题</t>
  </si>
  <si>
    <t>┊┊┊├«知识点»函数的存在性问题</t>
  </si>
  <si>
    <t>┊┊┊├«知识点»根式</t>
  </si>
  <si>
    <t>┊┊├«知识主题»第三节 指数与指数函数</t>
  </si>
  <si>
    <t>改为“指数与指数函数”</t>
  </si>
  <si>
    <t>┊┊┊├«知识点»指数幂</t>
  </si>
  <si>
    <t>┊┊┊├«知识点»指数函数的定义及解析式</t>
  </si>
  <si>
    <t>┊┊┊├«知识点»指数函数的图象与性质</t>
  </si>
  <si>
    <t>┊┊┊├«知识点»指数函数的单调性</t>
  </si>
  <si>
    <t>┊┊┊├«知识点»指数函数的定义域和值域</t>
  </si>
  <si>
    <t>┊┊┊├«知识点»指数型复合函数的性质</t>
  </si>
  <si>
    <t>┊┊┊┊├«知识亚点»指数型复合函数的奇偶性</t>
  </si>
  <si>
    <t>┊┊┊┊├«知识亚点»指数型复合函数的值域</t>
  </si>
  <si>
    <t>┊┊┊┊├«知识亚点»指数型复合函数的单调性</t>
  </si>
  <si>
    <t>┊┊┊├«知识点»指数不等式</t>
  </si>
  <si>
    <t>┊┊┊├«知识点»指数方程</t>
  </si>
  <si>
    <t>┊┊┊├«知识点»指数函数中的恒成立问题</t>
  </si>
  <si>
    <t>┊┊┊├«知识点»指数函数的实际应用</t>
  </si>
  <si>
    <t>┊┊├«知识主题»第四节 对数与对数函数</t>
  </si>
  <si>
    <t>改为“对数与对数函数”</t>
  </si>
  <si>
    <t>┊┊┊├«知识点»对数</t>
  </si>
  <si>
    <t>┊┊┊├«知识点»对数函数的定义及解析式</t>
  </si>
  <si>
    <t>┊┊┊├«知识点»对数函数的定义域</t>
  </si>
  <si>
    <t>┊┊┊├«知识点»对数函数的单调性</t>
  </si>
  <si>
    <t>┊┊┊├«知识点»对数函数的图像</t>
  </si>
  <si>
    <t>┊┊┊├«知识点»对数函数的值域及最值</t>
  </si>
  <si>
    <t>┊┊┊├«知识点»对数型复合函数的性质</t>
  </si>
  <si>
    <t>┊┊┊┊├«知识亚点»对数型复合函数的奇偶性</t>
  </si>
  <si>
    <t>┊┊┊┊├«知识亚点»对数型复合函数的单调性</t>
  </si>
  <si>
    <t>┊┊┊┊├«知识亚点»对数型复合函数的值域</t>
  </si>
  <si>
    <t>┊┊┊├«知识点»对数不等式</t>
  </si>
  <si>
    <t>┊┊┊├«知识点»对数方程</t>
  </si>
  <si>
    <t>┊┊┊├«知识点»反函数</t>
  </si>
  <si>
    <t>┊┊┊├«知识点»对数函数中的恒成立</t>
  </si>
  <si>
    <t>┊┊├«知识主题»第五节 二次函数与幂函数</t>
  </si>
  <si>
    <t>改为“二次函数与幂函数”</t>
  </si>
  <si>
    <t>┊┊┊├«知识点»幂函数的定义</t>
  </si>
  <si>
    <t>┊┊┊├«知识点»幂函数的图象</t>
  </si>
  <si>
    <t>┊┊┊├«知识点»幂函数的性质</t>
  </si>
  <si>
    <t>┊┊┊┊├«知识亚点»幂函数的奇偶性</t>
  </si>
  <si>
    <t>┊┊┊┊├«知识亚点»幂函数的单调性</t>
  </si>
  <si>
    <t>┊┊┊├«知识点»二次函数的解析式</t>
  </si>
  <si>
    <t>┊┊┊├«知识点»二次函数的图象</t>
  </si>
  <si>
    <t>┊┊┊├«知识点»二次函数的单调性</t>
  </si>
  <si>
    <t>┊┊┊├«知识点»二次函数的值域</t>
  </si>
  <si>
    <t>┊┊┊├«知识点»二次函数的最值</t>
  </si>
  <si>
    <t>┊┊┊├«知识点»二次函数型复合函数的性质</t>
  </si>
  <si>
    <t>┊┊┊┊├«知识亚点»二次函数型指数复合函数</t>
  </si>
  <si>
    <t>┊┊┊┊├«知识亚点»二次函数型对数复合函数</t>
  </si>
  <si>
    <t>┊┊┊┊├«知识亚点»二次函数与其它函数的复合</t>
  </si>
  <si>
    <t>┊┊┊├«知识点»一元二次方程的根</t>
  </si>
  <si>
    <t>┊┊┊├«知识点»二次函数的实际应用题</t>
  </si>
  <si>
    <t>┊┊┊├«知识点»二次函数恒成立问题</t>
  </si>
  <si>
    <t>┊┊┊├«知识点»二次函数存在性问题</t>
  </si>
  <si>
    <t>┊┊├«知识主题»第六节 函数与方程</t>
  </si>
  <si>
    <t>改为“函数与方程”</t>
  </si>
  <si>
    <t>┊┊┊├«知识点»函数的零点的定义</t>
  </si>
  <si>
    <t>┊┊┊├«知识点»函数零点存在性定理</t>
  </si>
  <si>
    <t>┊┊┊├«知识点»函数零点与方程的根</t>
  </si>
  <si>
    <t>┊┊┊├«知识点»函数图象的交点与函数的零点</t>
  </si>
  <si>
    <t>┊┊┊├«知识点»二分法</t>
  </si>
  <si>
    <t>┊┊├«知识主题»第七节 函数模型及其应用</t>
  </si>
  <si>
    <t>改为“函数模型及其应用”</t>
  </si>
  <si>
    <t>┊┊┊├«知识点»常见基本函数模型的应用</t>
  </si>
  <si>
    <t>┊┊┊├«知识点»利率问题</t>
  </si>
  <si>
    <t>┊┊┊├«知识点»增长率问题</t>
  </si>
  <si>
    <t>┊┊┊├«知识点»函数模型的拟合</t>
  </si>
  <si>
    <t>┊┊┊├«知识点»指数函数、对数函数、幂函数的差异</t>
  </si>
  <si>
    <t>┊┊├«知识主题»第八节 变化率与导数、导数的计算</t>
  </si>
  <si>
    <t>改为“变化率与导数、导数的计算”</t>
  </si>
  <si>
    <t>┊┊┊├«知识点»变化率的概念</t>
  </si>
  <si>
    <t>┊┊┊├«知识点»导数的定义</t>
  </si>
  <si>
    <t>┊┊┊├«知识点»基本初等函数的导数公式</t>
  </si>
  <si>
    <t>┊┊┊├«知识点»导数的运算</t>
  </si>
  <si>
    <t>┊┊┊┊├«知识亚点»导数的运算法则</t>
  </si>
  <si>
    <t>┊┊┊┊├«知识亚点»简单复合函数的导数</t>
  </si>
  <si>
    <t>┊┊┊├«知识点»导数的几何意义</t>
  </si>
  <si>
    <t>┊┊┊┊├«知识亚点»导数和切线的斜率</t>
  </si>
  <si>
    <t>┊┊┊┊├«知识亚点»导数和距离的最值</t>
  </si>
  <si>
    <t>┊┊┊├«知识点»导数的物理意义</t>
  </si>
  <si>
    <t>┊┊┊├«知识点»导数与函数的单调性</t>
  </si>
  <si>
    <t>┊┊┊┊├«知识亚点»导数与函数单调性的关系</t>
  </si>
  <si>
    <t>┊┊┊┊├«知识亚点»导数在函数的单调性中的应用</t>
  </si>
  <si>
    <t>┊┊┊┊├«知识亚点»应用导数比较函数大小</t>
  </si>
  <si>
    <t>┊┊┊┊├«知识亚点»导数与函数值域</t>
  </si>
  <si>
    <t>┊┊┊├«知识点»导数与函数的极值</t>
  </si>
  <si>
    <t>┊┊┊┊├«知识亚点»导数与极值的关系</t>
  </si>
  <si>
    <t>┊┊┊┊├«知识亚点»导数在函数极值中的应用</t>
  </si>
  <si>
    <t>┊┊┊┊├«知识亚点»导数与极值点</t>
  </si>
  <si>
    <t>┊┊┊├«知识点»导数与函数的最值</t>
  </si>
  <si>
    <t>┊┊┊├«知识点»导数在函数的图象的应用</t>
  </si>
  <si>
    <t>┊┊┊├«知识点»导函数的图象的应用</t>
  </si>
  <si>
    <t>┊┊┊├«知识点»导数在函数与方程中的应用</t>
  </si>
  <si>
    <t>┊┊┊├«知识点»导数与不等式</t>
  </si>
  <si>
    <t>┊┊┊┊├«知识亚点»导数在函数不等式中的应用</t>
  </si>
  <si>
    <t>┊┊┊┊├«知识亚点»导数在不等式的恒成立问题中的应用</t>
  </si>
  <si>
    <t>┊┊┊┊├«知识亚点»导数在不等式的存在性问题中的应用</t>
  </si>
  <si>
    <t>┊┊┊├«知识点»导数与实际生活的优化问题</t>
  </si>
  <si>
    <t>┊┊├«知识主题»第十节 定积分的概念与微积分基本定理、定积分的简单应用（理）</t>
  </si>
  <si>
    <t>改为“定积分的概念与微积分基本定理、定积分的简单应用”</t>
  </si>
  <si>
    <t>┊┊┊├«知识点»定积分的定义</t>
  </si>
  <si>
    <t>┊┊┊├«知识点»微积分定理</t>
  </si>
  <si>
    <t>┊┊┊├«知识点»定积分的计算</t>
  </si>
  <si>
    <t>┊┊┊├«知识点»定积分在几何中的应用</t>
  </si>
  <si>
    <t>┊┊┊├«知识点»定积分在物理中的应用</t>
  </si>
  <si>
    <t>┊┊┊├«知识点»定积分和导数的综合应用</t>
  </si>
  <si>
    <t>┊├«知识区»第三章 三角函数、解三角形</t>
  </si>
  <si>
    <t>此处改为“3.三角函数、解三角形“</t>
  </si>
  <si>
    <t>┊┊├«知识主题»第一节 任意角和弧度制</t>
  </si>
  <si>
    <t>改为“任意角和弧度制”</t>
  </si>
  <si>
    <t>┊┊┊├«知识点»角的表示及关系</t>
  </si>
  <si>
    <t>┊┊┊├«知识点»角的范围的判断</t>
  </si>
  <si>
    <t>┊┊┊├«知识点»弧度的定义</t>
  </si>
  <si>
    <t>┊┊┊├«知识点»弧度与角度</t>
  </si>
  <si>
    <t>┊┊┊├«知识点»扇形的弧长和面积</t>
  </si>
  <si>
    <t>┊┊├«知识主题»第二节 任意角的三角函数、同角三角函数的基本关系及诱导公式</t>
  </si>
  <si>
    <t>改为“任意角的三角函数、同角三角函数的基本关系及诱导公式”</t>
  </si>
  <si>
    <t>┊┊┊├«知识点»三角函数的定义</t>
  </si>
  <si>
    <t>┊┊┊├«知识点»三角函数线</t>
  </si>
  <si>
    <t>┊┊┊┊├«知识亚点»三角函数线的定义</t>
  </si>
  <si>
    <t>┊┊┊┊├«知识亚点»三角函数线的应用</t>
  </si>
  <si>
    <t>┊┊┊├«知识点»三角函数值的符号</t>
  </si>
  <si>
    <t>┊┊┊├«知识点»同角三角函数的基本关系</t>
  </si>
  <si>
    <t>┊┊┊├«知识点»诱导公式</t>
  </si>
  <si>
    <t>┊┊┊├«知识点»三角函数的求值</t>
  </si>
  <si>
    <t>┊┊┊├«知识点»三角函数的实际问题</t>
  </si>
  <si>
    <t>┊┊┊├«知识点»三角函数的新定义</t>
  </si>
  <si>
    <t>┊┊├«知识主题»第三节 三角函数的图象与性质</t>
  </si>
  <si>
    <t>改为“三角函数的图象与性质”</t>
  </si>
  <si>
    <t>┊┊┊├«知识点»三角函数的图象的理解和判断</t>
  </si>
  <si>
    <t>┊┊┊┊├«知识亚点»正弦函数的图象</t>
  </si>
  <si>
    <t>┊┊┊┊├«知识亚点»余弦函数的图象</t>
  </si>
  <si>
    <t>┊┊┊┊├«知识亚点»正切函数的图象</t>
  </si>
  <si>
    <t>┊┊┊├«知识点»三角函数的图象在函数方程及函数不等式中的应用</t>
  </si>
  <si>
    <t>┊┊┊├«知识点»三角函数的图象与函数的性质</t>
  </si>
  <si>
    <t>┊┊┊├«知识点»三角函数的定义域</t>
  </si>
  <si>
    <t>┊┊┊┊├«知识亚点»正弦函数的定义域</t>
  </si>
  <si>
    <t>┊┊┊┊├«知识亚点»余弦函数的定义域</t>
  </si>
  <si>
    <t>┊┊┊┊├«知识亚点»正切函数的定义域</t>
  </si>
  <si>
    <t>┊┊┊├«知识点»三角函数的值域</t>
  </si>
  <si>
    <t>┊┊┊┊├«知识亚点»正弦函数的值域</t>
  </si>
  <si>
    <t>┊┊┊┊├«知识亚点»余弦函数的值域</t>
  </si>
  <si>
    <t>┊┊┊┊├«知识亚点»正切函数的值域</t>
  </si>
  <si>
    <t>┊┊┊├«知识点»三角函数的单调性的理解和判断</t>
  </si>
  <si>
    <t>┊┊┊┊├«知识亚点»正弦函数的单调性</t>
  </si>
  <si>
    <t>┊┊┊┊├«知识亚点»余弦函数的单调性</t>
  </si>
  <si>
    <t>┊┊┊┊├«知识亚点»正切函数的单调性</t>
  </si>
  <si>
    <t>┊┊┊├«知识点»三角函数的单调性的应用</t>
  </si>
  <si>
    <t>┊┊┊├«知识点»三角不等式</t>
  </si>
  <si>
    <t>┊┊┊├«知识点»三角函数的对称性</t>
  </si>
  <si>
    <t>┊┊┊┊├«知识亚点»正弦函数的对称性</t>
  </si>
  <si>
    <t>┊┊┊┊├«知识亚点»余弦函数的对称性</t>
  </si>
  <si>
    <t>┊┊┊┊├«知识亚点»正切函数的对称性</t>
  </si>
  <si>
    <t>┊┊┊├«知识点»三角函数的周期性</t>
  </si>
  <si>
    <t>┊┊┊┊├«知识亚点»正弦函数的周期性</t>
  </si>
  <si>
    <t>┊┊┊┊├«知识亚点»余弦函数的周期性</t>
  </si>
  <si>
    <t>┊┊┊┊├«知识亚点»正切函数的周期性</t>
  </si>
  <si>
    <t>┊┊┊├«知识点»三角函数的奇偶性</t>
  </si>
  <si>
    <t>┊┊┊┊├«知识亚点»正弦函数的奇偶性</t>
  </si>
  <si>
    <t>┊┊┊┊├«知识亚点»余弦函数的奇偶性</t>
  </si>
  <si>
    <t>┊┊┊┊├«知识亚点»正切函数的奇偶性</t>
  </si>
  <si>
    <t>┊┊┊├«知识点»三角函数的最值</t>
  </si>
  <si>
    <t>┊┊┊├«知识点»三角函数的性质的综合判断</t>
  </si>
  <si>
    <t>┊┊┊├«知识点»三角函数的性质的综合应用</t>
  </si>
  <si>
    <t>┊┊┊├«知识点»三角函数的解析式</t>
  </si>
  <si>
    <t>┊┊┊├«知识点»三角函数的恒成立问题</t>
  </si>
  <si>
    <t>┊┊┊├«知识点»三角函数的存在性问题</t>
  </si>
  <si>
    <t>┊┊┊├«知识点»三角函数与二次函数的复合</t>
  </si>
  <si>
    <t>┊┊┊├«知识点»三角函数与指数函数的复合</t>
  </si>
  <si>
    <t>┊┊┊├«知识点»三角函数与对数函数的复合</t>
  </si>
  <si>
    <t>┊┊├«知识主题»第四节 函数y＝Asin(ωx＋φ)的图象及三角函数模型的简单</t>
  </si>
  <si>
    <t>改为“函数y＝Asin(ωx＋φ)的图象及三角函数模型的简单”</t>
  </si>
  <si>
    <t>┊┊┊├«知识点»函数y＝Asin(ωx＋φ)的图象基本概念</t>
  </si>
  <si>
    <t>┊┊┊├«知识点»五点作图法</t>
  </si>
  <si>
    <t>┊┊┊├«知识点»函数y＝Asin(ωx＋φ)的图象变换</t>
  </si>
  <si>
    <t>┊┊┊├«知识点»三角函数模型的应用</t>
  </si>
  <si>
    <t>┊┊├«知识主题»第五节 两角和与差的正弦、余弦和正切公式</t>
  </si>
  <si>
    <t>改为“两角和与差的正弦、余弦和正切公式”</t>
  </si>
  <si>
    <t>┊┊┊├«知识点»两角和差的正弦、余弦公式</t>
  </si>
  <si>
    <t>┊┊┊├«知识点»两角和与差的正切公式</t>
  </si>
  <si>
    <t>┊┊┊├«知识点»倍角公式的灵活应用</t>
  </si>
  <si>
    <t>┊┊┊├«知识点»辅助角公式</t>
  </si>
  <si>
    <t>┊┊├«知识主题»第六节 简单的三角恒等变换</t>
  </si>
  <si>
    <t>改为“简单的三角恒等变换”</t>
  </si>
  <si>
    <t>┊┊┊├«知识点»三角函数的化简求值</t>
  </si>
  <si>
    <t>┊┊┊├«知识点»三角函数恒等式的证明</t>
  </si>
  <si>
    <t>┊┊┊├«知识点»三角函数的求值问题（仅限于角的配凑问题）</t>
  </si>
  <si>
    <t>┊┊┊├«知识点»三角变换与三角函数的综合</t>
  </si>
  <si>
    <t>┊┊┊├«知识点»三角恒等变换与方程的综合问题</t>
  </si>
  <si>
    <t>┊┊┊├«知识点»三角变换和向量的综合</t>
  </si>
  <si>
    <t>┊┊┊├«知识点»三角变换和平面几何的综合</t>
  </si>
  <si>
    <t>┊┊┊├«知识点»三角变换在三角形的综合应用</t>
  </si>
  <si>
    <t>┊┊├«知识主题»第七节 正弦定理与余弦定理</t>
  </si>
  <si>
    <t>改为“正弦定理与余弦定理”</t>
  </si>
  <si>
    <t>┊┊┊├«知识点»正弦定理的理解与应用</t>
  </si>
  <si>
    <t>┊┊┊├«知识点»余弦定理的理解与应用</t>
  </si>
  <si>
    <t>┊┊┊├«知识点»正、余弦定理判断三角形的形状</t>
  </si>
  <si>
    <t>┊┊┊├«知识点»三角形的面积（周长）问题</t>
  </si>
  <si>
    <t>┊┊┊├«知识点»利用正余弦定理化简和求值</t>
  </si>
  <si>
    <t>┊┊┊├«知识点»三角形中的最值问题</t>
  </si>
  <si>
    <t>┊┊├«知识主题»第八节 正弦定理与余弦定理的应用举例</t>
  </si>
  <si>
    <t>改为“正弦定理与余弦定理的应用举例”</t>
  </si>
  <si>
    <t>┊┊┊├«知识点»测量的基本概念的理解及应用</t>
  </si>
  <si>
    <t>┊┊┊├«知识点»正余弦定理的实际应用</t>
  </si>
  <si>
    <t>┊├«知识区»第四章 平面向量、数系的扩充与复数的引入</t>
  </si>
  <si>
    <t>此处改为“4.平面向量、数系的扩充与复数的引入“</t>
  </si>
  <si>
    <t>┊┊├«知识主题»第一节 平面向量的概念及其线性运算</t>
  </si>
  <si>
    <t>改为“平面向量的概念及其线性运算”</t>
  </si>
  <si>
    <t>┊┊┊├«知识点»平面向量的基本概念</t>
  </si>
  <si>
    <t>┊┊┊├«知识点»平面向量的几何意义</t>
  </si>
  <si>
    <t>┊┊┊├«知识点»平面向量的线性运算</t>
  </si>
  <si>
    <t>┊┊┊┊├«知识亚点»向量加减的概念和计算</t>
  </si>
  <si>
    <t>┊┊┊┊├«知识亚点»向量数乘的概念和计算</t>
  </si>
  <si>
    <t>┊┊┊├«知识点»平面向量的模</t>
  </si>
  <si>
    <t>┊┊┊├«知识点»平面向量的线性运算在平面几何中的应用</t>
  </si>
  <si>
    <t>┊┊┊├«知识点»平面向量方程及不等式</t>
  </si>
  <si>
    <t>┊┊┊├«知识点»平面向量的线性运算的实际应用</t>
  </si>
  <si>
    <t>┊┊┊├«知识点»平面向量共线定理的应用</t>
  </si>
  <si>
    <t>┊┊┊┊├«知识亚点»平面向量共线的判断及应用</t>
  </si>
  <si>
    <t>┊┊┊┊├«知识亚点»平面向量共线定理几何应用</t>
  </si>
  <si>
    <t>┊┊├«知识主题»第二节 平面向量的基本定理及坐标表示</t>
  </si>
  <si>
    <t>改为“平面向量的基本定理及坐标表示”</t>
  </si>
  <si>
    <t>┊┊┊├«知识点»平面向量的基底的概念及应用</t>
  </si>
  <si>
    <t>┊┊┊├«知识点»平面向量基本定理的理解</t>
  </si>
  <si>
    <t>┊┊┊├«知识点»平面向量基本定理的应用</t>
  </si>
  <si>
    <t>┊┊┊├«知识点»平面向量的坐标表示</t>
  </si>
  <si>
    <t>┊┊┊├«知识点»平面向量的坐标运算</t>
  </si>
  <si>
    <t>┊┊┊├«知识点»平面向量共线的坐标表示</t>
  </si>
  <si>
    <t>┊┊├«知识主题»第三节 平面向量的数量积</t>
  </si>
  <si>
    <t>改为“平面向量的数量积”</t>
  </si>
  <si>
    <t>┊┊┊├«知识点»平面向量的数量积的定义</t>
  </si>
  <si>
    <t>┊┊┊├«知识点»平面向量的数量积的性质</t>
  </si>
  <si>
    <t>┊┊┊├«知识点»平面数量积的坐标运算</t>
  </si>
  <si>
    <t>┊┊┊┊├«知识亚点»平面向量的模长</t>
  </si>
  <si>
    <t>┊┊┊┊├«知识亚点»平面向量的模的最值</t>
  </si>
  <si>
    <t>┊┊┊├«知识点»平面向量的夹角</t>
  </si>
  <si>
    <t>┊┊┊├«知识点»平面向量的投影</t>
  </si>
  <si>
    <t>┊┊┊├«知识点»平面向量的垂直关系</t>
  </si>
  <si>
    <t>┊┊┊├«知识点»几何图形中的数量积问题</t>
  </si>
  <si>
    <t>┊┊┊├«知识点»平面向量数量积的最值问题</t>
  </si>
  <si>
    <t>┊┊┊├«知识点»平面向量数量积的恒成立问题</t>
  </si>
  <si>
    <t>┊┊├«知识主题»第四节 平面向量应用举例</t>
  </si>
  <si>
    <t>改为“平面向量应用举例”</t>
  </si>
  <si>
    <t>┊┊┊├«知识点»平面向量在平面几何中的应用</t>
  </si>
  <si>
    <t>┊┊┊├«知识点»平面几何在物理中的应用</t>
  </si>
  <si>
    <t>┊┊├«知识主题»第五节 数系的扩充与复数的引入</t>
  </si>
  <si>
    <t>改为“数系的扩充与复数的引入”</t>
  </si>
  <si>
    <t>┊┊┊├«知识点»复数的基本概念</t>
  </si>
  <si>
    <t>┊┊┊├«知识点»复数的运算</t>
  </si>
  <si>
    <t>┊┊┊├«知识点»复数的几何意义</t>
  </si>
  <si>
    <t>┊┊┊├«知识点»复数的模</t>
  </si>
  <si>
    <t>┊┊┊├«知识点»共轭复数</t>
  </si>
  <si>
    <t>┊┊┊├«知识点»相等复数</t>
  </si>
  <si>
    <t>┊┊┊├«知识点»在复数系中的一元二次方程</t>
  </si>
  <si>
    <t>┊┊┊├«知识点»复数中点的轨迹问题</t>
  </si>
  <si>
    <t>┊├«知识区»第五章 数列</t>
  </si>
  <si>
    <t>此处改为“5.数列”</t>
  </si>
  <si>
    <t>┊┊├«知识主题»第一节 数列的概念和简单表示法</t>
  </si>
  <si>
    <t>改为“数列的概念和简单表示法”</t>
  </si>
  <si>
    <t>┊┊┊├«知识点»数列的基本概念</t>
  </si>
  <si>
    <t>┊┊┊├«知识点»数列的通项公式</t>
  </si>
  <si>
    <t>┊┊┊┊├«知识亚点»由数列的前几项归纳数列的通项</t>
  </si>
  <si>
    <t>┊┊┊┊├«知识亚点»累加法求数列的通项</t>
  </si>
  <si>
    <t>┊┊┊┊├«知识亚点»累乘法求数列的通项</t>
  </si>
  <si>
    <t>┊┊┊┊├«知识亚点»由数列Sn与an的关系求数列的通项</t>
  </si>
  <si>
    <t>┊┊┊├«知识点»递推数列</t>
  </si>
  <si>
    <t>┊┊┊┊├«知识亚点»递推数列的通项公式</t>
  </si>
  <si>
    <t>┊┊┊┊├«知识亚点»数列的递推关系</t>
  </si>
  <si>
    <t>┊┊┊├«知识点»数列的性质</t>
  </si>
  <si>
    <t>┊┊┊├«知识点»数列的新定义问题</t>
  </si>
  <si>
    <t>┊┊┊├«知识点»数列的恒成立问题</t>
  </si>
  <si>
    <t>┊┊┊├«知识点»数列的最值问题</t>
  </si>
  <si>
    <t>┊┊├«知识主题»第二节 等差数列及其前n项和</t>
  </si>
  <si>
    <t>改为“等差数列及其前n项和”</t>
  </si>
  <si>
    <t>┊┊┊├«知识点»等差数列的判断与证明</t>
  </si>
  <si>
    <t>┊┊┊├«知识点»等差数列的通项公式</t>
  </si>
  <si>
    <t>┊┊┊┊├«知识亚点»等差数列的基本计算</t>
  </si>
  <si>
    <t>┊┊┊┊├«知识亚点»求等差数列的通项公式</t>
  </si>
  <si>
    <t>┊┊┊├«知识点»等差数列的性质及应用</t>
  </si>
  <si>
    <t>┊┊┊├«知识点»等差数列的前n项和公式</t>
  </si>
  <si>
    <t>┊┊┊├«知识点»等差数列的前n项和的性质</t>
  </si>
  <si>
    <t>┊┊┊├«知识点»等差数列的最值问题</t>
  </si>
  <si>
    <t>┊┊┊├«知识点»等差数列和函数的关系</t>
  </si>
  <si>
    <t>┊┊├«知识主题»第三节 等比数列及其前n项和</t>
  </si>
  <si>
    <t>改为“等比数列及其前n项和”</t>
  </si>
  <si>
    <t>┊┊┊├«知识点»等比数列的判断与证明</t>
  </si>
  <si>
    <t>┊┊┊├«知识点»等比数列的通项公式</t>
  </si>
  <si>
    <t>┊┊┊┊├«知识亚点»等比数列的基本计算</t>
  </si>
  <si>
    <t>┊┊┊┊├«知识亚点»求等比数列的通项公式</t>
  </si>
  <si>
    <t>┊┊┊├«知识点»等比数列的性质及应用</t>
  </si>
  <si>
    <t>┊┊┊├«知识点»等比数列的前n项和公式</t>
  </si>
  <si>
    <t>┊┊┊├«知识点»等比数列的最值问题</t>
  </si>
  <si>
    <t>┊┊┊├«知识点»等比数列和函数的关系</t>
  </si>
  <si>
    <t>┊┊┊├«知识点»等差数列和等比数列的综合</t>
  </si>
  <si>
    <t>┊┊┊┊├«知识亚点»等差数列和等比数列的综合计算</t>
  </si>
  <si>
    <t>┊┊┊┊├«知识亚点»等差数列和等比数列的性质的综合应用</t>
  </si>
  <si>
    <t>┊┊├«知识主题»第四节 数列的综合应用</t>
  </si>
  <si>
    <t>改为“数列的综合应用”</t>
  </si>
  <si>
    <t>┊┊┊├«知识点»数列求和</t>
  </si>
  <si>
    <t>┊┊┊┊├«知识亚点»公式法求和</t>
  </si>
  <si>
    <t>┊┊┊┊├«知识亚点»分组转化法求和</t>
  </si>
  <si>
    <t>┊┊┊┊├«知识亚点»错位相减法求和</t>
  </si>
  <si>
    <t>┊┊┊┊├«知识亚点»裂项相消法求和</t>
  </si>
  <si>
    <t>┊┊┊┊├«知识亚点»倒序相加法求和</t>
  </si>
  <si>
    <t>┊┊┊├«知识点»数列与不等式的综合</t>
  </si>
  <si>
    <t>┊┊┊├«知识点»数列与函数的综合</t>
  </si>
  <si>
    <t>┊┊┊├«知识点»数列与解析几何的综合</t>
  </si>
  <si>
    <t>┊├«知识区»第六章 不等式、推理与证明</t>
  </si>
  <si>
    <t>此处改为“6.不等式、推理与证明”</t>
  </si>
  <si>
    <t>┊┊├«知识主题»第一节 不等关系与不等式</t>
  </si>
  <si>
    <t>改为“不等关系与不等式”</t>
  </si>
  <si>
    <t>┊┊┊├«知识点»不等式的基本概念</t>
  </si>
  <si>
    <t>┊┊┊├«知识点»不等关系</t>
  </si>
  <si>
    <t>┊┊┊├«知识点»比较大小</t>
  </si>
  <si>
    <t>┊┊┊┊├«知识亚点»作差比较法</t>
  </si>
  <si>
    <t>┊┊┊┊├«知识亚点»作商比较法</t>
  </si>
  <si>
    <t>┊┊┊┊├«知识亚点»应用单调性比较大小</t>
  </si>
  <si>
    <t>┊┊┊├«知识点»不等式的性质</t>
  </si>
  <si>
    <t>┊┊┊├«知识点»不等式的证明</t>
  </si>
  <si>
    <t>┊┊┊┊├«知识亚点»不等式的比较法</t>
  </si>
  <si>
    <t>┊┊┊┊├«知识亚点»综合法</t>
  </si>
  <si>
    <t>┊┊┊┊├«知识亚点»分析法</t>
  </si>
  <si>
    <t>┊┊┊┊├«知识亚点»特殊值法</t>
  </si>
  <si>
    <t>┊┊┊┊├«知识亚点»反证法</t>
  </si>
  <si>
    <t>┊┊┊┊├«知识亚点»放缩法</t>
  </si>
  <si>
    <t>┊┊┊├«知识点»不等式的实际应用</t>
  </si>
  <si>
    <t>┊┊├«知识主题»第二节 一元二次不等式及其解法</t>
  </si>
  <si>
    <t>改为“一元二次不等式及其解法”</t>
  </si>
  <si>
    <t>┊┊┊├«知识点»解不等式</t>
  </si>
  <si>
    <t>┊┊┊┊├«知识亚点»一元二次不等式</t>
  </si>
  <si>
    <t>┊┊┊┊├«知识亚点»分式不等式</t>
  </si>
  <si>
    <t>┊┊┊┊├«知识亚点»高次不等式</t>
  </si>
  <si>
    <t>┊┊┊┊├«知识亚点»根式不等式</t>
  </si>
  <si>
    <t>┊┊┊┊├«知识亚点»绝对值不等式</t>
  </si>
  <si>
    <t>┊┊┊┊├«知识亚点»其他不等式</t>
  </si>
  <si>
    <t>┊┊┊├«知识点»一元二次不等式、二次函数、二次方程的关系</t>
  </si>
  <si>
    <t>┊┊┊├«知识点»不等式的恒成立问题</t>
  </si>
  <si>
    <t>┊┊┊├«知识点»不等式的存在性问题</t>
  </si>
  <si>
    <t>┊┊├«知识主题»第三节 二元一次不等式（组）与简单的线性规划问题</t>
  </si>
  <si>
    <t>改为“二元一次不等式（组）与简单的线性规划问题”</t>
  </si>
  <si>
    <t>┊┊┊├«知识点»二元一次不等式组</t>
  </si>
  <si>
    <t>┊┊┊├«知识点»二元一次不等式（组）表示的平面区域</t>
  </si>
  <si>
    <t>┊┊┊├«知识点»简单线性规划的基本概念</t>
  </si>
  <si>
    <t>┊┊┊├«知识点»简单线性规划</t>
  </si>
  <si>
    <t>┊┊┊├«知识点»简单非线性规划</t>
  </si>
  <si>
    <t>┊┊┊├«知识点»简单线性规划的实际应用</t>
  </si>
  <si>
    <t>┊┊├«知识主题»第四节 基本不等式</t>
  </si>
  <si>
    <t>改为“基本不等式”</t>
  </si>
  <si>
    <t>┊┊┊├«知识点»基本不等式</t>
  </si>
  <si>
    <t>┊┊┊├«知识点»基本不等式的应用</t>
  </si>
  <si>
    <t>┊┊┊┊├«知识亚点»利用基本不等式比较大小</t>
  </si>
  <si>
    <t>┊┊┊┊├«知识亚点»利用基本不等式进行证明</t>
  </si>
  <si>
    <t>┊┊┊┊├«知识亚点»利用基本不等式求最值</t>
  </si>
  <si>
    <t>┊┊┊├«知识点»基本不等式与函数的综合</t>
  </si>
  <si>
    <t>┊┊┊├«知识点»基本不等式的实际应用</t>
  </si>
  <si>
    <t>┊┊├«知识主题»第五节 合情推理与演绎推理</t>
  </si>
  <si>
    <t>改为“合情推理与演绎推理”</t>
  </si>
  <si>
    <t>┊┊┊├«知识点»推理的基本概念</t>
  </si>
  <si>
    <t>┊┊┊├«知识点»归纳推理</t>
  </si>
  <si>
    <t>┊┊┊├«知识点»类比推理</t>
  </si>
  <si>
    <t>┊┊┊├«知识点»演绎推理</t>
  </si>
  <si>
    <t>┊┊┊├«知识点»合情推理与演绎推理的综合应用</t>
  </si>
  <si>
    <t>┊┊├«知识主题»第六节 直接证明与间接证明</t>
  </si>
  <si>
    <t>改为“直接证明与间接证明”</t>
  </si>
  <si>
    <t>┊┊┊├«知识点»证明方法的理解</t>
  </si>
  <si>
    <t>┊┊┊├«知识点»常用否定词与反设</t>
  </si>
  <si>
    <t>┊┊┊├«知识点»综合法</t>
  </si>
  <si>
    <t>┊┊┊├«知识点»分析法</t>
  </si>
  <si>
    <t>┊┊┊├«知识点»反证法</t>
  </si>
  <si>
    <t>┊┊├«知识主题»第七节 数学归纳法</t>
  </si>
  <si>
    <t>改为“数学归纳法”</t>
  </si>
  <si>
    <t>┊┊┊├«知识点»数学归纳法的理解</t>
  </si>
  <si>
    <t>┊┊┊├«知识点»数学归纳法的应用</t>
  </si>
  <si>
    <t>┊┊┊┊├«知识亚点»数学归纳法证明恒等式</t>
  </si>
  <si>
    <t>┊┊┊┊├«知识亚点»数学归纳法证明不等式</t>
  </si>
  <si>
    <t>┊┊┊┊├«知识亚点»数学归纳法证明数列问题</t>
  </si>
  <si>
    <t>┊┊┊┊├«知识亚点»数学归纳法证明整除问题</t>
  </si>
  <si>
    <t>┊┊┊┊├«知识亚点»数学归纳法证明几何问题</t>
  </si>
  <si>
    <t>┊├«知识区»第七章 立体几何</t>
  </si>
  <si>
    <t>此处改为“7.立体几何”</t>
  </si>
  <si>
    <t>┊┊├«知识主题»第一节 空间几何体的结构及其三视图和直观图</t>
  </si>
  <si>
    <t>改为“空间几何体的结构及其三视图和直观图”</t>
  </si>
  <si>
    <t>┊┊┊├«知识点»空间几何体的结构特征</t>
  </si>
  <si>
    <t>┊┊┊┊├«知识亚点»多面体的结构特征</t>
  </si>
  <si>
    <t>┊┊┊┊├«知识亚点»旋转体的结构特征</t>
  </si>
  <si>
    <t>┊┊┊┊├«知识亚点»简单组合体的结构特征</t>
  </si>
  <si>
    <t>┊┊┊├«知识点»中心投影和平行投影</t>
  </si>
  <si>
    <t>┊┊┊├«知识点»三视图</t>
  </si>
  <si>
    <t>┊┊┊┊├«知识亚点»三视图的基本概念及关系</t>
  </si>
  <si>
    <t>┊┊┊┊├«知识亚点»三视图的基本计算</t>
  </si>
  <si>
    <t>┊┊┊┊├«知识亚点»三视图与直观图</t>
  </si>
  <si>
    <t>┊┊┊├«知识点»由三视图求几何体的体积和面积</t>
  </si>
  <si>
    <t>┊┊┊├«知识点»直观图</t>
  </si>
  <si>
    <t>┊┊┊┊├«知识亚点»斜二测画法</t>
  </si>
  <si>
    <t>┊┊┊┊├«知识亚点»直观图的基本计算</t>
  </si>
  <si>
    <t>┊┊┊├«知识点»球的截面</t>
  </si>
  <si>
    <t>┊┊┊├«知识点»球面距离</t>
  </si>
  <si>
    <t>┊┊┊├«知识点»空间几何体的截面</t>
  </si>
  <si>
    <t>┊┊├«知识主题»第二节 空间几何体的表面积与体积</t>
  </si>
  <si>
    <t>改为“空间几何体的表面积与体积”</t>
  </si>
  <si>
    <t>┊┊┊├«知识点»空间几何体的面积</t>
  </si>
  <si>
    <t>┊┊┊├«知识点»空间几何体的体积</t>
  </si>
  <si>
    <t>┊┊┊├«知识点»空间几何体的最值问题</t>
  </si>
  <si>
    <t>┊┊┊├«知识点»空间几何体表面的最短距离问题</t>
  </si>
  <si>
    <t>┊┊┊├«知识点»与球体有关的内切、外接问题</t>
  </si>
  <si>
    <t>┊┊├«知识主题»第三节 空间点、直线、平面之间的位置关系</t>
  </si>
  <si>
    <t>改为“空间点、直线、平面之间的位置关系”</t>
  </si>
  <si>
    <t>┊┊┊├«知识点»平面基本概念</t>
  </si>
  <si>
    <t>┊┊┊├«知识点»平面的基本性质及推论</t>
  </si>
  <si>
    <t>┊┊┊┊├«知识亚点»平面基本性质及推论的理解</t>
  </si>
  <si>
    <t>┊┊┊┊├«知识亚点»多点共线问题</t>
  </si>
  <si>
    <t>┊┊┊┊├«知识亚点»多线共点问题</t>
  </si>
  <si>
    <t>┊┊┊┊├«知识亚点»多点共面问题</t>
  </si>
  <si>
    <t>┊┊┊┊├«知识亚点»多线共面问题</t>
  </si>
  <si>
    <t>┊┊┊├«知识点»平行公理</t>
  </si>
  <si>
    <t>┊┊┊├«知识点»等角定理</t>
  </si>
  <si>
    <t>┊┊┊├«知识点»空间中点、线、面的位置关系</t>
  </si>
  <si>
    <t>┊┊┊┊├«知识亚点»空间两直线的位置关系</t>
  </si>
  <si>
    <t>┊┊┊┊├«知识亚点»空间两平面间的位置关系</t>
  </si>
  <si>
    <t>┊┊┊┊├«知识亚点»空间直线与平面的位置关系</t>
  </si>
  <si>
    <t>┊┊┊├«知识点»异面直线</t>
  </si>
  <si>
    <t>┊┊┊├«知识点»异面直线所成的角</t>
  </si>
  <si>
    <t>┊┊├«知识主题»第四节 直线、平面平行的判定及其性质</t>
  </si>
  <si>
    <t>改为“直线、平面平行的判定及其性质”</t>
  </si>
  <si>
    <t>┊┊┊├«知识点»直线与平面平行</t>
  </si>
  <si>
    <t>┊┊┊┊├«知识亚点»直线与平面平行的判定定理</t>
  </si>
  <si>
    <t>┊┊┊┊├«知识亚点»直线与平面平行的证明</t>
  </si>
  <si>
    <t>┊┊┊┊├«知识亚点»直线与平面平行的性质定理</t>
  </si>
  <si>
    <t>┊┊┊┊├«知识亚点»直线与平面平行的存在性问题</t>
  </si>
  <si>
    <t>┊┊┊├«知识点»平面与平面平行</t>
  </si>
  <si>
    <t>┊┊┊┊├«知识亚点»平面与平面平行的判定定理</t>
  </si>
  <si>
    <t>┊┊┊┊├«知识亚点»平面与平面平行的证明</t>
  </si>
  <si>
    <t>┊┊┊┊├«知识亚点»平面与平面平行的性质定理</t>
  </si>
  <si>
    <t>┊┊┊├«知识点»平行关系的判定</t>
  </si>
  <si>
    <t>┊┊┊├«知识点»平行条件下的点和线的关系</t>
  </si>
  <si>
    <t>┊┊├«知识主题»第五节 直线、平面垂直的判定及其性质</t>
  </si>
  <si>
    <t>改为“直线、平面垂直的判定及其性质”</t>
  </si>
  <si>
    <t>┊┊┊├«知识点»直线与平面垂直</t>
  </si>
  <si>
    <t>┊┊┊┊├«知识亚点»直线与平面垂直的定义</t>
  </si>
  <si>
    <t>┊┊┊┊├«知识亚点»直线与平面垂直的判定定理</t>
  </si>
  <si>
    <t>┊┊┊┊├«知识亚点»直线与平面垂直的证明</t>
  </si>
  <si>
    <t>┊┊┊┊├«知识亚点»直线与平面垂直的性质定理</t>
  </si>
  <si>
    <t>┊┊┊├«知识点»平面与平面垂直</t>
  </si>
  <si>
    <t>┊┊┊┊├«知识亚点»平面与平面垂直的定义</t>
  </si>
  <si>
    <t>┊┊┊┊├«知识亚点»平面与平面垂直的判定</t>
  </si>
  <si>
    <t>┊┊┊┊├«知识亚点»平面与平面垂直的证明</t>
  </si>
  <si>
    <t>┊┊┊┊├«知识亚点»平面与平面垂直的性质定理</t>
  </si>
  <si>
    <t>┊┊┊├«知识点»直线与直线垂直</t>
  </si>
  <si>
    <t>┊┊┊├«知识点»空间距离</t>
  </si>
  <si>
    <t>┊┊┊┊├«知识亚点»空间中距离的计算</t>
  </si>
  <si>
    <t>┊┊┊┊├«知识亚点»空间距离的最值</t>
  </si>
  <si>
    <t>┊┊┊├«知识点»直线与平面所成的角</t>
  </si>
  <si>
    <t>┊┊┊├«知识点»二面角</t>
  </si>
  <si>
    <t>┊┊┊├«知识点»垂直关系的判定</t>
  </si>
  <si>
    <t>┊┊┊├«知识点»空间中平行关系与垂直关系的综合</t>
  </si>
  <si>
    <t>┊┊┊├«知识点»垂直条件下的点和线的关系</t>
  </si>
  <si>
    <t>┊┊┊├«知识点»平面中的射影</t>
  </si>
  <si>
    <t>┊┊┊├«知识点»空间中点的轨迹问题</t>
  </si>
  <si>
    <t>┊┊├«知识主题»第六节 空间直角坐标系、空间向量及其运算</t>
  </si>
  <si>
    <t>改为“ 空间直角坐标系、空间向量及其运算”</t>
  </si>
  <si>
    <t>┊┊┊├«知识点»空间直角坐标系</t>
  </si>
  <si>
    <t>┊┊┊├«知识点»空间直角坐标系中的点的坐标</t>
  </si>
  <si>
    <t>┊┊┊├«知识点»空间直角坐标系中的投影问题</t>
  </si>
  <si>
    <t>┊┊┊├«知识点»空间距离公式</t>
  </si>
  <si>
    <t>┊┊┊├«知识点»空间向量</t>
  </si>
  <si>
    <t>┊┊┊├«知识点»空间向量的线性运算</t>
  </si>
  <si>
    <t>┊┊┊├«知识点»空间向量共线定理</t>
  </si>
  <si>
    <t>┊┊┊├«知识点»空间向量的数量积</t>
  </si>
  <si>
    <t>┊┊┊├«知识点»空间向量的夹角</t>
  </si>
  <si>
    <t>┊┊┊├«知识点»空间向量的垂直</t>
  </si>
  <si>
    <t>┊┊┊├«知识点»空间向量的模</t>
  </si>
  <si>
    <t>┊┊┊├«知识点»空间向量基本定理</t>
  </si>
  <si>
    <t>┊┊┊├«知识点»空间向量的坐标运算</t>
  </si>
  <si>
    <t>┊┊┊├«知识点»空间向量中的最值问题</t>
  </si>
  <si>
    <t>┊┊├«知识主题»第七节 立体几何中的向量方法</t>
  </si>
  <si>
    <t>改为“立体几何中的向量方法”</t>
  </si>
  <si>
    <t>┊┊┊├«知识点»直线的方向向量</t>
  </si>
  <si>
    <t>┊┊┊├«知识点»平面的法向量</t>
  </si>
  <si>
    <t>┊┊┊├«知识点»用空间向量证明平行</t>
  </si>
  <si>
    <t>┊┊┊├«知识点»用空间向量证明垂直</t>
  </si>
  <si>
    <t>┊┊┊├«知识点»用空间向量探索平行问题</t>
  </si>
  <si>
    <t>┊┊┊├«知识点»用空间向量探索垂直问题</t>
  </si>
  <si>
    <t>┊┊┊├«知识点»用空间向量求异面直线所成角</t>
  </si>
  <si>
    <t>┊┊┊├«知识点»用空间向量求直线与平面所成角</t>
  </si>
  <si>
    <t>┊┊┊├«知识点»用空间向量求二面角</t>
  </si>
  <si>
    <t>┊┊┊├«知识点»用空间向量解决距离问题</t>
  </si>
  <si>
    <t>┊├«知识区»第八章 平面解析几何</t>
  </si>
  <si>
    <t>此处改为“8.平面解析几何”</t>
  </si>
  <si>
    <t>┊┊├«知识主题»第一节 直线的倾斜角与斜率、直线的方程</t>
  </si>
  <si>
    <t>改为“直线的倾斜角与斜率、直线的方程”</t>
  </si>
  <si>
    <t>┊┊┊├«知识点»直线的倾斜角</t>
  </si>
  <si>
    <t>┊┊┊├«知识点»直线的斜率</t>
  </si>
  <si>
    <t>┊┊┊┊├«知识亚点»斜率与倾斜角的关系</t>
  </si>
  <si>
    <t>┊┊┊┊├«知识亚点»斜率公式</t>
  </si>
  <si>
    <t>┊┊┊├«知识点»两直线平行</t>
  </si>
  <si>
    <t>┊┊┊├«知识点»两直线垂直</t>
  </si>
  <si>
    <t>┊┊┊├«知识点»直线的方程</t>
  </si>
  <si>
    <t>┊┊┊┊├«知识亚点»直线的点斜式方程</t>
  </si>
  <si>
    <t>┊┊┊┊├«知识亚点»直线的斜截式方程</t>
  </si>
  <si>
    <t>┊┊┊┊├«知识亚点»直线的截距</t>
  </si>
  <si>
    <t>┊┊┊┊├«知识亚点»直线的截距式方程</t>
  </si>
  <si>
    <t>┊┊┊┊├«知识亚点»直线的一般式方程</t>
  </si>
  <si>
    <t>┊┊┊├«知识点»中点公式</t>
  </si>
  <si>
    <t>┊┊┊├«知识点»直线的一般式方程与直线平行的关系</t>
  </si>
  <si>
    <t>┊┊┊├«知识点»直线的一般式方程与直线垂直的关系</t>
  </si>
  <si>
    <t>┊┊┊├«知识点»直线的图象特征与斜率、倾斜角的关系</t>
  </si>
  <si>
    <t>┊┊┊├«知识点»直线中的面积和周长问题</t>
  </si>
  <si>
    <t>┊┊├«知识主题»第二节 直线的交点坐标与距离公式</t>
  </si>
  <si>
    <t>改为“直线的交点坐标与距离公式”</t>
  </si>
  <si>
    <t>┊┊┊├«知识点»两直线相交</t>
  </si>
  <si>
    <t>┊┊┊┊├«知识亚点»两直线相交的判定</t>
  </si>
  <si>
    <t>┊┊┊┊├«知识亚点»两直线的交点</t>
  </si>
  <si>
    <t>┊┊┊┊├«知识亚点»多直线共点问题</t>
  </si>
  <si>
    <t>┊┊┊├«知识点»直线和线段相交问题</t>
  </si>
  <si>
    <t>┊┊┊├«知识点»两点间的距离</t>
  </si>
  <si>
    <t>┊┊┊├«知识点»点到直线的距离</t>
  </si>
  <si>
    <t>┊┊┊├«知识点»平行线间的距离</t>
  </si>
  <si>
    <t>┊┊┊├«知识点»距离的最值</t>
  </si>
  <si>
    <t>┊┊┊├«知识点»直线中的对称</t>
  </si>
  <si>
    <t>┊┊┊┊├«知识亚点»点关于点的对称</t>
  </si>
  <si>
    <t>┊┊┊┊├«知识亚点»点关于直线的对称</t>
  </si>
  <si>
    <t>┊┊┊┊├«知识亚点»直线关于直线的对称</t>
  </si>
  <si>
    <t>┊┊┊┊├«知识亚点»对称的实际应用</t>
  </si>
  <si>
    <t>┊┊┊├«知识点»直线系方程</t>
  </si>
  <si>
    <t>┊┊┊┊├«知识亚点»过定点的直线系方程</t>
  </si>
  <si>
    <t>┊┊┊┊├«知识亚点»平行直线系方程</t>
  </si>
  <si>
    <t>┊┊┊┊├«知识亚点»垂直直线系方程</t>
  </si>
  <si>
    <t>┊┊┊┊├«知识亚点»过交点的直线系方程</t>
  </si>
  <si>
    <t>┊┊┊┊├«知识亚点»直线围成图形的面积（周长）问题</t>
  </si>
  <si>
    <t>┊┊├«知识主题»第三节 圆的方程</t>
  </si>
  <si>
    <t>改为“圆的方程”</t>
  </si>
  <si>
    <t>┊┊┊├«知识点»圆的方程</t>
  </si>
  <si>
    <t>┊┊┊├«知识点»点与圆的位置关系</t>
  </si>
  <si>
    <t>┊┊┊├«知识点»圆的对称问题</t>
  </si>
  <si>
    <t>┊┊┊┊├«知识亚点»圆关于点的对称</t>
  </si>
  <si>
    <t>┊┊┊┊├«知识亚点»圆关于直线的对称</t>
  </si>
  <si>
    <t>┊┊┊┊├«知识亚点»圆的对称性</t>
  </si>
  <si>
    <t>┊┊┊├«知识点»圆的最值问题</t>
  </si>
  <si>
    <t>┊┊┊┊├«知识亚点»圆中距离的最值</t>
  </si>
  <si>
    <t>┊┊┊┊├«知识亚点»圆中斜率的最值</t>
  </si>
  <si>
    <t>┊┊┊┊├«知识亚点»圆的半径（面积、周长）的最值</t>
  </si>
  <si>
    <t>┊┊┊┊├«知识亚点»根据直线与圆的关系解决圆的最值问题</t>
  </si>
  <si>
    <t>┊┊┊├«知识点»直线和圆内点的轨迹问题</t>
  </si>
  <si>
    <t>┊┊┊├«知识点»圆的方程的实际应用</t>
  </si>
  <si>
    <t>┊┊├«知识主题»第四节 直线、圆的位置关系</t>
  </si>
  <si>
    <t>改为“直线、圆的位置关系”</t>
  </si>
  <si>
    <t>┊┊┊├«知识点»直线与圆的位置关系</t>
  </si>
  <si>
    <t>┊┊┊┊├«知识亚点»直线与圆的位置关系的判断</t>
  </si>
  <si>
    <t>┊┊┊┊├«知识亚点»直线与圆相交的应用</t>
  </si>
  <si>
    <t>┊┊┊┊├«知识亚点»直线与圆相切的应用</t>
  </si>
  <si>
    <t>┊┊┊├«知识点»直线与部分圆的位置关系</t>
  </si>
  <si>
    <t>┊┊┊├«知识点»圆与圆的位置关系</t>
  </si>
  <si>
    <t>┊┊┊┊├«知识亚点»圆与圆的位置关系的判断</t>
  </si>
  <si>
    <t>┊┊┊┊├«知识亚点»圆与圆相交的应用</t>
  </si>
  <si>
    <t>┊┊┊┊├«知识亚点»圆与圆相切的应用</t>
  </si>
  <si>
    <t>┊┊┊├«知识点»圆与圆的公切线</t>
  </si>
  <si>
    <t>┊┊┊├«知识点»圆的相交弦长的最值</t>
  </si>
  <si>
    <t>┊┊┊├«知识点»圆系方程</t>
  </si>
  <si>
    <t>┊┊┊┊├«知识亚点»以两点为直径端点的圆系方程</t>
  </si>
  <si>
    <t>┊┊┊┊├«知识亚点»过两圆交点的圆系方程</t>
  </si>
  <si>
    <t>┊┊┊┊├«知识亚点»过圆与直线交点的圆系方程</t>
  </si>
  <si>
    <t>┊┊┊┊├«知识亚点»圆中的面积问题</t>
  </si>
  <si>
    <t>┊┊┊┊├«知识亚点»圆中的定点定值问题</t>
  </si>
  <si>
    <t>┊┊├«知识主题»第五节 曲线与方程</t>
  </si>
  <si>
    <t>改为“曲线与方程”</t>
  </si>
  <si>
    <t>┊┊┊├«知识点»点的轨迹或轨迹方程</t>
  </si>
  <si>
    <t>┊┊┊┊├«知识亚点»判断点的轨迹或方程的曲线</t>
  </si>
  <si>
    <t>┊┊┊┊├«知识亚点»直接法求轨迹（方程）</t>
  </si>
  <si>
    <t>┊┊┊┊├«知识亚点»定义法求轨迹（方程）</t>
  </si>
  <si>
    <t>┊┊┊┊├«知识亚点»相关点法求轨迹（方程）</t>
  </si>
  <si>
    <t>┊┊┊┊├«知识亚点»点差法求轨迹（方程）</t>
  </si>
  <si>
    <t>┊┊┊┊├«知识亚点»参数法求轨迹（方程）</t>
  </si>
  <si>
    <t>┊┊┊┊├«知识亚点»交轨法求轨迹（方程）</t>
  </si>
  <si>
    <t>┊┊┊├«知识点»根据圆锥曲线的方程求参数范围</t>
  </si>
  <si>
    <t>┊┊├«知识主题»第六节 椭圆</t>
  </si>
  <si>
    <t>改为“椭圆”</t>
  </si>
  <si>
    <t>┊┊┊├«知识点»椭圆的定义</t>
  </si>
  <si>
    <t>┊┊┊├«知识点»椭圆的标准方程</t>
  </si>
  <si>
    <t>┊┊┊┊├«知识亚点»根据椭圆方程求参数范围</t>
  </si>
  <si>
    <t>┊┊┊├«知识点»椭圆的几何性质</t>
  </si>
  <si>
    <t>┊┊┊┊├«知识亚点»椭圆中的基本计算</t>
  </si>
  <si>
    <t>┊┊┊┊├«知识亚点»椭圆的离心率</t>
  </si>
  <si>
    <t>┊┊┊┊├«知识亚点»椭圆中的焦点三角形</t>
  </si>
  <si>
    <t>┊┊┊├«知识点»点与椭圆的位置关系</t>
  </si>
  <si>
    <t>┊┊┊├«知识点»直线和椭圆</t>
  </si>
  <si>
    <t>┊┊┊┊├«知识亚点»直线和椭圆的位置关系</t>
  </si>
  <si>
    <t>┊┊┊┊├«知识亚点»直线与椭圆的相交弦长（交点）</t>
  </si>
  <si>
    <t>┊┊┊┊├«知识亚点»直线和椭圆相交后的等量（不等）关系的应用</t>
  </si>
  <si>
    <t>┊┊┊┊├«知识亚点»直线和椭圆的定点定直线问题</t>
  </si>
  <si>
    <t>┊┊┊├«知识点»椭圆中的最值和范围问题</t>
  </si>
  <si>
    <t>┊┊┊├«知识点»椭圆中的面积问题</t>
  </si>
  <si>
    <t>┊┊┊├«知识点»椭圆中的探索性问题（存在性，恒成立问题）</t>
  </si>
  <si>
    <t>┊┊┊├«知识点»点差法在椭圆中的应用</t>
  </si>
  <si>
    <t>┊┊┊├«知识点»椭圆的实际应用</t>
  </si>
  <si>
    <t>┊┊├«知识主题»第七节 双曲线</t>
  </si>
  <si>
    <t>改为“双曲线”</t>
  </si>
  <si>
    <t>┊┊┊├«知识点»双曲线的定义</t>
  </si>
  <si>
    <t>┊┊┊├«知识点»双曲线的标准方程</t>
  </si>
  <si>
    <t>┊┊┊┊├«知识亚点»根据双曲线方程求参数范围</t>
  </si>
  <si>
    <t>┊┊┊┊├«知识亚点»双曲线中的基本计算</t>
  </si>
  <si>
    <t>┊┊┊┊├«知识亚点»双曲线的离心率</t>
  </si>
  <si>
    <t>┊┊┊┊├«知识亚点»双曲线的渐近线问题</t>
  </si>
  <si>
    <t>┊┊┊┊├«知识亚点»双曲线中的焦点三角形</t>
  </si>
  <si>
    <t>┊┊┊├«知识点»点与双曲线的位置关系</t>
  </si>
  <si>
    <t>┊┊┊┊├«知识亚点»直线和双曲线的位置关系</t>
  </si>
  <si>
    <t>┊┊┊┊├«知识亚点»直线与双曲线的相交弦长（交点）</t>
  </si>
  <si>
    <t>┊┊┊┊├«知识亚点»直线和双曲线相交后的等量（不等）关系的应用</t>
  </si>
  <si>
    <t>┊┊┊┊├«知识亚点»直线和双曲线的定点定直线问题</t>
  </si>
  <si>
    <t>┊┊┊├«知识点»双曲线中的最值和范围问题</t>
  </si>
  <si>
    <t>┊┊┊├«知识点»双曲线中的面积问题</t>
  </si>
  <si>
    <t>┊┊┊├«知识点»双曲线中的探索性问题（存在性，恒成立问题）</t>
  </si>
  <si>
    <t>┊┊┊├«知识点»点差法在双曲线中的应用</t>
  </si>
  <si>
    <t>┊┊┊├«知识点»双曲线的实际应用</t>
  </si>
  <si>
    <t>┊┊┊├«知识点»椭圆和双曲线的综合应用</t>
  </si>
  <si>
    <t>┊┊├«知识主题»第八节 抛物线</t>
  </si>
  <si>
    <t>改为“抛物线”</t>
  </si>
  <si>
    <t>┊┊┊├«知识点»抛物线的定义</t>
  </si>
  <si>
    <t>┊┊┊├«知识点»抛物线的标准方程</t>
  </si>
  <si>
    <t>┊┊┊┊├«知识亚点»抛物线中的基本计算</t>
  </si>
  <si>
    <t>┊┊┊┊├«知识亚点»抛物线的焦点弦</t>
  </si>
  <si>
    <t>┊┊┊├«知识点»点与抛物线的位置关系</t>
  </si>
  <si>
    <t>┊┊┊┊├«知识亚点»直线和抛物线的位置关系</t>
  </si>
  <si>
    <t>┊┊┊┊├«知识亚点»直线与抛物线的相交弦长（交点）</t>
  </si>
  <si>
    <t>┊┊┊┊├«知识亚点»直线和抛物线相交后的等量（不等）关系的应用</t>
  </si>
  <si>
    <t>┊┊┊┊├«知识亚点»直线和抛物线的定点定直线问题</t>
  </si>
  <si>
    <t>┊┊┊├«知识点»抛物线中的最值和范围问题</t>
  </si>
  <si>
    <t>┊┊┊├«知识点»抛物线中的面积问题</t>
  </si>
  <si>
    <t>┊┊┊├«知识点»抛物线中的探索性问题（存在性，恒成立问题）</t>
  </si>
  <si>
    <t>┊┊┊├«知识点»点差法在抛物线中的应用</t>
  </si>
  <si>
    <t>┊┊┊├«知识点»抛物线的实际应用</t>
  </si>
  <si>
    <t>┊┊┊├«知识点»抛物线、双曲线和椭圆的综合问题</t>
  </si>
  <si>
    <t>┊┊├«知识主题»第九节 直线与圆锥曲线的位置关系（ 圆锥曲线的综合问题）</t>
  </si>
  <si>
    <t>改为“直线与圆锥曲线的位置关系（ 圆锥曲线的综合问题）”</t>
  </si>
  <si>
    <t>┊┊┊├«知识点»直线与圆锥曲线的位置关系问题</t>
  </si>
  <si>
    <t>┊┊┊├«知识点»直线与圆锥曲线中的对称问题</t>
  </si>
  <si>
    <t>┊┊┊├«知识点»直线与圆锥曲线相交的基本计算</t>
  </si>
  <si>
    <t>┊┊┊├«知识点»直线与圆锥曲线的中点弦问题</t>
  </si>
  <si>
    <t>┊┊┊├«知识点»直线与圆锥曲线中的定点、定值问题</t>
  </si>
  <si>
    <t>┊┊┊├«知识点»直线与圆锥曲线的面积问题</t>
  </si>
  <si>
    <t>┊┊┊├«知识点»圆锥曲线中的探索性问题（存在性，恒成立问题）</t>
  </si>
  <si>
    <t>┊┊┊├«知识点»圆锥曲线的综合应用</t>
  </si>
  <si>
    <t>┊├«知识区»第九章 算法初步、统计、统计案列</t>
  </si>
  <si>
    <t>此处改为“9.算法初步、统计、统计案例”</t>
  </si>
  <si>
    <t>┊┊├«知识主题»第一节 算法与程序框图、基本算法语句</t>
  </si>
  <si>
    <t>改为“算法与程序框图、基本算法语句”</t>
  </si>
  <si>
    <t>┊┊┊├«知识点»算法的基本概念</t>
  </si>
  <si>
    <t>┊┊┊├«知识点»算法的设计和描述</t>
  </si>
  <si>
    <t>┊┊┊┊├«知识亚点»程序框图的识别</t>
  </si>
  <si>
    <t>┊┊┊┊├«知识亚点»程序框图的构建</t>
  </si>
  <si>
    <t>┊┊┊┊├«知识亚点»程序框图中程序功能、执行结果的判断</t>
  </si>
  <si>
    <t>┊┊┊┊├«知识亚点»程序框图的补充完善</t>
  </si>
  <si>
    <t>┊┊┊┊├«知识亚点»计算机计算中数学运算符号的识别</t>
  </si>
  <si>
    <t>┊┊┊┊├«知识亚点»输入、输出、赋值语句</t>
  </si>
  <si>
    <t>┊┊┊┊├«知识亚点»条件语句</t>
  </si>
  <si>
    <t>┊┊┊┊├«知识亚点»循环语句</t>
  </si>
  <si>
    <t>┊┊┊┊├«知识亚点»算法的逻辑结构</t>
  </si>
  <si>
    <t>┊┊┊┊├«知识亚点»算法语句在程序中的应用</t>
  </si>
  <si>
    <t>┊┊┊┊├«知识亚点»算法运行结果的判断</t>
  </si>
  <si>
    <t>┊┊┊┊├«知识亚点»算法程序的完善</t>
  </si>
  <si>
    <t>┊┊┊┊├«知识亚点»算法在生活中的实际应用</t>
  </si>
  <si>
    <t>┊┊┊├«知识点»程序框图和算法程序的综合应用</t>
  </si>
  <si>
    <t>┊┊┊├«知识点»辗转相除法和更相减损术的应用</t>
  </si>
  <si>
    <t>┊┊┊├«知识点»秦九韶算法的理解及应用</t>
  </si>
  <si>
    <t>┊┊┊├«知识点»进位制问题</t>
  </si>
  <si>
    <t>┊┊┊┊├«知识亚点»分层绘制结构图方法</t>
  </si>
  <si>
    <t>┊┊┊┊├«知识亚点»结构图要素间的关系</t>
  </si>
  <si>
    <t>┊┊┊┊├«知识亚点»流程图基本概念</t>
  </si>
  <si>
    <t>┊┊┊┊├«知识亚点»流程图的画法及应用</t>
  </si>
  <si>
    <t>┊┊├«知识主题»第二节 随机抽样</t>
  </si>
  <si>
    <t>改为“随机抽样”</t>
  </si>
  <si>
    <t>┊┊┊├«知识点»随机抽样</t>
  </si>
  <si>
    <t>┊┊┊┊├«知识亚点»抽样方法的判断</t>
  </si>
  <si>
    <t>┊┊┊┊├«知识亚点»简单随机抽样</t>
  </si>
  <si>
    <t>┊┊┊┊├«知识亚点»系统抽样</t>
  </si>
  <si>
    <t>┊┊┊┊├«知识亚点»分层抽样</t>
  </si>
  <si>
    <t>┊┊┊├«知识点»随机抽样中的概率</t>
  </si>
  <si>
    <t>┊┊┊├«知识点»总体、个体、样本的概念</t>
  </si>
  <si>
    <t>┊┊├«知识主题»第三节 用样本估计总体</t>
  </si>
  <si>
    <t>改为“用样本估计总体”</t>
  </si>
  <si>
    <t>┊┊┊├«知识点»频率分布表、直方图</t>
  </si>
  <si>
    <t>┊┊┊┊├«知识亚点»频率分布表、直方图的基本概念</t>
  </si>
  <si>
    <t>┊┊┊┊├«知识亚点»作出或补全频率表、直方图</t>
  </si>
  <si>
    <t>┊┊┊┊├«知识亚点»频率分布表、直方图数据的分析</t>
  </si>
  <si>
    <t>┊┊┊├«知识点»频率分布折线图和总体密度曲线</t>
  </si>
  <si>
    <t>┊┊┊┊├«知识亚点»作出或补全茎叶图</t>
  </si>
  <si>
    <t>┊┊┊┊├«知识亚点»茎叶图数据的分析及计算</t>
  </si>
  <si>
    <t>┊┊┊├«知识点»其它简单统计图表</t>
  </si>
  <si>
    <t>┊┊┊┊├«知识亚点»中位数、平均数、众数</t>
  </si>
  <si>
    <t>┊┊┊┊├«知识亚点»标准差、方差</t>
  </si>
  <si>
    <t>┊┊┊├«知识点»用样本的频率分布估计总体分布</t>
  </si>
  <si>
    <t>┊┊┊├«知识点»用样本的数字特征估计总体分布</t>
  </si>
  <si>
    <t>┊┊├«知识主题»第四节 变量间的相关关系与统计案列</t>
  </si>
  <si>
    <t>改为“变量间的相关关系与统计案列”</t>
  </si>
  <si>
    <t>┊┊┊├«知识点»变量之间的相关关系</t>
  </si>
  <si>
    <t>┊┊┊├«知识点»变量之间的线性相关关系</t>
  </si>
  <si>
    <t>┊┊┊├«知识点»散点图</t>
  </si>
  <si>
    <t>┊┊┊┊├«知识亚点»回归直线方程的概念</t>
  </si>
  <si>
    <t>┊┊┊┊├«知识亚点»求（作）出回归直线方程</t>
  </si>
  <si>
    <t>┊┊┊┊├«知识亚点»回归直线方程与样本点中心</t>
  </si>
  <si>
    <t>┊┊┊┊├«知识亚点»回归直线方程的分析应用</t>
  </si>
  <si>
    <t>┊┊┊┊├«知识亚点»最小二乘法</t>
  </si>
  <si>
    <t>┊┊┊┊├«知识亚点»回归模型</t>
  </si>
  <si>
    <t>┊┊┊┊├«知识亚点»残差、随机误差</t>
  </si>
  <si>
    <t>┊┊┊┊├«知识亚点»残差表、残差图</t>
  </si>
  <si>
    <t>┊┊┊┊├«知识亚点»线性回归方程的分析应用</t>
  </si>
  <si>
    <t>┊┊┊┊├«知识亚点»线性回归方程与总体的线性相关关系</t>
  </si>
  <si>
    <t>┊┊┊├«知识点»线性相关系数</t>
  </si>
  <si>
    <t>┊┊┊┊├«知识亚点»线性相关系数的计算</t>
  </si>
  <si>
    <t>┊┊┊┊├«知识亚点»线性相关系数与相关性的判断</t>
  </si>
  <si>
    <t>┊┊┊├«知识点»相关指数</t>
  </si>
  <si>
    <t>┊┊┊├«知识点»模型的拟合</t>
  </si>
  <si>
    <t>┊┊┊├«知识点»非线性回归</t>
  </si>
  <si>
    <t>┊┊┊┊├«知识亚点»列联表</t>
  </si>
  <si>
    <t>┊┊┊┊├«知识亚点»等高条形图</t>
  </si>
  <si>
    <t>┊┊┊┊├«知识亚点»独立性检验</t>
  </si>
  <si>
    <t>┊┊┊┊├«知识亚点»独立性检验与反证法的关系</t>
  </si>
  <si>
    <t>┊├«知识区»第十章 计数原理、概率、随机变量及其分布</t>
  </si>
  <si>
    <t>此处改为“10.计数原理、概率、随机变量及其分布”</t>
  </si>
  <si>
    <t>┊┊├«知识主题»第一节 分类加法计数原理与分步乘法计数原理</t>
  </si>
  <si>
    <t>改为“分类加法计数原理与分步乘法计数原理”</t>
  </si>
  <si>
    <t>┊┊┊├«知识点»分类加法计数原理</t>
  </si>
  <si>
    <t>┊┊┊├«知识点»分步乘法计数原理</t>
  </si>
  <si>
    <t>┊┊┊├«知识点»分类加法与分步乘法计数原理的综合应用</t>
  </si>
  <si>
    <t>┊┊├«知识主题»第二节 排列与组合</t>
  </si>
  <si>
    <t>改为“排列与组合”</t>
  </si>
  <si>
    <t>┊┊┊├«知识点»排列与排列数公式</t>
  </si>
  <si>
    <t>┊┊┊├«知识点»组合与组合数公式</t>
  </si>
  <si>
    <t>┊┊┊┊├«知识亚点»排列与组合中的排队问题</t>
  </si>
  <si>
    <t>┊┊┊┊├«知识亚点»排列与组合中的排数问题</t>
  </si>
  <si>
    <t>┊┊┊┊├«知识亚点»排列与组合中的分组问题</t>
  </si>
  <si>
    <t>┊┊┊┊├«知识亚点»排列与组合中的分配问题</t>
  </si>
  <si>
    <t>┊┊┊┊├«知识亚点»排列与组合中的涂色问题</t>
  </si>
  <si>
    <t>┊┊┊┊├«知识亚点»排列与组合中的几何问题</t>
  </si>
  <si>
    <t>┊┊┊┊├«知识亚点»排列与组合中的其它问题</t>
  </si>
  <si>
    <t>┊┊┊├«知识点»排列与组合中的求和</t>
  </si>
  <si>
    <t>┊┊├«知识主题»第三节 二项式定理</t>
  </si>
  <si>
    <t>改为“二项式定理”</t>
  </si>
  <si>
    <t>┊┊┊├«知识点»二项式定理</t>
  </si>
  <si>
    <t>┊┊┊┊├«知识亚点»二项式定理的概念</t>
  </si>
  <si>
    <t>┊┊┊┊├«知识亚点»用二项式定理证明组合恒等式</t>
  </si>
  <si>
    <t>┊┊┊┊├«知识亚点»用二项式定理解决整除、余数问题</t>
  </si>
  <si>
    <t>┊┊┊┊├«知识亚点»用二项式定理解决近似计算问题</t>
  </si>
  <si>
    <t>┊┊┊┊├«知识亚点»二项式定理的逆应用</t>
  </si>
  <si>
    <t>┊┊┊┊├«知识亚点»二项展开式的通项公式</t>
  </si>
  <si>
    <t>┊┊┊┊├«知识亚点»二项展开式中的特征项</t>
  </si>
  <si>
    <t>┊┊┊┊├«知识亚点»二项展开式中项的系数和</t>
  </si>
  <si>
    <t>┊┊┊┊├«知识亚点»二项展开式中的参数问题</t>
  </si>
  <si>
    <t>┊┊┊┊├«知识亚点»二项式系数的计算</t>
  </si>
  <si>
    <t>┊┊┊┊├«知识亚点»二项式系数的和</t>
  </si>
  <si>
    <t>┊┊┊┊├«知识亚点»二项式系数的性质</t>
  </si>
  <si>
    <t>┊┊┊├«知识点»多项展开式</t>
  </si>
  <si>
    <t>改为“随机事件的概率”</t>
  </si>
  <si>
    <t>┊┊┊├«知识点»事件</t>
  </si>
  <si>
    <t>┊┊┊├«知识点»概率、频率</t>
  </si>
  <si>
    <t>┊┊┊├«知识点»事件的关系</t>
  </si>
  <si>
    <t>┊┊┊├«知识点»利用事件A的频率公式求随机变量的概率</t>
  </si>
  <si>
    <t>┊┊┊├«知识点»复杂随机事件的概率</t>
  </si>
  <si>
    <t>┊┊┊├«知识点»互斥事件与对立事件的概率</t>
  </si>
  <si>
    <t>┊┊┊├«知识点»概率的性质</t>
  </si>
  <si>
    <t>┊┊┊├«知识点»基本事件</t>
  </si>
  <si>
    <t>上面添加一个“知识主题”“古典概型”</t>
  </si>
  <si>
    <t>┊┊┊├«知识点»古典概型</t>
  </si>
  <si>
    <t xml:space="preserve">┊┊├«知识主题»第六节 几何概型
</t>
  </si>
  <si>
    <t>改为“几何概型”</t>
  </si>
  <si>
    <t>┊┊┊├«知识点»随机数</t>
  </si>
  <si>
    <t>┊┊┊┊├«知识亚点»随机数的线性变换</t>
  </si>
  <si>
    <t>┊┊┊┊├«知识亚点»随机模拟</t>
  </si>
  <si>
    <t>┊┊┊├«知识点»几何概型</t>
  </si>
  <si>
    <t>┊┊┊┊├«知识亚点»与长度、角度相关的几何概型</t>
  </si>
  <si>
    <t>┊┊┊┊├«知识亚点»与面积相关的几何概型</t>
  </si>
  <si>
    <t>┊┊┊┊├«知识亚点»与体积相关的几何概型</t>
  </si>
  <si>
    <t>┊┊┊┊├«知识亚点»生活中的几何概型</t>
  </si>
  <si>
    <t>┊┊├«知识主题»第七节 离散型随机变量及其分布列</t>
  </si>
  <si>
    <t>改为“离散型随机变量及其分布列”</t>
  </si>
  <si>
    <t>┊┊┊├«知识点»随机变量</t>
  </si>
  <si>
    <t>┊┊┊├«知识点»离散性随机变量</t>
  </si>
  <si>
    <t>┊┊┊├«知识点»分布列</t>
  </si>
  <si>
    <t>┊┊┊├«知识点»离散型随机变量的分布列的性质</t>
  </si>
  <si>
    <t>┊┊┊├«知识点»两点分布</t>
  </si>
  <si>
    <t>┊┊┊├«知识点»超几何分布</t>
  </si>
  <si>
    <t>┊┊├«知识主题»第八节 二项分布、正态分布及其应用</t>
  </si>
  <si>
    <t>改为“二项分布、正态分布及其应用”</t>
  </si>
  <si>
    <t>┊┊┊├«知识点»条件概率</t>
  </si>
  <si>
    <t>┊┊┊├«知识点»相互独立事件</t>
  </si>
  <si>
    <t>┊┊┊├«知识点»相互独立事件的概率</t>
  </si>
  <si>
    <t>┊┊┊├«知识点»独立重复试验</t>
  </si>
  <si>
    <t>┊┊┊├«知识点»二项分布</t>
  </si>
  <si>
    <t>┊┊┊├«知识点»正态分布</t>
  </si>
  <si>
    <t>┊┊┊├«知识点»正态曲线的性质</t>
  </si>
  <si>
    <t>┊┊┊├«知识点»正态分布的实际应用</t>
  </si>
  <si>
    <t>┊┊├«知识主题»第九节 离散型随机变量的均值与方差</t>
  </si>
  <si>
    <t>改为“离散型随机变量的均值与方差”</t>
  </si>
  <si>
    <t>┊┊┊├«知识点»随机变量的期望与方差</t>
  </si>
  <si>
    <t>┊┊┊├«知识点»随机变量的期望与方差的性质</t>
  </si>
  <si>
    <t>┊┊┊├«知识点»随机变量的期望与方差的最值</t>
  </si>
  <si>
    <t>┊├«知识区»第十一章 几何证明选讲</t>
  </si>
  <si>
    <t>此处改为“11.几何证明选讲”</t>
  </si>
  <si>
    <t>┊┊├«知识主题»第一节相似三角形的判定及其有关性质</t>
  </si>
  <si>
    <t>改为“相似三角形的判定及其有关性质”</t>
  </si>
  <si>
    <t>┊┊┊├«知识点»平行线等分线段定理</t>
  </si>
  <si>
    <t>┊┊┊├«知识点»平行线分线段成比例定理</t>
  </si>
  <si>
    <t>┊┊┊├«知识点»相似三角形的判定</t>
  </si>
  <si>
    <t>┊┊┊├«知识点»相似三角形的性质</t>
  </si>
  <si>
    <t>┊┊┊├«知识点»比例的计算</t>
  </si>
  <si>
    <t>┊┊┊├«知识点»射影定理</t>
  </si>
  <si>
    <t>┊┊├«知识主题»第二节 直线与圆的位置关系</t>
  </si>
  <si>
    <t>改为“直线与圆的位置关系”</t>
  </si>
  <si>
    <t>┊┊┊├«知识点»圆周（心）角定理</t>
  </si>
  <si>
    <t>┊┊┊├«知识点»垂径定理</t>
  </si>
  <si>
    <t>┊┊┊├«知识点»圆内接四边形的性质与判定定理</t>
  </si>
  <si>
    <t>┊┊┊├«知识点»圆的切线的判定定理</t>
  </si>
  <si>
    <t>┊┊┊├«知识点»圆的切线的性质定理</t>
  </si>
  <si>
    <t>┊┊┊├«知识点»弦切角定理</t>
  </si>
  <si>
    <t>┊┊┊├«知识点»与圆有关的比例线段</t>
  </si>
  <si>
    <t>┊┊├«知识主题»第三节 圆锥曲线性质的探讨</t>
  </si>
  <si>
    <t>改为“圆锥曲线性质的探讨”</t>
  </si>
  <si>
    <t>┊┊┊├«知识点»平行射影</t>
  </si>
  <si>
    <t>┊┊┊├«知识点»平面与圆柱面的截线</t>
  </si>
  <si>
    <t>┊┊┊├«知识点»平面与圆锥面的截线</t>
  </si>
  <si>
    <t>┊├«知识区»第十二章 坐标系与参数方程</t>
  </si>
  <si>
    <t>此处改为“12.坐标系与参数方程”</t>
  </si>
  <si>
    <t>┊┊├«知识主题»第一节 坐标系</t>
  </si>
  <si>
    <t>改为“坐标系”</t>
  </si>
  <si>
    <t>┊┊┊├«知识点»图形的伸缩变换</t>
  </si>
  <si>
    <t>┊┊┊├«知识点»平面直角坐标系与曲线方程</t>
  </si>
  <si>
    <t>┊┊┊├«知识点»极坐标系</t>
  </si>
  <si>
    <t>┊┊┊├«知识点»点的极坐标</t>
  </si>
  <si>
    <t>┊┊┊├«知识点»极坐标系与平面直角坐标系的互化</t>
  </si>
  <si>
    <t>┊┊┊├«知识点»简单曲线的极坐标</t>
  </si>
  <si>
    <t>┊┊┊├«知识点»柱坐标系</t>
  </si>
  <si>
    <t>┊┊┊├«知识点»球坐标系</t>
  </si>
  <si>
    <t>┊┊├«知识主题»第二节 参数方程</t>
  </si>
  <si>
    <t>改为“参数方程”</t>
  </si>
  <si>
    <t>┊┊┊├«知识点»参数方程</t>
  </si>
  <si>
    <t>┊┊┊├«知识点»直线的参数方程</t>
  </si>
  <si>
    <t>┊┊┊├«知识点»圆的参数方程</t>
  </si>
  <si>
    <t>┊┊┊├«知识点»椭圆的参数方程</t>
  </si>
  <si>
    <t>┊┊┊├«知识点»抛物线的参数方程</t>
  </si>
  <si>
    <t>┊┊┊├«知识点»参数方程和普通方程的互化公式</t>
  </si>
  <si>
    <t>┊┊┊├«知识点»渐开线</t>
  </si>
  <si>
    <t>┊┊┊├«知识点»摆线</t>
  </si>
  <si>
    <t>┊├«知识区»第十三章 不等式选讲</t>
  </si>
  <si>
    <t>此处改为“13.不等式选讲”</t>
  </si>
  <si>
    <t>┊┊├«知识主题»第一节 不等式和绝对值不等式</t>
  </si>
  <si>
    <t>改为“不等式和绝对值不等式”</t>
  </si>
  <si>
    <t>┊┊┊├«知识点»不等式性质</t>
  </si>
  <si>
    <t>┊┊┊├«知识点»三个正数的均值不等式</t>
  </si>
  <si>
    <t>┊┊┊├«知识点»绝对值不等式的解法</t>
  </si>
  <si>
    <t>┊┊┊├«知识点»绝对值不等式的恒成立问题</t>
  </si>
  <si>
    <t>┊┊┊├«知识点»绝对值不等式的存在性问题</t>
  </si>
  <si>
    <t>┊┊┊├«知识点»绝对值三角不等式</t>
  </si>
  <si>
    <t>┊┊├«知识主题»第二节 证明不等式的基本方法</t>
  </si>
  <si>
    <t>改为“证明不等式的基本方法”</t>
  </si>
  <si>
    <t>┊┊┊├«知识点»比较法证明不等式</t>
  </si>
  <si>
    <t>┊┊┊├«知识点»综合法证明不等式</t>
  </si>
  <si>
    <t>┊┊┊├«知识点»分析法证明不等式</t>
  </si>
  <si>
    <t>┊┊┊├«知识点»反证法证明不等式</t>
  </si>
  <si>
    <t>┊┊┊├«知识点»放缩法证明不等式</t>
  </si>
  <si>
    <t>┊┊├«知识主题»第三节 柯西不等式与排序不等式</t>
  </si>
  <si>
    <t>改为“柯西不等式与排序不等式”</t>
  </si>
  <si>
    <t>┊┊┊├«知识点»柯西不等式</t>
  </si>
  <si>
    <t>┊┊┊┊├«知识亚点»二维形式的柯西不等式</t>
  </si>
  <si>
    <t>┊┊┊┊├«知识亚点»一般形式的柯西不等式</t>
  </si>
  <si>
    <t>┊┊┊├«知识点»排序不等式</t>
  </si>
  <si>
    <t>┊┊├«知识主题»第四节 数学归纳法证明不等式</t>
  </si>
  <si>
    <t>改为“数学归纳法证明不等式”</t>
  </si>
  <si>
    <t>┊┊┊├«知识点»数学归纳法</t>
  </si>
  <si>
    <t>┊├«知识区»第十四章 变换与矩阵</t>
  </si>
  <si>
    <t>此处改为“14.变换与矩阵”</t>
  </si>
  <si>
    <t>┊┊├«知识主题»第一节 线性变换与二阶矩阵</t>
  </si>
  <si>
    <t>改为“线性变换与二阶矩阵”</t>
  </si>
  <si>
    <t>┊┊┊├«知识点»线性变换</t>
  </si>
  <si>
    <t>┊┊┊├«知识点»特殊线性变换及其二阶矩阵</t>
  </si>
  <si>
    <t>┊┊┊├«知识点»变换与矩阵的相等</t>
  </si>
  <si>
    <t>┊┊┊├«知识点»二阶矩阵</t>
  </si>
  <si>
    <t>┊┊┊├«知识点»直线的向量方程</t>
  </si>
  <si>
    <t>┊┊┊├«知识点»二阶矩阵与平面向量的乘法</t>
  </si>
  <si>
    <t>┊┊┊├«知识点»线性变换的基本性质</t>
  </si>
  <si>
    <t>┊┊├«知识主题»第二节 变换的复合与二阶矩阵的乘法</t>
  </si>
  <si>
    <t>改为“变换的复合与二阶矩阵的乘法”</t>
  </si>
  <si>
    <t>┊┊┊├«知识点»复合变换</t>
  </si>
  <si>
    <t>┊┊┊├«知识点»二阶矩阵的乘法</t>
  </si>
  <si>
    <t>┊┊┊├«知识点»矩阵乘法的性质</t>
  </si>
  <si>
    <t>┊┊├«知识主题»第三节 逆变换与逆矩阵</t>
  </si>
  <si>
    <t>改为“逆变换与逆矩阵”</t>
  </si>
  <si>
    <t>┊┊┊├«知识点»逆变换与逆矩阵</t>
  </si>
  <si>
    <t>┊┊┊├«知识点»逆矩阵的性质</t>
  </si>
  <si>
    <t>┊┊┊├«知识点»二阶行列式</t>
  </si>
  <si>
    <t>┊┊┊├«知识点»逆矩阵与二元一次方程组</t>
  </si>
  <si>
    <t>┊┊├«知识主题»第四节 变换的不变量与矩阵的特征</t>
  </si>
  <si>
    <t>改为“变换的不变量与矩阵的特征”</t>
  </si>
  <si>
    <t>┊┊┊├«知识点»矩阵的特征值</t>
  </si>
  <si>
    <t>┊┊┊├«知识点»矩阵的特征向量</t>
  </si>
  <si>
    <t>┊┊┊├«知识点»特征向量的应用</t>
  </si>
  <si>
    <t>┊┊┊┊├«知识亚点»摩擦力做功问题</t>
  </si>
  <si>
    <t>├«知识域»物理</t>
  </si>
  <si>
    <t>┊├«知识区»1.直线运动</t>
  </si>
  <si>
    <t>┊┊├«知识主题»运动的描述</t>
  </si>
  <si>
    <t>┊┊┊├«知识点»质点</t>
  </si>
  <si>
    <t>┊┊┊├«知识点»参考系与坐标系</t>
  </si>
  <si>
    <t>┊┊┊├«知识点»速度、速度变化量和加速度的关系</t>
  </si>
  <si>
    <t>┊┊┊├«知识点»匀速直线运动</t>
  </si>
  <si>
    <t>┊┊┊┊├«知识亚点»竖直上抛运动</t>
  </si>
  <si>
    <t>┊┊┊┊├«知识亚点»弹力的分析和计算</t>
  </si>
  <si>
    <t>┊┊┊┊├«知识亚点»摩擦力的分析和计算</t>
  </si>
  <si>
    <t>┊┊┊├«知识点»平行四边形定则</t>
  </si>
  <si>
    <t>┊┊┊├«知识点»正交分解</t>
  </si>
  <si>
    <t>┊┊┊├«知识点»共点力的平衡</t>
  </si>
  <si>
    <t>┊┊┊├«知识点»共点力平衡的应用</t>
  </si>
  <si>
    <t>┊├«知识区»3.牛顿运动定律</t>
  </si>
  <si>
    <t>┊┊┊├«知识点»动力学中的图像问题</t>
  </si>
  <si>
    <t>┊┊┊├«知识点»动力学中的传动带模型问题</t>
  </si>
  <si>
    <t>┊┊┊├«知识点»对曲线运动的理解</t>
  </si>
  <si>
    <t>┊┊┊├«知识点»合运动与分运动</t>
  </si>
  <si>
    <t>┊┊┊├«知识点»牵连参考系问题</t>
  </si>
  <si>
    <t>┊┊├«知识主题»抛体运动</t>
  </si>
  <si>
    <t>┊┊┊├«知识点»平抛运动</t>
  </si>
  <si>
    <t>┊┊┊├«知识点»离心运动</t>
  </si>
  <si>
    <t>┊┊┊├«知识点»竖直平面内圆周运动问题</t>
  </si>
  <si>
    <t>┊┊┊├«知识点»水平面内圆周运动问题</t>
  </si>
  <si>
    <t>┊├«知识区»5.万有引力与航天</t>
  </si>
  <si>
    <t>┊┊├«知识主题»万有引力定律</t>
  </si>
  <si>
    <t>┊┊┊├«知识点»开普勒行星运动定律</t>
  </si>
  <si>
    <t>┊┊┊├«知识点»万有引力定律的发现</t>
  </si>
  <si>
    <t>┊┊┊├«知识点»引力常量的测定</t>
  </si>
  <si>
    <t>┊┊┊├«知识点»万有引力定律</t>
  </si>
  <si>
    <t>┊┊┊├«知识点»非常规条件下求解万有引力</t>
  </si>
  <si>
    <t>┊┊┊├«知识点»万有引力定律的应用</t>
  </si>
  <si>
    <t>┊┊┊├«知识点»万有引力与重力的关系</t>
  </si>
  <si>
    <t>┊┊├«知识主题»宇宙航行</t>
  </si>
  <si>
    <t>┊┊┊├«知识点»宇宙速度</t>
  </si>
  <si>
    <t>┊┊┊├«知识点»人造卫星的运行规律</t>
  </si>
  <si>
    <t>┊┊┊├«知识点»同步卫星问题</t>
  </si>
  <si>
    <t>┊┊┊├«知识点»双星及多星问题</t>
  </si>
  <si>
    <t>┊┊┊├«知识点»卫星的发射变轨问题</t>
  </si>
  <si>
    <t>┊┊┊├«知识点»天体运行相遇问题</t>
  </si>
  <si>
    <t>┊┊┊├«知识点»天文现象和天体</t>
  </si>
  <si>
    <t>┊┊┊├«知识点»经典力学的局限性</t>
  </si>
  <si>
    <t>┊├«知识区»6.机械能守恒定律</t>
  </si>
  <si>
    <t>┊┊├«知识主题»功与功率</t>
  </si>
  <si>
    <t>┊┊┊├«知识点»功</t>
  </si>
  <si>
    <t>┊┊┊┊├«知识亚点»力做功的条件</t>
  </si>
  <si>
    <t>┊┊┊┊├«知识亚点»正功与负功</t>
  </si>
  <si>
    <t>┊┊┊┊├«知识亚点»恒力做功的计算</t>
  </si>
  <si>
    <t>┊┊┊┊├«知识亚点»变力做功的计算</t>
  </si>
  <si>
    <t>┊┊┊├«知识点»功率</t>
  </si>
  <si>
    <t>┊┊┊┊├«知识亚点»平均功率与瞬时功率</t>
  </si>
  <si>
    <t>┊┊┊┊├«知识亚点»额定功率与实际功率</t>
  </si>
  <si>
    <t>┊┊┊┊├«知识亚点»功率的计算</t>
  </si>
  <si>
    <t>┊┊┊┊├«知识亚点»机车启动问题</t>
  </si>
  <si>
    <t>┊┊├«知识主题»动能、势能和动能定理</t>
  </si>
  <si>
    <t>┊┊┊├«知识点»势能</t>
  </si>
  <si>
    <t>┊┊┊├«知识点»动能定理的应用</t>
  </si>
  <si>
    <t>┊┊├«知识主题»机械能守恒</t>
  </si>
  <si>
    <t>┊┊┊┊├«知识亚点»板块模型的能量问题</t>
  </si>
  <si>
    <t>┊┊┊┊├«知识亚点»接触物体间电荷分配</t>
  </si>
  <si>
    <t>┊┊┊├«知识点»库仑定律的应用</t>
  </si>
  <si>
    <t>┊┊├«知识主题»电场力的性质</t>
  </si>
  <si>
    <t>┊┊┊├«知识点»电场</t>
  </si>
  <si>
    <t>┊┊┊├«知识点»电场的叠加</t>
  </si>
  <si>
    <t>┊┊┊├«知识点»静电力做功与电势能</t>
  </si>
  <si>
    <t>┊┊┊┊├«知识亚点»静电平衡</t>
  </si>
  <si>
    <t>┊┊├«知识主题»带电粒子在电场中运动</t>
  </si>
  <si>
    <t>┊┊┊├«知识点»带电粒子在电场中的偏转</t>
  </si>
  <si>
    <t>┊┊┊├«知识点»时刻与时间</t>
  </si>
  <si>
    <t>┊┊┊├«知识点»位移与路程</t>
  </si>
  <si>
    <t>┊┊┊├«知识点»速度与速率</t>
  </si>
  <si>
    <t>┊┊┊├«知识点»加速度</t>
  </si>
  <si>
    <t>┊┊┊├«知识点»运动的图像</t>
  </si>
  <si>
    <t>┊┊┊├«知识点»频闪照片</t>
  </si>
  <si>
    <t>┊┊├«知识主题»匀变速直线运动</t>
  </si>
  <si>
    <t>┊┊┊├«知识点»匀变速直线运动</t>
  </si>
  <si>
    <t>┊┊┊┊├«知识亚点»匀变速直线运动基本公式</t>
  </si>
  <si>
    <t>┊┊┊┊├«知识亚点»匀变速直线运动的推论</t>
  </si>
  <si>
    <t>┊┊┊┊├«知识亚点»自由落体运动</t>
  </si>
  <si>
    <t>┊┊┊┊├«知识亚点»重力加速度</t>
  </si>
  <si>
    <t>┊┊┊├«知识点»变速直线运动的多过程问题</t>
  </si>
  <si>
    <t>┊┊┊├«知识点»刹车类问题</t>
  </si>
  <si>
    <t>┊┊┊├«知识点»追及相遇问题</t>
  </si>
  <si>
    <t>┊├«知识区»2.相互作用</t>
  </si>
  <si>
    <t>┊┊├«知识主题»力和常见的三种力</t>
  </si>
  <si>
    <t>┊┊┊├«知识点»力的概念</t>
  </si>
  <si>
    <t>┊┊┊├«知识点»力的图示和示意图</t>
  </si>
  <si>
    <t>┊┊┊├«知识点»重力</t>
  </si>
  <si>
    <t>┊┊┊├«知识点»摩擦力</t>
  </si>
  <si>
    <t>┊┊┊┊├«知识亚点»静摩擦力</t>
  </si>
  <si>
    <t>┊┊┊┊├«知识亚点»滑动摩擦力</t>
  </si>
  <si>
    <t>┊┊┊├«知识点»受力分析</t>
  </si>
  <si>
    <t>┊┊┊├«知识点»有限制条件的力的分解问题</t>
  </si>
  <si>
    <t>┊┊├«知识主题»共点力的平衡</t>
  </si>
  <si>
    <t>┊┊┊┊├«知识亚点»共点力的平衡状态和平衡条件</t>
  </si>
  <si>
    <t>┊┊┊┊├«知识亚点»平衡条件的推论</t>
  </si>
  <si>
    <t>┊┊┊┊├«知识亚点»绳结平衡问题</t>
  </si>
  <si>
    <t>┊┊┊┊├«知识亚点»固定杆和活动杆平衡问题</t>
  </si>
  <si>
    <t>┊┊┊┊├«知识亚点»连接体的平衡问题</t>
  </si>
  <si>
    <t>┊┊┊┊├«知识亚点»平衡中的临界与极值问题</t>
  </si>
  <si>
    <t>┊┊├«知识主题»牛顿运动定律</t>
  </si>
  <si>
    <t>┊┊┊├«知识点»惯性</t>
  </si>
  <si>
    <t>┊┊┊├«知识点»牛顿第一定律</t>
  </si>
  <si>
    <t>┊┊┊├«知识点»牛顿第二定律</t>
  </si>
  <si>
    <t>┊┊┊├«知识点»牛顿第三定律</t>
  </si>
  <si>
    <t>┊┊┊├«知识点»超重与失重</t>
  </si>
  <si>
    <t>┊┊┊├«知识点»力学单位制</t>
  </si>
  <si>
    <t>┊┊├«知识主题»牛顿运动定律的应用</t>
  </si>
  <si>
    <t>┊┊┊├«知识点»动力学中的多物体系统问题</t>
  </si>
  <si>
    <t>┊┊┊├«知识点»动力学中的多过程问题</t>
  </si>
  <si>
    <t>┊┊┊├«知识点»动力学中的临界和极值问题</t>
  </si>
  <si>
    <t>┊┊┊├«知识点»含绳、弹簧的瞬时加速度问题</t>
  </si>
  <si>
    <t>┊┊┊├«知识点»动力学中的木板、滑块模型问题</t>
  </si>
  <si>
    <t>┊┊┊├«知识点»动力学中的“等时圆”问题</t>
  </si>
  <si>
    <t>┊├«知识区»4.曲线运动</t>
  </si>
  <si>
    <t>┊┊├«知识主题»运动的合成与分解</t>
  </si>
  <si>
    <t>┊┊┊├«知识点»合运动性质的判断</t>
  </si>
  <si>
    <t>┊┊┊├«知识点»关联速度问题</t>
  </si>
  <si>
    <t>┊┊┊├«知识点»小船渡河问题</t>
  </si>
  <si>
    <t>┊┊┊├«知识点»斜抛运动</t>
  </si>
  <si>
    <t>┊┊┊├«知识点»类平抛运动</t>
  </si>
  <si>
    <t>┊┊┊├«知识点»斜面上的平抛运动问题</t>
  </si>
  <si>
    <t>┊┊┊├«知识点»含平抛运动的多个物体运动问题</t>
  </si>
  <si>
    <t>┊┊├«知识主题»圆周运动</t>
  </si>
  <si>
    <t>┊┊┊├«知识点»匀速圆周运动</t>
  </si>
  <si>
    <t>┊┊┊├«知识点»描述圆周运动的物理量</t>
  </si>
  <si>
    <t>┊┊┊├«知识点»向心力和向心加速度</t>
  </si>
  <si>
    <t>┊┊┊├«知识点»非匀速圆周运动</t>
  </si>
  <si>
    <t>┊┊┊├«知识点»圆周运动的多解问题</t>
  </si>
  <si>
    <t>┊┊┊├«知识点»圆周运动实例分析</t>
  </si>
  <si>
    <t>┊┊┊┊├«知识亚点»传动装置问题</t>
  </si>
  <si>
    <t>┊┊┊┊├«知识亚点»重力做功与重力势能</t>
  </si>
  <si>
    <t>┊┊┊┊├«知识亚点»弹性势能</t>
  </si>
  <si>
    <t>┊┊┊├«知识点»动能</t>
  </si>
  <si>
    <t>┊┊┊├«知识点»动能定理</t>
  </si>
  <si>
    <t>┊┊┊┊├«知识亚点»动能定理求变力做功</t>
  </si>
  <si>
    <t>┊┊┊┊├«知识亚点»动能定理解决多过程问题</t>
  </si>
  <si>
    <t>┊┊┊┊├«知识亚点»动能定理解决物体系统问题</t>
  </si>
  <si>
    <t>┊┊┊├«知识点»机械能</t>
  </si>
  <si>
    <t>┊┊┊├«知识点»机械能守恒及其条件</t>
  </si>
  <si>
    <t>┊┊┊├«知识点»机械能守恒的应用</t>
  </si>
  <si>
    <t>┊┊┊┊├«知识亚点»功能关系问题</t>
  </si>
  <si>
    <t>┊┊┊┊├«知识亚点»链条模型的能量问题</t>
  </si>
  <si>
    <t>┊┊┊┊├«知识亚点»传送带模型的能量问题</t>
  </si>
  <si>
    <t>┊┊┊┊├«知识亚点»斜面弹簧模型的能量问题</t>
  </si>
  <si>
    <t>┊┊┊├«知识点»能量及能量守恒</t>
  </si>
  <si>
    <t>┊┊┊├«知识点»能源与环境保护</t>
  </si>
  <si>
    <t>┊├«知识区»7.静电场</t>
  </si>
  <si>
    <t>┊┊├«知识主题»电荷与库仑定律</t>
  </si>
  <si>
    <t>┊┊┊├«知识点»电荷</t>
  </si>
  <si>
    <t>┊┊┊├«知识点»密立根油滴实验</t>
  </si>
  <si>
    <t>┊┊┊┊├«知识亚点»验电器和静电计</t>
  </si>
  <si>
    <t>┊┊┊├«知识点»库仑定律</t>
  </si>
  <si>
    <t>┊┊┊├«知识点»库仑定律的适用条件</t>
  </si>
  <si>
    <t>┊┊┊┊├«知识亚点»电荷间相互作用问题</t>
  </si>
  <si>
    <t>┊┊┊├«知识点»电场力</t>
  </si>
  <si>
    <t>┊┊┊├«知识点»电场强度</t>
  </si>
  <si>
    <t>┊┊┊├«知识点»电场线</t>
  </si>
  <si>
    <t>┊┊┊├«知识点»带电粒子运动轨迹问题</t>
  </si>
  <si>
    <t>┊┊┊├«知识点»电势与电势差</t>
  </si>
  <si>
    <t>┊┊┊├«知识点»等势面与等势体</t>
  </si>
  <si>
    <t>┊┊┊├«知识点»场强与电势差的关系</t>
  </si>
  <si>
    <t>┊┊┊├«知识点»接地原理</t>
  </si>
  <si>
    <t>┊┊┊┊├«知识亚点»静电屏蔽</t>
  </si>
  <si>
    <t>┊┊┊┊├«知识亚点»尖端放电</t>
  </si>
  <si>
    <t>┊┊├«知识主题»电容器、示波器</t>
  </si>
  <si>
    <t>┊┊┊├«知识点»电容器</t>
  </si>
  <si>
    <t>┊┊┊┊├«知识亚点»电容器与电容</t>
  </si>
  <si>
    <t>┊┊┊┊├«知识亚点»常见电容器构造</t>
  </si>
  <si>
    <t>┊┊┊┊├«知识亚点»平行板电容器的电容</t>
  </si>
  <si>
    <t>┊┊┊┊├«知识亚点»电解电容</t>
  </si>
  <si>
    <t>┊┊┊┊├«知识亚点»电容器的动态分析</t>
  </si>
  <si>
    <t>┊┊┊├«知识点»示波器</t>
  </si>
  <si>
    <t>┊┊┊├«知识点»带电粒子在电场中的平衡</t>
  </si>
  <si>
    <t>┊┊┊├«知识点»带电粒子在电场中的直线运动</t>
  </si>
  <si>
    <t>┊┊┊├«知识点»带电粒子在交变电场中的运动</t>
  </si>
  <si>
    <t>┊┊┊├«知识点»弹力</t>
  </si>
  <si>
    <t>┊┊┊┊├«知识亚点»弹力概念</t>
  </si>
  <si>
    <t>┊┊┊┊├«知识亚点»胡克定律</t>
  </si>
  <si>
    <t>┊┊├«知识主题»力的合成与分解</t>
  </si>
  <si>
    <t>┊┊┊├«知识点»力的合成与分解</t>
  </si>
  <si>
    <t>┊┊┊├«知识点»合力与分力的关系</t>
  </si>
  <si>
    <t>┊┊┊├«知识点»合力范围的判断</t>
  </si>
  <si>
    <t>┊┊┊┊├«知识亚点»动态平衡问题</t>
  </si>
  <si>
    <t>┊┊┊┊├«知识亚点»动滑轮（光滑挂钩）平衡问题</t>
  </si>
  <si>
    <t>┊┊┊┊├«知识亚点»相似三角形法解决平衡问题</t>
  </si>
  <si>
    <t>┊┊┊┊├«知识亚点»车辆转弯问题</t>
  </si>
  <si>
    <t>┊┊┊┊├«知识亚点»汽车过拱桥问题</t>
  </si>
  <si>
    <t>┊┊┊┊├«知识亚点»圆锥摆（桶）问题</t>
  </si>
  <si>
    <t>┊┊┊├«知识点»电荷守恒</t>
  </si>
  <si>
    <t>┊┊┊┊├«知识亚点»电荷守恒定律</t>
  </si>
  <si>
    <t>┊┊┊┊├«知识亚点»三种起电方式</t>
  </si>
  <si>
    <t>┊┊┊┊├«知识亚点»带电体吸引轻小物体</t>
  </si>
  <si>
    <t>┊┊┊┊├«知识亚点»对称法割补法处理非点电荷间静电力问题</t>
  </si>
  <si>
    <t>┊┊┊┊├«知识亚点»带电体平衡问题</t>
  </si>
  <si>
    <t>┊┊┊┊├«知识亚点»三电荷平衡问题</t>
  </si>
  <si>
    <t>┊┊├«知识主题»静电现象</t>
  </si>
  <si>
    <t>┊┊┊├«知识点»静电现象</t>
  </si>
  <si>
    <t>┊┊┊┊├«知识亚点»静电感应现象</t>
  </si>
  <si>
    <t>├«知识域»化学</t>
  </si>
  <si>
    <t>┊┊├«知识主题»实验常用仪器和试剂</t>
  </si>
  <si>
    <t>┊┊┊├«知识点»化学的主要特点与意义</t>
  </si>
  <si>
    <t>┊┊┊├«知识点»化学科学的主要研究对象</t>
  </si>
  <si>
    <t>┊┊┊├«知识点»化学研究基本方法及作用</t>
  </si>
  <si>
    <t>┊┊┊┊├«知识亚点»直接加热的仪器及使用方法</t>
  </si>
  <si>
    <t>┊┊┊┊├«知识亚点»间接加热的仪器及使用方法</t>
  </si>
  <si>
    <t>┊┊┊┊├«知识亚点»不能加热的仪器及使用方法</t>
  </si>
  <si>
    <t>┊┊┊┊├«知识亚点»计量仪器及使用方法</t>
  </si>
  <si>
    <t>┊┊┊┊├«知识亚点»蒸发、蒸馏与结晶的仪器</t>
  </si>
  <si>
    <t>┊┊┊┊├«知识亚点»过滤、分离与注入溶液的仪器</t>
  </si>
  <si>
    <t>┊┊┊┊├«知识亚点»干燥仪器</t>
  </si>
  <si>
    <t>┊┊┊┊├«知识亚点»其他仪器及使用方法</t>
  </si>
  <si>
    <t>┊┊┊├«知识点»化学仪器的洗涤、干燥</t>
  </si>
  <si>
    <t>┊┊┊├«知识点»化学试剂的分类</t>
  </si>
  <si>
    <t>┊┊┊├«知识点»化学试剂的保存与取用</t>
  </si>
  <si>
    <t>┊┊┊├«知识点»指示剂的使用</t>
  </si>
  <si>
    <t>┊┊┊├«知识点»试纸的使用</t>
  </si>
  <si>
    <t>┊┊┊├«知识点»常见的基本实验操作</t>
  </si>
  <si>
    <t>┊┊┊├«知识点»化学实验操作的先后顺序</t>
  </si>
  <si>
    <t>┊┊┊├«知识点»化学实验安全及事故处理</t>
  </si>
  <si>
    <t>┊┊┊├«知识点»实验安全装置</t>
  </si>
  <si>
    <t>┊┊┊├«知识点»对化学实验与环保的考查</t>
  </si>
  <si>
    <t>┊┊┊├«知识点»常见气体制备原理、装置及性质实验</t>
  </si>
  <si>
    <t>┊┊┊├«知识点»对常见物质检验的考查</t>
  </si>
  <si>
    <t>┊┊┊┊├«知识亚点»常见气体的检验</t>
  </si>
  <si>
    <t>┊┊┊┊├«知识亚点»常见阳离子的检验</t>
  </si>
  <si>
    <t>┊┊┊┊├«知识亚点»常见阴离子的检验</t>
  </si>
  <si>
    <t>┊┊┊┊├«知识亚点»测定有机物分子的元素组成</t>
  </si>
  <si>
    <t>┊┊┊├«知识点»对分离、提纯方法选择的考查</t>
  </si>
  <si>
    <t>┊┊┊├«知识点»对分离、提纯试剂加入顺序的考查</t>
  </si>
  <si>
    <t>┊┊┊├«知识点»对物质分离、提纯的综合考查</t>
  </si>
  <si>
    <t>┊┊┊├«知识点»对检验方法的考查</t>
  </si>
  <si>
    <t>┊┊┊├«知识点»对检验步骤思路的考查</t>
  </si>
  <si>
    <t>┊┊┊├«知识点»对物质鉴别方式的考查</t>
  </si>
  <si>
    <t>┊┊┊├«知识点»物质检验和鉴别的基本方法选择及应用</t>
  </si>
  <si>
    <t>┊┊┊├«知识点»对含干扰成分的检验的考查</t>
  </si>
  <si>
    <t>┊┊├«知识主题»实验方案的设计、改进及评价</t>
  </si>
  <si>
    <t>┊┊┊├«知识点»物质分离、提纯的实验方案设计</t>
  </si>
  <si>
    <t>┊┊┊├«知识点»物质检验和鉴别的实验方案设计</t>
  </si>
  <si>
    <t>┊┊┊├«知识点»性质实验方案的改进与设计</t>
  </si>
  <si>
    <t>┊┊┊├«知识点»制备实验方案的改进与设计</t>
  </si>
  <si>
    <t>┊┊┊├«知识点»实验装置综合</t>
  </si>
  <si>
    <t>┊┊┊├«知识点»化工工艺流程方案设计、改进、评价</t>
  </si>
  <si>
    <t>┊┊┊├«知识点»实验数据的处理分析</t>
  </si>
  <si>
    <t>┊┊├«知识主题»化学工业</t>
  </si>
  <si>
    <t>┊┊┊├«知识点»粗盐提纯</t>
  </si>
  <si>
    <t>┊┊┊├«知识点»海产品中的碘</t>
  </si>
  <si>
    <t>┊┊┊├«知识点»工业制粗硅</t>
  </si>
  <si>
    <t>┊┊┊├«知识点»氯碱工业</t>
  </si>
  <si>
    <t>┊┊┊├«知识点»制漂白粉 </t>
  </si>
  <si>
    <t>┊┊┊├«知识点»工业制纯碱</t>
  </si>
  <si>
    <t>┊┊┊├«知识点»工业制硫酸</t>
  </si>
  <si>
    <t>┊┊┊├«知识点»工业制硝酸</t>
  </si>
  <si>
    <t>┊┊┊├«知识点»工业制玻璃</t>
  </si>
  <si>
    <t>┊┊┊├«知识点»合成氨工业</t>
  </si>
  <si>
    <t>┊┊┊├«知识点»对摩尔质量的考查</t>
  </si>
  <si>
    <t>┊┊┊├«知识点»物质的量的相关计算</t>
  </si>
  <si>
    <t>┊┊┊├«知识点»相对原子质量及其计算</t>
  </si>
  <si>
    <t>┊┊┊├«知识点»相对分子质量及其计算</t>
  </si>
  <si>
    <t>┊┊┊├«知识点»质量守恒定律</t>
  </si>
  <si>
    <t>┊┊┊├«知识点»化学方程式的有关计算</t>
  </si>
  <si>
    <t>┊┊┊├«知识点»溶解度、饱和溶液的概念</t>
  </si>
  <si>
    <t>┊┊┊├«知识点»溶液中溶质的质量分数及相关计算</t>
  </si>
  <si>
    <t>┊┊┊├«知识点»对物质的量浓度的考查</t>
  </si>
  <si>
    <t>┊┊┊├«知识点»对溶液配制的考查</t>
  </si>
  <si>
    <t>┊┊┊├«知识点»有关物质的量浓度的计算</t>
  </si>
  <si>
    <t>┊┊┊├«知识点»对溶液配制过程中的误差分析的考查</t>
  </si>
  <si>
    <t>┊┊┊├«知识点»探究物质的组成或测量物质的含量</t>
  </si>
  <si>
    <t>┊┊├«知识主题»化学计算常用方法</t>
  </si>
  <si>
    <t>┊┊┊├«知识点»化学计算中常用的几种方法</t>
  </si>
  <si>
    <t>┊┊┊┊├«知识亚点»差量法</t>
  </si>
  <si>
    <t>┊┊┊┊├«知识亚点»关系式法</t>
  </si>
  <si>
    <t>┊┊┊┊├«知识亚点»守恒法</t>
  </si>
  <si>
    <t>┊┊┊┊├«知识亚点»极值法</t>
  </si>
  <si>
    <t>┊┊┊┊├«知识亚点»平均值法</t>
  </si>
  <si>
    <t>┊┊┊┊├«知识亚点»十字交叉法</t>
  </si>
  <si>
    <t>┊┊├«知识主题»物质的组成、分类、性质及化学用语</t>
  </si>
  <si>
    <t>┊┊┊├«知识点»物质的组成</t>
  </si>
  <si>
    <t>┊┊┊┊├«知识亚点»微观组成</t>
  </si>
  <si>
    <t>┊┊┊┊├«知识亚点»宏观组成</t>
  </si>
  <si>
    <t>┊┊┊├«知识点»简单分类法概述及分类法</t>
  </si>
  <si>
    <t>┊┊┊├«知识点»对物质分类的考查</t>
  </si>
  <si>
    <t>┊┊┊├«知识点»判断同位素、同素异形体、同分异构体、同系物</t>
  </si>
  <si>
    <t>┊┊┊├«知识点»分散系、胶体和溶液</t>
  </si>
  <si>
    <t>┊┊┊├«知识点»物质的性质及变化</t>
  </si>
  <si>
    <t>┊┊┊├«知识点»常见无机化学反应的分类</t>
  </si>
  <si>
    <t>┊┊┊┊├«知识亚点»四种基本反应类型</t>
  </si>
  <si>
    <t>┊┊┊┊├«知识亚点»离子反应和非离子反应</t>
  </si>
  <si>
    <t>┊┊┊┊├«知识亚点»氧化还原反应和非氧化还原反应</t>
  </si>
  <si>
    <t>┊┊┊├«知识点»化学用语</t>
  </si>
  <si>
    <t>┊┊┊┊├«知识亚点»表示微粒、物质的组成或结构的化学用语</t>
  </si>
  <si>
    <t>┊┊┊┊├«知识亚点»表示物质变化</t>
  </si>
  <si>
    <t>┊┊┊┊├«知识亚点»化合价</t>
  </si>
  <si>
    <t>┊┊├«知识主题»离子反应和离子方程式的书写</t>
  </si>
  <si>
    <t>┊┊┊├«知识点»电解质、非电解质</t>
  </si>
  <si>
    <t>┊┊┊├«知识点»强电解质、弱电解质</t>
  </si>
  <si>
    <t>┊┊┊├«知识点»电解质溶液的导电能力</t>
  </si>
  <si>
    <t>┊┊┊├«知识点»电离方程式</t>
  </si>
  <si>
    <t>┊┊┊├«知识点»离子反应及发生条件</t>
  </si>
  <si>
    <t>┊┊┊├«知识点»离子方程式书写</t>
  </si>
  <si>
    <t>┊┊┊├«知识点»离子共存的判断</t>
  </si>
  <si>
    <t>┊┊┊├«知识点»离子推断</t>
  </si>
  <si>
    <t>┊┊├«知识主题»氧化还原反应</t>
  </si>
  <si>
    <t>┊┊┊├«知识点»氧化还原反应的实质及基本概念</t>
  </si>
  <si>
    <t>┊┊┊├«知识点»氧化还原反应与四种基本反应类型的关系</t>
  </si>
  <si>
    <t>┊┊┊├«知识点»常见的氧化剂和还原剂</t>
  </si>
  <si>
    <t>┊┊┊├«知识点»氧化还原反应电子转移的表示方法</t>
  </si>
  <si>
    <t>┊┊┊├«知识点»氧化还原能力强弱判断比较方法</t>
  </si>
  <si>
    <t>┊┊┊├«知识点»氧化还原反应中守恒原理及应用</t>
  </si>
  <si>
    <t>┊┊┊┊├«知识亚点»电子得失总数守恒在氧化还原反应中的应用</t>
  </si>
  <si>
    <t>┊┊┊┊├«知识亚点»价态升降总数守恒在氧化还原反应中的应用</t>
  </si>
  <si>
    <t>┊┊┊┊├«知识亚点»元素守恒在氧化还原反应中的应用</t>
  </si>
  <si>
    <t>┊┊┊┊├«知识亚点»电荷守恒在氧化还原反应中的应用</t>
  </si>
  <si>
    <t>┊┊┊┊├«知识亚点»质量守恒在氧化还原反应中的应用</t>
  </si>
  <si>
    <t>┊┊┊├«知识点»氧化还原反应的规律</t>
  </si>
  <si>
    <t>┊┊┊┊├«知识亚点»价态决定氧化性、还原性有无的规律</t>
  </si>
  <si>
    <t>┊┊┊┊├«知识亚点»氧化还原反应的优先反应规律及应用</t>
  </si>
  <si>
    <t>┊┊┊┊├«知识亚点»氧化还原反应的价态归中规律及应用</t>
  </si>
  <si>
    <t>┊┊┊┊├«知识亚点»氧化性还原性强弱规律及应用</t>
  </si>
  <si>
    <t>┊┊┊┊├«知识亚点»氧化还原反应的价态歧化规律及应用</t>
  </si>
  <si>
    <t>┊┊┊┊├«知识亚点»氧化还原反应的电子得失相等规律及应用</t>
  </si>
  <si>
    <t>┊┊┊├«知识点»氧化还原反应的书写及配平</t>
  </si>
  <si>
    <t>┊┊├«知识主题»金属元素概述</t>
  </si>
  <si>
    <t>┊┊┊├«知识点»金属的活动顺序表及应用</t>
  </si>
  <si>
    <t>┊┊┊├«知识点»金属的结构及分类</t>
  </si>
  <si>
    <t>┊┊┊├«知识点»金属单质的通性</t>
  </si>
  <si>
    <t>┊┊┊├«知识点»与金属元素有关的分类</t>
  </si>
  <si>
    <t>┊┊├«知识主题»钠及其含氧化物</t>
  </si>
  <si>
    <t>┊┊┊├«知识点»钠</t>
  </si>
  <si>
    <t>┊┊┊├«知识点»钠的含氧化物</t>
  </si>
  <si>
    <t>┊┊┊├«知识点»氢氧化钠</t>
  </si>
  <si>
    <t>┊┊┊├«知识点»碳酸钠、碳酸氢钠</t>
  </si>
  <si>
    <t>┊┊┊├«知识点»焰色反应</t>
  </si>
  <si>
    <t>┊┊┊├«知识点»钠及其化合物的有关计算</t>
  </si>
  <si>
    <t>┊┊├«知识主题»铝及其重要化合物</t>
  </si>
  <si>
    <t>┊┊┊├«知识点»铝</t>
  </si>
  <si>
    <t>┊┊┊┊├«知识亚点»铝的两性</t>
  </si>
  <si>
    <t>┊┊┊┊├«知识亚点»钝化原理及应用</t>
  </si>
  <si>
    <t>┊┊┊┊├«知识亚点»铝热反应</t>
  </si>
  <si>
    <t>┊┊┊├«知识点»铝的重要化合物</t>
  </si>
  <si>
    <t>┊┊┊┊├«知识亚点»氧化铝和氢氧化铝</t>
  </si>
  <si>
    <t>┊┊┊┊├«知识亚点»铝盐</t>
  </si>
  <si>
    <t>┊┊┊┊├«知识亚点»硫酸铝钾</t>
  </si>
  <si>
    <t>┊┊┊┊├«知识亚点»偏铝酸盐</t>
  </si>
  <si>
    <t>┊┊┊┊├«知识亚点»铝及其重要化合物之间的相互转化</t>
  </si>
  <si>
    <t>┊┊┊├«知识点»Al(OH)3及相关沉淀</t>
  </si>
  <si>
    <t>┊┊┊┊├«知识亚点»Al(OH)3及相关沉淀的生成</t>
  </si>
  <si>
    <t>┊┊┊┊├«知识亚点»Al(OH)3及相关沉淀的图象及计算</t>
  </si>
  <si>
    <t>┊┊┊├«知识点»镁</t>
  </si>
  <si>
    <t>┊┊┊├«知识点»氧化镁</t>
  </si>
  <si>
    <t>┊┊┊├«知识点»镁盐</t>
  </si>
  <si>
    <t>┊┊┊├«知识点»氢氧化镁</t>
  </si>
  <si>
    <t>┊┊├«知识主题»铁、铜及其重要化合物</t>
  </si>
  <si>
    <t>┊┊┊├«知识点»对铁及其化合物的考查</t>
  </si>
  <si>
    <t>┊┊┊┊├«知识亚点»铁</t>
  </si>
  <si>
    <t>┊┊┊┊├«知识亚点»铁的氧化物</t>
  </si>
  <si>
    <t>┊┊┊┊├«知识亚点»铁的氢氧化物</t>
  </si>
  <si>
    <t>┊┊┊┊├«知识亚点»铁盐</t>
  </si>
  <si>
    <t>┊┊┊┊├«知识亚点»“铁三角”中的重要反应及转化关系</t>
  </si>
  <si>
    <t>┊┊┊├«知识点»对铜及其化合物的考查</t>
  </si>
  <si>
    <t>┊┊┊┊├«知识亚点»铜</t>
  </si>
  <si>
    <t>┊┊┊┊├«知识亚点»氧化铜和氧化亚铜</t>
  </si>
  <si>
    <t>┊┊┊┊├«知识亚点»铜盐</t>
  </si>
  <si>
    <t>┊┊┊┊├«知识亚点»氢氧化铜</t>
  </si>
  <si>
    <t>┊┊├«知识主题»用途广泛的金属材料</t>
  </si>
  <si>
    <t>┊┊┊├«知识点»合金</t>
  </si>
  <si>
    <t>┊┊┊├«知识点»金属的冶炼</t>
  </si>
  <si>
    <t>┊┊┊├«知识点»对金属混合的有关计算的考查</t>
  </si>
  <si>
    <t>┊┊├«知识主题»无机非金属材料的主角——硅</t>
  </si>
  <si>
    <t>┊┊┊├«知识点»非金属元素概述</t>
  </si>
  <si>
    <t>┊┊┊├«知识点»C、Si单质的存在形态、物理性质及用途</t>
  </si>
  <si>
    <t>┊┊┊├«知识点»C、Si的化学性质</t>
  </si>
  <si>
    <t>┊┊┊├«知识点»一氧化碳的性质</t>
  </si>
  <si>
    <t>┊┊┊├«知识点»二氧化碳的性质</t>
  </si>
  <si>
    <t>┊┊┊├«知识点»制取二氧化碳</t>
  </si>
  <si>
    <t>┊┊┊├«知识点»二氧化硅的物理性质及用途</t>
  </si>
  <si>
    <t>┊┊┊├«知识点»二氧化硅的化学性质</t>
  </si>
  <si>
    <t>┊┊┊├«知识点»硅酸</t>
  </si>
  <si>
    <t>┊┊┊├«知识点»硅酸盐</t>
  </si>
  <si>
    <t>┊┊┊├«知识点»碳酸盐、碳酸氢盐</t>
  </si>
  <si>
    <t>┊┊┊├«知识点»无机非金属材料</t>
  </si>
  <si>
    <t>┊┊├«知识主题»富集在海水中的元素(一)——氯及其化合物</t>
  </si>
  <si>
    <t>┊┊┊├«知识点»氯气的物理性质及用途</t>
  </si>
  <si>
    <t>┊┊┊├«知识点»氯气的化学性质及用途</t>
  </si>
  <si>
    <t>┊┊┊├«知识点»氯气的实验室制法</t>
  </si>
  <si>
    <t>┊┊┊├«知识点»氯气的工业制法</t>
  </si>
  <si>
    <t>┊┊┊├«知识点»氯水的成分和性质</t>
  </si>
  <si>
    <t>┊┊┊├«知识点»氯离子的检验</t>
  </si>
  <si>
    <t>┊┊┊├«知识点»氯化氢 的性质</t>
  </si>
  <si>
    <t>┊┊┊├«知识点»氯化氢的制取</t>
  </si>
  <si>
    <t>┊┊┊├«知识点»次氯酸的性质</t>
  </si>
  <si>
    <t>┊┊┊├«知识点»次氯酸盐</t>
  </si>
  <si>
    <t>┊┊├«知识主题»富集在海水中的元素(二)——卤素</t>
  </si>
  <si>
    <t>┊┊┊├«知识点»卤素单质的性质</t>
  </si>
  <si>
    <t>┊┊┊├«知识点»卤素单质的性质比较</t>
  </si>
  <si>
    <t>┊┊┊├«知识点»卤素离子的检验方法</t>
  </si>
  <si>
    <t>┊┊┊├«知识点»卤化物</t>
  </si>
  <si>
    <t>┊┊┊┊├«知识亚点»卤化氢</t>
  </si>
  <si>
    <t>┊┊┊┊├«知识亚点»卤化银</t>
  </si>
  <si>
    <t>┊┊┊├«知识点»卤素互化物和拟卤素</t>
  </si>
  <si>
    <t>┊┊┊├«知识点»萃取和分液在卤素性质实验中的应用</t>
  </si>
  <si>
    <t>┊┊├«知识主题»硫及其化合物</t>
  </si>
  <si>
    <t>┊┊┊├«知识点»硫的物理性质及用途</t>
  </si>
  <si>
    <t>┊┊┊├«知识点»硫的化学性质</t>
  </si>
  <si>
    <t>┊┊┊├«知识点»硫化氢的性质</t>
  </si>
  <si>
    <t>┊┊┊├«知识点»二氧化硫的物理性质</t>
  </si>
  <si>
    <t>┊┊┊├«知识点»二氧化硫的化学性质、用途</t>
  </si>
  <si>
    <t>┊┊┊├«知识点»二氧化硫与环境问题</t>
  </si>
  <si>
    <t>┊┊┊├«知识点»常见的能用于漂白的物质的比较</t>
  </si>
  <si>
    <t>┊┊┊├«知识点»三氧化硫的性质</t>
  </si>
  <si>
    <t>┊┊┊├«知识点»硫酸</t>
  </si>
  <si>
    <t>┊┊┊├«知识点»SO4 2-的检验</t>
  </si>
  <si>
    <t>┊┊┊├«知识点»臭氧</t>
  </si>
  <si>
    <t>┊┊┊├«知识点»同素异形体</t>
  </si>
  <si>
    <t>┊┊┊├«知识点»氧气的性质及制取</t>
  </si>
  <si>
    <t>┊┊┊├«知识点»过氧化氢的性质及应用</t>
  </si>
  <si>
    <t>┊┊┊├«知识点»氧族元素简介</t>
  </si>
  <si>
    <t>┊┊├«知识主题»氮的氧化物和硝酸</t>
  </si>
  <si>
    <t>┊┊┊├«知识点»氮气</t>
  </si>
  <si>
    <t>┊┊┊├«知识点»氮的氧化物的性质、相互转化及应用</t>
  </si>
  <si>
    <t>┊┊┊├«知识点»氮的氧化物与环境问题</t>
  </si>
  <si>
    <t>┊┊┊├«知识点»硝酸的性质</t>
  </si>
  <si>
    <t>┊┊┊├«知识点»亚硝酸盐</t>
  </si>
  <si>
    <t>┊┊┊├«知识点»磷</t>
  </si>
  <si>
    <t>┊┊┊├«知识点»氮族元素</t>
  </si>
  <si>
    <t>┊┊┊├«知识点»氮的氧化物与O2、H2O混合的计算</t>
  </si>
  <si>
    <t>┊┊┊├«知识点»金属与硝酸反应中的有关计算</t>
  </si>
  <si>
    <t>┊┊├«知识主题»氨和铵盐</t>
  </si>
  <si>
    <t>┊┊┊├«知识点»氨的分子结构和性质、用途</t>
  </si>
  <si>
    <t>┊┊┊├«知识点»氨气的制法</t>
  </si>
  <si>
    <t>┊┊┊┊├«知识亚点»氨的实验室制法</t>
  </si>
  <si>
    <t>┊┊┊┊├«知识亚点»氨的工业制法</t>
  </si>
  <si>
    <t>┊┊┊├«知识点»铵盐</t>
  </si>
  <si>
    <t>┊┊┊├«知识点»NH4+的检验</t>
  </si>
  <si>
    <t>┊┊┊├«知识点»喷泉实验</t>
  </si>
  <si>
    <t>┊┊├«知识主题»原子结构</t>
  </si>
  <si>
    <t>┊┊┊├«知识点»原子的构成、发展史</t>
  </si>
  <si>
    <t>┊┊┊├«知识点»表示原子构成的符号的含义及各微粒间的关系</t>
  </si>
  <si>
    <t>┊┊┊├«知识点»核外电子排布规律及其与元素性质的关系的考查</t>
  </si>
  <si>
    <t>┊┊┊├«知识点»核素、同位素、元素</t>
  </si>
  <si>
    <t>┊┊┊├«知识点»等电子粒子</t>
  </si>
  <si>
    <t>┊┊├«知识主题»元素周期表</t>
  </si>
  <si>
    <t>┊┊┊├«知识点»元素周期表的形成</t>
  </si>
  <si>
    <t>┊┊┊├«知识点»元素周期表的结构及其应用</t>
  </si>
  <si>
    <t>┊┊┊├«知识点»物质的组成、结构和性质的关系</t>
  </si>
  <si>
    <t>┊┊┊├«知识点»元素周期律的实质</t>
  </si>
  <si>
    <t>┊┊┊├«知识点»同一周期内元素性质递变规律与原子结构的关系</t>
  </si>
  <si>
    <t>┊┊┊├«知识点»同一主族内元素性质递变规律与原子结构的关系</t>
  </si>
  <si>
    <t>┊┊┊├«知识点»金属在元素周期表中的位置及其性质递变规律</t>
  </si>
  <si>
    <t>┊┊┊├«知识点»非金属在元素周期表中的位置及其性质递变规律</t>
  </si>
  <si>
    <t>┊┊┊├«知识点»元素周期表和元素周期律的应用</t>
  </si>
  <si>
    <t>┊┊┊├«知识点»元素金属性和非金属性强弱的比较方法</t>
  </si>
  <si>
    <t>┊┊┊├«知识点»微粒半径大小的比较</t>
  </si>
  <si>
    <t>┊┊┊├«知识点»化合价变化规律</t>
  </si>
  <si>
    <t>┊┊┊├«知识点»位置、结构、性质的相互关系和应用</t>
  </si>
  <si>
    <t>┊┊├«知识主题»化学键</t>
  </si>
  <si>
    <t>┊┊┊├«知识点»化学键的概念及类别</t>
  </si>
  <si>
    <t>┊┊┊├«知识点»离子键的形成</t>
  </si>
  <si>
    <t>┊┊┊├«知识点»离子化合物的结构特征与性质</t>
  </si>
  <si>
    <t>┊┊┊├«知识点»共价键的形成</t>
  </si>
  <si>
    <t>┊┊┊├«知识点»共价化合物的结构特征与性质</t>
  </si>
  <si>
    <t>┊┊┊├«知识点»极性键和非极性键</t>
  </si>
  <si>
    <t>┊┊┊├«知识点»用电子式表示简单化合物的形成</t>
  </si>
  <si>
    <t>┊┊┊├«知识点»化学键和分子间作用力的区别</t>
  </si>
  <si>
    <t>┊┊┊├«知识点»分子间作用力和氢键</t>
  </si>
  <si>
    <t>┊┊┊├«知识点»离子化合物和共价化合物的判断方法</t>
  </si>
  <si>
    <t>┊┊┊├«知识点»8电子结构的判断</t>
  </si>
  <si>
    <t>┊┊├«知识主题»最简单的有机化合物——甲烷</t>
  </si>
  <si>
    <t>┊┊┊├«知识点»甲烷的结构、物理性质</t>
  </si>
  <si>
    <t>┊┊┊├«知识点»甲烷的用途</t>
  </si>
  <si>
    <t>┊┊┊├«知识点»温室效应</t>
  </si>
  <si>
    <t>┊┊┊├«知识点»甲烷的化学性质</t>
  </si>
  <si>
    <t>┊┊┊┊├«知识亚点»甲烷的取代反应</t>
  </si>
  <si>
    <t>┊┊┊┊├«知识亚点»甲烷的性质实验</t>
  </si>
  <si>
    <t>┊┊┊├«知识点»有机化合物</t>
  </si>
  <si>
    <t>┊┊┊┊├«知识亚点»碳原子的成键特点</t>
  </si>
  <si>
    <t>┊┊┊┊├«知识亚点»有机物的通性</t>
  </si>
  <si>
    <t>┊┊┊┊├«知识亚点»有机物的燃烧规律</t>
  </si>
  <si>
    <t>┊┊┊┊├«知识亚点»有机物的命名</t>
  </si>
  <si>
    <t>┊┊┊├«知识点»烃</t>
  </si>
  <si>
    <t>┊┊┊├«知识点»烷烃的通式和物理性质</t>
  </si>
  <si>
    <t>┊┊┊├«知识点»烷烃的化学性质</t>
  </si>
  <si>
    <t>┊┊┊├«知识点»烷烃的命名</t>
  </si>
  <si>
    <t>┊┊┊├«知识点»同系物</t>
  </si>
  <si>
    <t>┊┊├«知识主题»来自石油和煤的两种基本化工原料</t>
  </si>
  <si>
    <t>┊┊┊├«知识点»乙烯</t>
  </si>
  <si>
    <t>┊┊┊┊├«知识亚点»乙烯的结构、物理性质</t>
  </si>
  <si>
    <t>┊┊┊┊├«知识亚点»乙烯的用途</t>
  </si>
  <si>
    <t>┊┊┊┊├«知识亚点»乙烯的化学性质</t>
  </si>
  <si>
    <t>┊┊┊┊├«知识亚点»乙烯的实验室制法</t>
  </si>
  <si>
    <t>┊┊┊├«知识点»烯烃的通式和物理性质</t>
  </si>
  <si>
    <t>┊┊┊├«知识点»烯烃的化学性质</t>
  </si>
  <si>
    <t>┊┊┊├«知识点»乙炔、炔烃</t>
  </si>
  <si>
    <t>┊┊┊├«知识点»苯的结构、物理性质</t>
  </si>
  <si>
    <t>┊┊┊├«知识点»苯的化学性质</t>
  </si>
  <si>
    <t>┊┊┊├«知识点»苯的同系物的性质及用途</t>
  </si>
  <si>
    <t>┊┊┊├«知识点»芳香烃与芳香族化合物</t>
  </si>
  <si>
    <t>┊┊┊├«知识点»同分异构现象、同分异构体</t>
  </si>
  <si>
    <t>┊┊┊├«知识点»常见有机反应类型</t>
  </si>
  <si>
    <t>┊┊┊┊├«知识亚点»取代反应</t>
  </si>
  <si>
    <t>┊┊┊┊├«知识亚点»加成反应</t>
  </si>
  <si>
    <t>┊┊┊┊├«知识亚点»消去反应</t>
  </si>
  <si>
    <t>┊┊┊┊├«知识亚点»水解反应</t>
  </si>
  <si>
    <t>┊┊┊├«知识点»有机分子中原子共面、共线等结构问题</t>
  </si>
  <si>
    <t>┊┊┊├«知识点»乙醇的结构、物理性质</t>
  </si>
  <si>
    <t>┊┊┊├«知识点»乙醇的化学性质</t>
  </si>
  <si>
    <t>┊┊┊┊├«知识亚点»乙醇与金属钠的反应</t>
  </si>
  <si>
    <t>┊┊┊┊├«知识亚点»乙醇的催化氧化</t>
  </si>
  <si>
    <t>┊┊┊┊├«知识亚点»乙醇的消去反应</t>
  </si>
  <si>
    <t>┊┊┊├«知识点»乙醇的来源及用途</t>
  </si>
  <si>
    <t>┊┊┊├«知识点»乙酸的结构、物理性质</t>
  </si>
  <si>
    <t>┊┊┊├«知识点»乙酸的化学性质</t>
  </si>
  <si>
    <t>┊┊┊┊├«知识亚点»乙酸的酯化反应</t>
  </si>
  <si>
    <t>┊┊┊├«知识点»乙酸的来源及用途</t>
  </si>
  <si>
    <t>┊┊┊├«知识点»酯及酯化反应</t>
  </si>
  <si>
    <t>┊┊┊├«知识点»有机物的鉴别和除杂</t>
  </si>
  <si>
    <t>┊┊┊├«知识点»有机物分子式、结构式的确定</t>
  </si>
  <si>
    <t>┊┊┊├«知识点»官能团及其结构</t>
  </si>
  <si>
    <t>┊┊┊├«知识点»有机物（官能团）的检验</t>
  </si>
  <si>
    <t>┊┊├«知识主题»基本营养物质</t>
  </si>
  <si>
    <t>┊┊┊├«知识点»糖类的基本概念与分类</t>
  </si>
  <si>
    <t>┊┊┊├«知识点»糖类的来源、存在及用途</t>
  </si>
  <si>
    <t>┊┊┊├«知识点»糖类水解反应</t>
  </si>
  <si>
    <t>┊┊┊├«知识点»葡糖糖与果糖</t>
  </si>
  <si>
    <t>┊┊┊┊├«知识亚点»葡萄糖的银镜反应</t>
  </si>
  <si>
    <t>┊┊┊┊├«知识亚点»葡萄糖与新制的氢氧化铜反应</t>
  </si>
  <si>
    <t>┊┊┊├«知识点»麦芽糖与蔗糖</t>
  </si>
  <si>
    <t>┊┊┊├«知识点»淀粉</t>
  </si>
  <si>
    <t>┊┊┊├«知识点»纤维素</t>
  </si>
  <si>
    <t>┊┊┊├«知识点»维生素</t>
  </si>
  <si>
    <t>┊┊┊├«知识点»微量元素</t>
  </si>
  <si>
    <t>┊┊┊├«知识点»氨基酸</t>
  </si>
  <si>
    <t>┊┊┊├«知识点»蛋白质的性质、存在及用途</t>
  </si>
  <si>
    <t>┊┊┊┊├«知识亚点»蛋白质的水解</t>
  </si>
  <si>
    <t>┊┊┊┊├«知识亚点»蛋白质的变性</t>
  </si>
  <si>
    <t>┊┊┊┊├«知识亚点»蛋白质的盐析</t>
  </si>
  <si>
    <t>┊┊┊┊├«知识亚点»蛋白质的颜色反应</t>
  </si>
  <si>
    <t>┊┊┊┊├«知识亚点»灼烧蛋白质</t>
  </si>
  <si>
    <t>┊┊┊├«知识点»酶、核酸</t>
  </si>
  <si>
    <t>┊┊┊├«知识点»油脂的组成、结构及用途</t>
  </si>
  <si>
    <t>┊┊┊├«知识点»油脂的性质</t>
  </si>
  <si>
    <t>┊┊┊├«知识点»肥皂的制取</t>
  </si>
  <si>
    <t>┊┊┊├«知识点»对醛基的考查</t>
  </si>
  <si>
    <t>┊┊┊├«知识点»基本营养物质与人体健康</t>
  </si>
  <si>
    <t>┊┊┊├«知识点»常见食品添加剂的组成性质和用途</t>
  </si>
  <si>
    <t>┊┊┊├«知识点»药物的主要成分和疗效</t>
  </si>
  <si>
    <t>┊┊├«知识主题»金属矿物的开发利用</t>
  </si>
  <si>
    <t>┊┊┊├«知识点»金属冶炼</t>
  </si>
  <si>
    <t>┊┊┊├«知识点»金属冶炼方法</t>
  </si>
  <si>
    <t>┊┊┊┊├«知识亚点»热分解法</t>
  </si>
  <si>
    <t>┊┊┊┊├«知识亚点»热还原法冶炼</t>
  </si>
  <si>
    <t>┊┊┊┊├«知识亚点»电解法</t>
  </si>
  <si>
    <t>┊┊┊├«知识点»金属的回收与环境、资源保护</t>
  </si>
  <si>
    <t>┊┊┊├«知识点»海水水资源的利用</t>
  </si>
  <si>
    <t>┊┊┊├«知识点»海水提取镁</t>
  </si>
  <si>
    <t>┊┊┊├«知识点»海水提取溴</t>
  </si>
  <si>
    <t>┊┊┊├«知识点»海水提取食盐</t>
  </si>
  <si>
    <t>┊┊├«知识主题»资源综合利用环境保护</t>
  </si>
  <si>
    <t>┊┊┊├«知识点»煤、石油、天然气</t>
  </si>
  <si>
    <t>┊┊┊├«知识点»高分子化合物和三大合成材料</t>
  </si>
  <si>
    <t>┊┊┊├«知识点»聚合反应</t>
  </si>
  <si>
    <t>┊┊┊┊├«知识亚点»加成聚合反应</t>
  </si>
  <si>
    <t>┊┊┊┊├«知识亚点»缩合聚合反应</t>
  </si>
  <si>
    <t>┊┊┊├«知识点»环境问题与保护措施</t>
  </si>
  <si>
    <t>┊┊┊├«知识点»绿色化学与原子经济</t>
  </si>
  <si>
    <t>┊┊┊├«知识点»可持续发展</t>
  </si>
  <si>
    <t>┊┊┊├«知识点»化石能源的开发与利用</t>
  </si>
  <si>
    <t>┊┊┊├«知识点»新能源的开发与利用</t>
  </si>
  <si>
    <t>┊┊├«知识主题»化学反应与能量变化</t>
  </si>
  <si>
    <t>┊┊┊├«知识点»物质变化过程中的能量变化</t>
  </si>
  <si>
    <t>┊┊┊├«知识点»化学反应的实质</t>
  </si>
  <si>
    <t>┊┊┊├«知识点»吸热反应和放热反应</t>
  </si>
  <si>
    <t>┊┊┊├«知识点»焓变　反应热</t>
  </si>
  <si>
    <t>┊┊┊┊├«知识亚点»反应热的概念</t>
  </si>
  <si>
    <t>┊┊┊┊├«知识亚点»反应热大小的比较</t>
  </si>
  <si>
    <t>┊┊┊├«知识点»燃烧热</t>
  </si>
  <si>
    <t>┊┊┊├«知识点»中和热</t>
  </si>
  <si>
    <t>┊┊┊┊├«知识亚点»中和热的概念及判断</t>
  </si>
  <si>
    <t>┊┊┊┊├«知识亚点»中和热的测定</t>
  </si>
  <si>
    <t>┊┊┊├«知识点»热化学方程式</t>
  </si>
  <si>
    <t>┊┊┊├«知识点»反应热的计算</t>
  </si>
  <si>
    <t>┊┊┊├«知识点»判断物质能量高低</t>
  </si>
  <si>
    <t>┊┊├«知识主题»反应热的计算和测定能源</t>
  </si>
  <si>
    <t>┊┊┊├«知识点»盖斯定律的原理及应用</t>
  </si>
  <si>
    <t>┊┊┊├«知识点»能源</t>
  </si>
  <si>
    <t>┊┊┊┊├«知识亚点»能源的概念及分类</t>
  </si>
  <si>
    <t>┊┊┊┊├«知识亚点»能源的发展阶段</t>
  </si>
  <si>
    <t>┊┊┊┊├«知识亚点»不同能源之间的相互转化</t>
  </si>
  <si>
    <t>┊┊┊┊├«知识亚点»能源问题及解决措施</t>
  </si>
  <si>
    <t>┊┊├«知识主题»原电池</t>
  </si>
  <si>
    <t>┊┊┊├«知识点»原电池的构成及工作原理</t>
  </si>
  <si>
    <t>┊┊┊├«知识点»正负极的判断</t>
  </si>
  <si>
    <t>┊┊┊├«知识点»原电池电极、电池反应式的书写</t>
  </si>
  <si>
    <t>┊┊┊├«知识点»原电池原理的应用</t>
  </si>
  <si>
    <t>┊┊├«知识主题»化学电源</t>
  </si>
  <si>
    <t>┊┊┊├«知识点»常见化学电源</t>
  </si>
  <si>
    <t>┊┊┊┊├«知识亚点»化学电池的分类</t>
  </si>
  <si>
    <t>┊┊┊┊├«知识亚点»燃料电池</t>
  </si>
  <si>
    <t>┊┊┊├«知识点»新型化学电源</t>
  </si>
  <si>
    <t>┊┊├«知识主题»电解池</t>
  </si>
  <si>
    <t>┊┊┊├«知识点»电解池装置及原理</t>
  </si>
  <si>
    <t>┊┊┊├«知识点»电解池阴阳极的判断</t>
  </si>
  <si>
    <t>┊┊┊├«知识点»电解池电极反应</t>
  </si>
  <si>
    <t>┊┊┊├«知识点»电解原理的应用</t>
  </si>
  <si>
    <t>┊┊┊├«知识点»电化学计算</t>
  </si>
  <si>
    <t>┊┊├«知识主题»金属的腐蚀与防护</t>
  </si>
  <si>
    <t>┊┊┊├«知识点»金属的腐蚀</t>
  </si>
  <si>
    <t>┊┊┊├«知识点»金属的防护</t>
  </si>
  <si>
    <t>┊┊├«知识主题»化学反应速率</t>
  </si>
  <si>
    <t>┊┊┊├«知识点»化学反应速率的概念</t>
  </si>
  <si>
    <t>┊┊┊├«知识点»反应速率的大小比较及计算</t>
  </si>
  <si>
    <t>┊┊┊├«知识点»测定某些化学反应的速率</t>
  </si>
  <si>
    <t>┊┊┊├«知识点»化学反应速率的影响因素</t>
  </si>
  <si>
    <t>┊┊┊├«知识点»有效碰撞理论及过渡态理论的应用</t>
  </si>
  <si>
    <t>┊┊├«知识主题»化学平衡</t>
  </si>
  <si>
    <t>┊┊┊├«知识点»可逆反应定义及特征</t>
  </si>
  <si>
    <t>┊┊┊├«知识点»化学平衡状态的建立及特征</t>
  </si>
  <si>
    <t>┊┊┊├«知识点»化学平衡常数</t>
  </si>
  <si>
    <t>┊┊┊┊├«知识亚点»化学平衡常数的定义</t>
  </si>
  <si>
    <t>┊┊┊┊├«知识亚点»化学平衡常数的影响因素</t>
  </si>
  <si>
    <t>┊┊┊┊├«知识亚点»化学平衡常数的相关计算</t>
  </si>
  <si>
    <t>┊┊┊┊├«知识亚点»化学平衡常数的应用</t>
  </si>
  <si>
    <t>┊┊┊├«知识点»化学平衡的影响因素</t>
  </si>
  <si>
    <t>┊┊┊├«知识点»勒夏特列原理及应用</t>
  </si>
  <si>
    <t>┊┊┊├«知识点»催化剂的作用</t>
  </si>
  <si>
    <t>┊┊┊├«知识点»等效平衡</t>
  </si>
  <si>
    <t>┊┊┊├«知识点»化学反应速率与化学平衡图象的综合应用</t>
  </si>
  <si>
    <t>┊┊┊├«知识点»平衡转化率的计算及变化</t>
  </si>
  <si>
    <t>┊┊├«知识主题»化学反应进行的方向</t>
  </si>
  <si>
    <t>┊┊┊├«知识点»判断化学反应进行的方向</t>
  </si>
  <si>
    <t>┊┊┊┊├«知识亚点»焓变和熵变</t>
  </si>
  <si>
    <t>┊┊├«知识主题»弱电解质的电离平衡</t>
  </si>
  <si>
    <t>┊┊┊├«知识点»强电解质与弱电解质的判断及比较</t>
  </si>
  <si>
    <t>┊┊┊├«知识点»弱电解质的电离平衡</t>
  </si>
  <si>
    <t>┊┊┊├«知识点»电离平衡常数</t>
  </si>
  <si>
    <t>┊┊┊├«知识点»电解质电离程度的比较及应用</t>
  </si>
  <si>
    <t>┊┊├«知识主题»水的电离和溶液的酸碱性</t>
  </si>
  <si>
    <t>┊┊┊├«知识点»水的电离</t>
  </si>
  <si>
    <t>┊┊┊├«知识点»水的离子积常数</t>
  </si>
  <si>
    <t>┊┊┊├«知识点»溶液的酸碱性与pH</t>
  </si>
  <si>
    <t>┊┊┊├«知识点»pH的计算</t>
  </si>
  <si>
    <t>┊┊┊├«知识点»酸碱中和滴定</t>
  </si>
  <si>
    <t>┊┊┊├«知识点»滴定的原理及应用</t>
  </si>
  <si>
    <t>┊┊├«知识主题»盐类的水解</t>
  </si>
  <si>
    <t>┊┊┊├«知识点»盐类水解的原理</t>
  </si>
  <si>
    <t>┊┊┊├«知识点»水解方程式</t>
  </si>
  <si>
    <t>┊┊┊├«知识点»影响盐类水解的因素</t>
  </si>
  <si>
    <t>┊┊┊├«知识点»盐类水解的应用</t>
  </si>
  <si>
    <t>┊┊┊├«知识点»溶液中由水电离出的H+或OH-浓度的计算</t>
  </si>
  <si>
    <t>┊┊┊├«知识点»水解平衡中的等量关系</t>
  </si>
  <si>
    <t>┊┊┊┊├«知识亚点»电荷守恒在水解平衡中的应用</t>
  </si>
  <si>
    <t>┊┊┊┊├«知识亚点»物料守恒在水解平衡中的应用</t>
  </si>
  <si>
    <t>┊┊┊┊├«知识亚点»质子守恒在水解平衡中的应用</t>
  </si>
  <si>
    <t>┊┊┊├«知识点»离子浓度大小的比较</t>
  </si>
  <si>
    <t>┊┊├«知识主题»难溶电解质的溶解平衡</t>
  </si>
  <si>
    <t>┊┊┊├«知识点»沉淀溶解平衡</t>
  </si>
  <si>
    <t>┊┊┊├«知识点»溶度积常数</t>
  </si>
  <si>
    <t>┊┊┊├«知识点»沉淀溶解平衡的影响因素</t>
  </si>
  <si>
    <t>┊┊┊├«知识点»沉淀溶解平衡的应用</t>
  </si>
  <si>
    <t xml:space="preserve">此处改为“11.有机化学基础（选考）”
</t>
  </si>
  <si>
    <t>┊┊├«知识主题»有机物的结构、特点和分类</t>
  </si>
  <si>
    <t>┊┊┊├«知识点»有机化合物的分类</t>
  </si>
  <si>
    <t>┊┊┊├«知识点»常见有机化合物的结构</t>
  </si>
  <si>
    <t>┊┊┊├«知识点»有机物分子中的官能团及其结构</t>
  </si>
  <si>
    <t>┊┊┊├«知识点»有机化合物的命名</t>
  </si>
  <si>
    <t>┊┊├«知识主题»研究有机物的一般步骤和方法</t>
  </si>
  <si>
    <t>┊┊┊├«知识点»有机物实验式、分子式和结构式的确定</t>
  </si>
  <si>
    <t>┊┊┊├«知识点»有机化合物的分离、提纯</t>
  </si>
  <si>
    <t>┊┊┊├«知识点»有机图谱及应用</t>
  </si>
  <si>
    <t>┊┊├«知识主题»烃</t>
  </si>
  <si>
    <t>┊┊┊├«知识点»饱和烃与不饱和烃</t>
  </si>
  <si>
    <t>┊┊┊├«知识点»芳香烃</t>
  </si>
  <si>
    <t>┊┊┊├«知识点»烷烃、烯烃、炔烃的结构、性质比较和鉴别</t>
  </si>
  <si>
    <t>┊┊┊├«知识点»石油的分馏、产品及用途</t>
  </si>
  <si>
    <t>┊┊┊├«知识点»石油的裂化和裂解</t>
  </si>
  <si>
    <t>┊┊┊├«知识点»化石燃料与基本化工原料</t>
  </si>
  <si>
    <t>┊┊┊├«知识点»煤的干馏和综合利用</t>
  </si>
  <si>
    <t>┊┊├«知识主题»烃的衍生物</t>
  </si>
  <si>
    <t>┊┊┊├«知识点»烃的衍生物官能团</t>
  </si>
  <si>
    <t>┊┊┊├«知识点»卤代烃</t>
  </si>
  <si>
    <t>┊┊┊┊├«知识亚点»溴乙烷的物理性质</t>
  </si>
  <si>
    <t>┊┊┊┊├«知识亚点»溴乙烷的化学性质</t>
  </si>
  <si>
    <t>┊┊┊┊├«知识亚点»卤代烃的定义、分类</t>
  </si>
  <si>
    <t>┊┊┊┊├«知识亚点»卤代烃的物理性质</t>
  </si>
  <si>
    <t>┊┊┊┊├«知识亚点»卤代烃的化学性质</t>
  </si>
  <si>
    <t>┊┊┊┊├«知识亚点»检验卤代烃分子中卤素的方法</t>
  </si>
  <si>
    <t>┊┊┊┊├«知识亚点»卤代烃对人类生活的影响</t>
  </si>
  <si>
    <t>┊┊┊├«知识点»醇</t>
  </si>
  <si>
    <t>┊┊┊┊├«知识亚点»醇的通式、物理性质</t>
  </si>
  <si>
    <t>┊┊┊┊├«知识亚点»醇的化学性质</t>
  </si>
  <si>
    <t>┊┊┊├«知识点»酚</t>
  </si>
  <si>
    <t>┊┊┊┊├«知识亚点»酚的概念及组成</t>
  </si>
  <si>
    <t>┊┊┊┊├«知识亚点»酚的存在及用途</t>
  </si>
  <si>
    <t>┊┊┊┊├«知识亚点»苯酚的物理性质</t>
  </si>
  <si>
    <t>┊┊┊┊├«知识亚点»苯酚的化学性质</t>
  </si>
  <si>
    <t>┊┊┊├«知识点»醛</t>
  </si>
  <si>
    <t>┊┊┊┊├«知识亚点»常见醛的物理性质</t>
  </si>
  <si>
    <t>┊┊┊┊├«知识亚点»乙醛的化学性质</t>
  </si>
  <si>
    <t>┊┊┊┊├«知识亚点»乙醛的结构、用途</t>
  </si>
  <si>
    <t>┊┊┊┊├«知识亚点»醛基的检验</t>
  </si>
  <si>
    <t>┊┊┊├«知识点»酮</t>
  </si>
  <si>
    <t>┊┊┊┊├«知识亚点»常见酮的结构、物理性质</t>
  </si>
  <si>
    <t>┊┊┊┊├«知识亚点»酮的化学性质</t>
  </si>
  <si>
    <t>┊┊┊├«知识点»羧酸</t>
  </si>
  <si>
    <t>┊┊┊┊├«知识亚点»羧酸的通式、物理性质</t>
  </si>
  <si>
    <t>┊┊┊┊├«知识亚点»羧酸的化学性质</t>
  </si>
  <si>
    <t>┊┊┊├«知识点»酯</t>
  </si>
  <si>
    <t>┊┊┊┊├«知识亚点»酯的通式、物理性质</t>
  </si>
  <si>
    <t>┊┊┊┊├«知识亚点»酯的化学性质</t>
  </si>
  <si>
    <t>┊┊┊┊├«知识亚点»酯化反应的实验</t>
  </si>
  <si>
    <t>┊┊├«知识主题»合成有机高分子化合物</t>
  </si>
  <si>
    <t>┊┊┊├«知识点»有机高分子化合物的结构和性质</t>
  </si>
  <si>
    <t>┊┊┊├«知识点»常用合成高分子材料的化学成分及其性能</t>
  </si>
  <si>
    <t>┊┊├«知识主题»有机合成与推断</t>
  </si>
  <si>
    <t>┊┊┊├«知识点»有机分子中基团之间的关系</t>
  </si>
  <si>
    <t>┊┊┊├«知识点»有机物的鉴别</t>
  </si>
  <si>
    <t>┊┊┊├«知识点»有机物的推断</t>
  </si>
  <si>
    <t>┊┊┊├«知识点»有机反应类型</t>
  </si>
  <si>
    <t>┊┊┊├«知识点»有机合成的路径</t>
  </si>
  <si>
    <t>┊┊┊├«知识点»能层、能级及其最多容纳电子数的关系</t>
  </si>
  <si>
    <t>┊┊┊├«知识点»原子核外电子的运动状态</t>
  </si>
  <si>
    <t>┊┊┊├«知识点»原子轨道</t>
  </si>
  <si>
    <t>┊┊┊├«知识点»原子核外电子排布的原理、方法</t>
  </si>
  <si>
    <t>┊┊┊├«知识点»电子云、电子跃迁</t>
  </si>
  <si>
    <t>┊┊┊├«知识点»元素周期表的分区</t>
  </si>
  <si>
    <t>┊┊┊├«知识点»位置结构性质的相互关系应用</t>
  </si>
  <si>
    <t>┊┊├«知识主题»原子结构与元素的性质</t>
  </si>
  <si>
    <t>┊┊┊├«知识点»电离能的理解及应用</t>
  </si>
  <si>
    <t>┊┊┊├«知识点»电负性的理解及应用</t>
  </si>
  <si>
    <t>┊┊├«知识主题»分子结构与性质</t>
  </si>
  <si>
    <t>┊┊┊├«知识点»键能、键长、键角及其应用</t>
  </si>
  <si>
    <t>┊┊┊├«知识点»电子云的重叠方式</t>
  </si>
  <si>
    <t>┊┊┊├«知识点»等电子原理及应用</t>
  </si>
  <si>
    <t>┊┊┊├«知识点»价层电子对互斥理论及其应用</t>
  </si>
  <si>
    <t>┊┊┊├«知识点»杂化轨道理论及其应用</t>
  </si>
  <si>
    <t>┊┊┊├«知识点»判断中心原子的杂化方式</t>
  </si>
  <si>
    <t>┊┊┊├«知识点»分子或离子的空间构型</t>
  </si>
  <si>
    <t>┊┊┊├«知识点»极性分子和非极性分子</t>
  </si>
  <si>
    <t>┊┊┊├«知识点»相似相溶原理及其应用</t>
  </si>
  <si>
    <t>┊┊┊├«知识点»配位键、常见配位化合物及其表示方法</t>
  </si>
  <si>
    <t>┊┊┊├«知识点»手性原子</t>
  </si>
  <si>
    <t>┊┊┊├«知识点»分子间作用力对物质性质的影响</t>
  </si>
  <si>
    <t>┊┊┊├«知识点»氢键的存在对物质性质的影响</t>
  </si>
  <si>
    <t>┊┊├«知识主题»晶体的结构与性质</t>
  </si>
  <si>
    <t>┊┊┊├«知识点»晶体与非晶体</t>
  </si>
  <si>
    <t>┊┊┊├«知识点»晶胞概念的理解及应用</t>
  </si>
  <si>
    <t>┊┊┊├«知识点»分子晶体的特点及性质</t>
  </si>
  <si>
    <t>┊┊┊├«知识点»原子晶体的特点及性质</t>
  </si>
  <si>
    <t>┊┊┊├«知识点»金属晶体</t>
  </si>
  <si>
    <t>┊┊┊├«知识点»金属键的概念及理解</t>
  </si>
  <si>
    <t>┊┊┊├«知识点»金属晶体的几种堆积模型</t>
  </si>
  <si>
    <t>┊┊┊├«知识点»金属晶体的结构与性质</t>
  </si>
  <si>
    <t>┊┊┊├«知识点»离子晶体的特点及性质</t>
  </si>
  <si>
    <t>┊┊┊├«知识点»晶格能的概念及对晶体性质的影响</t>
  </si>
  <si>
    <t>┊┊┊├«知识点»几种常见的晶体模型</t>
  </si>
  <si>
    <t>┊┊┊├«知识点»不同晶体的结构微粒及微粒间作用力的区别</t>
  </si>
  <si>
    <t>┊┊┊├«知识点»影响晶体性质的因素</t>
  </si>
  <si>
    <t>┊┊┊├«知识点»确定晶体组成的方法——均摊法</t>
  </si>
  <si>
    <t>┊┊┊├«知识点»晶体结构相关的计算</t>
  </si>
  <si>
    <t>├«知识域»生物</t>
  </si>
  <si>
    <t>┊├«知识区»一、组成细胞的分子</t>
  </si>
  <si>
    <t>┊┊├«知识主题»1.细胞中的元素和化合物</t>
  </si>
  <si>
    <t>┊┊┊├«知识点»生物界与非生物界的统一性和差异性</t>
  </si>
  <si>
    <t>┊┊┊├«知识点»组成细胞的元素</t>
  </si>
  <si>
    <t>┊┊┊├«知识点»组成细胞的化合物</t>
  </si>
  <si>
    <t>┊┊┊├«知识点»生物界的统一性和差异性</t>
  </si>
  <si>
    <t>┊┊┊├«知识点»检测生物组织中的糖类、脂肪和蛋白质</t>
  </si>
  <si>
    <t>┊┊├«知识主题»2.细胞中的无机物</t>
  </si>
  <si>
    <t>┊┊┊├«知识点»细胞中的水</t>
  </si>
  <si>
    <t>┊┊┊┊├«知识亚点»水的含量及分布规律</t>
  </si>
  <si>
    <t>┊┊┊┊├«知识亚点»水在细胞中的存在形式</t>
  </si>
  <si>
    <t>┊┊┊┊├«知识亚点»水在细胞中的功能</t>
  </si>
  <si>
    <t>┊┊┊┊├«知识亚点»自由水/结合水与代谢、抗逆性的关系</t>
  </si>
  <si>
    <t>┊┊┊├«知识点»无机盐</t>
  </si>
  <si>
    <t>┊┊┊┊├«知识亚点»无机盐的存在形式</t>
  </si>
  <si>
    <t>┊┊┊┊├«知识亚点»无机盐的含量</t>
  </si>
  <si>
    <t>┊┊┊┊├«知识亚点»无机盐的功能</t>
  </si>
  <si>
    <t>┊┊┊┊├«知识亚点»无机盐功能的实验验证</t>
  </si>
  <si>
    <t>┊┊├«知识主题»3. 遗传信息的携带者——核酸</t>
  </si>
  <si>
    <t>┊┊┊├«知识点»核酸</t>
  </si>
  <si>
    <t>┊┊┊├«知识点»核酸的结构</t>
  </si>
  <si>
    <t>┊┊┊┊├«知识亚点»核酸的组成元素：C、H、O、N、P</t>
  </si>
  <si>
    <t>┊┊┊├«知识点»核酸的功能</t>
  </si>
  <si>
    <t>┊┊┊├«知识点»核酸分子的多样性和特异性</t>
  </si>
  <si>
    <t>┊┊┊├«知识点»DNA与RNA的比较</t>
  </si>
  <si>
    <t>┊┊┊├«知识点»观察DNA和RNA在细胞中的分布</t>
  </si>
  <si>
    <t>┊┊┊├«知识点»不同生物的核酸、核苷酸、碱基</t>
  </si>
  <si>
    <t>┊┊├«知识主题»4.细胞中的糖类和脂质</t>
  </si>
  <si>
    <t>┊┊┊├«知识点»细胞中的糖类</t>
  </si>
  <si>
    <t>┊┊┊┊├«知识亚点»糖类的组成元素</t>
  </si>
  <si>
    <t>┊┊┊┊├«知识亚点»糖类的分类</t>
  </si>
  <si>
    <t>┊┊┊┊├«知识亚点»糖类的功能</t>
  </si>
  <si>
    <t>┊┊┊┊├«知识亚点»多糖合成场所</t>
  </si>
  <si>
    <t>┊┊┊┊├«知识亚点»多糖的基本组成单位——葡萄糖</t>
  </si>
  <si>
    <t>┊┊┊┊├«知识亚点»脂质的组成元素</t>
  </si>
  <si>
    <t>┊┊┊┊├«知识亚点»脂质的种类</t>
  </si>
  <si>
    <t>┊┊┊┊├«知识亚点»脂质的功能</t>
  </si>
  <si>
    <t>┊┊┊┊├«知识亚点»糖、脂氧化分解产生能量多少与耗氧量的分析</t>
  </si>
  <si>
    <t>┊┊┊┊├«知识亚点»脂质合成的场所（内质网）</t>
  </si>
  <si>
    <t>┊┊┊├«知识点»生物大分子以碳链为骨架</t>
  </si>
  <si>
    <t>┊┊├«知识主题»5.生命活动的主要承担者——蛋白质</t>
  </si>
  <si>
    <t>┊┊┊┊├«知识亚点»氨基酸的组成元素</t>
  </si>
  <si>
    <t>┊┊┊┊├«知识亚点»组成生物体的氨基酸约20种</t>
  </si>
  <si>
    <t>┊┊┊┊├«知识亚点»氨基酸的结构通式</t>
  </si>
  <si>
    <t>┊┊┊┊├«知识亚点»氨基酸的结构特点</t>
  </si>
  <si>
    <t>┊┊┊┊├«知识亚点»氨基酸是蛋白质的基本组成单位</t>
  </si>
  <si>
    <t>┊┊┊┊├«知识亚点»氨基酸的分类</t>
  </si>
  <si>
    <t>┊┊┊├«知识点»蛋白质</t>
  </si>
  <si>
    <t>┊┊┊┊├«知识亚点»蛋白质的组成元素</t>
  </si>
  <si>
    <t>┊┊┊┊├«知识亚点»蛋白质的结构</t>
  </si>
  <si>
    <t>┊┊┊┊├«知识亚点»蛋白质的功能</t>
  </si>
  <si>
    <t>┊┊┊┊├«知识亚点»蛋白质的多样性及其原因</t>
  </si>
  <si>
    <t>┊┊┊┊├«知识亚点»蛋白质相关计算</t>
  </si>
  <si>
    <t>┊┊┊┊├«知识亚点»蛋白质的盐析与变性</t>
  </si>
  <si>
    <t>┊┊┊┊├«知识亚点»蛋白质水解</t>
  </si>
  <si>
    <t>┊├«知识区»二、细胞的结构与功能</t>
  </si>
  <si>
    <t>┊┊├«知识主题»1.走近细胞</t>
  </si>
  <si>
    <t>┊┊┊├«知识点»从生物圈到细胞</t>
  </si>
  <si>
    <t>┊┊┊┊├«知识亚点»病毒相关知识</t>
  </si>
  <si>
    <t>┊┊┊┊├«知识亚点»生命活动离不开细胞</t>
  </si>
  <si>
    <t>┊┊┊┊├«知识亚点»生命系统的结构层次</t>
  </si>
  <si>
    <t>┊┊┊┊├«知识亚点»比较系统、生命系统和生态系统</t>
  </si>
  <si>
    <t>┊┊┊├«知识点»细胞的多样性和统一性</t>
  </si>
  <si>
    <t>┊┊┊┊├«知识亚点»显微镜的使用</t>
  </si>
  <si>
    <t>┊┊┊┊├«知识亚点»显微结构与亚显微结构</t>
  </si>
  <si>
    <t>┊┊┊┊├«知识亚点»蓝藻</t>
  </si>
  <si>
    <t>┊┊┊┊├«知识亚点»原核细胞和真核细胞的比较</t>
  </si>
  <si>
    <t>┊┊┊┊├«知识亚点»植物细胞和动物细胞的比较</t>
  </si>
  <si>
    <t>┊┊┊┊├«知识亚点»细胞学说</t>
  </si>
  <si>
    <t>┊┊├«知识主题»2.细胞膜</t>
  </si>
  <si>
    <t>┊┊┊├«知识点»细胞膜</t>
  </si>
  <si>
    <t>┊┊┊┊├«知识亚点»制备细胞膜</t>
  </si>
  <si>
    <t>┊┊┊┊├«知识亚点»细胞膜（生物膜）的成分</t>
  </si>
  <si>
    <t>┊┊┊┊├«知识亚点»生物膜（细胞膜）的结构</t>
  </si>
  <si>
    <t>┊┊┊┊├«知识亚点»细胞膜的功能</t>
  </si>
  <si>
    <t>┊┊┊┊├«知识亚点»生物膜（细胞膜）的结构特点与功能特性</t>
  </si>
  <si>
    <t>┊┊┊┊├«知识亚点»证明细胞膜存在的方法</t>
  </si>
  <si>
    <t>┊┊┊├«知识点»探究细胞膜组成成分和功能的实验设计</t>
  </si>
  <si>
    <t>┊┊┊├«知识点»细胞的生物膜系统</t>
  </si>
  <si>
    <t>┊┊┊┊├«知识亚点»生物膜系统的概念</t>
  </si>
  <si>
    <t>┊┊┊┊├«知识亚点»生物膜系统的功能</t>
  </si>
  <si>
    <t>┊┊┊┊├«知识亚点»物质进出细胞时穿膜层数的计算</t>
  </si>
  <si>
    <t>┊┊┊┊├«知识亚点»生物膜系统结构和功能上的联系</t>
  </si>
  <si>
    <t>┊┊┊├«知识点»细胞壁的成分和功能</t>
  </si>
  <si>
    <t>┊┊├«知识主题»3.细胞质</t>
  </si>
  <si>
    <t>┊┊┊├«知识点»分离各种细胞器的方法</t>
  </si>
  <si>
    <t>┊┊┊├«知识点»细胞质基质</t>
  </si>
  <si>
    <t>┊┊┊├«知识点»用高倍显微镜观察叶绿体和线粒体</t>
  </si>
  <si>
    <t>┊┊┊├«知识点»细胞器之间的协调配合</t>
  </si>
  <si>
    <t>┊┊┊┊├«知识亚点»分泌蛋白与胞内蛋白</t>
  </si>
  <si>
    <t>┊┊┊┊├«知识亚点»分泌蛋白合成和运输的过程</t>
  </si>
  <si>
    <t>┊┊┊├«知识点»细胞器的结构与功能</t>
  </si>
  <si>
    <t>┊┊┊┊├«知识亚点»线粒体</t>
  </si>
  <si>
    <t>┊┊┊┊├«知识亚点»叶绿体</t>
  </si>
  <si>
    <t>┊┊┊┊├«知识亚点»内质网</t>
  </si>
  <si>
    <t>┊┊┊┊├«知识亚点»高尔基体</t>
  </si>
  <si>
    <t>┊┊┊┊├«知识亚点»中心体</t>
  </si>
  <si>
    <t>┊┊┊┊├«知识亚点»核糖体</t>
  </si>
  <si>
    <t>┊┊┊┊├«知识亚点»液泡</t>
  </si>
  <si>
    <t>┊┊┊┊├«知识亚点»溶酶体</t>
  </si>
  <si>
    <t>┊┊┊├«知识点»细胞骨架</t>
  </si>
  <si>
    <t>┊┊├«知识主题»4.细胞核</t>
  </si>
  <si>
    <t>┊┊┊├«知识点»细胞核的分布</t>
  </si>
  <si>
    <t>┊┊┊├«知识点»细胞核的结构</t>
  </si>
  <si>
    <t>┊┊┊├«知识点»染色质与染色体的关系及组成成分</t>
  </si>
  <si>
    <t>┊┊┊├«知识点»细胞核的功能</t>
  </si>
  <si>
    <t>┊┊┊├«知识点»细胞核功能的实验探究</t>
  </si>
  <si>
    <t>┊┊┊├«知识点»尝试制作真核细胞的三维结构模型</t>
  </si>
  <si>
    <t>┊┊┊├«知识点»细胞是一个有机的统一整体（核质相互依存）</t>
  </si>
  <si>
    <t>┊┊┊├«知识点»生物模型的种类与建构</t>
  </si>
  <si>
    <t>┊├«知识区»三、细胞的物质输入和输出</t>
  </si>
  <si>
    <t>┊┊├«知识主题»1.物质跨膜运输的实例</t>
  </si>
  <si>
    <t>┊┊┊├«知识点»半透膜与选择透过性膜</t>
  </si>
  <si>
    <t>┊┊┊├«知识点»渗透系统与渗透作用</t>
  </si>
  <si>
    <t>┊┊┊├«知识点»细胞的吸水和失水</t>
  </si>
  <si>
    <t>┊┊┊┊├«知识亚点»动物细胞的吸水和失水</t>
  </si>
  <si>
    <t>┊┊┊┊├«知识亚点»植物细胞的吸水和失水</t>
  </si>
  <si>
    <t>┊┊┊┊├«知识亚点»细胞吸水和失水原理的应用</t>
  </si>
  <si>
    <t>┊┊┊├«知识点»物质跨膜运输的其他实例</t>
  </si>
  <si>
    <t>┊┊┊├«知识点»实验：探究植物细胞的吸水和失水（观察质壁分离与复原）</t>
  </si>
  <si>
    <t>┊┊┊┊├«知识亚点»原生质层的概念</t>
  </si>
  <si>
    <t>┊┊┊┊├«知识亚点»质壁分离与复原</t>
  </si>
  <si>
    <t>┊┊├«知识主题»2.物质进出细胞的方式</t>
  </si>
  <si>
    <t>┊┊┊├«知识点»物质进出细胞的方式</t>
  </si>
  <si>
    <t>┊┊┊┊├«知识亚点»自由扩散</t>
  </si>
  <si>
    <t>┊┊┊┊├«知识亚点»协助扩散</t>
  </si>
  <si>
    <t>┊┊┊┊├«知识亚点»主动运输</t>
  </si>
  <si>
    <t>┊┊┊┊├«知识亚点»胞吞和胞吐</t>
  </si>
  <si>
    <t>┊├«知识区»四、细胞的能量供应和利用</t>
  </si>
  <si>
    <t>┊┊├«知识主题»1.降低化学反应活化能的酶</t>
  </si>
  <si>
    <t>┊┊┊├«知识点»酶的作用和本质</t>
  </si>
  <si>
    <t>┊┊┊┊├«知识亚点»酶在细胞代谢中的作用</t>
  </si>
  <si>
    <t>┊┊┊┊├«知识亚点»酶的本质</t>
  </si>
  <si>
    <t>┊┊┊┊├«知识亚点»关于酶本质的探索</t>
  </si>
  <si>
    <t>┊┊┊┊├«知识亚点»酶催化作用机理</t>
  </si>
  <si>
    <t>┊┊┊┊├«知识亚点»比较过氧化氢在不同条件下的分解</t>
  </si>
  <si>
    <t>┊┊┊├«知识点»酶的特性</t>
  </si>
  <si>
    <t>┊┊┊├«知识点»影响酶促反应速率的因素</t>
  </si>
  <si>
    <t>┊┊┊├«知识点»酶相关实验探究</t>
  </si>
  <si>
    <t>┊┊├«知识主题»2.细胞的能量“通货”──ATP</t>
  </si>
  <si>
    <t>┊┊┊├«知识点»ATP的结构</t>
  </si>
  <si>
    <t>┊┊┊┊├«知识亚点»ATP的元素组成</t>
  </si>
  <si>
    <t>┊┊┊┊├«知识亚点»不同物质中A代表的含义</t>
  </si>
  <si>
    <t>┊┊┊├«知识点»ATP的功能</t>
  </si>
  <si>
    <t>┊┊┊├«知识点»ATP产生速率与氧气供应速率的关系</t>
  </si>
  <si>
    <t>┊┊┊├«知识点»ATP和ADP的相互转化</t>
  </si>
  <si>
    <t>┊┊┊├«知识点»ATP形成途径与场所</t>
  </si>
  <si>
    <t>┊┊┊├«知识点»生物体内与能源有关的物质</t>
  </si>
  <si>
    <t>┊┊├«知识主题»3.ATP的主要来源──细胞呼吸</t>
  </si>
  <si>
    <t>┊┊┊├«知识点»细胞呼吸的概念</t>
  </si>
  <si>
    <t>┊┊┊├«知识点»有氧呼吸与无氧呼吸的比较</t>
  </si>
  <si>
    <t>┊┊┊├«知识点»细胞呼吸的方式</t>
  </si>
  <si>
    <t>┊┊┊┊├«知识亚点»有氧呼吸</t>
  </si>
  <si>
    <t>┊┊┊┊├«知识亚点»无氧呼吸</t>
  </si>
  <si>
    <t>┊┊┊├«知识点»细胞呼吸原理的应用</t>
  </si>
  <si>
    <t>┊┊┊├«知识点»细胞呼吸相关计算</t>
  </si>
  <si>
    <t>┊┊┊├«知识点»细胞呼吸的意义</t>
  </si>
  <si>
    <t>┊┊┊├«知识点»实验：探究酵母菌细胞呼吸的方式</t>
  </si>
  <si>
    <t>┊┊┊┊├«知识亚点»检测二氧化碳的方法</t>
  </si>
  <si>
    <t>┊┊┊┊├«知识亚点»检测酒精的方法</t>
  </si>
  <si>
    <t>┊┊┊├«知识点»细胞呼吸的方式的探究</t>
  </si>
  <si>
    <t>┊┊┊├«知识点»呼吸速率的测定</t>
  </si>
  <si>
    <t>┊┊┊├«知识点»影响细胞呼吸的因素</t>
  </si>
  <si>
    <t>┊┊├«知识主题»4.能量之源──光与光合作用</t>
  </si>
  <si>
    <t>┊┊┊├«知识点»捕获光能的色素和叶绿体的结构</t>
  </si>
  <si>
    <t>┊┊┊├«知识点»实验：绿叶中色素的提取和分离</t>
  </si>
  <si>
    <t>┊┊┊├«知识点»光合作用的探究历程</t>
  </si>
  <si>
    <t>┊┊┊├«知识点»光合作用的概念</t>
  </si>
  <si>
    <t>┊┊┊├«知识点»光合作用的过程</t>
  </si>
  <si>
    <t>┊┊┊├«知识点»光合作用过程中能量的转换过程</t>
  </si>
  <si>
    <t>┊┊┊├«知识点»光合作用的反应式</t>
  </si>
  <si>
    <t>┊┊┊├«知识点»光合作用过程中各原子的来源与去路</t>
  </si>
  <si>
    <t>┊┊┊├«知识点»环境改变时光合作用相关物质的含量变化分析</t>
  </si>
  <si>
    <t>┊┊┊├«知识点»影响光合作用的内因</t>
  </si>
  <si>
    <t>┊┊┊├«知识点»环境因素对光合作用的影响</t>
  </si>
  <si>
    <t>┊┊┊├«知识点»净光合速率的测定</t>
  </si>
  <si>
    <t>┊┊┊├«知识点»光合作用原理的应用</t>
  </si>
  <si>
    <t>┊┊┊├«知识点»光合作用有关计算</t>
  </si>
  <si>
    <t>┊┊┊├«知识点»化能合成作用</t>
  </si>
  <si>
    <t>┊┊┊├«知识点»生物的代谢类型</t>
  </si>
  <si>
    <t>┊├«知识区»五、细胞的生命历程</t>
  </si>
  <si>
    <t>┊┊├«知识主题»1.细胞的增殖</t>
  </si>
  <si>
    <t>┊┊┊├«知识点»细胞的生命历程</t>
  </si>
  <si>
    <t>┊┊┊├«知识点»探究细胞大小与物质运输关系的实验</t>
  </si>
  <si>
    <t>┊┊┊├«知识点»细胞不能无限长大的原因</t>
  </si>
  <si>
    <t>┊┊┊├«知识点»细胞周期</t>
  </si>
  <si>
    <t>┊┊┊├«知识点»有丝分裂</t>
  </si>
  <si>
    <t>┊┊┊┊├«知识亚点»动植物细胞有丝分裂的区别</t>
  </si>
  <si>
    <t>┊┊┊┊├«知识亚点»有丝分裂过程</t>
  </si>
  <si>
    <t>┊┊┊┊├«知识亚点»有丝分裂的意义</t>
  </si>
  <si>
    <t>┊┊┊┊├«知识亚点»有丝分裂过程中染色体、染色单体和核DNA等数量的变化</t>
  </si>
  <si>
    <t>┊┊┊┊├«知识亚点»赤道板与细胞板</t>
  </si>
  <si>
    <t>┊┊┊┊├«知识亚点»有丝分裂异常</t>
  </si>
  <si>
    <t>┊┊┊├«知识点»无丝分裂</t>
  </si>
  <si>
    <t>┊┊┊├«知识点»实验：观察根尖分生组织的有丝分裂</t>
  </si>
  <si>
    <t>┊┊┊├«知识点»真核细胞与原核细胞的分裂方式</t>
  </si>
  <si>
    <t>┊┊├«知识主题»2.细胞的分化、衰老和凋亡、癌变</t>
  </si>
  <si>
    <t>┊┊┊├«知识点»细胞分化</t>
  </si>
  <si>
    <t>┊┊┊├«知识点»细胞的全能性</t>
  </si>
  <si>
    <t>┊┊┊├«知识点»干细胞及其在医学上的应用</t>
  </si>
  <si>
    <t>┊┊┊├«知识点»个体衰老与细胞衰老</t>
  </si>
  <si>
    <t>┊┊┊├«知识点»细胞的衰老</t>
  </si>
  <si>
    <t>┊┊┊├«知识点»细胞的凋亡</t>
  </si>
  <si>
    <t>┊┊┊├«知识点»细胞坏死</t>
  </si>
  <si>
    <t>┊┊┊├«知识点»细胞的癌变</t>
  </si>
  <si>
    <t>┊├«知识区»六、遗传的基本规律</t>
  </si>
  <si>
    <t>┊┊├«知识主题»1.孟德尔的豌豆杂交实验（一）</t>
  </si>
  <si>
    <t>┊┊┊├«知识点»豌豆做杂交实验材料的优点</t>
  </si>
  <si>
    <t>┊┊┊├«知识点»一对相对性状的遗传实验</t>
  </si>
  <si>
    <t>┊┊┊├«知识点»孟德尔遗传实验的科学方法</t>
  </si>
  <si>
    <t>┊┊┊┊├«知识亚点»植物杂交实验方法</t>
  </si>
  <si>
    <t>┊┊┊┊├«知识亚点»假说演绎法</t>
  </si>
  <si>
    <t>┊┊┊├«知识点»基因分离定律的实质</t>
  </si>
  <si>
    <t>┊┊┊├«知识点»基因的分离定律的应用</t>
  </si>
  <si>
    <t>┊┊┊├«知识点»分离定律中分离比异常情况</t>
  </si>
  <si>
    <t>┊┊┊├«知识点»杂合子连续自交比例的分析应用</t>
  </si>
  <si>
    <t>┊┊┊├«知识点»实验：性状分离比的模拟</t>
  </si>
  <si>
    <t>┊┊┊├«知识点»验证基因的分离定律</t>
  </si>
  <si>
    <t>┊┊┊├«知识点»被子植物双受精相关知识</t>
  </si>
  <si>
    <t>┊┊┊├«知识点»两对相对性状的遗传实验</t>
  </si>
  <si>
    <t>┊┊┊├«知识点»自由组合定律的内容</t>
  </si>
  <si>
    <t>┊┊┊├«知识点»基因的自由组合定律的应用</t>
  </si>
  <si>
    <t>┊┊┊├«知识点»自由组合定律中的特殊分离比(9:3:3:1的变式)</t>
  </si>
  <si>
    <t>┊┊┊├«知识点»基因自由组合定律的验证</t>
  </si>
  <si>
    <t>┊┊┊├«知识点»孟德尔获得成功的原因</t>
  </si>
  <si>
    <t>┊┊┊├«知识点»分离定律和自由组合定律的适用范围</t>
  </si>
  <si>
    <t>┊┊┊├«知识点»相对性状显隐性的判断</t>
  </si>
  <si>
    <t>┊┊┊├«知识点»纯合子、杂合子的判断</t>
  </si>
  <si>
    <t>┊┊┊├«知识点»基因型与表现型的推断</t>
  </si>
  <si>
    <t>┊┊┊├«知识点»遗传的基本概念辨析</t>
  </si>
  <si>
    <t>┊┊┊┊├«知识亚点»相对性状</t>
  </si>
  <si>
    <t>┊┊┊┊├«知识亚点»性状分离</t>
  </si>
  <si>
    <t>┊┊┊┊├«知识亚点»等位基因、非等位基因、复等位基因</t>
  </si>
  <si>
    <t>┊┊┊┊├«知识亚点»自交、杂交、测交等交配方式及应用</t>
  </si>
  <si>
    <t>┊┊┊├«知识点»遗传图解</t>
  </si>
  <si>
    <t>┊┊├«知识主题»3.减数分裂和受精作用</t>
  </si>
  <si>
    <t>┊┊┊├«知识点»减数分裂</t>
  </si>
  <si>
    <t>┊┊┊┊├«知识亚点»减数分裂的概念</t>
  </si>
  <si>
    <t>┊┊┊┊├«知识亚点»减数分裂的场所</t>
  </si>
  <si>
    <t>┊┊┊┊├«知识亚点»减数分裂的过程</t>
  </si>
  <si>
    <t>┊┊┊┊├«知识亚点»精子和卵细胞形成的异同</t>
  </si>
  <si>
    <t>┊┊┊┊├«知识亚点»减数分裂过程中染色体、染色单体、核DNA等数量的变化</t>
  </si>
  <si>
    <t>┊┊┊┊├«知识亚点»同源染色体、四分体、联会</t>
  </si>
  <si>
    <t>┊┊┊┊├«知识亚点»染色体与染色单体</t>
  </si>
  <si>
    <t>┊┊┊┊├«知识亚点»减数分裂异常</t>
  </si>
  <si>
    <t>┊┊┊├«知识点»减数分裂与有丝分裂的比较</t>
  </si>
  <si>
    <t>┊┊┊├«知识点»受精作用</t>
  </si>
  <si>
    <t>┊┊┊├«知识点»减数分裂和受精作用的意义</t>
  </si>
  <si>
    <t>┊┊┊├«知识点»观察蝗虫精母细胞减数分裂的固定装片</t>
  </si>
  <si>
    <t>┊┊├«知识主题»4.基因在染色体上</t>
  </si>
  <si>
    <t>┊┊┊├«知识点»萨顿的假说</t>
  </si>
  <si>
    <t>┊┊┊├«知识点»基因位于染色体上的实验证据</t>
  </si>
  <si>
    <t>┊┊┊┊├«知识亚点»摩尔根果蝇杂交实验</t>
  </si>
  <si>
    <t>┊┊┊┊├«知识亚点»果蝇杂交实验基因分析</t>
  </si>
  <si>
    <t>┊┊┊├«知识点»果蝇做杂交实验的优点</t>
  </si>
  <si>
    <t>┊┊┊├«知识点»果蝇体细胞的染色体组成</t>
  </si>
  <si>
    <t>┊┊┊├«知识点»基因在染色体上呈线性排列</t>
  </si>
  <si>
    <t>┊┊├«知识主题»5.伴性遗传</t>
  </si>
  <si>
    <t>┊┊┊├«知识点»伴性遗传</t>
  </si>
  <si>
    <t>┊┊┊┊├«知识亚点»伴性遗传的定义</t>
  </si>
  <si>
    <t>┊┊┊├«知识点»性别决定</t>
  </si>
  <si>
    <t>┊┊┊┊├«知识亚点»XY型性别决定</t>
  </si>
  <si>
    <t>┊┊┊┊├«知识亚点»ZW型性别决定</t>
  </si>
  <si>
    <t>┊┊┊┊├«知识亚点»伴X染色体隐性遗传</t>
  </si>
  <si>
    <t>┊┊┊┊├«知识亚点»伴X染色体显性遗传</t>
  </si>
  <si>
    <t>┊┊┊┊├«知识亚点»伴Y染色体遗传</t>
  </si>
  <si>
    <t>┊┊┊┊├«知识亚点»ZW型性别决定的伴性遗传</t>
  </si>
  <si>
    <t>┊┊┊┊├«知识亚点»绘制遗传系谱图</t>
  </si>
  <si>
    <t>┊┊┊├«知识点»X 、Y染色体上基因传递规律</t>
  </si>
  <si>
    <t>┊┊┊┊├«知识亚点»X 、Y染色体同源区段上基因的遗传(伴X遗传、伴Y遗传)</t>
  </si>
  <si>
    <t>┊┊┊┊├«知识亚点»X 、Y染色体非同源区段上基因的遗传</t>
  </si>
  <si>
    <t>┊┊┊├«知识点»探究遗传方式的实验设计</t>
  </si>
  <si>
    <t>┊┊┊┊├«知识亚点»细胞质遗传（母系遗传）</t>
  </si>
  <si>
    <t>┊┊┊┊├«知识亚点»探究基因位于X染色体上还是位于常染色体上</t>
  </si>
  <si>
    <t>┊┊┊┊├«知识亚点»探究基因是X、Y染色体的同源区段的遗传，还是非同源区段的遗传</t>
  </si>
  <si>
    <t>┊┊┊┊├«知识亚点»探究生物性状的改变是由基因还是由环境因素引起的</t>
  </si>
  <si>
    <t>┊┊┊┊├«知识亚点»两对相对性状的基因位置的判定</t>
  </si>
  <si>
    <t>┊┊├«知识主题»6.人类遗传病</t>
  </si>
  <si>
    <t>┊┊┊├«知识点»人类遗传病的概念</t>
  </si>
  <si>
    <t>┊┊┊├«知识点»人类常见遗传病的类型</t>
  </si>
  <si>
    <t>┊┊┊┊├«知识亚点»单基因遗传病</t>
  </si>
  <si>
    <t>┊┊┊┊├«知识亚点»多基因遗传病</t>
  </si>
  <si>
    <t>┊┊┊┊├«知识亚点»染色体异常遗传病</t>
  </si>
  <si>
    <t>┊┊┊├«知识点»遗传系谱图中遗传病遗传方式的判定</t>
  </si>
  <si>
    <t>┊┊┊├«知识点»遗传概率求解</t>
  </si>
  <si>
    <t>┊┊┊├«知识点»人类基因组计划与人体健康</t>
  </si>
  <si>
    <t>┊┊┊├«知识点»遗传病的监测和预防</t>
  </si>
  <si>
    <t>┊┊┊├«知识点»调查人群中的遗传病的发病率或遗传方式</t>
  </si>
  <si>
    <t>┊├«知识区»七、遗传的物质基础</t>
  </si>
  <si>
    <t>┊┊├«知识主题»1.DNA是主要的遗传物质</t>
  </si>
  <si>
    <t>┊┊┊├«知识点»对遗传物质的早期推测</t>
  </si>
  <si>
    <t>┊┊┊┊├«知识亚点»遗传物质的必备特点</t>
  </si>
  <si>
    <t>┊┊┊┊├«知识亚点»肺炎双球菌的转化实验</t>
  </si>
  <si>
    <t>┊┊┊┊├«知识亚点»噬菌体侵染细菌的实验</t>
  </si>
  <si>
    <t>┊┊┊├«知识点»烟草花叶病毒侵染烟草叶实验</t>
  </si>
  <si>
    <t>┊┊┊├«知识点»生物的遗传物质</t>
  </si>
  <si>
    <t>┊┊├«知识主题»2.DNA分子的结构和复制</t>
  </si>
  <si>
    <t>┊┊┊├«知识点»DNA双螺旋结构模型的构建</t>
  </si>
  <si>
    <t>┊┊┊├«知识点»DNA分子的结构</t>
  </si>
  <si>
    <t>┊┊┊├«知识点»DNA分子中碱基数量的相关计算</t>
  </si>
  <si>
    <t>┊┊┊├«知识点»DNA分子的稳定性</t>
  </si>
  <si>
    <t>┊┊┊├«知识点»DNA分子的多样性和特异性</t>
  </si>
  <si>
    <t>┊┊┊├«知识点»对DNA分子复制的推测</t>
  </si>
  <si>
    <t>┊┊┊├«知识点»DNA半保留复制的实验证据</t>
  </si>
  <si>
    <t>┊┊┊├«知识点»DNA分子复制</t>
  </si>
  <si>
    <t>┊┊┊├«知识点»DNA复制相关计算</t>
  </si>
  <si>
    <t>┊┊┊├«知识点»DNA复制与细胞分裂</t>
  </si>
  <si>
    <t>┊┊├«知识主题»3.基因指导蛋白质的合成</t>
  </si>
  <si>
    <t>┊┊┊├«知识点»基因指导蛋白质的合成</t>
  </si>
  <si>
    <t>┊┊┊┊├«知识亚点»转录</t>
  </si>
  <si>
    <t>┊┊┊┊├«知识亚点»翻译</t>
  </si>
  <si>
    <t>┊┊┊├«知识点»遗传信息、密码子、反密码子的比较</t>
  </si>
  <si>
    <t>┊┊┊├«知识点»碱基互补配对原则</t>
  </si>
  <si>
    <t>┊┊┊├«知识点»3种RNA的比较</t>
  </si>
  <si>
    <t>┊┊├«知识主题»4.基因是有遗传效应的DNA片段</t>
  </si>
  <si>
    <t>┊┊┊├«知识点»基因的功能</t>
  </si>
  <si>
    <t>┊┊┊├«知识点»基因是有遗传效应的DNA片段</t>
  </si>
  <si>
    <t>┊┊┊├«知识点»脱氧核苷酸、基因、DNA、染色体、性状之间的关系</t>
  </si>
  <si>
    <t>┊┊┊├«知识点»原核生物和真核生物基因的结构</t>
  </si>
  <si>
    <t>┊┊┊├«知识点»DNA指纹技术</t>
  </si>
  <si>
    <t>┊┊┊├«知识点»DNA测序</t>
  </si>
  <si>
    <t>┊┊├«知识主题»5. 基因对性状的控制</t>
  </si>
  <si>
    <t>┊┊┊├«知识点»中心法则</t>
  </si>
  <si>
    <t>┊┊┊├«知识点»各类生物遗传信息流向</t>
  </si>
  <si>
    <t>┊┊┊├«知识点»基因、蛋白质与性状的关系</t>
  </si>
  <si>
    <t>┊┊┊├«知识点»表现型与基因型和环境的关系</t>
  </si>
  <si>
    <t>┊┊┊├«知识点»细胞质基因</t>
  </si>
  <si>
    <t>┊┊┊├«知识点»细胞核基因</t>
  </si>
  <si>
    <t>┊├«知识区»八、生物变异、育种和进化</t>
  </si>
  <si>
    <t>┊┊├«知识主题»1.基因突变和基因重组</t>
  </si>
  <si>
    <t>┊┊┊├«知识点»可遗传的变异与不可遗传的变异</t>
  </si>
  <si>
    <t>┊┊┊├«知识点»基因突变</t>
  </si>
  <si>
    <t>┊┊┊├«知识点»基因突变与生物性状的关系</t>
  </si>
  <si>
    <t>┊┊┊├«知识点»基因重组</t>
  </si>
  <si>
    <t>┊┊┊├«知识点»显性突变与隐性突变的判断</t>
  </si>
  <si>
    <t>┊┊├«知识主题»2.染色体变异</t>
  </si>
  <si>
    <t>┊┊┊├«知识点»染色体变异</t>
  </si>
  <si>
    <t>┊┊┊┊├«知识亚点»染色体结构变异</t>
  </si>
  <si>
    <t>┊┊┊┊├«知识亚点»染色体数目的变异</t>
  </si>
  <si>
    <t>┊┊┊┊├«知识亚点»单倍体、二倍体、多倍体</t>
  </si>
  <si>
    <t>┊┊┊├«知识点»染色体组</t>
  </si>
  <si>
    <t>┊┊┊├«知识点»多倍体育种</t>
  </si>
  <si>
    <t>┊┊┊├«知识点»单倍体育种</t>
  </si>
  <si>
    <t>┊┊┊├«知识点»实验：低温诱导染色体数目的变化</t>
  </si>
  <si>
    <t>┊┊┊├«知识点»基因突变与染色体变异的比较</t>
  </si>
  <si>
    <t>┊┊├«知识主题»3.从杂交育种到基因工程</t>
  </si>
  <si>
    <t>┊┊┊├«知识点»选择育种</t>
  </si>
  <si>
    <t>┊┊┊├«知识点»杂交育种</t>
  </si>
  <si>
    <t>┊┊┊├«知识点»诱变育种</t>
  </si>
  <si>
    <t>┊┊┊├«知识点»基因工程</t>
  </si>
  <si>
    <t>┊┊┊├«知识点»基因工程育种</t>
  </si>
  <si>
    <t>┊┊┊├«知识点»常见育种方法的比较</t>
  </si>
  <si>
    <t>┊┊├«知识主题»4.现代生物进化理论</t>
  </si>
  <si>
    <t>┊┊┊├«知识点»现代生物进化理论的由来</t>
  </si>
  <si>
    <t>┊┊┊┊├«知识亚点»拉马克的进化学说</t>
  </si>
  <si>
    <t>┊┊┊┊├«知识亚点»达尔文的自然选择学说</t>
  </si>
  <si>
    <t>┊┊┊┊├«知识亚点»达尔文以后进化理论的发展</t>
  </si>
  <si>
    <t>┊┊┊├«知识点»现代生物进化理论的主要内容</t>
  </si>
  <si>
    <t>┊┊┊├«知识点»基因频率与基因型频率的计算</t>
  </si>
  <si>
    <t>┊┊┊├«知识点»共同进化与生物多样性的形成</t>
  </si>
  <si>
    <t>┊┊┊├«知识点»物种形成的三个基本环节</t>
  </si>
  <si>
    <t>┊┊┊├«知识点»物种的概念</t>
  </si>
  <si>
    <t>┊┊┊├«知识点»基因库</t>
  </si>
  <si>
    <t>┊┊┊├«知识点»基因频率与基因型频率</t>
  </si>
  <si>
    <t>┊├«知识区»九、生命活动的调节与免疫</t>
  </si>
  <si>
    <t>┊┊├«知识主题»1.人体的内环境和稳态</t>
  </si>
  <si>
    <t>┊┊┊├«知识点»细胞生活的环境</t>
  </si>
  <si>
    <t>┊┊┊├«知识点»体液</t>
  </si>
  <si>
    <t>┊┊┊├«知识点»内环境的概念</t>
  </si>
  <si>
    <t>┊┊┊├«知识点»细胞外液（内环境）的组成</t>
  </si>
  <si>
    <t>┊┊┊├«知识点»组织水肿的原因分析</t>
  </si>
  <si>
    <t>┊┊┊├«知识点»内环境的作用：是细胞与外界环境进行物质交换的媒介</t>
  </si>
  <si>
    <t>┊┊┊├«知识点»细胞外液（内环境）的化学成分</t>
  </si>
  <si>
    <t>┊┊┊├«知识点»细胞外液（内环境）的理化性质</t>
  </si>
  <si>
    <t>┊┊┊├«知识点»内环境的稳态</t>
  </si>
  <si>
    <t>┊┊┊├«知识点»内环境稳态与人体健康</t>
  </si>
  <si>
    <t>┊┊┊├«知识点»生物体维持pH稳定的机制</t>
  </si>
  <si>
    <t>┊┊├«知识主题»2.通过神经系统的调节</t>
  </si>
  <si>
    <t>┊┊┊├«知识点»神经元的结构和功能</t>
  </si>
  <si>
    <t>┊┊┊├«知识点»反射的结构基础：反射弧（反射弧的结构与功能）</t>
  </si>
  <si>
    <t>┊┊┊├«知识点»神经系统的结构和功能</t>
  </si>
  <si>
    <t>┊┊┊├«知识点»反射的类型</t>
  </si>
  <si>
    <t>┊┊┊├«知识点»神经调节的基本方式——反射</t>
  </si>
  <si>
    <t>┊┊┊├«知识点»突触</t>
  </si>
  <si>
    <t>┊┊┊├«知识点»神经调节</t>
  </si>
  <si>
    <t>┊┊┊├«知识点»兴奋在神经纤维上的传导</t>
  </si>
  <si>
    <t>┊┊┊├«知识点»兴奋在神经元间的传递</t>
  </si>
  <si>
    <t>┊┊┊├«知识点»神经系统的分级调节</t>
  </si>
  <si>
    <t>┊┊┊├«知识点»人脑的高级功能</t>
  </si>
  <si>
    <t>┊┊┊├«知识点»膜电位的测量与指针偏转问题</t>
  </si>
  <si>
    <t>┊┊├«知识主题»3.通过激素的调节</t>
  </si>
  <si>
    <t>┊┊┊├«知识点»激素调节的发现</t>
  </si>
  <si>
    <t>┊┊┊├«知识点»体液调节的概念</t>
  </si>
  <si>
    <t>┊┊┊├«知识点»激素调节的概念</t>
  </si>
  <si>
    <t>┊┊┊├«知识点»人体主要内分泌腺及其分泌的激素</t>
  </si>
  <si>
    <t>┊┊┊├«知识点»激素的化学本质</t>
  </si>
  <si>
    <t>┊┊┊├«知识点»常见动物激素的功能</t>
  </si>
  <si>
    <t>┊┊┊├«知识点»酶、激素、抗体、神经递质等的比较</t>
  </si>
  <si>
    <t>┊┊┊├«知识点»甲状腺激素分泌的分级调节</t>
  </si>
  <si>
    <t>┊┊┊├«知识点»性激素分泌的分级调节</t>
  </si>
  <si>
    <t>┊┊┊├«知识点»血糖平衡调节</t>
  </si>
  <si>
    <t>┊┊┊├«知识点»反馈调节</t>
  </si>
  <si>
    <t>┊┊┊├«知识点»激素调节的特点</t>
  </si>
  <si>
    <t>┊┊┊├«知识点»激素间的协同与拮抗关系</t>
  </si>
  <si>
    <t>┊┊├«知识主题»4.神经调节和体液调节的关系</t>
  </si>
  <si>
    <t>┊┊┊├«知识点»神经调节和体液调节之间的关系</t>
  </si>
  <si>
    <t>┊┊┊├«知识点»水盐平衡调节</t>
  </si>
  <si>
    <t>┊┊┊├«知识点»体温调节</t>
  </si>
  <si>
    <t>┊┊┊├«知识点»下丘脑的功能</t>
  </si>
  <si>
    <t>┊┊┊├«知识点»区别生命活动的调节方式</t>
  </si>
  <si>
    <t>┊┊├«知识主题»5.免疫调节</t>
  </si>
  <si>
    <t>┊┊┊├«知识点»免疫的概念</t>
  </si>
  <si>
    <t>┊┊┊├«知识点»免疫系统的组成</t>
  </si>
  <si>
    <t>┊┊┊├«知识点»免疫系统的功能</t>
  </si>
  <si>
    <t>┊┊┊┊├«知识亚点»免疫系统的防卫功能</t>
  </si>
  <si>
    <t>┊┊┊┊├«知识亚点»免疫系统的监控和清除功能</t>
  </si>
  <si>
    <t>┊┊┊├«知识点»非特异性免疫</t>
  </si>
  <si>
    <t>┊┊┊├«知识点»非特异性免疫和特异性免疫的比较</t>
  </si>
  <si>
    <t>┊┊┊├«知识点»体液免疫</t>
  </si>
  <si>
    <t>┊┊┊├«知识点»细胞免疫</t>
  </si>
  <si>
    <t>┊┊┊├«知识点»体液免疫和细胞免疫的关系</t>
  </si>
  <si>
    <t>┊┊┊├«知识点»抗体、抗原、淋巴因子的比较</t>
  </si>
  <si>
    <t>┊┊┊├«知识点»免疫功能异常</t>
  </si>
  <si>
    <t>┊┊┊┊├«知识亚点»自身免疫病</t>
  </si>
  <si>
    <t>┊┊┊┊├«知识亚点»过敏反应</t>
  </si>
  <si>
    <t>┊┊┊┊├«知识亚点»免疫缺陷病</t>
  </si>
  <si>
    <t>┊┊┊├«知识点»免疫学的应用</t>
  </si>
  <si>
    <t>┊┊┊├«知识点»艾滋病的流行与预防</t>
  </si>
  <si>
    <t>┊┊├«知识主题»6.植物的激素调节</t>
  </si>
  <si>
    <t>┊┊┊├«知识点»植物激素的概念</t>
  </si>
  <si>
    <t>┊┊┊├«知识点»植物激素与动物激素，生长素与生长激素的比较</t>
  </si>
  <si>
    <t>┊┊┊├«知识点»植物生长素的发现过程</t>
  </si>
  <si>
    <t>┊┊┊┊├«知识亚点»植物向光性的原因</t>
  </si>
  <si>
    <t>┊┊┊├«知识点»有关生长素的实验探究与分析（植物的生长与弯曲现象）</t>
  </si>
  <si>
    <t>┊┊┊├«知识点»生长素的产生与分布</t>
  </si>
  <si>
    <t>┊┊┊├«知识点»生长素的生理作用</t>
  </si>
  <si>
    <t>┊┊┊┊├«知识亚点»生长素的作用特点：两重性</t>
  </si>
  <si>
    <t>┊┊┊┊├«知识亚点»影响生长素生理作用的因素</t>
  </si>
  <si>
    <t>┊┊┊┊├«知识亚点»顶端优势</t>
  </si>
  <si>
    <t>┊┊┊┊├«知识亚点»根的向地性</t>
  </si>
  <si>
    <t>┊┊┊┊├«知识亚点»茎的背地性</t>
  </si>
  <si>
    <t>┊┊┊├«知识点»生长素的运输</t>
  </si>
  <si>
    <t>┊┊┊┊├«知识亚点»极性运输</t>
  </si>
  <si>
    <t>┊┊┊┊├«知识亚点»非极性运输</t>
  </si>
  <si>
    <t>┊┊┊┊├«知识亚点»横向运输</t>
  </si>
  <si>
    <t>┊┊┊┊├«知识亚点»生长素的运输方式——主动运输</t>
  </si>
  <si>
    <t>┊┊┊┊├«知识亚点»极性运输的实验验证</t>
  </si>
  <si>
    <t>┊┊┊┊├«知识亚点»横向运输的实验验证</t>
  </si>
  <si>
    <t>┊┊┊├«知识点»生长素生理作用的曲线分析</t>
  </si>
  <si>
    <t>┊┊┊┊├«知识亚点»根、茎、叶对生长素的反应敏感程度曲线分析</t>
  </si>
  <si>
    <t>┊┊┊┊├«知识亚点»生长素作用的两重性曲线分析</t>
  </si>
  <si>
    <t>┊┊┊├«知识点»生长素类似物的概念及在农业生产中的应用</t>
  </si>
  <si>
    <t>┊┊┊├«知识点»形态学上端和形态学下端</t>
  </si>
  <si>
    <t>┊┊┊├«知识点»实验：探索生长素类似物促进扦插枝条生根的最适浓度</t>
  </si>
  <si>
    <t>┊┊┊├«知识点»植物激素种类、合成部位和生理功能</t>
  </si>
  <si>
    <t>┊┊┊├«知识点»植物激素间的相互作用</t>
  </si>
  <si>
    <t>┊┊┊├«知识点»植物生长调节剂</t>
  </si>
  <si>
    <t>┊┊┊├«知识点»植物激素（植物生长调节剂）综合实验探究</t>
  </si>
  <si>
    <t>┊├«知识区»十、生物与环境</t>
  </si>
  <si>
    <t>┊┊├«知识主题»1.种群的特征和数量的变化</t>
  </si>
  <si>
    <t>┊┊┊├«知识点»种群的概念</t>
  </si>
  <si>
    <t>┊┊┊├«知识点»种群数量的变化</t>
  </si>
  <si>
    <t>┊┊┊┊├«知识亚点»构建种群增长模型的方法</t>
  </si>
  <si>
    <t>┊┊┊┊├«知识亚点»种群增长的J型曲线</t>
  </si>
  <si>
    <t>┊┊┊┊├«知识亚点»种群增长的S型曲线</t>
  </si>
  <si>
    <t>┊┊┊┊├«知识亚点»K值与1/2K值的分析与应用</t>
  </si>
  <si>
    <t>┊┊┊┊├«知识亚点»影响种群数量的变化的因素</t>
  </si>
  <si>
    <t>┊┊┊┊├«知识亚点»研究种群数量变化的意义</t>
  </si>
  <si>
    <t>┊┊┊┊├«知识亚点»增长率和增长速率</t>
  </si>
  <si>
    <t>┊┊┊├«知识点»种群的特征</t>
  </si>
  <si>
    <t>┊┊┊┊├«知识亚点»种群的空间特征</t>
  </si>
  <si>
    <t>┊┊┊┊├«知识亚点»种群的数量特征</t>
  </si>
  <si>
    <t>┊┊┊├«知识点»探究培养液中酵母菌种群数量的变化</t>
  </si>
  <si>
    <t>┊┊┊├«知识点»调查种群密度的方法</t>
  </si>
  <si>
    <t>┊┊┊┊├«知识亚点»样方法</t>
  </si>
  <si>
    <t>┊┊┊┊├«知识亚点»标志重捕法</t>
  </si>
  <si>
    <t>┊┊┊├«知识点»种群的存活率</t>
  </si>
  <si>
    <t>┊┊├«知识主题»2.群落的结构和演替</t>
  </si>
  <si>
    <t>┊┊┊├«知识点»群落的概念</t>
  </si>
  <si>
    <t>┊┊┊├«知识点»群落的演替</t>
  </si>
  <si>
    <t>┊┊┊├«知识点»群落的结构</t>
  </si>
  <si>
    <t>┊┊┊┊├«知识亚点»群落水平上研究的问题</t>
  </si>
  <si>
    <t>┊┊┊┊├«知识亚点»群落的物种组成</t>
  </si>
  <si>
    <t>┊┊┊┊├«知识亚点»群落结构形成的原因与意义</t>
  </si>
  <si>
    <t>┊┊┊┊├«知识亚点»土壤中小动物类群丰富度的研究</t>
  </si>
  <si>
    <t>┊┊┊┊├«知识亚点»群落的种间关系</t>
  </si>
  <si>
    <t>┊┊┊┊├«知识亚点»种内关系</t>
  </si>
  <si>
    <t>┊┊┊┊├«知识亚点»群落的空间结构</t>
  </si>
  <si>
    <t>┊┊├«知识主题»3.生态系统的结构</t>
  </si>
  <si>
    <t>┊┊┊├«知识点»生态系统的概念</t>
  </si>
  <si>
    <t>┊┊┊├«知识点»生态系统的结构</t>
  </si>
  <si>
    <t>┊┊┊┊├«知识亚点»生态系统的组成成分</t>
  </si>
  <si>
    <t>┊┊┊┊├«知识亚点»生态系统的营养结构：食物链和食物网</t>
  </si>
  <si>
    <t>┊┊┊├«知识点»生物富集作用</t>
  </si>
  <si>
    <t>┊┊├«知识主题»4.生态系统的功能及稳定性</t>
  </si>
  <si>
    <t>┊┊┊├«知识点»生态系统的能量流动</t>
  </si>
  <si>
    <t>┊┊┊┊├«知识亚点»生态系统的能量流动的概念</t>
  </si>
  <si>
    <t>┊┊┊┊├«知识亚点»能量流动的过程</t>
  </si>
  <si>
    <t>┊┊┊┊├«知识亚点»能量流动的特点</t>
  </si>
  <si>
    <t>┊┊┊┊├«知识亚点»能量传递效率</t>
  </si>
  <si>
    <t>┊┊┊┊├«知识亚点»研究能量流动的实践意义</t>
  </si>
  <si>
    <t>┊┊┊┊├«知识亚点»能量流动的相关计算</t>
  </si>
  <si>
    <t>┊┊┊├«知识点»生态系统的物质循环</t>
  </si>
  <si>
    <t>┊┊┊┊├«知识亚点»生态系统的物质循环的概念</t>
  </si>
  <si>
    <t>┊┊┊┊├«知识亚点»物质循环的特点</t>
  </si>
  <si>
    <t>┊┊┊┊├«知识亚点»碳循环</t>
  </si>
  <si>
    <t>┊┊┊┊├«知识亚点»能量流动和物质循环的关系</t>
  </si>
  <si>
    <t>┊┊┊┊├«知识亚点»探究土壤微生物的分解作用</t>
  </si>
  <si>
    <t>┊┊┊├«知识点»物质循环和能量流动的规律的应用实例分析</t>
  </si>
  <si>
    <t>┊┊┊├«知识点»生态系统的信息传递</t>
  </si>
  <si>
    <t>┊┊┊┊├«知识亚点»生态系统中信息的种类</t>
  </si>
  <si>
    <t>┊┊┊┊├«知识亚点»信息传递在生态系统中的作用</t>
  </si>
  <si>
    <t>┊┊┊┊├«知识亚点»信息传递在农业生产中的应用</t>
  </si>
  <si>
    <t>┊┊┊┊├«知识亚点»生态系统信息传递的特点</t>
  </si>
  <si>
    <t>┊┊┊┊├«知识亚点»防治有害动物的方法</t>
  </si>
  <si>
    <t>┊┊┊├«知识点»生态系统的稳定性</t>
  </si>
  <si>
    <t>┊┊┊┊├«知识亚点»生态系统的稳定性的概念</t>
  </si>
  <si>
    <t>┊┊┊┊├«知识亚点»生态系统的稳定性的原因</t>
  </si>
  <si>
    <t>┊┊┊┊├«知识亚点»生态系统的抵抗力稳定性与恢复力稳定性</t>
  </si>
  <si>
    <t>┊┊┊┊├«知识亚点»提高生态系统的稳定性</t>
  </si>
  <si>
    <t>┊┊┊├«知识点»生态系统的三大功能及关系</t>
  </si>
  <si>
    <t>┊┊┊├«知识点»实验：设计并制作生态缸，观察其稳定性</t>
  </si>
  <si>
    <t>┊┊├«知识主题»5.生态环境的保护</t>
  </si>
  <si>
    <t>┊┊┊├«知识点»我国人口的现状与前景</t>
  </si>
  <si>
    <t>┊┊┊├«知识点»人口增长对生态环境的影响</t>
  </si>
  <si>
    <t>┊┊┊├«知识点»全球性生态环境问题</t>
  </si>
  <si>
    <t>┊┊┊├«知识点»生物多样性的概念</t>
  </si>
  <si>
    <t>┊┊┊├«知识点»生物多样性的原因分析</t>
  </si>
  <si>
    <t>┊┊┊├«知识点»生物多样性的价值</t>
  </si>
  <si>
    <t>┊┊┊├«知识点»保护生物多样性的措施</t>
  </si>
  <si>
    <t>┊├«知识区»十一、生物技术实践</t>
  </si>
  <si>
    <t>┊┊├«知识主题»专题1 传统发酵技术的应用</t>
  </si>
  <si>
    <t>┊┊┊├«知识点»果酒和果醋的制作</t>
  </si>
  <si>
    <t>┊┊┊├«知识点»腐乳的制作</t>
  </si>
  <si>
    <t>┊┊┊├«知识点»制作泡菜并检测亚硝酸盐含量</t>
  </si>
  <si>
    <t>┊┊├«知识主题»专题2 微生物的培养与应用</t>
  </si>
  <si>
    <t>┊┊┊├«知识点»微生物的概念</t>
  </si>
  <si>
    <t>┊┊┊├«知识点»微生物的实验室培养</t>
  </si>
  <si>
    <t>┊┊┊┊├«知识亚点»微生物的培养基</t>
  </si>
  <si>
    <t>┊┊┊├«知识点»分解纤维素的微生物的分离</t>
  </si>
  <si>
    <t>┊┊┊┊├«知识亚点»无菌技术</t>
  </si>
  <si>
    <t>┊┊┊┊├«知识亚点»分解纤维素的微生物的分离原理</t>
  </si>
  <si>
    <t>┊┊┊┊├«知识亚点»分解纤维素的微生物的分离实验流程</t>
  </si>
  <si>
    <t>┊┊┊├«知识点»利用选择培养基来筛选微生物</t>
  </si>
  <si>
    <t>┊┊┊├«知识点»土壤中分解尿素的细菌的分离与计数</t>
  </si>
  <si>
    <t>┊┊┊┊├«知识亚点»分解尿素细菌的分离原理</t>
  </si>
  <si>
    <t>┊┊┊┊├«知识亚点»分解尿素细菌的分离的实验流程</t>
  </si>
  <si>
    <t>┊┊┊┊├«知识亚点»分解尿素细菌的鉴定方法和原理</t>
  </si>
  <si>
    <t>┊┊┊┊├«知识亚点»微生物的计数</t>
  </si>
  <si>
    <t>┊┊┊┊├«知识亚点»分离土壤中分解尿素的细菌的实验的注意事项</t>
  </si>
  <si>
    <t>┊┊├«知识主题»专题3 植物的组织培养技术</t>
  </si>
  <si>
    <t>┊┊┊├«知识点»植物的组织培养技术</t>
  </si>
  <si>
    <t>┊┊┊├«知识点»月季的花药培养</t>
  </si>
  <si>
    <t>┊┊┊├«知识点»菊花茎段组织培养与月季的花药离体培养的比较</t>
  </si>
  <si>
    <t>┊┊├«知识主题»专题4 酶的研究与应用</t>
  </si>
  <si>
    <t>┊┊┊├«知识点»果胶酶在果汁生产中的作用</t>
  </si>
  <si>
    <t>┊┊┊┊├«知识亚点»果胶与果胶酶</t>
  </si>
  <si>
    <t>┊┊┊┊├«知识亚点»探究果胶酶的最适用量</t>
  </si>
  <si>
    <t>┊┊┊┊├«知识亚点»酶的活性与影响酶活性的因素</t>
  </si>
  <si>
    <t>┊┊┊┊├«知识亚点»探究温度和pH对果胶酶活性的影响</t>
  </si>
  <si>
    <t>┊┊┊├«知识点»探讨加酶洗衣粉的洗涤效果</t>
  </si>
  <si>
    <t>┊┊┊┊├«知识亚点»加酶洗衣粉</t>
  </si>
  <si>
    <t>┊┊┊┊├«知识亚点»加酶洗衣粉洗衣效果的探究实验设计</t>
  </si>
  <si>
    <t>┊┊┊├«知识点»固定化酶与固定化细胞</t>
  </si>
  <si>
    <t>┊┊├«知识主题»专题5 DNA和蛋白质技术</t>
  </si>
  <si>
    <t>┊┊┊├«知识点»DNA的粗提取与鉴定</t>
  </si>
  <si>
    <t>┊┊┊┊├«知识亚点»DNA粗提取</t>
  </si>
  <si>
    <t>┊┊┊┊├«知识亚点»DNA的鉴定方法</t>
  </si>
  <si>
    <t>┊┊┊├«知识点»多聚酶链式反应扩增DNA片段</t>
  </si>
  <si>
    <t>┊┊┊├«知识点»血红蛋白的提取和分离</t>
  </si>
  <si>
    <t>┊┊├«知识主题»专题6 植物有效成分的提取</t>
  </si>
  <si>
    <t>┊┊┊├«知识点»植物芳香油的提取</t>
  </si>
  <si>
    <t>┊┊┊┊├«知识亚点»植物芳香油的来源及特性</t>
  </si>
  <si>
    <t>┊┊┊┊├«知识亚点»植物芳香油的提取方法</t>
  </si>
  <si>
    <t>┊┊┊┊├«知识亚点»玫瑰精油的提取</t>
  </si>
  <si>
    <t>┊┊┊┊├«知识亚点»橘皮精油的提取</t>
  </si>
  <si>
    <t>┊┊┊├«知识点»胡萝卜素的提取与鉴定</t>
  </si>
  <si>
    <t>┊├«知识区»十二、 现代生物科技专题</t>
  </si>
  <si>
    <t>┊┊├«知识主题»专题1 基因工程和蛋白质工程</t>
  </si>
  <si>
    <t>┊┊┊┊├«知识亚点»基因工程的概念</t>
  </si>
  <si>
    <t>┊┊┊┊├«知识亚点»基因工程的3种基本工具</t>
  </si>
  <si>
    <t>┊┊┊┊├«知识亚点»基因工程的基本操作流程</t>
  </si>
  <si>
    <t>┊┊┊┊├«知识亚点»基因工程的应用</t>
  </si>
  <si>
    <t>┊┊┊┊├«知识亚点»基因组文库和cDNA文库</t>
  </si>
  <si>
    <t>┊┊┊┊├«知识亚点»不同生物的基因能重组的原因</t>
  </si>
  <si>
    <t>┊┊┊├«知识点»蛋白质工程</t>
  </si>
  <si>
    <t>┊┊┊├«知识点»基因敲除</t>
  </si>
  <si>
    <t>┊┊├«知识主题»专题2 植物细胞工程</t>
  </si>
  <si>
    <t>┊┊┊├«知识点»细胞工程的概念</t>
  </si>
  <si>
    <t>┊┊┊├«知识点»植物细胞工程的基本技术</t>
  </si>
  <si>
    <t>┊┊┊┊├«知识亚点»植物细胞工程的原理</t>
  </si>
  <si>
    <t>┊┊┊┊├«知识亚点»植物组织培养技术</t>
  </si>
  <si>
    <t>┊┊┊┊├«知识亚点»植物体细胞杂交技术</t>
  </si>
  <si>
    <t>┊┊┊├«知识点»植物细胞工程的实际应用</t>
  </si>
  <si>
    <t>┊┊┊├«知识点»动物细胞培养</t>
  </si>
  <si>
    <t>┊┊┊├«知识点»动物体细胞核移植技术和克隆动物</t>
  </si>
  <si>
    <t>┊┊┊├«知识点»动物细胞融合</t>
  </si>
  <si>
    <t>┊┊┊├«知识点»单克隆抗体</t>
  </si>
  <si>
    <t>┊┊├«知识主题»专题4 胚胎工程</t>
  </si>
  <si>
    <t>┊┊┊├«知识点»胚胎工程的概念</t>
  </si>
  <si>
    <t>┊┊┊├«知识点»体内受精和早期胚胎发育</t>
  </si>
  <si>
    <t>┊┊┊┊├«知识亚点»精子和卵子的发生</t>
  </si>
  <si>
    <t>┊┊┊┊├«知识亚点»受精</t>
  </si>
  <si>
    <t>┊┊┊┊├«知识亚点»胚胎发育</t>
  </si>
  <si>
    <t>┊┊┊├«知识点»胚胎工程的应用及前景</t>
  </si>
  <si>
    <t>┊┊┊┊├«知识亚点»胚胎移植</t>
  </si>
  <si>
    <t>┊┊┊┊├«知识亚点»胚胎分割</t>
  </si>
  <si>
    <t>┊┊┊┊├«知识亚点»胚胎干细胞</t>
  </si>
  <si>
    <t>┊┊├«知识主题»专题5 生物技术的安全性和伦理性问题</t>
  </si>
  <si>
    <t>┊┊┊├«知识点»转基因生物的安全性</t>
  </si>
  <si>
    <t>┊┊┊├«知识点»关注生物技术的伦理问题</t>
  </si>
  <si>
    <t>┊┊┊┊├«知识亚点»克隆人</t>
  </si>
  <si>
    <t>┊┊┊┊├«知识亚点»试管婴儿与设计试管婴儿</t>
  </si>
  <si>
    <t>┊┊┊┊├«知识亚点»基因身份证</t>
  </si>
  <si>
    <t>┊┊┊┊├«知识亚点»基因检测</t>
  </si>
  <si>
    <t>┊┊┊├«知识点»禁止生物武器</t>
  </si>
  <si>
    <t>┊┊├«知识主题»专题6 生态工程</t>
  </si>
  <si>
    <t>┊┊┊├«知识点»生态工程的概念</t>
  </si>
  <si>
    <t>┊┊┊├«知识点»生态工程的建设的目的和特点</t>
  </si>
  <si>
    <t>┊┊┊├«知识点»生态工程的基本原理</t>
  </si>
  <si>
    <t>┊┊┊├«知识点»生态工程的实例和发展前景</t>
  </si>
  <si>
    <t>┊┊┊├«知识点»生态农业分析</t>
  </si>
  <si>
    <t>┊┊┊├«知识点»生态工程发展的前景</t>
  </si>
  <si>
    <t>┊├«知识区»十三、实验与探究</t>
  </si>
  <si>
    <t>┊┊├«知识主题»实验探究与设计</t>
  </si>
  <si>
    <t>┊┊┊├«知识点»设计实验的原则和实验中的变量</t>
  </si>
  <si>
    <t>┊┊┊├«知识点»实验探究中的研究方法</t>
  </si>
  <si>
    <t>┊┊┊├«知识点»实验设计的一般方法步骤</t>
  </si>
  <si>
    <t>├«知识域»政治</t>
  </si>
  <si>
    <t>┊┊┊├«知识点»揭开货币的神秘面纱</t>
  </si>
  <si>
    <t>┊┊┊┊├«知识亚点»商品的含义及其基本属性</t>
  </si>
  <si>
    <t>┊┊┊┊├«知识亚点»货币的含义、本质和基本职能</t>
  </si>
  <si>
    <t>┊┊┊┊├«知识亚点»纸币的含义</t>
  </si>
  <si>
    <t>┊┊┊┊├«知识亚点»流通中所需货币量计算</t>
  </si>
  <si>
    <t>┊┊┊┊├«知识亚点»通货膨胀、通货紧缩</t>
  </si>
  <si>
    <t>┊┊┊├«知识点»信用卡、支票和外汇</t>
  </si>
  <si>
    <t>┊┊┊┊├«知识亚点»信用卡的含义、功能及优点</t>
  </si>
  <si>
    <t>┊┊┊┊├«知识亚点»支票</t>
  </si>
  <si>
    <t>┊┊┊┊├«知识亚点»支付宝、微信、比特币、数字货币等</t>
  </si>
  <si>
    <t>┊┊┊┊├«知识亚点»外汇和汇率</t>
  </si>
  <si>
    <t>┊┊┊├«知识点»影响价格的因素</t>
  </si>
  <si>
    <t>┊┊┊┊├«知识亚点»供求关系对价格的影响</t>
  </si>
  <si>
    <t>┊┊┊┊├«知识亚点»价值决定价格</t>
  </si>
  <si>
    <t>┊┊┊┊├«知识亚点»单位商品的价值量与社会必要劳动时间、个别劳动时间</t>
  </si>
  <si>
    <t>┊┊┊┊├«知识亚点»单位商品的价值量与社会劳动生产率、个别劳动生产率</t>
  </si>
  <si>
    <t>┊┊┊┊├«知识亚点»企业提高个别劳动生产率的意义</t>
  </si>
  <si>
    <t>┊┊┊┊├«知识亚点»价值规律的基本内容及其表现形式</t>
  </si>
  <si>
    <t>┊┊┊├«知识点»价格变动的影响</t>
  </si>
  <si>
    <t>┊┊┊┊├«知识亚点»价格变动对人们生活的影响（文字类）</t>
  </si>
  <si>
    <t>┊┊┊┊├«知识亚点»价格变动对人们生产经营的影响（文字类）</t>
  </si>
  <si>
    <t>┊┊┊┊├«知识亚点»生活必需品与高档耐用品</t>
  </si>
  <si>
    <t>┊┊┊┊├«知识亚点»替代品与互补品</t>
  </si>
  <si>
    <t>┊┊┊┊├«知识亚点»限价与保护价</t>
  </si>
  <si>
    <t>┊┊┊┊├«知识亚点»供求曲线（图表类）</t>
  </si>
  <si>
    <t>┊┊┊├«知识点»消费及其类型</t>
  </si>
  <si>
    <t>┊┊┊┊├«知识亚点»影响消费的因素</t>
  </si>
  <si>
    <t>┊┊┊┊├«知识亚点»不同的消费类型</t>
  </si>
  <si>
    <t>┊┊┊┊├«知识亚点»消费结构与恩格尔系数</t>
  </si>
  <si>
    <t>┊┊┊┊├«知识亚点»消费心理和消费行为</t>
  </si>
  <si>
    <t>┊┊┊├«知识点»树立正确的消费观</t>
  </si>
  <si>
    <t>┊┊├«知识主题»综合探究 正确对待金钱</t>
  </si>
  <si>
    <t>┊┊┊├«知识点»树立正确的金钱观</t>
  </si>
  <si>
    <t>┊┊┊├«知识点»发展生产 满足消费</t>
  </si>
  <si>
    <t>┊┊┊┊├«知识亚点»生产与消费的关系</t>
  </si>
  <si>
    <t>┊┊┊┊├«知识亚点»大力发展生产力的意义</t>
  </si>
  <si>
    <t>┊┊┊├«知识点»我国的基本经济制度</t>
  </si>
  <si>
    <t>┊┊┊┊├«知识亚点»公有制经济</t>
  </si>
  <si>
    <t>┊┊┊┊├«知识亚点»非公有制经济</t>
  </si>
  <si>
    <t>┊┊┊┊├«知识亚点»确立以公有制为主体、多种所有制经济共同发展的基本经济制度的原因、意义</t>
  </si>
  <si>
    <t>┊┊┊├«知识点»企业的经营</t>
  </si>
  <si>
    <t>┊┊┊┊├«知识亚点»企业的含义</t>
  </si>
  <si>
    <t>┊┊┊┊├«知识亚点»公司的含义、类型和组织机构</t>
  </si>
  <si>
    <t>┊┊┊┊├«知识亚点»公司经营成功的主要因素</t>
  </si>
  <si>
    <t>┊┊┊┊├«知识亚点»企业的兼并与破产的原因及意义</t>
  </si>
  <si>
    <t>┊┊┊├«知识点»新时代的劳动者</t>
  </si>
  <si>
    <t>┊┊┊┊├«知识亚点»劳动、就业的意义</t>
  </si>
  <si>
    <t>┊┊┊┊├«知识亚点»解决就业问题的措施</t>
  </si>
  <si>
    <t>┊┊┊┊├«知识亚点»树立正确的择业观</t>
  </si>
  <si>
    <t>┊┊┊┊├«知识亚点»依法维护劳动者权益</t>
  </si>
  <si>
    <t>┊┊┊├«知识点»储蓄存款和商业银行</t>
  </si>
  <si>
    <t>┊┊┊┊├«知识亚点»储蓄存款的含义</t>
  </si>
  <si>
    <t>┊┊┊┊├«知识亚点»利息的含义与计算方法</t>
  </si>
  <si>
    <t>┊┊┊┊├«知识亚点»我国商业银行的主要业务</t>
  </si>
  <si>
    <t>┊┊┊├«知识点»股票、债券和保险</t>
  </si>
  <si>
    <t>┊┊┊┊├«知识亚点»股票的含义和特点</t>
  </si>
  <si>
    <t>┊┊┊┊├«知识亚点»债券的含义、分类和特点</t>
  </si>
  <si>
    <t>┊┊┊┊├«知识亚点»商业保险的含义和种类</t>
  </si>
  <si>
    <t>┊┊┊┊├«知识亚点»储蓄、债券、股票、商业保险几种投资方式的比较</t>
  </si>
  <si>
    <t>┊┊├«知识主题»综合探究 做好就业与自主创业准备</t>
  </si>
  <si>
    <t>┊┊┊├«知识点»就业与自主创业</t>
  </si>
  <si>
    <t>┊┊┊├«知识点»按劳分配为主体、多种分配方式并存</t>
  </si>
  <si>
    <t>┊┊┊┊├«知识亚点»我国的分配制度的客观必然性</t>
  </si>
  <si>
    <t>┊┊┊┊├«知识亚点»按劳分配的基本内容和作用</t>
  </si>
  <si>
    <t>┊┊┊┊├«知识亚点»按生产要素分配</t>
  </si>
  <si>
    <t>┊┊┊├«知识点»收入分配与社会公平</t>
  </si>
  <si>
    <t>┊┊┊┊├«知识亚点»基尼系数与洛伦茨曲线</t>
  </si>
  <si>
    <t>┊┊┊┊├«知识亚点»初次分配与再分配</t>
  </si>
  <si>
    <t>┊┊┊┊├«知识亚点»实现社会公平的措施</t>
  </si>
  <si>
    <t>┊┊┊├«知识点»国家财政</t>
  </si>
  <si>
    <t>┊┊┊┊├«知识亚点»财政的含义</t>
  </si>
  <si>
    <t>┊┊┊┊├«知识亚点»财政收入的含义及其来源</t>
  </si>
  <si>
    <t>┊┊┊┊├«知识亚点»影响财政收入的因素</t>
  </si>
  <si>
    <t>┊┊┊┊├«知识亚点»财政支出的含义及其种类</t>
  </si>
  <si>
    <t>┊┊┊┊├«知识亚点»财政收支平衡和财政赤字</t>
  </si>
  <si>
    <t>┊┊┊┊├«知识亚点»我国财政的作用</t>
  </si>
  <si>
    <t>┊┊┊├«知识点»征税和纳税</t>
  </si>
  <si>
    <t>┊┊┊┊├«知识亚点»税收的含义</t>
  </si>
  <si>
    <t>┊┊┊┊├«知识亚点»税收的基本特征</t>
  </si>
  <si>
    <t>┊┊┊┊├«知识亚点»个人所得税</t>
  </si>
  <si>
    <t>┊┊┊┊├«知识亚点»增值税</t>
  </si>
  <si>
    <t>┊┊┊┊├«知识亚点»税收的作用</t>
  </si>
  <si>
    <t>┊┊┊┊├«知识亚点»纳税人和负税人</t>
  </si>
  <si>
    <t>┊┊┊┊├«知识亚点»公民必须依法纳税，增强纳税人意识</t>
  </si>
  <si>
    <t>┊┊├«知识主题»综合探究 提高效率 促进公平</t>
  </si>
  <si>
    <t>┊┊┊├«知识点»效率与公平的关系</t>
  </si>
  <si>
    <t>┊┊┊├«知识点»市场配置资源</t>
  </si>
  <si>
    <t>┊┊┊┊├«知识亚点»市场经济</t>
  </si>
  <si>
    <t>┊┊┊┊├«知识亚点»市场调节的作用</t>
  </si>
  <si>
    <t>┊┊┊┊├«知识亚点»市场调节的局限性</t>
  </si>
  <si>
    <t>┊┊┊┊├«知识亚点»规范市场秩序的必要性和措施</t>
  </si>
  <si>
    <t>┊┊┊├«知识点»社会主义市场经济</t>
  </si>
  <si>
    <t>┊┊┊┊├«知识亚点»社会主义市场经济的含义</t>
  </si>
  <si>
    <t>┊┊┊┊├«知识亚点»社会主义市场经济的基本特征</t>
  </si>
  <si>
    <t>┊┊┊┊├«知识亚点»国家宏观调控的重要性</t>
  </si>
  <si>
    <t>┊┊┊┊├«知识亚点»国家宏观调控的目标与手段</t>
  </si>
  <si>
    <t>┊┊┊├«知识点»实现全面建成小康社会的目标</t>
  </si>
  <si>
    <t>┊┊┊├«知识点»围绕主题 抓住主线</t>
  </si>
  <si>
    <t>┊┊┊┊├«知识亚点»科学发展观</t>
  </si>
  <si>
    <t>┊┊┊┊├«知识亚点»加快转变经济发展方式</t>
  </si>
  <si>
    <t>┊┊┊├«知识点»面对经济全球化</t>
  </si>
  <si>
    <t>┊┊┊┊├«知识亚点»经济全球化的含义和表现</t>
  </si>
  <si>
    <t>┊┊┊┊├«知识亚点»跨国公司的作用</t>
  </si>
  <si>
    <t>┊┊┊┊├«知识亚点»经济全球化的影响</t>
  </si>
  <si>
    <t>┊┊┊├«知识点»积极参与国际经济竞争与合作</t>
  </si>
  <si>
    <t>┊┊├«知识主题»综合探究 经济全球化与中国</t>
  </si>
  <si>
    <t>┊┊┊├«知识点»经济全球化与中国</t>
  </si>
  <si>
    <t>┊┊┊├«知识点»人民民主专政：本质是人民当家作主</t>
  </si>
  <si>
    <t>┊┊┊┊├«知识亚点»国家的含义和根本属性</t>
  </si>
  <si>
    <t>┊┊┊┊├«知识亚点»我国的国家性质</t>
  </si>
  <si>
    <t>┊┊┊┊├«知识亚点»我国人民民主专政的本质和特点</t>
  </si>
  <si>
    <t>┊┊┊┊├«知识亚点»我国人民民主的广泛性和真实性</t>
  </si>
  <si>
    <t>┊┊┊┊├«知识亚点»坚持人民民主专政的必要性</t>
  </si>
  <si>
    <t>┊┊┊├«知识点»政治权利与义务：参与政治生活的基础</t>
  </si>
  <si>
    <t>┊┊┊┊├«知识亚点»我国公民的政治权利和义务</t>
  </si>
  <si>
    <t>┊┊┊┊├«知识亚点»我国公民参与政治生活的基本原则</t>
  </si>
  <si>
    <t>┊┊┊┊├«知识亚点»我国公民政治生活的主要内容</t>
  </si>
  <si>
    <t>┊┊┊├«知识点»民主选举：投出理性一票</t>
  </si>
  <si>
    <t>┊┊┊├«知识点»民主决策：作出最佳选择</t>
  </si>
  <si>
    <t>┊┊┊├«知识点»民主管理：共创幸福生活</t>
  </si>
  <si>
    <t>┊┊┊├«知识点»民主监督：守望公共家园</t>
  </si>
  <si>
    <t>┊┊├«知识主题»综合探究 有序与无序的政治参与</t>
  </si>
  <si>
    <t>┊┊┊├«知识点»公民积极有序参与政治生活的意义</t>
  </si>
  <si>
    <t>┊┊┊├«知识点»政府：国家行政机关</t>
  </si>
  <si>
    <t>┊┊┊┊├«知识亚点»我国政府的性质</t>
  </si>
  <si>
    <t>┊┊┊┊├«知识亚点»我国政府的主要职能</t>
  </si>
  <si>
    <t>┊┊┊├«知识点»政府的责任：对人民负责</t>
  </si>
  <si>
    <t>┊┊┊┊├«知识亚点»我国政府的宗旨</t>
  </si>
  <si>
    <t>┊┊┊┊├«知识亚点»政府工作的基本原则</t>
  </si>
  <si>
    <t>┊┊┊├«知识点»政府的权力：依法行使</t>
  </si>
  <si>
    <t>┊┊┊┊├«知识亚点»政府依法行政的意义</t>
  </si>
  <si>
    <t>┊┊┊┊├«知识亚点»提高政府依法行政水平的要求</t>
  </si>
  <si>
    <t>┊┊┊├«知识点»权力的行使：需要监督</t>
  </si>
  <si>
    <t>┊┊┊┊├«知识亚点»对政府权力进行制约和监督的意义</t>
  </si>
  <si>
    <t>┊┊┊┊├«知识亚点»我国的行政监督体系</t>
  </si>
  <si>
    <t>┊┊├«知识主题»综合探究 政府的权威从何而来</t>
  </si>
  <si>
    <t>┊┊┊├«知识点»政府的权威</t>
  </si>
  <si>
    <t>┊┊┊├«知识点»人民代表大会：国家权力机关</t>
  </si>
  <si>
    <t>┊┊┊├«知识亚点»人民代表大会及其常设机关的法律地位和职权</t>
  </si>
  <si>
    <t>┊┊┊├«知识亚点»人大代表的产生和职责</t>
  </si>
  <si>
    <t>┊┊┊├«知识点»人民代表大会制度：我国的根本政治制度</t>
  </si>
  <si>
    <t>┊┊┊├«知识亚点»人民代表大会制度的基本内容</t>
  </si>
  <si>
    <t>┊┊┊├«知识亚点»人民代表大会与其他国家机关的关系</t>
  </si>
  <si>
    <t>┊┊┊├«知识亚点»人民代表大会制度是适合我国国情的根本政治制度</t>
  </si>
  <si>
    <t>┊┊┊├«知识点»中国共产党执政：历史和人民的选择</t>
  </si>
  <si>
    <t>┊┊┊┊├«知识亚点»中国共产党领导和执政地位的确立</t>
  </si>
  <si>
    <t>┊┊┊┊├«知识亚点»中国特色社会主义事业必须坚持中国共产党的领导</t>
  </si>
  <si>
    <t>┊┊┊├«知识点»中国共产党：以人为本 执政为民</t>
  </si>
  <si>
    <t>┊┊┊┊├«知识亚点»中国共产党的性质、宗旨和指导思想</t>
  </si>
  <si>
    <t>┊┊┊┊├«知识亚点»中国共产党科学执政、民主执政、依法执政的含义</t>
  </si>
  <si>
    <t>┊┊┊├«知识点»共产党领导的多党合作和政治协商制度：中国特色社会主义政党制度</t>
  </si>
  <si>
    <t>┊┊┊├«知识点»处理民族关系的原则：平等、团结、共同繁荣</t>
  </si>
  <si>
    <t>┊┊┊├«知识点»民族区域自治制度：适合国情的基本政治制度</t>
  </si>
  <si>
    <t>┊┊┊├«知识点»我国的宗教政策</t>
  </si>
  <si>
    <t>┊┊├«知识主题»综合探究：中国发展进步的政治制度保障</t>
  </si>
  <si>
    <t>┊┊┊├«知识点»坚持党的领导、人民当家作主和依法治国的有机统一</t>
  </si>
  <si>
    <t>┊┊┊├«知识点»国际社会的主要成员：主权国家和国际组织</t>
  </si>
  <si>
    <t>┊┊┊├«知识点»国际关系的决定性因素：国家利益</t>
  </si>
  <si>
    <t>┊┊┊┊├«知识亚点»国际关系的含义</t>
  </si>
  <si>
    <t>┊┊┊┊├«知识亚点»国际关系的决定因素</t>
  </si>
  <si>
    <t>┊┊┊┊├«知识亚点»我国在国际关系中必须维护自己的国家利益</t>
  </si>
  <si>
    <t>┊┊┊├«知识点»和平与发展：时代的主题</t>
  </si>
  <si>
    <t>┊┊┊├«知识点»世界多极化：深入发展</t>
  </si>
  <si>
    <t>┊┊┊├«知识点»我国外交政策的基本目标和宗旨</t>
  </si>
  <si>
    <t>┊┊┊┊├«知识亚点»中国政府关于建立国际新秩序的主张</t>
  </si>
  <si>
    <t>┊┊┊┊├«知识亚点»当代国际竞争的实质</t>
  </si>
  <si>
    <t>┊┊┊┊├«知识亚点»我国独立自主的和平外交政策</t>
  </si>
  <si>
    <t>┊┊├«知识主题»综合探究 中国走和平发展道路</t>
  </si>
  <si>
    <t>┊┊┊├«知识点»中国和平发展道路的内涵</t>
  </si>
  <si>
    <t>┊┊┊├«知识点»体味文化</t>
  </si>
  <si>
    <t>┊┊┊┊├«知识亚点»文化的内涵</t>
  </si>
  <si>
    <t>┊┊┊┊├«知识亚点»文化的特点</t>
  </si>
  <si>
    <t>┊┊┊┊├«知识亚点»文化的形式</t>
  </si>
  <si>
    <t>┊┊┊┊├«知识亚点»文化的社会作用</t>
  </si>
  <si>
    <t>┊┊┊├«知识点»文化与经济、政治</t>
  </si>
  <si>
    <t>┊┊┊├«知识点»感受文化影响</t>
  </si>
  <si>
    <t>┊┊┊┊├«知识亚点»文化对人影响的来源</t>
  </si>
  <si>
    <t>┊┊┊┊├«知识亚点»文化对人的影响的表现</t>
  </si>
  <si>
    <t>┊┊┊┊├«知识亚点»文化对人的影响的特点</t>
  </si>
  <si>
    <t>┊┊┊┊├«知识亚点»世界观、人生观、价值观是人们文化素养的核心和标志</t>
  </si>
  <si>
    <t>┊┊┊├«知识点»文化塑造人生</t>
  </si>
  <si>
    <t>┊┊┊┊├«知识亚点»优秀文化对人的作用</t>
  </si>
  <si>
    <t>┊┊┊┊├«知识亚点»社会发展和人的发展之间的关系</t>
  </si>
  <si>
    <t>┊┊├«知识主题»综合探究 聚焦文化实力和竞争力</t>
  </si>
  <si>
    <t>┊┊┊├«知识点»文化与综合国力</t>
  </si>
  <si>
    <t>┊┊┊├«知识点»提高我国的文化实力和竞争力</t>
  </si>
  <si>
    <t>┊┊┊├«知识点»世界文化的多样性</t>
  </si>
  <si>
    <t>┊┊┊┊├«知识亚点»文化多样的性主要表现</t>
  </si>
  <si>
    <t>┊┊┊┊├«知识亚点»文化是民族的,又是世界的</t>
  </si>
  <si>
    <t>┊┊┊┊├«知识亚点»对待文化的多样性的态度和原则</t>
  </si>
  <si>
    <t>┊┊┊├«知识点»文化在交流中传播</t>
  </si>
  <si>
    <t>┊┊┊┊├«知识亚点»文化传播的含义</t>
  </si>
  <si>
    <t>┊┊┊┊├«知识亚点»文化传播的途径</t>
  </si>
  <si>
    <t>┊┊┊┊├«知识亚点»文化传播的手段</t>
  </si>
  <si>
    <t>┊┊┊┊├«知识亚点»文化交流的意义</t>
  </si>
  <si>
    <t>┊┊┊├«知识点»传统文化的继承</t>
  </si>
  <si>
    <t>┊┊┊┊├«知识亚点»传统文化的含义</t>
  </si>
  <si>
    <t>┊┊┊┊├«知识亚点»文化继承性的表现</t>
  </si>
  <si>
    <t>┊┊┊┊├«知识亚点»传统文化的特点</t>
  </si>
  <si>
    <t>┊┊┊┊├«知识亚点»传统文化的双重作用</t>
  </si>
  <si>
    <t>┊┊┊┊├«知识亚点»正确对待传统文化</t>
  </si>
  <si>
    <t>┊┊┊├«知识点»文化在继承中发展</t>
  </si>
  <si>
    <t>┊┊┊┊├«知识亚点»文化的继承和发展的关系</t>
  </si>
  <si>
    <t>┊┊┊┊├«知识亚点»影响文化发展的重要因素</t>
  </si>
  <si>
    <t>┊┊┊├«知识点»文化创新的源泉和作用</t>
  </si>
  <si>
    <t>┊┊┊┊├«知识亚点»文化发展的实质</t>
  </si>
  <si>
    <t>┊┊┊┊├«知识亚点»文化创新的主体</t>
  </si>
  <si>
    <t>┊┊┊┊├«知识亚点»文化创新与社会实践</t>
  </si>
  <si>
    <t>┊┊┊┊├«知识亚点»文化创新的作用和意义</t>
  </si>
  <si>
    <t>┊┊┊├«知识点»文化创新的途径</t>
  </si>
  <si>
    <t>┊┊┊┊├«知识亚点»根本途径：社会实践</t>
  </si>
  <si>
    <t>┊┊┊┊├«知识亚点»文化创新的重要途径</t>
  </si>
  <si>
    <t>┊┊├«知识主题»综合探究 建设学习型社会</t>
  </si>
  <si>
    <t>┊┊┊├«知识点»建设学习型社会</t>
  </si>
  <si>
    <t>┊┊┊├«知识点»源远流长的中华文化</t>
  </si>
  <si>
    <t>┊┊┊┊├«知识亚点»汉字</t>
  </si>
  <si>
    <t>┊┊┊┊├«知识亚点»史书典籍</t>
  </si>
  <si>
    <t>┊┊┊├«知识点»博大精深的中华文化</t>
  </si>
  <si>
    <t>┊┊┊┊├«知识亚点»博大精深的表现</t>
  </si>
  <si>
    <t>┊┊┊┊├«知识亚点»多民族文化对中华文化的意义</t>
  </si>
  <si>
    <t>┊┊┊┊├«知识亚点»中华文化的包容性</t>
  </si>
  <si>
    <t>┊┊┊├«知识点»永恒的中华民族精神</t>
  </si>
  <si>
    <t>┊┊┊┊├«知识亚点»中华文化的力量，集中表现为民族精神的力量</t>
  </si>
  <si>
    <t>┊┊┊┊├«知识亚点»中华民族精神的作用</t>
  </si>
  <si>
    <t>┊┊┊┊├«知识亚点»中华民族精神的基本内涵</t>
  </si>
  <si>
    <t>┊┊┊┊├«知识亚点»爱国主义</t>
  </si>
  <si>
    <t>┊┊┊┊├«知识亚点»民族精神的时代特征</t>
  </si>
  <si>
    <t>┊┊┊├«知识点»弘扬中华民族精神</t>
  </si>
  <si>
    <t>┊┊┊┊├«知识亚点»中华民族民族精神的重要性和必要性</t>
  </si>
  <si>
    <t>┊┊┊┊├«知识亚点»弘扬中华民族精神的意义</t>
  </si>
  <si>
    <t>┊┊┊┊├«知识亚点»弘扬和培育民族精神的途径</t>
  </si>
  <si>
    <t>┊┊├«知识主题»综合探究 铸牢中华民族的精神支柱</t>
  </si>
  <si>
    <t>┊┊┊├«知识点»创造中华文化新的辉煌</t>
  </si>
  <si>
    <t>┊┊┊├«知识点»色彩斑斓的文化生活</t>
  </si>
  <si>
    <t>┊┊┊┊├«知识亚点»当代文化生活的特点及原因</t>
  </si>
  <si>
    <t>┊┊┊┊├«知识亚点»文化市场和大众传媒的发展对人们文化生活的影响</t>
  </si>
  <si>
    <t>┊┊┊├«知识点»在文化生活中选择</t>
  </si>
  <si>
    <t>┊┊┊┊├«知识亚点»落后文化与腐朽文化</t>
  </si>
  <si>
    <t>┊┊┊┊├«知识亚点»弘扬主旋律</t>
  </si>
  <si>
    <t>┊┊┊┊├«知识亚点»发展人民大众喜闻乐见的文化</t>
  </si>
  <si>
    <t>┊┊┊├«知识点»走中国特色社会主义文化发展道路</t>
  </si>
  <si>
    <t>┊┊┊┊├«知识亚点»中华文化由衰微走向重振</t>
  </si>
  <si>
    <t>┊┊┊┊├«知识亚点»中国特色社会主义文化</t>
  </si>
  <si>
    <t>┊┊┊┊├«知识亚点»建设社会主义文化强国与发展特色社会主义的关系</t>
  </si>
  <si>
    <t>┊┊┊┊├«知识亚点»文化自觉和文化自信</t>
  </si>
  <si>
    <t>┊┊┊├«知识点»建设社会主义精神文明</t>
  </si>
  <si>
    <t>┊┊┊├«知识点»加强思想道德建设</t>
  </si>
  <si>
    <t>┊┊┊┊├«知识亚点»思想道德建设在中国特色社会主义文化建设中的地位</t>
  </si>
  <si>
    <t>┊┊┊┊├«知识亚点»社会主义思想道德建设的主要内容</t>
  </si>
  <si>
    <t>┊┊┊┊├«知识亚点»大力建设社会主义核心价值体系</t>
  </si>
  <si>
    <t>┊┊┊├«知识点»思想道德修养与科学文化修养</t>
  </si>
  <si>
    <t>┊┊├«知识主题»综合探究 感悟中国特色社会主义文化</t>
  </si>
  <si>
    <t>┊┊┊├«知识点»感悟中国特色社会主义文化</t>
  </si>
  <si>
    <t>┊┊┊├«知识点»生活处处有哲学</t>
  </si>
  <si>
    <t>┊┊┊├«知识点»关于世界观的学说</t>
  </si>
  <si>
    <t>┊┊┊┊├«知识亚点»哲学是世界观和方法论的统一</t>
  </si>
  <si>
    <t>┊┊┊┊├«知识亚点»哲学与具体科学的关系</t>
  </si>
  <si>
    <t>┊┊┊├«知识点»哲学的基本问题</t>
  </si>
  <si>
    <t>┊┊┊┊├«知识亚点»思维和存在何者为第一性</t>
  </si>
  <si>
    <t>┊┊┊┊├«知识亚点»思维和存在有无同一性</t>
  </si>
  <si>
    <t>┊┊┊├«知识点»唯物主义和唯心主义</t>
  </si>
  <si>
    <t>┊┊┊┊├«知识亚点»划分唯物主义和唯心主义的唯一标准</t>
  </si>
  <si>
    <t>┊┊┊┊├«知识亚点»唯物主义的基本观点及其三种基本历史形态</t>
  </si>
  <si>
    <t>┊┊┊┊├«知识亚点»唯心主义的基本观点及其两种基本形态</t>
  </si>
  <si>
    <t>┊┊┊├«知识点»真正的哲学都是自己时代的精神上的精华</t>
  </si>
  <si>
    <t>┊┊┊├«知识点»哲学史上的伟大变革</t>
  </si>
  <si>
    <t>┊┊┊┊├«知识亚点»马克思主义哲学产生的历史条件</t>
  </si>
  <si>
    <t>┊┊┊┊├«知识亚点»马克思主义哲学的基本特征</t>
  </si>
  <si>
    <t>┊┊┊┊├«知识亚点»马克思主义中国化的三大理论成果</t>
  </si>
  <si>
    <t>┊┊├«知识主题»综合探究 走进哲学 问辩人生</t>
  </si>
  <si>
    <t>┊┊┊├«知识点»走进哲学 问辩人生</t>
  </si>
  <si>
    <t>┊┊┊├«知识点»世界的物质性</t>
  </si>
  <si>
    <t>┊┊┊├«知识点»认识运动 把握规律</t>
  </si>
  <si>
    <t>┊┊┊┊├«知识亚点»物质与运动辩证关系原理</t>
  </si>
  <si>
    <t>┊┊┊┊├«知识亚点»物质世界是绝对运动与相对静止的统一辩证关系原理</t>
  </si>
  <si>
    <t>┊┊┊┊├«知识亚点»尊重客观规律与发挥人的主观能动性相统一辩证关系原理</t>
  </si>
  <si>
    <t>┊┊┊├«知识点»意识的本质</t>
  </si>
  <si>
    <t>┊┊┊├«知识点»意识的作用</t>
  </si>
  <si>
    <t>┊┊┊┊├«知识亚点»意识的能动作用</t>
  </si>
  <si>
    <t>┊┊┊┊├«知识亚点»物质与意识辩证关系原理</t>
  </si>
  <si>
    <t>┊┊┊┊├«知识亚点»坚持一切从实际出发、实事求是</t>
  </si>
  <si>
    <t>┊┊┊├«知识点»人的认识从何而来</t>
  </si>
  <si>
    <t>┊┊┊┊├«知识亚点»实践的基本含义和特点</t>
  </si>
  <si>
    <t>┊┊┊┊├«知识亚点»实践是认识的基础原理</t>
  </si>
  <si>
    <t>┊┊┊├«知识点»在实践中追求和发展真理</t>
  </si>
  <si>
    <t>┊┊┊┊├«知识亚点»真理的含义和真理的客观性、条件性、具体性</t>
  </si>
  <si>
    <t>┊┊┊┊├«知识亚点»认识具有反复性、无限性、上升性原理</t>
  </si>
  <si>
    <t>┊┊├«知识主题»综合探究：与时俱进 求真务实</t>
  </si>
  <si>
    <t>┊┊┊├«知识点»与时俱进 求真务实</t>
  </si>
  <si>
    <t>┊┊┊├«知识点»世界是普遍联系的</t>
  </si>
  <si>
    <t>┊┊┊┊├«知识亚点»联系的含义</t>
  </si>
  <si>
    <t>┊┊┊┊├«知识亚点»联系的普遍性、客观性、多样性</t>
  </si>
  <si>
    <t>┊┊┊├«知识点»用联系的观点看问题</t>
  </si>
  <si>
    <t>┊┊┊┊├«知识亚点»整体与部分辩证关系原理</t>
  </si>
  <si>
    <t>┊┊┊┊├«知识亚点»系统优化原理</t>
  </si>
  <si>
    <t>┊┊┊├«知识点»世界是永恒发展的</t>
  </si>
  <si>
    <t>┊┊┊┊├«知识亚点»发展的实质</t>
  </si>
  <si>
    <t>┊┊┊┊├«知识亚点»发展的普遍性原理</t>
  </si>
  <si>
    <t>┊┊┊├«知识点»用发展的观点看问题</t>
  </si>
  <si>
    <t>┊┊┊┊├«知识亚点»事物发展是前进性与曲折性的统一辩证关系原理</t>
  </si>
  <si>
    <t>┊┊┊┊├«知识亚点»事物发展是量变与质变的统一辩证关系原理</t>
  </si>
  <si>
    <t>┊┊┊├«知识点»矛盾是事物发展的源泉和动力</t>
  </si>
  <si>
    <t>┊┊┊┊├«知识亚点»矛盾及其基本属性</t>
  </si>
  <si>
    <t>┊┊┊┊├«知识亚点»对立统一原理</t>
  </si>
  <si>
    <t>┊┊┊├«知识点»用对立统一的观点看问题</t>
  </si>
  <si>
    <t>┊┊┊┊├«知识亚点»矛盾的特殊性原理</t>
  </si>
  <si>
    <t>┊┊┊┊├«知识亚点»坚持具体问题具体分析</t>
  </si>
  <si>
    <t>┊┊┊┊├«知识亚点»矛盾的普遍性与特殊性辩证关系原理</t>
  </si>
  <si>
    <t>┊┊┊┊├«知识亚点»主要矛盾与次要矛盾辩证关系原理</t>
  </si>
  <si>
    <t>┊┊┊┊├«知识亚点»矛盾的主要方面与次要方面辩证关系原理</t>
  </si>
  <si>
    <t>┊┊┊┊├«知识亚点»坚持两点论和重点论相统一的认识方法</t>
  </si>
  <si>
    <t>┊┊┊├«知识点»树立创新意识是唯物辩证法的要求</t>
  </si>
  <si>
    <t>┊┊┊┊├«知识亚点»辩证否定原理</t>
  </si>
  <si>
    <t>┊┊┊┊├«知识亚点»坚持辩证的否定观，树立创新意识</t>
  </si>
  <si>
    <t>┊┊┊┊├«知识亚点»树立创新意识的哲学依据</t>
  </si>
  <si>
    <t>┊┊┊├«知识点»创新是民族进步的灵魂</t>
  </si>
  <si>
    <t>┊┊├«知识主题»综合探究：坚持唯物辩证法 反对形而上学</t>
  </si>
  <si>
    <t>┊┊┊├«知识点»唯物辩证法与形而上学</t>
  </si>
  <si>
    <t>┊┊┊├«知识点»社会发展的规律</t>
  </si>
  <si>
    <t>┊┊┊┊├«知识亚点»社会存在与社会意识的辩证关系</t>
  </si>
  <si>
    <t>┊┊┊┊├«知识亚点»生产方式是人类社会存在和发展的基础</t>
  </si>
  <si>
    <t>┊┊┊┊├«知识亚点»人类社会发展的基本规律和矛盾</t>
  </si>
  <si>
    <t>┊┊┊┊├«知识亚点»我国社会主义改革的性质和根本目的</t>
  </si>
  <si>
    <t>┊┊┊├«知识点»社会历史的主体</t>
  </si>
  <si>
    <t>┊┊┊├«知识点»价值与价值观</t>
  </si>
  <si>
    <t>┊┊┊┊├«知识亚点»价值、人的价值的内涵与评价</t>
  </si>
  <si>
    <t>┊┊┊┊├«知识亚点»价值观的导向作用原理</t>
  </si>
  <si>
    <t>┊┊┊├«知识点»价值判断与价值选择</t>
  </si>
  <si>
    <t>┊┊┊┊├«知识亚点»价值判断和价值选择的客观依据</t>
  </si>
  <si>
    <t>┊┊┊┊├«知识亚点»价值判断和价值选择的特点</t>
  </si>
  <si>
    <t>┊┊┊┊├«知识亚点»价值冲突与评价标准</t>
  </si>
  <si>
    <t>┊┊┊├«知识点»价值的创造与实现</t>
  </si>
  <si>
    <t>┊┊├«知识主题»综合探究：坚定理想 铸就辉煌</t>
  </si>
  <si>
    <t>┊┊┊├«知识点»坚定理想 铸就辉煌</t>
  </si>
  <si>
    <t>├«知识域»历史</t>
  </si>
  <si>
    <t>┊├«知识区»必修1</t>
  </si>
  <si>
    <t>┊┊┊├«知识主题»1 夏、商、西周的政治制度</t>
  </si>
  <si>
    <t>┊┊┊┊├«知识点»王位世袭制</t>
  </si>
  <si>
    <t>┊┊┊┊├«知识点»商朝政治制度的特点</t>
  </si>
  <si>
    <t>┊┊┊┊├«知识点»西周的分封制</t>
  </si>
  <si>
    <t>┊┊┊┊├«知识点»宗法制</t>
  </si>
  <si>
    <t>┊┊┊┊├«知识点»宗法制与分封制的关系</t>
  </si>
  <si>
    <t>┊┊┊┊├«知识点»礼乐制度</t>
  </si>
  <si>
    <t>┊┊┊┊├«知识点»中国早期政治制度的特点</t>
  </si>
  <si>
    <t>┊┊┊├«知识主题»2 秦朝中央集权制度的形成</t>
  </si>
  <si>
    <t>┊┊┊┊├«知识点»秦朝的统一</t>
  </si>
  <si>
    <t>┊┊┊┊├«知识点»皇帝制度</t>
  </si>
  <si>
    <t>┊┊┊┊├«知识点»三公九卿制</t>
  </si>
  <si>
    <t>┊┊┊┊├«知识点»郡县制</t>
  </si>
  <si>
    <t>┊┊┊┊├«知识点»秦朝中央集制度建立的影响</t>
  </si>
  <si>
    <t>┊┊┊├«知识主题»3 从汉到元政治制度的演变</t>
  </si>
  <si>
    <t>┊┊┊┊├«知识点»汉朝加强中央集权的措施</t>
  </si>
  <si>
    <t>┊┊┊┊├«知识点»唐朝的中央集权</t>
  </si>
  <si>
    <t>┊┊┊┊├«知识点»北宋加强中央集权的措施</t>
  </si>
  <si>
    <t>┊┊┊┊├«知识点»元朝的行省制度</t>
  </si>
  <si>
    <t>┊┊┊┊├«知识点»汉朝加强君主专制的措施</t>
  </si>
  <si>
    <t>┊┊┊┊├«知识点»唐朝三省六部制</t>
  </si>
  <si>
    <t>┊┊┊┊├«知识点»宋朝加强君主专制的措施</t>
  </si>
  <si>
    <t>┊┊┊┊├«知识点»元朝加强君主专制的措施</t>
  </si>
  <si>
    <t>┊┊┊┊├«知识点»从汉到元政治制度的演变</t>
  </si>
  <si>
    <t>┊┊┊┊├«知识点»古代监察制度</t>
  </si>
  <si>
    <t>┊┊┊┊├«知识点»古代的选官制度</t>
  </si>
  <si>
    <t>┊┊┊┊┊├«知识亚点»世官制</t>
  </si>
  <si>
    <t>┊┊┊┊┊├«知识亚点»察举制</t>
  </si>
  <si>
    <t>┊┊┊┊┊├«知识亚点»九品中正制</t>
  </si>
  <si>
    <t>┊┊┊┊┊├«知识亚点»科举制</t>
  </si>
  <si>
    <t>┊┊┊┊├«知识点»中国古代政治制度的特点</t>
  </si>
  <si>
    <t>┊┊┊├«知识主题»4 明清君主专制的加强</t>
  </si>
  <si>
    <t>┊┊┊┊├«知识点»宰相制度的废除</t>
  </si>
  <si>
    <t>┊┊┊┊├«知识点»内阁的设置</t>
  </si>
  <si>
    <t>┊┊┊┊├«知识点»军机处的设立</t>
  </si>
  <si>
    <t>┊┊┊┊├«知识点»清朝的边疆政策</t>
  </si>
  <si>
    <t>┊┊┊┊┊├«知识亚点»清朝边疆政策的基本原则</t>
  </si>
  <si>
    <t>┊┊┊┊┊├«知识亚点»理藩院</t>
  </si>
  <si>
    <t>┊┊┊┊┊├«知识亚点»改土归流</t>
  </si>
  <si>
    <t>┊┊┊├«知识主题»5 民主政治的摇篮——古代希腊</t>
  </si>
  <si>
    <t>┊┊┊┊├«知识点»古代希腊独特的自然条件</t>
  </si>
  <si>
    <t>┊┊┊┊├«知识点»古代希腊的社会环境</t>
  </si>
  <si>
    <t>┊┊┊┊├«知识点»古希腊城邦政体</t>
  </si>
  <si>
    <t>┊┊┊┊├«知识点»雅典公民</t>
  </si>
  <si>
    <t>┊┊┊├«知识主题»6 雅典的民主政治</t>
  </si>
  <si>
    <t>┊┊┊┊├«知识点»梭伦改革</t>
  </si>
  <si>
    <t>┊┊┊┊├«知识点»克利斯提尼改革</t>
  </si>
  <si>
    <t>┊┊┊┊├«知识点»伯利克里改革</t>
  </si>
  <si>
    <t>┊┊┊┊├«知识点»对雅典民主政治的评价</t>
  </si>
  <si>
    <t>┊┊┊├«知识主题»7 罗马法的起源与发展</t>
  </si>
  <si>
    <t>┊┊┊┊├«知识点»习惯法</t>
  </si>
  <si>
    <t>┊┊┊┊├«知识点»《十二铜表法》</t>
  </si>
  <si>
    <t>┊┊┊┊├«知识点»公民法</t>
  </si>
  <si>
    <t>┊┊┊┊├«知识点»万民法</t>
  </si>
  <si>
    <t>┊┊┊┊├«知识点»西塞罗和自然法精神</t>
  </si>
  <si>
    <t>┊┊┊┊├«知识点»罗马法的作用和影响</t>
  </si>
  <si>
    <t>┊┊┊├«知识主题»8 英国君主立宪制的建立</t>
  </si>
  <si>
    <t>┊┊┊┊├«知识点»光荣革命</t>
  </si>
  <si>
    <t>┊┊┊┊├«知识点»《权利法案》</t>
  </si>
  <si>
    <t>┊┊┊┊├«知识点»《王位继承法》</t>
  </si>
  <si>
    <t>┊┊┊┊├«知识点»英国的君主立宪制</t>
  </si>
  <si>
    <t>┊┊┊┊├«知识点»责任内阁的形成</t>
  </si>
  <si>
    <t>┊┊┊┊├«知识点»英国的代议制</t>
  </si>
  <si>
    <t>┊┊┊┊├«知识点»1832年议会改革</t>
  </si>
  <si>
    <t>┊┊┊├«知识主题»9 美国联邦政府的建立</t>
  </si>
  <si>
    <t>┊┊┊┊├«知识点»美国成立初的邦联制</t>
  </si>
  <si>
    <t>┊┊┊┊├«知识点»1787年宪法体现的原则</t>
  </si>
  <si>
    <t>┊┊┊┊┊├«知识亚点»联邦制原则</t>
  </si>
  <si>
    <t>┊┊┊┊┊├«知识亚点»三权分立原则</t>
  </si>
  <si>
    <t>┊┊┊┊┊├«知识亚点»民主共和原则</t>
  </si>
  <si>
    <t>┊┊┊┊├«知识点»1787年宪法的意义</t>
  </si>
  <si>
    <t>┊┊┊┊├«知识点»华盛顿</t>
  </si>
  <si>
    <t>┊┊┊┊├«知识点»从邦联到联邦</t>
  </si>
  <si>
    <t>┊┊┊┊├«知识点»美国的两党制</t>
  </si>
  <si>
    <t>┊┊┊┊┊├«知识亚点»对两党制的评价</t>
  </si>
  <si>
    <t>┊┊┊├«知识主题»10 资本主义政治制度在欧洲大陆的扩展</t>
  </si>
  <si>
    <t>┊┊┊┊├«知识点»法国大革命</t>
  </si>
  <si>
    <t>┊┊┊┊├«知识点»艰难的法兰西共和之路</t>
  </si>
  <si>
    <t>┊┊┊┊├«知识点»法兰西第三共和国宪法</t>
  </si>
  <si>
    <t>┊┊┊┊├«知识点»德意志的统一</t>
  </si>
  <si>
    <t>┊┊┊┊├«知识点»1871年德意志帝国宪法</t>
  </si>
  <si>
    <t>┊┊┊┊├«知识点»德国的君主立宪制</t>
  </si>
  <si>
    <t>┊┊┊┊┊├«知识亚点»德意志皇帝的权力</t>
  </si>
  <si>
    <t>┊┊┊┊┊├«知识亚点»联邦议会和帝国议会</t>
  </si>
  <si>
    <t>┊┊┊┊┊├«知识亚点»德意志宰相的权力</t>
  </si>
  <si>
    <t>┊┊┊├«知识主题»11 鸦片战争</t>
  </si>
  <si>
    <t>┊┊┊┊├«知识点»鸦片战争</t>
  </si>
  <si>
    <t>┊┊┊┊┊├«知识亚点»《南京条约》</t>
  </si>
  <si>
    <t>┊┊┊┊├«知识点»第二次鸦片战争</t>
  </si>
  <si>
    <t>┊┊┊┊┊├«知识亚点»《天津条约》</t>
  </si>
  <si>
    <t>┊┊┊┊┊├«知识亚点»《北京条约》</t>
  </si>
  <si>
    <t>┊┊┊├«知识主题»12 甲午中日战争和八国联军侵华</t>
  </si>
  <si>
    <t>┊┊┊┊├«知识点»甲午中日战争</t>
  </si>
  <si>
    <t>┊┊┊┊┊├«知识亚点»平壤陆战</t>
  </si>
  <si>
    <t>┊┊┊┊┊├«知识亚点»黄海海战</t>
  </si>
  <si>
    <t>┊┊┊┊┊├«知识亚点»邓世昌</t>
  </si>
  <si>
    <t>┊┊┊┊┊├«知识亚点»威海卫战役</t>
  </si>
  <si>
    <t>┊┊┊┊┊├«知识亚点»《马关条约》</t>
  </si>
  <si>
    <t>┊┊┊┊├«知识点»八国联军侵华</t>
  </si>
  <si>
    <t>┊┊┊┊┊├«知识亚点»《辛丑条约》</t>
  </si>
  <si>
    <t>┊┊┊├«知识主题»13 中国军民维护国家主权的斗争</t>
  </si>
  <si>
    <t>┊┊┊┊├«知识点»三元里抗英</t>
  </si>
  <si>
    <t>┊┊┊┊├«知识点»左宗棠收复新疆</t>
  </si>
  <si>
    <t>┊┊┊┊├«知识点»反割台斗争</t>
  </si>
  <si>
    <t>┊┊┊┊├«知识点»义和团运动</t>
  </si>
  <si>
    <t>┊┊┊├«知识主题»14 太平天国运动</t>
  </si>
  <si>
    <t>┊┊┊┊├«知识点»金田起义</t>
  </si>
  <si>
    <t>┊┊┊┊├«知识点»太平天国定都天京</t>
  </si>
  <si>
    <t>┊┊┊┊├«知识点»北伐和西征</t>
  </si>
  <si>
    <t>┊┊┊┊├«知识点»《天朝田亩制度》</t>
  </si>
  <si>
    <t>┊┊┊┊├«知识点»天京事变</t>
  </si>
  <si>
    <t>┊┊┊┊├«知识点»洪仁玕和《资政新篇》</t>
  </si>
  <si>
    <t>┊┊┊┊├«知识点»天京陷落</t>
  </si>
  <si>
    <t>┊┊┊┊├«知识点»对太平天国运动的评价</t>
  </si>
  <si>
    <t>┊┊┊├«知识主题»15 辛亥革命</t>
  </si>
  <si>
    <t>┊┊┊┊├«知识点»孙中山早期的革命活动</t>
  </si>
  <si>
    <t>┊┊┊┊┊├«知识亚点»兴中会</t>
  </si>
  <si>
    <t>┊┊┊┊┊├«知识亚点»中国同盟会</t>
  </si>
  <si>
    <t>┊┊┊┊┊├«知识亚点»《民报》</t>
  </si>
  <si>
    <t>┊┊┊┊┊├«知识亚点»黄花岗起义</t>
  </si>
  <si>
    <t>┊┊┊┊├«知识点»四川保路运动</t>
  </si>
  <si>
    <t>┊┊┊┊├«知识点»辛亥革命</t>
  </si>
  <si>
    <t>┊┊┊┊├«知识点»中华民国成立</t>
  </si>
  <si>
    <t>┊┊┊┊├«知识点»《中华民国临时约法》颁布</t>
  </si>
  <si>
    <t>┊┊┊┊├«知识点»袁世凯窃取革命果实</t>
  </si>
  <si>
    <t>┊┊┊┊├«知识点»对辛亥革命的评价</t>
  </si>
  <si>
    <t>┊┊┊├«知识主题»16 新民主主义革命的崛起</t>
  </si>
  <si>
    <t>┊┊┊┊├«知识点»五四运动</t>
  </si>
  <si>
    <t>┊┊┊┊├«知识点»中国共产党的诞生</t>
  </si>
  <si>
    <t>┊┊┊┊┊├«知识亚点»中共一大</t>
  </si>
  <si>
    <t>┊┊┊┊├«知识点»第一次国共合作</t>
  </si>
  <si>
    <t>┊┊┊┊┊├«知识亚点»国民党一大</t>
  </si>
  <si>
    <t>┊┊┊┊├«知识点»国民大革命</t>
  </si>
  <si>
    <t>┊┊┊┊┊├«知识亚点»北伐</t>
  </si>
  <si>
    <t>┊┊┊┊├«知识点»国民大革命的失败</t>
  </si>
  <si>
    <t>┊┊┊┊┊├«知识亚点»四一二政变</t>
  </si>
  <si>
    <t>┊┊┊┊┊├«知识亚点»七一五政变</t>
  </si>
  <si>
    <t>┊┊┊┊├«知识点»宁汉合流</t>
  </si>
  <si>
    <t>┊┊┊┊├«知识点»国民大革命的意义</t>
  </si>
  <si>
    <t>┊┊┊├«知识主题»17 国共的十年对峙</t>
  </si>
  <si>
    <t>┊┊┊┊├«知识点»南昌起义</t>
  </si>
  <si>
    <t>┊┊┊┊├«知识点»秋收起义</t>
  </si>
  <si>
    <t>┊┊┊┊├«知识点»井冈山革命根据地</t>
  </si>
  <si>
    <t>┊┊┊┊├«知识点»土地革命</t>
  </si>
  <si>
    <t>┊┊┊┊├«知识点»中华苏维埃共和国成立</t>
  </si>
  <si>
    <t>┊┊┊┊├«知识点»工农武装割据</t>
  </si>
  <si>
    <t>┊┊┊┊├«知识点»国民党的围剿</t>
  </si>
  <si>
    <t>┊┊┊┊├«知识点»红军长征</t>
  </si>
  <si>
    <t>┊┊┊┊├«知识点»遵义会议</t>
  </si>
  <si>
    <t>┊┊┊┊├«知识点»长征精神</t>
  </si>
  <si>
    <t>┊┊┊├«知识主题»18 解放战争</t>
  </si>
  <si>
    <t>┊┊┊┊├«知识点»1947年土地改革</t>
  </si>
  <si>
    <t>┊┊┊┊├«知识点»刘邓大军挺进大别山</t>
  </si>
  <si>
    <t>┊┊┊┊├«知识点»辽沈战役</t>
  </si>
  <si>
    <t>┊┊┊┊├«知识点»淮海战役</t>
  </si>
  <si>
    <t>┊┊┊┊├«知识点»平津战役</t>
  </si>
  <si>
    <t>┊┊┊┊├«知识点»渡江战役</t>
  </si>
  <si>
    <t>┊┊┊┊├«知识点»新民主主义战争胜利的意义</t>
  </si>
  <si>
    <t>┊┊┊├«知识主题»19 抗日战争</t>
  </si>
  <si>
    <t>┊┊┊┊├«知识点»九一八事变</t>
  </si>
  <si>
    <t>┊┊┊┊├«知识点»七七事变</t>
  </si>
  <si>
    <t>┊┊┊┊├«知识点»八一三事变</t>
  </si>
  <si>
    <t>┊┊┊┊├«知识点»南京大屠杀</t>
  </si>
  <si>
    <t>┊┊┊┊├«知识点»“八一宣言”</t>
  </si>
  <si>
    <t>┊┊┊┊├«知识点»东北抗日义勇军的抗战</t>
  </si>
  <si>
    <t>┊┊┊┊├«知识点»西安事变</t>
  </si>
  <si>
    <t>┊┊┊┊├«知识点»抗日民族统一战线的建立</t>
  </si>
  <si>
    <t>┊┊┊┊├«知识点»国民党正面战场的抗战</t>
  </si>
  <si>
    <t>┊┊┊┊┊├«知识亚点»淞沪会战</t>
  </si>
  <si>
    <t>┊┊┊┊┊├«知识亚点»太原会战</t>
  </si>
  <si>
    <t>┊┊┊┊┊├«知识亚点»徐州会战</t>
  </si>
  <si>
    <t>┊┊┊┊┊├«知识亚点»武汉会战</t>
  </si>
  <si>
    <t>┊┊┊┊├«知识点»共产党敌后战场的抗战</t>
  </si>
  <si>
    <t>┊┊┊┊┊├«知识亚点»百团大战</t>
  </si>
  <si>
    <t>┊┊┊┊├«知识点»抗日战争胜利的意义</t>
  </si>
  <si>
    <t>┊┊┊├«知识主题»20 马克思主义的诞生</t>
  </si>
  <si>
    <t>┊┊┊┊├«知识点»马克思主义诞生的背景</t>
  </si>
  <si>
    <t>┊┊┊┊├«知识点»空想社会主义理论</t>
  </si>
  <si>
    <t>┊┊┊┊├«知识点»欧洲三次工人运动</t>
  </si>
  <si>
    <t>┊┊┊┊┊├«知识亚点»法国里昂工人起义</t>
  </si>
  <si>
    <t>┊┊┊┊┊├«知识亚点»英国宪章运动</t>
  </si>
  <si>
    <t>┊┊┊┊┊├«知识亚点»德意志西里西亚纺织工人起义</t>
  </si>
  <si>
    <t>┊┊┊┊├«知识点»马克思和恩格斯的生平</t>
  </si>
  <si>
    <t>┊┊┊┊├«知识点»《共产党宣言》的发表</t>
  </si>
  <si>
    <t>┊┊┊├«知识主题»21 国际工人运动的艰辛历程</t>
  </si>
  <si>
    <t>┊┊┊┊├«知识点»19世纪60年代的国际工人运动高潮</t>
  </si>
  <si>
    <t>┊┊┊┊├«知识点»第一国际</t>
  </si>
  <si>
    <t>┊┊┊┊├«知识点»巴黎公社</t>
  </si>
  <si>
    <t>┊┊┊┊├«知识点»第二国际的斗争</t>
  </si>
  <si>
    <t>┊┊┊├«知识主题»22 俄国十月革命的胜利</t>
  </si>
  <si>
    <t>┊┊┊┊├«知识点»十月革命前的沙皇俄国</t>
  </si>
  <si>
    <t>┊┊┊┊├«知识点»二月革命</t>
  </si>
  <si>
    <t>┊┊┊┊├«知识点»四月提纲</t>
  </si>
  <si>
    <t>┊┊┊┊├«知识点»七月流血事件</t>
  </si>
  <si>
    <t>┊┊┊┊├«知识点»十月革命</t>
  </si>
  <si>
    <t>┊┊┊┊├«知识点»苏维埃政权的建立</t>
  </si>
  <si>
    <t>┊┊┊├«知识主题»23 新中国的民主政治建设</t>
  </si>
  <si>
    <t>┊┊┊┊├«知识点»中国人民政治协商会议</t>
  </si>
  <si>
    <t>┊┊┊┊┊├«知识亚点»共同纲领</t>
  </si>
  <si>
    <t>┊┊┊┊├«知识点»中国共产党领导的多党合作和政治协商制度的形成</t>
  </si>
  <si>
    <t>┊┊┊┊├«知识点»新中国成立</t>
  </si>
  <si>
    <t>┊┊┊┊├«知识点»1954年第一届全国人民代表大会</t>
  </si>
  <si>
    <t>┊┊┊┊┊├«知识亚点»《中华人民共和国宪法》</t>
  </si>
  <si>
    <t>┊┊┊┊┊├«知识亚点»人民代表大会制度的形成</t>
  </si>
  <si>
    <t>┊┊┊┊├«知识点»民族区域自治制度</t>
  </si>
  <si>
    <t>┊┊┊├«知识主题»24 民主政治建设的曲折发展</t>
  </si>
  <si>
    <t>┊┊┊┊├«知识点»文化大革命</t>
  </si>
  <si>
    <t>┊┊┊┊┊├«知识亚点»文革对民主法制的践踏</t>
  </si>
  <si>
    <t>┊┊┊┊├«知识点»法制走向健全</t>
  </si>
  <si>
    <t>┊┊┊┊┊├«知识亚点»十一届三中全会</t>
  </si>
  <si>
    <t>┊┊┊┊┊├«知识亚点»刘少奇冤案平反</t>
  </si>
  <si>
    <t>┊┊┊┊┊├«知识亚点»1982年修订《中华人民共和国宪法》</t>
  </si>
  <si>
    <t>┊┊┊┊├«知识点»民主制度的重建和完善</t>
  </si>
  <si>
    <t>┊┊┊┊┊├«知识亚点»重新召开两会</t>
  </si>
  <si>
    <t>┊┊┊┊┊├«知识亚点»完善政治协商制度</t>
  </si>
  <si>
    <t>┊┊┊┊┊├«知识亚点»1984年颁布《民族区域自治法》</t>
  </si>
  <si>
    <t>┊┊┊┊┊├«知识亚点»基层民主自治制度（海选）</t>
  </si>
  <si>
    <t>┊┊┊├«知识主题»25 祖国统一大业</t>
  </si>
  <si>
    <t>┊┊┊┊├«知识点»“一国两制”构想的提出</t>
  </si>
  <si>
    <t>┊┊┊┊├«知识点»香港回归</t>
  </si>
  <si>
    <t>┊┊┊┊├«知识点»澳门回归</t>
  </si>
  <si>
    <t>┊┊┊┊├«知识点»海峡两岸关系的发展</t>
  </si>
  <si>
    <t>┊┊┊├«知识主题»26 新中国初期的外交</t>
  </si>
  <si>
    <t>┊┊┊┊├«知识点»独立自主的和平外交政策</t>
  </si>
  <si>
    <t>┊┊┊┊┊├«知识亚点»另起炉灶</t>
  </si>
  <si>
    <t>┊┊┊┊┊├«知识亚点»打扫干净屋子再请客</t>
  </si>
  <si>
    <t>┊┊┊┊┊├«知识亚点»一边倒</t>
  </si>
  <si>
    <t>┊┊┊┊├«知识点»和平共处五项原则</t>
  </si>
  <si>
    <t>┊┊┊┊├«知识点»日内瓦会议</t>
  </si>
  <si>
    <t>┊┊┊┊├«知识点»万隆会议</t>
  </si>
  <si>
    <t>┊┊┊┊┊├«知识亚点»“求同存异”方针</t>
  </si>
  <si>
    <t>┊┊┊┊┊├«知识亚点»万隆精神</t>
  </si>
  <si>
    <t>┊┊┊┊├«知识点»周恩来的外交才智</t>
  </si>
  <si>
    <t>┊┊┊├«知识主题»27 外交关系的突破</t>
  </si>
  <si>
    <t>┊┊┊┊├«知识点»恢复联合国合法席位</t>
  </si>
  <si>
    <t>┊┊┊┊├«知识点»中美关系正常化</t>
  </si>
  <si>
    <t>┊┊┊┊├«知识点»中日建交</t>
  </si>
  <si>
    <t>┊┊┊├«知识主题»28 开创外交新局面</t>
  </si>
  <si>
    <t>┊┊┊┊├«知识点»中国的外交政策目标</t>
  </si>
  <si>
    <t>┊┊┊┊├«知识点»开展以联合国为核心的多边外交</t>
  </si>
  <si>
    <t>┊┊┊┊├«知识点»参与地区性国际组织</t>
  </si>
  <si>
    <t>┊┊┊┊┊├«知识亚点»亚太经合组织</t>
  </si>
  <si>
    <t>┊┊┊┊├«知识点»积极发展与周边国家的睦邻友好关系</t>
  </si>
  <si>
    <t>┊┊┊┊┊├«知识亚点»上海合作组织</t>
  </si>
  <si>
    <t>┊┊┊├«知识主题»八 当今世界政治格局的多极化趋势</t>
  </si>
  <si>
    <t>┊┊┊├«知识主题»29 两极世界的形成</t>
  </si>
  <si>
    <t>┊┊┊┊├«知识点»雅尔塔体系</t>
  </si>
  <si>
    <t>┊┊┊┊├«知识点»美苏冷战</t>
  </si>
  <si>
    <t>┊┊┊┊┊├«知识亚点»铁幕演说</t>
  </si>
  <si>
    <t>┊┊┊┊┊├«知识亚点»杜鲁门主义</t>
  </si>
  <si>
    <t>┊┊┊┊┊├«知识亚点»马歇尔计划</t>
  </si>
  <si>
    <t>┊┊┊┊├«知识点»北约</t>
  </si>
  <si>
    <t>┊┊┊┊├«知识点»经济互助委员会</t>
  </si>
  <si>
    <t>┊┊┊┊├«知识点»华约</t>
  </si>
  <si>
    <t>┊┊┊┊├«知识点»德国分裂</t>
  </si>
  <si>
    <t>┊┊┊┊┊├«知识亚点»柏林墙</t>
  </si>
  <si>
    <t>┊┊┊┊├«知识点»冷战中的局部热战</t>
  </si>
  <si>
    <t>┊┊┊┊┊├«知识亚点»朝鲜战争</t>
  </si>
  <si>
    <t>┊┊┊┊┊├«知识亚点»越南战争</t>
  </si>
  <si>
    <t>┊┊┊┊┊├«知识亚点»古巴导弹危机</t>
  </si>
  <si>
    <t>┊┊┊├«知识主题»30 世界多极化趋势的出现</t>
  </si>
  <si>
    <t>┊┊┊┊├«知识点»欧洲联合</t>
  </si>
  <si>
    <t>┊┊┊┊├«知识点»二战后日本成为世界第二号经济强国</t>
  </si>
  <si>
    <t>┊┊┊┊┊├«知识亚点»战后日本人经济发展的原因</t>
  </si>
  <si>
    <t>┊┊┊┊├«知识点»不结盟运动</t>
  </si>
  <si>
    <t>┊┊┊┊┊├«知识亚点»不结盟运动的宗旨</t>
  </si>
  <si>
    <t>┊┊┊┊┊├«知识亚点»中国与不结盟运动的关系</t>
  </si>
  <si>
    <t>┊┊┊┊┊├«知识亚点»不结盟运动的影响</t>
  </si>
  <si>
    <t>┊┊┊┊├«知识点»中国成为世界第三经济体</t>
  </si>
  <si>
    <t>┊┊┊├«知识主题»31 世纪之交的世界格局</t>
  </si>
  <si>
    <t>┊┊┊┊├«知识点»东欧剧变</t>
  </si>
  <si>
    <t>┊┊┊┊├«知识点»苏联解体</t>
  </si>
  <si>
    <t>┊┊┊┊├«知识点»阿以冲突</t>
  </si>
  <si>
    <t>┊┊┊┊├«知识点»科索沃危机</t>
  </si>
  <si>
    <t>┊┊┊┊├«知识点»欧盟</t>
  </si>
  <si>
    <t>┊┊┊┊├«知识点»欧元</t>
  </si>
  <si>
    <t>┊┊┊┊├«知识点»叶利钦政府的对外政策</t>
  </si>
  <si>
    <t>┊┊┊┊├«知识点»普京的务实政策</t>
  </si>
  <si>
    <t>┊┊┊┊├«知识点»第三世界力量的发展</t>
  </si>
  <si>
    <t>┊┊┊┊├«知识点»“一超多强”局面</t>
  </si>
  <si>
    <t>┊┊┊┊├«知识点»政治格局多极化</t>
  </si>
  <si>
    <t>┊├«知识区»必修2</t>
  </si>
  <si>
    <t>┊┊┊├«知识主题»1 发达的古代农业</t>
  </si>
  <si>
    <t>┊┊┊┊├«知识点»中国古代农业耕作方式</t>
  </si>
  <si>
    <t>┊┊┊┊├«知识点»中国古代农业生产工具</t>
  </si>
  <si>
    <t>┊┊┊┊├«知识点»中国古代水利工程</t>
  </si>
  <si>
    <t>┊┊┊┊├«知识点»中国古代的灌溉工具</t>
  </si>
  <si>
    <t>┊┊┊┊├«知识点»中国古代土地制度的演变</t>
  </si>
  <si>
    <t>┊┊┊┊├«知识点»中国古代农业经济的特点</t>
  </si>
  <si>
    <t>┊┊┊┊├«知识点»中国古代小农经济</t>
  </si>
  <si>
    <t>┊┊┊┊├«知识点»中国古代农业经济的地位</t>
  </si>
  <si>
    <t>┊┊┊┊├«知识点»传统农业的耕作技术</t>
  </si>
  <si>
    <t>┊┊┊┊├«知识点»古代赋税制度</t>
  </si>
  <si>
    <t>┊┊┊├«知识主题»2 古代手工业的进步</t>
  </si>
  <si>
    <t>┊┊┊┊├«知识点»中国古代手工业的发展</t>
  </si>
  <si>
    <t>┊┊┊┊├«知识点»官营手工业</t>
  </si>
  <si>
    <t>┊┊┊┊├«知识点»民营手工业</t>
  </si>
  <si>
    <t>┊┊┊┊├«知识点»家庭手工业</t>
  </si>
  <si>
    <t>┊┊┊┊├«知识点»田庄手工业</t>
  </si>
  <si>
    <t>┊┊┊┊├«知识点»古代纺织业的发展</t>
  </si>
  <si>
    <t>┊┊┊┊┊├«知识亚点»丝绸之路</t>
  </si>
  <si>
    <t>┊┊┊┊├«知识点»古代冶金技术的发展</t>
  </si>
  <si>
    <t>┊┊┊┊├«知识点»古代陶瓷业的发展</t>
  </si>
  <si>
    <t>┊┊┊├«知识主题»3 古代商业的发展</t>
  </si>
  <si>
    <t>┊┊┊┊├«知识点»商朝时期的商业</t>
  </si>
  <si>
    <t>┊┊┊┊├«知识点»春秋战国时期的商业</t>
  </si>
  <si>
    <t>┊┊┊┊├«知识点»秦汉时期商业的发展</t>
  </si>
  <si>
    <t>┊┊┊┊├«知识点»唐朝的商业发展</t>
  </si>
  <si>
    <t>┊┊┊┊├«知识点»宋朝的商业发展</t>
  </si>
  <si>
    <t>┊┊┊┊├«知识点»明清时期的商业</t>
  </si>
  <si>
    <t>┊┊┊┊├«知识点»古代市的变迁</t>
  </si>
  <si>
    <t>┊┊┊┊┊├«知识亚点»草市和夜市</t>
  </si>
  <si>
    <t>┊┊┊┊├«知识点»商业都会的发展</t>
  </si>
  <si>
    <t>┊┊┊┊├«知识点»官府控制下的对外贸易</t>
  </si>
  <si>
    <t>┊┊┊├«知识主题»4 古代的经济政策</t>
  </si>
  <si>
    <t>┊┊┊┊├«知识点»古代中国经济重心的南移</t>
  </si>
  <si>
    <t>┊┊┊┊├«知识点»古代中国经济政策</t>
  </si>
  <si>
    <t>┊┊┊┊├«知识点»土地兼并</t>
  </si>
  <si>
    <t>┊┊┊┊├«知识点»重农抑商</t>
  </si>
  <si>
    <t>┊┊┊┊┊├«知识亚点»明清的专卖制度</t>
  </si>
  <si>
    <t>┊┊┊┊├«知识点»海禁</t>
  </si>
  <si>
    <t>┊┊┊┊├«知识点»闭关锁国</t>
  </si>
  <si>
    <t>┊┊┊┊├«知识点»资本主义萌芽的缓慢发展</t>
  </si>
  <si>
    <t>┊┊┊├«知识主题»5 开辟新航路</t>
  </si>
  <si>
    <t>┊┊┊┊├«知识点»古代世界文明的分散分布</t>
  </si>
  <si>
    <t>┊┊┊┊├«知识点»世界资本主义经济的萌生</t>
  </si>
  <si>
    <t>┊┊┊┊┊├«知识亚点»公司的出现</t>
  </si>
  <si>
    <t>┊┊┊┊├«知识点»新航路开辟</t>
  </si>
  <si>
    <t>┊┊┊┊┊├«知识亚点»新航路开辟的原因和条件</t>
  </si>
  <si>
    <t>┊┊┊┊┊├«知识亚点»迪亚士</t>
  </si>
  <si>
    <t>┊┊┊┊┊├«知识亚点»哥伦布</t>
  </si>
  <si>
    <t>┊┊┊┊┊├«知识亚点»达·伽马</t>
  </si>
  <si>
    <t>┊┊┊┊┊├«知识亚点»麦哲伦</t>
  </si>
  <si>
    <t>┊┊┊┊├«知识点»新航路开辟的意义</t>
  </si>
  <si>
    <t>┊┊┊┊┊├«知识亚点»地理大发现</t>
  </si>
  <si>
    <t>┊┊┊┊┊├«知识亚点»商业革命</t>
  </si>
  <si>
    <t>┊┊┊┊┊├«知识亚点»价格革命</t>
  </si>
  <si>
    <t>┊┊┊┊├«知识点»世界市场雏形出现</t>
  </si>
  <si>
    <t>┊┊┊├«知识主题»6 殖民扩张与世界市场的拓展</t>
  </si>
  <si>
    <t>┊┊┊┊├«知识点»荷兰的殖民扩张</t>
  </si>
  <si>
    <t>┊┊┊┊┊├«知识亚点»海上马车夫</t>
  </si>
  <si>
    <t>┊┊┊┊├«知识点»英国的殖民扩张</t>
  </si>
  <si>
    <t>┊┊┊┊┊├«知识亚点»东印度公司</t>
  </si>
  <si>
    <t>┊┊┊┊┊├«知识亚点»《航海条例》</t>
  </si>
  <si>
    <t>┊┊┊┊┊├«知识亚点»“日不落帝国”</t>
  </si>
  <si>
    <t>┊┊┊┊├«知识点»三角贸易</t>
  </si>
  <si>
    <t>┊┊┊┊├«知识点»对殖民扩张的认识</t>
  </si>
  <si>
    <t>┊┊┊├«知识主题»7 第一次工业革命</t>
  </si>
  <si>
    <t>┊┊┊┊├«知识点»工业革命</t>
  </si>
  <si>
    <t>┊┊┊┊┊├«知识亚点»瓦特改良蒸汽机</t>
  </si>
  <si>
    <t>┊┊┊┊┊├«知识亚点»工业革命的成就</t>
  </si>
  <si>
    <t>┊┊┊┊├«知识点»世界市场基本形成</t>
  </si>
  <si>
    <t>┊┊┊├«知识主题»8 第二次工业革命</t>
  </si>
  <si>
    <t>┊┊┊┊├«知识点»第二次工业革命</t>
  </si>
  <si>
    <t>┊┊┊┊┊├«知识亚点»电力的广泛使用</t>
  </si>
  <si>
    <t>┊┊┊┊┊├«知识亚点»第二次工业革命的成就</t>
  </si>
  <si>
    <t>┊┊┊┊├«知识点»垄断组织的出现</t>
  </si>
  <si>
    <t>┊┊┊┊├«知识点»世界市场最终形成</t>
  </si>
  <si>
    <t>┊┊┊├«知识主题»9 近代中国民族工业的兴起</t>
  </si>
  <si>
    <t>┊┊┊┊├«知识点»自然经济的逐渐解体</t>
  </si>
  <si>
    <t>┊┊┊┊├«知识点»洋务运动</t>
  </si>
  <si>
    <t>┊┊┊┊├«知识点»中国民族资本主义产生的原因</t>
  </si>
  <si>
    <t>┊┊┊┊├«知识点»中国早期民族资本主义的特点</t>
  </si>
  <si>
    <t>┊┊┊├«知识主题»10 民国时期民族工业的曲折发展</t>
  </si>
  <si>
    <t>┊┊┊┊├«知识点»民族资本主义的曲折发展</t>
  </si>
  <si>
    <t>┊┊┊┊┊├«知识亚点»民族资本主义初步发展</t>
  </si>
  <si>
    <t>┊┊┊┊┊├«知识亚点»民族资本主义发展的“短暂春天”</t>
  </si>
  <si>
    <t>┊┊┊┊┊├«知识亚点»国民政府通知前期民族资本主义较快发展</t>
  </si>
  <si>
    <t>┊┊┊┊┊├«知识亚点»抗日战争时期民族资本主义遭受空前打击</t>
  </si>
  <si>
    <t>┊┊┊┊┊├«知识亚点»解放战争时期民族资本主义陷入绝境</t>
  </si>
  <si>
    <t>┊┊┊├«知识主题»11 近代中国资本主义的历史命运</t>
  </si>
  <si>
    <t>┊┊┊┊├«知识点»对近代民族资本主义发展的评价</t>
  </si>
  <si>
    <t>┊┊┊┊┊├«知识亚点»民族资本主义的发展特点</t>
  </si>
  <si>
    <t>┊┊┊┊┊├«知识亚点»影响民族资本主义发展的因素</t>
  </si>
  <si>
    <t>┊┊┊├«知识主题»12 经济建设的发展和曲折</t>
  </si>
  <si>
    <t>┊┊┊┊├«知识点»建国初期我国面临的形势</t>
  </si>
  <si>
    <t>┊┊┊┊├«知识点»一五计划</t>
  </si>
  <si>
    <t>┊┊┊┊├«知识点»三大改造</t>
  </si>
  <si>
    <t>┊┊┊┊┊├«知识亚点»农业生产合作社</t>
  </si>
  <si>
    <t>┊┊┊┊┊├«知识亚点»手工业生产合作社</t>
  </si>
  <si>
    <t>┊┊┊┊┊├«知识亚点»公私合营</t>
  </si>
  <si>
    <t>┊┊┊┊├«知识点»中共八大</t>
  </si>
  <si>
    <t>┊┊┊┊├«知识点»中共八大二次会议</t>
  </si>
  <si>
    <t>┊┊┊┊├«知识点»大跃进</t>
  </si>
  <si>
    <t>┊┊┊┊├«知识点»人民公社化运动</t>
  </si>
  <si>
    <t>┊┊┊┊├«知识点»八字方针</t>
  </si>
  <si>
    <t>┊┊┊├«知识主题»13 从计划经济到市场经济</t>
  </si>
  <si>
    <t>┊┊┊┊├«知识点»十一届三中全会</t>
  </si>
  <si>
    <t>┊┊┊┊├«知识点»改革开放</t>
  </si>
  <si>
    <t>┊┊┊┊├«知识点»经济体制改革</t>
  </si>
  <si>
    <t>┊┊┊┊┊├«知识亚点»家庭联产承包责任制</t>
  </si>
  <si>
    <t>┊┊┊┊┊├«知识亚点»村民委员会</t>
  </si>
  <si>
    <t>┊┊┊┊┊├«知识亚点»城市经济体制改革</t>
  </si>
  <si>
    <t>┊┊┊┊┊├«知识亚点»劳动分配制度</t>
  </si>
  <si>
    <t>┊┊┊┊├«知识点»社会主义市场经济体制</t>
  </si>
  <si>
    <t>┊┊┊├«知识主题»14 对外开放格局的初步形成</t>
  </si>
  <si>
    <t>┊┊┊┊├«知识点»经济特区的创办</t>
  </si>
  <si>
    <t>┊┊┊┊┊├«知识亚点»一夜崛起的城市</t>
  </si>
  <si>
    <t>┊┊┊┊├«知识点»沿海经济开放区的开辟</t>
  </si>
  <si>
    <t>┊┊┊┊├«知识点»浦东的开发和开放</t>
  </si>
  <si>
    <t>┊┊┊┊├«知识点»对外开放格局</t>
  </si>
  <si>
    <t>┊┊┊┊┊├«知识亚点»对外开放格局的特点</t>
  </si>
  <si>
    <t>┊┊┊├«知识主题»15 物质生活与习俗的变迁</t>
  </si>
  <si>
    <t>┊┊┊┊├«知识点»近代社会生活的变化</t>
  </si>
  <si>
    <t>┊┊┊┊┊├«知识亚点»近代物质生活的变化</t>
  </si>
  <si>
    <t>┊┊┊┊┊├«知识亚点»近代社会习俗的变迁</t>
  </si>
  <si>
    <t>┊┊┊┊┊├«知识亚点»近代社会生活变化的原因</t>
  </si>
  <si>
    <t>┊┊┊┊├«知识点»现代社会生活的变化</t>
  </si>
  <si>
    <t>┊┊┊┊┊├«知识亚点»中国社会新风尚</t>
  </si>
  <si>
    <t>┊┊┊┊┊├«知识亚点»“菜篮子工程”</t>
  </si>
  <si>
    <t>┊┊┊┊┊├«知识亚点»“安居工程”</t>
  </si>
  <si>
    <t>┊┊┊┊┊├«知识亚点»现代社会生活变化的原因</t>
  </si>
  <si>
    <t>┊┊┊├«知识主题»16 交通和通讯工具的进步</t>
  </si>
  <si>
    <t>┊┊┊┊├«知识点»交通工具的进步</t>
  </si>
  <si>
    <t>┊┊┊┊┊├«知识亚点»铁路的发展</t>
  </si>
  <si>
    <t>┊┊┊┊┊├«知识亚点»公路的发展</t>
  </si>
  <si>
    <t>┊┊┊┊┊├«知识亚点»水运的发展</t>
  </si>
  <si>
    <t>┊┊┊┊┊├«知识亚点»航空运输的发展</t>
  </si>
  <si>
    <t>┊┊┊┊├«知识点»通讯工具的变迁</t>
  </si>
  <si>
    <t>┊┊┊┊┊├«知识亚点»电报</t>
  </si>
  <si>
    <t>┊┊┊┊┊├«知识亚点»电话</t>
  </si>
  <si>
    <t>┊┊┊├«知识主题»17 大众传媒的变迁</t>
  </si>
  <si>
    <t>┊┊┊┊├«知识点»报刊业的发展</t>
  </si>
  <si>
    <t>┊┊┊┊├«知识点»影视事业的发展</t>
  </si>
  <si>
    <t>┊┊┊┊┊├«知识亚点»电影业的发展</t>
  </si>
  <si>
    <t>┊┊┊┊┊├«知识亚点»电视业的诞生</t>
  </si>
  <si>
    <t>┊┊┊┊├«知识点»互联网的兴起</t>
  </si>
  <si>
    <t>┊┊┊┊┊├«知识亚点»对互联网的认识</t>
  </si>
  <si>
    <t>┊┊┊├«知识主题»18 空前严重的资本主义世界经济危机</t>
  </si>
  <si>
    <t>┊┊┊┊├«知识点»经济大危机的爆发</t>
  </si>
  <si>
    <t>┊┊┊┊├«知识点»经济大危机的扩展</t>
  </si>
  <si>
    <t>┊┊┊┊├«知识点»经济大危机的特点</t>
  </si>
  <si>
    <t>┊┊┊┊├«知识点»经济大危机的影响</t>
  </si>
  <si>
    <t>┊┊┊┊├«知识点»胡佛的自由放任政策</t>
  </si>
  <si>
    <t>┊┊┊├«知识主题»19 罗斯福新政</t>
  </si>
  <si>
    <t>┊┊┊┊├«知识点»罗斯福新政的背景</t>
  </si>
  <si>
    <t>┊┊┊┊├«知识点»罗斯福新政的措施</t>
  </si>
  <si>
    <t>┊┊┊┊├«知识点»罗斯福新政的影响</t>
  </si>
  <si>
    <t>┊┊┊┊┊├«知识亚点»国家垄断资本主义出现</t>
  </si>
  <si>
    <t>┊┊┊├«知识主题»20 战后资本主义的新变化</t>
  </si>
  <si>
    <t>┊┊┊┊├«知识点»国家垄断资本主义的发展</t>
  </si>
  <si>
    <t>┊┊┊┊┊├«知识亚点»凯恩斯主义</t>
  </si>
  <si>
    <t>┊┊┊┊┊├«知识亚点»70年代美国经济的“滞胀”</t>
  </si>
  <si>
    <t>┊┊┊┊├«知识点»战后西欧和日本的崛起</t>
  </si>
  <si>
    <t>┊┊┊┊┊├«知识亚点»混合经济</t>
  </si>
  <si>
    <t>┊┊┊┊├«知识点»“福利国家”</t>
  </si>
  <si>
    <t>┊┊┊┊├«知识点»第三产业的兴起</t>
  </si>
  <si>
    <t>┊┊┊┊├«知识点»“新经济”的出现</t>
  </si>
  <si>
    <t>┊┊┊├«知识主题»21 社会主义建设道路的初期探索</t>
  </si>
  <si>
    <t>┊┊┊┊├«知识点»战时共产主义政策</t>
  </si>
  <si>
    <t>┊┊┊┊├«知识点»新经济政策</t>
  </si>
  <si>
    <t>┊┊┊┊├«知识点»对列宁的评价</t>
  </si>
  <si>
    <t>┊┊┊├«知识主题»22 斯大林模式的社会主义建设道路</t>
  </si>
  <si>
    <t>┊┊┊┊├«知识点»苏联的建立</t>
  </si>
  <si>
    <t>┊┊┊┊├«知识点»斯大林优先发展重工业</t>
  </si>
  <si>
    <t>┊┊┊┊├«知识点»农业全盘集体化</t>
  </si>
  <si>
    <t>┊┊┊┊├«知识点»斯大林模式的特征</t>
  </si>
  <si>
    <t>┊┊┊┊├«知识点»对斯大林模式的评价</t>
  </si>
  <si>
    <t>┊┊┊┊├«知识点»对斯大林的评价</t>
  </si>
  <si>
    <t>┊┊┊├«知识主题»23 二战后苏联的经济改革</t>
  </si>
  <si>
    <t>┊┊┊┊├«知识点»赫鲁晓夫改革</t>
  </si>
  <si>
    <t>┊┊┊┊├«知识点»勃列日涅夫改革</t>
  </si>
  <si>
    <t>┊┊┊┊├«知识点»戈尔巴乔夫改革</t>
  </si>
  <si>
    <t>┊┊┊┊├«知识点»苏联的解体</t>
  </si>
  <si>
    <t>┊┊┊├«知识主题»24 战后资本主义世界经济体系的形成</t>
  </si>
  <si>
    <t>┊┊┊┊├«知识点»布雷顿森林体系</t>
  </si>
  <si>
    <t>┊┊┊┊├«知识点»国际货币基金组织</t>
  </si>
  <si>
    <t>┊┊┊┊├«知识点»世界银行</t>
  </si>
  <si>
    <t>┊┊┊┊├«知识点»美元成为世界货币</t>
  </si>
  <si>
    <t>┊┊┊┊├«知识点»关贸总协定</t>
  </si>
  <si>
    <t>┊┊┊├«知识主题»25 世界经济的区域集团化</t>
  </si>
  <si>
    <t>┊┊┊┊├«知识点»欧洲联盟</t>
  </si>
  <si>
    <t>┊┊┊┊├«知识点»北美自由贸易区</t>
  </si>
  <si>
    <t>┊┊┊┊├«知识点»亚太经济合作组织</t>
  </si>
  <si>
    <t>┊┊┊├«知识主题»26 世界经济的全球化趋势</t>
  </si>
  <si>
    <t>┊┊┊┊├«知识点»经济全球化的发展</t>
  </si>
  <si>
    <t>┊┊┊┊├«知识点»世界贸易组织</t>
  </si>
  <si>
    <t>┊┊┊┊├«知识点»中国加入世贸组织</t>
  </si>
  <si>
    <t>┊├«知识区»必修3</t>
  </si>
  <si>
    <t>┊┊┊├«知识主题»1 “百家争鸣”和儒家思想的形成</t>
  </si>
  <si>
    <t>┊┊┊┊├«知识点»“百家争鸣”局面的出现</t>
  </si>
  <si>
    <t>┊┊┊┊├«知识点»孔子的儒家思想</t>
  </si>
  <si>
    <t>┊┊┊┊├«知识点»孟子的儒家思想</t>
  </si>
  <si>
    <t>┊┊┊┊├«知识点»荀子的儒家思想</t>
  </si>
  <si>
    <t>┊┊┊┊├«知识点»老子的道家思想</t>
  </si>
  <si>
    <t>┊┊┊┊├«知识点»庄子的道家思想</t>
  </si>
  <si>
    <t>┊┊┊┊├«知识点»韩非子的法家思想</t>
  </si>
  <si>
    <t>┊┊┊├«知识主题»2 “罢黜百家，独尊儒术”</t>
  </si>
  <si>
    <t>┊┊┊┊├«知识点»董仲舒对儒家思想的发展</t>
  </si>
  <si>
    <t>┊┊┊┊├«知识点»汉武帝确立儒学独尊地位</t>
  </si>
  <si>
    <t>┊┊┊├«知识主题»3 宋明理学</t>
  </si>
  <si>
    <t>┊┊┊┊├«知识点»三教合一</t>
  </si>
  <si>
    <t>┊┊┊┊├«知识点»程朱理学</t>
  </si>
  <si>
    <t>┊┊┊┊├«知识点»陆王心学</t>
  </si>
  <si>
    <t>┊┊┊├«知识主题»4 明清之际活跃的儒家思想</t>
  </si>
  <si>
    <t>┊┊┊┊├«知识点»明清之际的儒家思想</t>
  </si>
  <si>
    <t>┊┊┊┊├«知识点»儒家思想的发展演变</t>
  </si>
  <si>
    <t>┊┊┊┊┊├«知识亚点»李贽的离经叛道思想</t>
  </si>
  <si>
    <t>┊┊┊┊┊├«知识亚点»黄宗羲对君主专制的抨击</t>
  </si>
  <si>
    <t>┊┊┊┊┊├«知识亚点»顾炎武的经世致用主张</t>
  </si>
  <si>
    <t>┊┊┊┊┊├«知识亚点»王夫之的唯物思想</t>
  </si>
  <si>
    <t>┊┊┊┊├«知识点»传统儒学文化的现代意义</t>
  </si>
  <si>
    <t>┊┊┊┊├«知识点»正确对待传统儒家文化</t>
  </si>
  <si>
    <t>┊┊┊├«知识主题»5 西方人文主义思想的起源</t>
  </si>
  <si>
    <t>┊┊┊┊├«知识点»智者学派</t>
  </si>
  <si>
    <t>┊┊┊┊┊├«知识亚点»普罗泰格拉的思想</t>
  </si>
  <si>
    <t>┊┊┊┊┊├«知识亚点»苏格拉底的思想</t>
  </si>
  <si>
    <t>┊┊┊┊┊├«知识亚点»柏拉图和《理想国》</t>
  </si>
  <si>
    <t>┊┊┊┊┊├«知识亚点»亚里士多德</t>
  </si>
  <si>
    <t>┊┊┊├«知识主题»6 文艺复兴和宗教改革</t>
  </si>
  <si>
    <t>┊┊┊┊├«知识点»意大利的资本主义萌芽</t>
  </si>
  <si>
    <t>┊┊┊┊├«知识点»文艺复兴</t>
  </si>
  <si>
    <t>┊┊┊┊┊├«知识亚点»人文主义</t>
  </si>
  <si>
    <t>┊┊┊┊├«知识点»文艺复兴时期的“文学三杰”</t>
  </si>
  <si>
    <t>┊┊┊┊┊├«知识亚点»薄伽丘《十日谈》</t>
  </si>
  <si>
    <t>┊┊┊┊┊├«知识亚点»但丁《神曲》</t>
  </si>
  <si>
    <t>┊┊┊┊┊├«知识亚点»彼特拉克《歌集》</t>
  </si>
  <si>
    <t>┊┊┊┊├«知识点»文艺复兴时期的“美术三杰”</t>
  </si>
  <si>
    <t>┊┊┊┊┊├«知识亚点»拉斐尔</t>
  </si>
  <si>
    <t>┊┊┊┊┊├«知识亚点»米开朗琪罗</t>
  </si>
  <si>
    <t>┊┊┊┊┊├«知识亚点»达·芬奇</t>
  </si>
  <si>
    <t>┊┊┊┊├«知识点»宗教改革</t>
  </si>
  <si>
    <t>┊┊┊┊┊├«知识亚点»宗教改革的背景</t>
  </si>
  <si>
    <t>┊┊┊┊┊├«知识亚点»马丁·路德的宗教改革</t>
  </si>
  <si>
    <t>┊┊┊┊┊├«知识亚点»宗教改革的影响</t>
  </si>
  <si>
    <t>┊┊┊├«知识主题»7 启蒙运动</t>
  </si>
  <si>
    <t>┊┊┊┊├«知识点»启蒙运动</t>
  </si>
  <si>
    <t>┊┊┊┊┊├«知识亚点»理性主义</t>
  </si>
  <si>
    <t>┊┊┊┊├«知识点»英国的启蒙思想</t>
  </si>
  <si>
    <t>┊┊┊┊┊├«知识亚点»霍布斯</t>
  </si>
  <si>
    <t>┊┊┊┊┊├«知识亚点»洛克</t>
  </si>
  <si>
    <t>┊┊┊┊├«知识点»法国的启蒙思想</t>
  </si>
  <si>
    <t>┊┊┊┊┊├«知识亚点»伏尔泰</t>
  </si>
  <si>
    <t>┊┊┊┊┊├«知识亚点»孟德斯鸠</t>
  </si>
  <si>
    <t>┊┊┊┊┊├«知识亚点»卢梭</t>
  </si>
  <si>
    <t>┊┊┊┊┊├«知识亚点»狄德罗</t>
  </si>
  <si>
    <t>┊┊┊├«知识主题»8 理性之光与浪漫之声</t>
  </si>
  <si>
    <t>┊┊┊┊├«知识点»德意志的启蒙思想</t>
  </si>
  <si>
    <t>┊┊┊┊┊├«知识亚点»康德</t>
  </si>
  <si>
    <t>┊┊┊┊├«知识点»启蒙运动对人文主义的发展</t>
  </si>
  <si>
    <t>┊┊┊┊├«知识点»启蒙运动的影响</t>
  </si>
  <si>
    <t>┊┊┊├«知识主题»9 古代中国的发明和发现</t>
  </si>
  <si>
    <t>┊┊┊┊├«知识点»四大发明</t>
  </si>
  <si>
    <t>┊┊┊┊┊├«知识亚点»火药</t>
  </si>
  <si>
    <t>┊┊┊┊┊├«知识亚点»指南针</t>
  </si>
  <si>
    <t>┊┊┊┊┊├«知识亚点»造纸术</t>
  </si>
  <si>
    <t>┊┊┊┊┊├«知识亚点»活字印刷术</t>
  </si>
  <si>
    <t>┊┊┊┊┊├«知识亚点»四大发明的影响</t>
  </si>
  <si>
    <t>┊┊┊┊├«知识点»古代数学的发展</t>
  </si>
  <si>
    <t>┊┊┊┊┊├«知识亚点»东汉的《九章算术》</t>
  </si>
  <si>
    <t>┊┊┊┊┊├«知识亚点»珠算</t>
  </si>
  <si>
    <t>┊┊┊┊├«知识点»古代天文学的发展</t>
  </si>
  <si>
    <t>┊┊┊┊┊├«知识亚点»《石氏星表》</t>
  </si>
  <si>
    <t>┊┊┊┊┊├«知识亚点»浑仪</t>
  </si>
  <si>
    <t>┊┊┊┊├«知识点»古代历法的发展</t>
  </si>
  <si>
    <t>┊┊┊┊┊├«知识亚点»《夏小正》</t>
  </si>
  <si>
    <t>┊┊┊┊┊├«知识亚点»《授时历》</t>
  </si>
  <si>
    <t>┊┊┊┊┊├«知识亚点»《氾胜之书》</t>
  </si>
  <si>
    <t>┊┊┊┊├«知识点»古代医学的发展</t>
  </si>
  <si>
    <t>┊┊┊┊┊├«知识亚点»张仲景《伤寒杂病论》</t>
  </si>
  <si>
    <t>┊┊┊┊┊├«知识亚点»李时珍《本草纲目》</t>
  </si>
  <si>
    <t>┊┊┊├«知识主题»10 辉煌灿烂的文学</t>
  </si>
  <si>
    <t>┊┊┊┊├«知识点»春秋时期的诗歌</t>
  </si>
  <si>
    <t>┊┊┊┊┊├«知识亚点»《诗经》</t>
  </si>
  <si>
    <t>┊┊┊┊├«知识点»战国楚辞</t>
  </si>
  <si>
    <t>┊┊┊┊┊├«知识亚点»《离骚》</t>
  </si>
  <si>
    <t>┊┊┊┊├«知识点»汉赋</t>
  </si>
  <si>
    <t>┊┊┊┊┊├«知识亚点»《二京赋》</t>
  </si>
  <si>
    <t>┊┊┊┊├«知识点»唐诗</t>
  </si>
  <si>
    <t>┊┊┊┊┊├«知识亚点»“诗仙”李白</t>
  </si>
  <si>
    <t>┊┊┊┊┊├«知识亚点»“诗圣”杜甫</t>
  </si>
  <si>
    <t>┊┊┊┊├«知识点»宋词</t>
  </si>
  <si>
    <t>┊┊┊┊├«知识点»元曲</t>
  </si>
  <si>
    <t>┊┊┊┊├«知识点»明清小说</t>
  </si>
  <si>
    <t>┊┊┊┊┊├«知识亚点»四大名著</t>
  </si>
  <si>
    <t>┊┊┊├«知识主题»11 中国的古代艺术</t>
  </si>
  <si>
    <t>┊┊┊┊├«知识点»汉字的发展历程</t>
  </si>
  <si>
    <t>┊┊┊┊├«知识点»书法艺术的发展</t>
  </si>
  <si>
    <t>┊┊┊┊├«知识点»中国绘画艺术的发展</t>
  </si>
  <si>
    <t>┊┊┊┊├«知识点»京剧的出现</t>
  </si>
  <si>
    <t>┊┊┊├«知识主题»12 物理学的重大进展</t>
  </si>
  <si>
    <t>┊┊┊┊├«知识点»经典力学</t>
  </si>
  <si>
    <t>┊┊┊┊├«知识点»相对论</t>
  </si>
  <si>
    <t>┊┊┊┊┊├«知识亚点»爱因斯坦</t>
  </si>
  <si>
    <t>┊┊┊┊├«知识点»量子论</t>
  </si>
  <si>
    <t>┊┊┊┊┊├«知识亚点»普朗克</t>
  </si>
  <si>
    <t>┊┊┊┊├«知识点»近代物理学的发展</t>
  </si>
  <si>
    <t>┊┊┊├«知识主题»13 探索生命起源之谜</t>
  </si>
  <si>
    <t>┊┊┊┊├«知识点»早期生物进化论</t>
  </si>
  <si>
    <t>┊┊┊┊┊├«知识亚点»拉马克</t>
  </si>
  <si>
    <t>┊┊┊┊├«知识点»进化论</t>
  </si>
  <si>
    <t>┊┊┊┊┊├«知识亚点»达尔文</t>
  </si>
  <si>
    <t>┊┊┊├«知识主题»14 从蒸汽到互联网</t>
  </si>
  <si>
    <t>┊┊┊┊├«知识点»蒸汽时代</t>
  </si>
  <si>
    <t>┊┊┊┊├«知识点»电气时代</t>
  </si>
  <si>
    <t>┊┊┊┊├«知识点»信息技术的发展</t>
  </si>
  <si>
    <t>┊┊┊┊├«知识点»对互联网的认识</t>
  </si>
  <si>
    <t>┊┊┊├«知识主题»15 从“师夷长技”到维新变法</t>
  </si>
  <si>
    <t>┊┊┊┊├«知识点»开眼看世界</t>
  </si>
  <si>
    <t>┊┊┊┊┊├«知识亚点»林则徐</t>
  </si>
  <si>
    <t>┊┊┊┊┊├«知识亚点»魏源</t>
  </si>
  <si>
    <t>┊┊┊┊├«知识点»洋务派</t>
  </si>
  <si>
    <t>┊┊┊┊┊├«知识亚点»中体西用</t>
  </si>
  <si>
    <t>┊┊┊┊├«知识点»维新变法思想</t>
  </si>
  <si>
    <t>┊┊┊├«知识主题»16 新文化运动</t>
  </si>
  <si>
    <t>┊┊┊┊├«知识点»《新青年》</t>
  </si>
  <si>
    <t>┊┊┊┊├«知识点»新文化运动的旗帜</t>
  </si>
  <si>
    <t>┊┊┊┊┊├«知识亚点»民主与科学</t>
  </si>
  <si>
    <t>┊┊┊┊├«知识点»新文化运动的主要内容</t>
  </si>
  <si>
    <t>┊┊┊├«知识主题»17 马克思主义在中国的传播</t>
  </si>
  <si>
    <t>┊┊┊┊├«知识点»马克思主义在中国的传播</t>
  </si>
  <si>
    <t>┊┊┊┊┊├«知识亚点»李大钊</t>
  </si>
  <si>
    <t>┊┊┊├«知识主题»18 三民主义的形成和发展</t>
  </si>
  <si>
    <t>┊┊┊┊├«知识点»中国同盟会</t>
  </si>
  <si>
    <t>┊┊┊┊├«知识点»三民主义</t>
  </si>
  <si>
    <t>┊┊┊┊├«知识点»《中华民国临时约法》</t>
  </si>
  <si>
    <t>┊┊┊┊├«知识点»二次革命</t>
  </si>
  <si>
    <t>┊┊┊┊├«知识点»护国运动</t>
  </si>
  <si>
    <t>┊┊┊┊├«知识点»护法运动</t>
  </si>
  <si>
    <t>┊┊┊├«知识主题»19 毛泽东思想</t>
  </si>
  <si>
    <t>┊┊┊┊├«知识点»毛泽东对革命道路的探索</t>
  </si>
  <si>
    <t>┊┊┊┊├«知识点»毛泽东思想的形成</t>
  </si>
  <si>
    <t>┊┊┊┊├«知识点»毛泽东思想的发展</t>
  </si>
  <si>
    <t>┊┊┊┊├«知识点»对毛泽东思想的评价</t>
  </si>
  <si>
    <t>┊┊┊├«知识主题»20 新时期的理论探索</t>
  </si>
  <si>
    <t>┊┊┊┊├«知识点»邓小平理论的形成</t>
  </si>
  <si>
    <t>┊┊┊┊├«知识点»江泽民的三个代表重要思想</t>
  </si>
  <si>
    <t>┊┊┊├«知识主题»21 建国以来的重大科技成就</t>
  </si>
  <si>
    <t>┊┊┊┊├«知识点»两弹一星</t>
  </si>
  <si>
    <t>┊┊┊┊├«知识点»航天技术的发展</t>
  </si>
  <si>
    <t>┊┊┊┊├«知识点»袁隆平与杂交水稻</t>
  </si>
  <si>
    <t>┊┊┊┊├«知识点»计算机技术的发展</t>
  </si>
  <si>
    <t>┊┊┊┊├«知识点»生物技术的发展</t>
  </si>
  <si>
    <t>┊┊┊├«知识主题»22 “百花齐放”“百家争鸣”</t>
  </si>
  <si>
    <t>┊┊┊┊├«知识点»“双百”方针</t>
  </si>
  <si>
    <t>┊┊┊┊├«知识点»“文革”对文化的破坏</t>
  </si>
  <si>
    <t>┊┊┊┊├«知识点»对“双百”方针的认识</t>
  </si>
  <si>
    <t>┊┊┊├«知识主题»23 现代中国教育的发展</t>
  </si>
  <si>
    <t>┊┊┊┊├«知识点»人民教育的奠基</t>
  </si>
  <si>
    <t>┊┊┊┊┊├«知识亚点»全面发展的教育方针</t>
  </si>
  <si>
    <t>┊┊┊┊├«知识点»文革时期对教育的破坏</t>
  </si>
  <si>
    <t>┊┊┊┊┊├«知识亚点»高考制度的废除</t>
  </si>
  <si>
    <t>┊┊┊┊├«知识点»文革后教育的复兴</t>
  </si>
  <si>
    <t>┊┊┊┊┊├«知识亚点»九年义务教育</t>
  </si>
  <si>
    <t>┊┊┊┊┊├«知识亚点»211工程</t>
  </si>
  <si>
    <t>┊┊┊┊┊├«知识亚点»希望工程</t>
  </si>
  <si>
    <t>┊┊┊┊├«知识点»现代中国教育的发展</t>
  </si>
  <si>
    <t>┊┊┊├«知识主题»24 文学的繁荣</t>
  </si>
  <si>
    <t>┊┊┊┊├«知识点»浪漫主义文学</t>
  </si>
  <si>
    <t>┊┊┊┊├«知识点»现实主义文学</t>
  </si>
  <si>
    <t>┊┊┊┊├«知识点»20世纪的苏联文学</t>
  </si>
  <si>
    <t>┊┊┊┊├«知识点»20世纪的亚非拉文学</t>
  </si>
  <si>
    <t>┊┊┊├«知识主题»25 美术的辉煌</t>
  </si>
  <si>
    <t>┊┊┊┊├«知识点»新古典主义美术</t>
  </si>
  <si>
    <t>┊┊┊┊├«知识点»浪漫主义美术</t>
  </si>
  <si>
    <t>┊┊┊┊├«知识点»现实主义美术</t>
  </si>
  <si>
    <t>┊┊┊┊├«知识点»印象画派</t>
  </si>
  <si>
    <t>┊┊┊┊├«知识点»现代主义美术</t>
  </si>
  <si>
    <t>┊┊┊├«知识主题»26 音乐与影视艺术</t>
  </si>
  <si>
    <t>┊┊┊┊├«知识点»贝多芬</t>
  </si>
  <si>
    <t>┊┊┊┊├«知识点»浪漫主义音乐</t>
  </si>
  <si>
    <t>┊┊┊┊├«知识点»歌剧</t>
  </si>
  <si>
    <t>┊┊┊┊├«知识点»民族乐派</t>
  </si>
  <si>
    <t>┊┊┊┊├«知识点»现代主义音乐</t>
  </si>
  <si>
    <t>┊┊┊┊├«知识点»影视艺术的产生与发展</t>
  </si>
  <si>
    <t>┊├«知识区»选修1</t>
  </si>
  <si>
    <t>┊┊┊├«知识主题»1　雅典城邦的兴起</t>
  </si>
  <si>
    <t>┊┊┊┊├«知识点»雅典城邦</t>
  </si>
  <si>
    <t>┊┊┊├«知识主题»2　除旧布新的梭伦改革</t>
  </si>
  <si>
    <t>┊┊┊├«知识主题»3　雅典民主政治的奠基石</t>
  </si>
  <si>
    <t>┊┊┊┊├«知识点»雅典民主政治的建立</t>
  </si>
  <si>
    <t>┊┊┊├«知识主题»1　改革变法风潮与秦国历史机遇</t>
  </si>
  <si>
    <t>┊┊┊┊├«知识点»商鞅变法的背景</t>
  </si>
  <si>
    <t>┊┊┊├«知识主题»2　“为秦开帝业”──商鞅变法</t>
  </si>
  <si>
    <t>┊┊┊┊├«知识点»商鞅变法的内容</t>
  </si>
  <si>
    <t>┊┊┊├«知识主题»3　富国强兵的秦国</t>
  </si>
  <si>
    <t>┊┊┊┊├«知识点»商鞅变法的影响</t>
  </si>
  <si>
    <t>┊┊┊├«知识主题»1　改革迫在眉睫</t>
  </si>
  <si>
    <t>┊┊┊┊├«知识点»北魏孝文帝改革的背景</t>
  </si>
  <si>
    <t>┊┊┊├«知识主题»2　北魏孝文帝的改革措施</t>
  </si>
  <si>
    <t>┊┊┊┊├«知识点»北魏孝文帝的措施</t>
  </si>
  <si>
    <t>┊┊┊├«知识主题»3　促进民族大融合</t>
  </si>
  <si>
    <t>┊┊┊┊├«知识点»北魏孝文帝的意义</t>
  </si>
  <si>
    <t>┊┊┊├«知识主题»1　社会危机四伏和庆历新政</t>
  </si>
  <si>
    <t>┊┊┊┊├«知识点»王安石变法的背景</t>
  </si>
  <si>
    <t>┊┊┊├«知识主题»2　王安石变法的主要内容</t>
  </si>
  <si>
    <t>┊┊┊┊├«知识点»王安石变法的主要内容</t>
  </si>
  <si>
    <t>┊┊┊├«知识主题»3　王安石变法的历史作用</t>
  </si>
  <si>
    <t>┊┊┊┊├«知识点»王安石变法的历史作用</t>
  </si>
  <si>
    <t>┊┊┊├«知识主题»1　宗教改革的历史背景</t>
  </si>
  <si>
    <t>┊┊┊┊├«知识点»宗教改革的历史背景</t>
  </si>
  <si>
    <t>┊┊┊├«知识主题»2　马丁·路德的宗教改革</t>
  </si>
  <si>
    <t>┊┊┊┊├«知识点»马丁·路德的宗教改革</t>
  </si>
  <si>
    <t>┊┊┊├«知识主题»3 宗教改革运动的扩展</t>
  </si>
  <si>
    <t>┊┊┊┊├«知识点»宗教改革运动的扩展</t>
  </si>
  <si>
    <t>┊┊┊├«知识主题»1　18世纪末19世纪初的埃及</t>
  </si>
  <si>
    <t>┊┊┊┊├«知识点»默罕默德阿里改革的背景</t>
  </si>
  <si>
    <t>┊┊┊├«知识主题»2　默罕默德阿里改革的主要内容</t>
  </si>
  <si>
    <t>┊┊┊┊├«知识点»默罕默德阿里改革的主要内容</t>
  </si>
  <si>
    <t>┊┊┊├«知识主题»3　改革的后果</t>
  </si>
  <si>
    <t>┊┊┊┊├«知识点»默罕默德阿里改革的结果</t>
  </si>
  <si>
    <t>┊┊┊├«知识主题»1　19世纪中叶的俄国</t>
  </si>
  <si>
    <t>┊┊┊┊├«知识点»农奴制改革的背景</t>
  </si>
  <si>
    <t>┊┊┊├«知识主题»2　农奴制改革的主要内容</t>
  </si>
  <si>
    <t>┊┊┊┊├«知识点»农奴制改革的主要内容</t>
  </si>
  <si>
    <t>┊┊┊├«知识主题»3　农奴制改革与俄国的近代化</t>
  </si>
  <si>
    <t>┊┊┊┊├«知识点»农奴制改革的影响</t>
  </si>
  <si>
    <t>┊┊┊├«知识主题»1　从锁国走向开国的日本</t>
  </si>
  <si>
    <t>┊┊┊┊├«知识点»从锁国走向开国的日本</t>
  </si>
  <si>
    <t>┊┊┊├«知识主题»2　倒幕运动和明治政府的成立</t>
  </si>
  <si>
    <t>┊┊┊┊├«知识点»倒幕运动</t>
  </si>
  <si>
    <t>┊┊┊├«知识主题»3　明治维新</t>
  </si>
  <si>
    <t>┊┊┊┊├«知识点»明治维新</t>
  </si>
  <si>
    <t>┊┊┊├«知识主题»4　走向世界的日本</t>
  </si>
  <si>
    <t>┊┊┊┊├«知识点»明治维新的影响</t>
  </si>
  <si>
    <t>┊┊┊├«知识主题»1　甲午战争后民族危机的加深</t>
  </si>
  <si>
    <t>┊┊┊┊├«知识点»维新变法的背景</t>
  </si>
  <si>
    <t>┊┊┊├«知识主题»2　维新运动的兴起</t>
  </si>
  <si>
    <t>┊┊┊┊├«知识点»维新运动的兴起</t>
  </si>
  <si>
    <t>┊┊┊├«知识主题»3　百日维新</t>
  </si>
  <si>
    <t>┊┊┊┊├«知识点»百日维新</t>
  </si>
  <si>
    <t>┊┊┊├«知识主题»4　戊戌政变</t>
  </si>
  <si>
    <t>┊┊┊┊├«知识点»戊戌政变</t>
  </si>
  <si>
    <t>┊┊┊├«知识主题»综合能力提升</t>
  </si>
  <si>
    <t>┊┊┊┊├«知识点»历史上重大改革</t>
  </si>
  <si>
    <t>┊├«知识区»选修2</t>
  </si>
  <si>
    <t>┊┊┊├«知识主题»1　西方专制主义理论</t>
  </si>
  <si>
    <t>┊┊┊┊├«知识点»西方专制主义理论</t>
  </si>
  <si>
    <t>┊┊┊├«知识主题»2　近代西方的民主思想</t>
  </si>
  <si>
    <t>┊┊┊┊├«知识点»斯宾若莎“天赋人权”思想</t>
  </si>
  <si>
    <t>┊┊┊┊├«知识点»洛克“权力分立”思想</t>
  </si>
  <si>
    <t>┊┊┊┊├«知识点»卢梭“主权在民”思想</t>
  </si>
  <si>
    <t>┊┊┊├«知识主题»1　英国议会与王权矛盾的激化</t>
  </si>
  <si>
    <t>┊┊┊┊├«知识点»英国资本主义的发展</t>
  </si>
  <si>
    <t>┊┊┊┊├«知识点»《权力请愿书》</t>
  </si>
  <si>
    <t>┊┊┊┊├«知识点»《大抗议书》</t>
  </si>
  <si>
    <t>┊┊┊├«知识主题»2　民主与专制的反复较量</t>
  </si>
  <si>
    <t>┊┊┊┊├«知识点»英国内战</t>
  </si>
  <si>
    <t>┊┊┊┊├«知识点»护国政府统治</t>
  </si>
  <si>
    <t>┊┊┊┊├«知识点»斯图亚特王朝复辟</t>
  </si>
  <si>
    <t>┊┊┊├«知识主题»1　美国《独立宣言》</t>
  </si>
  <si>
    <t>┊┊┊┊├«知识点»《独立宣言》</t>
  </si>
  <si>
    <t>┊┊┊├«知识主题»2　法国《人权宣言》</t>
  </si>
  <si>
    <t>┊┊┊┊├«知识点»《人权宣言》</t>
  </si>
  <si>
    <t>┊┊┊├«知识主题»3　《中华民国临时约法》</t>
  </si>
  <si>
    <t>┊┊┊├«知识主题»1　英国君主立宪制的建立</t>
  </si>
  <si>
    <t>┊┊┊┊├«知识点»英国君主立宪制</t>
  </si>
  <si>
    <t>┊┊┊├«知识主题»2　英国责任制内阁的形成</t>
  </si>
  <si>
    <t>┊┊┊┊├«知识点»英国责任内阁</t>
  </si>
  <si>
    <t>┊┊┊├«知识主题»3　美国代议共和制度的建立</t>
  </si>
  <si>
    <t>┊┊┊┊├«知识点»美国代议共和制</t>
  </si>
  <si>
    <t>┊┊┊├«知识主题»1　法国大革命的最初胜利</t>
  </si>
  <si>
    <t>┊┊┊├«知识主题»2　拿破仑帝国的建立与封建制度的复辟</t>
  </si>
  <si>
    <t>┊┊┊┊├«知识点»拿破仑帝国建立</t>
  </si>
  <si>
    <t>┊┊┊┊├«知识点»波旁王朝复辟</t>
  </si>
  <si>
    <t>┊┊┊┊├«知识点»七月王朝</t>
  </si>
  <si>
    <t>┊┊┊┊├«知识点»法兰西第二共和国</t>
  </si>
  <si>
    <t>┊┊┊┊├«知识点»法兰西第二帝国</t>
  </si>
  <si>
    <t>┊┊┊├«知识主题»3　法国资产阶级共和制度的最终确立</t>
  </si>
  <si>
    <t>┊┊┊┊├«知识点»《第三共和国宪法》</t>
  </si>
  <si>
    <t>┊┊┊├«知识主题»1　西方民主思想对中国的冲击</t>
  </si>
  <si>
    <t>┊┊┊┊├«知识点»中体西用</t>
  </si>
  <si>
    <t>┊┊┊┊├«知识点»维新派</t>
  </si>
  <si>
    <t>┊┊┊┊├«知识点»资产阶级革命派</t>
  </si>
  <si>
    <t>┊┊┊├«知识主题»2　中国资产阶级的民主思想</t>
  </si>
  <si>
    <t>┊┊┊┊├«知识点»康有为的民主思想</t>
  </si>
  <si>
    <t>┊┊┊┊├«知识点»梁启超的民主思想</t>
  </si>
  <si>
    <t>┊┊┊┊├«知识点»孙中山的民主思想</t>
  </si>
  <si>
    <t>┊┊┊├«知识主题»3　资产阶级民主革命的酝酿和爆发</t>
  </si>
  <si>
    <t>┊┊┊┊├«知识点»晚清“新政”</t>
  </si>
  <si>
    <t>┊┊┊┊├«知识点»预备立宪</t>
  </si>
  <si>
    <t>┊┊┊┊├«知识点»辛亥革命推翻帝制</t>
  </si>
  <si>
    <t>┊┊┊├«知识主题»4　反对复辟帝制、维护共和的斗争</t>
  </si>
  <si>
    <t>┊┊┊┊├«知识点»袁世凯专权</t>
  </si>
  <si>
    <t>┊┊┊┊├«知识点»洪宪帝制</t>
  </si>
  <si>
    <t>┊┊┊┊├«知识点»张勋复辟</t>
  </si>
  <si>
    <t>┊┊┊├«知识主题»1　英国宪章运动</t>
  </si>
  <si>
    <t>┊┊┊┊├«知识点»英国宪章运动</t>
  </si>
  <si>
    <t>┊┊┊├«知识主题»2　欧洲无产阶级争取民主的斗争</t>
  </si>
  <si>
    <t>┊┊┊┊├«知识点»第二国际</t>
  </si>
  <si>
    <t>┊┊┊├«知识主题»3　抗战胜利前中国人民争取民主的斗争</t>
  </si>
  <si>
    <t>┊┊┊┊├«知识点»国民党的独裁统治</t>
  </si>
  <si>
    <t>┊┊┊┊├«知识点»延安民主政治建设</t>
  </si>
  <si>
    <t>┊┊┊┊├«知识点»中国面临两种命运的抉择</t>
  </si>
  <si>
    <t>┊┊┊├«知识主题»4　抗战胜利后的人民民主运动</t>
  </si>
  <si>
    <t>┊┊┊┊├«知识点»重庆谈判</t>
  </si>
  <si>
    <t>┊┊┊┊├«知识点»《双十协定》</t>
  </si>
  <si>
    <t>┊┊┊┊├«知识点»国民党“制宪”活动</t>
  </si>
  <si>
    <t>┊┊┊┊├«知识点»国统区人民民主运动</t>
  </si>
  <si>
    <t>┊┊┊├«知识主题»5 日本民主政治的发展</t>
  </si>
  <si>
    <t>┊┊┊┊├«知识点»日本民主政治的发展</t>
  </si>
  <si>
    <t>┊┊┊├«知识主题»6 全世界无产者联合起来</t>
  </si>
  <si>
    <t>┊┊┊┊├«知识点»全世界无产者的联合</t>
  </si>
  <si>
    <t>┊┊┊┊├«知识点»必修2 近代社会的民主思想与实践</t>
  </si>
  <si>
    <t>┊├«知识区»选修3</t>
  </si>
  <si>
    <t>┊┊┊├«知识主题»1 第一次世界大战的爆发</t>
  </si>
  <si>
    <t>┊┊┊┊├«知识点»一战爆发的原因</t>
  </si>
  <si>
    <t>┊┊┊├«知识主题»2　旷日持久的战争</t>
  </si>
  <si>
    <t>┊┊┊┊├«知识点»一战的过程</t>
  </si>
  <si>
    <t>┊┊┊┊├«知识点»一战的性质</t>
  </si>
  <si>
    <t>┊┊┊├«知识主题»3 同盟国集团的瓦解</t>
  </si>
  <si>
    <t>┊┊┊┊├«知识点»同盟国集团失败的原因</t>
  </si>
  <si>
    <t>┊┊┊├«知识主题»4 第一次世界大战的后果</t>
  </si>
  <si>
    <t>┊┊┊┊├«知识点»一战的影响</t>
  </si>
  <si>
    <t>┊┊┊├«知识主题»1 巴黎和会</t>
  </si>
  <si>
    <t>┊┊┊┊├«知识点»巴黎和会</t>
  </si>
  <si>
    <t>┊┊┊├«知识主题»2 凡尔赛体系与国际联盟</t>
  </si>
  <si>
    <t>┊┊┊┊├«知识点»凡尔赛合约</t>
  </si>
  <si>
    <t>┊┊┊┊├«知识点»凡尔赛体系的实质</t>
  </si>
  <si>
    <t>┊┊┊┊├«知识点»国际联盟</t>
  </si>
  <si>
    <t>┊┊┊├«知识主题»3 华盛顿会议</t>
  </si>
  <si>
    <t>┊┊┊┊├«知识点»华盛顿会议</t>
  </si>
  <si>
    <t>┊┊┊┊├«知识点»华盛顿体系</t>
  </si>
  <si>
    <t>┊┊┊├«知识主题»4 维护和平的尝试</t>
  </si>
  <si>
    <t>┊┊┊┊├«知识点»《和平法令》</t>
  </si>
  <si>
    <t>┊┊┊┊├«知识点»《拉巴洛条约》</t>
  </si>
  <si>
    <t>┊┊┊┊├«知识点»《洛迦诺公约》</t>
  </si>
  <si>
    <t>┊┊┊┊├«知识点»《非战公约》</t>
  </si>
  <si>
    <t>┊┊┊├«知识主题»1 1929～1933年资本主义经济危机</t>
  </si>
  <si>
    <t>┊┊┊┊├«知识点»经济大危机</t>
  </si>
  <si>
    <t>┊┊┊├«知识主题»2 局部的反法西斯斗争</t>
  </si>
  <si>
    <t>┊┊┊┊├«知识点»中国人民抗日战争</t>
  </si>
  <si>
    <t>┊┊┊┊├«知识点»埃塞俄比亚抗意斗争</t>
  </si>
  <si>
    <t>┊┊┊┊├«知识点»西班牙人民反法西斯斗争</t>
  </si>
  <si>
    <t>┊┊┊┊├«知识点»法西斯轴心国集团的形成</t>
  </si>
  <si>
    <t>┊┊┊├«知识主题»3 走向世界大战</t>
  </si>
  <si>
    <t>┊┊┊┊├«知识点»绥靖政策</t>
  </si>
  <si>
    <t>┊┊┊┊├«知识点»慕尼黑阴谋</t>
  </si>
  <si>
    <t>┊┊┊┊├«知识点»《苏德互不侵犯条约》</t>
  </si>
  <si>
    <t>┊┊┊├«知识主题»4 第二次世界大战的全面爆发</t>
  </si>
  <si>
    <t>┊┊┊┊├«知识点»二战全面爆发</t>
  </si>
  <si>
    <t>┊┊┊┊┊├«知识亚点»德国突袭波兰</t>
  </si>
  <si>
    <t>┊┊┊├«知识主题»5 第二次世界大战的扩大</t>
  </si>
  <si>
    <t>┊┊┊┊├«知识点»二战的扩大</t>
  </si>
  <si>
    <t>┊┊┊┊┊├«知识亚点»德军突袭苏联</t>
  </si>
  <si>
    <t>┊┊┊┊┊├«知识亚点»世界反法西斯联盟的形成</t>
  </si>
  <si>
    <t>┊┊┊├«知识主题»6 第二次世界大战的转折</t>
  </si>
  <si>
    <t>┊┊┊┊├«知识点»太平洋战场转折</t>
  </si>
  <si>
    <t>┊┊┊┊┊├«知识亚点»中途岛战役</t>
  </si>
  <si>
    <t>┊┊┊┊├«知识点»苏德战场的转折</t>
  </si>
  <si>
    <t>┊┊┊┊┊├«知识亚点»斯大林格勒战役</t>
  </si>
  <si>
    <t>┊┊┊┊├«知识点»北非战场的转折</t>
  </si>
  <si>
    <t>┊┊┊┊┊├«知识亚点»阿拉曼战役</t>
  </si>
  <si>
    <t>┊┊┊├«知识主题»7 第二次世界大战的结束</t>
  </si>
  <si>
    <t>┊┊┊┊├«知识点»二战的结束</t>
  </si>
  <si>
    <t>┊┊┊├«知识主题»8 世界反法西斯战争胜利的影响</t>
  </si>
  <si>
    <t>┊┊┊┊├«知识点»世界反法西斯战争胜利的影响</t>
  </si>
  <si>
    <t>┊┊┊├«知识主题»1 两极格局的形成</t>
  </si>
  <si>
    <t>┊┊┊├«知识主题»2 冷战的开始</t>
  </si>
  <si>
    <t>┊┊┊┊├«知识点»杜鲁门主义</t>
  </si>
  <si>
    <t>┊┊┊├«知识主题»3 美苏争霸</t>
  </si>
  <si>
    <t>┊┊┊┊├«知识点»美苏争霸</t>
  </si>
  <si>
    <t>┊┊┊├«知识主题»4 两极格局的结束</t>
  </si>
  <si>
    <t>┊┊┊┊├«知识点»两极格局结束</t>
  </si>
  <si>
    <t>┊┊┊├«知识主题»1 朝鲜战争</t>
  </si>
  <si>
    <t>┊┊┊┊├«知识点»朝鲜战争</t>
  </si>
  <si>
    <t>┊┊┊├«知识主题»2 越南战争</t>
  </si>
  <si>
    <t>┊┊┊┊├«知识点»越南战争</t>
  </si>
  <si>
    <t>┊┊┊├«知识主题»3 中东问题的由来与发展</t>
  </si>
  <si>
    <t>┊┊┊┊├«知识点»中东问题的由来</t>
  </si>
  <si>
    <t>┊┊┊├«知识主题»4 曲折的中东和平进程</t>
  </si>
  <si>
    <t>┊┊┊┊├«知识点»阻碍中东和平进程的因素</t>
  </si>
  <si>
    <t>┊┊┊├«知识主题»5 南亚次大陆的冲突</t>
  </si>
  <si>
    <t>┊┊┊┊├«知识点»南亚次大陆的冲突</t>
  </si>
  <si>
    <t>┊┊┊├«知识主题»6 两伊战争</t>
  </si>
  <si>
    <t>┊┊┊┊├«知识点»两伊战争</t>
  </si>
  <si>
    <t>┊┊┊├«知识主题»7 海湾战争</t>
  </si>
  <si>
    <t>┊┊┊┊├«知识点»海湾战争</t>
  </si>
  <si>
    <t>┊┊┊├«知识主题»1 联合国的建立及其作用</t>
  </si>
  <si>
    <t>┊┊┊┊├«知识点»联合国的建立</t>
  </si>
  <si>
    <t>┊┊┊┊├«知识点»联合国的主要机构</t>
  </si>
  <si>
    <t>┊┊┊┊├«知识点»联合国的宗旨</t>
  </si>
  <si>
    <t>┊┊┊┊├«知识点»联合国的作用</t>
  </si>
  <si>
    <t>┊┊┊├«知识主题»2 世界人民的反战和平运动</t>
  </si>
  <si>
    <t>┊┊┊┊├«知识点»世界人民的反战和平运动</t>
  </si>
  <si>
    <t>┊┊┊├«知识主题»3 和平与发展：当今世界的主题</t>
  </si>
  <si>
    <t>┊┊┊┊├«知识点»和平与发展</t>
  </si>
  <si>
    <t>┊┊┊┊├«知识点»20世纪的战争与和平</t>
  </si>
  <si>
    <t>┊├«知识区»选修4</t>
  </si>
  <si>
    <t>┊┊┊├«知识主题»1　统一中国的第一个皇帝秦始皇</t>
  </si>
  <si>
    <t>┊┊┊┊├«知识点»对秦始皇的评价</t>
  </si>
  <si>
    <t>┊┊┊├«知识主题»2　大唐盛世的奠基人唐太宗</t>
  </si>
  <si>
    <t>┊┊┊┊├«知识点»对唐太宗的评价</t>
  </si>
  <si>
    <t>┊┊┊├«知识主题»3　统一多民族国家的捍卫者康熙帝</t>
  </si>
  <si>
    <t>┊┊┊┊├«知识点»对康熙帝的评价</t>
  </si>
  <si>
    <t>┊┊┊├«知识主题»1　儒家文化创始人孔子</t>
  </si>
  <si>
    <t>┊┊┊┊├«知识点»孔子</t>
  </si>
  <si>
    <t>┊┊┊├«知识主题»2　西方哲学的代表柏拉图</t>
  </si>
  <si>
    <t>┊┊┊┊├«知识点»柏拉图</t>
  </si>
  <si>
    <t>┊┊┊├«知识主题»3　古希腊文化的集大成者亚里士多德</t>
  </si>
  <si>
    <t>┊┊┊┊├«知识点»亚里士多德</t>
  </si>
  <si>
    <t>┊┊┊├«知识主题»1　英国革命的领导者克伦威尔</t>
  </si>
  <si>
    <t>┊┊┊┊├«知识点»克伦威尔</t>
  </si>
  <si>
    <t>┊┊┊├«知识主题»2　美国国父华盛顿</t>
  </si>
  <si>
    <t>┊┊┊├«知识主题»3　一代雄狮拿破仑</t>
  </si>
  <si>
    <t>┊┊┊┊├«知识点»拿破仑</t>
  </si>
  <si>
    <t>┊┊┊├«知识主题»1　中国民主革命的先行者孙中山</t>
  </si>
  <si>
    <t>┊┊┊┊├«知识点»孙中山</t>
  </si>
  <si>
    <t>┊┊┊├«知识主题»2　圣雄甘地</t>
  </si>
  <si>
    <t>┊┊┊┊├«知识点»甘地</t>
  </si>
  <si>
    <t>┊┊┊├«知识主题»3　新土耳其的缔造者凯末尔</t>
  </si>
  <si>
    <t>┊┊┊┊├«知识点»凯末尔</t>
  </si>
  <si>
    <t>┊┊┊├«知识主题»1　科学社会主义的奠基人马克思</t>
  </si>
  <si>
    <t>┊┊┊┊├«知识点»马克思</t>
  </si>
  <si>
    <t>┊┊┊├«知识主题»2　无产阶级革命导师恩格斯</t>
  </si>
  <si>
    <t>┊┊┊┊├«知识点»恩格斯</t>
  </si>
  <si>
    <t>┊┊┊├«知识主题»3　第一个社会主义国家的缔造者列宁</t>
  </si>
  <si>
    <t>┊┊┊┊├«知识点»列宁</t>
  </si>
  <si>
    <t>┊┊┊├«知识主题»4　新中国的缔造者毛泽东</t>
  </si>
  <si>
    <t>┊┊┊┊├«知识点»毛泽东</t>
  </si>
  <si>
    <t>┊┊┊├«知识主题»5　中国改革开放和现代化建设的总设计师邓小平</t>
  </si>
  <si>
    <t>┊┊┊┊├«知识点»邓小平</t>
  </si>
  <si>
    <t>┊┊┊├«知识主题»1　杰出的中医药学家李时珍</t>
  </si>
  <si>
    <t>┊┊┊├«知识主题»3　中国地质力学的奠基人李四光</t>
  </si>
  <si>
    <t>┊┊┊├«知识主题»5　20世纪的科学伟人爱因斯坦</t>
  </si>
  <si>
    <t>┊┊┊┊├«知识点»爱因斯坦</t>
  </si>
  <si>
    <t>┊┊┊┊├«知识点»中外历史人物评说</t>
  </si>
  <si>
    <t>┊├«知识区»历史学科素养和方法</t>
  </si>
  <si>
    <t>├«知识域»地理</t>
  </si>
  <si>
    <t>┊┊├«知识主题»地球与地图</t>
  </si>
  <si>
    <t>┊┊┊├«知识点»地球的形状和大小</t>
  </si>
  <si>
    <t>┊┊┊├«知识点»经纬网</t>
  </si>
  <si>
    <t>┊┊┊┊├«知识亚点»经线和纬线的特点</t>
  </si>
  <si>
    <t>┊┊┊┊├«知识亚点»经度和纬度的划分</t>
  </si>
  <si>
    <t>┊┊┊┊├«知识亚点»经纬网的判读与应用</t>
  </si>
  <si>
    <t>┊┊┊├«知识点»地图三要素</t>
  </si>
  <si>
    <t>┊┊┊┊├«知识亚点»比例尺的大小、缩放与应用</t>
  </si>
  <si>
    <t>┊┊┊┊├«知识亚点»地图上的方向</t>
  </si>
  <si>
    <t>┊┊┊┊├«知识亚点»地图上的图例和注记</t>
  </si>
  <si>
    <t>┊┊┊├«知识点»等高线地形图</t>
  </si>
  <si>
    <t>┊┊┊┊├«知识亚点»等高线地形图的判读</t>
  </si>
  <si>
    <t>┊┊┊┊├«知识亚点»等高线地形图的应用</t>
  </si>
  <si>
    <t>┊┊┊├«知识点»地形剖面图</t>
  </si>
  <si>
    <t>┊┊┊┊├«知识亚点»地形剖面图的绘制</t>
  </si>
  <si>
    <t>┊┊┊┊├«知识亚点»地形剖面图的应用</t>
  </si>
  <si>
    <t>┊┊├«知识主题»宇宙中的地球及其圈层结构</t>
  </si>
  <si>
    <t>┊┊┊├«知识点»天体和天体系统</t>
  </si>
  <si>
    <t>┊┊┊┊├«知识亚点»天体的类型及特征</t>
  </si>
  <si>
    <t>┊┊┊┊├«知识亚点»天体系统的级别和层次</t>
  </si>
  <si>
    <t>┊┊┊┊├«知识亚点»地球所处的天体系统</t>
  </si>
  <si>
    <t>┊┊┊├«知识点»太阳系</t>
  </si>
  <si>
    <t>┊┊┊┊├«知识亚点»太阳系的组成</t>
  </si>
  <si>
    <t>┊┊┊┊├«知识亚点»太阳系八大行星的运动特征和结构特征</t>
  </si>
  <si>
    <t>┊┊┊├«知识点»地球上存在生命的条件</t>
  </si>
  <si>
    <t>┊┊┊├«知识点»地球内部圈层结构</t>
  </si>
  <si>
    <t>┊┊┊┊├«知识亚点»地震波的分类和比较</t>
  </si>
  <si>
    <t>┊┊┊┊├«知识亚点»地球内部圈层的分界面</t>
  </si>
  <si>
    <t>┊┊┊┊├«知识亚点»地球内部圈层的结构及特征</t>
  </si>
  <si>
    <t>┊┊┊├«知识点»地球外部圈层结构</t>
  </si>
  <si>
    <t>┊┊┊├«知识点»卫星发射基地的区位条件</t>
  </si>
  <si>
    <t>┊┊├«知识主题»太阳对地球的影响</t>
  </si>
  <si>
    <t>┊┊┊├«知识点»太阳辐射对地球的影响</t>
  </si>
  <si>
    <t>┊┊┊┊├«知识亚点»影响太阳辐射分布的影响因素</t>
  </si>
  <si>
    <t>┊┊┊┊├«知识亚点»太阳辐射的分布规律</t>
  </si>
  <si>
    <t>┊┊┊┊├«知识亚点»太阳辐射分布图的判读</t>
  </si>
  <si>
    <t>┊┊┊├«知识点»太阳活动及其对地球的影响</t>
  </si>
  <si>
    <t>┊┊┊┊├«知识亚点»太阳大气层结构</t>
  </si>
  <si>
    <t>┊┊┊┊├«知识亚点»太阳活动的类型</t>
  </si>
  <si>
    <t>┊┊┊┊├«知识亚点»太阳活动对地球的影响</t>
  </si>
  <si>
    <t>┊┊├«知识主题»地球的自转及其地理意义</t>
  </si>
  <si>
    <t>┊┊┊├«知识点»地球自转的基本特征</t>
  </si>
  <si>
    <t>┊┊┊┊├«知识亚点»地球自转的方向</t>
  </si>
  <si>
    <t>┊┊┊┊├«知识亚点»地球自传的周期</t>
  </si>
  <si>
    <t>┊┊┊┊├«知识亚点»地球自转速度的分布规律</t>
  </si>
  <si>
    <t>┊┊┊├«知识点»地球自转的地理意义</t>
  </si>
  <si>
    <t>┊┊┊┊├«知识亚点»昼夜交替现象及成因</t>
  </si>
  <si>
    <t>┊┊┊┊├«知识亚点»时间的计算及日期范围的判定</t>
  </si>
  <si>
    <t>┊┊┊┊├«知识亚点»沿地表水平运动物体的偏移</t>
  </si>
  <si>
    <t>┊┊┊┊├«知识亚点»晨昏线的判读及应用</t>
  </si>
  <si>
    <t>┊┊┊├«知识点»地球公转的基本特征</t>
  </si>
  <si>
    <t>┊┊┊┊├«知识亚点»地球公转的方向</t>
  </si>
  <si>
    <t>┊┊┊┊├«知识亚点»地球公转的周期</t>
  </si>
  <si>
    <t>┊┊┊┊├«知识亚点»地球公转的速度</t>
  </si>
  <si>
    <t>┊┊┊├«知识点»黄赤交角及其影响</t>
  </si>
  <si>
    <t>┊┊┊┊├«知识亚点»黄赤交角的成因</t>
  </si>
  <si>
    <t>┊┊┊┊├«知识亚点»与黄赤交角有关的几组数据关系</t>
  </si>
  <si>
    <t>┊┊┊┊├«知识亚点»黄赤交角及其变化的影响</t>
  </si>
  <si>
    <t>┊┊┊┊├«知识亚点»根据太阳直射点的位置判断二分二至日</t>
  </si>
  <si>
    <t>┊┊┊├«知识点»地球公转的地理意义</t>
  </si>
  <si>
    <t>┊┊┊┊├«知识亚点»昼夜长短的变化及计算</t>
  </si>
  <si>
    <t>┊┊┊┊├«知识亚点»正午太阳高度的变化与计算</t>
  </si>
  <si>
    <t>┊┊┊┊├«知识亚点»太阳视运动及日出、日落和正午的太阳方位</t>
  </si>
  <si>
    <t>┊┊┊┊├«知识亚点»光照图的综合判读</t>
  </si>
  <si>
    <t>┊┊┊┊├«知识亚点»光照图的绘制</t>
  </si>
  <si>
    <t>┊┊├«知识主题»冷热不均引起大气运动</t>
  </si>
  <si>
    <t>┊┊┊├«知识点»大气的组成及垂直分层</t>
  </si>
  <si>
    <t>┊┊┊├«知识点»大气受热过程及其原理的应用</t>
  </si>
  <si>
    <t>┊┊┊┊├«知识亚点»大气受热过程</t>
  </si>
  <si>
    <t>┊┊┊┊├«知识亚点»大气受热过程原理的应用</t>
  </si>
  <si>
    <t>┊┊┊┊├«知识亚点»逆温现象</t>
  </si>
  <si>
    <t>┊┊┊├«知识点»气温</t>
  </si>
  <si>
    <t>┊┊┊┊├«知识亚点»气温的分布</t>
  </si>
  <si>
    <t>┊┊┊┊├«知识亚点»气温的影响因素</t>
  </si>
  <si>
    <t>┊┊┊┊├«知识亚点»等温线图的判读</t>
  </si>
  <si>
    <t>┊┊┊├«知识点»热力环流</t>
  </si>
  <si>
    <t>┊┊┊┊├«知识亚点»热力环流的成因</t>
  </si>
  <si>
    <t>┊┊┊┊├«知识亚点»热力环流的形成过程</t>
  </si>
  <si>
    <t>┊┊┊┊├«知识亚点»常见的热力环流形式及其影响</t>
  </si>
  <si>
    <t>┊┊┊┊├«知识亚点»等压面图的判读</t>
  </si>
  <si>
    <t>┊┊┊├«知识点»大气的水平运动</t>
  </si>
  <si>
    <t>┊┊┊┊├«知识亚点»大气的受力状况与风向</t>
  </si>
  <si>
    <t>┊┊┊┊├«知识亚点»风力的判断</t>
  </si>
  <si>
    <t>┊┊┊┊├«知识亚点»等压线图的判读</t>
  </si>
  <si>
    <t>┊┊├«知识主题»气压带和风带</t>
  </si>
  <si>
    <t>┊┊┊├«知识点»单圈环流</t>
  </si>
  <si>
    <t>┊┊┊├«知识点»三圈环流</t>
  </si>
  <si>
    <t>┊┊┊┊├«知识亚点»气压带、风带的成因</t>
  </si>
  <si>
    <t>┊┊┊┊├«知识亚点»气压带、风带的分布</t>
  </si>
  <si>
    <t>┊┊┊┊├«知识亚点»气压带、风带位置的季节移动</t>
  </si>
  <si>
    <t>┊┊┊┊├«知识亚点»气压带、风带的性质</t>
  </si>
  <si>
    <t>┊┊┊┊├«知识亚点»气压带、风带对气候的影响</t>
  </si>
  <si>
    <t>┊┊┊┊├«知识亚点»气压带、风带的绘制</t>
  </si>
  <si>
    <t>┊┊┊├«知识点»北半球气压中心的季节变化</t>
  </si>
  <si>
    <t>┊┊┊├«知识点»季风环流</t>
  </si>
  <si>
    <t>┊┊┊┊├«知识亚点»季风的分布</t>
  </si>
  <si>
    <t>┊┊┊┊├«知识亚点»季风的形成</t>
  </si>
  <si>
    <t>┊┊┊┊├«知识亚点»季风的影响</t>
  </si>
  <si>
    <t>┊┊┊├«知识点»降水</t>
  </si>
  <si>
    <t>┊┊┊┊├«知识亚点»气压带、风带的性质与降水</t>
  </si>
  <si>
    <t>┊┊┊┊├«知识亚点»降水的分布</t>
  </si>
  <si>
    <t>┊┊┊┊├«知识亚点»降水的影响因素</t>
  </si>
  <si>
    <t>┊┊┊┊├«知识亚点»降水的类型</t>
  </si>
  <si>
    <t>┊┊┊┊├«知识亚点»等降水量线图的判读</t>
  </si>
  <si>
    <t>┊┊├«知识主题»常见天气系统</t>
  </si>
  <si>
    <t>┊┊┊├«知识点»锋与天气</t>
  </si>
  <si>
    <t>┊┊┊┊├«知识亚点»锋面特征</t>
  </si>
  <si>
    <t>┊┊┊┊├«知识亚点»冷锋与天气</t>
  </si>
  <si>
    <t>┊┊┊┊├«知识亚点»暖锋与天气</t>
  </si>
  <si>
    <t>┊┊┊┊├«知识亚点»准静止锋与天气</t>
  </si>
  <si>
    <t>┊┊┊┊├«知识亚点»锋面种类的比较和判断</t>
  </si>
  <si>
    <t>┊┊┊┊├«知识亚点»我国典型锋面天气</t>
  </si>
  <si>
    <t>┊┊┊┊├«知识亚点»气象（候）要素的变化及其影响因素</t>
  </si>
  <si>
    <t>┊┊┊├«知识点»低压（气旋）、高压（反气旋）与天气</t>
  </si>
  <si>
    <t>┊┊┊┊├«知识亚点»气旋与天气</t>
  </si>
  <si>
    <t>┊┊┊┊├«知识亚点»反气旋与天气</t>
  </si>
  <si>
    <t>┊┊┊┊├«知识亚点»低压（气旋）和高压（反气旋）的特征比较</t>
  </si>
  <si>
    <t>┊┊┊┊├«知识亚点»我国典型低压、高压天气</t>
  </si>
  <si>
    <t>┊┊┊├«知识点»锋面气旋</t>
  </si>
  <si>
    <t>┊┊┊┊├«知识亚点»锋面气旋的判读</t>
  </si>
  <si>
    <t>┊┊┊┊├«知识亚点»锋面气旋的绘制</t>
  </si>
  <si>
    <t>┊┊├«知识主题»气候类型的判断与全球气候变化</t>
  </si>
  <si>
    <t>┊┊┊├«知识点»世界主要气候类型</t>
  </si>
  <si>
    <t>┊┊┊┊├«知识亚点»主要的气候类型</t>
  </si>
  <si>
    <t>┊┊┊┊├«知识亚点»气候类型的特征</t>
  </si>
  <si>
    <t>┊┊┊┊├«知识亚点»气候类型的分布</t>
  </si>
  <si>
    <t>┊┊┊┊├«知识亚点»气候类型的成因</t>
  </si>
  <si>
    <t>┊┊┊┊├«知识亚点»气候类型的判断</t>
  </si>
  <si>
    <t>┊┊┊┊├«知识亚点»气候特征对生产的影响</t>
  </si>
  <si>
    <t>┊┊┊┊├«知识亚点»几种易混气候类型的比较</t>
  </si>
  <si>
    <t>┊┊┊┊├«知识亚点»非地带性气候类型</t>
  </si>
  <si>
    <t>┊┊┊┊├«知识亚点»气候资料图表的判读</t>
  </si>
  <si>
    <t>┊┊┊├«知识点»全球气候的变化</t>
  </si>
  <si>
    <t>┊┊┊┊├«知识亚点»全球气候变化特征</t>
  </si>
  <si>
    <t>┊┊┊┊├«知识亚点»全球气候变暖的原因</t>
  </si>
  <si>
    <t>┊┊┊┊├«知识亚点»全球气候变化的影响</t>
  </si>
  <si>
    <t>┊┊┊┊├«知识亚点»全球变暖的具体对策</t>
  </si>
  <si>
    <t>┊┊├«知识主题»自然界的水循环与水资源的合理利用</t>
  </si>
  <si>
    <t>┊┊┊├«知识点»水循环</t>
  </si>
  <si>
    <t>┊┊┊┊├«知识亚点»水圈中的水体</t>
  </si>
  <si>
    <t>┊┊┊┊├«知识亚点»水循环的类型</t>
  </si>
  <si>
    <t>┊┊┊┊├«知识亚点»水循环的主要环节</t>
  </si>
  <si>
    <t>┊┊┊┊├«知识亚点»水循环的意义</t>
  </si>
  <si>
    <t>┊┊┊┊├«知识亚点»影响水循环环节的因素</t>
  </si>
  <si>
    <t>┊┊┊┊├«知识亚点»人类活动对水循环的影响</t>
  </si>
  <si>
    <t>┊┊┊├«知识点»河流的补给</t>
  </si>
  <si>
    <t>┊┊┊┊├«知识亚点»陆地水体的相互补给关系</t>
  </si>
  <si>
    <t>┊┊┊┊├«知识亚点»等潜水位线图的判读</t>
  </si>
  <si>
    <t>┊┊┊┊├«知识亚点»河流的的补给类型及特点</t>
  </si>
  <si>
    <t>┊┊┊┊├«知识亚点»河流补给类型的判断</t>
  </si>
  <si>
    <t>┊┊┊┊├«知识亚点»影响河流补给的因素</t>
  </si>
  <si>
    <t>┊┊┊┊├«知识亚点»我国不同地区河流的补给差异</t>
  </si>
  <si>
    <t>┊┊┊├«知识点»河流水文、水系特征</t>
  </si>
  <si>
    <t>┊┊┊┊├«知识亚点»河流的水文特征</t>
  </si>
  <si>
    <t>┊┊┊┊├«知识亚点»河流的水系特征</t>
  </si>
  <si>
    <t>┊┊┊┊├«知识亚点»影响水文（系）特征的因素</t>
  </si>
  <si>
    <t>┊┊┊├«知识点»河流流向的判断</t>
  </si>
  <si>
    <t>┊┊┊├«知识点»河流流量过程线的判读</t>
  </si>
  <si>
    <t>┊┊┊├«知识点»河流对生产的影响</t>
  </si>
  <si>
    <t>┊┊┊├«知识点»水资源的合理利用</t>
  </si>
  <si>
    <t>┊┊┊┊├«知识亚点»水资源的概念</t>
  </si>
  <si>
    <t>┊┊┊┊├«知识亚点»水资源的分布</t>
  </si>
  <si>
    <t>┊┊┊┊├«知识亚点»影响区域水资源数量的因素</t>
  </si>
  <si>
    <t>┊┊┊┊├«知识亚点»水资源与人类社会</t>
  </si>
  <si>
    <t>┊┊┊┊├«知识亚点»水资源紧张的原因及措施</t>
  </si>
  <si>
    <t>┊┊┊┊├«知识亚点»地下水的合理开发利用</t>
  </si>
  <si>
    <t>┊┊├«知识主题»大规模的海水运动</t>
  </si>
  <si>
    <t>┊┊┊├«知识点»洋流的概念和分类</t>
  </si>
  <si>
    <t>┊┊┊┊├«知识亚点»洋流的概念</t>
  </si>
  <si>
    <t>┊┊┊┊├«知识亚点»洋流的分类</t>
  </si>
  <si>
    <t>┊┊┊┊├«知识亚点»洋流类型的判断</t>
  </si>
  <si>
    <t>┊┊┊┊├«知识亚点»洋流流向的判断</t>
  </si>
  <si>
    <t>┊┊┊┊├«知识亚点»影响洋流流向的因素</t>
  </si>
  <si>
    <t>┊┊┊├«知识点»世界海洋表层洋流的分布</t>
  </si>
  <si>
    <t>┊┊┊┊├«知识亚点»世界表层洋流的分布规律</t>
  </si>
  <si>
    <t>┊┊┊┊├«知识亚点»北印度洋海区季风洋流</t>
  </si>
  <si>
    <t>┊┊┊┊├«知识亚点»洋流分布与气压带、风带的关系</t>
  </si>
  <si>
    <t>┊┊┊├«知识点»洋流对地理环境的影响</t>
  </si>
  <si>
    <t>┊┊┊├«知识点»海水的性质</t>
  </si>
  <si>
    <t>┊┊┊┊├«知识亚点»海水的温度及影响因素</t>
  </si>
  <si>
    <t>┊┊┊┊├«知识亚点»海水的盐度及影响因素</t>
  </si>
  <si>
    <t>┊┊┊├«知识点»盐场的分布及其区位因素</t>
  </si>
  <si>
    <t>┊┊┊├«知识点»渔场的分布及其成因</t>
  </si>
  <si>
    <t>┊┊├«知识主题»营造地表形态的力量</t>
  </si>
  <si>
    <t>┊┊┊├«知识点»岩石圈的物质循环</t>
  </si>
  <si>
    <t>┊┊┊┊├«知识亚点»三类岩石的判断</t>
  </si>
  <si>
    <t>┊┊┊┊├«知识亚点»三类岩石的形成、特点和用途</t>
  </si>
  <si>
    <t>┊┊┊┊├«知识亚点»岩石圈的物质循环过程</t>
  </si>
  <si>
    <t>┊┊┊├«知识点»地表形态变化的内、外力因素</t>
  </si>
  <si>
    <t>┊┊┊┊├«知识亚点»内、外力作用的能量来源</t>
  </si>
  <si>
    <t>┊┊┊┊├«知识亚点»内力作用及其对地表形态的影响</t>
  </si>
  <si>
    <t>┊┊┊┊├«知识亚点»外力作用及其对地表形态的影响</t>
  </si>
  <si>
    <t>┊┊┊┊├«知识亚点»内、外力作用的判断</t>
  </si>
  <si>
    <t>┊┊├«知识主题»山地的形成</t>
  </si>
  <si>
    <t>┊┊┊├«知识点»褶皱山和断块山</t>
  </si>
  <si>
    <t>┊┊┊┊├«知识亚点»褶皱构造和断层构造的判断</t>
  </si>
  <si>
    <t>┊┊┊┊├«知识亚点»褶皱构造与构造地貌</t>
  </si>
  <si>
    <t>┊┊┊┊├«知识亚点»断层构造与构造地貌</t>
  </si>
  <si>
    <t>┊┊┊├«知识点»火山</t>
  </si>
  <si>
    <t>┊┊┊┊├«知识亚点»火山的成因</t>
  </si>
  <si>
    <t>┊┊┊┊├«知识亚点»火山的组成</t>
  </si>
  <si>
    <t>┊┊┊┊├«知识亚点»火山喷发对地貌的影响</t>
  </si>
  <si>
    <t>┊┊┊├«知识点»地质构造的实践意义</t>
  </si>
  <si>
    <t>┊┊┊┊├«知识亚点»利用地质构造找水</t>
  </si>
  <si>
    <t>┊┊┊┊├«知识亚点»利用地质构造找矿</t>
  </si>
  <si>
    <t>┊┊┊┊├«知识亚点»利用地质构造确定工程建设</t>
  </si>
  <si>
    <t>┊┊┊├«知识点»地质构造图的判读</t>
  </si>
  <si>
    <t>┊┊┊├«知识点»板块构造</t>
  </si>
  <si>
    <t>┊┊┊┊├«知识亚点»“大陆漂移学说”与“海底扩张学说”</t>
  </si>
  <si>
    <t>┊┊┊┊├«知识亚点»板块的划分</t>
  </si>
  <si>
    <t>┊┊┊┊├«知识亚点»板块运动与地貌</t>
  </si>
  <si>
    <t>┊┊┊┊├«知识亚点»板块运动与地质灾害</t>
  </si>
  <si>
    <t>┊┊┊├«知识点»岩层新老关系的判断</t>
  </si>
  <si>
    <t>┊┊┊├«知识点»地貌的形成过程</t>
  </si>
  <si>
    <t>┊┊├«知识主题»河流地貌的发育</t>
  </si>
  <si>
    <t>┊┊┊├«知识点»河流侵蚀地貌与堆积地貌</t>
  </si>
  <si>
    <t>┊┊┊┊├«知识亚点»河流侵蚀方式的判断</t>
  </si>
  <si>
    <t>┊┊┊┊├«知识亚点»河流不同侵蚀方式的影响</t>
  </si>
  <si>
    <t>┊┊┊┊├«知识亚点»河流堆积地貌的形成</t>
  </si>
  <si>
    <t>┊┊┊┊├«知识亚点»河流堆积地貌的判断</t>
  </si>
  <si>
    <t>┊┊┊┊├«知识亚点»河流凹岸和凸岸的判断及实践应用</t>
  </si>
  <si>
    <t>┊┊┊├«知识点»地表形态对聚落及交通线路分布的影响</t>
  </si>
  <si>
    <t>┊┊┊┊├«知识亚点»地表形态对聚落的影响</t>
  </si>
  <si>
    <t>┊┊┊┊├«知识亚点»地表形态对交通运输的影响</t>
  </si>
  <si>
    <t>┊┊├«知识主题»自然地理环境的整体性</t>
  </si>
  <si>
    <t>┊┊┊├«知识点»地理要素间进行着物质与能量的交换</t>
  </si>
  <si>
    <t>┊┊┊├«知识点»地理要素间相互作用产生新功能</t>
  </si>
  <si>
    <t>┊┊┊├«知识点»自然地理环境整体性的表现</t>
  </si>
  <si>
    <t>┊┊┊┊├«知识亚点»自然地理环境具有统一演化的过程</t>
  </si>
  <si>
    <t>┊┊┊┊├«知识亚点»地理要素的变化牵一发而动全身</t>
  </si>
  <si>
    <t>┊┊┊┊├«知识亚点»一个区域的变化不可避免地影响到其他区域</t>
  </si>
  <si>
    <t>┊┊┊├«知识点»物质循环示意图的判读</t>
  </si>
  <si>
    <t>┊┊├«知识主题»自然地理环境的差异性</t>
  </si>
  <si>
    <t>┊┊┊├«知识点»陆地自然带</t>
  </si>
  <si>
    <t>┊┊┊┊├«知识亚点»陆地自然带的形成及特点</t>
  </si>
  <si>
    <t>┊┊┊┊├«知识亚点»自然带和气候类型的分布</t>
  </si>
  <si>
    <t>┊┊┊┊├«知识亚点»陆地自然带的判断</t>
  </si>
  <si>
    <t>┊┊┊├«知识点»水平地域分异规律</t>
  </si>
  <si>
    <t>┊┊┊┊├«知识亚点»由赤道到两极的地域分异</t>
  </si>
  <si>
    <t>┊┊┊┊├«知识亚点»从沿海到内陆的地域分异</t>
  </si>
  <si>
    <t>┊┊┊├«知识点»垂直地域分异规律</t>
  </si>
  <si>
    <t>┊┊┊┊├«知识亚点»自然带垂直分布特点</t>
  </si>
  <si>
    <t>┊┊┊┊├«知识亚点»山地垂直自然带的判读</t>
  </si>
  <si>
    <t>┊┊┊┊├«知识亚点»雪线的影响因素和高度判断</t>
  </si>
  <si>
    <t>┊┊┊├«知识点»地域分异规律的区别及判断</t>
  </si>
  <si>
    <t>┊┊┊├«知识点»非地带性现象</t>
  </si>
  <si>
    <t>┊┊┊┊├«知识亚点»常见的非地带性现象</t>
  </si>
  <si>
    <t>┊┊┊┊├«知识亚点»非地带性现象的成因</t>
  </si>
  <si>
    <t>┊┊┊┊├«知识亚点»地带性和非地带性分异现象的判断</t>
  </si>
  <si>
    <t>┊┊├«知识主题»人口数量的变化</t>
  </si>
  <si>
    <t>┊┊┊├«知识点»人口的自然增长</t>
  </si>
  <si>
    <t>┊┊┊┊├«知识亚点»人口数量的时间变化</t>
  </si>
  <si>
    <t>┊┊┊┊├«知识亚点»人口增长的空间差异</t>
  </si>
  <si>
    <t>┊┊┊┊├«知识亚点»人口增长快慢的影响因素</t>
  </si>
  <si>
    <t>┊┊┊┊├«知识亚点»人口的相关计算</t>
  </si>
  <si>
    <t>┊┊┊├«知识点»人口增长模式</t>
  </si>
  <si>
    <t>┊┊┊┊├«知识亚点»人口增长模式的构成</t>
  </si>
  <si>
    <t>┊┊┊┊├«知识亚点»影响人口增长模式转变的因素</t>
  </si>
  <si>
    <t>┊┊┊┊├«知识亚点»人口增长模式的类型及特征</t>
  </si>
  <si>
    <t>┊┊┊┊├«知识亚点»人口增长模式的判断</t>
  </si>
  <si>
    <t>┊┊┊┊├«知识亚点»人口增长模式的时间差异</t>
  </si>
  <si>
    <t>┊┊┊┊├«知识亚点»人口增长模式的空间差异</t>
  </si>
  <si>
    <t>┊┊┊├«知识点»人口问题</t>
  </si>
  <si>
    <t>┊┊┊┊├«知识亚点»人口问题的表现</t>
  </si>
  <si>
    <t>┊┊┊┊├«知识亚点»人口问题的区域差异</t>
  </si>
  <si>
    <t>┊┊┊┊├«知识亚点»人口问题出现的原因、影响及对策</t>
  </si>
  <si>
    <t>┊┊┊├«知识点»人口的分布及其影响因素</t>
  </si>
  <si>
    <t>┊┊┊├«知识点»人口金字塔图的判读</t>
  </si>
  <si>
    <t>┊┊├«知识主题»人口的空间变化</t>
  </si>
  <si>
    <t>┊┊┊├«知识点»人口迁移的概念及类型</t>
  </si>
  <si>
    <t>┊┊┊├«知识点»人口迁移的原因及影响</t>
  </si>
  <si>
    <t>┊┊┊┊├«知识亚点»影响人口迁移的主要因素</t>
  </si>
  <si>
    <t>┊┊┊┊├«知识亚点»人口迁移的影响</t>
  </si>
  <si>
    <t>┊┊┊├«知识点»人口迁移的特点及方向</t>
  </si>
  <si>
    <t>┊┊┊├«知识点»世界及我国的人口迁移</t>
  </si>
  <si>
    <t>┊┊┊┊├«知识亚点»世界人口迁移</t>
  </si>
  <si>
    <t>┊┊┊┊├«知识亚点»我国人口迁移</t>
  </si>
  <si>
    <t>┊┊├«知识主题»人口合理容量</t>
  </si>
  <si>
    <t>┊┊┊├«知识点»环境人口容量与人口合理容量</t>
  </si>
  <si>
    <t>┊┊┊┊├«知识亚点»环境人口容量和人口合理容量的概念</t>
  </si>
  <si>
    <t>┊┊┊┊├«知识亚点»环境人口容量和人口合理容量的区别</t>
  </si>
  <si>
    <t>┊┊┊┊├«知识亚点»环境人口容量的影响因素</t>
  </si>
  <si>
    <t>┊┊├«知识主题»城市内部空间结构</t>
  </si>
  <si>
    <t>┊┊┊├«知识点»城市形态类型及成因</t>
  </si>
  <si>
    <t>┊┊┊├«知识点»城市土地的利用类型</t>
  </si>
  <si>
    <t>┊┊┊┊├«知识亚点»城市土地利用类型的变化</t>
  </si>
  <si>
    <t>┊┊┊┊├«知识亚点»城市土地利用类型变化的原因及影响</t>
  </si>
  <si>
    <t>┊┊┊├«知识点»城市功能区</t>
  </si>
  <si>
    <t>┊┊┊┊├«知识亚点»城市功能区的形成</t>
  </si>
  <si>
    <t>┊┊┊┊├«知识亚点»城市功能区的形态、特征及位置</t>
  </si>
  <si>
    <t>┊┊┊┊├«知识亚点»城市功能区的判读</t>
  </si>
  <si>
    <t>┊┊┊┊├«知识亚点»城市功能区的合理布局</t>
  </si>
  <si>
    <t>┊┊┊├«知识点»城市内部空间的形成与变化</t>
  </si>
  <si>
    <t>┊┊┊┊├«知识亚点»城市内部空间结构的含义</t>
  </si>
  <si>
    <t>┊┊┊┊├«知识亚点»城市内部空间结构的模式</t>
  </si>
  <si>
    <t>┊┊┊┊├«知识亚点»影响城市内部空间结构形成和变化的因素</t>
  </si>
  <si>
    <t>┊┊┊┊├«知识亚点»城市内部空间结构的变化</t>
  </si>
  <si>
    <t>┊┊┊├«知识点»聚落的分布及影响因素</t>
  </si>
  <si>
    <t>┊┊┊┊├«知识亚点»聚落的分布</t>
  </si>
  <si>
    <t>┊┊┊┊├«知识亚点»影响聚落（城市）形成与发展的区位因素</t>
  </si>
  <si>
    <t>┊┊┊├«知识点»地租变化图的判读</t>
  </si>
  <si>
    <t>┊┊├«知识主题»不同等级城市的服务功能</t>
  </si>
  <si>
    <t>┊┊┊├«知识点»城市等级划分</t>
  </si>
  <si>
    <t>┊┊┊├«知识点»城市服务范围的确定</t>
  </si>
  <si>
    <t>┊┊┊├«知识点»城市等级与服务范围、服务功能的关系</t>
  </si>
  <si>
    <t>┊┊┊├«知识点»影响城市服务范围大小的因素</t>
  </si>
  <si>
    <t>┊┊┊├«知识点»城市等级体系</t>
  </si>
  <si>
    <t>┊┊┊├«知识点»城市职能</t>
  </si>
  <si>
    <t>┊┊┊├«知识点»城市群（带）的形成及影响</t>
  </si>
  <si>
    <t>┊┊┊├«知识点»地域文化对城市的影响</t>
  </si>
  <si>
    <t>┊┊├«知识主题»城市化</t>
  </si>
  <si>
    <t>┊┊┊├«知识点»城市化进程的时间差异</t>
  </si>
  <si>
    <t>┊┊┊┊├«知识亚点»城市化初期阶段的特点</t>
  </si>
  <si>
    <t>┊┊┊┊├«知识亚点»城市化中期（加速）阶段的特点</t>
  </si>
  <si>
    <t>┊┊┊┊├«知识亚点»城市化后期（成熟）阶段的特点</t>
  </si>
  <si>
    <t>┊┊┊┊├«知识亚点»郊区城市化、逆城市化和再城市化现象</t>
  </si>
  <si>
    <t>┊┊┊├«知识点»城市化的地区差异</t>
  </si>
  <si>
    <t>┊┊┊┊├«知识亚点»发达国家和发展中国家城市化进程比较</t>
  </si>
  <si>
    <t>┊┊┊┊├«知识亚点»发达国家的城市化</t>
  </si>
  <si>
    <t>┊┊┊┊├«知识亚点»发展中国家的城市化</t>
  </si>
  <si>
    <t>┊┊┊┊├«知识亚点»我国的城市化</t>
  </si>
  <si>
    <t>┊┊┊├«知识点»城市化进程示意图的判读</t>
  </si>
  <si>
    <t>┊┊┊├«知识点»城市化对地理环境的影响</t>
  </si>
  <si>
    <t>┊┊┊┊├«知识亚点»城市化对自然环境的影响</t>
  </si>
  <si>
    <t>┊┊┊┊├«知识亚点»城市化对生产活动的影响</t>
  </si>
  <si>
    <t>┊┊┊┊├«知识亚点»城市化发展过程中出现的问题</t>
  </si>
  <si>
    <t>┊┊┊├«知识点»城市化问题的治理措施</t>
  </si>
  <si>
    <t>┊┊├«知识主题»农业的区位选择</t>
  </si>
  <si>
    <t>┊┊┊├«知识点»农业生产的特点及分类</t>
  </si>
  <si>
    <t>┊┊┊├«知识点»农业区位的含义</t>
  </si>
  <si>
    <t>┊┊┊├«知识点»农业区位的合理选择</t>
  </si>
  <si>
    <t>┊┊┊┊├«知识亚点»影响农业生产的区位因素</t>
  </si>
  <si>
    <t>┊┊┊┊├«知识亚点»农业区位因素的发展变化</t>
  </si>
  <si>
    <t>┊┊┊┊├«知识亚点»农业区位条件分析</t>
  </si>
  <si>
    <t>┊┊┊┊├«知识亚点»农业结构的变化及影响</t>
  </si>
  <si>
    <t>┊┊┊┊├«知识亚点»农业生产活动对地理环境的影响</t>
  </si>
  <si>
    <t>┊┊┊├«知识点»常见农作物的生长习性与分布</t>
  </si>
  <si>
    <t>┊┊┊┊├«知识亚点»粮食作物的生长习性与分布</t>
  </si>
  <si>
    <t>┊┊┊┊├«知识亚点»经济作物的生长习性与分布</t>
  </si>
  <si>
    <t>┊┊├«知识主题»农业地域类型</t>
  </si>
  <si>
    <t>┊┊┊├«知识点»农业地域的形成</t>
  </si>
  <si>
    <t>┊┊┊┊├«知识亚点»农业地域的含义</t>
  </si>
  <si>
    <t>┊┊┊┊├«知识亚点»混合农业</t>
  </si>
  <si>
    <t>┊┊┊├«知识点»以种植业为主的农业地域类型</t>
  </si>
  <si>
    <t>┊┊┊┊├«知识亚点»季风水田农业</t>
  </si>
  <si>
    <t>┊┊┊┊├«知识亚点»商品谷物农业</t>
  </si>
  <si>
    <t>┊┊┊├«知识点»以畜牧业为主的农业地域类型</t>
  </si>
  <si>
    <t>┊┊┊┊├«知识亚点»大牧场放牧业</t>
  </si>
  <si>
    <t>┊┊┊┊├«知识亚点»乳畜业</t>
  </si>
  <si>
    <t>┊┊┊├«知识点»我国特殊地域的农业地域类型</t>
  </si>
  <si>
    <t>┊┊┊┊├«知识亚点»河谷农业</t>
  </si>
  <si>
    <t>┊┊┊┊├«知识亚点»绿洲农业</t>
  </si>
  <si>
    <t>┊┊┊┊├«知识亚点»灌溉农业</t>
  </si>
  <si>
    <t>┊┊┊┊├«知识亚点»坝子农业</t>
  </si>
  <si>
    <t>┊┊┊┊├«知识亚点»基塘农业</t>
  </si>
  <si>
    <t>┊┊┊├«知识点»世界其他的农业地域类型</t>
  </si>
  <si>
    <t>┊┊┊┊├«知识亚点»地中海式农业</t>
  </si>
  <si>
    <t>┊┊┊┊├«知识亚点»热带种植园农业</t>
  </si>
  <si>
    <t>┊┊┊┊├«知识亚点»市场园艺业</t>
  </si>
  <si>
    <t>┊┊┊┊├«知识亚点»游牧业</t>
  </si>
  <si>
    <t>┊┊┊┊├«知识亚点»热带迁移农业</t>
  </si>
  <si>
    <t>┊┊┊├«知识点»世界与我国重要农业区的比较</t>
  </si>
  <si>
    <t>┊┊┊├«知识点»农业地域类型的判断</t>
  </si>
  <si>
    <t>┊┊├«知识主题»工业的区位选择</t>
  </si>
  <si>
    <t>┊┊┊├«知识点»工业的分类</t>
  </si>
  <si>
    <t>┊┊┊├«知识点»工业区位因素及变化</t>
  </si>
  <si>
    <t>┊┊┊┊├«知识亚点»工业区位因素</t>
  </si>
  <si>
    <t>┊┊┊┊├«知识亚点»工业区位因素的发展变化</t>
  </si>
  <si>
    <t>┊┊┊├«知识点»工业导向类型及主导因素的判断</t>
  </si>
  <si>
    <t>┊┊┊┊├«知识亚点»工业主导区位因素的判断</t>
  </si>
  <si>
    <t>┊┊┊├«知识点»工业部门的发展变化及影响</t>
  </si>
  <si>
    <t>┊┊┊├«知识点»工业部门特点和地区差异</t>
  </si>
  <si>
    <t>┊┊┊├«知识点»工业生产活动对地理环境的影响</t>
  </si>
  <si>
    <t>┊┊┊├«知识点»工业区位模式图的判读</t>
  </si>
  <si>
    <t>┊┊├«知识主题»工业地域的形成</t>
  </si>
  <si>
    <t>┊┊┊├«知识点»工业集聚与工业地域</t>
  </si>
  <si>
    <t>┊┊┊┊├«知识亚点»工业联系</t>
  </si>
  <si>
    <t>┊┊┊┊├«知识亚点»工业集聚的优缺点</t>
  </si>
  <si>
    <t>┊┊┊┊├«知识亚点»工业地域的分类</t>
  </si>
  <si>
    <t>┊┊┊├«知识点»工业分散与工业的地域联系</t>
  </si>
  <si>
    <t>┊┊┊┊├«知识亚点»工业分散的成因</t>
  </si>
  <si>
    <t>┊┊┊┊├«知识亚点»工业分散的优缺点</t>
  </si>
  <si>
    <t>┊┊┊┊├«知识亚点»工业的地域联系</t>
  </si>
  <si>
    <t>┊┊├«知识主题»工业地域类型</t>
  </si>
  <si>
    <t>┊┊┊├«知识点»传统工业区</t>
  </si>
  <si>
    <t>┊┊┊┊├«知识亚点»传统工业区的分布地区</t>
  </si>
  <si>
    <t>┊┊┊┊├«知识亚点»传统工业区的主要特点</t>
  </si>
  <si>
    <t>┊┊┊┊├«知识亚点»传统工业区的区位优势</t>
  </si>
  <si>
    <t>┊┊┊┊├«知识亚点»传统工业区面临的问题</t>
  </si>
  <si>
    <t>┊┊┊┊├«知识亚点»传统工业区衰落的原因</t>
  </si>
  <si>
    <t>┊┊┊┊├«知识亚点»传统工业区的整治措施</t>
  </si>
  <si>
    <t>┊┊┊├«知识点»世界重要的传统工业区</t>
  </si>
  <si>
    <t>┊┊┊┊├«知识亚点»英国中部工业区</t>
  </si>
  <si>
    <t>┊┊┊┊├«知识亚点»美国东北部工业区</t>
  </si>
  <si>
    <t>┊┊┊┊├«知识亚点»俄罗斯四大工业区</t>
  </si>
  <si>
    <t>┊┊┊┊├«知识亚点»印度东北部、西部工业区</t>
  </si>
  <si>
    <t>┊┊┊┊├«知识亚点»辽中南工业区</t>
  </si>
  <si>
    <t>┊┊┊┊├«知识亚点»德国鲁尔区</t>
  </si>
  <si>
    <t>┊┊┊├«知识点»两大传统工业区的比较</t>
  </si>
  <si>
    <t>┊┊┊├«知识点»新工业区</t>
  </si>
  <si>
    <t>┊┊┊┊├«知识亚点»新工业区的分布地区</t>
  </si>
  <si>
    <t>┊┊┊┊├«知识亚点»新工业区的主要特点</t>
  </si>
  <si>
    <t>┊┊┊┊├«知识亚点»新工业区的形成条件</t>
  </si>
  <si>
    <t>┊┊┊├«知识点»世界主要的新工业区</t>
  </si>
  <si>
    <t>┊┊┊┊├«知识亚点»意大利新工业区</t>
  </si>
  <si>
    <t>┊┊┊┊├«知识亚点»美国“硅谷”</t>
  </si>
  <si>
    <t>┊┊┊┊├«知识亚点»温州乡镇企业</t>
  </si>
  <si>
    <t>┊┊┊┊├«知识亚点»北京中关村</t>
  </si>
  <si>
    <t>┊┊┊├«知识点»两大新工业的比较</t>
  </si>
  <si>
    <t>┊┊┊├«知识点»工业地域类型的判断</t>
  </si>
  <si>
    <t>┊┊├«知识主题»交通运输方式及其布局</t>
  </si>
  <si>
    <t>┊┊┊├«知识点»不同交通运输方式的特点及比较</t>
  </si>
  <si>
    <t>┊┊┊┊├«知识亚点»铁路运输的优缺点</t>
  </si>
  <si>
    <t>┊┊┊┊├«知识亚点»公路运输的优缺点</t>
  </si>
  <si>
    <t>┊┊┊┊├«知识亚点»水运的优缺点</t>
  </si>
  <si>
    <t>┊┊┊┊├«知识亚点»航空运输的优缺点</t>
  </si>
  <si>
    <t>┊┊┊┊├«知识亚点»管道运输的优缺点</t>
  </si>
  <si>
    <t>┊┊┊├«知识点»交通运输方式的合理选择</t>
  </si>
  <si>
    <t>┊┊┊├«知识点»现代交通运输方式的发展趋势</t>
  </si>
  <si>
    <t>┊┊┊├«知识点»交通运输网的形式和层次</t>
  </si>
  <si>
    <t>┊┊┊├«知识点»交通运输布局的区位因素</t>
  </si>
  <si>
    <t>┊┊┊├«知识点»交通运输线的区位选择</t>
  </si>
  <si>
    <t>┊┊┊┊├«知识亚点»铁路线的选择</t>
  </si>
  <si>
    <t>┊┊┊┊├«知识亚点»公路线的选择</t>
  </si>
  <si>
    <t>┊┊┊┊├«知识亚点»管道线的选择</t>
  </si>
  <si>
    <t>┊┊┊┊├«知识亚点»运河的选择</t>
  </si>
  <si>
    <t>┊┊┊┊├«知识亚点»港口的选择</t>
  </si>
  <si>
    <t>┊┊┊┊├«知识亚点»汽车站的选择</t>
  </si>
  <si>
    <t>┊┊┊┊├«知识亚点»航空港的选择</t>
  </si>
  <si>
    <t>┊┊┊┊├«知识亚点»隧道、桥梁的选择</t>
  </si>
  <si>
    <t>┊┊┊├«知识点»交通运输区位条件评价</t>
  </si>
  <si>
    <t>┊┊┊├«知识点»交通运输布局的意义</t>
  </si>
  <si>
    <t>┊┊┊├«知识点»交通运输布局对地理环境的影响</t>
  </si>
  <si>
    <t>┊┊├«知识主题»交通运输布局变化的影响</t>
  </si>
  <si>
    <t>┊┊┊├«知识点»交通条件对聚落空间形态的影响</t>
  </si>
  <si>
    <t>┊┊┊├«知识点»交通运输对商业网点分布的影响</t>
  </si>
  <si>
    <t>┊┊┊├«知识点»交通运输影响集镇的兴衰</t>
  </si>
  <si>
    <t>┊┊├«知识主题»人类所面临的主要环境问题</t>
  </si>
  <si>
    <t>┊┊┊├«知识点»人地关系思想的历史演变</t>
  </si>
  <si>
    <t>┊┊┊├«知识点»人类与环境的关系</t>
  </si>
  <si>
    <t>┊┊┊├«知识点»环境问题的成因</t>
  </si>
  <si>
    <t>┊┊┊├«知识点»环境问题的表现</t>
  </si>
  <si>
    <t>┊┊┊┊├«知识亚点»环境污染问题</t>
  </si>
  <si>
    <t>┊┊┊┊├«知识亚点»生态破坏问题</t>
  </si>
  <si>
    <t>┊┊┊┊├«知识亚点»资源短缺问题</t>
  </si>
  <si>
    <t>┊┊┊├«知识点»环境问题的地域差异</t>
  </si>
  <si>
    <t>┊┊┊┊├«知识亚点»城市和乡村环境问题的差异</t>
  </si>
  <si>
    <t>┊┊┊┊├«知识亚点»发达国家和发展中国家环境问题的差异</t>
  </si>
  <si>
    <t>┊┊├«知识主题»可持续发展及其实践</t>
  </si>
  <si>
    <t>┊┊┊├«知识点»可持续发展的基本内涵</t>
  </si>
  <si>
    <t>┊┊┊┊├«知识亚点»可持续发展的概念</t>
  </si>
  <si>
    <t>┊┊┊┊├«知识亚点»可持续发展的内涵</t>
  </si>
  <si>
    <t>┊┊┊┊├«知识亚点»可持续发展的基本原则</t>
  </si>
  <si>
    <t>┊┊┊├«知识点»中国的可持续发展实践</t>
  </si>
  <si>
    <t>┊┊┊├«知识点»循环经济</t>
  </si>
  <si>
    <t>┊┊┊┊├«知识亚点»生态农业</t>
  </si>
  <si>
    <t>┊┊┊┊├«知识亚点»清洁生产</t>
  </si>
  <si>
    <t>┊┊┊├«知识点»协调人地关系的主要途径</t>
  </si>
  <si>
    <t>┊┊┊├«知识点»循环经济关联图的判读</t>
  </si>
  <si>
    <t>┊┊├«知识主题»地理环境对区域发展的影响</t>
  </si>
  <si>
    <t>┊┊┊├«知识点»区域的概念、特征及划分</t>
  </si>
  <si>
    <t>┊┊┊├«知识点»地理环境差异对区域发展的影响</t>
  </si>
  <si>
    <t>┊┊┊┊├«知识亚点»区域自然地理环境的差异</t>
  </si>
  <si>
    <t>┊┊┊┊├«知识亚点»区域人文地理环境的差异</t>
  </si>
  <si>
    <t>┊┊┊┊├«知识亚点»区域自然地理环境对人类活动的影响</t>
  </si>
  <si>
    <t>┊┊┊├«知识点»区域不同发展阶段地理环境的影响</t>
  </si>
  <si>
    <t>┊┊├«知识主题»地理信息技术在区域地理环境研究中的应用</t>
  </si>
  <si>
    <t>┊┊┊├«知识点»遥感</t>
  </si>
  <si>
    <t>┊┊┊┊├«知识亚点»遥感的原理</t>
  </si>
  <si>
    <t>┊┊┊┊├«知识亚点»遥感的主要环节</t>
  </si>
  <si>
    <t>┊┊┊┊├«知识亚点»遥感的特点</t>
  </si>
  <si>
    <t>┊┊┊┊├«知识亚点»遥感的应用</t>
  </si>
  <si>
    <t>┊┊┊├«知识点»全球定位系统</t>
  </si>
  <si>
    <t>┊┊┊┊├«知识亚点»全球定位系统的组成</t>
  </si>
  <si>
    <t>┊┊┊┊├«知识亚点»全球定位系统的特点</t>
  </si>
  <si>
    <t>┊┊┊┊├«知识亚点»全球定位系统的作用</t>
  </si>
  <si>
    <t>┊┊┊├«知识点»地理信息系统</t>
  </si>
  <si>
    <t>┊┊┊┊├«知识亚点»地理信息系统的概念</t>
  </si>
  <si>
    <t>┊┊┊┊├«知识亚点»地理信息系统的程序</t>
  </si>
  <si>
    <t>┊┊┊┊├«知识亚点»地理信息系统的应用</t>
  </si>
  <si>
    <t>┊┊┊┊├«知识亚点»GIS图层叠加示意图的判读</t>
  </si>
  <si>
    <t>┊┊┊├«知识点»“3S”技术的区别与判断</t>
  </si>
  <si>
    <t>┊┊┊├«知识点»数字地球</t>
  </si>
  <si>
    <t>┊┊├«知识主题»荒漠化的防治</t>
  </si>
  <si>
    <t>┊┊┊├«知识点»荒漠化的概念及表现</t>
  </si>
  <si>
    <t>┊┊┊├«知识点»荒漠的分布</t>
  </si>
  <si>
    <t>┊┊┊├«知识点»我国西北地区的荒漠化</t>
  </si>
  <si>
    <t>┊┊┊┊├«知识亚点»西北地区的地理位置</t>
  </si>
  <si>
    <t>┊┊┊┊├«知识亚点»荒漠化的成因</t>
  </si>
  <si>
    <t>┊┊┊┊├«知识亚点»荒漠化的危害</t>
  </si>
  <si>
    <t>┊┊┊┊├«知识亚点»荒漠化的防治措施</t>
  </si>
  <si>
    <t>┊┊┊├«知识点»世界其他地区的荒漠化</t>
  </si>
  <si>
    <t>┊┊┊├«知识点»东北地区黑土侵蚀、湿地萎缩、森林破坏</t>
  </si>
  <si>
    <t>┊┊┊├«知识点»土地盐碱化（次生盐渍化）</t>
  </si>
  <si>
    <t>┊┊┊├«知识点»水土流失</t>
  </si>
  <si>
    <t>┊┊┊┊├«知识亚点»水土流失的成因</t>
  </si>
  <si>
    <t>┊┊┊┊├«知识亚点»水土流失的危害</t>
  </si>
  <si>
    <t>┊┊┊┊├«知识亚点»水土流失的治理措施</t>
  </si>
  <si>
    <t>┊┊┊├«知识点»湿地的开发与保护</t>
  </si>
  <si>
    <t>┊┊┊┊├«知识亚点»湿地的作用</t>
  </si>
  <si>
    <t>┊┊┊┊├«知识亚点»沼泽湿地的形成</t>
  </si>
  <si>
    <t>┊┊┊┊├«知识亚点»湿地破坏的原因及影响</t>
  </si>
  <si>
    <t>┊┊┊┊├«知识亚点»湿地的保护措施</t>
  </si>
  <si>
    <t>┊┊┊├«知识点»喀斯特地貌的分布、成因及影响</t>
  </si>
  <si>
    <t>┊┊┊├«知识点»区域生态环境问题的综合分析</t>
  </si>
  <si>
    <t>┊┊├«知识主题»森林的开发和保护</t>
  </si>
  <si>
    <t>┊┊┊├«知识点»热带雨林的分布</t>
  </si>
  <si>
    <t>┊┊┊├«知识点»不同地区森林（绿地）的作用</t>
  </si>
  <si>
    <t>┊┊┊├«知识点»雨林的全球环境效应</t>
  </si>
  <si>
    <t>┊┊┊├«知识点»雨林生态的脆弱性</t>
  </si>
  <si>
    <t>┊┊┊├«知识点»热带雨林的破坏与保护</t>
  </si>
  <si>
    <t>┊┊┊┊├«知识亚点»亚马孙 雨林被破坏的原因</t>
  </si>
  <si>
    <t>┊┊┊┊├«知识亚点»热带雨林被破坏带来的生态危害</t>
  </si>
  <si>
    <t>┊┊┊┊├«知识亚点»雨林的保护</t>
  </si>
  <si>
    <t>┊┊├«知识主题»能源资源的开发</t>
  </si>
  <si>
    <t>┊┊┊├«知识点»自然资源与能源的区别与联系</t>
  </si>
  <si>
    <t>┊┊┊├«知识点»自然资源和能源的分类</t>
  </si>
  <si>
    <t>┊┊┊├«知识点»能源资源开发条件评价</t>
  </si>
  <si>
    <t>┊┊┊┊├«知识亚点»能源资源开发条件评价的内容</t>
  </si>
  <si>
    <t>┊┊┊┊├«知识亚点»能源资源开发的优势条件评价</t>
  </si>
  <si>
    <t>┊┊┊┊├«知识亚点»能源资源开发面临的问题</t>
  </si>
  <si>
    <t>┊┊┊├«知识点»能源基地建设</t>
  </si>
  <si>
    <t>┊┊┊├«知识点»能源的综合利用与环境保护</t>
  </si>
  <si>
    <t>┊┊┊┊├«知识亚点»能源的综合利用</t>
  </si>
  <si>
    <t>┊┊┊┊├«知识亚点»能源开发利用中的环境问题</t>
  </si>
  <si>
    <t>┊┊┊┊├«知识亚点»能源开发利用中的环境保护与治理</t>
  </si>
  <si>
    <t>┊┊┊├«知识点»资源型地区发展过程中面临的问题及应对措施</t>
  </si>
  <si>
    <t>┊┊├«知识主题»流域的综合开发</t>
  </si>
  <si>
    <t>┊┊┊├«知识点»河流分水岭与流域范围的确定</t>
  </si>
  <si>
    <t>┊┊┊├«知识点»流域开发的自然条件</t>
  </si>
  <si>
    <t>┊┊┊├«知识点»流域的早期开发及其后果</t>
  </si>
  <si>
    <t>┊┊┊├«知识点»流域的综合开发</t>
  </si>
  <si>
    <t>┊┊┊┊├«知识亚点»田纳西河流域的开发措施和效果</t>
  </si>
  <si>
    <t>┊┊┊┊├«知识亚点»河流综合治理的措施与目的</t>
  </si>
  <si>
    <t>┊┊┊┊├«知识亚点»田纳西河流域综合开发对我国的启示</t>
  </si>
  <si>
    <t>┊┊┊├«知识点»流域开发与治理的相关分析</t>
  </si>
  <si>
    <t>┊┊┊┊├«知识亚点»流域开发方向分析</t>
  </si>
  <si>
    <t>┊┊┊┊├«知识亚点»流域航运价值分析</t>
  </si>
  <si>
    <t>┊┊┊┊├«知识亚点»流域水能资源开发条件分析</t>
  </si>
  <si>
    <t>┊┊┊┊├«知识亚点»流域洪水成因与治理分析</t>
  </si>
  <si>
    <t>┊┊┊┊├«知识亚点»流域水利工程建设评价</t>
  </si>
  <si>
    <t>┊┊├«知识主题»区域农业发展</t>
  </si>
  <si>
    <t>┊┊┊├«知识点»区域农业发展条件</t>
  </si>
  <si>
    <t>┊┊┊├«知识点»区域农业布局的特点</t>
  </si>
  <si>
    <t>┊┊┊├«知识点»我国区域特色农业</t>
  </si>
  <si>
    <t>┊┊┊┊├«知识亚点»珠三角出口创汇农业</t>
  </si>
  <si>
    <t>┊┊┊┊├«知识亚点»南疆棉花生产</t>
  </si>
  <si>
    <t>┊┊┊┊├«知识亚点»海南岛热带经济作物生产</t>
  </si>
  <si>
    <t>┊┊┊┊├«知识亚点»昆明花卉生产</t>
  </si>
  <si>
    <t>┊┊┊├«知识点»区域农业的可持续发展</t>
  </si>
  <si>
    <t>┊┊┊┊├«知识亚点»农业发展中出现的问题及对策</t>
  </si>
  <si>
    <t>┊┊┊┊├«知识亚点»农业的发展方向</t>
  </si>
  <si>
    <t>┊┊┊├«知识点»农业的地区专业化生产</t>
  </si>
  <si>
    <t>┊┊├«知识主题»区域工业化与城市化</t>
  </si>
  <si>
    <t>┊┊┊├«知识点»区域工业化和城市化的关系</t>
  </si>
  <si>
    <t>┊┊┊├«知识点»工业化和城市化过程中的问题</t>
  </si>
  <si>
    <t>┊┊┊├«知识点»工业化和城市化问题产生的原因</t>
  </si>
  <si>
    <t>┊┊┊├«知识点»工业化和城市化问题的解决措施</t>
  </si>
  <si>
    <t>┊┊┊├«知识点»不同区域城市化模式</t>
  </si>
  <si>
    <t>┊┊┊┊├«知识亚点»珠江三角洲模式</t>
  </si>
  <si>
    <t>┊┊┊┊├«知识亚点»浙江温州模式</t>
  </si>
  <si>
    <t>┊┊┊┊├«知识亚点»苏南模式</t>
  </si>
  <si>
    <t>┊┊┊┊├«知识亚点»云南德宏模式</t>
  </si>
  <si>
    <t>┊┊┊┊├«知识亚点»东北模式</t>
  </si>
  <si>
    <t>┊┊┊├«知识点»区域经济发展问题分析</t>
  </si>
  <si>
    <t>┊┊┊┊├«知识亚点»产业结构调整的方向</t>
  </si>
  <si>
    <t>┊┊┊┊├«知识亚点»产业结构与经济发展</t>
  </si>
  <si>
    <t>┊┊┊┊├«知识亚点»产业部门（结构）的变化对区域经济发展的影响</t>
  </si>
  <si>
    <t>┊┊├«知识主题»资源的跨区域调配</t>
  </si>
  <si>
    <t>┊┊┊├«知识点»资源跨区域调配的原因</t>
  </si>
  <si>
    <t>┊┊┊├«知识点»资源跨区域调配的影响</t>
  </si>
  <si>
    <t>┊┊┊├«知识点»我国重要的资源跨区域调配</t>
  </si>
  <si>
    <t>┊┊┊┊├«知识亚点»西气东输</t>
  </si>
  <si>
    <t>┊┊┊┊├«知识亚点»西电东送</t>
  </si>
  <si>
    <t>┊┊┊┊├«知识亚点»南水北调</t>
  </si>
  <si>
    <t>┊┊┊┊├«知识亚点»晋煤外运</t>
  </si>
  <si>
    <t>┊┊┊├«知识点»跨区域资源调配线路的选择及分析</t>
  </si>
  <si>
    <t>┊┊┊├«知识点»解决资源短缺问题的途径</t>
  </si>
  <si>
    <t>┊┊├«知识主题»产业转移</t>
  </si>
  <si>
    <t>┊┊┊┊├«知识亚点»产业转移的概念和分类</t>
  </si>
  <si>
    <t>┊┊┊┊├«知识亚点»产业转移的规律</t>
  </si>
  <si>
    <t>┊┊┊┊├«知识亚点»影响产业转移的因素</t>
  </si>
  <si>
    <t>┊┊┊┊├«知识亚点»产业转移对区域发展的影响</t>
  </si>
  <si>
    <t>┊┊├«知识主题»世界地理概况</t>
  </si>
  <si>
    <t>┊┊┊├«知识点»世界的海陆分布</t>
  </si>
  <si>
    <t>┊┊┊┊├«知识亚点»七大洲</t>
  </si>
  <si>
    <t>┊┊┊┊├«知识亚点»四大洋</t>
  </si>
  <si>
    <t>┊┊┊┊├«知识亚点»大洲、大洋的分界线</t>
  </si>
  <si>
    <t>┊┊┊┊├«知识亚点»半岛与岛屿</t>
  </si>
  <si>
    <t>┊┊┊├«知识点»世界重要的海峡和运河</t>
  </si>
  <si>
    <t>┊┊┊├«知识点»世界主要的河流和湖泊</t>
  </si>
  <si>
    <t>┊┊┊├«知识点»世界主要的河口三角洲</t>
  </si>
  <si>
    <t>┊┊┊├«知识点»陆地地形和海底地形</t>
  </si>
  <si>
    <t>┊┊┊┊├«知识亚点»陆地地形</t>
  </si>
  <si>
    <t>┊┊┊┊├«知识亚点»海底地形</t>
  </si>
  <si>
    <t>┊┊┊┊├«知识亚点»海陆变迁</t>
  </si>
  <si>
    <t>┊┊┊├«知识点»世界居民、国家及宗教</t>
  </si>
  <si>
    <t>┊┊┊┊├«知识亚点»世界人口的分布</t>
  </si>
  <si>
    <t>┊┊┊┊├«知识亚点»世界人种的分布</t>
  </si>
  <si>
    <t>┊┊┊┊├«知识亚点»世界国家的分布</t>
  </si>
  <si>
    <t>┊┊┊┊├«知识亚点»世界三大宗教及其分布</t>
  </si>
  <si>
    <t>┊┊┊├«知识点»世界的自然资源及新能源</t>
  </si>
  <si>
    <t>┊┊┊┊├«知识亚点»自然资源的分布及开发利用</t>
  </si>
  <si>
    <t>┊┊┊┊├«知识亚点»新能源的开发利用</t>
  </si>
  <si>
    <t>┊┊┊├«知识点»世界气温与降水的分布规律及成因</t>
  </si>
  <si>
    <t>┊┊┊┊├«知识亚点»气温的分布规律及成因</t>
  </si>
  <si>
    <t>┊┊┊┊├«知识亚点»降水的分布规律及成因</t>
  </si>
  <si>
    <t>┊┊├«知识主题»世界重要地区</t>
  </si>
  <si>
    <t>┊┊┊├«知识点»世界重要地形区分析</t>
  </si>
  <si>
    <t>┊┊┊├«知识点»七大洲的气候特征</t>
  </si>
  <si>
    <t>┊┊┊├«知识点»七大洲的地形对气候的影响</t>
  </si>
  <si>
    <t>┊┊┊├«知识点»亚洲</t>
  </si>
  <si>
    <t>┊┊┊┊├«知识亚点»亚洲地形、气候与河流的关系</t>
  </si>
  <si>
    <t>┊┊┊┊├«知识亚点»东亚</t>
  </si>
  <si>
    <t>┊┊┊┊├«知识亚点»东南亚</t>
  </si>
  <si>
    <t>┊┊┊┊├«知识亚点»南亚</t>
  </si>
  <si>
    <t>┊┊┊┊├«知识亚点»中亚</t>
  </si>
  <si>
    <t>┊┊┊┊├«知识亚点»西亚</t>
  </si>
  <si>
    <t>┊┊┊├«知识点»欧洲与北亚</t>
  </si>
  <si>
    <t>┊┊┊┊├«知识亚点»欧洲西部</t>
  </si>
  <si>
    <t>┊┊┊┊├«知识亚点»欧洲东部与北亚</t>
  </si>
  <si>
    <t>┊┊┊├«知识点»非洲</t>
  </si>
  <si>
    <t>┊┊┊┊├«知识亚点»北非</t>
  </si>
  <si>
    <t>┊┊┊┊├«知识亚点»撒哈拉以南的非洲</t>
  </si>
  <si>
    <t>┊┊┊├«知识点»美洲</t>
  </si>
  <si>
    <t>┊┊┊┊├«知识亚点»北美</t>
  </si>
  <si>
    <t>┊┊┊┊├«知识亚点»拉丁美洲</t>
  </si>
  <si>
    <t>┊┊┊├«知识点»大洋洲</t>
  </si>
  <si>
    <t>┊┊┊├«知识点»两极地区</t>
  </si>
  <si>
    <t>┊┊┊├«知识点»地理空间定位</t>
  </si>
  <si>
    <t>┊┊┊├«知识点»区域特征及差异分析</t>
  </si>
  <si>
    <t>┊┊┊┊├«知识亚点»区域地理环境特征</t>
  </si>
  <si>
    <t>┊┊┊┊├«知识亚点»区域（国家）地理特征的比较</t>
  </si>
  <si>
    <t>┊┊├«知识主题»世界主要国家</t>
  </si>
  <si>
    <t>┊┊┊├«知识点»日本</t>
  </si>
  <si>
    <t>┊┊┊├«知识点»印度</t>
  </si>
  <si>
    <t>┊┊┊├«知识点»俄罗斯</t>
  </si>
  <si>
    <t>┊┊┊├«知识点»美国</t>
  </si>
  <si>
    <t>┊┊┊├«知识点»巴西</t>
  </si>
  <si>
    <t>┊┊┊├«知识点»澳大利亚</t>
  </si>
  <si>
    <t>┊┊┊├«知识点»埃及</t>
  </si>
  <si>
    <t>┊┊┊├«知识点»德国</t>
  </si>
  <si>
    <t>┊┊├«知识主题»中国自然地理</t>
  </si>
  <si>
    <t>┊┊┊├«知识点»中国的位置、疆域</t>
  </si>
  <si>
    <t>┊┊┊┊├«知识亚点»中国的海陆位置</t>
  </si>
  <si>
    <t>┊┊┊┊├«知识亚点»中国领土四至点</t>
  </si>
  <si>
    <t>┊┊┊┊├«知识亚点»我国的陆上邻国</t>
  </si>
  <si>
    <t>┊┊┊┊├«知识亚点»与我国隔海相望的国家</t>
  </si>
  <si>
    <t>┊┊┊├«知识点»中国的地形和地势</t>
  </si>
  <si>
    <t>┊┊┊┊├«知识亚点»我国主要山脉的名称、走向及分布</t>
  </si>
  <si>
    <t>┊┊┊┊├«知识亚点»我国四大高原的特征</t>
  </si>
  <si>
    <t>┊┊┊┊├«知识亚点»我国四大盆地的特征</t>
  </si>
  <si>
    <t>┊┊┊┊├«知识亚点»我国三大平原的特征</t>
  </si>
  <si>
    <t>┊┊┊┊├«知识亚点»我国的主要丘陵</t>
  </si>
  <si>
    <t>┊┊┊┊├«知识亚点»我国重要地形区的判读</t>
  </si>
  <si>
    <t>┊┊┊┊├«知识亚点»中国的地势阶梯界限</t>
  </si>
  <si>
    <t>┊┊┊┊├«知识亚点»地形、地势对我国自然环境和经济发展的影响</t>
  </si>
  <si>
    <t>┊┊┊├«知识点»中国的气候</t>
  </si>
  <si>
    <t>┊┊┊┊├«知识亚点»我国冬、夏气温分布特点及成因</t>
  </si>
  <si>
    <t>┊┊┊┊├«知识亚点»我国的降水分布规律及原因</t>
  </si>
  <si>
    <t>┊┊┊┊├«知识亚点»我国气候界线</t>
  </si>
  <si>
    <t>┊┊┊┊├«知识亚点»我国气候类型的空间分布</t>
  </si>
  <si>
    <t>┊┊┊┊├«知识亚点»我国的气候特征及其对生产的影响</t>
  </si>
  <si>
    <t>┊┊┊┊├«知识亚点»我国锋面雨带的推移规律及影响</t>
  </si>
  <si>
    <t>┊┊┊├«知识点»中国的河流和湖泊</t>
  </si>
  <si>
    <t>┊┊┊┊├«知识亚点»我国主要河流概况</t>
  </si>
  <si>
    <t>┊┊┊┊├«知识亚点»我国河流界线</t>
  </si>
  <si>
    <t>┊┊┊┊├«知识亚点»我国河流水文特征的地区差异</t>
  </si>
  <si>
    <t>┊┊┊┊├«知识亚点»我国主要的湖泊</t>
  </si>
  <si>
    <t>┊┊┊┊├«知识亚点»我国主要河流、湖泊水系图的判读</t>
  </si>
  <si>
    <t>┊┊┊├«知识点»中国主要的自然资源和能源</t>
  </si>
  <si>
    <t>┊┊┊┊├«知识亚点»水资源的特点、分布、存在的问题及对策</t>
  </si>
  <si>
    <t>┊┊┊┊├«知识亚点»土地资源的特点、分布、存在的问题及对策</t>
  </si>
  <si>
    <t>┊┊┊┊├«知识亚点»森林资源的特点、分布、存在的问题及对策</t>
  </si>
  <si>
    <t>┊┊┊┊├«知识亚点»矿产资源的特点、分布、存在的问题及对策</t>
  </si>
  <si>
    <t>┊┊┊┊├«知识亚点»水能的特点及分布</t>
  </si>
  <si>
    <t>┊┊┊┊├«知识亚点»核能的特点及分布</t>
  </si>
  <si>
    <t>┊┊┊┊├«知识亚点»太阳能的特点及分布</t>
  </si>
  <si>
    <t>┊┊┊┊├«知识亚点»煤炭资源的特点及分布</t>
  </si>
  <si>
    <t>┊┊┊┊├«知识亚点»石油、天然气的特点及分布</t>
  </si>
  <si>
    <t>┊┊┊┊├«知识亚点»风能的特点及分布</t>
  </si>
  <si>
    <t>┊┊┊┊├«知识亚点»我国目前能源紧张问题的解决措施</t>
  </si>
  <si>
    <t>┊┊├«知识主题»中国人文地理</t>
  </si>
  <si>
    <t>┊┊┊├«知识点»我国的行政区划</t>
  </si>
  <si>
    <t>┊┊┊├«知识点»我国的人口与民族</t>
  </si>
  <si>
    <t>┊┊┊┊├«知识亚点»我国的人口</t>
  </si>
  <si>
    <t>┊┊┊┊├«知识亚点»我国的民族</t>
  </si>
  <si>
    <t>┊┊┊┊├«知识亚点»我国人口分布的地理界线</t>
  </si>
  <si>
    <t>┊┊┊├«知识点»我国的农业</t>
  </si>
  <si>
    <t>┊┊┊┊├«知识亚点»我国农业活动界限</t>
  </si>
  <si>
    <t>┊┊┊┊├«知识亚点»我国的种植业</t>
  </si>
  <si>
    <t>┊┊┊┊├«知识亚点»我国的畜牧业</t>
  </si>
  <si>
    <t>┊┊┊┊├«知识亚点»我国的林业</t>
  </si>
  <si>
    <t>┊┊┊┊├«知识亚点»我国的水产业</t>
  </si>
  <si>
    <t>┊┊┊┊├«知识亚点»我国商品粮和商品棉基地的分布及发展条件</t>
  </si>
  <si>
    <t>┊┊┊┊├«知识亚点»我国农业的区域差异</t>
  </si>
  <si>
    <t>┊┊┊┊├«知识亚点»我国农业发展中的问题与对策</t>
  </si>
  <si>
    <t>┊┊┊├«知识点»我国的工业</t>
  </si>
  <si>
    <t>┊┊┊┊├«知识亚点»我国煤炭工业</t>
  </si>
  <si>
    <t>┊┊┊┊├«知识亚点»我国石油、天然气工业</t>
  </si>
  <si>
    <t>┊┊┊┊├«知识亚点»我国电力工业</t>
  </si>
  <si>
    <t>┊┊┊┊├«知识亚点»我国钢铁工业</t>
  </si>
  <si>
    <t>┊┊┊┊├«知识亚点»我国高新技术工业</t>
  </si>
  <si>
    <t>┊┊┊┊├«知识亚点»我国三大工业地带的发展</t>
  </si>
  <si>
    <t>┊┊┊┊├«知识亚点»我国四大工业基地的发展</t>
  </si>
  <si>
    <t>┊┊┊├«知识点»我国的交通运输业和邮电通信业</t>
  </si>
  <si>
    <t>┊┊┊┊├«知识亚点»主要铁路线的名称及分布</t>
  </si>
  <si>
    <t>┊┊┊┊├«知识亚点»公路运输</t>
  </si>
  <si>
    <t>┊┊┊┊├«知识亚点»主要海港及海运发展状况</t>
  </si>
  <si>
    <t>┊┊├«知识主题»现代旅游</t>
  </si>
  <si>
    <t>┊┊┊├«知识点»现代旅游的特点</t>
  </si>
  <si>
    <t>┊┊┊├«知识点»现代旅游的基本要素</t>
  </si>
  <si>
    <t>┊┊┊├«知识点»旅游与区域发展</t>
  </si>
  <si>
    <t>┊┊┊┊├«知识亚点»旅游业发展对社会经济和文化的作用</t>
  </si>
  <si>
    <t>┊┊┊┊├«知识亚点»旅游开发中的环境问题表现</t>
  </si>
  <si>
    <t>┊┊┊┊├«知识亚点»旅游开发中的环境问题成因</t>
  </si>
  <si>
    <t>┊┊┊┊├«知识亚点»旅游开发中的环境保护措施</t>
  </si>
  <si>
    <t>┊┊├«知识主题»旅游资源</t>
  </si>
  <si>
    <t>┊┊┊├«知识点»旅游资源的类型</t>
  </si>
  <si>
    <t>┊┊┊┊├«知识亚点»自然旅游资源</t>
  </si>
  <si>
    <t>┊┊┊┊├«知识亚点»人文旅游资源</t>
  </si>
  <si>
    <t>┊┊┊┊├«知识亚点»自然与人文旅游资源的区别</t>
  </si>
  <si>
    <t>┊┊┊├«知识点»旅游资源的特性</t>
  </si>
  <si>
    <t>┊┊┊├«知识点»我国的旅游资源</t>
  </si>
  <si>
    <t>┊┊┊┊├«知识亚点»我国旅游资源的分布</t>
  </si>
  <si>
    <t>┊┊┊┊├«知识亚点»我国旅游资源丰富的原因</t>
  </si>
  <si>
    <t>┊┊┊┊├«知识亚点»我国的世界遗产及意义</t>
  </si>
  <si>
    <t>┊┊┊├«知识点»旅游资源的开发</t>
  </si>
  <si>
    <t>┊┊┊┊├«知识亚点»旅游资源的价值</t>
  </si>
  <si>
    <t>┊┊┊┊├«知识亚点»旅游资源开发条件评价</t>
  </si>
  <si>
    <t>┊┊├«知识主题»旅游景观的欣赏</t>
  </si>
  <si>
    <t>┊┊┊├«知识点»旅游景观的审美特征</t>
  </si>
  <si>
    <t>┊┊┊├«知识点»旅游资源的欣赏方法</t>
  </si>
  <si>
    <t>┊┊┊├«知识点»中外著名旅游景观的特点及形成原因</t>
  </si>
  <si>
    <t>┊┊┊┊├«知识亚点»黄山风景名胜区</t>
  </si>
  <si>
    <t>┊┊┊┊├«知识亚点»澳大利亚大堡礁</t>
  </si>
  <si>
    <t>┊┊┊┊├«知识亚点»云南元阳梯田</t>
  </si>
  <si>
    <t>┊┊┊┊├«知识亚点»巴黎塞纳河畔的古城区</t>
  </si>
  <si>
    <t>┊┊├«知识主题»旅游规划</t>
  </si>
  <si>
    <t>┊┊┊├«知识点»旅游规划的基本内容</t>
  </si>
  <si>
    <t>┊┊┊├«知识点»旅游规划的意义</t>
  </si>
  <si>
    <t>┊┊┊├«知识点»旅游景区规划设计</t>
  </si>
  <si>
    <t>┊┊┊┊├«知识亚点»旅游景区的组成要素</t>
  </si>
  <si>
    <t>┊┊┊┊├«知识亚点»旅游景区规划设计的原则</t>
  </si>
  <si>
    <t>┊┊┊┊├«知识亚点»旅游景区规划设计的内容</t>
  </si>
  <si>
    <t>┊┊├«知识主题»旅游活动设计</t>
  </si>
  <si>
    <t>┊┊┊├«知识点»设计旅游活动</t>
  </si>
  <si>
    <t>┊┊┊┊├«知识亚点»了解旅游者的出游愿望和能力</t>
  </si>
  <si>
    <t>┊┊┊┊├«知识亚点»收集旅游地信息</t>
  </si>
  <si>
    <t>┊┊┊┊├«知识亚点»选择和设计合理旅游线路的方法</t>
  </si>
  <si>
    <t>┊┊┊├«知识点»旅游安全与文明旅游</t>
  </si>
  <si>
    <t>┊┊┊┊├«知识亚点»影响旅游安全的因素</t>
  </si>
  <si>
    <t>┊┊┊┊├«知识亚点»确保旅游安全的措施</t>
  </si>
  <si>
    <t>┊┊┊┊├«知识亚点»文明旅游及要求</t>
  </si>
  <si>
    <t>┊┊├«知识主题»当代环境问题</t>
  </si>
  <si>
    <t>┊┊┊├«知识点»当代环境问题的表现、成因及特点</t>
  </si>
  <si>
    <t>┊┊├«知识主题»环境污染及防治</t>
  </si>
  <si>
    <t>┊┊┊├«知识点»水污染及其防治</t>
  </si>
  <si>
    <t>┊┊┊┊├«知识亚点»天然水的自净作用</t>
  </si>
  <si>
    <t>┊┊┊┊├«知识亚点»水污染产生的原因及危害</t>
  </si>
  <si>
    <t>┊┊┊┊├«知识亚点»水体富营养化</t>
  </si>
  <si>
    <t>┊┊┊┊├«知识亚点»重金属污染</t>
  </si>
  <si>
    <t>┊┊┊┊├«知识亚点»海洋石油污染</t>
  </si>
  <si>
    <t>┊┊┊┊├«知识亚点»咸潮</t>
  </si>
  <si>
    <t>┊┊┊┊├«知识亚点»水污染的防治</t>
  </si>
  <si>
    <t>┊┊┊├«知识点»固体废弃物污染及其防治</t>
  </si>
  <si>
    <t>┊┊┊┊├«知识亚点»固体废弃物的来源</t>
  </si>
  <si>
    <t>┊┊┊┊├«知识亚点»城市垃圾的特点</t>
  </si>
  <si>
    <t>┊┊┊┊├«知识亚点»固体废弃物的污染途径</t>
  </si>
  <si>
    <t>┊┊┊┊├«知识亚点»固体废弃物污染的处理和利用</t>
  </si>
  <si>
    <t>┊┊┊├«知识点»大气污染及其防治</t>
  </si>
  <si>
    <t>┊┊┊┊├«知识亚点»可吸入颗粒物污染</t>
  </si>
  <si>
    <t>┊┊┊┊├«知识亚点»酸雨</t>
  </si>
  <si>
    <t>┊┊┊┊├«知识亚点»全球变暖</t>
  </si>
  <si>
    <t>┊┊┊┊├«知识亚点»臭氧层破坏</t>
  </si>
  <si>
    <t>┊┊┊┊├«知识亚点»大气污染产生的原因及危害</t>
  </si>
  <si>
    <t>┊┊┊┊├«知识亚点»大气污染的防治</t>
  </si>
  <si>
    <t>┊┊┊├«知识点»噪声污染及其防治</t>
  </si>
  <si>
    <t>┊┊┊├«知识点»土壤污染及其防治</t>
  </si>
  <si>
    <t>┊┊┊├«知识点»环境污染问题比较分析</t>
  </si>
  <si>
    <t>┊┊├«知识主题»自然资源的利用与保护</t>
  </si>
  <si>
    <t>┊┊┊├«知识点»非可再生资源合理开发与利用</t>
  </si>
  <si>
    <t>┊┊┊┊├«知识亚点»化石燃料的合理开发与利用</t>
  </si>
  <si>
    <t>┊┊┊┊├«知识亚点»矿产资源的合理开发与利用</t>
  </si>
  <si>
    <t>┊┊┊├«知识点»可再生资源的合理利用与保护</t>
  </si>
  <si>
    <t>┊┊┊┊├«知识亚点»水资源的合理利用与保护</t>
  </si>
  <si>
    <t>┊┊┊┊├«知识亚点»耕地资源的合理利用与保护</t>
  </si>
  <si>
    <t>┊┊┊┊├«知识亚点»森林资源的合理利用与保护</t>
  </si>
  <si>
    <t>┊┊├«知识主题»生态环境保护</t>
  </si>
  <si>
    <t>┊┊┊├«知识点»主要生态环境问题</t>
  </si>
  <si>
    <t>┊┊┊┊├«知识亚点»森林锐减</t>
  </si>
  <si>
    <t>┊┊┊┊├«知识亚点»草地退化</t>
  </si>
  <si>
    <t>┊┊┊┊├«知识亚点»生物多样性减少</t>
  </si>
  <si>
    <t>┊┊┊┊├«知识亚点»水土流失</t>
  </si>
  <si>
    <t>┊┊┊┊├«知识亚点»土地荒漠化</t>
  </si>
  <si>
    <t>┊┊┊┊├«知识亚点»沙尘暴</t>
  </si>
  <si>
    <t>┊┊┊┊├«知识亚点»湿地萎缩</t>
  </si>
  <si>
    <t>┊┊┊┊├«知识亚点»土壤盐碱化（次生盐渍化）</t>
  </si>
  <si>
    <t>┊┊┊├«知识点»中国区域生态环境问题及其防治</t>
  </si>
  <si>
    <t>┊┊┊┊├«知识亚点»我国生态环境问题的现状与成因</t>
  </si>
  <si>
    <t>┊┊┊┊├«知识亚点»我国生态环境问题的区域性特征</t>
  </si>
  <si>
    <t>┊┊┊┊├«知识亚点»我国生态环境问题的防治措施与成就</t>
  </si>
  <si>
    <t>┊┊┊├«知识点»全球生态危机的形成原因</t>
  </si>
  <si>
    <t>┊┊┊├«知识点»生态环境问题分析</t>
  </si>
  <si>
    <t>┊┊┊┊├«知识亚点»生态环境问题的类型、表现与分布</t>
  </si>
  <si>
    <t>┊┊┊┊├«知识亚点»生态环境问题产生原因</t>
  </si>
  <si>
    <t>┊┊┊┊├«知识亚点»生态环境问题的后果与危害</t>
  </si>
  <si>
    <t>┊┊┊┊├«知识亚点»生态环境保护及恢复的合理措施</t>
  </si>
  <si>
    <t>┊┊├«知识主题»环境管理与公众参与</t>
  </si>
  <si>
    <t>┊┊┊├«知识点»环境管理</t>
  </si>
  <si>
    <t>┊┊┊├«知识点»公众参与</t>
  </si>
  <si>
    <r>
      <t>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知识主题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第五节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古典概型</t>
    </r>
    <phoneticPr fontId="2" type="noConversion"/>
  </si>
  <si>
    <r>
      <rPr>
        <sz val="11"/>
        <color rgb="FF000000"/>
        <rFont val="宋体"/>
        <family val="3"/>
        <charset val="134"/>
      </rPr>
      <t>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知识主题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第四节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随机事件的概率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</si>
  <si>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  <family val="2"/>
      </rPr>
      <t>»DNA</t>
    </r>
    <r>
      <rPr>
        <sz val="11"/>
        <color rgb="FF000000"/>
        <rFont val="宋体"/>
        <family val="3"/>
        <charset val="134"/>
      </rPr>
      <t>和</t>
    </r>
    <r>
      <rPr>
        <sz val="11"/>
        <color rgb="FF000000"/>
        <rFont val="Calibri"/>
        <family val="2"/>
      </rPr>
      <t>RNA</t>
    </r>
    <r>
      <rPr>
        <sz val="11"/>
        <color rgb="FF000000"/>
        <rFont val="宋体"/>
        <family val="3"/>
        <charset val="134"/>
      </rPr>
      <t>的分布</t>
    </r>
    <phoneticPr fontId="2" type="noConversion"/>
  </si>
  <si>
    <r>
      <rPr>
        <sz val="11"/>
        <color rgb="FF000000"/>
        <rFont val="宋体"/>
        <family val="3"/>
        <charset val="134"/>
      </rPr>
      <t>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光合作用与细胞呼吸的联系</t>
    </r>
    <phoneticPr fontId="2" type="noConversion"/>
  </si>
  <si>
    <r>
      <rPr>
        <sz val="11"/>
        <color rgb="FF000000"/>
        <rFont val="宋体"/>
        <family val="3"/>
        <charset val="134"/>
      </rPr>
      <t>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自由交配和自交相关计算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</si>
  <si>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配子中染色体组合的多样性</t>
    </r>
    <phoneticPr fontId="2" type="noConversion"/>
  </si>
  <si>
    <t>┊┊┊┊├«知识亚点»内环境中发生和不发生的生理过程</t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</si>
  <si>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内环境中存在和不存在的物质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</si>
  <si>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第一章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集合与常用逻辑用语</t>
    </r>
    <phoneticPr fontId="2" type="noConversion"/>
  </si>
  <si>
    <t>┊┊├«知识主题» 集合</t>
  </si>
  <si>
    <t>┊┊├«知识主题» 命题及其关系、充分条件与必要条件</t>
  </si>
  <si>
    <t>┊┊├«知识主题» 简单的逻辑联结词、全称量词与存在量词</t>
  </si>
  <si>
    <t>┊┊├«知识主题» 函数及其表示</t>
  </si>
  <si>
    <t>┊┊├«知识主题» 函数的性质</t>
  </si>
  <si>
    <t>┊┊├«知识主题» 指数与指数函数</t>
  </si>
  <si>
    <t>┊┊├«知识主题» 对数与对数函数</t>
  </si>
  <si>
    <t>┊┊├«知识主题» 二次函数与幂函数</t>
  </si>
  <si>
    <t>┊┊├«知识主题» 函数与方程</t>
  </si>
  <si>
    <t>┊┊├«知识主题» 函数模型及其应用</t>
  </si>
  <si>
    <t>┊┊├«知识主题» 变化率与导数、导数的计算</t>
  </si>
  <si>
    <t>┊┊├«知识主题» 定积分的概念与微积分基本定理、定积分的简单应用（理）</t>
  </si>
  <si>
    <t>┊┊├«知识主题» 任意角和弧度制</t>
  </si>
  <si>
    <t>┊┊├«知识主题» 任意角的三角函数、同角三角函数的基本关系及诱导公式</t>
  </si>
  <si>
    <t>┊┊├«知识主题» 三角函数的图象与性质</t>
  </si>
  <si>
    <t>┊┊├«知识主题» 函数y＝Asin(ωx＋φ)的图象及三角函数模型的简单</t>
  </si>
  <si>
    <t>┊┊├«知识主题» 两角和与差的正弦、余弦和正切公式</t>
  </si>
  <si>
    <t>┊┊├«知识主题» 简单的三角恒等变换</t>
  </si>
  <si>
    <t>┊┊├«知识主题» 正弦定理与余弦定理</t>
  </si>
  <si>
    <t>┊┊├«知识主题» 正弦定理与余弦定理的应用举例</t>
  </si>
  <si>
    <t>┊┊├«知识主题» 平面向量的概念及其线性运算</t>
  </si>
  <si>
    <t>┊┊├«知识主题» 平面向量的基本定理及坐标表示</t>
  </si>
  <si>
    <t>┊┊├«知识主题» 平面向量的数量积</t>
  </si>
  <si>
    <t>┊┊├«知识主题» 平面向量应用举例</t>
  </si>
  <si>
    <t>┊┊├«知识主题» 数系的扩充与复数的引入</t>
  </si>
  <si>
    <t>┊┊├«知识主题» 数列的概念和简单表示法</t>
  </si>
  <si>
    <t>┊┊├«知识主题» 等差数列及其前n项和</t>
  </si>
  <si>
    <t>┊┊├«知识主题» 等比数列及其前n项和</t>
  </si>
  <si>
    <t>┊┊├«知识主题» 数列的综合应用</t>
  </si>
  <si>
    <t>┊┊├«知识主题» 不等关系与不等式</t>
  </si>
  <si>
    <t>┊┊├«知识主题» 一元二次不等式及其解法</t>
  </si>
  <si>
    <t>┊┊├«知识主题» 二元一次不等式（组）与简单的线性规划问题</t>
  </si>
  <si>
    <t>┊┊├«知识主题» 基本不等式</t>
  </si>
  <si>
    <t>┊┊├«知识主题» 合情推理与演绎推理</t>
  </si>
  <si>
    <t>┊┊├«知识主题» 直接证明与间接证明</t>
  </si>
  <si>
    <t>┊┊├«知识主题» 数学归纳法</t>
  </si>
  <si>
    <t>┊┊├«知识主题» 空间几何体的结构及其三视图和直观图</t>
  </si>
  <si>
    <t>┊┊├«知识主题» 空间几何体的表面积与体积</t>
  </si>
  <si>
    <t>┊┊├«知识主题» 空间点、直线、平面之间的位置关系</t>
  </si>
  <si>
    <t>┊┊├«知识主题» 直线、平面平行的判定及其性质</t>
  </si>
  <si>
    <t>┊┊├«知识主题» 直线、平面垂直的判定及其性质</t>
  </si>
  <si>
    <t>┊┊├«知识主题» 空间直角坐标系、空间向量及其运算</t>
  </si>
  <si>
    <t>┊┊├«知识主题» 立体几何中的向量方法</t>
  </si>
  <si>
    <t>┊┊├«知识主题» 直线的倾斜角与斜率、直线的方程</t>
  </si>
  <si>
    <t>┊┊├«知识主题» 直线的交点坐标与距离公式</t>
  </si>
  <si>
    <t>┊┊├«知识主题» 圆的方程</t>
  </si>
  <si>
    <t>┊┊├«知识主题» 直线、圆的位置关系</t>
  </si>
  <si>
    <t>┊┊├«知识主题» 曲线与方程</t>
  </si>
  <si>
    <t>┊┊├«知识主题» 椭圆</t>
  </si>
  <si>
    <t>┊┊├«知识主题» 双曲线</t>
  </si>
  <si>
    <t>┊┊├«知识主题» 抛物线</t>
  </si>
  <si>
    <t>┊┊├«知识主题» 直线与圆锥曲线的位置关系（ 圆锥曲线的综合问题）</t>
  </si>
  <si>
    <t>┊┊├«知识主题» 算法与程序框图、基本算法语句</t>
  </si>
  <si>
    <t>┊┊├«知识主题» 随机抽样</t>
  </si>
  <si>
    <t>┊┊├«知识主题» 用样本估计总体</t>
  </si>
  <si>
    <t>┊┊├«知识主题» 变量间的相关关系与统计案列</t>
  </si>
  <si>
    <t>┊┊├«知识主题» 分类加法计数原理与分步乘法计数原理</t>
  </si>
  <si>
    <t>┊┊├«知识主题» 排列与组合</t>
  </si>
  <si>
    <t>┊┊├«知识主题» 二项式定理</t>
  </si>
  <si>
    <t>┊┊├«知识主题» 随机事件的概率</t>
  </si>
  <si>
    <t>┊┊├«知识主题» 离散型随机变量及其分布列</t>
  </si>
  <si>
    <t>┊┊├«知识主题» 二项分布、正态分布及其应用</t>
  </si>
  <si>
    <t>┊┊├«知识主题» 离散型随机变量的均值与方差</t>
  </si>
  <si>
    <t>┊┊├«知识主题»相似三角形的判定及其有关性质</t>
  </si>
  <si>
    <t>┊┊├«知识主题» 直线与圆的位置关系</t>
  </si>
  <si>
    <t>┊┊├«知识主题» 圆锥曲线性质的探讨</t>
  </si>
  <si>
    <t>┊┊├«知识主题» 坐标系</t>
  </si>
  <si>
    <t>┊┊├«知识主题» 参数方程</t>
  </si>
  <si>
    <t>┊┊├«知识主题» 不等式和绝对值不等式</t>
  </si>
  <si>
    <t>┊┊├«知识主题» 证明不等式的基本方法</t>
  </si>
  <si>
    <t>┊┊├«知识主题» 柯西不等式与排序不等式</t>
  </si>
  <si>
    <t>┊┊├«知识主题» 数学归纳法证明不等式</t>
  </si>
  <si>
    <t>┊┊├«知识主题» 线性变换与二阶矩阵</t>
  </si>
  <si>
    <t>┊┊├«知识主题» 变换的复合与二阶矩阵的乘法</t>
  </si>
  <si>
    <t>┊┊├«知识主题» 逆变换与逆矩阵</t>
  </si>
  <si>
    <t>┊┊├«知识主题» 变换的不变量与矩阵的特征</t>
  </si>
  <si>
    <t>┊┊├«知识主题»古典概型</t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</si>
  <si>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1.</t>
    </r>
    <r>
      <rPr>
        <sz val="11"/>
        <color rgb="FF000000"/>
        <rFont val="宋体"/>
        <family val="3"/>
        <charset val="134"/>
      </rPr>
      <t>集合与常用逻辑用语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</si>
  <si>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2.</t>
    </r>
    <r>
      <rPr>
        <sz val="11"/>
        <color rgb="FF000000"/>
        <rFont val="宋体"/>
        <family val="3"/>
        <charset val="134"/>
      </rPr>
      <t>函数、导数及其应用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</si>
  <si>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3.</t>
    </r>
    <r>
      <rPr>
        <sz val="11"/>
        <color rgb="FF000000"/>
        <rFont val="宋体"/>
        <family val="3"/>
        <charset val="134"/>
      </rPr>
      <t>三角函数、解三角形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</si>
  <si>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4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平面向量、数系的扩充与复数的引入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</si>
  <si>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数列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</si>
  <si>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»6.</t>
    </r>
    <r>
      <rPr>
        <sz val="11"/>
        <color rgb="FF000000"/>
        <rFont val="宋体"/>
        <family val="3"/>
        <charset val="134"/>
      </rPr>
      <t>不等式、推理与证明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</si>
  <si>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7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立体几何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</si>
  <si>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8.</t>
    </r>
    <r>
      <rPr>
        <sz val="11"/>
        <color rgb="FF000000"/>
        <rFont val="宋体"/>
        <family val="3"/>
        <charset val="134"/>
      </rPr>
      <t>平面解析几何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</si>
  <si>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9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算法初步、统计、统计案列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</si>
  <si>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计数原理、概率、随机变量及其分布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</si>
  <si>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11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几何证明选讲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</si>
  <si>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»1</t>
    </r>
    <r>
      <rPr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坐标系与参数方程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</si>
  <si>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13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不等式选讲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</si>
  <si>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14</t>
    </r>
    <r>
      <rPr>
        <sz val="11"/>
        <color rgb="FF000000"/>
        <rFont val="Calibri"/>
        <family val="2"/>
      </rPr>
      <t>.</t>
    </r>
    <r>
      <rPr>
        <sz val="11"/>
        <color rgb="FF000000"/>
        <rFont val="宋体"/>
        <family val="3"/>
        <charset val="134"/>
      </rPr>
      <t>变换与矩阵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</si>
  <si>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1.</t>
    </r>
    <r>
      <rPr>
        <sz val="11"/>
        <color rgb="FF000000"/>
        <rFont val="宋体"/>
        <family val="3"/>
        <charset val="134"/>
      </rPr>
      <t>地球与地图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</si>
  <si>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2.</t>
    </r>
    <r>
      <rPr>
        <sz val="11"/>
        <color rgb="FF000000"/>
        <rFont val="宋体"/>
        <family val="3"/>
        <charset val="134"/>
      </rPr>
      <t>行星地球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</si>
  <si>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3.</t>
    </r>
    <r>
      <rPr>
        <sz val="11"/>
        <color rgb="FF000000"/>
        <rFont val="宋体"/>
        <family val="3"/>
        <charset val="134"/>
      </rPr>
      <t>地球上的大气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</si>
  <si>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4.地球上的水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</si>
  <si>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5.</t>
    </r>
    <r>
      <rPr>
        <sz val="11"/>
        <color rgb="FF000000"/>
        <rFont val="宋体"/>
        <family val="3"/>
        <charset val="134"/>
      </rPr>
      <t>地表形态的塑造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</si>
  <si>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6.</t>
    </r>
    <r>
      <rPr>
        <sz val="11"/>
        <color rgb="FF000000"/>
        <rFont val="宋体"/>
        <family val="3"/>
        <charset val="134"/>
      </rPr>
      <t>自然地理环境的整体性与差异性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</si>
  <si>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7.</t>
    </r>
    <r>
      <rPr>
        <sz val="11"/>
        <color rgb="FF000000"/>
        <rFont val="宋体"/>
        <family val="3"/>
        <charset val="134"/>
      </rPr>
      <t>人口的变化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</si>
  <si>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8.</t>
    </r>
    <r>
      <rPr>
        <sz val="11"/>
        <color rgb="FF000000"/>
        <rFont val="宋体"/>
        <family val="3"/>
        <charset val="134"/>
      </rPr>
      <t>城市与城市化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</si>
  <si>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9.</t>
    </r>
    <r>
      <rPr>
        <sz val="11"/>
        <color rgb="FF000000"/>
        <rFont val="宋体"/>
        <family val="3"/>
        <charset val="134"/>
      </rPr>
      <t>农业地域的形成与发展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</si>
  <si>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10.</t>
    </r>
    <r>
      <rPr>
        <sz val="11"/>
        <color rgb="FF000000"/>
        <rFont val="宋体"/>
        <family val="3"/>
        <charset val="134"/>
      </rPr>
      <t>工业地域的形成与发展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</si>
  <si>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11.</t>
    </r>
    <r>
      <rPr>
        <sz val="11"/>
        <color rgb="FF000000"/>
        <rFont val="宋体"/>
        <family val="3"/>
        <charset val="134"/>
      </rPr>
      <t>交通运输布局及影响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</si>
  <si>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12.</t>
    </r>
    <r>
      <rPr>
        <sz val="11"/>
        <color rgb="FF000000"/>
        <rFont val="宋体"/>
        <family val="3"/>
        <charset val="134"/>
      </rPr>
      <t>人类与地理环境的协调发展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</si>
  <si>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13.</t>
    </r>
    <r>
      <rPr>
        <sz val="11"/>
        <color rgb="FF000000"/>
        <rFont val="宋体"/>
        <family val="3"/>
        <charset val="134"/>
      </rPr>
      <t>地理环境与区域发展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</si>
  <si>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14.</t>
    </r>
    <r>
      <rPr>
        <sz val="11"/>
        <color rgb="FF000000"/>
        <rFont val="宋体"/>
        <family val="3"/>
        <charset val="134"/>
      </rPr>
      <t>区域生态环境建设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</si>
  <si>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15.</t>
    </r>
    <r>
      <rPr>
        <sz val="11"/>
        <color rgb="FF000000"/>
        <rFont val="宋体"/>
        <family val="3"/>
        <charset val="134"/>
      </rPr>
      <t>自然资源综合开发利用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</si>
  <si>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16.</t>
    </r>
    <r>
      <rPr>
        <sz val="11"/>
        <color rgb="FF000000"/>
        <rFont val="宋体"/>
        <family val="3"/>
        <charset val="134"/>
      </rPr>
      <t>区域经济发展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</si>
  <si>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17.</t>
    </r>
    <r>
      <rPr>
        <sz val="11"/>
        <color rgb="FF000000"/>
        <rFont val="宋体"/>
        <family val="3"/>
        <charset val="134"/>
      </rPr>
      <t>区际联系与区域协调发展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</si>
  <si>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18.</t>
    </r>
    <r>
      <rPr>
        <sz val="11"/>
        <color rgb="FF000000"/>
        <rFont val="宋体"/>
        <family val="3"/>
        <charset val="134"/>
      </rPr>
      <t>世界地理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</si>
  <si>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19.</t>
    </r>
    <r>
      <rPr>
        <sz val="11"/>
        <color rgb="FF000000"/>
        <rFont val="宋体"/>
        <family val="3"/>
        <charset val="134"/>
      </rPr>
      <t>中国地理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</si>
  <si>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20.</t>
    </r>
    <r>
      <rPr>
        <sz val="11"/>
        <color rgb="FF000000"/>
        <rFont val="宋体"/>
        <family val="3"/>
        <charset val="134"/>
      </rPr>
      <t>旅游地理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</si>
  <si>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21.</t>
    </r>
    <r>
      <rPr>
        <sz val="11"/>
        <color rgb="FF000000"/>
        <rFont val="宋体"/>
        <family val="3"/>
        <charset val="134"/>
      </rPr>
      <t>环境保护</t>
    </r>
    <phoneticPr fontId="2" type="noConversion"/>
  </si>
  <si>
    <r>
      <rPr>
        <sz val="11"/>
        <color rgb="FF000000"/>
        <rFont val="宋体"/>
        <family val="3"/>
        <charset val="134"/>
      </rPr>
      <t>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工业区位条件评价</t>
    </r>
    <phoneticPr fontId="2" type="noConversion"/>
  </si>
  <si>
    <r>
      <rPr>
        <sz val="11"/>
        <color rgb="FF000000"/>
        <rFont val="宋体"/>
        <family val="3"/>
        <charset val="134"/>
      </rPr>
      <t>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知识主题</t>
    </r>
    <r>
      <rPr>
        <sz val="11"/>
        <color rgb="FF000000"/>
        <rFont val="Calibri"/>
        <family val="2"/>
      </rPr>
      <t xml:space="preserve">» </t>
    </r>
    <r>
      <rPr>
        <sz val="11"/>
        <color rgb="FF000000"/>
        <rFont val="宋体"/>
        <family val="3"/>
        <charset val="134"/>
      </rPr>
      <t>几何概型</t>
    </r>
    <phoneticPr fontId="2" type="noConversion"/>
  </si>
  <si>
    <r>
      <rPr>
        <sz val="11"/>
        <color rgb="FF000000"/>
        <rFont val="宋体"/>
        <family val="3"/>
        <charset val="134"/>
      </rPr>
      <t>┊┊┊├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知识点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随机数</t>
    </r>
    <phoneticPr fontId="2" type="noConversion"/>
  </si>
  <si>
    <t>┊┊├«知识点»标题</t>
    <phoneticPr fontId="2" type="noConversion"/>
  </si>
  <si>
    <t>┊├«知识区»短文填空</t>
    <phoneticPr fontId="2" type="noConversion"/>
  </si>
  <si>
    <t>┊├«知识区»单项选择</t>
    <phoneticPr fontId="2" type="noConversion"/>
  </si>
  <si>
    <t>┊├«知识区»单句填空</t>
    <phoneticPr fontId="2" type="noConversion"/>
  </si>
  <si>
    <t>┊├«知识区»单句改错</t>
    <phoneticPr fontId="2" type="noConversion"/>
  </si>
  <si>
    <t>┊┊├«知识点»时态语态错误</t>
    <phoneticPr fontId="2" type="noConversion"/>
  </si>
  <si>
    <t>┊┊├«知识点»动词平行结构错误</t>
    <phoneticPr fontId="2" type="noConversion"/>
  </si>
  <si>
    <t>┊┊├«知识点»非谓语动词误用</t>
    <phoneticPr fontId="2" type="noConversion"/>
  </si>
  <si>
    <t>┊┊├«知识点»名词的单复数错误</t>
    <phoneticPr fontId="2" type="noConversion"/>
  </si>
  <si>
    <t>┊┊├«知识点»名词所有格错误</t>
    <phoneticPr fontId="2" type="noConversion"/>
  </si>
  <si>
    <t>┊┊├«知识点»形容词，副词误用</t>
    <phoneticPr fontId="2" type="noConversion"/>
  </si>
  <si>
    <t>┊┊├«知识点»比较级误用</t>
    <phoneticPr fontId="2" type="noConversion"/>
  </si>
  <si>
    <t>┊┊├«知识点»介词误用或是漏用</t>
    <phoneticPr fontId="2" type="noConversion"/>
  </si>
  <si>
    <t>┊┊├«知识点»连词误用或是漏用</t>
    <phoneticPr fontId="2" type="noConversion"/>
  </si>
  <si>
    <t>┊┊├«知识点»主谓不一致</t>
    <phoneticPr fontId="2" type="noConversion"/>
  </si>
  <si>
    <t>┊┊├«知识点»代词指代错误</t>
    <phoneticPr fontId="2" type="noConversion"/>
  </si>
  <si>
    <t>┊┊├«知识点»定语从句成分多余</t>
    <phoneticPr fontId="2" type="noConversion"/>
  </si>
  <si>
    <t>┊├«知识区»翻译短语</t>
    <phoneticPr fontId="2" type="noConversion"/>
  </si>
  <si>
    <t>┊├«知识区»翻译句子</t>
    <phoneticPr fontId="2" type="noConversion"/>
  </si>
  <si>
    <t>┊├«知识区»句型转换</t>
    <phoneticPr fontId="2" type="noConversion"/>
  </si>
  <si>
    <t>┊├«知识区»完成句子</t>
    <phoneticPr fontId="2" type="noConversion"/>
  </si>
  <si>
    <t>┊├«知识区»书面表达</t>
    <phoneticPr fontId="2" type="noConversion"/>
  </si>
  <si>
    <t>→词法/→句法/→词汇及固搭</t>
    <phoneticPr fontId="2" type="noConversion"/>
  </si>
  <si>
    <t xml:space="preserve">→词法/→句法  </t>
  </si>
  <si>
    <t>┊├«知识区»8.恒定电流</t>
  </si>
  <si>
    <t>┊┊├«知识主题»部分电路欧姆电路</t>
  </si>
  <si>
    <t>┊┊┊├«知识点»电流</t>
  </si>
  <si>
    <t>┊┊┊├«知识点»电压</t>
  </si>
  <si>
    <t>┊┊┊├«知识点»电阻</t>
  </si>
  <si>
    <t>┊┊┊┊├«知识亚点»电阻</t>
  </si>
  <si>
    <t>┊┊┊┊├«知识亚点»电阻定律</t>
  </si>
  <si>
    <t>┊┊┊┊├«知识亚点»电阻率</t>
  </si>
  <si>
    <t>┊┊┊┊├«知识亚点»绝缘体、半导体、导体、超导体</t>
  </si>
  <si>
    <t>┊┊┊┊├«知识亚点»常见电阻元件</t>
  </si>
  <si>
    <t>┊┊┊├«知识点»部分电路欧姆定律</t>
  </si>
  <si>
    <t>┊┊┊├«知识点»电阻的测量</t>
  </si>
  <si>
    <t>┊┊┊┊├«知识亚点»伏安法测电阻</t>
  </si>
  <si>
    <t>┊┊┊┊├«知识亚点»伏安特性曲线</t>
  </si>
  <si>
    <t>┊┊┊┊├«知识亚点»半偏、电桥、替代等方法测电阻</t>
  </si>
  <si>
    <t>┊┊├«知识主题»串并联电路</t>
  </si>
  <si>
    <t>┊┊┊├«知识点»串并联电路</t>
  </si>
  <si>
    <t>┊┊┊├«知识点»分压电路</t>
  </si>
  <si>
    <t>┊┊┊├«知识点»电流表的内接法和外接法</t>
  </si>
  <si>
    <t>┊┊┊├«知识点»滑动变阻器的分压接法和限流接法</t>
  </si>
  <si>
    <t>┊┊┊├«知识点»短路与断路</t>
  </si>
  <si>
    <t>┊┊┊├«知识点»复杂电路的简化</t>
  </si>
  <si>
    <t>┊┊├«知识主题»焦耳定律</t>
  </si>
  <si>
    <t>┊┊┊├«知识点»电功</t>
  </si>
  <si>
    <t>┊┊┊├«知识点»电功率</t>
  </si>
  <si>
    <t>┊┊┊├«知识点»焦耳定律</t>
  </si>
  <si>
    <t>┊┊┊├«知识点»电流的热功率</t>
  </si>
  <si>
    <t>┊┊┊├«知识点»纯电阻电路和非纯电阻电路</t>
  </si>
  <si>
    <t>┊┊┊├«知识点»用电器的功率与安全问题</t>
  </si>
  <si>
    <t>┊┊├«知识主题»闭合电路欧姆定律</t>
  </si>
  <si>
    <t>┊┊┊├«知识点»电源</t>
  </si>
  <si>
    <t>┊┊┊┊├«知识亚点»电源的电动势和内阻</t>
  </si>
  <si>
    <t>┊┊┊┊├«知识亚点»电源的功率和效率</t>
  </si>
  <si>
    <t>┊┊┊├«知识点»闭合电路</t>
  </si>
  <si>
    <t>┊┊┊┊├«知识亚点»闭合电路欧姆定律</t>
  </si>
  <si>
    <t>┊┊┊┊├«知识亚点»电源的U-I曲线</t>
  </si>
  <si>
    <t>┊┊┊┊├«知识亚点»路端电压与负载关系</t>
  </si>
  <si>
    <t>┊┊┊┊├«知识亚点»含电容电路</t>
  </si>
  <si>
    <t>┊┊┊┊├«知识亚点»闭合电路的功率和效率问题</t>
  </si>
  <si>
    <t>┊┊┊├«知识点»闭合电路的电学实验</t>
  </si>
  <si>
    <t>┊┊┊┊├«知识亚点»欧姆表的结构和原理</t>
  </si>
  <si>
    <t>┊┊┊┊├«知识亚点»电路故障的判断</t>
  </si>
  <si>
    <t>┊┊┊┊├«知识亚点»二极管正负极判断</t>
  </si>
  <si>
    <t>┊┊┊┊├«知识亚点»电学黑箱问题</t>
  </si>
  <si>
    <t>┊┊├«知识主题»简单逻辑电路</t>
  </si>
  <si>
    <t>┊┊┊├«知识点»简单的逻辑电路</t>
  </si>
  <si>
    <t>┊┊┊├«知识点»集成电路</t>
  </si>
  <si>
    <t>┊├«知识区»9.磁场</t>
  </si>
  <si>
    <t>┊┊├«知识主题»磁场和磁场对电流的作用</t>
  </si>
  <si>
    <t>┊┊┊├«知识点»磁现象</t>
  </si>
  <si>
    <t>┊┊┊├«知识点»磁场</t>
  </si>
  <si>
    <t>┊┊┊┊├«知识亚点»磁场的概念</t>
  </si>
  <si>
    <t>┊┊┊┊├«知识亚点»磁感应强度</t>
  </si>
  <si>
    <t>┊┊┊┊├«知识亚点»匀强磁场</t>
  </si>
  <si>
    <t>┊┊┊┊├«知识亚点»磁感线</t>
  </si>
  <si>
    <t>┊┊┊┊├«知识亚点»磁场的叠加</t>
  </si>
  <si>
    <t>┊┊┊┊├«知识亚点»地磁场</t>
  </si>
  <si>
    <t>┊┊┊├«知识点»安培分子电流假说</t>
  </si>
  <si>
    <t>┊┊┊├«知识点»安培定则</t>
  </si>
  <si>
    <t>┊┊├«知识主题»安培力和洛伦兹力</t>
  </si>
  <si>
    <t>┊┊┊├«知识点»磁场对电流的作用</t>
  </si>
  <si>
    <t>┊┊┊┊├«知识亚点»安培力</t>
  </si>
  <si>
    <t>┊┊┊┊├«知识亚点»通电导线之间的作用</t>
  </si>
  <si>
    <t>┊┊┊┊├«知识亚点»安培力作用下的平衡问题</t>
  </si>
  <si>
    <t>┊┊┊┊├«知识亚点»安培力作用下物体运动问题</t>
  </si>
  <si>
    <t>┊┊┊├«知识点»磁场对电荷的作用</t>
  </si>
  <si>
    <t>┊┊┊┊├«知识亚点»洛伦兹力</t>
  </si>
  <si>
    <t>┊┊┊┊├«知识亚点»判断洛伦兹力大小方向</t>
  </si>
  <si>
    <t>┊┊┊┊├«知识亚点»洛伦兹力的计算</t>
  </si>
  <si>
    <t>┊┊├«知识主题»带电粒子在磁场中的运动</t>
  </si>
  <si>
    <t>┊┊┊├«知识点»带电粒子在磁场中的运动</t>
  </si>
  <si>
    <t>┊┊┊┊├«知识亚点»带电粒子在磁场中的直线运动</t>
  </si>
  <si>
    <t>┊┊┊┊├«知识亚点»带电粒子在磁场中的匀速圆周运动</t>
  </si>
  <si>
    <t>┊┊┊┊├«知识亚点»带电粒子在交变磁场中的运动</t>
  </si>
  <si>
    <t>┊┊┊┊├«知识亚点»带电粒子在磁场中的复杂曲线运动</t>
  </si>
  <si>
    <t>┊┊┊├«知识点»带电粒子在有界磁场中运动</t>
  </si>
  <si>
    <t>┊┊┊┊├«知识亚点»带电粒子在单边有界磁场中运动</t>
  </si>
  <si>
    <t>┊┊┊┊├«知识亚点»带电粒子在双边有界磁场中运动</t>
  </si>
  <si>
    <t>┊┊┊┊├«知识亚点»带电粒子在圆形磁场中运动</t>
  </si>
  <si>
    <t>┊┊┊┊├«知识亚点»带电粒子在复杂边界磁场中运动</t>
  </si>
  <si>
    <t>┊┊┊├«知识点»带点粒子在复合场中的运动</t>
  </si>
  <si>
    <t>┊┊┊┊├«知识亚点»带电粒子在组合场中的运动</t>
  </si>
  <si>
    <t>┊┊┊┊├«知识亚点»带电粒子在叠加场中的运动</t>
  </si>
  <si>
    <t>┊┊├«知识主题»磁场相关实验仪器和应用实例</t>
  </si>
  <si>
    <t>┊┊┊├«知识点»质谱仪</t>
  </si>
  <si>
    <t>┊┊┊├«知识点»回旋加速器</t>
  </si>
  <si>
    <t>┊┊┊├«知识点»速度选择器</t>
  </si>
  <si>
    <t>┊┊┊├«知识点»磁流体发电机</t>
  </si>
  <si>
    <t>┊┊┊├«知识点»电磁流量计</t>
  </si>
  <si>
    <t>┊┊┊├«知识点»磁电式电流表</t>
  </si>
  <si>
    <t>┊┊┊├«知识点»云室</t>
  </si>
  <si>
    <t>┊┊┊├«知识点»霍尔元件</t>
  </si>
  <si>
    <t>┊┊┊├«知识点»电子射线管</t>
  </si>
  <si>
    <t>┊┊┊├«知识点»显像管</t>
  </si>
  <si>
    <t>┊├«知识区»10.电磁感应、传感器</t>
  </si>
  <si>
    <t>┊┊├«知识主题»电磁感应</t>
  </si>
  <si>
    <t>┊┊┊├«知识点»磁通量</t>
  </si>
  <si>
    <t>┊┊┊├«知识点»电磁感应现象</t>
  </si>
  <si>
    <t>┊┊┊┊├«知识亚点»感应电流</t>
  </si>
  <si>
    <t>┊┊┊┊├«知识亚点»产生感应电流、感应电动势的条件</t>
  </si>
  <si>
    <t>┊┊┊├«知识点»楞次定律</t>
  </si>
  <si>
    <t>┊┊┊┊├«知识亚点»楞次定律内容</t>
  </si>
  <si>
    <t>┊┊┊┊├«知识亚点»右手定则</t>
  </si>
  <si>
    <t>┊┊┊├«知识点»法拉第电磁感应定律</t>
  </si>
  <si>
    <t>┊┊┊┊├«知识亚点»感应电动势</t>
  </si>
  <si>
    <t>┊┊┊┊├«知识亚点»法拉第电磁感应定律内容</t>
  </si>
  <si>
    <t>┊┊┊┊├«知识亚点»导体切割磁感线的感应电动势</t>
  </si>
  <si>
    <t>┊┊┊┊├«知识亚点»感生与动生</t>
  </si>
  <si>
    <t>┊┊┊├«知识点»法拉第电磁感应定律的应用</t>
  </si>
  <si>
    <t>┊┊┊┊├«知识亚点»闭合线圈穿越有界磁场问题</t>
  </si>
  <si>
    <t>┊┊┊┊├«知识亚点»电磁感应中的“导轨+杆”模型</t>
  </si>
  <si>
    <t>┊┊┊┊├«知识亚点»电磁感应中的电路问题</t>
  </si>
  <si>
    <t>┊┊┊┊├«知识亚点»电磁感应中的图像问题</t>
  </si>
  <si>
    <t>┊┊┊┊├«知识亚点»电磁感应中的动力学问题</t>
  </si>
  <si>
    <t>┊┊┊┊├«知识亚点»电磁感应中的能量问题</t>
  </si>
  <si>
    <t>┊┊├«知识主题»互感与自感、涡流</t>
  </si>
  <si>
    <t>┊┊┊├«知识点»互感和自感</t>
  </si>
  <si>
    <t>┊┊┊├«知识点»涡流</t>
  </si>
  <si>
    <t>┊┊┊├«知识点»电磁阻尼和电磁驱动</t>
  </si>
  <si>
    <t>┊┊┊├«知识点»日光灯镇流器的原理</t>
  </si>
  <si>
    <t>┊┊┊├«知识点»电磁炉的原理</t>
  </si>
  <si>
    <t>┊┊├«知识主题»传感器</t>
  </si>
  <si>
    <t>┊┊┊├«知识点»常见传感器的结构和原理</t>
  </si>
  <si>
    <t>┊┊┊├«知识点»传感器的应用</t>
  </si>
  <si>
    <t>┊├«知识区»11.交流电</t>
  </si>
  <si>
    <t>┊┊├«知识主题»交变电流的产生和规律</t>
  </si>
  <si>
    <t>┊┊┊├«知识点»交变电流</t>
  </si>
  <si>
    <t>┊┊┊├«知识点»交流发电机和正弦交流电的产生</t>
  </si>
  <si>
    <t>┊┊┊├«知识点»中性面</t>
  </si>
  <si>
    <t>┊┊┊├«知识点»正弦交流电的图像</t>
  </si>
  <si>
    <t>┊┊┊├«知识点»正弦交流电的三角函数表达式</t>
  </si>
  <si>
    <t>┊┊┊├«知识点»描述交流电的物理量</t>
  </si>
  <si>
    <t>┊┊┊├«知识点»交流电的峰值和有效值的关系</t>
  </si>
  <si>
    <t>┊┊┊├«知识点»交流电平均值的应用</t>
  </si>
  <si>
    <t>┊┊├«知识主题»电感和电容对交变电流的影响</t>
  </si>
  <si>
    <t>┊┊┊├«知识点»电感器和电容器</t>
  </si>
  <si>
    <t>┊┊┊├«知识点»感抗和容抗</t>
  </si>
  <si>
    <t>┊┊┊├«知识点»电感器和电容器对交变电流的阻碍作用</t>
  </si>
  <si>
    <t>┊┊├«知识主题»变压器</t>
  </si>
  <si>
    <t>┊┊┊├«知识点»变压器的构造和工作原理</t>
  </si>
  <si>
    <t>┊┊┊├«知识点»理想变压器原副线圈物理量的关系</t>
  </si>
  <si>
    <t>┊┊┊├«知识点»常见变压器</t>
  </si>
  <si>
    <t>┊┊┊├«知识点»变压器的动态分析问题</t>
  </si>
  <si>
    <t>┊┊┊├«知识点»多组副线圈的变压器问题</t>
  </si>
  <si>
    <t>┊┊┊├«知识点»含用电器的变压器问题</t>
  </si>
  <si>
    <t>┊┊├«知识主题»电能的输送</t>
  </si>
  <si>
    <t>┊┊┊├«知识点»电能的输送</t>
  </si>
  <si>
    <t>┊├«知识区»12.热学</t>
  </si>
  <si>
    <t>┊┊├«知识主题»分子动理论</t>
  </si>
  <si>
    <t>┊┊┊├«知识点»物体是由大量分子组成</t>
  </si>
  <si>
    <t>┊┊┊┊├«知识亚点»阿伏伽德罗常数</t>
  </si>
  <si>
    <t>┊┊┊┊├«知识亚点»分子大小数量级</t>
  </si>
  <si>
    <t>┊┊┊┊├«知识亚点»用油膜法估测分子大小</t>
  </si>
  <si>
    <t>┊┊┊├«知识点»分子的热运动</t>
  </si>
  <si>
    <t>┊┊┊├«知识点»分子力与分子势能</t>
  </si>
  <si>
    <t>┊┊┊├«知识点»热平衡</t>
  </si>
  <si>
    <t>┊┊┊├«知识点»温度和温标</t>
  </si>
  <si>
    <t>┊┊┊├«知识点»内能</t>
  </si>
  <si>
    <t>┊┊├«知识主题»热力学定律</t>
  </si>
  <si>
    <t>┊┊┊├«知识点»热传递</t>
  </si>
  <si>
    <t>┊┊┊├«知识点»热力学第一定律</t>
  </si>
  <si>
    <t>┊┊┊├«知识点»热力学第二定律</t>
  </si>
  <si>
    <t>┊┊┊├«知识点»热力学第三定律</t>
  </si>
  <si>
    <t>┊┊┊├«知识点»能源与耗散</t>
  </si>
  <si>
    <t>┊┊├«知识主题»固体、液体、气体</t>
  </si>
  <si>
    <t>┊┊┊├«知识点»固体的性质</t>
  </si>
  <si>
    <t>┊┊┊┊├«知识亚点»晶体、非晶体、多晶体的性质</t>
  </si>
  <si>
    <t>┊┊┊┊├«知识亚点»晶体的微观结构理论</t>
  </si>
  <si>
    <t>┊┊┊├«知识点»液体的性质</t>
  </si>
  <si>
    <t>┊┊┊┊├«知识亚点»液体的微观结构理论</t>
  </si>
  <si>
    <t>┊┊┊┊├«知识亚点»液体表面张力及相关现象</t>
  </si>
  <si>
    <t>┊┊┊├«知识点»液晶</t>
  </si>
  <si>
    <t>┊┊┊├«知识点»物态变化</t>
  </si>
  <si>
    <t>┊┊┊┊├«知识亚点»汽化与饱和汽</t>
  </si>
  <si>
    <t>┊┊┊┊├«知识亚点»湿度</t>
  </si>
  <si>
    <t>┊┊┊┊├«知识亚点»物态变化中的能量</t>
  </si>
  <si>
    <t>┊┊┊├«知识点»气体</t>
  </si>
  <si>
    <t>┊┊┊┊├«知识亚点»气体分子运动特点</t>
  </si>
  <si>
    <t>┊┊┊┊├«知识亚点»气体的压强</t>
  </si>
  <si>
    <t>┊┊┊┊├«知识亚点»描述气体的状态参量</t>
  </si>
  <si>
    <t>┊┊┊┊├«知识亚点»气体实验定律</t>
  </si>
  <si>
    <t>┊┊┊┊├«知识亚点»气体状态变化图像</t>
  </si>
  <si>
    <t>┊┊┊┊├«知识亚点»理想气体状态方程</t>
  </si>
  <si>
    <t>┊┊┊┊├«知识亚点»气体热现象的微观解释</t>
  </si>
  <si>
    <t>┊├«知识区»13.机械振动和机械波</t>
  </si>
  <si>
    <t>┊┊├«知识主题»机械振动</t>
  </si>
  <si>
    <t>┊┊┊├«知识点»简谐运动</t>
  </si>
  <si>
    <t>┊┊┊┊├«知识亚点»简谐运动的特征</t>
  </si>
  <si>
    <t>┊┊┊┊├«知识亚点»描述简谐运动的物理量</t>
  </si>
  <si>
    <t>┊┊┊┊├«知识亚点»简谐运动的公式</t>
  </si>
  <si>
    <t>┊┊┊┊├«知识亚点»简谐运动的图像</t>
  </si>
  <si>
    <t>┊┊┊┊├«知识亚点»简谐运动的能量</t>
  </si>
  <si>
    <t>┊┊┊├«知识点»简谐运动的两种模型</t>
  </si>
  <si>
    <t>┊┊┊┊├«知识亚点»单摆</t>
  </si>
  <si>
    <t>┊┊┊┊├«知识亚点»弹簧振子</t>
  </si>
  <si>
    <t>┊┊┊├«知识点»外力作用下的振动</t>
  </si>
  <si>
    <t>┊┊┊┊├«知识亚点»共振与固有频率</t>
  </si>
  <si>
    <t>┊┊┊┊├«知识亚点»阻尼振动和受迫振动</t>
  </si>
  <si>
    <t>┊┊┊├«知识点»波的形成和传播</t>
  </si>
  <si>
    <t>┊┊┊┊├«知识亚点»机械波</t>
  </si>
  <si>
    <t>┊┊┊┊├«知识亚点»波的形成与传播特点</t>
  </si>
  <si>
    <t>┊┊┊┊├«知识亚点»横波与纵波</t>
  </si>
  <si>
    <t>┊┊┊┊├«知识亚点»声波</t>
  </si>
  <si>
    <t>┊┊┊├«知识点»机械波的描述</t>
  </si>
  <si>
    <t>┊┊┊┊├«知识亚点»描述机械波的物理量</t>
  </si>
  <si>
    <t>┊┊┊┊├«知识亚点»波的图像</t>
  </si>
  <si>
    <t>┊┊┊┊├«知识亚点»波长、波速和频率的关系</t>
  </si>
  <si>
    <t>┊┊┊├«知识点»机械波传播规律的应用</t>
  </si>
  <si>
    <t>┊┊┊┊├«知识亚点»振动图像与波动图像的对比分析</t>
  </si>
  <si>
    <t>┊┊┊┊├«知识亚点»波的传播方向与质点振动方向互判</t>
  </si>
  <si>
    <t>┊┊┊┊├«知识亚点»机械波的多解问题</t>
  </si>
  <si>
    <t>┊┊┊├«知识点»波传播过程中的现象</t>
  </si>
  <si>
    <t>┊┊┊┊├«知识亚点»惠更斯原理</t>
  </si>
  <si>
    <t>┊┊┊┊├«知识亚点»波的反射与折射</t>
  </si>
  <si>
    <t>┊┊┊┊├«知识亚点»波的干涉与衍射</t>
  </si>
  <si>
    <t>┊┊┊┊├«知识亚点»波的叠加</t>
  </si>
  <si>
    <t>┊┊┊┊├«知识亚点»多普勒效应</t>
  </si>
  <si>
    <t>┊┊┊┊├«知识亚点»超声波</t>
  </si>
  <si>
    <t>┊├«知识区»14.光学</t>
  </si>
  <si>
    <t>┊┊├«知识主题»光的折射与反射</t>
  </si>
  <si>
    <t>┊┊┊├«知识点»光的反射</t>
  </si>
  <si>
    <t>┊┊┊├«知识点»光的折射</t>
  </si>
  <si>
    <t>┊┊┊├«知识点»折射率</t>
  </si>
  <si>
    <t>┊┊┊├«知识点»全反射</t>
  </si>
  <si>
    <t>┊┊┊├«知识点»光导纤维</t>
  </si>
  <si>
    <t>┊┊├«知识主题»光的干涉、衍射和偏振</t>
  </si>
  <si>
    <t>┊┊┊├«知识点»光的干涉</t>
  </si>
  <si>
    <t>┊┊┊┊├«知识亚点»双缝干涉</t>
  </si>
  <si>
    <t>┊┊┊┊├«知识亚点»薄膜干涉</t>
  </si>
  <si>
    <t>┊┊┊├«知识点»光的衍射</t>
  </si>
  <si>
    <t>┊┊┊├«知识点»光的偏振</t>
  </si>
  <si>
    <t>┊┊┊├«知识点»光的色散</t>
  </si>
  <si>
    <t>┊┊┊├«知识点»棱镜</t>
  </si>
  <si>
    <t>┊┊┊├«知识点»激光</t>
  </si>
  <si>
    <t>┊┊├«知识主题»电磁波</t>
  </si>
  <si>
    <t>┊┊┊├«知识点»麦克斯韦电磁场理论</t>
  </si>
  <si>
    <t>┊┊┊├«知识点»电磁波传播</t>
  </si>
  <si>
    <t>┊┊┊├«知识点»电磁波谱</t>
  </si>
  <si>
    <t>┊┊┊├«知识点»电磁震荡</t>
  </si>
  <si>
    <t>┊┊┊├«知识点»无线电波的发射和接收</t>
  </si>
  <si>
    <t>┊┊┊├«知识点»太阳辐射</t>
  </si>
  <si>
    <t>┊┊├«知识主题»相对论简介</t>
  </si>
  <si>
    <t>┊┊┊├«知识点»狭义相对论的基本假设</t>
  </si>
  <si>
    <t>┊┊┊├«知识点»时空的相对性</t>
  </si>
  <si>
    <t>┊┊┊├«知识点»爱因斯坦质能方程</t>
  </si>
  <si>
    <t>┊┊┊├«知识点»广义相对论</t>
  </si>
  <si>
    <t>┊├«知识区»15.动量</t>
  </si>
  <si>
    <t>┊┊├«知识主题»动量定理</t>
  </si>
  <si>
    <t>┊┊┊├«知识点»冲量</t>
  </si>
  <si>
    <t>┊┊┊├«知识点»动量和动量的变化</t>
  </si>
  <si>
    <t>┊┊┊├«知识点»动量定理</t>
  </si>
  <si>
    <t>┊┊┊├«知识点»动量定理在流体问题中的应用</t>
  </si>
  <si>
    <t>┊┊├«知识主题»动量守恒定律</t>
  </si>
  <si>
    <t>┊┊┊├«知识点»动量守恒定律</t>
  </si>
  <si>
    <t>┊┊┊├«知识点»人船模型（人车模型）</t>
  </si>
  <si>
    <t>┊┊┊├«知识点»子弹打木块模型</t>
  </si>
  <si>
    <t>┊┊┊├«知识点»碰撞类问题</t>
  </si>
  <si>
    <t>┊┊┊├«知识点»爆炸类问题</t>
  </si>
  <si>
    <t>┊┊┊├«知识点»反冲运动问题</t>
  </si>
  <si>
    <t>┊├«知识区»16.原子结构与原子核</t>
  </si>
  <si>
    <t>┊┊├«知识主题»光电效应</t>
  </si>
  <si>
    <t>┊┊┊├«知识点»光电效应实验规律</t>
  </si>
  <si>
    <t>┊┊┊├«知识点»爱因斯坦光电效应方程</t>
  </si>
  <si>
    <t>┊┊├«知识主题»波粒二象性</t>
  </si>
  <si>
    <t>┊┊┊├«知识点»光的波粒二象性</t>
  </si>
  <si>
    <t>┊┊┊├«知识点»物质波</t>
  </si>
  <si>
    <t>┊┊┊├«知识点»不确定性关系</t>
  </si>
  <si>
    <t>┊┊┊├«知识点»康普顿效应</t>
  </si>
  <si>
    <t>┊┊├«知识主题»氢原子光谱、能级</t>
  </si>
  <si>
    <t>┊┊┊├«知识点»氢原子光谱</t>
  </si>
  <si>
    <t>┊┊┊├«知识点»波尔理论及能级结构</t>
  </si>
  <si>
    <t>┊┊┊├«知识点»氢原子能级</t>
  </si>
  <si>
    <t>┊┊├«知识主题»原子与原子核</t>
  </si>
  <si>
    <t>┊┊┊├«知识点»阴极射线和电子</t>
  </si>
  <si>
    <t>┊┊┊├«知识点»α粒子散射实验</t>
  </si>
  <si>
    <t>┊┊┊├«知识点»原子核的构成</t>
  </si>
  <si>
    <t>┊┊┊├«知识点»天然放射现象</t>
  </si>
  <si>
    <t>┊┊┊┊├«知识亚点»放射性和放射性元素</t>
  </si>
  <si>
    <t>┊┊┊┊├«知识亚点»三种射线比较</t>
  </si>
  <si>
    <t>┊┊┊┊├«知识亚点»同位素的应用与防护</t>
  </si>
  <si>
    <t>┊┊┊┊├«知识亚点»原子核的衰变</t>
  </si>
  <si>
    <t>┊┊┊├«知识点»核能与质量亏损</t>
  </si>
  <si>
    <t>┊┊┊├«知识点»核反应</t>
  </si>
  <si>
    <t>┊┊┊├«知识点»粒子和宇宙</t>
  </si>
  <si>
    <t>┊├«知识区»17.物理实验与探究</t>
  </si>
  <si>
    <t>┊┊├«知识主题»实验基础</t>
  </si>
  <si>
    <t>┊┊┊├«知识点»刻度尺的使用</t>
  </si>
  <si>
    <t>┊┊┊├«知识点»游标卡尺、螺旋测微器的使用</t>
  </si>
  <si>
    <t>┊┊┊├«知识点»误差原理</t>
  </si>
  <si>
    <t>┊┊├«知识主题»力学实验</t>
  </si>
  <si>
    <t>┊┊┊├«知识点»打点计时器的使用</t>
  </si>
  <si>
    <t>┊┊┊├«知识点»用打点计时器测速度</t>
  </si>
  <si>
    <t>┊┊┊├«知识点»研究匀变速直线运动</t>
  </si>
  <si>
    <t>┊┊┊├«知识点»实验测重力加速度</t>
  </si>
  <si>
    <t>┊┊┊├«知识点»探究弹力和弹簧伸长的关系</t>
  </si>
  <si>
    <t>┊┊┊├«知识点»验证力的平等四边形定则</t>
  </si>
  <si>
    <t>┊┊┊├«知识点»验证牛顿运动定律</t>
  </si>
  <si>
    <t>┊┊┊├«知识点»研究平抛运动</t>
  </si>
  <si>
    <t>┊┊┊├«知识点»探究动能定理</t>
  </si>
  <si>
    <t>┊┊┊├«知识点»探究弹性势能的表达式</t>
  </si>
  <si>
    <t>┊┊┊├«知识点»验证机械能守恒定律</t>
  </si>
  <si>
    <t>┊┊┊├«知识点»验证动量守恒定律</t>
  </si>
  <si>
    <t>┊┊┊├«知识点»力学创新实验</t>
  </si>
  <si>
    <t>┊┊├«知识主题»电磁学实验</t>
  </si>
  <si>
    <t>┊┊┊├«知识点»用描迹法画出电场平面中的等势线</t>
  </si>
  <si>
    <t>┊┊┊├«知识点»电流表、电压表的读数</t>
  </si>
  <si>
    <t>┊┊┊├«知识点»滑动变阻器的使用</t>
  </si>
  <si>
    <t>┊┊┊├«知识点»电阻箱的使用</t>
  </si>
  <si>
    <t>┊┊┊├«知识点»测定金属的电阻率</t>
  </si>
  <si>
    <t>┊┊┊├«知识点»描绘小电珠的伏安特性曲线</t>
  </si>
  <si>
    <t>┊┊┊├«知识点»测定电源的电动势和内阻</t>
  </si>
  <si>
    <t>┊┊┊├«知识点»练习使用多用电表</t>
  </si>
  <si>
    <t>┊┊┊├«知识点»欧姆表的使用</t>
  </si>
  <si>
    <t>┊┊┊├«知识点»电学黑箱实验</t>
  </si>
  <si>
    <t>┊┊┊├«知识点»研究电磁感应现象</t>
  </si>
  <si>
    <t>┊┊┊├«知识点»传感器的简单使用</t>
  </si>
  <si>
    <t>┊┊┊├«知识点»电磁学创新实验</t>
  </si>
  <si>
    <t>┊┊├«知识主题»选修部分实验</t>
  </si>
  <si>
    <t>┊┊┊├«知识点»用油膜法估测分子的大小</t>
  </si>
  <si>
    <t>┊┊┊├«知识点»探究单摆的运动、用单摆测定重力加速度</t>
  </si>
  <si>
    <t>┊┊┊├«知识点»测定玻璃的折射率</t>
  </si>
  <si>
    <t>┊┊┊├«知识点»用双缝干涉测光的波长</t>
  </si>
  <si>
    <t>┊┊┊├«知识点»光学创新实验</t>
  </si>
  <si>
    <t>┊┊┊├«知识点»热学创新实验</t>
  </si>
  <si>
    <t>┊├«知识区»18.物理学史、物理思想方法</t>
  </si>
  <si>
    <t>┊┊├«知识主题»物理学史</t>
  </si>
  <si>
    <t>┊┊┊├«知识点»力学史</t>
  </si>
  <si>
    <t>┊┊┊┊├«知识亚点»胡克：发现胡克定律</t>
  </si>
  <si>
    <t>┊┊┊┊├«知识亚点»伽利略：理想试验</t>
  </si>
  <si>
    <t>┊┊┊┊├«知识亚点»牛顿：牛顿运动定律及万有引力定律</t>
  </si>
  <si>
    <t>┊┊┊┊├«知识亚点»开普勒：开普勒三定律</t>
  </si>
  <si>
    <t>┊┊┊┊├«知识亚点»卡文迪许：扭秤装置，测出万有引力常量</t>
  </si>
  <si>
    <t>┊┊┊┊├«知识亚点»焦耳：测定热功当量，得到焦耳定律</t>
  </si>
  <si>
    <t>┊┊┊├«知识点»电磁学史</t>
  </si>
  <si>
    <t>┊┊┊┊├«知识亚点»库伦：库伦扭秤实验，发现库伦定律</t>
  </si>
  <si>
    <t>┊┊┊┊├«知识亚点»密立根：油滴实验，测定基本电荷e</t>
  </si>
  <si>
    <t>┊┊┊┊├«知识亚点»欧姆：欧姆定律</t>
  </si>
  <si>
    <t>┊┊┊┊├«知识亚点»奥斯特：发现电流磁效应</t>
  </si>
  <si>
    <t>┊┊┊┊├«知识亚点»安培：分子电流假说、右手螺旋定则、左手定则</t>
  </si>
  <si>
    <t>┊┊┊┊├«知识亚点»劳伦斯：发明回旋加速器</t>
  </si>
  <si>
    <t>┊┊┊┊├«知识亚点»法拉第：发现电磁感应定律</t>
  </si>
  <si>
    <t>┊┊┊┊├«知识亚点»楞次：发现楞次定律</t>
  </si>
  <si>
    <t>┊┊┊├«知识点»选考部分学史</t>
  </si>
  <si>
    <t>┊┊┊┊├«知识亚点»布朗：布朗运动</t>
  </si>
  <si>
    <t>┊┊┊┊├«知识亚点»开尔文：创立热力学温标</t>
  </si>
  <si>
    <t>┊┊┊┊├«知识亚点»克劳修斯：建立热力学第二定律</t>
  </si>
  <si>
    <t>┊┊┊┊├«知识亚点»麦克斯韦：建立电磁场理论</t>
  </si>
  <si>
    <t>┊┊┊┊├«知识亚点»赫兹：实验证实电磁波</t>
  </si>
  <si>
    <t>┊┊┊┊├«知识亚点»惠更斯：提出光的波动说</t>
  </si>
  <si>
    <t>┊┊┊┊├«知识亚点»托马斯·杨：杨氏双缝干涉实验</t>
  </si>
  <si>
    <t>┊┊┊┊├«知识亚点»伦琴：发现伦琴射线</t>
  </si>
  <si>
    <t>┊┊┊┊├«知识亚点»普朗克：提出量子概念</t>
  </si>
  <si>
    <t>┊┊┊┊├«知识亚点»爱因斯坦：光子理论、光电效应方程、相对论</t>
  </si>
  <si>
    <t>┊┊┊┊├«知识亚点»德布罗意：物质波</t>
  </si>
  <si>
    <t>┊┊┊┊├«知识亚点»汤姆生：发现电子、提出枣糕模型</t>
  </si>
  <si>
    <t>┊┊┊┊├«知识亚点»卢瑟福：α粒子散射实验、实现人工核转变、发现质子</t>
  </si>
  <si>
    <t>┊┊┊┊├«知识亚点»玻尔：玻尔理论</t>
  </si>
  <si>
    <t>┊┊┊┊├«知识亚点»查德威克：发现中子</t>
  </si>
  <si>
    <t>┊┊┊┊├«知识亚点»威尔逊：发明威尔逊云室</t>
  </si>
  <si>
    <t>┊┊┊┊├«知识亚点»贝克勒尔：发现铀的天然放射性现象</t>
  </si>
  <si>
    <t>┊┊┊┊├«知识亚点»玛丽·居里夫妇：发现“镭”</t>
  </si>
  <si>
    <t>┊┊┊┊├«知识亚点»约里奥·居里夫妇：获得放射性同位素</t>
  </si>
  <si>
    <t>┊┊├«知识主题»物理思想方法</t>
  </si>
  <si>
    <t>┊┊┊├«知识点»比值定义法</t>
  </si>
  <si>
    <t>┊┊┊├«知识点»微元法</t>
  </si>
  <si>
    <t>┊┊┊├«知识点»理想模型法</t>
  </si>
  <si>
    <t>┊┊┊├«知识点»整体法与隔离法</t>
  </si>
  <si>
    <t>┊┊┊├«知识点»控制变量法</t>
  </si>
  <si>
    <t>┊┊┊├«知识点»极限法</t>
  </si>
  <si>
    <t>┊┊┊├«知识点»估算法</t>
  </si>
  <si>
    <t>┊┊┊├«知识点»假设法</t>
  </si>
  <si>
    <t>┊┊┊├«知识点»等效法</t>
  </si>
  <si>
    <t>┊├«知识区»经济生活1.生活与消费</t>
  </si>
  <si>
    <t>┊┊├«知识主题»1.1神奇的货币</t>
  </si>
  <si>
    <t>┊┊├«知识主题»1.2多变的价格</t>
  </si>
  <si>
    <t>┊┊├«知识主题»1.3多彩的消费</t>
  </si>
  <si>
    <t>┊├«知识区»经济生活2.生产、劳动与经营</t>
  </si>
  <si>
    <t>┊┊├«知识主题»1.4生产与经济制度</t>
  </si>
  <si>
    <t>┊┊├«知识主题»1.5企业与劳动者</t>
  </si>
  <si>
    <t>┊┊├«知识主题»1.6投资理财的选择</t>
  </si>
  <si>
    <t>┊├«知识区»经济生活3.收入与分配</t>
  </si>
  <si>
    <t>┊┊├«知识主题»1.7个人收入的分配</t>
  </si>
  <si>
    <t>┊┊├«知识主题»1.8财政与税收</t>
  </si>
  <si>
    <t>┊├«知识区»经济生活4.发展社会主义市场经济</t>
  </si>
  <si>
    <t>┊┊├«知识主题»1.9走进社会主义市场经济</t>
  </si>
  <si>
    <t>┊┊├«知识主题»1.10科学发展观和小康社会的经济建设</t>
  </si>
  <si>
    <t>┊┊├«知识主题»1.11经济全球化与对外开放</t>
  </si>
  <si>
    <t>┊├«知识区»政治生活1.公民的政治生活</t>
  </si>
  <si>
    <t>┊┊├«知识主题»2.1生活在人民当家作主的国家</t>
  </si>
  <si>
    <t>┊┊├«知识主题»2.2我国公民的政治参与</t>
  </si>
  <si>
    <t>┊├«知识区»政治生活2.为人民服务的政府</t>
  </si>
  <si>
    <t>┊┊├«知识主题»2.3我国政府是人民的政府</t>
  </si>
  <si>
    <t>┊┊├«知识主题»2.4我国政府受人民的监督</t>
  </si>
  <si>
    <t>┊├«知识区»政治生活3.发展社会主义民主政治</t>
  </si>
  <si>
    <t>┊┊├«知识主题»2.5我国的人民代表大会制度</t>
  </si>
  <si>
    <t>┊┊├«知识主题»2.6我国的政党制度</t>
  </si>
  <si>
    <t>┊┊├«知识主题»2.7我国的民族区域自治制度和宗教政策</t>
  </si>
  <si>
    <t>┊├«知识区»政治生活4.当代国际社会</t>
  </si>
  <si>
    <t>┊┊├«知识主题»2.8走近国际社会</t>
  </si>
  <si>
    <t>┊┊├«知识主题»2.9维护世界和平 促进共同发展</t>
  </si>
  <si>
    <t>┊├«知识区»文化生活3.文化与生活</t>
  </si>
  <si>
    <t>┊┊├«知识主题»3.1文化与社会</t>
  </si>
  <si>
    <t>┊┊├«知识主题»3.2文化对人的影响</t>
  </si>
  <si>
    <t>┊├«知识区»文化生活2.文化传承与创新</t>
  </si>
  <si>
    <t>┊┊├«知识主题»3.3文化的多样性与文化传播</t>
  </si>
  <si>
    <t>┊┊├«知识主题»3.4文化的继承性与文化发展</t>
  </si>
  <si>
    <t>┊┊├«知识主题»3.5文化创新</t>
  </si>
  <si>
    <t>┊├«知识区»文化生活3.中华文化与民族精神</t>
  </si>
  <si>
    <t>┊┊├«知识主题»3.6我们的中华文化</t>
  </si>
  <si>
    <t>┊┊├«知识主题»3.7我们的民族精神</t>
  </si>
  <si>
    <t>┊├«知识区»文化生活4.发展中国特色社会主义文化</t>
  </si>
  <si>
    <t>┊┊├«知识主题»3.8走进文化生活</t>
  </si>
  <si>
    <t>┊┊├«知识主题»3.9建设社会主义文化强国</t>
  </si>
  <si>
    <t>┊┊├«知识主题»3.10文化建设的中心环节</t>
  </si>
  <si>
    <t>┊├«知识区»生活与哲学1.生活智慧与时代精神</t>
  </si>
  <si>
    <t>┊┊├«知识主题»4.1美好生活的向导</t>
  </si>
  <si>
    <t>┊┊├«知识主题»4.2百舸争流的思想</t>
  </si>
  <si>
    <t>┊┊├«知识主题»4.3时代精神的精华</t>
  </si>
  <si>
    <t>┊├«知识区»生活与哲学2.探索世界与追求真理</t>
  </si>
  <si>
    <t>┊┊├«知识主题»4.4探究世界的本质</t>
  </si>
  <si>
    <t>┊┊├«知识主题»4.5把握思维的奥妙</t>
  </si>
  <si>
    <t>┊┊├«知识主题»4.6求索真理的历程</t>
  </si>
  <si>
    <t>┊├«知识区»生活与哲学3.思想方法与创新意识</t>
  </si>
  <si>
    <t>┊┊├«知识主题»4.7唯物辩证法的联系观</t>
  </si>
  <si>
    <t>┊┊├«知识主题»4.8唯物辩证法的发展观</t>
  </si>
  <si>
    <t>┊┊├«知识主题»4.9唯物辩证法的实质和核心</t>
  </si>
  <si>
    <t>┊┊├«知识主题»4.10创新意识与社会进步</t>
  </si>
  <si>
    <t>┊├«知识区»生活与哲学4.认识社会与价值选择</t>
  </si>
  <si>
    <t>┊┊├«知识主题»4.11寻觅社会的真谛</t>
  </si>
  <si>
    <t>┊┊├«知识主题»4.12实现人生的价值</t>
  </si>
  <si>
    <t>┊┊┊┊├«知识点»李时珍</t>
  </si>
  <si>
    <t>┊┊┊├«知识主题»2　中国铁路之父詹天佑</t>
  </si>
  <si>
    <t>┊┊┊┊├«知识点»詹天佑</t>
  </si>
  <si>
    <t>┊┊┊┊├«知识点»李四光</t>
  </si>
  <si>
    <t>┊┊┊├«知识主题»4　近代科学之父牛顿</t>
  </si>
  <si>
    <t>┊┊┊┊├«知识点»牛顿</t>
  </si>
  <si>
    <t>┊┊├«知识主题»化学常用计量——物质的量　气体摩尔体积</t>
  </si>
  <si>
    <t>┊┊┊├«知识点»对物质的量的考查</t>
  </si>
  <si>
    <t>┊┊┊├«知识点»对阿伏加德罗常数的考查</t>
  </si>
  <si>
    <t>┊┊┊├«知识点»对气体摩尔体积的考查</t>
  </si>
  <si>
    <t>┊┊┊├«知识点»对阿伏加德罗定律及其推论的考查</t>
  </si>
  <si>
    <t>┊┊├«知识主题»化学常用计量——物质的量浓度</t>
  </si>
  <si>
    <t>┊┊├«知识主题»化学常用计量的应用</t>
  </si>
  <si>
    <t>┊┊├«知识主题»乙醇和乙酸</t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</si>
  <si>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2.</t>
    </r>
    <r>
      <rPr>
        <sz val="11"/>
        <color rgb="FF000000"/>
        <rFont val="宋体"/>
        <family val="3"/>
        <charset val="134"/>
      </rPr>
      <t>化学物质及其变化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</si>
  <si>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3.</t>
    </r>
    <r>
      <rPr>
        <sz val="11"/>
        <color rgb="FF000000"/>
        <rFont val="宋体"/>
        <family val="3"/>
        <charset val="134"/>
      </rPr>
      <t>常见金属及其化合物</t>
    </r>
    <phoneticPr fontId="2" type="noConversion"/>
  </si>
  <si>
    <t>┊┊┊├«知识点»化学实验常用仪器</t>
  </si>
  <si>
    <t>┊┊├«知识主题»实验基本操作和安全常识</t>
  </si>
  <si>
    <t>┊┊├«知识主题»物质的检验、分离与提纯</t>
  </si>
  <si>
    <t>┊┊┊├«知识点»对多种离子检验、推断的综合考查</t>
  </si>
  <si>
    <t>┊┊┊├«知识点»对物质体积的考查</t>
  </si>
  <si>
    <t>┊┊├«知识主题»钠的其它常见化合物</t>
  </si>
  <si>
    <t>┊┊├«知识主题»镁及其常见化合物</t>
  </si>
  <si>
    <t>┊┊├«知识主题»海水资源的开发利用</t>
  </si>
  <si>
    <t>┊┊├«知识主题»原子的结构</t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</si>
  <si>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</t>
    </r>
    <r>
      <rPr>
        <sz val="11"/>
        <color rgb="FF000000"/>
        <rFont val="宋体"/>
        <family val="3"/>
        <charset val="134"/>
      </rPr>
      <t>.从实验学化学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</si>
  <si>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4.</t>
    </r>
    <r>
      <rPr>
        <sz val="11"/>
        <color rgb="FF000000"/>
        <rFont val="宋体"/>
        <family val="3"/>
        <charset val="134"/>
      </rPr>
      <t>常见的非金属及其化合物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</si>
  <si>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5.</t>
    </r>
    <r>
      <rPr>
        <sz val="11"/>
        <color rgb="FF000000"/>
        <rFont val="宋体"/>
        <family val="3"/>
        <charset val="134"/>
      </rPr>
      <t>物质结构元素周期律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</si>
  <si>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6.</t>
    </r>
    <r>
      <rPr>
        <sz val="11"/>
        <color rgb="FF000000"/>
        <rFont val="宋体"/>
        <family val="3"/>
        <charset val="134"/>
      </rPr>
      <t>常见的有机化合物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</si>
  <si>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7.</t>
    </r>
    <r>
      <rPr>
        <sz val="11"/>
        <color rgb="FF000000"/>
        <rFont val="宋体"/>
        <family val="3"/>
        <charset val="134"/>
      </rPr>
      <t>化学与可持续发展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</si>
  <si>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8.</t>
    </r>
    <r>
      <rPr>
        <sz val="11"/>
        <color rgb="FF000000"/>
        <rFont val="宋体"/>
        <family val="3"/>
        <charset val="134"/>
      </rPr>
      <t>化学反应中的能量变化电化学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</si>
  <si>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9.</t>
    </r>
    <r>
      <rPr>
        <sz val="11"/>
        <color rgb="FF000000"/>
        <rFont val="宋体"/>
        <family val="3"/>
        <charset val="134"/>
      </rPr>
      <t>化学反应速率和化学平衡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</si>
  <si>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10.</t>
    </r>
    <r>
      <rPr>
        <sz val="11"/>
        <color rgb="FF000000"/>
        <rFont val="宋体"/>
        <family val="3"/>
        <charset val="134"/>
      </rPr>
      <t>水溶液中的离子平衡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</si>
  <si>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11.</t>
    </r>
    <r>
      <rPr>
        <sz val="11"/>
        <color rgb="FF000000"/>
        <rFont val="宋体"/>
        <family val="3"/>
        <charset val="134"/>
      </rPr>
      <t>有机化学基础</t>
    </r>
    <r>
      <rPr>
        <sz val="11"/>
        <color rgb="FF000000"/>
        <rFont val="Calibri"/>
        <family val="2"/>
      </rPr>
      <t>(</t>
    </r>
    <r>
      <rPr>
        <sz val="11"/>
        <color rgb="FF000000"/>
        <rFont val="宋体"/>
        <family val="3"/>
        <charset val="134"/>
      </rPr>
      <t>选考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</si>
  <si>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12.</t>
    </r>
    <r>
      <rPr>
        <sz val="11"/>
        <color rgb="FF000000"/>
        <rFont val="宋体"/>
        <family val="3"/>
        <charset val="134"/>
      </rPr>
      <t>物质结构与性质</t>
    </r>
    <r>
      <rPr>
        <sz val="11"/>
        <color rgb="FF000000"/>
        <rFont val="Calibri"/>
        <family val="2"/>
      </rPr>
      <t>(</t>
    </r>
    <r>
      <rPr>
        <sz val="11"/>
        <color rgb="FF000000"/>
        <rFont val="宋体"/>
        <family val="3"/>
        <charset val="134"/>
      </rPr>
      <t>选考</t>
    </r>
    <r>
      <rPr>
        <sz val="11"/>
        <color rgb="FF000000"/>
        <rFont val="Calibri"/>
        <family val="2"/>
      </rPr>
      <t>)</t>
    </r>
    <phoneticPr fontId="2" type="noConversion"/>
  </si>
  <si>
    <t>┊┊├«知识主题»宇宙</t>
  </si>
  <si>
    <t>┊┊┊├«知识点»宇宙大爆炸假说</t>
  </si>
  <si>
    <t>┊┊┊├«知识点»人类探索宇宙的过程及意义</t>
  </si>
  <si>
    <t>┊┊┊├«知识点»恒星演化</t>
  </si>
  <si>
    <t>┊┊┊├«知识点»天球坐标系</t>
  </si>
  <si>
    <t>┊┊┊├«知识点»星空季节变化的基本规律</t>
  </si>
  <si>
    <t>┊┊├«知识主题»太阳系与地月系</t>
  </si>
  <si>
    <t>┊┊┊├«知识点»太阳和太阳系</t>
  </si>
  <si>
    <t>┊┊┊┊├«知识亚点»太阳概况</t>
  </si>
  <si>
    <t>┊┊┊┊├«知识亚点»八大行星基本特征</t>
  </si>
  <si>
    <t>┊┊┊├«知识点»月球和地月系</t>
  </si>
  <si>
    <t>┊┊┊┊├«知识亚点»月球概况</t>
  </si>
  <si>
    <t>┊┊┊┊├«知识亚点»地月系</t>
  </si>
  <si>
    <t>┊┊┊├«知识点»月相和潮汐变化</t>
  </si>
  <si>
    <t>┊┊┊┊├«知识亚点»月相变化</t>
  </si>
  <si>
    <t>┊┊┊┊├«知识亚点»潮汐变化</t>
  </si>
  <si>
    <t>┊┊├«知识主题»地球的演化</t>
  </si>
  <si>
    <t>┊┊┊├«知识点»地质年代</t>
  </si>
  <si>
    <t>┊┊┊├«知识点»三大学说</t>
  </si>
  <si>
    <t>┊┊┊┊├«知识亚点»大陆漂移学说</t>
  </si>
  <si>
    <t>┊┊┊┊├«知识亚点»板块构造学说</t>
  </si>
  <si>
    <t>┊┊┊┊├«知识亚点»海底扩张学说</t>
  </si>
  <si>
    <t>┊┊┊├«知识点»地球内部结构</t>
  </si>
  <si>
    <t>┊┊┊├«知识点»地壳运动</t>
  </si>
  <si>
    <t>┊┊├«知识主题»地表形态的变化</t>
  </si>
  <si>
    <t>┊┊┊├«知识点»外力作用对地表形态变化的影响</t>
  </si>
  <si>
    <t>┊┊┊├«知识点»主要地貌类型与特征</t>
  </si>
  <si>
    <t>┊┊├«知识主题»海洋和海岸带</t>
  </si>
  <si>
    <t>┊┊┊├«知识点»地球上的海与洋</t>
  </si>
  <si>
    <t>┊┊┊├«知识点»海岸的主要类型和特点</t>
  </si>
  <si>
    <t>┊┊┊├«知识点»海底地形</t>
  </si>
  <si>
    <t>┊┊┊┊├«知识亚点»海底地形的形成</t>
  </si>
  <si>
    <t>┊┊┊┊├«知识亚点»海底地形的分布规律</t>
  </si>
  <si>
    <t>┊┊├«知识主题»海洋水体</t>
  </si>
  <si>
    <t>┊┊┊├«知识点»海水的温度及分布规律</t>
  </si>
  <si>
    <t>┊┊┊├«知识点»海水运动</t>
  </si>
  <si>
    <t>┊┊┊├«知识点»海水的盐度及分布规律</t>
  </si>
  <si>
    <t>┊┊┊┊├«知识亚点»波浪的主要成因及其作用</t>
  </si>
  <si>
    <t>┊┊┊┊├«知识亚点»潮汐的主要成因及其作用</t>
  </si>
  <si>
    <t>┊┊┊┊├«知识亚点»洋流的主要成因及其作用</t>
  </si>
  <si>
    <t>┊┊┊├«知识点»海平面变化及其影响</t>
  </si>
  <si>
    <t>┊┊┊├«知识点»海——气相互作用及其影响</t>
  </si>
  <si>
    <t>┊┊┊├«知识点»厄尔尼诺现象及其影响</t>
  </si>
  <si>
    <t>┊┊┊├«知识点»拉尼娜现象及其影响</t>
  </si>
  <si>
    <t>┊┊├«知识主题»海洋开发</t>
  </si>
  <si>
    <t>┊┊┊├«知识点»海岸带的开发利用</t>
  </si>
  <si>
    <t>┊┊┊├«知识点»海洋资源的开发利用</t>
  </si>
  <si>
    <t>┊┊┊┊├«知识亚点»海水资源的开发利用</t>
  </si>
  <si>
    <t>┊┊┊┊├«知识亚点»海洋化学资源的开发利用</t>
  </si>
  <si>
    <t>┊┊┊┊├«知识亚点»海洋生物资源的开发利用</t>
  </si>
  <si>
    <t>┊┊┊┊├«知识亚点»海底矿产资源的开发利用</t>
  </si>
  <si>
    <t>┊┊┊├«知识点»海洋能的开发利用</t>
  </si>
  <si>
    <t>┊┊┊├«知识点»海洋空间的开发利用</t>
  </si>
  <si>
    <t>┊┊┊├«知识点»海洋旅游业</t>
  </si>
  <si>
    <t>┊┊├«知识主题»海洋环境问题与保护</t>
  </si>
  <si>
    <t>┊┊┊├«知识点»海洋自然灾害与防范</t>
  </si>
  <si>
    <t>┊┊┊┊├«知识亚点»风暴潮的成因、危害及应对措施</t>
  </si>
  <si>
    <t>┊┊┊┊├«知识亚点»海啸的成因、危害及应对措施</t>
  </si>
  <si>
    <t>┊┊┊├«知识点»海洋环境问题与环境保护</t>
  </si>
  <si>
    <t>┊┊┊┊├«知识亚点»海洋主要污染物的来源</t>
  </si>
  <si>
    <t>┊┊┊┊├«知识亚点»海洋污染的危害</t>
  </si>
  <si>
    <t>┊┊┊┊├«知识亚点»海洋生态环境的主要保护措施</t>
  </si>
  <si>
    <t>┊┊├«知识主题»海洋权益</t>
  </si>
  <si>
    <t>┊┊┊├«知识点»内水、领海、毗连区、大陆架、专属经济区、公海等概念的区别</t>
  </si>
  <si>
    <t>┊┊┊├«知识点»我国海洋国情的基本特点</t>
  </si>
  <si>
    <t>┊┊┊├«知识点»我国维护海洋权益的重要意义</t>
  </si>
  <si>
    <t>┊┊┊├«知识点»建立和维护国际海洋秩序的重要性</t>
  </si>
  <si>
    <t>┊┊├«知识主题»城乡发展与城市化</t>
  </si>
  <si>
    <t>┊┊┊├«知识点»聚落的形成和发展</t>
  </si>
  <si>
    <t>┊┊┊┊├«知识亚点»乡村的形成与发展</t>
  </si>
  <si>
    <t>┊┊┊┊├«知识亚点»城市的形成与发展</t>
  </si>
  <si>
    <t>┊┊┊┊├«知识亚点»城市在不同发展阶段的主要特征</t>
  </si>
  <si>
    <t>┊┊┊├«知识点»城市化</t>
  </si>
  <si>
    <t>┊┊┊├«知识点»城市环境问题</t>
  </si>
  <si>
    <t>┊┊├«知识主题»城乡合理布局与协调发展</t>
  </si>
  <si>
    <t>┊┊┊├«知识点»聚落空间形态及变化</t>
  </si>
  <si>
    <t>┊┊┊┊├«知识亚点»村镇空间形态景观特色及变化趋势</t>
  </si>
  <si>
    <t>┊┊┊┊├«知识亚点»城市空间形态景观特色及变化趋势</t>
  </si>
  <si>
    <t>┊┊┊├«知识点»城镇布局与协调发展</t>
  </si>
  <si>
    <t>┊┊┊┊├«知识亚点»城镇合理布局与联系</t>
  </si>
  <si>
    <t>┊┊┊┊├«知识亚点»城乡协调发展</t>
  </si>
  <si>
    <t>┊┊┊├«知识点»城乡特色景观与传统文化的保护</t>
  </si>
  <si>
    <t>┊┊┊┊├«知识亚点»城乡特色景观</t>
  </si>
  <si>
    <t>┊┊┊┊├«知识亚点»城乡传统文化</t>
  </si>
  <si>
    <t>┊┊├«知识主题»城乡规划</t>
  </si>
  <si>
    <t>┊┊┊├«知识点»城乡规划的内容及意义</t>
  </si>
  <si>
    <t>┊┊┊├«知识点»城乡规划中的主要原则和基本方法</t>
  </si>
  <si>
    <t>┊┊┊├«知识点»城乡土地利用与功能分区</t>
  </si>
  <si>
    <t>┊┊┊├«知识点»城乡规划中的主要产业布局</t>
  </si>
  <si>
    <t>┊┊┊├«知识点»城乡规划与可持续发展</t>
  </si>
  <si>
    <t>┊┊├«知识主题»城乡建设与生活环境环境</t>
  </si>
  <si>
    <t>┊┊┊├«知识点»城乡人居环境的基本评价内容</t>
  </si>
  <si>
    <t>┊┊┊├«知识点»城乡商业及其布局</t>
  </si>
  <si>
    <t>┊┊┊├«知识点»城乡交通网络</t>
  </si>
  <si>
    <t>┊┊┊├«知识点»城乡公共服务设施的合理布局</t>
  </si>
  <si>
    <t>┊┊├«知识主题»主要自然灾害的类型与分布</t>
  </si>
  <si>
    <t>┊┊┊├«知识点»自然灾害的判断</t>
  </si>
  <si>
    <t>┊┊┊├«知识点»自然灾害的成因、特点、分布及影响</t>
  </si>
  <si>
    <t>┊┊┊├«知识点»人类活动对自然灾害的影响</t>
  </si>
  <si>
    <t>┊┊┊├«知识点»世界主要自然灾害带</t>
  </si>
  <si>
    <t>┊┊├«知识主题»我国的主要自然灾害</t>
  </si>
  <si>
    <t>┊┊┊├«知识点»我国自然灾害的区域分布</t>
  </si>
  <si>
    <t>┊┊┊├«知识点»气象灾害</t>
  </si>
  <si>
    <t>┊┊┊┊├«知识亚点»台风</t>
  </si>
  <si>
    <t>┊┊┊┊├«知识亚点»干旱</t>
  </si>
  <si>
    <t>┊┊┊┊├«知识亚点»寒潮</t>
  </si>
  <si>
    <t>┊┊┊┊├«知识亚点»大风、沙尘暴</t>
  </si>
  <si>
    <t>┊┊┊├«知识点»水文灾害</t>
  </si>
  <si>
    <t>┊┊┊┊├«知识亚点»洪涝</t>
  </si>
  <si>
    <t>┊┊┊┊├«知识亚点»风暴潮</t>
  </si>
  <si>
    <t>┊┊┊┊├«知识亚点»海啸</t>
  </si>
  <si>
    <t>┊┊┊├«知识点»地质灾害</t>
  </si>
  <si>
    <t>┊┊┊┊├«知识亚点»滑坡、泥石流</t>
  </si>
  <si>
    <t>┊┊┊┊├«知识亚点»地震</t>
  </si>
  <si>
    <t>┊┊┊┊├«知识亚点»地面沉降</t>
  </si>
  <si>
    <t>┊┊┊┊├«知识亚点»火山喷发</t>
  </si>
  <si>
    <t>┊┊┊├«知识点»生物灾害</t>
  </si>
  <si>
    <t>┊┊┊┊├«知识亚点»蝗虫、鼠害</t>
  </si>
  <si>
    <t>┊┊┊┊├«知识亚点»农作物病虫害</t>
  </si>
  <si>
    <t>┊┊├«知识主题»自然灾害与环境</t>
  </si>
  <si>
    <t>┊┊┊├«知识点»同一自然灾害造成危害程度的地域差异</t>
  </si>
  <si>
    <t>┊┊┊├«知识点»中国自然灾害多发区</t>
  </si>
  <si>
    <t>┊┊├«知识主题»防灾与减灾</t>
  </si>
  <si>
    <t>┊┊┊├«知识点»我国防灾和减灾的主要成就</t>
  </si>
  <si>
    <t>┊┊┊├«知识点»地理信息技术在灾害中的作用</t>
  </si>
  <si>
    <t>┊┊┊├«知识点»应对灾害的的方法和措施</t>
  </si>
  <si>
    <t>┊┊┊├«知识点»灾害救助的三个环节</t>
  </si>
  <si>
    <t>┊┊┊├«知识点»自然灾害中的自救与互救</t>
  </si>
  <si>
    <t>┊┊├«知识主题»地理信息技术的发展</t>
  </si>
  <si>
    <t>┊┊┊├«知识点»地理信息技术的发展</t>
  </si>
  <si>
    <t>┊┊┊├«知识点»地理信息技术的构成与功能</t>
  </si>
  <si>
    <t>┊┊├«知识主题»地图</t>
  </si>
  <si>
    <t>┊┊┊├«知识点»几种常见的地图投影</t>
  </si>
  <si>
    <t>┊┊┊├«知识点»不同地图的特点和用途</t>
  </si>
  <si>
    <t>┊┊├«知识主题»遥感（RS）</t>
  </si>
  <si>
    <t>┊┊┊├«知识点»遥感的基本原理</t>
  </si>
  <si>
    <t>┊┊┊├«知识点»判读遥感图像</t>
  </si>
  <si>
    <t>┊┊┊├«知识点»遥感的应用</t>
  </si>
  <si>
    <t>┊┊├«知识主题»全球定位系统（GPS）</t>
  </si>
  <si>
    <t>┊┊┊├«知识点»GPS的组成</t>
  </si>
  <si>
    <t>┊┊┊├«知识点»GPS的基本工作原理</t>
  </si>
  <si>
    <t>┊┊┊├«知识点»GPS的应用</t>
  </si>
  <si>
    <t>┊┊├«知识主题»地理信息系统（GIS）</t>
  </si>
  <si>
    <t>┊┊┊├«知识点»GIS的基本功能</t>
  </si>
  <si>
    <t>┊┊┊├«知识点»GIS的数据库及其应用</t>
  </si>
  <si>
    <t>┊┊┊├«知识点»GIS的发展</t>
  </si>
  <si>
    <t>┊┊┊├«知识点»专题制图与地图输出</t>
  </si>
  <si>
    <t>┊┊├«知识主题»3S技术综合应用</t>
  </si>
  <si>
    <t>┊┊┊├«知识点»3S技术的综合应用</t>
  </si>
  <si>
    <t>┊┊┊├«知识点»数字城市</t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</si>
  <si>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22.</t>
    </r>
    <r>
      <rPr>
        <sz val="11"/>
        <color rgb="FF000000"/>
        <rFont val="宋体"/>
        <family val="3"/>
        <charset val="134"/>
      </rPr>
      <t>宇宙与地球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</si>
  <si>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23.</t>
    </r>
    <r>
      <rPr>
        <sz val="11"/>
        <color rgb="FF000000"/>
        <rFont val="宋体"/>
        <family val="3"/>
        <charset val="134"/>
      </rPr>
      <t>海洋地理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</si>
  <si>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24.</t>
    </r>
    <r>
      <rPr>
        <sz val="11"/>
        <color rgb="FF000000"/>
        <rFont val="宋体"/>
        <family val="3"/>
        <charset val="134"/>
      </rPr>
      <t>城乡规划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</si>
  <si>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25.</t>
    </r>
    <r>
      <rPr>
        <sz val="11"/>
        <color rgb="FF000000"/>
        <rFont val="宋体"/>
        <family val="3"/>
        <charset val="134"/>
      </rPr>
      <t>自然灾害与防治</t>
    </r>
    <phoneticPr fontId="2" type="noConversion"/>
  </si>
  <si>
    <r>
      <rPr>
        <sz val="11"/>
        <color rgb="FF000000"/>
        <rFont val="宋体"/>
        <family val="3"/>
        <charset val="134"/>
      </rPr>
      <t>┊├</t>
    </r>
    <r>
      <rPr>
        <sz val="11"/>
        <color rgb="FF000000"/>
        <rFont val="Calibri"/>
        <family val="2"/>
      </rPr>
      <t>«</t>
    </r>
    <r>
      <rPr>
        <sz val="11"/>
        <color rgb="FF000000"/>
        <rFont val="宋体"/>
        <family val="3"/>
        <charset val="134"/>
      </rPr>
      <t>知识区</t>
    </r>
    <r>
      <rPr>
        <sz val="11"/>
        <color rgb="FF000000"/>
        <rFont val="Calibri"/>
        <family val="2"/>
      </rPr>
      <t>»</t>
    </r>
    <r>
      <rPr>
        <sz val="11"/>
        <color rgb="FF000000"/>
        <rFont val="Calibri"/>
        <family val="2"/>
      </rPr>
      <t>26.</t>
    </r>
    <r>
      <rPr>
        <sz val="11"/>
        <color rgb="FF000000"/>
        <rFont val="宋体"/>
        <family val="3"/>
        <charset val="134"/>
      </rPr>
      <t>地理信息技术应用</t>
    </r>
    <phoneticPr fontId="2" type="noConversion"/>
  </si>
  <si>
    <t>注释</t>
    <phoneticPr fontId="2" type="noConversion"/>
  </si>
  <si>
    <r>
      <t>«</t>
    </r>
    <r>
      <rPr>
        <sz val="11"/>
        <color rgb="FF000000"/>
        <rFont val="宋体"/>
        <family val="3"/>
        <charset val="134"/>
      </rPr>
      <t>知识体</t>
    </r>
    <r>
      <rPr>
        <sz val="11"/>
        <color rgb="FF000000"/>
        <rFont val="Calibri"/>
        <family val="2"/>
      </rPr>
      <t>»</t>
    </r>
    <r>
      <rPr>
        <sz val="11"/>
        <color rgb="FF000000"/>
        <rFont val="宋体"/>
        <family val="3"/>
        <charset val="134"/>
      </rPr>
      <t>通用高中知识体</t>
    </r>
    <r>
      <rPr>
        <sz val="11"/>
        <color rgb="FF000000"/>
        <rFont val="Calibri"/>
        <family val="2"/>
      </rPr>
      <t>17</t>
    </r>
    <r>
      <rPr>
        <sz val="11"/>
        <color rgb="FF000000"/>
        <rFont val="宋体"/>
        <family val="3"/>
        <charset val="134"/>
      </rPr>
      <t>版</t>
    </r>
    <phoneticPr fontId="2" type="noConversion"/>
  </si>
  <si>
    <t>节点标题</t>
    <phoneticPr fontId="2" type="noConversion"/>
  </si>
  <si>
    <t>外层名字</t>
    <phoneticPr fontId="2" type="noConversion"/>
  </si>
  <si>
    <r>
      <t>Y</t>
    </r>
    <r>
      <rPr>
        <sz val="11"/>
        <color rgb="FF000000"/>
        <rFont val="Calibri"/>
        <family val="2"/>
      </rPr>
      <t>AML</t>
    </r>
    <r>
      <rPr>
        <sz val="11"/>
        <color rgb="FF000000"/>
        <rFont val="宋体"/>
        <family val="3"/>
        <charset val="134"/>
      </rPr>
      <t>片段</t>
    </r>
    <phoneticPr fontId="2" type="noConversion"/>
  </si>
  <si>
    <t>节点名称</t>
    <phoneticPr fontId="2" type="noConversion"/>
  </si>
  <si>
    <t>外层名字en</t>
    <phoneticPr fontId="2" type="noConversion"/>
  </si>
  <si>
    <t>内层名字en</t>
    <phoneticPr fontId="2" type="noConversion"/>
  </si>
  <si>
    <t>YAML片段层级</t>
    <phoneticPr fontId="2" type="noConversion"/>
  </si>
  <si>
    <r>
      <t xml:space="preserve">
  - 
    name:  NAME
    title:  TITLE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Calibri"/>
        <family val="2"/>
      </rPr>
      <t xml:space="preserve">    </t>
    </r>
    <r>
      <rPr>
        <sz val="11"/>
        <color rgb="FF000000"/>
        <rFont val="Calibri"/>
        <family val="2"/>
      </rPr>
      <t xml:space="preserve">description: 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Calibri"/>
        <family val="2"/>
      </rPr>
      <t xml:space="preserve">    </t>
    </r>
    <r>
      <rPr>
        <sz val="11"/>
        <color rgb="FF000000"/>
        <rFont val="Calibri"/>
        <family val="2"/>
      </rPr>
      <t xml:space="preserve">koLyro: </t>
    </r>
    <r>
      <rPr>
        <sz val="11"/>
        <color rgb="FF000000"/>
        <rFont val="Calibri"/>
        <family val="2"/>
      </rPr>
      <t>KO_LYRO</t>
    </r>
    <r>
      <rPr>
        <sz val="11"/>
        <color rgb="FF000000"/>
        <rFont val="Calibri"/>
        <family val="2"/>
      </rPr>
      <t xml:space="preserve">
</t>
    </r>
    <r>
      <rPr>
        <sz val="11"/>
        <color rgb="FF000000"/>
        <rFont val="Calibri"/>
        <family val="2"/>
      </rPr>
      <t xml:space="preserve">    </t>
    </r>
    <r>
      <rPr>
        <sz val="11"/>
        <color rgb="FF000000"/>
        <rFont val="Calibri"/>
        <family val="2"/>
      </rPr>
      <t xml:space="preserve">koLyri: </t>
    </r>
    <r>
      <rPr>
        <sz val="11"/>
        <color rgb="FF000000"/>
        <rFont val="Calibri"/>
        <family val="2"/>
      </rPr>
      <t xml:space="preserve"> KO_LYRI</t>
    </r>
    <r>
      <rPr>
        <sz val="11"/>
        <color rgb="FF000000"/>
        <rFont val="Calibri"/>
        <family val="2"/>
      </rPr>
      <t xml:space="preserve">
</t>
    </r>
    <r>
      <rPr>
        <sz val="11"/>
        <color rgb="FF000000"/>
        <rFont val="Calibri"/>
        <family val="2"/>
      </rPr>
      <t xml:space="preserve">    </t>
    </r>
    <r>
      <rPr>
        <sz val="11"/>
        <color rgb="FF000000"/>
        <rFont val="Calibri"/>
        <family val="2"/>
      </rPr>
      <t xml:space="preserve">son: </t>
    </r>
    <phoneticPr fontId="2" type="noConversion"/>
  </si>
  <si>
    <t>┊┊├«知识超主题»一 古代中国的政治制度</t>
  </si>
  <si>
    <t>┊┊├«知识超主题»二 古代希腊罗马的政治制度</t>
  </si>
  <si>
    <t>┊┊├«知识超主题»三 近代西方资本主义政治制度的确立与发展</t>
  </si>
  <si>
    <t>┊┊├«知识超主题»四 近代中国反侵略、求民主的潮流</t>
  </si>
  <si>
    <t>┊┊├«知识超主题»五 从科学社会主义理论到社会主义制度的建立</t>
  </si>
  <si>
    <t>┊┊├«知识超主题»六 现代中国的政治建设与祖国统一</t>
  </si>
  <si>
    <t>┊┊├«知识超主题»七 现代中国的对外关系</t>
  </si>
  <si>
    <t>┊┊├«知识超主题»一 古代中国经济的基本结构与特点</t>
  </si>
  <si>
    <t>┊┊├«知识超主题»二 资本主义世界市场的形成和发展</t>
  </si>
  <si>
    <t>┊┊├«知识超主题»三 近代中国经济结构的变动与资本主义的曲折发展</t>
  </si>
  <si>
    <t>┊┊├«知识超主题»四 中国特色社会主义建设的道路</t>
  </si>
  <si>
    <t>┊┊├«知识超主题»五 中国近代社会生活的变迁</t>
  </si>
  <si>
    <t>┊┊├«知识超主题»六 世界资本主义经济政策的调整</t>
  </si>
  <si>
    <t>┊┊├«知识超主题»七 苏联的社会主义建设</t>
  </si>
  <si>
    <t>┊┊├«知识超主题»八 世界经济的全球化趋势</t>
  </si>
  <si>
    <t>┊┊├«知识超主题»一 中国传统文化主流思想的演变</t>
  </si>
  <si>
    <t>┊┊├«知识超主题»二 西方人文精神的起源及其发展</t>
  </si>
  <si>
    <t>┊┊├«知识超主题»三 古代中国的科学技术与文学艺术</t>
  </si>
  <si>
    <t>┊┊├«知识超主题»四 近代以来世界的科学发展历程</t>
  </si>
  <si>
    <t>┊┊├«知识超主题»五 近代中国的思想解放潮流</t>
  </si>
  <si>
    <t>┊┊├«知识超主题»六 20世纪以来中国重大思想理论成果</t>
  </si>
  <si>
    <t>┊┊├«知识超主题»七 现代中国的科技、教育与文学艺术</t>
  </si>
  <si>
    <t>┊┊├«知识超主题»八 19世纪以来的世界文学艺术</t>
  </si>
  <si>
    <t>┊┊├«知识超主题»一 梭伦改革</t>
  </si>
  <si>
    <t>┊┊├«知识超主题»二 商鞅变法</t>
  </si>
  <si>
    <t>┊┊├«知识超主题»三　北魏孝文帝改革</t>
  </si>
  <si>
    <t>┊┊├«知识超主题»四　王安石变法</t>
  </si>
  <si>
    <t>┊┊├«知识超主题»五　欧洲的宗教改革</t>
  </si>
  <si>
    <t>┊┊├«知识超主题»六　默罕默德阿里改革</t>
  </si>
  <si>
    <t>┊┊├«知识超主题»七　1861年俄国农奴制改革</t>
  </si>
  <si>
    <t>┊┊├«知识超主题»八　日本明治维新</t>
  </si>
  <si>
    <t>┊┊├«知识超主题»九　戊戌变法</t>
  </si>
  <si>
    <t>┊┊├«知识超主题»综合检测</t>
  </si>
  <si>
    <t>┊┊├«知识超主题»一　专制理论与民主思想的冲突</t>
  </si>
  <si>
    <t>┊┊├«知识超主题»二　英国议会与国王的斗争</t>
  </si>
  <si>
    <t>┊┊├«知识超主题»三　向封建专制统治宣战的檄文</t>
  </si>
  <si>
    <t>┊┊├«知识超主题»四　构建资产阶级代议制的政治框架</t>
  </si>
  <si>
    <t>┊┊├«知识超主题»五　法国民主力量与专制势力的斗争</t>
  </si>
  <si>
    <t>┊┊├«知识超主题»六　近代中国的民主思想与反对专制的斗争</t>
  </si>
  <si>
    <t>┊┊├«知识超主题»七　无产阶级和人民群众争取民主的斗争</t>
  </si>
  <si>
    <t>┊┊├«知识超主题»选修3 一　第一次世界大战</t>
  </si>
  <si>
    <t>┊┊├«知识超主题»选修3 二　凡尔赛—华盛顿体系下的世界</t>
  </si>
  <si>
    <t>┊┊├«知识超主题»选修3 三　第二次世界大战</t>
  </si>
  <si>
    <t>┊┊├«知识超主题»选修3 四　雅尔塔体系下的冷战与和平</t>
  </si>
  <si>
    <t>┊┊├«知识超主题»选修3 五　烽火连绵的局部战争</t>
  </si>
  <si>
    <t>┊┊├«知识超主题»选修3 六　和平与发展</t>
  </si>
  <si>
    <t>┊┊├«知识超主题»选修3 综合检测</t>
  </si>
  <si>
    <t>┊┊├«知识超主题»一　古代中国的政治家</t>
  </si>
  <si>
    <t>┊┊├«知识超主题»二　东西方的先哲</t>
  </si>
  <si>
    <t>┊┊├«知识超主题»三　欧美资产阶级革命时代的杰出人物</t>
  </si>
  <si>
    <t>┊┊├«知识超主题»四　亚洲觉醒的先躯</t>
  </si>
  <si>
    <t>┊┊├«知识超主题»五　无产阶级革命家</t>
  </si>
  <si>
    <t>┊┊├«知识超主题»六　杰出的科学家</t>
  </si>
  <si>
    <r>
      <t>name: bok-tree
title: 17</t>
    </r>
    <r>
      <rPr>
        <sz val="11"/>
        <color rgb="FF000000"/>
        <rFont val="宋体"/>
        <family val="3"/>
        <charset val="134"/>
      </rPr>
      <t xml:space="preserve">版高中通用知识树
</t>
    </r>
    <r>
      <rPr>
        <sz val="11"/>
        <color rgb="FF000000"/>
        <rFont val="Calibri"/>
        <family val="2"/>
      </rPr>
      <t xml:space="preserve">description:  </t>
    </r>
    <r>
      <rPr>
        <sz val="11"/>
        <color rgb="FF000000"/>
        <rFont val="宋体"/>
        <family val="3"/>
        <charset val="134"/>
      </rPr>
      <t xml:space="preserve">
</t>
    </r>
    <r>
      <rPr>
        <sz val="11"/>
        <color rgb="FF000000"/>
        <rFont val="Calibri"/>
        <family val="2"/>
      </rPr>
      <t xml:space="preserve">edition: std-17
root:
  name:  </t>
    </r>
    <r>
      <rPr>
        <sz val="11"/>
        <color rgb="FF000000"/>
        <rFont val="宋体"/>
        <family val="3"/>
        <charset val="134"/>
      </rPr>
      <t>通用高中知识体</t>
    </r>
    <r>
      <rPr>
        <sz val="11"/>
        <color rgb="FF000000"/>
        <rFont val="Calibri"/>
        <family val="2"/>
      </rPr>
      <t>17</t>
    </r>
    <r>
      <rPr>
        <sz val="11"/>
        <color rgb="FF000000"/>
        <rFont val="宋体"/>
        <family val="3"/>
        <charset val="134"/>
      </rPr>
      <t xml:space="preserve">版
</t>
    </r>
    <r>
      <rPr>
        <sz val="11"/>
        <color rgb="FF000000"/>
        <rFont val="Calibri"/>
        <family val="2"/>
      </rPr>
      <t xml:space="preserve">  title:  </t>
    </r>
    <r>
      <rPr>
        <sz val="11"/>
        <color rgb="FF000000"/>
        <rFont val="宋体"/>
        <family val="3"/>
        <charset val="134"/>
      </rPr>
      <t>通用高中知识体</t>
    </r>
    <r>
      <rPr>
        <sz val="11"/>
        <color rgb="FF000000"/>
        <rFont val="Calibri"/>
        <family val="2"/>
      </rPr>
      <t>17</t>
    </r>
    <r>
      <rPr>
        <sz val="11"/>
        <color rgb="FF000000"/>
        <rFont val="宋体"/>
        <family val="3"/>
        <charset val="134"/>
      </rPr>
      <t xml:space="preserve">版
</t>
    </r>
    <r>
      <rPr>
        <sz val="11"/>
        <color rgb="FF000000"/>
        <rFont val="Calibri"/>
        <family val="2"/>
      </rPr>
      <t xml:space="preserve">  description: 
  koLyro: body
  koLyri:  just
  son: </t>
    </r>
    <phoneticPr fontId="2" type="noConversion"/>
  </si>
  <si>
    <t>┊┊┊├«知识主题»历史学科核心素养</t>
  </si>
  <si>
    <t>┊┊┊┊├«知识点»唯物史观</t>
  </si>
  <si>
    <t>┊┊┊┊├«知识点»时空概念</t>
  </si>
  <si>
    <t>┊┊┊┊├«知识点»史料实证</t>
  </si>
  <si>
    <t>┊┊┊┊├«知识点»历史解释</t>
  </si>
  <si>
    <t>┊┊┊┊├«知识点»家国情怀</t>
  </si>
  <si>
    <r>
      <rPr>
        <sz val="11"/>
        <color rgb="FF000000"/>
        <rFont val="宋体"/>
        <family val="3"/>
        <charset val="134"/>
      </rPr>
      <t>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知识超主题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核心素养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</si>
  <si>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倒平板的操作流程和注意事项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</si>
  <si>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制备牛肉膏蛋白胨固体培养基的方法步骤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</si>
  <si>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微生物的纯化培养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</si>
  <si>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菌种的保存方法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</si>
  <si>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纤维素与纤维素酶</t>
    </r>
    <phoneticPr fontId="2" type="noConversion"/>
  </si>
  <si>
    <r>
      <rPr>
        <sz val="11"/>
        <color rgb="FF000000"/>
        <rFont val="宋体"/>
        <family val="3"/>
        <charset val="134"/>
      </rPr>
      <t>┊┊┊┊├</t>
    </r>
    <r>
      <rPr>
        <sz val="11"/>
        <color rgb="FF000000"/>
        <rFont val="Calibri"/>
      </rPr>
      <t>«</t>
    </r>
    <r>
      <rPr>
        <sz val="11"/>
        <color rgb="FF000000"/>
        <rFont val="宋体"/>
        <family val="3"/>
        <charset val="134"/>
      </rPr>
      <t>知识亚点</t>
    </r>
    <r>
      <rPr>
        <sz val="11"/>
        <color rgb="FF000000"/>
        <rFont val="Calibri"/>
      </rPr>
      <t>»</t>
    </r>
    <r>
      <rPr>
        <sz val="11"/>
        <color rgb="FF000000"/>
        <rFont val="宋体"/>
        <family val="3"/>
        <charset val="134"/>
      </rPr>
      <t>纤维素分解菌的鉴定</t>
    </r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</si>
</sst>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rgb="FF000000"/>
      <name val="Calibri"/>
    </font>
    <font>
      <sz val="11"/>
      <color rgb="FF000000"/>
      <name val="Calibri"/>
      <family val="2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lightUp">
        <fgColor theme="0" tint="-0.14996795556505021"/>
        <bgColor indexed="65"/>
      </patternFill>
    </fill>
  </fills>
  <borders count="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1" fillId="0" borderId="0" xfId="0" applyFont="1"/>
    <xf numFmtId="0" fontId="3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 textRotation="30"/>
    </xf>
    <xf numFmtId="0" fontId="3" fillId="0" borderId="0" xfId="0" applyFont="1" applyAlignment="1">
      <alignment horizontal="left" textRotation="30"/>
    </xf>
    <xf numFmtId="0" fontId="1" fillId="0" borderId="0" xfId="0" quotePrefix="1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6" borderId="1" xfId="0" applyFill="1" applyBorder="1" applyAlignment="1">
      <alignment horizontal="left" textRotation="30"/>
    </xf>
    <xf numFmtId="0" fontId="0" fillId="6" borderId="2" xfId="0" applyFill="1" applyBorder="1" applyAlignment="1">
      <alignment horizontal="left" textRotation="30"/>
    </xf>
    <xf numFmtId="0" fontId="3" fillId="6" borderId="2" xfId="0" applyFont="1" applyFill="1" applyBorder="1" applyAlignment="1">
      <alignment horizontal="left" textRotation="30"/>
    </xf>
    <xf numFmtId="0" fontId="0" fillId="0" borderId="2" xfId="0" applyFill="1" applyBorder="1" applyAlignment="1">
      <alignment horizontal="left" textRotation="30"/>
    </xf>
    <xf numFmtId="0" fontId="3" fillId="0" borderId="2" xfId="0" applyFont="1" applyBorder="1" applyAlignment="1">
      <alignment horizontal="left" textRotation="30"/>
    </xf>
    <xf numFmtId="0" fontId="0" fillId="0" borderId="2" xfId="0" applyBorder="1" applyAlignment="1">
      <alignment horizontal="left" textRotation="30"/>
    </xf>
    <xf numFmtId="0" fontId="1" fillId="6" borderId="2" xfId="0" applyFont="1" applyFill="1" applyBorder="1" applyAlignment="1">
      <alignment horizontal="left" textRotation="30" wrapText="1"/>
    </xf>
    <xf numFmtId="0" fontId="3" fillId="6" borderId="3" xfId="0" applyFont="1" applyFill="1" applyBorder="1" applyAlignment="1">
      <alignment horizontal="left" textRotation="30" wrapText="1"/>
    </xf>
    <xf numFmtId="0" fontId="0" fillId="6" borderId="4" xfId="0" applyFill="1" applyBorder="1"/>
    <xf numFmtId="0" fontId="0" fillId="6" borderId="5" xfId="0" applyFill="1" applyBorder="1"/>
    <xf numFmtId="0" fontId="1" fillId="0" borderId="5" xfId="0" applyFont="1" applyFill="1" applyBorder="1"/>
    <xf numFmtId="0" fontId="0" fillId="0" borderId="5" xfId="0" applyBorder="1"/>
    <xf numFmtId="0" fontId="0" fillId="6" borderId="5" xfId="0" applyFill="1" applyBorder="1" applyAlignment="1">
      <alignment wrapText="1"/>
    </xf>
    <xf numFmtId="0" fontId="1" fillId="6" borderId="6" xfId="0" applyFont="1" applyFill="1" applyBorder="1" applyAlignment="1">
      <alignment wrapText="1"/>
    </xf>
    <xf numFmtId="0" fontId="0" fillId="0" borderId="5" xfId="0" applyFill="1" applyBorder="1"/>
    <xf numFmtId="0" fontId="0" fillId="6" borderId="6" xfId="0" applyFill="1" applyBorder="1" applyAlignment="1">
      <alignment wrapText="1"/>
    </xf>
    <xf numFmtId="0" fontId="1" fillId="0" borderId="5" xfId="0" applyFont="1" applyBorder="1"/>
    <xf numFmtId="0" fontId="0" fillId="0" borderId="7" xfId="0" applyFill="1" applyBorder="1"/>
    <xf numFmtId="0" fontId="0" fillId="0" borderId="7" xfId="0" applyBorder="1"/>
    <xf numFmtId="0" fontId="0" fillId="6" borderId="7" xfId="0" applyFill="1" applyBorder="1" applyAlignment="1">
      <alignment wrapText="1"/>
    </xf>
  </cellXfs>
  <cellStyles count="1">
    <cellStyle name="常规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282"/>
  <sheetViews>
    <sheetView tabSelected="1" topLeftCell="D1" workbookViewId="0">
      <pane ySplit="2" topLeftCell="A3" activePane="bottomLeft" state="frozen"/>
      <selection pane="bottomLeft" activeCell="P3" sqref="P3:P5268"/>
    </sheetView>
  </sheetViews>
  <sheetFormatPr defaultColWidth="14.5703125" defaultRowHeight="15" customHeight="1"/>
  <cols>
    <col min="1" max="1" width="4.28515625" customWidth="1"/>
    <col min="2" max="2" width="13.5703125" customWidth="1"/>
    <col min="3" max="3" width="37.42578125" customWidth="1"/>
    <col min="4" max="4" width="27.5703125" customWidth="1"/>
    <col min="5" max="5" width="9.7109375" customWidth="1"/>
    <col min="6" max="6" width="5.42578125" customWidth="1"/>
    <col min="7" max="8" width="9.42578125" customWidth="1"/>
    <col min="9" max="10" width="4.42578125" customWidth="1"/>
    <col min="11" max="11" width="7.85546875" customWidth="1"/>
    <col min="12" max="12" width="66.5703125" customWidth="1"/>
    <col min="13" max="14" width="22.28515625" customWidth="1"/>
    <col min="15" max="15" width="32.7109375" style="10" customWidth="1"/>
    <col min="16" max="16" width="49.28515625" style="10" customWidth="1"/>
    <col min="17" max="17" width="45.85546875" customWidth="1"/>
  </cols>
  <sheetData>
    <row r="1" spans="1:41" ht="15" customHeight="1" thickBot="1">
      <c r="E1" s="9"/>
      <c r="O1" s="11" t="s">
        <v>5367</v>
      </c>
    </row>
    <row r="2" spans="1:41" ht="63.75" customHeight="1" thickTop="1">
      <c r="A2" s="12" t="s">
        <v>0</v>
      </c>
      <c r="B2" s="13" t="s">
        <v>1</v>
      </c>
      <c r="C2" s="14" t="s">
        <v>5360</v>
      </c>
      <c r="D2" s="14" t="s">
        <v>5363</v>
      </c>
      <c r="E2" s="14" t="s">
        <v>5361</v>
      </c>
      <c r="F2" s="13" t="s">
        <v>2</v>
      </c>
      <c r="G2" s="14" t="s">
        <v>5364</v>
      </c>
      <c r="H2" s="14" t="s">
        <v>5365</v>
      </c>
      <c r="I2" s="13" t="s">
        <v>3</v>
      </c>
      <c r="J2" s="13" t="s">
        <v>4</v>
      </c>
      <c r="K2" s="13" t="s">
        <v>5</v>
      </c>
      <c r="L2" s="15" t="s">
        <v>6</v>
      </c>
      <c r="M2" s="16" t="s">
        <v>5358</v>
      </c>
      <c r="N2" s="17" t="s">
        <v>7</v>
      </c>
      <c r="O2" s="18" t="s">
        <v>5362</v>
      </c>
      <c r="P2" s="19" t="s">
        <v>5366</v>
      </c>
      <c r="Q2" s="7"/>
      <c r="R2" s="8"/>
    </row>
    <row r="3" spans="1:41" ht="17.25" customHeight="1">
      <c r="A3" s="20">
        <f>IFERROR(FIND("├",L3),0)</f>
        <v>0</v>
      </c>
      <c r="B3" s="21" t="str">
        <f>MID(L3,FIND("«",L3)+1,FIND("»",L3)-FIND("«",L3)-1)</f>
        <v>知识体</v>
      </c>
      <c r="C3" s="21" t="str">
        <f>RIGHT(L3,LEN(L3)-FIND("»",L3))</f>
        <v>通用高中知识体17版</v>
      </c>
      <c r="D3" s="21" t="str">
        <f>IFERROR(IF(I3=1,INDEX( {"chinese","english","math","physics","chemistry","biology","politics","history","geography"},MATCH(C3,{"语文","英语","数学","物理","化学","生物","政治","历史","地理"},0)),IF(I3=2,INDEX(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,{"单项选择","阅读理解","信息匹配","完形填空","短文填空","单句填空","短文改错","单句改错","句型转换","翻译短语","翻译句子","词汇/短语及固搭","完成句子","听力"},0)),"")), "")</f>
        <v/>
      </c>
      <c r="E3" s="21" t="str">
        <f>SUBSTITUTE(SUBSTITUTE(SUBSTITUTE(SUBSTITUTE(B3,"超",""),"恰",""),"亚",""),"次","")</f>
        <v>知识体</v>
      </c>
      <c r="F3" s="21" t="str">
        <f>IF(IFERROR(FIND("超",B3),-1)&gt;0,"超",  IF(IFERROR(FIND("亚",B3),-1)&gt;0,"亚",   IF(IFERROR(FIND("次",B3),-1)&gt;0,"次",    "恰"  )))</f>
        <v>恰</v>
      </c>
      <c r="G3" s="21" t="str">
        <f>INDEX( {"body","discipline","area","topic","point"},MATCH(E3,{"知识体","知识域","知识区","知识主题","知识点"},0))</f>
        <v>body</v>
      </c>
      <c r="H3" s="21" t="str">
        <f>INDEX( {"super","just","sub","infras"},MATCH(F3,{"超","恰","亚","次"},0))</f>
        <v>just</v>
      </c>
      <c r="I3" s="21">
        <f>MATCH(E3,{"知识体","知识域","知识区","知识主题","知识点"},0)-1</f>
        <v>0</v>
      </c>
      <c r="J3" s="21">
        <f>MATCH(F3,{"超","恰","亚","次"},0)-1</f>
        <v>1</v>
      </c>
      <c r="K3" s="21" t="str">
        <f>IF(I3=0,"",IF(I3=1,C3,K2))</f>
        <v/>
      </c>
      <c r="L3" s="22" t="s">
        <v>5359</v>
      </c>
      <c r="M3" s="23"/>
      <c r="N3" s="23"/>
      <c r="O3" s="24" t="str">
        <f t="shared" ref="O3:O66" si="0">SUBSTITUTE(SUBSTITUTE(SUBSTITUTE(SUBSTITUTE($O$1,"NAME",IF(D3="",C3,D3)),"TITLE",C3),"KO_LYRO",G3),"KO_LYRI",H3)</f>
        <v xml:space="preserve">
  - 
    name:  通用高中知识体17版
    title:  通用高中知识体17版
    description: 
    koLyro: body
    koLyri:  just
    son: </v>
      </c>
      <c r="P3" s="25" t="s">
        <v>5421</v>
      </c>
      <c r="Q3" s="10"/>
    </row>
    <row r="4" spans="1:41" s="6" customFormat="1" ht="15" customHeight="1">
      <c r="A4" s="20">
        <f t="shared" ref="A4:A67" si="1">IFERROR(FIND("├",L4),0)</f>
        <v>1</v>
      </c>
      <c r="B4" s="21" t="str">
        <f t="shared" ref="B4:B67" si="2">MID(L4,FIND("«",L4)+1,FIND("»",L4)-FIND("«",L4)-1)</f>
        <v>知识域</v>
      </c>
      <c r="C4" s="21" t="str">
        <f t="shared" ref="C4:C67" si="3">RIGHT(L4,LEN(L4)-FIND("»",L4))</f>
        <v>语文</v>
      </c>
      <c r="D4" s="21" t="str">
        <f>IFERROR(IF(I4=1,INDEX( {"chinese","english","math","physics","chemistry","biology","politics","history","geography"},MATCH(C4,{"语文","英语","数学","物理","化学","生物","政治","历史","地理"},0)),IF(I4=2,INDEX(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,{"单项选择","阅读理解","信息匹配","完形填空","短文填空","单句填空","短文改错","单句改错","句型转换","翻译短语","翻译句子","词汇/短语及固搭","完成句子","听力"},0)),"")), "")</f>
        <v>chinese</v>
      </c>
      <c r="E4" s="21" t="str">
        <f t="shared" ref="E4:E67" si="4">SUBSTITUTE(SUBSTITUTE(SUBSTITUTE(SUBSTITUTE(B4,"超",""),"恰",""),"亚",""),"次","")</f>
        <v>知识域</v>
      </c>
      <c r="F4" s="21" t="str">
        <f t="shared" ref="F4:F67" si="5">IF(IFERROR(FIND("超",B4),-1)&gt;0,"超",  IF(IFERROR(FIND("亚",B4),-1)&gt;0,"亚",   IF(IFERROR(FIND("次",B4),-1)&gt;0,"次",    "恰"  )))</f>
        <v>恰</v>
      </c>
      <c r="G4" s="21" t="str">
        <f>INDEX( {"body","discipline","area","topic","point"},MATCH(E4,{"知识体","知识域","知识区","知识主题","知识点"},0))</f>
        <v>discipline</v>
      </c>
      <c r="H4" s="21" t="str">
        <f>INDEX( {"super","just","sub","infras"},MATCH(F4,{"超","恰","亚","次"},0))</f>
        <v>just</v>
      </c>
      <c r="I4" s="21">
        <f>MATCH(E4,{"知识体","知识域","知识区","知识主题","知识点"},0)-1</f>
        <v>1</v>
      </c>
      <c r="J4" s="21">
        <f>MATCH(F4,{"超","恰","亚","次"},0)-1</f>
        <v>1</v>
      </c>
      <c r="K4" s="21" t="str">
        <f t="shared" ref="K4:K67" si="6">IF(I4=0,"",IF(I4=1,C4,K3))</f>
        <v>语文</v>
      </c>
      <c r="L4" s="26" t="s">
        <v>8</v>
      </c>
      <c r="M4" s="23"/>
      <c r="N4" s="23"/>
      <c r="O4" s="24" t="str">
        <f t="shared" si="0"/>
        <v xml:space="preserve">
  - 
    name:  chinese
    title:  语文
    description: 
    koLyro: discipline
    koLyri:  just
    son: </v>
      </c>
      <c r="P4" s="27" t="str">
        <f>SUBSTITUTE(O4,CHAR(10),CHAR(10)&amp;REPT("  ",A4))</f>
        <v xml:space="preserve">
    - 
      name:  chinese
      title:  语文
      description: 
      koLyro: discipline
      koLyri:  just
      son: 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s="6" customFormat="1" ht="15" customHeight="1">
      <c r="A5" s="20">
        <f t="shared" si="1"/>
        <v>1</v>
      </c>
      <c r="B5" s="21" t="str">
        <f t="shared" si="2"/>
        <v>知识域</v>
      </c>
      <c r="C5" s="21" t="str">
        <f t="shared" si="3"/>
        <v>英语</v>
      </c>
      <c r="D5" s="21" t="str">
        <f>IFERROR(IF(I5=1,INDEX( {"chinese","english","math","physics","chemistry","biology","politics","history","geography"},MATCH(C5,{"语文","英语","数学","物理","化学","生物","政治","历史","地理"},0)),IF(I5=2,INDEX(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,{"单项选择","阅读理解","信息匹配","完形填空","短文填空","单句填空","短文改错","单句改错","句型转换","翻译短语","翻译句子","词汇/短语及固搭","完成句子","听力"},0)),"")), "")</f>
        <v>english</v>
      </c>
      <c r="E5" s="21" t="str">
        <f t="shared" si="4"/>
        <v>知识域</v>
      </c>
      <c r="F5" s="21" t="str">
        <f t="shared" si="5"/>
        <v>恰</v>
      </c>
      <c r="G5" s="21" t="str">
        <f>INDEX( {"body","discipline","area","topic","point"},MATCH(E5,{"知识体","知识域","知识区","知识主题","知识点"},0))</f>
        <v>discipline</v>
      </c>
      <c r="H5" s="21" t="str">
        <f>INDEX( {"super","just","sub","infras"},MATCH(F5,{"超","恰","亚","次"},0))</f>
        <v>just</v>
      </c>
      <c r="I5" s="21">
        <f>MATCH(E5,{"知识体","知识域","知识区","知识主题","知识点"},0)-1</f>
        <v>1</v>
      </c>
      <c r="J5" s="21">
        <f>MATCH(F5,{"超","恰","亚","次"},0)-1</f>
        <v>1</v>
      </c>
      <c r="K5" s="21" t="str">
        <f t="shared" si="6"/>
        <v>英语</v>
      </c>
      <c r="L5" s="26" t="s">
        <v>9</v>
      </c>
      <c r="M5" s="23"/>
      <c r="N5" s="23"/>
      <c r="O5" s="24" t="str">
        <f t="shared" si="0"/>
        <v xml:space="preserve">
  - 
    name:  english
    title:  英语
    description: 
    koLyro: discipline
    koLyri:  just
    son: </v>
      </c>
      <c r="P5" s="27" t="str">
        <f t="shared" ref="P5:P68" si="7">SUBSTITUTE(O5,CHAR(10),CHAR(10)&amp;REPT("  ",A5))</f>
        <v xml:space="preserve">
    - 
      name:  english
      title:  英语
      description: 
      koLyro: discipline
      koLyri:  just
      son: 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ht="15" customHeight="1">
      <c r="A6" s="20">
        <f t="shared" si="1"/>
        <v>2</v>
      </c>
      <c r="B6" s="21" t="str">
        <f t="shared" si="2"/>
        <v>知识区</v>
      </c>
      <c r="C6" s="21" t="str">
        <f t="shared" si="3"/>
        <v>听力</v>
      </c>
      <c r="D6" s="21" t="str">
        <f>IFERROR(IF(I6=1,INDEX( {"chinese","english","math","physics","chemistry","biology","politics","history","geography"},MATCH(C6,{"语文","英语","数学","物理","化学","生物","政治","历史","地理"},0)),IF(I6=2,INDEX(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,{"单项选择","阅读理解","信息匹配","完形填空","短文填空","单句填空","短文改错","单句改错","句型转换","翻译短语","翻译句子","词汇/短语及固搭","完成句子","听力"},0)),"")), "")</f>
        <v>listen</v>
      </c>
      <c r="E6" s="21" t="str">
        <f t="shared" si="4"/>
        <v>知识区</v>
      </c>
      <c r="F6" s="21" t="str">
        <f t="shared" si="5"/>
        <v>恰</v>
      </c>
      <c r="G6" s="21" t="str">
        <f>INDEX( {"body","discipline","area","topic","point"},MATCH(E6,{"知识体","知识域","知识区","知识主题","知识点"},0))</f>
        <v>area</v>
      </c>
      <c r="H6" s="21" t="str">
        <f>INDEX( {"super","just","sub","infras"},MATCH(F6,{"超","恰","亚","次"},0))</f>
        <v>just</v>
      </c>
      <c r="I6" s="21">
        <f>MATCH(E6,{"知识体","知识域","知识区","知识主题","知识点"},0)-1</f>
        <v>2</v>
      </c>
      <c r="J6" s="21">
        <f>MATCH(F6,{"超","恰","亚","次"},0)-1</f>
        <v>1</v>
      </c>
      <c r="K6" s="21" t="str">
        <f t="shared" si="6"/>
        <v>英语</v>
      </c>
      <c r="L6" s="26" t="s">
        <v>109</v>
      </c>
      <c r="M6" s="23"/>
      <c r="N6" s="23"/>
      <c r="O6" s="24" t="str">
        <f t="shared" si="0"/>
        <v xml:space="preserve">
  - 
    name:  listen
    title:  听力
    description: 
    koLyro: area
    koLyri:  just
    son: </v>
      </c>
      <c r="P6" s="27" t="str">
        <f t="shared" si="7"/>
        <v xml:space="preserve">
      - 
        name:  listen
        title:  听力
        description: 
        koLyro: area
        koLyri:  just
        son: </v>
      </c>
    </row>
    <row r="7" spans="1:41" ht="15" customHeight="1">
      <c r="A7" s="20">
        <f t="shared" si="1"/>
        <v>3</v>
      </c>
      <c r="B7" s="21" t="str">
        <f t="shared" si="2"/>
        <v>知识点</v>
      </c>
      <c r="C7" s="21" t="str">
        <f t="shared" si="3"/>
        <v>听懂所熟悉话题的简短独白和对话</v>
      </c>
      <c r="D7" s="21" t="str">
        <f>IFERROR(IF(I7=1,INDEX( {"chinese","english","math","physics","chemistry","biology","politics","history","geography"},MATCH(C7,{"语文","英语","数学","物理","化学","生物","政治","历史","地理"},0)),IF(I7=2,INDEX(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,{"单项选择","阅读理解","信息匹配","完形填空","短文填空","单句填空","短文改错","单句改错","句型转换","翻译短语","翻译句子","词汇/短语及固搭","完成句子","听力"},0)),"")), "")</f>
        <v/>
      </c>
      <c r="E7" s="21" t="str">
        <f t="shared" si="4"/>
        <v>知识点</v>
      </c>
      <c r="F7" s="21" t="str">
        <f t="shared" si="5"/>
        <v>恰</v>
      </c>
      <c r="G7" s="21" t="str">
        <f>INDEX( {"body","discipline","area","topic","point"},MATCH(E7,{"知识体","知识域","知识区","知识主题","知识点"},0))</f>
        <v>point</v>
      </c>
      <c r="H7" s="21" t="str">
        <f>INDEX( {"super","just","sub","infras"},MATCH(F7,{"超","恰","亚","次"},0))</f>
        <v>just</v>
      </c>
      <c r="I7" s="21">
        <f>MATCH(E7,{"知识体","知识域","知识区","知识主题","知识点"},0)-1</f>
        <v>4</v>
      </c>
      <c r="J7" s="21">
        <f>MATCH(F7,{"超","恰","亚","次"},0)-1</f>
        <v>1</v>
      </c>
      <c r="K7" s="21" t="str">
        <f t="shared" si="6"/>
        <v>英语</v>
      </c>
      <c r="L7" s="26" t="s">
        <v>110</v>
      </c>
      <c r="M7" s="23"/>
      <c r="N7" s="23"/>
      <c r="O7" s="24" t="str">
        <f t="shared" si="0"/>
        <v xml:space="preserve">
  - 
    name:  听懂所熟悉话题的简短独白和对话
    title:  听懂所熟悉话题的简短独白和对话
    description: 
    koLyro: point
    koLyri:  just
    son: </v>
      </c>
      <c r="P7" s="27" t="str">
        <f t="shared" si="7"/>
        <v xml:space="preserve">
        - 
          name:  听懂所熟悉话题的简短独白和对话
          title:  听懂所熟悉话题的简短独白和对话
          description: 
          koLyro: point
          koLyri:  just
          son: </v>
      </c>
    </row>
    <row r="8" spans="1:41" ht="15" customHeight="1">
      <c r="A8" s="20">
        <f t="shared" si="1"/>
        <v>3</v>
      </c>
      <c r="B8" s="21" t="str">
        <f t="shared" si="2"/>
        <v>知识点</v>
      </c>
      <c r="C8" s="21" t="str">
        <f t="shared" si="3"/>
        <v>理解主旨和要以</v>
      </c>
      <c r="D8" s="21" t="str">
        <f>IFERROR(IF(I8=1,INDEX( {"chinese","english","math","physics","chemistry","biology","politics","history","geography"},MATCH(C8,{"语文","英语","数学","物理","化学","生物","政治","历史","地理"},0)),IF(I8=2,INDEX(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,{"单项选择","阅读理解","信息匹配","完形填空","短文填空","单句填空","短文改错","单句改错","句型转换","翻译短语","翻译句子","词汇/短语及固搭","完成句子","听力"},0)),"")), "")</f>
        <v/>
      </c>
      <c r="E8" s="21" t="str">
        <f t="shared" si="4"/>
        <v>知识点</v>
      </c>
      <c r="F8" s="21" t="str">
        <f t="shared" si="5"/>
        <v>恰</v>
      </c>
      <c r="G8" s="21" t="str">
        <f>INDEX( {"body","discipline","area","topic","point"},MATCH(E8,{"知识体","知识域","知识区","知识主题","知识点"},0))</f>
        <v>point</v>
      </c>
      <c r="H8" s="21" t="str">
        <f>INDEX( {"super","just","sub","infras"},MATCH(F8,{"超","恰","亚","次"},0))</f>
        <v>just</v>
      </c>
      <c r="I8" s="21">
        <f>MATCH(E8,{"知识体","知识域","知识区","知识主题","知识点"},0)-1</f>
        <v>4</v>
      </c>
      <c r="J8" s="21">
        <f>MATCH(F8,{"超","恰","亚","次"},0)-1</f>
        <v>1</v>
      </c>
      <c r="K8" s="21" t="str">
        <f t="shared" si="6"/>
        <v>英语</v>
      </c>
      <c r="L8" s="26" t="s">
        <v>111</v>
      </c>
      <c r="M8" s="23"/>
      <c r="N8" s="23"/>
      <c r="O8" s="24" t="str">
        <f t="shared" si="0"/>
        <v xml:space="preserve">
  - 
    name:  理解主旨和要以
    title:  理解主旨和要以
    description: 
    koLyro: point
    koLyri:  just
    son: </v>
      </c>
      <c r="P8" s="27" t="str">
        <f t="shared" si="7"/>
        <v xml:space="preserve">
        - 
          name:  理解主旨和要以
          title:  理解主旨和要以
          description: 
          koLyro: point
          koLyri:  just
          son: </v>
      </c>
    </row>
    <row r="9" spans="1:41" ht="15" customHeight="1">
      <c r="A9" s="20">
        <f t="shared" si="1"/>
        <v>3</v>
      </c>
      <c r="B9" s="21" t="str">
        <f t="shared" si="2"/>
        <v>知识点</v>
      </c>
      <c r="C9" s="21" t="str">
        <f t="shared" si="3"/>
        <v>获取具体的事实性的信息</v>
      </c>
      <c r="D9" s="21" t="str">
        <f>IFERROR(IF(I9=1,INDEX( {"chinese","english","math","physics","chemistry","biology","politics","history","geography"},MATCH(C9,{"语文","英语","数学","物理","化学","生物","政治","历史","地理"},0)),IF(I9=2,INDEX(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,{"单项选择","阅读理解","信息匹配","完形填空","短文填空","单句填空","短文改错","单句改错","句型转换","翻译短语","翻译句子","词汇/短语及固搭","完成句子","听力"},0)),"")), "")</f>
        <v/>
      </c>
      <c r="E9" s="21" t="str">
        <f t="shared" si="4"/>
        <v>知识点</v>
      </c>
      <c r="F9" s="21" t="str">
        <f t="shared" si="5"/>
        <v>恰</v>
      </c>
      <c r="G9" s="21" t="str">
        <f>INDEX( {"body","discipline","area","topic","point"},MATCH(E9,{"知识体","知识域","知识区","知识主题","知识点"},0))</f>
        <v>point</v>
      </c>
      <c r="H9" s="21" t="str">
        <f>INDEX( {"super","just","sub","infras"},MATCH(F9,{"超","恰","亚","次"},0))</f>
        <v>just</v>
      </c>
      <c r="I9" s="21">
        <f>MATCH(E9,{"知识体","知识域","知识区","知识主题","知识点"},0)-1</f>
        <v>4</v>
      </c>
      <c r="J9" s="21">
        <f>MATCH(F9,{"超","恰","亚","次"},0)-1</f>
        <v>1</v>
      </c>
      <c r="K9" s="21" t="str">
        <f t="shared" si="6"/>
        <v>英语</v>
      </c>
      <c r="L9" s="26" t="s">
        <v>112</v>
      </c>
      <c r="M9" s="23"/>
      <c r="N9" s="23"/>
      <c r="O9" s="24" t="str">
        <f t="shared" si="0"/>
        <v xml:space="preserve">
  - 
    name:  获取具体的事实性的信息
    title:  获取具体的事实性的信息
    description: 
    koLyro: point
    koLyri:  just
    son: </v>
      </c>
      <c r="P9" s="27" t="str">
        <f t="shared" si="7"/>
        <v xml:space="preserve">
        - 
          name:  获取具体的事实性的信息
          title:  获取具体的事实性的信息
          description: 
          koLyro: point
          koLyri:  just
          son: </v>
      </c>
    </row>
    <row r="10" spans="1:41" ht="15" customHeight="1">
      <c r="A10" s="20">
        <f t="shared" si="1"/>
        <v>3</v>
      </c>
      <c r="B10" s="21" t="str">
        <f t="shared" si="2"/>
        <v>知识点</v>
      </c>
      <c r="C10" s="21" t="str">
        <f t="shared" si="3"/>
        <v>对所听内容作出推断</v>
      </c>
      <c r="D10" s="21" t="str">
        <f>IFERROR(IF(I10=1,INDEX( {"chinese","english","math","physics","chemistry","biology","politics","history","geography"},MATCH(C10,{"语文","英语","数学","物理","化学","生物","政治","历史","地理"},0)),IF(I10=2,INDEX(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,{"单项选择","阅读理解","信息匹配","完形填空","短文填空","单句填空","短文改错","单句改错","句型转换","翻译短语","翻译句子","词汇/短语及固搭","完成句子","听力"},0)),"")), "")</f>
        <v/>
      </c>
      <c r="E10" s="21" t="str">
        <f t="shared" si="4"/>
        <v>知识点</v>
      </c>
      <c r="F10" s="21" t="str">
        <f t="shared" si="5"/>
        <v>恰</v>
      </c>
      <c r="G10" s="21" t="str">
        <f>INDEX( {"body","discipline","area","topic","point"},MATCH(E10,{"知识体","知识域","知识区","知识主题","知识点"},0))</f>
        <v>point</v>
      </c>
      <c r="H10" s="21" t="str">
        <f>INDEX( {"super","just","sub","infras"},MATCH(F10,{"超","恰","亚","次"},0))</f>
        <v>just</v>
      </c>
      <c r="I10" s="21">
        <f>MATCH(E10,{"知识体","知识域","知识区","知识主题","知识点"},0)-1</f>
        <v>4</v>
      </c>
      <c r="J10" s="21">
        <f>MATCH(F10,{"超","恰","亚","次"},0)-1</f>
        <v>1</v>
      </c>
      <c r="K10" s="21" t="str">
        <f t="shared" si="6"/>
        <v>英语</v>
      </c>
      <c r="L10" s="26" t="s">
        <v>113</v>
      </c>
      <c r="M10" s="23"/>
      <c r="N10" s="23"/>
      <c r="O10" s="24" t="str">
        <f t="shared" si="0"/>
        <v xml:space="preserve">
  - 
    name:  对所听内容作出推断
    title:  对所听内容作出推断
    description: 
    koLyro: point
    koLyri:  just
    son: </v>
      </c>
      <c r="P10" s="27" t="str">
        <f t="shared" si="7"/>
        <v xml:space="preserve">
        - 
          name:  对所听内容作出推断
          title:  对所听内容作出推断
          description: 
          koLyro: point
          koLyri:  just
          son: </v>
      </c>
    </row>
    <row r="11" spans="1:41" ht="15" customHeight="1">
      <c r="A11" s="20">
        <f t="shared" si="1"/>
        <v>3</v>
      </c>
      <c r="B11" s="21" t="str">
        <f t="shared" si="2"/>
        <v>知识点</v>
      </c>
      <c r="C11" s="21" t="str">
        <f t="shared" si="3"/>
        <v>理解说话者的意图、观点和态度</v>
      </c>
      <c r="D11" s="21" t="str">
        <f>IFERROR(IF(I11=1,INDEX( {"chinese","english","math","physics","chemistry","biology","politics","history","geography"},MATCH(C11,{"语文","英语","数学","物理","化学","生物","政治","历史","地理"},0)),IF(I11=2,INDEX(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,{"单项选择","阅读理解","信息匹配","完形填空","短文填空","单句填空","短文改错","单句改错","句型转换","翻译短语","翻译句子","词汇/短语及固搭","完成句子","听力"},0)),"")), "")</f>
        <v/>
      </c>
      <c r="E11" s="21" t="str">
        <f t="shared" si="4"/>
        <v>知识点</v>
      </c>
      <c r="F11" s="21" t="str">
        <f t="shared" si="5"/>
        <v>恰</v>
      </c>
      <c r="G11" s="21" t="str">
        <f>INDEX( {"body","discipline","area","topic","point"},MATCH(E11,{"知识体","知识域","知识区","知识主题","知识点"},0))</f>
        <v>point</v>
      </c>
      <c r="H11" s="21" t="str">
        <f>INDEX( {"super","just","sub","infras"},MATCH(F11,{"超","恰","亚","次"},0))</f>
        <v>just</v>
      </c>
      <c r="I11" s="21">
        <f>MATCH(E11,{"知识体","知识域","知识区","知识主题","知识点"},0)-1</f>
        <v>4</v>
      </c>
      <c r="J11" s="21">
        <f>MATCH(F11,{"超","恰","亚","次"},0)-1</f>
        <v>1</v>
      </c>
      <c r="K11" s="21" t="str">
        <f t="shared" si="6"/>
        <v>英语</v>
      </c>
      <c r="L11" s="26" t="s">
        <v>114</v>
      </c>
      <c r="M11" s="23"/>
      <c r="N11" s="23"/>
      <c r="O11" s="24" t="str">
        <f t="shared" si="0"/>
        <v xml:space="preserve">
  - 
    name:  理解说话者的意图、观点和态度
    title:  理解说话者的意图、观点和态度
    description: 
    koLyro: point
    koLyri:  just
    son: </v>
      </c>
      <c r="P11" s="27" t="str">
        <f t="shared" si="7"/>
        <v xml:space="preserve">
        - 
          name:  理解说话者的意图、观点和态度
          title:  理解说话者的意图、观点和态度
          description: 
          koLyro: point
          koLyri:  just
          son: </v>
      </c>
    </row>
    <row r="12" spans="1:41" ht="15" customHeight="1">
      <c r="A12" s="20">
        <f t="shared" si="1"/>
        <v>2</v>
      </c>
      <c r="B12" s="21" t="str">
        <f t="shared" si="2"/>
        <v>知识区</v>
      </c>
      <c r="C12" s="21" t="str">
        <f t="shared" si="3"/>
        <v>完形填空</v>
      </c>
      <c r="D12" s="21" t="str">
        <f>IFERROR(IF(I12=1,INDEX( {"chinese","english","math","physics","chemistry","biology","politics","history","geography"},MATCH(C12,{"语文","英语","数学","物理","化学","生物","政治","历史","地理"},0)),IF(I12=2,INDEX(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,{"单项选择","阅读理解","信息匹配","完形填空","短文填空","单句填空","短文改错","单句改错","句型转换","翻译短语","翻译句子","词汇/短语及固搭","完成句子","听力"},0)),"")), "")</f>
        <v>cloze</v>
      </c>
      <c r="E12" s="21" t="str">
        <f t="shared" si="4"/>
        <v>知识区</v>
      </c>
      <c r="F12" s="21" t="str">
        <f t="shared" si="5"/>
        <v>恰</v>
      </c>
      <c r="G12" s="21" t="str">
        <f>INDEX( {"body","discipline","area","topic","point"},MATCH(E12,{"知识体","知识域","知识区","知识主题","知识点"},0))</f>
        <v>area</v>
      </c>
      <c r="H12" s="21" t="str">
        <f>INDEX( {"super","just","sub","infras"},MATCH(F12,{"超","恰","亚","次"},0))</f>
        <v>just</v>
      </c>
      <c r="I12" s="21">
        <f>MATCH(E12,{"知识体","知识域","知识区","知识主题","知识点"},0)-1</f>
        <v>2</v>
      </c>
      <c r="J12" s="21">
        <f>MATCH(F12,{"超","恰","亚","次"},0)-1</f>
        <v>1</v>
      </c>
      <c r="K12" s="21" t="str">
        <f t="shared" si="6"/>
        <v>英语</v>
      </c>
      <c r="L12" s="26" t="s">
        <v>115</v>
      </c>
      <c r="M12" s="23"/>
      <c r="N12" s="23"/>
      <c r="O12" s="24" t="str">
        <f t="shared" si="0"/>
        <v xml:space="preserve">
  - 
    name:  cloze
    title:  完形填空
    description: 
    koLyro: area
    koLyri:  just
    son: </v>
      </c>
      <c r="P12" s="27" t="str">
        <f t="shared" si="7"/>
        <v xml:space="preserve">
      - 
        name:  cloze
        title:  完形填空
        description: 
        koLyro: area
        koLyri:  just
        son: </v>
      </c>
    </row>
    <row r="13" spans="1:41" ht="15" customHeight="1">
      <c r="A13" s="20">
        <f t="shared" si="1"/>
        <v>3</v>
      </c>
      <c r="B13" s="21" t="str">
        <f t="shared" si="2"/>
        <v>知识点</v>
      </c>
      <c r="C13" s="21" t="str">
        <f t="shared" si="3"/>
        <v>说明文完形填空</v>
      </c>
      <c r="D13" s="21" t="str">
        <f>IFERROR(IF(I13=1,INDEX( {"chinese","english","math","physics","chemistry","biology","politics","history","geography"},MATCH(C13,{"语文","英语","数学","物理","化学","生物","政治","历史","地理"},0)),IF(I13=2,INDEX(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,{"单项选择","阅读理解","信息匹配","完形填空","短文填空","单句填空","短文改错","单句改错","句型转换","翻译短语","翻译句子","词汇/短语及固搭","完成句子","听力"},0)),"")), "")</f>
        <v/>
      </c>
      <c r="E13" s="21" t="str">
        <f t="shared" si="4"/>
        <v>知识点</v>
      </c>
      <c r="F13" s="21" t="str">
        <f t="shared" si="5"/>
        <v>恰</v>
      </c>
      <c r="G13" s="21" t="str">
        <f>INDEX( {"body","discipline","area","topic","point"},MATCH(E13,{"知识体","知识域","知识区","知识主题","知识点"},0))</f>
        <v>point</v>
      </c>
      <c r="H13" s="21" t="str">
        <f>INDEX( {"super","just","sub","infras"},MATCH(F13,{"超","恰","亚","次"},0))</f>
        <v>just</v>
      </c>
      <c r="I13" s="21">
        <f>MATCH(E13,{"知识体","知识域","知识区","知识主题","知识点"},0)-1</f>
        <v>4</v>
      </c>
      <c r="J13" s="21">
        <f>MATCH(F13,{"超","恰","亚","次"},0)-1</f>
        <v>1</v>
      </c>
      <c r="K13" s="21" t="str">
        <f t="shared" si="6"/>
        <v>英语</v>
      </c>
      <c r="L13" s="26" t="s">
        <v>116</v>
      </c>
      <c r="M13" s="23"/>
      <c r="N13" s="23"/>
      <c r="O13" s="24" t="str">
        <f t="shared" si="0"/>
        <v xml:space="preserve">
  - 
    name:  说明文完形填空
    title:  说明文完形填空
    description: 
    koLyro: point
    koLyri:  just
    son: </v>
      </c>
      <c r="P13" s="27" t="str">
        <f t="shared" si="7"/>
        <v xml:space="preserve">
        - 
          name:  说明文完形填空
          title:  说明文完形填空
          description: 
          koLyro: point
          koLyri:  just
          son: </v>
      </c>
    </row>
    <row r="14" spans="1:41" ht="15" customHeight="1">
      <c r="A14" s="20">
        <f t="shared" si="1"/>
        <v>3</v>
      </c>
      <c r="B14" s="21" t="str">
        <f t="shared" si="2"/>
        <v>知识点</v>
      </c>
      <c r="C14" s="21" t="str">
        <f t="shared" si="3"/>
        <v>记叙文完形填空</v>
      </c>
      <c r="D14" s="21" t="str">
        <f>IFERROR(IF(I14=1,INDEX( {"chinese","english","math","physics","chemistry","biology","politics","history","geography"},MATCH(C14,{"语文","英语","数学","物理","化学","生物","政治","历史","地理"},0)),IF(I14=2,INDEX(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,{"单项选择","阅读理解","信息匹配","完形填空","短文填空","单句填空","短文改错","单句改错","句型转换","翻译短语","翻译句子","词汇/短语及固搭","完成句子","听力"},0)),"")), "")</f>
        <v/>
      </c>
      <c r="E14" s="21" t="str">
        <f t="shared" si="4"/>
        <v>知识点</v>
      </c>
      <c r="F14" s="21" t="str">
        <f t="shared" si="5"/>
        <v>恰</v>
      </c>
      <c r="G14" s="21" t="str">
        <f>INDEX( {"body","discipline","area","topic","point"},MATCH(E14,{"知识体","知识域","知识区","知识主题","知识点"},0))</f>
        <v>point</v>
      </c>
      <c r="H14" s="21" t="str">
        <f>INDEX( {"super","just","sub","infras"},MATCH(F14,{"超","恰","亚","次"},0))</f>
        <v>just</v>
      </c>
      <c r="I14" s="21">
        <f>MATCH(E14,{"知识体","知识域","知识区","知识主题","知识点"},0)-1</f>
        <v>4</v>
      </c>
      <c r="J14" s="21">
        <f>MATCH(F14,{"超","恰","亚","次"},0)-1</f>
        <v>1</v>
      </c>
      <c r="K14" s="21" t="str">
        <f t="shared" si="6"/>
        <v>英语</v>
      </c>
      <c r="L14" s="26" t="s">
        <v>117</v>
      </c>
      <c r="M14" s="23"/>
      <c r="N14" s="23"/>
      <c r="O14" s="24" t="str">
        <f t="shared" si="0"/>
        <v xml:space="preserve">
  - 
    name:  记叙文完形填空
    title:  记叙文完形填空
    description: 
    koLyro: point
    koLyri:  just
    son: </v>
      </c>
      <c r="P14" s="27" t="str">
        <f t="shared" si="7"/>
        <v xml:space="preserve">
        - 
          name:  记叙文完形填空
          title:  记叙文完形填空
          description: 
          koLyro: point
          koLyri:  just
          son: </v>
      </c>
    </row>
    <row r="15" spans="1:41" ht="15" customHeight="1">
      <c r="A15" s="20">
        <f t="shared" si="1"/>
        <v>3</v>
      </c>
      <c r="B15" s="21" t="str">
        <f t="shared" si="2"/>
        <v>知识点</v>
      </c>
      <c r="C15" s="21" t="str">
        <f t="shared" si="3"/>
        <v>议论文完形填空</v>
      </c>
      <c r="D15" s="21" t="str">
        <f>IFERROR(IF(I15=1,INDEX( {"chinese","english","math","physics","chemistry","biology","politics","history","geography"},MATCH(C15,{"语文","英语","数学","物理","化学","生物","政治","历史","地理"},0)),IF(I15=2,INDEX(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,{"单项选择","阅读理解","信息匹配","完形填空","短文填空","单句填空","短文改错","单句改错","句型转换","翻译短语","翻译句子","词汇/短语及固搭","完成句子","听力"},0)),"")), "")</f>
        <v/>
      </c>
      <c r="E15" s="21" t="str">
        <f t="shared" si="4"/>
        <v>知识点</v>
      </c>
      <c r="F15" s="21" t="str">
        <f t="shared" si="5"/>
        <v>恰</v>
      </c>
      <c r="G15" s="21" t="str">
        <f>INDEX( {"body","discipline","area","topic","point"},MATCH(E15,{"知识体","知识域","知识区","知识主题","知识点"},0))</f>
        <v>point</v>
      </c>
      <c r="H15" s="21" t="str">
        <f>INDEX( {"super","just","sub","infras"},MATCH(F15,{"超","恰","亚","次"},0))</f>
        <v>just</v>
      </c>
      <c r="I15" s="21">
        <f>MATCH(E15,{"知识体","知识域","知识区","知识主题","知识点"},0)-1</f>
        <v>4</v>
      </c>
      <c r="J15" s="21">
        <f>MATCH(F15,{"超","恰","亚","次"},0)-1</f>
        <v>1</v>
      </c>
      <c r="K15" s="21" t="str">
        <f t="shared" si="6"/>
        <v>英语</v>
      </c>
      <c r="L15" s="26" t="s">
        <v>118</v>
      </c>
      <c r="M15" s="23"/>
      <c r="N15" s="23"/>
      <c r="O15" s="24" t="str">
        <f t="shared" si="0"/>
        <v xml:space="preserve">
  - 
    name:  议论文完形填空
    title:  议论文完形填空
    description: 
    koLyro: point
    koLyri:  just
    son: </v>
      </c>
      <c r="P15" s="27" t="str">
        <f t="shared" si="7"/>
        <v xml:space="preserve">
        - 
          name:  议论文完形填空
          title:  议论文完形填空
          description: 
          koLyro: point
          koLyri:  just
          son: </v>
      </c>
    </row>
    <row r="16" spans="1:41" ht="15" customHeight="1">
      <c r="A16" s="20">
        <f t="shared" si="1"/>
        <v>3</v>
      </c>
      <c r="B16" s="21" t="str">
        <f t="shared" si="2"/>
        <v>知识点</v>
      </c>
      <c r="C16" s="21" t="str">
        <f t="shared" si="3"/>
        <v>夹叙夹议完形填空</v>
      </c>
      <c r="D16" s="21" t="str">
        <f>IFERROR(IF(I16=1,INDEX( {"chinese","english","math","physics","chemistry","biology","politics","history","geography"},MATCH(C16,{"语文","英语","数学","物理","化学","生物","政治","历史","地理"},0)),IF(I16=2,INDEX(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,{"单项选择","阅读理解","信息匹配","完形填空","短文填空","单句填空","短文改错","单句改错","句型转换","翻译短语","翻译句子","词汇/短语及固搭","完成句子","听力"},0)),"")), "")</f>
        <v/>
      </c>
      <c r="E16" s="21" t="str">
        <f t="shared" si="4"/>
        <v>知识点</v>
      </c>
      <c r="F16" s="21" t="str">
        <f t="shared" si="5"/>
        <v>恰</v>
      </c>
      <c r="G16" s="21" t="str">
        <f>INDEX( {"body","discipline","area","topic","point"},MATCH(E16,{"知识体","知识域","知识区","知识主题","知识点"},0))</f>
        <v>point</v>
      </c>
      <c r="H16" s="21" t="str">
        <f>INDEX( {"super","just","sub","infras"},MATCH(F16,{"超","恰","亚","次"},0))</f>
        <v>just</v>
      </c>
      <c r="I16" s="21">
        <f>MATCH(E16,{"知识体","知识域","知识区","知识主题","知识点"},0)-1</f>
        <v>4</v>
      </c>
      <c r="J16" s="21">
        <f>MATCH(F16,{"超","恰","亚","次"},0)-1</f>
        <v>1</v>
      </c>
      <c r="K16" s="21" t="str">
        <f t="shared" si="6"/>
        <v>英语</v>
      </c>
      <c r="L16" s="26" t="s">
        <v>119</v>
      </c>
      <c r="M16" s="23"/>
      <c r="N16" s="23"/>
      <c r="O16" s="24" t="str">
        <f t="shared" si="0"/>
        <v xml:space="preserve">
  - 
    name:  夹叙夹议完形填空
    title:  夹叙夹议完形填空
    description: 
    koLyro: point
    koLyri:  just
    son: </v>
      </c>
      <c r="P16" s="27" t="str">
        <f t="shared" si="7"/>
        <v xml:space="preserve">
        - 
          name:  夹叙夹议完形填空
          title:  夹叙夹议完形填空
          description: 
          koLyro: point
          koLyri:  just
          son: </v>
      </c>
    </row>
    <row r="17" spans="1:16" ht="15" customHeight="1">
      <c r="A17" s="20">
        <f t="shared" si="1"/>
        <v>3</v>
      </c>
      <c r="B17" s="21" t="str">
        <f t="shared" si="2"/>
        <v>知识点</v>
      </c>
      <c r="C17" s="21" t="str">
        <f t="shared" si="3"/>
        <v>名词辨析</v>
      </c>
      <c r="D17" s="21" t="str">
        <f>IFERROR(IF(I17=1,INDEX( {"chinese","english","math","physics","chemistry","biology","politics","history","geography"},MATCH(C17,{"语文","英语","数学","物理","化学","生物","政治","历史","地理"},0)),IF(I17=2,INDEX(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,{"单项选择","阅读理解","信息匹配","完形填空","短文填空","单句填空","短文改错","单句改错","句型转换","翻译短语","翻译句子","词汇/短语及固搭","完成句子","听力"},0)),"")), "")</f>
        <v/>
      </c>
      <c r="E17" s="21" t="str">
        <f t="shared" si="4"/>
        <v>知识点</v>
      </c>
      <c r="F17" s="21" t="str">
        <f t="shared" si="5"/>
        <v>恰</v>
      </c>
      <c r="G17" s="21" t="str">
        <f>INDEX( {"body","discipline","area","topic","point"},MATCH(E17,{"知识体","知识域","知识区","知识主题","知识点"},0))</f>
        <v>point</v>
      </c>
      <c r="H17" s="21" t="str">
        <f>INDEX( {"super","just","sub","infras"},MATCH(F17,{"超","恰","亚","次"},0))</f>
        <v>just</v>
      </c>
      <c r="I17" s="21">
        <f>MATCH(E17,{"知识体","知识域","知识区","知识主题","知识点"},0)-1</f>
        <v>4</v>
      </c>
      <c r="J17" s="21">
        <f>MATCH(F17,{"超","恰","亚","次"},0)-1</f>
        <v>1</v>
      </c>
      <c r="K17" s="21" t="str">
        <f t="shared" si="6"/>
        <v>英语</v>
      </c>
      <c r="L17" s="26" t="s">
        <v>120</v>
      </c>
      <c r="M17" s="23"/>
      <c r="N17" s="23"/>
      <c r="O17" s="24" t="str">
        <f t="shared" si="0"/>
        <v xml:space="preserve">
  - 
    name:  名词辨析
    title:  名词辨析
    description: 
    koLyro: point
    koLyri:  just
    son: </v>
      </c>
      <c r="P17" s="27" t="str">
        <f t="shared" si="7"/>
        <v xml:space="preserve">
        - 
          name:  名词辨析
          title:  名词辨析
          description: 
          koLyro: point
          koLyri:  just
          son: </v>
      </c>
    </row>
    <row r="18" spans="1:16" ht="15" customHeight="1">
      <c r="A18" s="20">
        <f t="shared" si="1"/>
        <v>3</v>
      </c>
      <c r="B18" s="21" t="str">
        <f t="shared" si="2"/>
        <v>知识点</v>
      </c>
      <c r="C18" s="21" t="str">
        <f t="shared" si="3"/>
        <v>形容词辨析</v>
      </c>
      <c r="D18" s="21" t="str">
        <f>IFERROR(IF(I18=1,INDEX( {"chinese","english","math","physics","chemistry","biology","politics","history","geography"},MATCH(C18,{"语文","英语","数学","物理","化学","生物","政治","历史","地理"},0)),IF(I18=2,INDEX(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,{"单项选择","阅读理解","信息匹配","完形填空","短文填空","单句填空","短文改错","单句改错","句型转换","翻译短语","翻译句子","词汇/短语及固搭","完成句子","听力"},0)),"")), "")</f>
        <v/>
      </c>
      <c r="E18" s="21" t="str">
        <f t="shared" si="4"/>
        <v>知识点</v>
      </c>
      <c r="F18" s="21" t="str">
        <f t="shared" si="5"/>
        <v>恰</v>
      </c>
      <c r="G18" s="21" t="str">
        <f>INDEX( {"body","discipline","area","topic","point"},MATCH(E18,{"知识体","知识域","知识区","知识主题","知识点"},0))</f>
        <v>point</v>
      </c>
      <c r="H18" s="21" t="str">
        <f>INDEX( {"super","just","sub","infras"},MATCH(F18,{"超","恰","亚","次"},0))</f>
        <v>just</v>
      </c>
      <c r="I18" s="21">
        <f>MATCH(E18,{"知识体","知识域","知识区","知识主题","知识点"},0)-1</f>
        <v>4</v>
      </c>
      <c r="J18" s="21">
        <f>MATCH(F18,{"超","恰","亚","次"},0)-1</f>
        <v>1</v>
      </c>
      <c r="K18" s="21" t="str">
        <f t="shared" si="6"/>
        <v>英语</v>
      </c>
      <c r="L18" s="26" t="s">
        <v>121</v>
      </c>
      <c r="M18" s="23"/>
      <c r="N18" s="23"/>
      <c r="O18" s="24" t="str">
        <f t="shared" si="0"/>
        <v xml:space="preserve">
  - 
    name:  形容词辨析
    title:  形容词辨析
    description: 
    koLyro: point
    koLyri:  just
    son: </v>
      </c>
      <c r="P18" s="27" t="str">
        <f t="shared" si="7"/>
        <v xml:space="preserve">
        - 
          name:  形容词辨析
          title:  形容词辨析
          description: 
          koLyro: point
          koLyri:  just
          son: </v>
      </c>
    </row>
    <row r="19" spans="1:16" ht="15" customHeight="1">
      <c r="A19" s="20">
        <f t="shared" si="1"/>
        <v>3</v>
      </c>
      <c r="B19" s="21" t="str">
        <f t="shared" si="2"/>
        <v>知识点</v>
      </c>
      <c r="C19" s="21" t="str">
        <f t="shared" si="3"/>
        <v>动词辨析</v>
      </c>
      <c r="D19" s="21" t="str">
        <f>IFERROR(IF(I19=1,INDEX( {"chinese","english","math","physics","chemistry","biology","politics","history","geography"},MATCH(C19,{"语文","英语","数学","物理","化学","生物","政治","历史","地理"},0)),IF(I19=2,INDEX(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,{"单项选择","阅读理解","信息匹配","完形填空","短文填空","单句填空","短文改错","单句改错","句型转换","翻译短语","翻译句子","词汇/短语及固搭","完成句子","听力"},0)),"")), "")</f>
        <v/>
      </c>
      <c r="E19" s="21" t="str">
        <f t="shared" si="4"/>
        <v>知识点</v>
      </c>
      <c r="F19" s="21" t="str">
        <f t="shared" si="5"/>
        <v>恰</v>
      </c>
      <c r="G19" s="21" t="str">
        <f>INDEX( {"body","discipline","area","topic","point"},MATCH(E19,{"知识体","知识域","知识区","知识主题","知识点"},0))</f>
        <v>point</v>
      </c>
      <c r="H19" s="21" t="str">
        <f>INDEX( {"super","just","sub","infras"},MATCH(F19,{"超","恰","亚","次"},0))</f>
        <v>just</v>
      </c>
      <c r="I19" s="21">
        <f>MATCH(E19,{"知识体","知识域","知识区","知识主题","知识点"},0)-1</f>
        <v>4</v>
      </c>
      <c r="J19" s="21">
        <f>MATCH(F19,{"超","恰","亚","次"},0)-1</f>
        <v>1</v>
      </c>
      <c r="K19" s="21" t="str">
        <f t="shared" si="6"/>
        <v>英语</v>
      </c>
      <c r="L19" s="26" t="s">
        <v>122</v>
      </c>
      <c r="M19" s="23"/>
      <c r="N19" s="23"/>
      <c r="O19" s="24" t="str">
        <f t="shared" si="0"/>
        <v xml:space="preserve">
  - 
    name:  动词辨析
    title:  动词辨析
    description: 
    koLyro: point
    koLyri:  just
    son: </v>
      </c>
      <c r="P19" s="27" t="str">
        <f t="shared" si="7"/>
        <v xml:space="preserve">
        - 
          name:  动词辨析
          title:  动词辨析
          description: 
          koLyro: point
          koLyri:  just
          son: </v>
      </c>
    </row>
    <row r="20" spans="1:16" ht="15" customHeight="1">
      <c r="A20" s="20">
        <f t="shared" si="1"/>
        <v>3</v>
      </c>
      <c r="B20" s="21" t="str">
        <f t="shared" si="2"/>
        <v>知识点</v>
      </c>
      <c r="C20" s="21" t="str">
        <f t="shared" si="3"/>
        <v>副词辨析</v>
      </c>
      <c r="D20" s="21" t="str">
        <f>IFERROR(IF(I20=1,INDEX( {"chinese","english","math","physics","chemistry","biology","politics","history","geography"},MATCH(C20,{"语文","英语","数学","物理","化学","生物","政治","历史","地理"},0)),IF(I20=2,INDEX(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,{"单项选择","阅读理解","信息匹配","完形填空","短文填空","单句填空","短文改错","单句改错","句型转换","翻译短语","翻译句子","词汇/短语及固搭","完成句子","听力"},0)),"")), "")</f>
        <v/>
      </c>
      <c r="E20" s="21" t="str">
        <f t="shared" si="4"/>
        <v>知识点</v>
      </c>
      <c r="F20" s="21" t="str">
        <f t="shared" si="5"/>
        <v>恰</v>
      </c>
      <c r="G20" s="21" t="str">
        <f>INDEX( {"body","discipline","area","topic","point"},MATCH(E20,{"知识体","知识域","知识区","知识主题","知识点"},0))</f>
        <v>point</v>
      </c>
      <c r="H20" s="21" t="str">
        <f>INDEX( {"super","just","sub","infras"},MATCH(F20,{"超","恰","亚","次"},0))</f>
        <v>just</v>
      </c>
      <c r="I20" s="21">
        <f>MATCH(E20,{"知识体","知识域","知识区","知识主题","知识点"},0)-1</f>
        <v>4</v>
      </c>
      <c r="J20" s="21">
        <f>MATCH(F20,{"超","恰","亚","次"},0)-1</f>
        <v>1</v>
      </c>
      <c r="K20" s="21" t="str">
        <f t="shared" si="6"/>
        <v>英语</v>
      </c>
      <c r="L20" s="26" t="s">
        <v>123</v>
      </c>
      <c r="M20" s="23"/>
      <c r="N20" s="23"/>
      <c r="O20" s="24" t="str">
        <f t="shared" si="0"/>
        <v xml:space="preserve">
  - 
    name:  副词辨析
    title:  副词辨析
    description: 
    koLyro: point
    koLyri:  just
    son: </v>
      </c>
      <c r="P20" s="27" t="str">
        <f t="shared" si="7"/>
        <v xml:space="preserve">
        - 
          name:  副词辨析
          title:  副词辨析
          description: 
          koLyro: point
          koLyri:  just
          son: </v>
      </c>
    </row>
    <row r="21" spans="1:16" ht="15" customHeight="1">
      <c r="A21" s="20">
        <f t="shared" si="1"/>
        <v>3</v>
      </c>
      <c r="B21" s="21" t="str">
        <f t="shared" si="2"/>
        <v>知识点</v>
      </c>
      <c r="C21" s="21" t="str">
        <f t="shared" si="3"/>
        <v>上下文逻辑</v>
      </c>
      <c r="D21" s="21" t="str">
        <f>IFERROR(IF(I21=1,INDEX( {"chinese","english","math","physics","chemistry","biology","politics","history","geography"},MATCH(C21,{"语文","英语","数学","物理","化学","生物","政治","历史","地理"},0)),IF(I21=2,INDEX(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,{"单项选择","阅读理解","信息匹配","完形填空","短文填空","单句填空","短文改错","单句改错","句型转换","翻译短语","翻译句子","词汇/短语及固搭","完成句子","听力"},0)),"")), "")</f>
        <v/>
      </c>
      <c r="E21" s="21" t="str">
        <f t="shared" si="4"/>
        <v>知识点</v>
      </c>
      <c r="F21" s="21" t="str">
        <f t="shared" si="5"/>
        <v>恰</v>
      </c>
      <c r="G21" s="21" t="str">
        <f>INDEX( {"body","discipline","area","topic","point"},MATCH(E21,{"知识体","知识域","知识区","知识主题","知识点"},0))</f>
        <v>point</v>
      </c>
      <c r="H21" s="21" t="str">
        <f>INDEX( {"super","just","sub","infras"},MATCH(F21,{"超","恰","亚","次"},0))</f>
        <v>just</v>
      </c>
      <c r="I21" s="21">
        <f>MATCH(E21,{"知识体","知识域","知识区","知识主题","知识点"},0)-1</f>
        <v>4</v>
      </c>
      <c r="J21" s="21">
        <f>MATCH(F21,{"超","恰","亚","次"},0)-1</f>
        <v>1</v>
      </c>
      <c r="K21" s="21" t="str">
        <f t="shared" si="6"/>
        <v>英语</v>
      </c>
      <c r="L21" s="26" t="s">
        <v>124</v>
      </c>
      <c r="M21" s="23"/>
      <c r="N21" s="23"/>
      <c r="O21" s="24" t="str">
        <f t="shared" si="0"/>
        <v xml:space="preserve">
  - 
    name:  上下文逻辑
    title:  上下文逻辑
    description: 
    koLyro: point
    koLyri:  just
    son: </v>
      </c>
      <c r="P21" s="27" t="str">
        <f t="shared" si="7"/>
        <v xml:space="preserve">
        - 
          name:  上下文逻辑
          title:  上下文逻辑
          description: 
          koLyro: point
          koLyri:  just
          son: </v>
      </c>
    </row>
    <row r="22" spans="1:16" ht="15" customHeight="1">
      <c r="A22" s="20">
        <f t="shared" si="1"/>
        <v>2</v>
      </c>
      <c r="B22" s="21" t="str">
        <f t="shared" si="2"/>
        <v>知识区</v>
      </c>
      <c r="C22" s="21" t="str">
        <f t="shared" si="3"/>
        <v>阅读理解</v>
      </c>
      <c r="D22" s="21" t="str">
        <f>IFERROR(IF(I22=1,INDEX( {"chinese","english","math","physics","chemistry","biology","politics","history","geography"},MATCH(C22,{"语文","英语","数学","物理","化学","生物","政治","历史","地理"},0)),IF(I22=2,INDEX(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,{"单项选择","阅读理解","信息匹配","完形填空","短文填空","单句填空","短文改错","单句改错","句型转换","翻译短语","翻译句子","词汇/短语及固搭","完成句子","听力"},0)),"")), "")</f>
        <v>readingComprehension</v>
      </c>
      <c r="E22" s="21" t="str">
        <f t="shared" si="4"/>
        <v>知识区</v>
      </c>
      <c r="F22" s="21" t="str">
        <f t="shared" si="5"/>
        <v>恰</v>
      </c>
      <c r="G22" s="21" t="str">
        <f>INDEX( {"body","discipline","area","topic","point"},MATCH(E22,{"知识体","知识域","知识区","知识主题","知识点"},0))</f>
        <v>area</v>
      </c>
      <c r="H22" s="21" t="str">
        <f>INDEX( {"super","just","sub","infras"},MATCH(F22,{"超","恰","亚","次"},0))</f>
        <v>just</v>
      </c>
      <c r="I22" s="21">
        <f>MATCH(E22,{"知识体","知识域","知识区","知识主题","知识点"},0)-1</f>
        <v>2</v>
      </c>
      <c r="J22" s="21">
        <f>MATCH(F22,{"超","恰","亚","次"},0)-1</f>
        <v>1</v>
      </c>
      <c r="K22" s="21" t="str">
        <f t="shared" si="6"/>
        <v>英语</v>
      </c>
      <c r="L22" s="26" t="s">
        <v>125</v>
      </c>
      <c r="M22" s="23"/>
      <c r="N22" s="23"/>
      <c r="O22" s="24" t="str">
        <f t="shared" si="0"/>
        <v xml:space="preserve">
  - 
    name:  readingComprehension
    title:  阅读理解
    description: 
    koLyro: area
    koLyri:  just
    son: </v>
      </c>
      <c r="P22" s="27" t="str">
        <f t="shared" si="7"/>
        <v xml:space="preserve">
      - 
        name:  readingComprehension
        title:  阅读理解
        description: 
        koLyro: area
        koLyri:  just
        son: </v>
      </c>
    </row>
    <row r="23" spans="1:16" ht="15" customHeight="1">
      <c r="A23" s="20">
        <f t="shared" si="1"/>
        <v>3</v>
      </c>
      <c r="B23" s="21" t="str">
        <f t="shared" si="2"/>
        <v>知识点</v>
      </c>
      <c r="C23" s="21" t="str">
        <f t="shared" si="3"/>
        <v>理解主旨和要义</v>
      </c>
      <c r="D23" s="21" t="str">
        <f>IFERROR(IF(I23=1,INDEX( {"chinese","english","math","physics","chemistry","biology","politics","history","geography"},MATCH(C23,{"语文","英语","数学","物理","化学","生物","政治","历史","地理"},0)),IF(I23=2,INDEX(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,{"单项选择","阅读理解","信息匹配","完形填空","短文填空","单句填空","短文改错","单句改错","句型转换","翻译短语","翻译句子","词汇/短语及固搭","完成句子","听力"},0)),"")), "")</f>
        <v/>
      </c>
      <c r="E23" s="21" t="str">
        <f t="shared" si="4"/>
        <v>知识点</v>
      </c>
      <c r="F23" s="21" t="str">
        <f t="shared" si="5"/>
        <v>恰</v>
      </c>
      <c r="G23" s="21" t="str">
        <f>INDEX( {"body","discipline","area","topic","point"},MATCH(E23,{"知识体","知识域","知识区","知识主题","知识点"},0))</f>
        <v>point</v>
      </c>
      <c r="H23" s="21" t="str">
        <f>INDEX( {"super","just","sub","infras"},MATCH(F23,{"超","恰","亚","次"},0))</f>
        <v>just</v>
      </c>
      <c r="I23" s="21">
        <f>MATCH(E23,{"知识体","知识域","知识区","知识主题","知识点"},0)-1</f>
        <v>4</v>
      </c>
      <c r="J23" s="21">
        <f>MATCH(F23,{"超","恰","亚","次"},0)-1</f>
        <v>1</v>
      </c>
      <c r="K23" s="21" t="str">
        <f t="shared" si="6"/>
        <v>英语</v>
      </c>
      <c r="L23" s="26" t="s">
        <v>126</v>
      </c>
      <c r="M23" s="23"/>
      <c r="N23" s="23"/>
      <c r="O23" s="24" t="str">
        <f t="shared" si="0"/>
        <v xml:space="preserve">
  - 
    name:  理解主旨和要义
    title:  理解主旨和要义
    description: 
    koLyro: point
    koLyri:  just
    son: </v>
      </c>
      <c r="P23" s="27" t="str">
        <f t="shared" si="7"/>
        <v xml:space="preserve">
        - 
          name:  理解主旨和要义
          title:  理解主旨和要义
          description: 
          koLyro: point
          koLyri:  just
          son: </v>
      </c>
    </row>
    <row r="24" spans="1:16" ht="15" customHeight="1">
      <c r="A24" s="20">
        <f t="shared" si="1"/>
        <v>3</v>
      </c>
      <c r="B24" s="21" t="str">
        <f t="shared" si="2"/>
        <v>知识点</v>
      </c>
      <c r="C24" s="21" t="str">
        <f t="shared" si="3"/>
        <v>理解文中具体信息</v>
      </c>
      <c r="D24" s="21" t="str">
        <f>IFERROR(IF(I24=1,INDEX( {"chinese","english","math","physics","chemistry","biology","politics","history","geography"},MATCH(C24,{"语文","英语","数学","物理","化学","生物","政治","历史","地理"},0)),IF(I24=2,INDEX(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,{"单项选择","阅读理解","信息匹配","完形填空","短文填空","单句填空","短文改错","单句改错","句型转换","翻译短语","翻译句子","词汇/短语及固搭","完成句子","听力"},0)),"")), "")</f>
        <v/>
      </c>
      <c r="E24" s="21" t="str">
        <f t="shared" si="4"/>
        <v>知识点</v>
      </c>
      <c r="F24" s="21" t="str">
        <f t="shared" si="5"/>
        <v>恰</v>
      </c>
      <c r="G24" s="21" t="str">
        <f>INDEX( {"body","discipline","area","topic","point"},MATCH(E24,{"知识体","知识域","知识区","知识主题","知识点"},0))</f>
        <v>point</v>
      </c>
      <c r="H24" s="21" t="str">
        <f>INDEX( {"super","just","sub","infras"},MATCH(F24,{"超","恰","亚","次"},0))</f>
        <v>just</v>
      </c>
      <c r="I24" s="21">
        <f>MATCH(E24,{"知识体","知识域","知识区","知识主题","知识点"},0)-1</f>
        <v>4</v>
      </c>
      <c r="J24" s="21">
        <f>MATCH(F24,{"超","恰","亚","次"},0)-1</f>
        <v>1</v>
      </c>
      <c r="K24" s="21" t="str">
        <f t="shared" si="6"/>
        <v>英语</v>
      </c>
      <c r="L24" s="26" t="s">
        <v>127</v>
      </c>
      <c r="M24" s="23"/>
      <c r="N24" s="23"/>
      <c r="O24" s="24" t="str">
        <f t="shared" si="0"/>
        <v xml:space="preserve">
  - 
    name:  理解文中具体信息
    title:  理解文中具体信息
    description: 
    koLyro: point
    koLyri:  just
    son: </v>
      </c>
      <c r="P24" s="27" t="str">
        <f t="shared" si="7"/>
        <v xml:space="preserve">
        - 
          name:  理解文中具体信息
          title:  理解文中具体信息
          description: 
          koLyro: point
          koLyri:  just
          son: </v>
      </c>
    </row>
    <row r="25" spans="1:16" ht="15" customHeight="1">
      <c r="A25" s="20">
        <f t="shared" si="1"/>
        <v>3</v>
      </c>
      <c r="B25" s="21" t="str">
        <f t="shared" si="2"/>
        <v>知识点</v>
      </c>
      <c r="C25" s="21" t="str">
        <f t="shared" si="3"/>
        <v>根据上下文推断词义</v>
      </c>
      <c r="D25" s="21" t="str">
        <f>IFERROR(IF(I25=1,INDEX( {"chinese","english","math","physics","chemistry","biology","politics","history","geography"},MATCH(C25,{"语文","英语","数学","物理","化学","生物","政治","历史","地理"},0)),IF(I25=2,INDEX(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,{"单项选择","阅读理解","信息匹配","完形填空","短文填空","单句填空","短文改错","单句改错","句型转换","翻译短语","翻译句子","词汇/短语及固搭","完成句子","听力"},0)),"")), "")</f>
        <v/>
      </c>
      <c r="E25" s="21" t="str">
        <f t="shared" si="4"/>
        <v>知识点</v>
      </c>
      <c r="F25" s="21" t="str">
        <f t="shared" si="5"/>
        <v>恰</v>
      </c>
      <c r="G25" s="21" t="str">
        <f>INDEX( {"body","discipline","area","topic","point"},MATCH(E25,{"知识体","知识域","知识区","知识主题","知识点"},0))</f>
        <v>point</v>
      </c>
      <c r="H25" s="21" t="str">
        <f>INDEX( {"super","just","sub","infras"},MATCH(F25,{"超","恰","亚","次"},0))</f>
        <v>just</v>
      </c>
      <c r="I25" s="21">
        <f>MATCH(E25,{"知识体","知识域","知识区","知识主题","知识点"},0)-1</f>
        <v>4</v>
      </c>
      <c r="J25" s="21">
        <f>MATCH(F25,{"超","恰","亚","次"},0)-1</f>
        <v>1</v>
      </c>
      <c r="K25" s="21" t="str">
        <f t="shared" si="6"/>
        <v>英语</v>
      </c>
      <c r="L25" s="26" t="s">
        <v>128</v>
      </c>
      <c r="M25" s="23"/>
      <c r="N25" s="23"/>
      <c r="O25" s="24" t="str">
        <f t="shared" si="0"/>
        <v xml:space="preserve">
  - 
    name:  根据上下文推断词义
    title:  根据上下文推断词义
    description: 
    koLyro: point
    koLyri:  just
    son: </v>
      </c>
      <c r="P25" s="27" t="str">
        <f t="shared" si="7"/>
        <v xml:space="preserve">
        - 
          name:  根据上下文推断词义
          title:  根据上下文推断词义
          description: 
          koLyro: point
          koLyri:  just
          son: </v>
      </c>
    </row>
    <row r="26" spans="1:16" ht="15" customHeight="1">
      <c r="A26" s="20">
        <f t="shared" si="1"/>
        <v>3</v>
      </c>
      <c r="B26" s="21" t="str">
        <f t="shared" si="2"/>
        <v>知识点</v>
      </c>
      <c r="C26" s="21" t="str">
        <f t="shared" si="3"/>
        <v>作出判断和推理</v>
      </c>
      <c r="D26" s="21" t="str">
        <f>IFERROR(IF(I26=1,INDEX( {"chinese","english","math","physics","chemistry","biology","politics","history","geography"},MATCH(C26,{"语文","英语","数学","物理","化学","生物","政治","历史","地理"},0)),IF(I26=2,INDEX(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,{"单项选择","阅读理解","信息匹配","完形填空","短文填空","单句填空","短文改错","单句改错","句型转换","翻译短语","翻译句子","词汇/短语及固搭","完成句子","听力"},0)),"")), "")</f>
        <v/>
      </c>
      <c r="E26" s="21" t="str">
        <f t="shared" si="4"/>
        <v>知识点</v>
      </c>
      <c r="F26" s="21" t="str">
        <f t="shared" si="5"/>
        <v>恰</v>
      </c>
      <c r="G26" s="21" t="str">
        <f>INDEX( {"body","discipline","area","topic","point"},MATCH(E26,{"知识体","知识域","知识区","知识主题","知识点"},0))</f>
        <v>point</v>
      </c>
      <c r="H26" s="21" t="str">
        <f>INDEX( {"super","just","sub","infras"},MATCH(F26,{"超","恰","亚","次"},0))</f>
        <v>just</v>
      </c>
      <c r="I26" s="21">
        <f>MATCH(E26,{"知识体","知识域","知识区","知识主题","知识点"},0)-1</f>
        <v>4</v>
      </c>
      <c r="J26" s="21">
        <f>MATCH(F26,{"超","恰","亚","次"},0)-1</f>
        <v>1</v>
      </c>
      <c r="K26" s="21" t="str">
        <f t="shared" si="6"/>
        <v>英语</v>
      </c>
      <c r="L26" s="26" t="s">
        <v>129</v>
      </c>
      <c r="M26" s="23"/>
      <c r="N26" s="23"/>
      <c r="O26" s="24" t="str">
        <f t="shared" si="0"/>
        <v xml:space="preserve">
  - 
    name:  作出判断和推理
    title:  作出判断和推理
    description: 
    koLyro: point
    koLyri:  just
    son: </v>
      </c>
      <c r="P26" s="27" t="str">
        <f t="shared" si="7"/>
        <v xml:space="preserve">
        - 
          name:  作出判断和推理
          title:  作出判断和推理
          description: 
          koLyro: point
          koLyri:  just
          son: </v>
      </c>
    </row>
    <row r="27" spans="1:16" ht="15" customHeight="1">
      <c r="A27" s="20">
        <f t="shared" si="1"/>
        <v>3</v>
      </c>
      <c r="B27" s="21" t="str">
        <f t="shared" si="2"/>
        <v>知识点</v>
      </c>
      <c r="C27" s="21" t="str">
        <f t="shared" si="3"/>
        <v>理解文章的基本结构</v>
      </c>
      <c r="D27" s="21" t="str">
        <f>IFERROR(IF(I27=1,INDEX( {"chinese","english","math","physics","chemistry","biology","politics","history","geography"},MATCH(C27,{"语文","英语","数学","物理","化学","生物","政治","历史","地理"},0)),IF(I27=2,INDEX(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,{"单项选择","阅读理解","信息匹配","完形填空","短文填空","单句填空","短文改错","单句改错","句型转换","翻译短语","翻译句子","词汇/短语及固搭","完成句子","听力"},0)),"")), "")</f>
        <v/>
      </c>
      <c r="E27" s="21" t="str">
        <f t="shared" si="4"/>
        <v>知识点</v>
      </c>
      <c r="F27" s="21" t="str">
        <f t="shared" si="5"/>
        <v>恰</v>
      </c>
      <c r="G27" s="21" t="str">
        <f>INDEX( {"body","discipline","area","topic","point"},MATCH(E27,{"知识体","知识域","知识区","知识主题","知识点"},0))</f>
        <v>point</v>
      </c>
      <c r="H27" s="21" t="str">
        <f>INDEX( {"super","just","sub","infras"},MATCH(F27,{"超","恰","亚","次"},0))</f>
        <v>just</v>
      </c>
      <c r="I27" s="21">
        <f>MATCH(E27,{"知识体","知识域","知识区","知识主题","知识点"},0)-1</f>
        <v>4</v>
      </c>
      <c r="J27" s="21">
        <f>MATCH(F27,{"超","恰","亚","次"},0)-1</f>
        <v>1</v>
      </c>
      <c r="K27" s="21" t="str">
        <f t="shared" si="6"/>
        <v>英语</v>
      </c>
      <c r="L27" s="26" t="s">
        <v>130</v>
      </c>
      <c r="M27" s="23"/>
      <c r="N27" s="23"/>
      <c r="O27" s="24" t="str">
        <f t="shared" si="0"/>
        <v xml:space="preserve">
  - 
    name:  理解文章的基本结构
    title:  理解文章的基本结构
    description: 
    koLyro: point
    koLyri:  just
    son: </v>
      </c>
      <c r="P27" s="27" t="str">
        <f t="shared" si="7"/>
        <v xml:space="preserve">
        - 
          name:  理解文章的基本结构
          title:  理解文章的基本结构
          description: 
          koLyro: point
          koLyri:  just
          son: </v>
      </c>
    </row>
    <row r="28" spans="1:16" ht="15" customHeight="1">
      <c r="A28" s="20">
        <f t="shared" si="1"/>
        <v>3</v>
      </c>
      <c r="B28" s="21" t="str">
        <f t="shared" si="2"/>
        <v>知识点</v>
      </c>
      <c r="C28" s="21" t="str">
        <f t="shared" si="3"/>
        <v>理解作者的观点，态度</v>
      </c>
      <c r="D28" s="21" t="str">
        <f>IFERROR(IF(I28=1,INDEX( {"chinese","english","math","physics","chemistry","biology","politics","history","geography"},MATCH(C28,{"语文","英语","数学","物理","化学","生物","政治","历史","地理"},0)),IF(I28=2,INDEX(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,{"单项选择","阅读理解","信息匹配","完形填空","短文填空","单句填空","短文改错","单句改错","句型转换","翻译短语","翻译句子","词汇/短语及固搭","完成句子","听力"},0)),"")), "")</f>
        <v/>
      </c>
      <c r="E28" s="21" t="str">
        <f t="shared" si="4"/>
        <v>知识点</v>
      </c>
      <c r="F28" s="21" t="str">
        <f t="shared" si="5"/>
        <v>恰</v>
      </c>
      <c r="G28" s="21" t="str">
        <f>INDEX( {"body","discipline","area","topic","point"},MATCH(E28,{"知识体","知识域","知识区","知识主题","知识点"},0))</f>
        <v>point</v>
      </c>
      <c r="H28" s="21" t="str">
        <f>INDEX( {"super","just","sub","infras"},MATCH(F28,{"超","恰","亚","次"},0))</f>
        <v>just</v>
      </c>
      <c r="I28" s="21">
        <f>MATCH(E28,{"知识体","知识域","知识区","知识主题","知识点"},0)-1</f>
        <v>4</v>
      </c>
      <c r="J28" s="21">
        <f>MATCH(F28,{"超","恰","亚","次"},0)-1</f>
        <v>1</v>
      </c>
      <c r="K28" s="21" t="str">
        <f t="shared" si="6"/>
        <v>英语</v>
      </c>
      <c r="L28" s="26" t="s">
        <v>131</v>
      </c>
      <c r="M28" s="23"/>
      <c r="N28" s="23"/>
      <c r="O28" s="24" t="str">
        <f t="shared" si="0"/>
        <v xml:space="preserve">
  - 
    name:  理解作者的观点，态度
    title:  理解作者的观点，态度
    description: 
    koLyro: point
    koLyri:  just
    son: </v>
      </c>
      <c r="P28" s="27" t="str">
        <f t="shared" si="7"/>
        <v xml:space="preserve">
        - 
          name:  理解作者的观点，态度
          title:  理解作者的观点，态度
          description: 
          koLyro: point
          koLyri:  just
          son: </v>
      </c>
    </row>
    <row r="29" spans="1:16" ht="15" customHeight="1">
      <c r="A29" s="20">
        <f t="shared" si="1"/>
        <v>3</v>
      </c>
      <c r="B29" s="21" t="str">
        <f t="shared" si="2"/>
        <v>知识点</v>
      </c>
      <c r="C29" s="21" t="str">
        <f t="shared" si="3"/>
        <v>例证题</v>
      </c>
      <c r="D29" s="21" t="str">
        <f>IFERROR(IF(I29=1,INDEX( {"chinese","english","math","physics","chemistry","biology","politics","history","geography"},MATCH(C29,{"语文","英语","数学","物理","化学","生物","政治","历史","地理"},0)),IF(I29=2,INDEX(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,{"单项选择","阅读理解","信息匹配","完形填空","短文填空","单句填空","短文改错","单句改错","句型转换","翻译短语","翻译句子","词汇/短语及固搭","完成句子","听力"},0)),"")), "")</f>
        <v/>
      </c>
      <c r="E29" s="21" t="str">
        <f t="shared" si="4"/>
        <v>知识点</v>
      </c>
      <c r="F29" s="21" t="str">
        <f t="shared" si="5"/>
        <v>恰</v>
      </c>
      <c r="G29" s="21" t="str">
        <f>INDEX( {"body","discipline","area","topic","point"},MATCH(E29,{"知识体","知识域","知识区","知识主题","知识点"},0))</f>
        <v>point</v>
      </c>
      <c r="H29" s="21" t="str">
        <f>INDEX( {"super","just","sub","infras"},MATCH(F29,{"超","恰","亚","次"},0))</f>
        <v>just</v>
      </c>
      <c r="I29" s="21">
        <f>MATCH(E29,{"知识体","知识域","知识区","知识主题","知识点"},0)-1</f>
        <v>4</v>
      </c>
      <c r="J29" s="21">
        <f>MATCH(F29,{"超","恰","亚","次"},0)-1</f>
        <v>1</v>
      </c>
      <c r="K29" s="21" t="str">
        <f t="shared" si="6"/>
        <v>英语</v>
      </c>
      <c r="L29" s="26" t="s">
        <v>132</v>
      </c>
      <c r="M29" s="23"/>
      <c r="N29" s="23"/>
      <c r="O29" s="24" t="str">
        <f t="shared" si="0"/>
        <v xml:space="preserve">
  - 
    name:  例证题
    title:  例证题
    description: 
    koLyro: point
    koLyri:  just
    son: </v>
      </c>
      <c r="P29" s="27" t="str">
        <f t="shared" si="7"/>
        <v xml:space="preserve">
        - 
          name:  例证题
          title:  例证题
          description: 
          koLyro: point
          koLyri:  just
          son: </v>
      </c>
    </row>
    <row r="30" spans="1:16" ht="15" customHeight="1">
      <c r="A30" s="20">
        <f t="shared" si="1"/>
        <v>2</v>
      </c>
      <c r="B30" s="21" t="str">
        <f t="shared" si="2"/>
        <v>知识区</v>
      </c>
      <c r="C30" s="21" t="str">
        <f t="shared" si="3"/>
        <v>信息匹配</v>
      </c>
      <c r="D30" s="21" t="str">
        <f>IFERROR(IF(I30=1,INDEX( {"chinese","english","math","physics","chemistry","biology","politics","history","geography"},MATCH(C30,{"语文","英语","数学","物理","化学","生物","政治","历史","地理"},0)),IF(I30=2,INDEX(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,{"单项选择","阅读理解","信息匹配","完形填空","短文填空","单句填空","短文改错","单句改错","句型转换","翻译短语","翻译句子","词汇/短语及固搭","完成句子","听力"},0)),"")), "")</f>
        <v>matching</v>
      </c>
      <c r="E30" s="21" t="str">
        <f t="shared" si="4"/>
        <v>知识区</v>
      </c>
      <c r="F30" s="21" t="str">
        <f t="shared" si="5"/>
        <v>恰</v>
      </c>
      <c r="G30" s="21" t="str">
        <f>INDEX( {"body","discipline","area","topic","point"},MATCH(E30,{"知识体","知识域","知识区","知识主题","知识点"},0))</f>
        <v>area</v>
      </c>
      <c r="H30" s="21" t="str">
        <f>INDEX( {"super","just","sub","infras"},MATCH(F30,{"超","恰","亚","次"},0))</f>
        <v>just</v>
      </c>
      <c r="I30" s="21">
        <f>MATCH(E30,{"知识体","知识域","知识区","知识主题","知识点"},0)-1</f>
        <v>2</v>
      </c>
      <c r="J30" s="21">
        <f>MATCH(F30,{"超","恰","亚","次"},0)-1</f>
        <v>1</v>
      </c>
      <c r="K30" s="21" t="str">
        <f t="shared" si="6"/>
        <v>英语</v>
      </c>
      <c r="L30" s="26" t="s">
        <v>133</v>
      </c>
      <c r="M30" s="23"/>
      <c r="N30" s="23"/>
      <c r="O30" s="24" t="str">
        <f t="shared" si="0"/>
        <v xml:space="preserve">
  - 
    name:  matching
    title:  信息匹配
    description: 
    koLyro: area
    koLyri:  just
    son: </v>
      </c>
      <c r="P30" s="27" t="str">
        <f t="shared" si="7"/>
        <v xml:space="preserve">
      - 
        name:  matching
        title:  信息匹配
        description: 
        koLyro: area
        koLyri:  just
        son: </v>
      </c>
    </row>
    <row r="31" spans="1:16" ht="15" customHeight="1">
      <c r="A31" s="20">
        <f t="shared" si="1"/>
        <v>3</v>
      </c>
      <c r="B31" s="21" t="str">
        <f t="shared" si="2"/>
        <v>知识点</v>
      </c>
      <c r="C31" s="21" t="str">
        <f t="shared" si="3"/>
        <v>标题</v>
      </c>
      <c r="D31" s="21" t="str">
        <f>IFERROR(IF(I31=1,INDEX( {"chinese","english","math","physics","chemistry","biology","politics","history","geography"},MATCH(C31,{"语文","英语","数学","物理","化学","生物","政治","历史","地理"},0)),IF(I31=2,INDEX(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,{"单项选择","阅读理解","信息匹配","完形填空","短文填空","单句填空","短文改错","单句改错","句型转换","翻译短语","翻译句子","词汇/短语及固搭","完成句子","听力"},0)),"")), "")</f>
        <v/>
      </c>
      <c r="E31" s="21" t="str">
        <f t="shared" si="4"/>
        <v>知识点</v>
      </c>
      <c r="F31" s="21" t="str">
        <f t="shared" si="5"/>
        <v>恰</v>
      </c>
      <c r="G31" s="21" t="str">
        <f>INDEX( {"body","discipline","area","topic","point"},MATCH(E31,{"知识体","知识域","知识区","知识主题","知识点"},0))</f>
        <v>point</v>
      </c>
      <c r="H31" s="21" t="str">
        <f>INDEX( {"super","just","sub","infras"},MATCH(F31,{"超","恰","亚","次"},0))</f>
        <v>just</v>
      </c>
      <c r="I31" s="21">
        <f>MATCH(E31,{"知识体","知识域","知识区","知识主题","知识点"},0)-1</f>
        <v>4</v>
      </c>
      <c r="J31" s="21">
        <f>MATCH(F31,{"超","恰","亚","次"},0)-1</f>
        <v>1</v>
      </c>
      <c r="K31" s="21" t="str">
        <f t="shared" si="6"/>
        <v>英语</v>
      </c>
      <c r="L31" s="26" t="s">
        <v>4714</v>
      </c>
      <c r="M31" s="23"/>
      <c r="N31" s="23"/>
      <c r="O31" s="24" t="str">
        <f t="shared" si="0"/>
        <v xml:space="preserve">
  - 
    name:  标题
    title:  标题
    description: 
    koLyro: point
    koLyri:  just
    son: </v>
      </c>
      <c r="P31" s="27" t="str">
        <f t="shared" si="7"/>
        <v xml:space="preserve">
        - 
          name:  标题
          title:  标题
          description: 
          koLyro: point
          koLyri:  just
          son: </v>
      </c>
    </row>
    <row r="32" spans="1:16" ht="15" customHeight="1">
      <c r="A32" s="20">
        <f t="shared" si="1"/>
        <v>3</v>
      </c>
      <c r="B32" s="21" t="str">
        <f t="shared" si="2"/>
        <v>知识点</v>
      </c>
      <c r="C32" s="21" t="str">
        <f t="shared" si="3"/>
        <v>段首设空</v>
      </c>
      <c r="D32" s="21" t="str">
        <f>IFERROR(IF(I32=1,INDEX( {"chinese","english","math","physics","chemistry","biology","politics","history","geography"},MATCH(C32,{"语文","英语","数学","物理","化学","生物","政治","历史","地理"},0)),IF(I32=2,INDEX(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,{"单项选择","阅读理解","信息匹配","完形填空","短文填空","单句填空","短文改错","单句改错","句型转换","翻译短语","翻译句子","词汇/短语及固搭","完成句子","听力"},0)),"")), "")</f>
        <v/>
      </c>
      <c r="E32" s="21" t="str">
        <f t="shared" si="4"/>
        <v>知识点</v>
      </c>
      <c r="F32" s="21" t="str">
        <f t="shared" si="5"/>
        <v>恰</v>
      </c>
      <c r="G32" s="21" t="str">
        <f>INDEX( {"body","discipline","area","topic","point"},MATCH(E32,{"知识体","知识域","知识区","知识主题","知识点"},0))</f>
        <v>point</v>
      </c>
      <c r="H32" s="21" t="str">
        <f>INDEX( {"super","just","sub","infras"},MATCH(F32,{"超","恰","亚","次"},0))</f>
        <v>just</v>
      </c>
      <c r="I32" s="21">
        <f>MATCH(E32,{"知识体","知识域","知识区","知识主题","知识点"},0)-1</f>
        <v>4</v>
      </c>
      <c r="J32" s="21">
        <f>MATCH(F32,{"超","恰","亚","次"},0)-1</f>
        <v>1</v>
      </c>
      <c r="K32" s="21" t="str">
        <f t="shared" si="6"/>
        <v>英语</v>
      </c>
      <c r="L32" s="26" t="s">
        <v>134</v>
      </c>
      <c r="M32" s="23"/>
      <c r="N32" s="23"/>
      <c r="O32" s="24" t="str">
        <f t="shared" si="0"/>
        <v xml:space="preserve">
  - 
    name:  段首设空
    title:  段首设空
    description: 
    koLyro: point
    koLyri:  just
    son: </v>
      </c>
      <c r="P32" s="27" t="str">
        <f t="shared" si="7"/>
        <v xml:space="preserve">
        - 
          name:  段首设空
          title:  段首设空
          description: 
          koLyro: point
          koLyri:  just
          son: </v>
      </c>
    </row>
    <row r="33" spans="1:16" ht="15" customHeight="1">
      <c r="A33" s="20">
        <f t="shared" si="1"/>
        <v>3</v>
      </c>
      <c r="B33" s="21" t="str">
        <f t="shared" si="2"/>
        <v>知识点</v>
      </c>
      <c r="C33" s="21" t="str">
        <f t="shared" si="3"/>
        <v>段中设空</v>
      </c>
      <c r="D33" s="21" t="str">
        <f>IFERROR(IF(I33=1,INDEX( {"chinese","english","math","physics","chemistry","biology","politics","history","geography"},MATCH(C33,{"语文","英语","数学","物理","化学","生物","政治","历史","地理"},0)),IF(I33=2,INDEX(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,{"单项选择","阅读理解","信息匹配","完形填空","短文填空","单句填空","短文改错","单句改错","句型转换","翻译短语","翻译句子","词汇/短语及固搭","完成句子","听力"},0)),"")), "")</f>
        <v/>
      </c>
      <c r="E33" s="21" t="str">
        <f t="shared" si="4"/>
        <v>知识点</v>
      </c>
      <c r="F33" s="21" t="str">
        <f t="shared" si="5"/>
        <v>恰</v>
      </c>
      <c r="G33" s="21" t="str">
        <f>INDEX( {"body","discipline","area","topic","point"},MATCH(E33,{"知识体","知识域","知识区","知识主题","知识点"},0))</f>
        <v>point</v>
      </c>
      <c r="H33" s="21" t="str">
        <f>INDEX( {"super","just","sub","infras"},MATCH(F33,{"超","恰","亚","次"},0))</f>
        <v>just</v>
      </c>
      <c r="I33" s="21">
        <f>MATCH(E33,{"知识体","知识域","知识区","知识主题","知识点"},0)-1</f>
        <v>4</v>
      </c>
      <c r="J33" s="21">
        <f>MATCH(F33,{"超","恰","亚","次"},0)-1</f>
        <v>1</v>
      </c>
      <c r="K33" s="21" t="str">
        <f t="shared" si="6"/>
        <v>英语</v>
      </c>
      <c r="L33" s="26" t="s">
        <v>135</v>
      </c>
      <c r="M33" s="23"/>
      <c r="N33" s="23"/>
      <c r="O33" s="24" t="str">
        <f t="shared" si="0"/>
        <v xml:space="preserve">
  - 
    name:  段中设空
    title:  段中设空
    description: 
    koLyro: point
    koLyri:  just
    son: </v>
      </c>
      <c r="P33" s="27" t="str">
        <f t="shared" si="7"/>
        <v xml:space="preserve">
        - 
          name:  段中设空
          title:  段中设空
          description: 
          koLyro: point
          koLyri:  just
          son: </v>
      </c>
    </row>
    <row r="34" spans="1:16" ht="15" customHeight="1">
      <c r="A34" s="20">
        <f t="shared" si="1"/>
        <v>3</v>
      </c>
      <c r="B34" s="21" t="str">
        <f t="shared" si="2"/>
        <v>知识点</v>
      </c>
      <c r="C34" s="21" t="str">
        <f t="shared" si="3"/>
        <v>段尾设空</v>
      </c>
      <c r="D34" s="21" t="str">
        <f>IFERROR(IF(I34=1,INDEX( {"chinese","english","math","physics","chemistry","biology","politics","history","geography"},MATCH(C34,{"语文","英语","数学","物理","化学","生物","政治","历史","地理"},0)),IF(I34=2,INDEX(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,{"单项选择","阅读理解","信息匹配","完形填空","短文填空","单句填空","短文改错","单句改错","句型转换","翻译短语","翻译句子","词汇/短语及固搭","完成句子","听力"},0)),"")), "")</f>
        <v/>
      </c>
      <c r="E34" s="21" t="str">
        <f t="shared" si="4"/>
        <v>知识点</v>
      </c>
      <c r="F34" s="21" t="str">
        <f t="shared" si="5"/>
        <v>恰</v>
      </c>
      <c r="G34" s="21" t="str">
        <f>INDEX( {"body","discipline","area","topic","point"},MATCH(E34,{"知识体","知识域","知识区","知识主题","知识点"},0))</f>
        <v>point</v>
      </c>
      <c r="H34" s="21" t="str">
        <f>INDEX( {"super","just","sub","infras"},MATCH(F34,{"超","恰","亚","次"},0))</f>
        <v>just</v>
      </c>
      <c r="I34" s="21">
        <f>MATCH(E34,{"知识体","知识域","知识区","知识主题","知识点"},0)-1</f>
        <v>4</v>
      </c>
      <c r="J34" s="21">
        <f>MATCH(F34,{"超","恰","亚","次"},0)-1</f>
        <v>1</v>
      </c>
      <c r="K34" s="21" t="str">
        <f t="shared" si="6"/>
        <v>英语</v>
      </c>
      <c r="L34" s="26" t="s">
        <v>136</v>
      </c>
      <c r="M34" s="23"/>
      <c r="N34" s="23"/>
      <c r="O34" s="24" t="str">
        <f t="shared" si="0"/>
        <v xml:space="preserve">
  - 
    name:  段尾设空
    title:  段尾设空
    description: 
    koLyro: point
    koLyri:  just
    son: </v>
      </c>
      <c r="P34" s="27" t="str">
        <f t="shared" si="7"/>
        <v xml:space="preserve">
        - 
          name:  段尾设空
          title:  段尾设空
          description: 
          koLyro: point
          koLyri:  just
          son: </v>
      </c>
    </row>
    <row r="35" spans="1:16" ht="15" customHeight="1">
      <c r="A35" s="20">
        <f t="shared" si="1"/>
        <v>2</v>
      </c>
      <c r="B35" s="21" t="str">
        <f t="shared" si="2"/>
        <v>知识区</v>
      </c>
      <c r="C35" s="21" t="str">
        <f t="shared" si="3"/>
        <v>短文填空</v>
      </c>
      <c r="D35" s="21" t="str">
        <f>IFERROR(IF(I35=1,INDEX( {"chinese","english","math","physics","chemistry","biology","politics","history","geography"},MATCH(C35,{"语文","英语","数学","物理","化学","生物","政治","历史","地理"},0)),IF(I35=2,INDEX(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,{"单项选择","阅读理解","信息匹配","完形填空","短文填空","单句填空","短文改错","单句改错","句型转换","翻译短语","翻译句子","词汇/短语及固搭","完成句子","听力"},0)),"")), "")</f>
        <v>fillWordInText</v>
      </c>
      <c r="E35" s="21" t="str">
        <f t="shared" si="4"/>
        <v>知识区</v>
      </c>
      <c r="F35" s="21" t="str">
        <f t="shared" si="5"/>
        <v>恰</v>
      </c>
      <c r="G35" s="21" t="str">
        <f>INDEX( {"body","discipline","area","topic","point"},MATCH(E35,{"知识体","知识域","知识区","知识主题","知识点"},0))</f>
        <v>area</v>
      </c>
      <c r="H35" s="21" t="str">
        <f>INDEX( {"super","just","sub","infras"},MATCH(F35,{"超","恰","亚","次"},0))</f>
        <v>just</v>
      </c>
      <c r="I35" s="21">
        <f>MATCH(E35,{"知识体","知识域","知识区","知识主题","知识点"},0)-1</f>
        <v>2</v>
      </c>
      <c r="J35" s="21">
        <f>MATCH(F35,{"超","恰","亚","次"},0)-1</f>
        <v>1</v>
      </c>
      <c r="K35" s="21" t="str">
        <f t="shared" si="6"/>
        <v>英语</v>
      </c>
      <c r="L35" s="26" t="s">
        <v>4715</v>
      </c>
      <c r="M35" s="23" t="s">
        <v>4737</v>
      </c>
      <c r="N35" s="23"/>
      <c r="O35" s="24" t="str">
        <f t="shared" si="0"/>
        <v xml:space="preserve">
  - 
    name:  fillWordInText
    title:  短文填空
    description: 
    koLyro: area
    koLyri:  just
    son: </v>
      </c>
      <c r="P35" s="27" t="str">
        <f t="shared" si="7"/>
        <v xml:space="preserve">
      - 
        name:  fillWordInText
        title:  短文填空
        description: 
        koLyro: area
        koLyri:  just
        son: </v>
      </c>
    </row>
    <row r="36" spans="1:16" ht="15" customHeight="1">
      <c r="A36" s="20">
        <f t="shared" si="1"/>
        <v>2</v>
      </c>
      <c r="B36" s="21" t="str">
        <f t="shared" si="2"/>
        <v>知识区</v>
      </c>
      <c r="C36" s="21" t="str">
        <f t="shared" si="3"/>
        <v>短文改错</v>
      </c>
      <c r="D36" s="21" t="str">
        <f>IFERROR(IF(I36=1,INDEX( {"chinese","english","math","physics","chemistry","biology","politics","history","geography"},MATCH(C36,{"语文","英语","数学","物理","化学","生物","政治","历史","地理"},0)),IF(I36=2,INDEX(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,{"单项选择","阅读理解","信息匹配","完形填空","短文填空","单句填空","短文改错","单句改错","句型转换","翻译短语","翻译句子","词汇/短语及固搭","完成句子","听力"},0)),"")), "")</f>
        <v>textCorrection</v>
      </c>
      <c r="E36" s="21" t="str">
        <f t="shared" si="4"/>
        <v>知识区</v>
      </c>
      <c r="F36" s="21" t="str">
        <f t="shared" si="5"/>
        <v>恰</v>
      </c>
      <c r="G36" s="21" t="str">
        <f>INDEX( {"body","discipline","area","topic","point"},MATCH(E36,{"知识体","知识域","知识区","知识主题","知识点"},0))</f>
        <v>area</v>
      </c>
      <c r="H36" s="21" t="str">
        <f>INDEX( {"super","just","sub","infras"},MATCH(F36,{"超","恰","亚","次"},0))</f>
        <v>just</v>
      </c>
      <c r="I36" s="21">
        <f>MATCH(E36,{"知识体","知识域","知识区","知识主题","知识点"},0)-1</f>
        <v>2</v>
      </c>
      <c r="J36" s="21">
        <f>MATCH(F36,{"超","恰","亚","次"},0)-1</f>
        <v>1</v>
      </c>
      <c r="K36" s="21" t="str">
        <f t="shared" si="6"/>
        <v>英语</v>
      </c>
      <c r="L36" s="26" t="s">
        <v>137</v>
      </c>
      <c r="M36" s="23"/>
      <c r="N36" s="23"/>
      <c r="O36" s="24" t="str">
        <f t="shared" si="0"/>
        <v xml:space="preserve">
  - 
    name:  textCorrection
    title:  短文改错
    description: 
    koLyro: area
    koLyri:  just
    son: </v>
      </c>
      <c r="P36" s="27" t="str">
        <f t="shared" si="7"/>
        <v xml:space="preserve">
      - 
        name:  textCorrection
        title:  短文改错
        description: 
        koLyro: area
        koLyri:  just
        son: </v>
      </c>
    </row>
    <row r="37" spans="1:16" ht="15" customHeight="1">
      <c r="A37" s="20">
        <f t="shared" si="1"/>
        <v>3</v>
      </c>
      <c r="B37" s="21" t="str">
        <f t="shared" si="2"/>
        <v>知识点</v>
      </c>
      <c r="C37" s="21" t="str">
        <f t="shared" si="3"/>
        <v>时态语态错误</v>
      </c>
      <c r="D37" s="21" t="str">
        <f>IFERROR(IF(I37=1,INDEX( {"chinese","english","math","physics","chemistry","biology","politics","history","geography"},MATCH(C37,{"语文","英语","数学","物理","化学","生物","政治","历史","地理"},0)),IF(I37=2,INDEX(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,{"单项选择","阅读理解","信息匹配","完形填空","短文填空","单句填空","短文改错","单句改错","句型转换","翻译短语","翻译句子","词汇/短语及固搭","完成句子","听力"},0)),"")), "")</f>
        <v/>
      </c>
      <c r="E37" s="21" t="str">
        <f t="shared" si="4"/>
        <v>知识点</v>
      </c>
      <c r="F37" s="21" t="str">
        <f t="shared" si="5"/>
        <v>恰</v>
      </c>
      <c r="G37" s="21" t="str">
        <f>INDEX( {"body","discipline","area","topic","point"},MATCH(E37,{"知识体","知识域","知识区","知识主题","知识点"},0))</f>
        <v>point</v>
      </c>
      <c r="H37" s="21" t="str">
        <f>INDEX( {"super","just","sub","infras"},MATCH(F37,{"超","恰","亚","次"},0))</f>
        <v>just</v>
      </c>
      <c r="I37" s="21">
        <f>MATCH(E37,{"知识体","知识域","知识区","知识主题","知识点"},0)-1</f>
        <v>4</v>
      </c>
      <c r="J37" s="21">
        <f>MATCH(F37,{"超","恰","亚","次"},0)-1</f>
        <v>1</v>
      </c>
      <c r="K37" s="21" t="str">
        <f t="shared" si="6"/>
        <v>英语</v>
      </c>
      <c r="L37" s="26" t="s">
        <v>138</v>
      </c>
      <c r="M37" s="23"/>
      <c r="N37" s="23"/>
      <c r="O37" s="24" t="str">
        <f t="shared" si="0"/>
        <v xml:space="preserve">
  - 
    name:  时态语态错误
    title:  时态语态错误
    description: 
    koLyro: point
    koLyri:  just
    son: </v>
      </c>
      <c r="P37" s="27" t="str">
        <f t="shared" si="7"/>
        <v xml:space="preserve">
        - 
          name:  时态语态错误
          title:  时态语态错误
          description: 
          koLyro: point
          koLyri:  just
          son: </v>
      </c>
    </row>
    <row r="38" spans="1:16" ht="15" customHeight="1">
      <c r="A38" s="20">
        <f t="shared" si="1"/>
        <v>3</v>
      </c>
      <c r="B38" s="21" t="str">
        <f t="shared" si="2"/>
        <v>知识点</v>
      </c>
      <c r="C38" s="21" t="str">
        <f t="shared" si="3"/>
        <v>动词平行结构错误</v>
      </c>
      <c r="D38" s="21" t="str">
        <f>IFERROR(IF(I38=1,INDEX( {"chinese","english","math","physics","chemistry","biology","politics","history","geography"},MATCH(C38,{"语文","英语","数学","物理","化学","生物","政治","历史","地理"},0)),IF(I38=2,INDEX(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,{"单项选择","阅读理解","信息匹配","完形填空","短文填空","单句填空","短文改错","单句改错","句型转换","翻译短语","翻译句子","词汇/短语及固搭","完成句子","听力"},0)),"")), "")</f>
        <v/>
      </c>
      <c r="E38" s="21" t="str">
        <f t="shared" si="4"/>
        <v>知识点</v>
      </c>
      <c r="F38" s="21" t="str">
        <f t="shared" si="5"/>
        <v>恰</v>
      </c>
      <c r="G38" s="21" t="str">
        <f>INDEX( {"body","discipline","area","topic","point"},MATCH(E38,{"知识体","知识域","知识区","知识主题","知识点"},0))</f>
        <v>point</v>
      </c>
      <c r="H38" s="21" t="str">
        <f>INDEX( {"super","just","sub","infras"},MATCH(F38,{"超","恰","亚","次"},0))</f>
        <v>just</v>
      </c>
      <c r="I38" s="21">
        <f>MATCH(E38,{"知识体","知识域","知识区","知识主题","知识点"},0)-1</f>
        <v>4</v>
      </c>
      <c r="J38" s="21">
        <f>MATCH(F38,{"超","恰","亚","次"},0)-1</f>
        <v>1</v>
      </c>
      <c r="K38" s="21" t="str">
        <f t="shared" si="6"/>
        <v>英语</v>
      </c>
      <c r="L38" s="26" t="s">
        <v>139</v>
      </c>
      <c r="M38" s="23"/>
      <c r="N38" s="23"/>
      <c r="O38" s="24" t="str">
        <f t="shared" si="0"/>
        <v xml:space="preserve">
  - 
    name:  动词平行结构错误
    title:  动词平行结构错误
    description: 
    koLyro: point
    koLyri:  just
    son: </v>
      </c>
      <c r="P38" s="27" t="str">
        <f t="shared" si="7"/>
        <v xml:space="preserve">
        - 
          name:  动词平行结构错误
          title:  动词平行结构错误
          description: 
          koLyro: point
          koLyri:  just
          son: </v>
      </c>
    </row>
    <row r="39" spans="1:16" ht="15" customHeight="1">
      <c r="A39" s="20">
        <f t="shared" si="1"/>
        <v>3</v>
      </c>
      <c r="B39" s="21" t="str">
        <f t="shared" si="2"/>
        <v>知识点</v>
      </c>
      <c r="C39" s="21" t="str">
        <f t="shared" si="3"/>
        <v>非谓语动词误用</v>
      </c>
      <c r="D39" s="21" t="str">
        <f>IFERROR(IF(I39=1,INDEX( {"chinese","english","math","physics","chemistry","biology","politics","history","geography"},MATCH(C39,{"语文","英语","数学","物理","化学","生物","政治","历史","地理"},0)),IF(I39=2,INDEX(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,{"单项选择","阅读理解","信息匹配","完形填空","短文填空","单句填空","短文改错","单句改错","句型转换","翻译短语","翻译句子","词汇/短语及固搭","完成句子","听力"},0)),"")), "")</f>
        <v/>
      </c>
      <c r="E39" s="21" t="str">
        <f t="shared" si="4"/>
        <v>知识点</v>
      </c>
      <c r="F39" s="21" t="str">
        <f t="shared" si="5"/>
        <v>恰</v>
      </c>
      <c r="G39" s="21" t="str">
        <f>INDEX( {"body","discipline","area","topic","point"},MATCH(E39,{"知识体","知识域","知识区","知识主题","知识点"},0))</f>
        <v>point</v>
      </c>
      <c r="H39" s="21" t="str">
        <f>INDEX( {"super","just","sub","infras"},MATCH(F39,{"超","恰","亚","次"},0))</f>
        <v>just</v>
      </c>
      <c r="I39" s="21">
        <f>MATCH(E39,{"知识体","知识域","知识区","知识主题","知识点"},0)-1</f>
        <v>4</v>
      </c>
      <c r="J39" s="21">
        <f>MATCH(F39,{"超","恰","亚","次"},0)-1</f>
        <v>1</v>
      </c>
      <c r="K39" s="21" t="str">
        <f t="shared" si="6"/>
        <v>英语</v>
      </c>
      <c r="L39" s="26" t="s">
        <v>140</v>
      </c>
      <c r="M39" s="23"/>
      <c r="N39" s="23"/>
      <c r="O39" s="24" t="str">
        <f t="shared" si="0"/>
        <v xml:space="preserve">
  - 
    name:  非谓语动词误用
    title:  非谓语动词误用
    description: 
    koLyro: point
    koLyri:  just
    son: </v>
      </c>
      <c r="P39" s="27" t="str">
        <f t="shared" si="7"/>
        <v xml:space="preserve">
        - 
          name:  非谓语动词误用
          title:  非谓语动词误用
          description: 
          koLyro: point
          koLyri:  just
          son: </v>
      </c>
    </row>
    <row r="40" spans="1:16" ht="15" customHeight="1">
      <c r="A40" s="20">
        <f t="shared" si="1"/>
        <v>3</v>
      </c>
      <c r="B40" s="21" t="str">
        <f t="shared" si="2"/>
        <v>知识点</v>
      </c>
      <c r="C40" s="21" t="str">
        <f t="shared" si="3"/>
        <v>名词的单复数错误</v>
      </c>
      <c r="D40" s="21" t="str">
        <f>IFERROR(IF(I40=1,INDEX( {"chinese","english","math","physics","chemistry","biology","politics","history","geography"},MATCH(C40,{"语文","英语","数学","物理","化学","生物","政治","历史","地理"},0)),IF(I40=2,INDEX(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,{"单项选择","阅读理解","信息匹配","完形填空","短文填空","单句填空","短文改错","单句改错","句型转换","翻译短语","翻译句子","词汇/短语及固搭","完成句子","听力"},0)),"")), "")</f>
        <v/>
      </c>
      <c r="E40" s="21" t="str">
        <f t="shared" si="4"/>
        <v>知识点</v>
      </c>
      <c r="F40" s="21" t="str">
        <f t="shared" si="5"/>
        <v>恰</v>
      </c>
      <c r="G40" s="21" t="str">
        <f>INDEX( {"body","discipline","area","topic","point"},MATCH(E40,{"知识体","知识域","知识区","知识主题","知识点"},0))</f>
        <v>point</v>
      </c>
      <c r="H40" s="21" t="str">
        <f>INDEX( {"super","just","sub","infras"},MATCH(F40,{"超","恰","亚","次"},0))</f>
        <v>just</v>
      </c>
      <c r="I40" s="21">
        <f>MATCH(E40,{"知识体","知识域","知识区","知识主题","知识点"},0)-1</f>
        <v>4</v>
      </c>
      <c r="J40" s="21">
        <f>MATCH(F40,{"超","恰","亚","次"},0)-1</f>
        <v>1</v>
      </c>
      <c r="K40" s="21" t="str">
        <f t="shared" si="6"/>
        <v>英语</v>
      </c>
      <c r="L40" s="26" t="s">
        <v>141</v>
      </c>
      <c r="M40" s="23"/>
      <c r="N40" s="23"/>
      <c r="O40" s="24" t="str">
        <f t="shared" si="0"/>
        <v xml:space="preserve">
  - 
    name:  名词的单复数错误
    title:  名词的单复数错误
    description: 
    koLyro: point
    koLyri:  just
    son: </v>
      </c>
      <c r="P40" s="27" t="str">
        <f t="shared" si="7"/>
        <v xml:space="preserve">
        - 
          name:  名词的单复数错误
          title:  名词的单复数错误
          description: 
          koLyro: point
          koLyri:  just
          son: </v>
      </c>
    </row>
    <row r="41" spans="1:16" ht="15" customHeight="1">
      <c r="A41" s="20">
        <f t="shared" si="1"/>
        <v>3</v>
      </c>
      <c r="B41" s="21" t="str">
        <f t="shared" si="2"/>
        <v>知识点</v>
      </c>
      <c r="C41" s="21" t="str">
        <f t="shared" si="3"/>
        <v>名词所有格错误</v>
      </c>
      <c r="D41" s="21" t="str">
        <f>IFERROR(IF(I41=1,INDEX( {"chinese","english","math","physics","chemistry","biology","politics","history","geography"},MATCH(C41,{"语文","英语","数学","物理","化学","生物","政治","历史","地理"},0)),IF(I41=2,INDEX(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,{"单项选择","阅读理解","信息匹配","完形填空","短文填空","单句填空","短文改错","单句改错","句型转换","翻译短语","翻译句子","词汇/短语及固搭","完成句子","听力"},0)),"")), "")</f>
        <v/>
      </c>
      <c r="E41" s="21" t="str">
        <f t="shared" si="4"/>
        <v>知识点</v>
      </c>
      <c r="F41" s="21" t="str">
        <f t="shared" si="5"/>
        <v>恰</v>
      </c>
      <c r="G41" s="21" t="str">
        <f>INDEX( {"body","discipline","area","topic","point"},MATCH(E41,{"知识体","知识域","知识区","知识主题","知识点"},0))</f>
        <v>point</v>
      </c>
      <c r="H41" s="21" t="str">
        <f>INDEX( {"super","just","sub","infras"},MATCH(F41,{"超","恰","亚","次"},0))</f>
        <v>just</v>
      </c>
      <c r="I41" s="21">
        <f>MATCH(E41,{"知识体","知识域","知识区","知识主题","知识点"},0)-1</f>
        <v>4</v>
      </c>
      <c r="J41" s="21">
        <f>MATCH(F41,{"超","恰","亚","次"},0)-1</f>
        <v>1</v>
      </c>
      <c r="K41" s="21" t="str">
        <f t="shared" si="6"/>
        <v>英语</v>
      </c>
      <c r="L41" s="26" t="s">
        <v>142</v>
      </c>
      <c r="M41" s="23"/>
      <c r="N41" s="23"/>
      <c r="O41" s="24" t="str">
        <f t="shared" si="0"/>
        <v xml:space="preserve">
  - 
    name:  名词所有格错误
    title:  名词所有格错误
    description: 
    koLyro: point
    koLyri:  just
    son: </v>
      </c>
      <c r="P41" s="27" t="str">
        <f t="shared" si="7"/>
        <v xml:space="preserve">
        - 
          name:  名词所有格错误
          title:  名词所有格错误
          description: 
          koLyro: point
          koLyri:  just
          son: </v>
      </c>
    </row>
    <row r="42" spans="1:16" ht="15" customHeight="1">
      <c r="A42" s="20">
        <f t="shared" si="1"/>
        <v>3</v>
      </c>
      <c r="B42" s="21" t="str">
        <f t="shared" si="2"/>
        <v>知识点</v>
      </c>
      <c r="C42" s="21" t="str">
        <f t="shared" si="3"/>
        <v>形容词，副词误用</v>
      </c>
      <c r="D42" s="21" t="str">
        <f>IFERROR(IF(I42=1,INDEX( {"chinese","english","math","physics","chemistry","biology","politics","history","geography"},MATCH(C42,{"语文","英语","数学","物理","化学","生物","政治","历史","地理"},0)),IF(I42=2,INDEX(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,{"单项选择","阅读理解","信息匹配","完形填空","短文填空","单句填空","短文改错","单句改错","句型转换","翻译短语","翻译句子","词汇/短语及固搭","完成句子","听力"},0)),"")), "")</f>
        <v/>
      </c>
      <c r="E42" s="21" t="str">
        <f t="shared" si="4"/>
        <v>知识点</v>
      </c>
      <c r="F42" s="21" t="str">
        <f t="shared" si="5"/>
        <v>恰</v>
      </c>
      <c r="G42" s="21" t="str">
        <f>INDEX( {"body","discipline","area","topic","point"},MATCH(E42,{"知识体","知识域","知识区","知识主题","知识点"},0))</f>
        <v>point</v>
      </c>
      <c r="H42" s="21" t="str">
        <f>INDEX( {"super","just","sub","infras"},MATCH(F42,{"超","恰","亚","次"},0))</f>
        <v>just</v>
      </c>
      <c r="I42" s="21">
        <f>MATCH(E42,{"知识体","知识域","知识区","知识主题","知识点"},0)-1</f>
        <v>4</v>
      </c>
      <c r="J42" s="21">
        <f>MATCH(F42,{"超","恰","亚","次"},0)-1</f>
        <v>1</v>
      </c>
      <c r="K42" s="21" t="str">
        <f t="shared" si="6"/>
        <v>英语</v>
      </c>
      <c r="L42" s="26" t="s">
        <v>143</v>
      </c>
      <c r="M42" s="23"/>
      <c r="N42" s="23"/>
      <c r="O42" s="24" t="str">
        <f t="shared" si="0"/>
        <v xml:space="preserve">
  - 
    name:  形容词，副词误用
    title:  形容词，副词误用
    description: 
    koLyro: point
    koLyri:  just
    son: </v>
      </c>
      <c r="P42" s="27" t="str">
        <f t="shared" si="7"/>
        <v xml:space="preserve">
        - 
          name:  形容词，副词误用
          title:  形容词，副词误用
          description: 
          koLyro: point
          koLyri:  just
          son: </v>
      </c>
    </row>
    <row r="43" spans="1:16" ht="15" customHeight="1">
      <c r="A43" s="20">
        <f t="shared" si="1"/>
        <v>3</v>
      </c>
      <c r="B43" s="21" t="str">
        <f t="shared" si="2"/>
        <v>知识点</v>
      </c>
      <c r="C43" s="21" t="str">
        <f t="shared" si="3"/>
        <v>比较级误用</v>
      </c>
      <c r="D43" s="21" t="str">
        <f>IFERROR(IF(I43=1,INDEX( {"chinese","english","math","physics","chemistry","biology","politics","history","geography"},MATCH(C43,{"语文","英语","数学","物理","化学","生物","政治","历史","地理"},0)),IF(I43=2,INDEX(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,{"单项选择","阅读理解","信息匹配","完形填空","短文填空","单句填空","短文改错","单句改错","句型转换","翻译短语","翻译句子","词汇/短语及固搭","完成句子","听力"},0)),"")), "")</f>
        <v/>
      </c>
      <c r="E43" s="21" t="str">
        <f t="shared" si="4"/>
        <v>知识点</v>
      </c>
      <c r="F43" s="21" t="str">
        <f t="shared" si="5"/>
        <v>恰</v>
      </c>
      <c r="G43" s="21" t="str">
        <f>INDEX( {"body","discipline","area","topic","point"},MATCH(E43,{"知识体","知识域","知识区","知识主题","知识点"},0))</f>
        <v>point</v>
      </c>
      <c r="H43" s="21" t="str">
        <f>INDEX( {"super","just","sub","infras"},MATCH(F43,{"超","恰","亚","次"},0))</f>
        <v>just</v>
      </c>
      <c r="I43" s="21">
        <f>MATCH(E43,{"知识体","知识域","知识区","知识主题","知识点"},0)-1</f>
        <v>4</v>
      </c>
      <c r="J43" s="21">
        <f>MATCH(F43,{"超","恰","亚","次"},0)-1</f>
        <v>1</v>
      </c>
      <c r="K43" s="21" t="str">
        <f t="shared" si="6"/>
        <v>英语</v>
      </c>
      <c r="L43" s="26" t="s">
        <v>144</v>
      </c>
      <c r="M43" s="23"/>
      <c r="N43" s="23"/>
      <c r="O43" s="24" t="str">
        <f t="shared" si="0"/>
        <v xml:space="preserve">
  - 
    name:  比较级误用
    title:  比较级误用
    description: 
    koLyro: point
    koLyri:  just
    son: </v>
      </c>
      <c r="P43" s="27" t="str">
        <f t="shared" si="7"/>
        <v xml:space="preserve">
        - 
          name:  比较级误用
          title:  比较级误用
          description: 
          koLyro: point
          koLyri:  just
          son: </v>
      </c>
    </row>
    <row r="44" spans="1:16" ht="15" customHeight="1">
      <c r="A44" s="20">
        <f t="shared" si="1"/>
        <v>3</v>
      </c>
      <c r="B44" s="21" t="str">
        <f t="shared" si="2"/>
        <v>知识点</v>
      </c>
      <c r="C44" s="21" t="str">
        <f t="shared" si="3"/>
        <v>介词误用或是漏用</v>
      </c>
      <c r="D44" s="21" t="str">
        <f>IFERROR(IF(I44=1,INDEX( {"chinese","english","math","physics","chemistry","biology","politics","history","geography"},MATCH(C44,{"语文","英语","数学","物理","化学","生物","政治","历史","地理"},0)),IF(I44=2,INDEX(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,{"单项选择","阅读理解","信息匹配","完形填空","短文填空","单句填空","短文改错","单句改错","句型转换","翻译短语","翻译句子","词汇/短语及固搭","完成句子","听力"},0)),"")), "")</f>
        <v/>
      </c>
      <c r="E44" s="21" t="str">
        <f t="shared" si="4"/>
        <v>知识点</v>
      </c>
      <c r="F44" s="21" t="str">
        <f t="shared" si="5"/>
        <v>恰</v>
      </c>
      <c r="G44" s="21" t="str">
        <f>INDEX( {"body","discipline","area","topic","point"},MATCH(E44,{"知识体","知识域","知识区","知识主题","知识点"},0))</f>
        <v>point</v>
      </c>
      <c r="H44" s="21" t="str">
        <f>INDEX( {"super","just","sub","infras"},MATCH(F44,{"超","恰","亚","次"},0))</f>
        <v>just</v>
      </c>
      <c r="I44" s="21">
        <f>MATCH(E44,{"知识体","知识域","知识区","知识主题","知识点"},0)-1</f>
        <v>4</v>
      </c>
      <c r="J44" s="21">
        <f>MATCH(F44,{"超","恰","亚","次"},0)-1</f>
        <v>1</v>
      </c>
      <c r="K44" s="21" t="str">
        <f t="shared" si="6"/>
        <v>英语</v>
      </c>
      <c r="L44" s="26" t="s">
        <v>145</v>
      </c>
      <c r="M44" s="23"/>
      <c r="N44" s="23"/>
      <c r="O44" s="24" t="str">
        <f t="shared" si="0"/>
        <v xml:space="preserve">
  - 
    name:  介词误用或是漏用
    title:  介词误用或是漏用
    description: 
    koLyro: point
    koLyri:  just
    son: </v>
      </c>
      <c r="P44" s="27" t="str">
        <f t="shared" si="7"/>
        <v xml:space="preserve">
        - 
          name:  介词误用或是漏用
          title:  介词误用或是漏用
          description: 
          koLyro: point
          koLyri:  just
          son: </v>
      </c>
    </row>
    <row r="45" spans="1:16" ht="15" customHeight="1">
      <c r="A45" s="20">
        <f t="shared" si="1"/>
        <v>3</v>
      </c>
      <c r="B45" s="21" t="str">
        <f t="shared" si="2"/>
        <v>知识点</v>
      </c>
      <c r="C45" s="21" t="str">
        <f t="shared" si="3"/>
        <v>连词误用或是漏用</v>
      </c>
      <c r="D45" s="21" t="str">
        <f>IFERROR(IF(I45=1,INDEX( {"chinese","english","math","physics","chemistry","biology","politics","history","geography"},MATCH(C45,{"语文","英语","数学","物理","化学","生物","政治","历史","地理"},0)),IF(I45=2,INDEX(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,{"单项选择","阅读理解","信息匹配","完形填空","短文填空","单句填空","短文改错","单句改错","句型转换","翻译短语","翻译句子","词汇/短语及固搭","完成句子","听力"},0)),"")), "")</f>
        <v/>
      </c>
      <c r="E45" s="21" t="str">
        <f t="shared" si="4"/>
        <v>知识点</v>
      </c>
      <c r="F45" s="21" t="str">
        <f t="shared" si="5"/>
        <v>恰</v>
      </c>
      <c r="G45" s="21" t="str">
        <f>INDEX( {"body","discipline","area","topic","point"},MATCH(E45,{"知识体","知识域","知识区","知识主题","知识点"},0))</f>
        <v>point</v>
      </c>
      <c r="H45" s="21" t="str">
        <f>INDEX( {"super","just","sub","infras"},MATCH(F45,{"超","恰","亚","次"},0))</f>
        <v>just</v>
      </c>
      <c r="I45" s="21">
        <f>MATCH(E45,{"知识体","知识域","知识区","知识主题","知识点"},0)-1</f>
        <v>4</v>
      </c>
      <c r="J45" s="21">
        <f>MATCH(F45,{"超","恰","亚","次"},0)-1</f>
        <v>1</v>
      </c>
      <c r="K45" s="21" t="str">
        <f t="shared" si="6"/>
        <v>英语</v>
      </c>
      <c r="L45" s="26" t="s">
        <v>146</v>
      </c>
      <c r="M45" s="23"/>
      <c r="N45" s="23"/>
      <c r="O45" s="24" t="str">
        <f t="shared" si="0"/>
        <v xml:space="preserve">
  - 
    name:  连词误用或是漏用
    title:  连词误用或是漏用
    description: 
    koLyro: point
    koLyri:  just
    son: </v>
      </c>
      <c r="P45" s="27" t="str">
        <f t="shared" si="7"/>
        <v xml:space="preserve">
        - 
          name:  连词误用或是漏用
          title:  连词误用或是漏用
          description: 
          koLyro: point
          koLyri:  just
          son: </v>
      </c>
    </row>
    <row r="46" spans="1:16" ht="15" customHeight="1">
      <c r="A46" s="20">
        <f t="shared" si="1"/>
        <v>3</v>
      </c>
      <c r="B46" s="21" t="str">
        <f t="shared" si="2"/>
        <v>知识点</v>
      </c>
      <c r="C46" s="21" t="str">
        <f t="shared" si="3"/>
        <v>主谓不一致</v>
      </c>
      <c r="D46" s="21" t="str">
        <f>IFERROR(IF(I46=1,INDEX( {"chinese","english","math","physics","chemistry","biology","politics","history","geography"},MATCH(C46,{"语文","英语","数学","物理","化学","生物","政治","历史","地理"},0)),IF(I46=2,INDEX(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,{"单项选择","阅读理解","信息匹配","完形填空","短文填空","单句填空","短文改错","单句改错","句型转换","翻译短语","翻译句子","词汇/短语及固搭","完成句子","听力"},0)),"")), "")</f>
        <v/>
      </c>
      <c r="E46" s="21" t="str">
        <f t="shared" si="4"/>
        <v>知识点</v>
      </c>
      <c r="F46" s="21" t="str">
        <f t="shared" si="5"/>
        <v>恰</v>
      </c>
      <c r="G46" s="21" t="str">
        <f>INDEX( {"body","discipline","area","topic","point"},MATCH(E46,{"知识体","知识域","知识区","知识主题","知识点"},0))</f>
        <v>point</v>
      </c>
      <c r="H46" s="21" t="str">
        <f>INDEX( {"super","just","sub","infras"},MATCH(F46,{"超","恰","亚","次"},0))</f>
        <v>just</v>
      </c>
      <c r="I46" s="21">
        <f>MATCH(E46,{"知识体","知识域","知识区","知识主题","知识点"},0)-1</f>
        <v>4</v>
      </c>
      <c r="J46" s="21">
        <f>MATCH(F46,{"超","恰","亚","次"},0)-1</f>
        <v>1</v>
      </c>
      <c r="K46" s="21" t="str">
        <f t="shared" si="6"/>
        <v>英语</v>
      </c>
      <c r="L46" s="26" t="s">
        <v>147</v>
      </c>
      <c r="M46" s="23"/>
      <c r="N46" s="23"/>
      <c r="O46" s="24" t="str">
        <f t="shared" si="0"/>
        <v xml:space="preserve">
  - 
    name:  主谓不一致
    title:  主谓不一致
    description: 
    koLyro: point
    koLyri:  just
    son: </v>
      </c>
      <c r="P46" s="27" t="str">
        <f t="shared" si="7"/>
        <v xml:space="preserve">
        - 
          name:  主谓不一致
          title:  主谓不一致
          description: 
          koLyro: point
          koLyri:  just
          son: </v>
      </c>
    </row>
    <row r="47" spans="1:16" ht="15" customHeight="1">
      <c r="A47" s="20">
        <f t="shared" si="1"/>
        <v>3</v>
      </c>
      <c r="B47" s="21" t="str">
        <f t="shared" si="2"/>
        <v>知识点</v>
      </c>
      <c r="C47" s="21" t="str">
        <f t="shared" si="3"/>
        <v>代词指代错误</v>
      </c>
      <c r="D47" s="21" t="str">
        <f>IFERROR(IF(I47=1,INDEX( {"chinese","english","math","physics","chemistry","biology","politics","history","geography"},MATCH(C47,{"语文","英语","数学","物理","化学","生物","政治","历史","地理"},0)),IF(I47=2,INDEX(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,{"单项选择","阅读理解","信息匹配","完形填空","短文填空","单句填空","短文改错","单句改错","句型转换","翻译短语","翻译句子","词汇/短语及固搭","完成句子","听力"},0)),"")), "")</f>
        <v/>
      </c>
      <c r="E47" s="21" t="str">
        <f t="shared" si="4"/>
        <v>知识点</v>
      </c>
      <c r="F47" s="21" t="str">
        <f t="shared" si="5"/>
        <v>恰</v>
      </c>
      <c r="G47" s="21" t="str">
        <f>INDEX( {"body","discipline","area","topic","point"},MATCH(E47,{"知识体","知识域","知识区","知识主题","知识点"},0))</f>
        <v>point</v>
      </c>
      <c r="H47" s="21" t="str">
        <f>INDEX( {"super","just","sub","infras"},MATCH(F47,{"超","恰","亚","次"},0))</f>
        <v>just</v>
      </c>
      <c r="I47" s="21">
        <f>MATCH(E47,{"知识体","知识域","知识区","知识主题","知识点"},0)-1</f>
        <v>4</v>
      </c>
      <c r="J47" s="21">
        <f>MATCH(F47,{"超","恰","亚","次"},0)-1</f>
        <v>1</v>
      </c>
      <c r="K47" s="21" t="str">
        <f t="shared" si="6"/>
        <v>英语</v>
      </c>
      <c r="L47" s="26" t="s">
        <v>148</v>
      </c>
      <c r="M47" s="23"/>
      <c r="N47" s="23"/>
      <c r="O47" s="24" t="str">
        <f t="shared" si="0"/>
        <v xml:space="preserve">
  - 
    name:  代词指代错误
    title:  代词指代错误
    description: 
    koLyro: point
    koLyri:  just
    son: </v>
      </c>
      <c r="P47" s="27" t="str">
        <f t="shared" si="7"/>
        <v xml:space="preserve">
        - 
          name:  代词指代错误
          title:  代词指代错误
          description: 
          koLyro: point
          koLyri:  just
          son: </v>
      </c>
    </row>
    <row r="48" spans="1:16" ht="15" customHeight="1">
      <c r="A48" s="20">
        <f t="shared" si="1"/>
        <v>3</v>
      </c>
      <c r="B48" s="21" t="str">
        <f t="shared" si="2"/>
        <v>知识点</v>
      </c>
      <c r="C48" s="21" t="str">
        <f t="shared" si="3"/>
        <v>定语从句成分多余</v>
      </c>
      <c r="D48" s="21" t="str">
        <f>IFERROR(IF(I48=1,INDEX( {"chinese","english","math","physics","chemistry","biology","politics","history","geography"},MATCH(C48,{"语文","英语","数学","物理","化学","生物","政治","历史","地理"},0)),IF(I48=2,INDEX(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,{"单项选择","阅读理解","信息匹配","完形填空","短文填空","单句填空","短文改错","单句改错","句型转换","翻译短语","翻译句子","词汇/短语及固搭","完成句子","听力"},0)),"")), "")</f>
        <v/>
      </c>
      <c r="E48" s="21" t="str">
        <f t="shared" si="4"/>
        <v>知识点</v>
      </c>
      <c r="F48" s="21" t="str">
        <f t="shared" si="5"/>
        <v>恰</v>
      </c>
      <c r="G48" s="21" t="str">
        <f>INDEX( {"body","discipline","area","topic","point"},MATCH(E48,{"知识体","知识域","知识区","知识主题","知识点"},0))</f>
        <v>point</v>
      </c>
      <c r="H48" s="21" t="str">
        <f>INDEX( {"super","just","sub","infras"},MATCH(F48,{"超","恰","亚","次"},0))</f>
        <v>just</v>
      </c>
      <c r="I48" s="21">
        <f>MATCH(E48,{"知识体","知识域","知识区","知识主题","知识点"},0)-1</f>
        <v>4</v>
      </c>
      <c r="J48" s="21">
        <f>MATCH(F48,{"超","恰","亚","次"},0)-1</f>
        <v>1</v>
      </c>
      <c r="K48" s="21" t="str">
        <f t="shared" si="6"/>
        <v>英语</v>
      </c>
      <c r="L48" s="26" t="s">
        <v>149</v>
      </c>
      <c r="M48" s="23"/>
      <c r="N48" s="23"/>
      <c r="O48" s="24" t="str">
        <f t="shared" si="0"/>
        <v xml:space="preserve">
  - 
    name:  定语从句成分多余
    title:  定语从句成分多余
    description: 
    koLyro: point
    koLyri:  just
    son: </v>
      </c>
      <c r="P48" s="27" t="str">
        <f t="shared" si="7"/>
        <v xml:space="preserve">
        - 
          name:  定语从句成分多余
          title:  定语从句成分多余
          description: 
          koLyro: point
          koLyri:  just
          son: </v>
      </c>
    </row>
    <row r="49" spans="1:16" ht="15" customHeight="1">
      <c r="A49" s="20">
        <f t="shared" si="1"/>
        <v>2</v>
      </c>
      <c r="B49" s="21" t="str">
        <f t="shared" si="2"/>
        <v>知识区</v>
      </c>
      <c r="C49" s="21" t="str">
        <f t="shared" si="3"/>
        <v>书面表达</v>
      </c>
      <c r="D49" s="21" t="str">
        <f>IFERROR(IF(I49=1,INDEX( {"chinese","english","math","physics","chemistry","biology","politics","history","geography"},MATCH(C49,{"语文","英语","数学","物理","化学","生物","政治","历史","地理"},0)),IF(I49=2,INDEX(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,{"单项选择","阅读理解","信息匹配","完形填空","短文填空","单句填空","短文改错","单句改错","句型转换","翻译短语","翻译句子","词汇/短语及固搭","完成句子","听力"},0)),"")), "")</f>
        <v/>
      </c>
      <c r="E49" s="21" t="str">
        <f t="shared" si="4"/>
        <v>知识区</v>
      </c>
      <c r="F49" s="21" t="str">
        <f t="shared" si="5"/>
        <v>恰</v>
      </c>
      <c r="G49" s="21" t="str">
        <f>INDEX( {"body","discipline","area","topic","point"},MATCH(E49,{"知识体","知识域","知识区","知识主题","知识点"},0))</f>
        <v>area</v>
      </c>
      <c r="H49" s="21" t="str">
        <f>INDEX( {"super","just","sub","infras"},MATCH(F49,{"超","恰","亚","次"},0))</f>
        <v>just</v>
      </c>
      <c r="I49" s="21">
        <f>MATCH(E49,{"知识体","知识域","知识区","知识主题","知识点"},0)-1</f>
        <v>2</v>
      </c>
      <c r="J49" s="21">
        <f>MATCH(F49,{"超","恰","亚","次"},0)-1</f>
        <v>1</v>
      </c>
      <c r="K49" s="21" t="str">
        <f t="shared" si="6"/>
        <v>英语</v>
      </c>
      <c r="L49" s="26" t="s">
        <v>4735</v>
      </c>
      <c r="M49" s="23"/>
      <c r="N49" s="23"/>
      <c r="O49" s="24" t="str">
        <f t="shared" si="0"/>
        <v xml:space="preserve">
  - 
    name:  书面表达
    title:  书面表达
    description: 
    koLyro: area
    koLyri:  just
    son: </v>
      </c>
      <c r="P49" s="27" t="str">
        <f t="shared" si="7"/>
        <v xml:space="preserve">
      - 
        name:  书面表达
        title:  书面表达
        description: 
        koLyro: area
        koLyri:  just
        son: </v>
      </c>
    </row>
    <row r="50" spans="1:16" ht="15" customHeight="1">
      <c r="A50" s="20">
        <f t="shared" si="1"/>
        <v>3</v>
      </c>
      <c r="B50" s="21" t="str">
        <f t="shared" si="2"/>
        <v>知识点</v>
      </c>
      <c r="C50" s="21" t="str">
        <f t="shared" si="3"/>
        <v>记叙文</v>
      </c>
      <c r="D50" s="21" t="str">
        <f>IFERROR(IF(I50=1,INDEX( {"chinese","english","math","physics","chemistry","biology","politics","history","geography"},MATCH(C50,{"语文","英语","数学","物理","化学","生物","政治","历史","地理"},0)),IF(I50=2,INDEX(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,{"单项选择","阅读理解","信息匹配","完形填空","短文填空","单句填空","短文改错","单句改错","句型转换","翻译短语","翻译句子","词汇/短语及固搭","完成句子","听力"},0)),"")), "")</f>
        <v/>
      </c>
      <c r="E50" s="21" t="str">
        <f t="shared" si="4"/>
        <v>知识点</v>
      </c>
      <c r="F50" s="21" t="str">
        <f t="shared" si="5"/>
        <v>恰</v>
      </c>
      <c r="G50" s="21" t="str">
        <f>INDEX( {"body","discipline","area","topic","point"},MATCH(E50,{"知识体","知识域","知识区","知识主题","知识点"},0))</f>
        <v>point</v>
      </c>
      <c r="H50" s="21" t="str">
        <f>INDEX( {"super","just","sub","infras"},MATCH(F50,{"超","恰","亚","次"},0))</f>
        <v>just</v>
      </c>
      <c r="I50" s="21">
        <f>MATCH(E50,{"知识体","知识域","知识区","知识主题","知识点"},0)-1</f>
        <v>4</v>
      </c>
      <c r="J50" s="21">
        <f>MATCH(F50,{"超","恰","亚","次"},0)-1</f>
        <v>1</v>
      </c>
      <c r="K50" s="21" t="str">
        <f t="shared" si="6"/>
        <v>英语</v>
      </c>
      <c r="L50" s="26" t="s">
        <v>150</v>
      </c>
      <c r="M50" s="23"/>
      <c r="N50" s="23"/>
      <c r="O50" s="24" t="str">
        <f t="shared" si="0"/>
        <v xml:space="preserve">
  - 
    name:  记叙文
    title:  记叙文
    description: 
    koLyro: point
    koLyri:  just
    son: </v>
      </c>
      <c r="P50" s="27" t="str">
        <f t="shared" si="7"/>
        <v xml:space="preserve">
        - 
          name:  记叙文
          title:  记叙文
          description: 
          koLyro: point
          koLyri:  just
          son: </v>
      </c>
    </row>
    <row r="51" spans="1:16" ht="15" customHeight="1">
      <c r="A51" s="20">
        <f t="shared" si="1"/>
        <v>3</v>
      </c>
      <c r="B51" s="21" t="str">
        <f t="shared" si="2"/>
        <v>知识点</v>
      </c>
      <c r="C51" s="21" t="str">
        <f t="shared" si="3"/>
        <v>说明文</v>
      </c>
      <c r="D51" s="21" t="str">
        <f>IFERROR(IF(I51=1,INDEX( {"chinese","english","math","physics","chemistry","biology","politics","history","geography"},MATCH(C51,{"语文","英语","数学","物理","化学","生物","政治","历史","地理"},0)),IF(I51=2,INDEX(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,{"单项选择","阅读理解","信息匹配","完形填空","短文填空","单句填空","短文改错","单句改错","句型转换","翻译短语","翻译句子","词汇/短语及固搭","完成句子","听力"},0)),"")), "")</f>
        <v/>
      </c>
      <c r="E51" s="21" t="str">
        <f t="shared" si="4"/>
        <v>知识点</v>
      </c>
      <c r="F51" s="21" t="str">
        <f t="shared" si="5"/>
        <v>恰</v>
      </c>
      <c r="G51" s="21" t="str">
        <f>INDEX( {"body","discipline","area","topic","point"},MATCH(E51,{"知识体","知识域","知识区","知识主题","知识点"},0))</f>
        <v>point</v>
      </c>
      <c r="H51" s="21" t="str">
        <f>INDEX( {"super","just","sub","infras"},MATCH(F51,{"超","恰","亚","次"},0))</f>
        <v>just</v>
      </c>
      <c r="I51" s="21">
        <f>MATCH(E51,{"知识体","知识域","知识区","知识主题","知识点"},0)-1</f>
        <v>4</v>
      </c>
      <c r="J51" s="21">
        <f>MATCH(F51,{"超","恰","亚","次"},0)-1</f>
        <v>1</v>
      </c>
      <c r="K51" s="21" t="str">
        <f t="shared" si="6"/>
        <v>英语</v>
      </c>
      <c r="L51" s="26" t="s">
        <v>151</v>
      </c>
      <c r="M51" s="23"/>
      <c r="N51" s="23"/>
      <c r="O51" s="24" t="str">
        <f t="shared" si="0"/>
        <v xml:space="preserve">
  - 
    name:  说明文
    title:  说明文
    description: 
    koLyro: point
    koLyri:  just
    son: </v>
      </c>
      <c r="P51" s="27" t="str">
        <f t="shared" si="7"/>
        <v xml:space="preserve">
        - 
          name:  说明文
          title:  说明文
          description: 
          koLyro: point
          koLyri:  just
          son: </v>
      </c>
    </row>
    <row r="52" spans="1:16" ht="15" customHeight="1">
      <c r="A52" s="20">
        <f t="shared" si="1"/>
        <v>3</v>
      </c>
      <c r="B52" s="21" t="str">
        <f t="shared" si="2"/>
        <v>知识点</v>
      </c>
      <c r="C52" s="21" t="str">
        <f t="shared" si="3"/>
        <v>议论文</v>
      </c>
      <c r="D52" s="21" t="str">
        <f>IFERROR(IF(I52=1,INDEX( {"chinese","english","math","physics","chemistry","biology","politics","history","geography"},MATCH(C52,{"语文","英语","数学","物理","化学","生物","政治","历史","地理"},0)),IF(I52=2,INDEX(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,{"单项选择","阅读理解","信息匹配","完形填空","短文填空","单句填空","短文改错","单句改错","句型转换","翻译短语","翻译句子","词汇/短语及固搭","完成句子","听力"},0)),"")), "")</f>
        <v/>
      </c>
      <c r="E52" s="21" t="str">
        <f t="shared" si="4"/>
        <v>知识点</v>
      </c>
      <c r="F52" s="21" t="str">
        <f t="shared" si="5"/>
        <v>恰</v>
      </c>
      <c r="G52" s="21" t="str">
        <f>INDEX( {"body","discipline","area","topic","point"},MATCH(E52,{"知识体","知识域","知识区","知识主题","知识点"},0))</f>
        <v>point</v>
      </c>
      <c r="H52" s="21" t="str">
        <f>INDEX( {"super","just","sub","infras"},MATCH(F52,{"超","恰","亚","次"},0))</f>
        <v>just</v>
      </c>
      <c r="I52" s="21">
        <f>MATCH(E52,{"知识体","知识域","知识区","知识主题","知识点"},0)-1</f>
        <v>4</v>
      </c>
      <c r="J52" s="21">
        <f>MATCH(F52,{"超","恰","亚","次"},0)-1</f>
        <v>1</v>
      </c>
      <c r="K52" s="21" t="str">
        <f t="shared" si="6"/>
        <v>英语</v>
      </c>
      <c r="L52" s="26" t="s">
        <v>152</v>
      </c>
      <c r="M52" s="23"/>
      <c r="N52" s="23"/>
      <c r="O52" s="24" t="str">
        <f t="shared" si="0"/>
        <v xml:space="preserve">
  - 
    name:  议论文
    title:  议论文
    description: 
    koLyro: point
    koLyri:  just
    son: </v>
      </c>
      <c r="P52" s="27" t="str">
        <f t="shared" si="7"/>
        <v xml:space="preserve">
        - 
          name:  议论文
          title:  议论文
          description: 
          koLyro: point
          koLyri:  just
          son: </v>
      </c>
    </row>
    <row r="53" spans="1:16" ht="15" customHeight="1">
      <c r="A53" s="20">
        <f t="shared" si="1"/>
        <v>3</v>
      </c>
      <c r="B53" s="21" t="str">
        <f t="shared" si="2"/>
        <v>知识点</v>
      </c>
      <c r="C53" s="21" t="str">
        <f t="shared" si="3"/>
        <v>应用文</v>
      </c>
      <c r="D53" s="21" t="str">
        <f>IFERROR(IF(I53=1,INDEX( {"chinese","english","math","physics","chemistry","biology","politics","history","geography"},MATCH(C53,{"语文","英语","数学","物理","化学","生物","政治","历史","地理"},0)),IF(I53=2,INDEX(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,{"单项选择","阅读理解","信息匹配","完形填空","短文填空","单句填空","短文改错","单句改错","句型转换","翻译短语","翻译句子","词汇/短语及固搭","完成句子","听力"},0)),"")), "")</f>
        <v/>
      </c>
      <c r="E53" s="21" t="str">
        <f t="shared" si="4"/>
        <v>知识点</v>
      </c>
      <c r="F53" s="21" t="str">
        <f t="shared" si="5"/>
        <v>恰</v>
      </c>
      <c r="G53" s="21" t="str">
        <f>INDEX( {"body","discipline","area","topic","point"},MATCH(E53,{"知识体","知识域","知识区","知识主题","知识点"},0))</f>
        <v>point</v>
      </c>
      <c r="H53" s="21" t="str">
        <f>INDEX( {"super","just","sub","infras"},MATCH(F53,{"超","恰","亚","次"},0))</f>
        <v>just</v>
      </c>
      <c r="I53" s="21">
        <f>MATCH(E53,{"知识体","知识域","知识区","知识主题","知识点"},0)-1</f>
        <v>4</v>
      </c>
      <c r="J53" s="21">
        <f>MATCH(F53,{"超","恰","亚","次"},0)-1</f>
        <v>1</v>
      </c>
      <c r="K53" s="21" t="str">
        <f t="shared" si="6"/>
        <v>英语</v>
      </c>
      <c r="L53" s="26" t="s">
        <v>153</v>
      </c>
      <c r="M53" s="23"/>
      <c r="N53" s="23"/>
      <c r="O53" s="24" t="str">
        <f t="shared" si="0"/>
        <v xml:space="preserve">
  - 
    name:  应用文
    title:  应用文
    description: 
    koLyro: point
    koLyri:  just
    son: </v>
      </c>
      <c r="P53" s="27" t="str">
        <f t="shared" si="7"/>
        <v xml:space="preserve">
        - 
          name:  应用文
          title:  应用文
          description: 
          koLyro: point
          koLyri:  just
          son: </v>
      </c>
    </row>
    <row r="54" spans="1:16" ht="15" customHeight="1">
      <c r="A54" s="20">
        <f t="shared" si="1"/>
        <v>2</v>
      </c>
      <c r="B54" s="21" t="str">
        <f t="shared" si="2"/>
        <v>知识区</v>
      </c>
      <c r="C54" s="21" t="str">
        <f t="shared" si="3"/>
        <v>单项选择</v>
      </c>
      <c r="D54" s="21" t="str">
        <f>IFERROR(IF(I54=1,INDEX( {"chinese","english","math","physics","chemistry","biology","politics","history","geography"},MATCH(C54,{"语文","英语","数学","物理","化学","生物","政治","历史","地理"},0)),IF(I54=2,INDEX(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,{"单项选择","阅读理解","信息匹配","完形填空","短文填空","单句填空","短文改错","单句改错","句型转换","翻译短语","翻译句子","词汇/短语及固搭","完成句子","听力"},0)),"")), "")</f>
        <v>simpleSelection</v>
      </c>
      <c r="E54" s="21" t="str">
        <f t="shared" si="4"/>
        <v>知识区</v>
      </c>
      <c r="F54" s="21" t="str">
        <f t="shared" si="5"/>
        <v>恰</v>
      </c>
      <c r="G54" s="21" t="str">
        <f>INDEX( {"body","discipline","area","topic","point"},MATCH(E54,{"知识体","知识域","知识区","知识主题","知识点"},0))</f>
        <v>area</v>
      </c>
      <c r="H54" s="21" t="str">
        <f>INDEX( {"super","just","sub","infras"},MATCH(F54,{"超","恰","亚","次"},0))</f>
        <v>just</v>
      </c>
      <c r="I54" s="21">
        <f>MATCH(E54,{"知识体","知识域","知识区","知识主题","知识点"},0)-1</f>
        <v>2</v>
      </c>
      <c r="J54" s="21">
        <f>MATCH(F54,{"超","恰","亚","次"},0)-1</f>
        <v>1</v>
      </c>
      <c r="K54" s="21" t="str">
        <f t="shared" si="6"/>
        <v>英语</v>
      </c>
      <c r="L54" s="26" t="s">
        <v>4716</v>
      </c>
      <c r="M54" s="23" t="s">
        <v>4737</v>
      </c>
      <c r="N54" s="23"/>
      <c r="O54" s="24" t="str">
        <f t="shared" si="0"/>
        <v xml:space="preserve">
  - 
    name:  simpleSelection
    title:  单项选择
    description: 
    koLyro: area
    koLyri:  just
    son: </v>
      </c>
      <c r="P54" s="27" t="str">
        <f t="shared" si="7"/>
        <v xml:space="preserve">
      - 
        name:  simpleSelection
        title:  单项选择
        description: 
        koLyro: area
        koLyri:  just
        son: </v>
      </c>
    </row>
    <row r="55" spans="1:16" ht="15" customHeight="1">
      <c r="A55" s="20">
        <f t="shared" si="1"/>
        <v>2</v>
      </c>
      <c r="B55" s="21" t="str">
        <f t="shared" si="2"/>
        <v>知识区</v>
      </c>
      <c r="C55" s="21" t="str">
        <f t="shared" si="3"/>
        <v>单句填空</v>
      </c>
      <c r="D55" s="21" t="str">
        <f>IFERROR(IF(I55=1,INDEX( {"chinese","english","math","physics","chemistry","biology","politics","history","geography"},MATCH(C55,{"语文","英语","数学","物理","化学","生物","政治","历史","地理"},0)),IF(I55=2,INDEX(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,{"单项选择","阅读理解","信息匹配","完形填空","短文填空","单句填空","短文改错","单句改错","句型转换","翻译短语","翻译句子","词汇/短语及固搭","完成句子","听力"},0)),"")), "")</f>
        <v>fillWordInSentence</v>
      </c>
      <c r="E55" s="21" t="str">
        <f t="shared" si="4"/>
        <v>知识区</v>
      </c>
      <c r="F55" s="21" t="str">
        <f t="shared" si="5"/>
        <v>恰</v>
      </c>
      <c r="G55" s="21" t="str">
        <f>INDEX( {"body","discipline","area","topic","point"},MATCH(E55,{"知识体","知识域","知识区","知识主题","知识点"},0))</f>
        <v>area</v>
      </c>
      <c r="H55" s="21" t="str">
        <f>INDEX( {"super","just","sub","infras"},MATCH(F55,{"超","恰","亚","次"},0))</f>
        <v>just</v>
      </c>
      <c r="I55" s="21">
        <f>MATCH(E55,{"知识体","知识域","知识区","知识主题","知识点"},0)-1</f>
        <v>2</v>
      </c>
      <c r="J55" s="21">
        <f>MATCH(F55,{"超","恰","亚","次"},0)-1</f>
        <v>1</v>
      </c>
      <c r="K55" s="21" t="str">
        <f t="shared" si="6"/>
        <v>英语</v>
      </c>
      <c r="L55" s="26" t="s">
        <v>4717</v>
      </c>
      <c r="M55" s="23" t="s">
        <v>4737</v>
      </c>
      <c r="N55" s="23"/>
      <c r="O55" s="24" t="str">
        <f t="shared" si="0"/>
        <v xml:space="preserve">
  - 
    name:  fillWordInSentence
    title:  单句填空
    description: 
    koLyro: area
    koLyri:  just
    son: </v>
      </c>
      <c r="P55" s="27" t="str">
        <f t="shared" si="7"/>
        <v xml:space="preserve">
      - 
        name:  fillWordInSentence
        title:  单句填空
        description: 
        koLyro: area
        koLyri:  just
        son: </v>
      </c>
    </row>
    <row r="56" spans="1:16" ht="15" customHeight="1">
      <c r="A56" s="20">
        <f t="shared" si="1"/>
        <v>2</v>
      </c>
      <c r="B56" s="21" t="str">
        <f t="shared" si="2"/>
        <v>知识区</v>
      </c>
      <c r="C56" s="21" t="str">
        <f t="shared" si="3"/>
        <v>单句改错</v>
      </c>
      <c r="D56" s="21" t="str">
        <f>IFERROR(IF(I56=1,INDEX( {"chinese","english","math","physics","chemistry","biology","politics","history","geography"},MATCH(C56,{"语文","英语","数学","物理","化学","生物","政治","历史","地理"},0)),IF(I56=2,INDEX(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,{"单项选择","阅读理解","信息匹配","完形填空","短文填空","单句填空","短文改错","单句改错","句型转换","翻译短语","翻译句子","词汇/短语及固搭","完成句子","听力"},0)),"")), "")</f>
        <v>sentenceCorrection</v>
      </c>
      <c r="E56" s="21" t="str">
        <f t="shared" si="4"/>
        <v>知识区</v>
      </c>
      <c r="F56" s="21" t="str">
        <f t="shared" si="5"/>
        <v>恰</v>
      </c>
      <c r="G56" s="21" t="str">
        <f>INDEX( {"body","discipline","area","topic","point"},MATCH(E56,{"知识体","知识域","知识区","知识主题","知识点"},0))</f>
        <v>area</v>
      </c>
      <c r="H56" s="21" t="str">
        <f>INDEX( {"super","just","sub","infras"},MATCH(F56,{"超","恰","亚","次"},0))</f>
        <v>just</v>
      </c>
      <c r="I56" s="21">
        <f>MATCH(E56,{"知识体","知识域","知识区","知识主题","知识点"},0)-1</f>
        <v>2</v>
      </c>
      <c r="J56" s="21">
        <f>MATCH(F56,{"超","恰","亚","次"},0)-1</f>
        <v>1</v>
      </c>
      <c r="K56" s="21" t="str">
        <f t="shared" si="6"/>
        <v>英语</v>
      </c>
      <c r="L56" s="26" t="s">
        <v>4718</v>
      </c>
      <c r="M56" s="23"/>
      <c r="N56" s="23"/>
      <c r="O56" s="24" t="str">
        <f t="shared" si="0"/>
        <v xml:space="preserve">
  - 
    name:  sentenceCorrection
    title:  单句改错
    description: 
    koLyro: area
    koLyri:  just
    son: </v>
      </c>
      <c r="P56" s="27" t="str">
        <f t="shared" si="7"/>
        <v xml:space="preserve">
      - 
        name:  sentenceCorrection
        title:  单句改错
        description: 
        koLyro: area
        koLyri:  just
        son: </v>
      </c>
    </row>
    <row r="57" spans="1:16" ht="15" customHeight="1">
      <c r="A57" s="20">
        <f t="shared" si="1"/>
        <v>3</v>
      </c>
      <c r="B57" s="21" t="str">
        <f t="shared" si="2"/>
        <v>知识点</v>
      </c>
      <c r="C57" s="21" t="str">
        <f t="shared" si="3"/>
        <v>时态语态错误</v>
      </c>
      <c r="D57" s="21" t="str">
        <f>IFERROR(IF(I57=1,INDEX( {"chinese","english","math","physics","chemistry","biology","politics","history","geography"},MATCH(C57,{"语文","英语","数学","物理","化学","生物","政治","历史","地理"},0)),IF(I57=2,INDEX(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,{"单项选择","阅读理解","信息匹配","完形填空","短文填空","单句填空","短文改错","单句改错","句型转换","翻译短语","翻译句子","词汇/短语及固搭","完成句子","听力"},0)),"")), "")</f>
        <v/>
      </c>
      <c r="E57" s="21" t="str">
        <f t="shared" si="4"/>
        <v>知识点</v>
      </c>
      <c r="F57" s="21" t="str">
        <f t="shared" si="5"/>
        <v>恰</v>
      </c>
      <c r="G57" s="21" t="str">
        <f>INDEX( {"body","discipline","area","topic","point"},MATCH(E57,{"知识体","知识域","知识区","知识主题","知识点"},0))</f>
        <v>point</v>
      </c>
      <c r="H57" s="21" t="str">
        <f>INDEX( {"super","just","sub","infras"},MATCH(F57,{"超","恰","亚","次"},0))</f>
        <v>just</v>
      </c>
      <c r="I57" s="21">
        <f>MATCH(E57,{"知识体","知识域","知识区","知识主题","知识点"},0)-1</f>
        <v>4</v>
      </c>
      <c r="J57" s="21">
        <f>MATCH(F57,{"超","恰","亚","次"},0)-1</f>
        <v>1</v>
      </c>
      <c r="K57" s="21" t="str">
        <f t="shared" si="6"/>
        <v>英语</v>
      </c>
      <c r="L57" s="26" t="s">
        <v>4719</v>
      </c>
      <c r="M57" s="23"/>
      <c r="N57" s="23"/>
      <c r="O57" s="24" t="str">
        <f t="shared" si="0"/>
        <v xml:space="preserve">
  - 
    name:  时态语态错误
    title:  时态语态错误
    description: 
    koLyro: point
    koLyri:  just
    son: </v>
      </c>
      <c r="P57" s="27" t="str">
        <f t="shared" si="7"/>
        <v xml:space="preserve">
        - 
          name:  时态语态错误
          title:  时态语态错误
          description: 
          koLyro: point
          koLyri:  just
          son: </v>
      </c>
    </row>
    <row r="58" spans="1:16" ht="15" customHeight="1">
      <c r="A58" s="20">
        <f t="shared" si="1"/>
        <v>3</v>
      </c>
      <c r="B58" s="21" t="str">
        <f t="shared" si="2"/>
        <v>知识点</v>
      </c>
      <c r="C58" s="21" t="str">
        <f t="shared" si="3"/>
        <v>动词平行结构错误</v>
      </c>
      <c r="D58" s="21" t="str">
        <f>IFERROR(IF(I58=1,INDEX( {"chinese","english","math","physics","chemistry","biology","politics","history","geography"},MATCH(C58,{"语文","英语","数学","物理","化学","生物","政治","历史","地理"},0)),IF(I58=2,INDEX(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,{"单项选择","阅读理解","信息匹配","完形填空","短文填空","单句填空","短文改错","单句改错","句型转换","翻译短语","翻译句子","词汇/短语及固搭","完成句子","听力"},0)),"")), "")</f>
        <v/>
      </c>
      <c r="E58" s="21" t="str">
        <f t="shared" si="4"/>
        <v>知识点</v>
      </c>
      <c r="F58" s="21" t="str">
        <f t="shared" si="5"/>
        <v>恰</v>
      </c>
      <c r="G58" s="21" t="str">
        <f>INDEX( {"body","discipline","area","topic","point"},MATCH(E58,{"知识体","知识域","知识区","知识主题","知识点"},0))</f>
        <v>point</v>
      </c>
      <c r="H58" s="21" t="str">
        <f>INDEX( {"super","just","sub","infras"},MATCH(F58,{"超","恰","亚","次"},0))</f>
        <v>just</v>
      </c>
      <c r="I58" s="21">
        <f>MATCH(E58,{"知识体","知识域","知识区","知识主题","知识点"},0)-1</f>
        <v>4</v>
      </c>
      <c r="J58" s="21">
        <f>MATCH(F58,{"超","恰","亚","次"},0)-1</f>
        <v>1</v>
      </c>
      <c r="K58" s="21" t="str">
        <f t="shared" si="6"/>
        <v>英语</v>
      </c>
      <c r="L58" s="26" t="s">
        <v>4720</v>
      </c>
      <c r="M58" s="23"/>
      <c r="N58" s="23"/>
      <c r="O58" s="24" t="str">
        <f t="shared" si="0"/>
        <v xml:space="preserve">
  - 
    name:  动词平行结构错误
    title:  动词平行结构错误
    description: 
    koLyro: point
    koLyri:  just
    son: </v>
      </c>
      <c r="P58" s="27" t="str">
        <f t="shared" si="7"/>
        <v xml:space="preserve">
        - 
          name:  动词平行结构错误
          title:  动词平行结构错误
          description: 
          koLyro: point
          koLyri:  just
          son: </v>
      </c>
    </row>
    <row r="59" spans="1:16" ht="15" customHeight="1">
      <c r="A59" s="20">
        <f t="shared" si="1"/>
        <v>3</v>
      </c>
      <c r="B59" s="21" t="str">
        <f t="shared" si="2"/>
        <v>知识点</v>
      </c>
      <c r="C59" s="21" t="str">
        <f t="shared" si="3"/>
        <v>非谓语动词误用</v>
      </c>
      <c r="D59" s="21" t="str">
        <f>IFERROR(IF(I59=1,INDEX( {"chinese","english","math","physics","chemistry","biology","politics","history","geography"},MATCH(C59,{"语文","英语","数学","物理","化学","生物","政治","历史","地理"},0)),IF(I59=2,INDEX(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,{"单项选择","阅读理解","信息匹配","完形填空","短文填空","单句填空","短文改错","单句改错","句型转换","翻译短语","翻译句子","词汇/短语及固搭","完成句子","听力"},0)),"")), "")</f>
        <v/>
      </c>
      <c r="E59" s="21" t="str">
        <f t="shared" si="4"/>
        <v>知识点</v>
      </c>
      <c r="F59" s="21" t="str">
        <f t="shared" si="5"/>
        <v>恰</v>
      </c>
      <c r="G59" s="21" t="str">
        <f>INDEX( {"body","discipline","area","topic","point"},MATCH(E59,{"知识体","知识域","知识区","知识主题","知识点"},0))</f>
        <v>point</v>
      </c>
      <c r="H59" s="21" t="str">
        <f>INDEX( {"super","just","sub","infras"},MATCH(F59,{"超","恰","亚","次"},0))</f>
        <v>just</v>
      </c>
      <c r="I59" s="21">
        <f>MATCH(E59,{"知识体","知识域","知识区","知识主题","知识点"},0)-1</f>
        <v>4</v>
      </c>
      <c r="J59" s="21">
        <f>MATCH(F59,{"超","恰","亚","次"},0)-1</f>
        <v>1</v>
      </c>
      <c r="K59" s="21" t="str">
        <f t="shared" si="6"/>
        <v>英语</v>
      </c>
      <c r="L59" s="26" t="s">
        <v>4721</v>
      </c>
      <c r="M59" s="23"/>
      <c r="N59" s="23"/>
      <c r="O59" s="24" t="str">
        <f t="shared" si="0"/>
        <v xml:space="preserve">
  - 
    name:  非谓语动词误用
    title:  非谓语动词误用
    description: 
    koLyro: point
    koLyri:  just
    son: </v>
      </c>
      <c r="P59" s="27" t="str">
        <f t="shared" si="7"/>
        <v xml:space="preserve">
        - 
          name:  非谓语动词误用
          title:  非谓语动词误用
          description: 
          koLyro: point
          koLyri:  just
          son: </v>
      </c>
    </row>
    <row r="60" spans="1:16" ht="15" customHeight="1">
      <c r="A60" s="20">
        <f t="shared" si="1"/>
        <v>3</v>
      </c>
      <c r="B60" s="21" t="str">
        <f t="shared" si="2"/>
        <v>知识点</v>
      </c>
      <c r="C60" s="21" t="str">
        <f t="shared" si="3"/>
        <v>名词的单复数错误</v>
      </c>
      <c r="D60" s="21" t="str">
        <f>IFERROR(IF(I60=1,INDEX( {"chinese","english","math","physics","chemistry","biology","politics","history","geography"},MATCH(C60,{"语文","英语","数学","物理","化学","生物","政治","历史","地理"},0)),IF(I60=2,INDEX(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,{"单项选择","阅读理解","信息匹配","完形填空","短文填空","单句填空","短文改错","单句改错","句型转换","翻译短语","翻译句子","词汇/短语及固搭","完成句子","听力"},0)),"")), "")</f>
        <v/>
      </c>
      <c r="E60" s="21" t="str">
        <f t="shared" si="4"/>
        <v>知识点</v>
      </c>
      <c r="F60" s="21" t="str">
        <f t="shared" si="5"/>
        <v>恰</v>
      </c>
      <c r="G60" s="21" t="str">
        <f>INDEX( {"body","discipline","area","topic","point"},MATCH(E60,{"知识体","知识域","知识区","知识主题","知识点"},0))</f>
        <v>point</v>
      </c>
      <c r="H60" s="21" t="str">
        <f>INDEX( {"super","just","sub","infras"},MATCH(F60,{"超","恰","亚","次"},0))</f>
        <v>just</v>
      </c>
      <c r="I60" s="21">
        <f>MATCH(E60,{"知识体","知识域","知识区","知识主题","知识点"},0)-1</f>
        <v>4</v>
      </c>
      <c r="J60" s="21">
        <f>MATCH(F60,{"超","恰","亚","次"},0)-1</f>
        <v>1</v>
      </c>
      <c r="K60" s="21" t="str">
        <f t="shared" si="6"/>
        <v>英语</v>
      </c>
      <c r="L60" s="26" t="s">
        <v>4722</v>
      </c>
      <c r="M60" s="23"/>
      <c r="N60" s="23"/>
      <c r="O60" s="24" t="str">
        <f t="shared" si="0"/>
        <v xml:space="preserve">
  - 
    name:  名词的单复数错误
    title:  名词的单复数错误
    description: 
    koLyro: point
    koLyri:  just
    son: </v>
      </c>
      <c r="P60" s="27" t="str">
        <f t="shared" si="7"/>
        <v xml:space="preserve">
        - 
          name:  名词的单复数错误
          title:  名词的单复数错误
          description: 
          koLyro: point
          koLyri:  just
          son: </v>
      </c>
    </row>
    <row r="61" spans="1:16" ht="15" customHeight="1">
      <c r="A61" s="20">
        <f t="shared" si="1"/>
        <v>3</v>
      </c>
      <c r="B61" s="21" t="str">
        <f t="shared" si="2"/>
        <v>知识点</v>
      </c>
      <c r="C61" s="21" t="str">
        <f t="shared" si="3"/>
        <v>名词所有格错误</v>
      </c>
      <c r="D61" s="21" t="str">
        <f>IFERROR(IF(I61=1,INDEX( {"chinese","english","math","physics","chemistry","biology","politics","history","geography"},MATCH(C61,{"语文","英语","数学","物理","化学","生物","政治","历史","地理"},0)),IF(I61=2,INDEX(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,{"单项选择","阅读理解","信息匹配","完形填空","短文填空","单句填空","短文改错","单句改错","句型转换","翻译短语","翻译句子","词汇/短语及固搭","完成句子","听力"},0)),"")), "")</f>
        <v/>
      </c>
      <c r="E61" s="21" t="str">
        <f t="shared" si="4"/>
        <v>知识点</v>
      </c>
      <c r="F61" s="21" t="str">
        <f t="shared" si="5"/>
        <v>恰</v>
      </c>
      <c r="G61" s="21" t="str">
        <f>INDEX( {"body","discipline","area","topic","point"},MATCH(E61,{"知识体","知识域","知识区","知识主题","知识点"},0))</f>
        <v>point</v>
      </c>
      <c r="H61" s="21" t="str">
        <f>INDEX( {"super","just","sub","infras"},MATCH(F61,{"超","恰","亚","次"},0))</f>
        <v>just</v>
      </c>
      <c r="I61" s="21">
        <f>MATCH(E61,{"知识体","知识域","知识区","知识主题","知识点"},0)-1</f>
        <v>4</v>
      </c>
      <c r="J61" s="21">
        <f>MATCH(F61,{"超","恰","亚","次"},0)-1</f>
        <v>1</v>
      </c>
      <c r="K61" s="21" t="str">
        <f t="shared" si="6"/>
        <v>英语</v>
      </c>
      <c r="L61" s="26" t="s">
        <v>4723</v>
      </c>
      <c r="M61" s="23"/>
      <c r="N61" s="23"/>
      <c r="O61" s="24" t="str">
        <f t="shared" si="0"/>
        <v xml:space="preserve">
  - 
    name:  名词所有格错误
    title:  名词所有格错误
    description: 
    koLyro: point
    koLyri:  just
    son: </v>
      </c>
      <c r="P61" s="27" t="str">
        <f t="shared" si="7"/>
        <v xml:space="preserve">
        - 
          name:  名词所有格错误
          title:  名词所有格错误
          description: 
          koLyro: point
          koLyri:  just
          son: </v>
      </c>
    </row>
    <row r="62" spans="1:16" ht="15" customHeight="1">
      <c r="A62" s="20">
        <f t="shared" si="1"/>
        <v>3</v>
      </c>
      <c r="B62" s="21" t="str">
        <f t="shared" si="2"/>
        <v>知识点</v>
      </c>
      <c r="C62" s="21" t="str">
        <f t="shared" si="3"/>
        <v>形容词，副词误用</v>
      </c>
      <c r="D62" s="21" t="str">
        <f>IFERROR(IF(I62=1,INDEX( {"chinese","english","math","physics","chemistry","biology","politics","history","geography"},MATCH(C62,{"语文","英语","数学","物理","化学","生物","政治","历史","地理"},0)),IF(I62=2,INDEX(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,{"单项选择","阅读理解","信息匹配","完形填空","短文填空","单句填空","短文改错","单句改错","句型转换","翻译短语","翻译句子","词汇/短语及固搭","完成句子","听力"},0)),"")), "")</f>
        <v/>
      </c>
      <c r="E62" s="21" t="str">
        <f t="shared" si="4"/>
        <v>知识点</v>
      </c>
      <c r="F62" s="21" t="str">
        <f t="shared" si="5"/>
        <v>恰</v>
      </c>
      <c r="G62" s="21" t="str">
        <f>INDEX( {"body","discipline","area","topic","point"},MATCH(E62,{"知识体","知识域","知识区","知识主题","知识点"},0))</f>
        <v>point</v>
      </c>
      <c r="H62" s="21" t="str">
        <f>INDEX( {"super","just","sub","infras"},MATCH(F62,{"超","恰","亚","次"},0))</f>
        <v>just</v>
      </c>
      <c r="I62" s="21">
        <f>MATCH(E62,{"知识体","知识域","知识区","知识主题","知识点"},0)-1</f>
        <v>4</v>
      </c>
      <c r="J62" s="21">
        <f>MATCH(F62,{"超","恰","亚","次"},0)-1</f>
        <v>1</v>
      </c>
      <c r="K62" s="21" t="str">
        <f t="shared" si="6"/>
        <v>英语</v>
      </c>
      <c r="L62" s="26" t="s">
        <v>4724</v>
      </c>
      <c r="M62" s="23"/>
      <c r="N62" s="23"/>
      <c r="O62" s="24" t="str">
        <f t="shared" si="0"/>
        <v xml:space="preserve">
  - 
    name:  形容词，副词误用
    title:  形容词，副词误用
    description: 
    koLyro: point
    koLyri:  just
    son: </v>
      </c>
      <c r="P62" s="27" t="str">
        <f t="shared" si="7"/>
        <v xml:space="preserve">
        - 
          name:  形容词，副词误用
          title:  形容词，副词误用
          description: 
          koLyro: point
          koLyri:  just
          son: </v>
      </c>
    </row>
    <row r="63" spans="1:16" ht="15" customHeight="1">
      <c r="A63" s="20">
        <f t="shared" si="1"/>
        <v>3</v>
      </c>
      <c r="B63" s="21" t="str">
        <f t="shared" si="2"/>
        <v>知识点</v>
      </c>
      <c r="C63" s="21" t="str">
        <f t="shared" si="3"/>
        <v>比较级误用</v>
      </c>
      <c r="D63" s="21" t="str">
        <f>IFERROR(IF(I63=1,INDEX( {"chinese","english","math","physics","chemistry","biology","politics","history","geography"},MATCH(C63,{"语文","英语","数学","物理","化学","生物","政治","历史","地理"},0)),IF(I63=2,INDEX(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,{"单项选择","阅读理解","信息匹配","完形填空","短文填空","单句填空","短文改错","单句改错","句型转换","翻译短语","翻译句子","词汇/短语及固搭","完成句子","听力"},0)),"")), "")</f>
        <v/>
      </c>
      <c r="E63" s="21" t="str">
        <f t="shared" si="4"/>
        <v>知识点</v>
      </c>
      <c r="F63" s="21" t="str">
        <f t="shared" si="5"/>
        <v>恰</v>
      </c>
      <c r="G63" s="21" t="str">
        <f>INDEX( {"body","discipline","area","topic","point"},MATCH(E63,{"知识体","知识域","知识区","知识主题","知识点"},0))</f>
        <v>point</v>
      </c>
      <c r="H63" s="21" t="str">
        <f>INDEX( {"super","just","sub","infras"},MATCH(F63,{"超","恰","亚","次"},0))</f>
        <v>just</v>
      </c>
      <c r="I63" s="21">
        <f>MATCH(E63,{"知识体","知识域","知识区","知识主题","知识点"},0)-1</f>
        <v>4</v>
      </c>
      <c r="J63" s="21">
        <f>MATCH(F63,{"超","恰","亚","次"},0)-1</f>
        <v>1</v>
      </c>
      <c r="K63" s="21" t="str">
        <f t="shared" si="6"/>
        <v>英语</v>
      </c>
      <c r="L63" s="26" t="s">
        <v>4725</v>
      </c>
      <c r="M63" s="23"/>
      <c r="N63" s="23"/>
      <c r="O63" s="24" t="str">
        <f t="shared" si="0"/>
        <v xml:space="preserve">
  - 
    name:  比较级误用
    title:  比较级误用
    description: 
    koLyro: point
    koLyri:  just
    son: </v>
      </c>
      <c r="P63" s="27" t="str">
        <f t="shared" si="7"/>
        <v xml:space="preserve">
        - 
          name:  比较级误用
          title:  比较级误用
          description: 
          koLyro: point
          koLyri:  just
          son: </v>
      </c>
    </row>
    <row r="64" spans="1:16" ht="15" customHeight="1">
      <c r="A64" s="20">
        <f t="shared" si="1"/>
        <v>3</v>
      </c>
      <c r="B64" s="21" t="str">
        <f t="shared" si="2"/>
        <v>知识点</v>
      </c>
      <c r="C64" s="21" t="str">
        <f t="shared" si="3"/>
        <v>介词误用或是漏用</v>
      </c>
      <c r="D64" s="21" t="str">
        <f>IFERROR(IF(I64=1,INDEX( {"chinese","english","math","physics","chemistry","biology","politics","history","geography"},MATCH(C64,{"语文","英语","数学","物理","化学","生物","政治","历史","地理"},0)),IF(I64=2,INDEX(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,{"单项选择","阅读理解","信息匹配","完形填空","短文填空","单句填空","短文改错","单句改错","句型转换","翻译短语","翻译句子","词汇/短语及固搭","完成句子","听力"},0)),"")), "")</f>
        <v/>
      </c>
      <c r="E64" s="21" t="str">
        <f t="shared" si="4"/>
        <v>知识点</v>
      </c>
      <c r="F64" s="21" t="str">
        <f t="shared" si="5"/>
        <v>恰</v>
      </c>
      <c r="G64" s="21" t="str">
        <f>INDEX( {"body","discipline","area","topic","point"},MATCH(E64,{"知识体","知识域","知识区","知识主题","知识点"},0))</f>
        <v>point</v>
      </c>
      <c r="H64" s="21" t="str">
        <f>INDEX( {"super","just","sub","infras"},MATCH(F64,{"超","恰","亚","次"},0))</f>
        <v>just</v>
      </c>
      <c r="I64" s="21">
        <f>MATCH(E64,{"知识体","知识域","知识区","知识主题","知识点"},0)-1</f>
        <v>4</v>
      </c>
      <c r="J64" s="21">
        <f>MATCH(F64,{"超","恰","亚","次"},0)-1</f>
        <v>1</v>
      </c>
      <c r="K64" s="21" t="str">
        <f t="shared" si="6"/>
        <v>英语</v>
      </c>
      <c r="L64" s="26" t="s">
        <v>4726</v>
      </c>
      <c r="M64" s="23"/>
      <c r="N64" s="23"/>
      <c r="O64" s="24" t="str">
        <f t="shared" si="0"/>
        <v xml:space="preserve">
  - 
    name:  介词误用或是漏用
    title:  介词误用或是漏用
    description: 
    koLyro: point
    koLyri:  just
    son: </v>
      </c>
      <c r="P64" s="27" t="str">
        <f t="shared" si="7"/>
        <v xml:space="preserve">
        - 
          name:  介词误用或是漏用
          title:  介词误用或是漏用
          description: 
          koLyro: point
          koLyri:  just
          son: </v>
      </c>
    </row>
    <row r="65" spans="1:16" ht="15" customHeight="1">
      <c r="A65" s="20">
        <f t="shared" si="1"/>
        <v>3</v>
      </c>
      <c r="B65" s="21" t="str">
        <f t="shared" si="2"/>
        <v>知识点</v>
      </c>
      <c r="C65" s="21" t="str">
        <f t="shared" si="3"/>
        <v>连词误用或是漏用</v>
      </c>
      <c r="D65" s="21" t="str">
        <f>IFERROR(IF(I65=1,INDEX( {"chinese","english","math","physics","chemistry","biology","politics","history","geography"},MATCH(C65,{"语文","英语","数学","物理","化学","生物","政治","历史","地理"},0)),IF(I65=2,INDEX(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,{"单项选择","阅读理解","信息匹配","完形填空","短文填空","单句填空","短文改错","单句改错","句型转换","翻译短语","翻译句子","词汇/短语及固搭","完成句子","听力"},0)),"")), "")</f>
        <v/>
      </c>
      <c r="E65" s="21" t="str">
        <f t="shared" si="4"/>
        <v>知识点</v>
      </c>
      <c r="F65" s="21" t="str">
        <f t="shared" si="5"/>
        <v>恰</v>
      </c>
      <c r="G65" s="21" t="str">
        <f>INDEX( {"body","discipline","area","topic","point"},MATCH(E65,{"知识体","知识域","知识区","知识主题","知识点"},0))</f>
        <v>point</v>
      </c>
      <c r="H65" s="21" t="str">
        <f>INDEX( {"super","just","sub","infras"},MATCH(F65,{"超","恰","亚","次"},0))</f>
        <v>just</v>
      </c>
      <c r="I65" s="21">
        <f>MATCH(E65,{"知识体","知识域","知识区","知识主题","知识点"},0)-1</f>
        <v>4</v>
      </c>
      <c r="J65" s="21">
        <f>MATCH(F65,{"超","恰","亚","次"},0)-1</f>
        <v>1</v>
      </c>
      <c r="K65" s="21" t="str">
        <f t="shared" si="6"/>
        <v>英语</v>
      </c>
      <c r="L65" s="26" t="s">
        <v>4727</v>
      </c>
      <c r="M65" s="23"/>
      <c r="N65" s="23"/>
      <c r="O65" s="24" t="str">
        <f t="shared" si="0"/>
        <v xml:space="preserve">
  - 
    name:  连词误用或是漏用
    title:  连词误用或是漏用
    description: 
    koLyro: point
    koLyri:  just
    son: </v>
      </c>
      <c r="P65" s="27" t="str">
        <f t="shared" si="7"/>
        <v xml:space="preserve">
        - 
          name:  连词误用或是漏用
          title:  连词误用或是漏用
          description: 
          koLyro: point
          koLyri:  just
          son: </v>
      </c>
    </row>
    <row r="66" spans="1:16" ht="15" customHeight="1">
      <c r="A66" s="20">
        <f t="shared" si="1"/>
        <v>3</v>
      </c>
      <c r="B66" s="21" t="str">
        <f t="shared" si="2"/>
        <v>知识点</v>
      </c>
      <c r="C66" s="21" t="str">
        <f t="shared" si="3"/>
        <v>主谓不一致</v>
      </c>
      <c r="D66" s="21" t="str">
        <f>IFERROR(IF(I66=1,INDEX( {"chinese","english","math","physics","chemistry","biology","politics","history","geography"},MATCH(C66,{"语文","英语","数学","物理","化学","生物","政治","历史","地理"},0)),IF(I66=2,INDEX(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,{"单项选择","阅读理解","信息匹配","完形填空","短文填空","单句填空","短文改错","单句改错","句型转换","翻译短语","翻译句子","词汇/短语及固搭","完成句子","听力"},0)),"")), "")</f>
        <v/>
      </c>
      <c r="E66" s="21" t="str">
        <f t="shared" si="4"/>
        <v>知识点</v>
      </c>
      <c r="F66" s="21" t="str">
        <f t="shared" si="5"/>
        <v>恰</v>
      </c>
      <c r="G66" s="21" t="str">
        <f>INDEX( {"body","discipline","area","topic","point"},MATCH(E66,{"知识体","知识域","知识区","知识主题","知识点"},0))</f>
        <v>point</v>
      </c>
      <c r="H66" s="21" t="str">
        <f>INDEX( {"super","just","sub","infras"},MATCH(F66,{"超","恰","亚","次"},0))</f>
        <v>just</v>
      </c>
      <c r="I66" s="21">
        <f>MATCH(E66,{"知识体","知识域","知识区","知识主题","知识点"},0)-1</f>
        <v>4</v>
      </c>
      <c r="J66" s="21">
        <f>MATCH(F66,{"超","恰","亚","次"},0)-1</f>
        <v>1</v>
      </c>
      <c r="K66" s="21" t="str">
        <f t="shared" si="6"/>
        <v>英语</v>
      </c>
      <c r="L66" s="26" t="s">
        <v>4728</v>
      </c>
      <c r="M66" s="23"/>
      <c r="N66" s="23"/>
      <c r="O66" s="24" t="str">
        <f t="shared" si="0"/>
        <v xml:space="preserve">
  - 
    name:  主谓不一致
    title:  主谓不一致
    description: 
    koLyro: point
    koLyri:  just
    son: </v>
      </c>
      <c r="P66" s="27" t="str">
        <f t="shared" si="7"/>
        <v xml:space="preserve">
        - 
          name:  主谓不一致
          title:  主谓不一致
          description: 
          koLyro: point
          koLyri:  just
          son: </v>
      </c>
    </row>
    <row r="67" spans="1:16" ht="15" customHeight="1">
      <c r="A67" s="20">
        <f t="shared" si="1"/>
        <v>3</v>
      </c>
      <c r="B67" s="21" t="str">
        <f t="shared" si="2"/>
        <v>知识点</v>
      </c>
      <c r="C67" s="21" t="str">
        <f t="shared" si="3"/>
        <v>代词指代错误</v>
      </c>
      <c r="D67" s="21" t="str">
        <f>IFERROR(IF(I67=1,INDEX( {"chinese","english","math","physics","chemistry","biology","politics","history","geography"},MATCH(C67,{"语文","英语","数学","物理","化学","生物","政治","历史","地理"},0)),IF(I67=2,INDEX(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,{"单项选择","阅读理解","信息匹配","完形填空","短文填空","单句填空","短文改错","单句改错","句型转换","翻译短语","翻译句子","词汇/短语及固搭","完成句子","听力"},0)),"")), "")</f>
        <v/>
      </c>
      <c r="E67" s="21" t="str">
        <f t="shared" si="4"/>
        <v>知识点</v>
      </c>
      <c r="F67" s="21" t="str">
        <f t="shared" si="5"/>
        <v>恰</v>
      </c>
      <c r="G67" s="21" t="str">
        <f>INDEX( {"body","discipline","area","topic","point"},MATCH(E67,{"知识体","知识域","知识区","知识主题","知识点"},0))</f>
        <v>point</v>
      </c>
      <c r="H67" s="21" t="str">
        <f>INDEX( {"super","just","sub","infras"},MATCH(F67,{"超","恰","亚","次"},0))</f>
        <v>just</v>
      </c>
      <c r="I67" s="21">
        <f>MATCH(E67,{"知识体","知识域","知识区","知识主题","知识点"},0)-1</f>
        <v>4</v>
      </c>
      <c r="J67" s="21">
        <f>MATCH(F67,{"超","恰","亚","次"},0)-1</f>
        <v>1</v>
      </c>
      <c r="K67" s="21" t="str">
        <f t="shared" si="6"/>
        <v>英语</v>
      </c>
      <c r="L67" s="26" t="s">
        <v>4729</v>
      </c>
      <c r="M67" s="23"/>
      <c r="N67" s="23"/>
      <c r="O67" s="24" t="str">
        <f t="shared" ref="O67:O130" si="8">SUBSTITUTE(SUBSTITUTE(SUBSTITUTE(SUBSTITUTE($O$1,"NAME",IF(D67="",C67,D67)),"TITLE",C67),"KO_LYRO",G67),"KO_LYRI",H67)</f>
        <v xml:space="preserve">
  - 
    name:  代词指代错误
    title:  代词指代错误
    description: 
    koLyro: point
    koLyri:  just
    son: </v>
      </c>
      <c r="P67" s="27" t="str">
        <f t="shared" si="7"/>
        <v xml:space="preserve">
        - 
          name:  代词指代错误
          title:  代词指代错误
          description: 
          koLyro: point
          koLyri:  just
          son: </v>
      </c>
    </row>
    <row r="68" spans="1:16" ht="15" customHeight="1">
      <c r="A68" s="20">
        <f t="shared" ref="A68:A131" si="9">IFERROR(FIND("├",L68),0)</f>
        <v>3</v>
      </c>
      <c r="B68" s="21" t="str">
        <f t="shared" ref="B68:B131" si="10">MID(L68,FIND("«",L68)+1,FIND("»",L68)-FIND("«",L68)-1)</f>
        <v>知识点</v>
      </c>
      <c r="C68" s="21" t="str">
        <f t="shared" ref="C68:C131" si="11">RIGHT(L68,LEN(L68)-FIND("»",L68))</f>
        <v>定语从句成分多余</v>
      </c>
      <c r="D68" s="21" t="str">
        <f>IFERROR(IF(I68=1,INDEX( {"chinese","english","math","physics","chemistry","biology","politics","history","geography"},MATCH(C68,{"语文","英语","数学","物理","化学","生物","政治","历史","地理"},0)),IF(I68=2,INDEX(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,{"单项选择","阅读理解","信息匹配","完形填空","短文填空","单句填空","短文改错","单句改错","句型转换","翻译短语","翻译句子","词汇/短语及固搭","完成句子","听力"},0)),"")), "")</f>
        <v/>
      </c>
      <c r="E68" s="21" t="str">
        <f t="shared" ref="E68:E131" si="12">SUBSTITUTE(SUBSTITUTE(SUBSTITUTE(SUBSTITUTE(B68,"超",""),"恰",""),"亚",""),"次","")</f>
        <v>知识点</v>
      </c>
      <c r="F68" s="21" t="str">
        <f t="shared" ref="F68:F131" si="13">IF(IFERROR(FIND("超",B68),-1)&gt;0,"超",  IF(IFERROR(FIND("亚",B68),-1)&gt;0,"亚",   IF(IFERROR(FIND("次",B68),-1)&gt;0,"次",    "恰"  )))</f>
        <v>恰</v>
      </c>
      <c r="G68" s="21" t="str">
        <f>INDEX( {"body","discipline","area","topic","point"},MATCH(E68,{"知识体","知识域","知识区","知识主题","知识点"},0))</f>
        <v>point</v>
      </c>
      <c r="H68" s="21" t="str">
        <f>INDEX( {"super","just","sub","infras"},MATCH(F68,{"超","恰","亚","次"},0))</f>
        <v>just</v>
      </c>
      <c r="I68" s="21">
        <f>MATCH(E68,{"知识体","知识域","知识区","知识主题","知识点"},0)-1</f>
        <v>4</v>
      </c>
      <c r="J68" s="21">
        <f>MATCH(F68,{"超","恰","亚","次"},0)-1</f>
        <v>1</v>
      </c>
      <c r="K68" s="21" t="str">
        <f t="shared" ref="K68:K131" si="14">IF(I68=0,"",IF(I68=1,C68,K67))</f>
        <v>英语</v>
      </c>
      <c r="L68" s="26" t="s">
        <v>4730</v>
      </c>
      <c r="M68" s="23"/>
      <c r="N68" s="23"/>
      <c r="O68" s="24" t="str">
        <f t="shared" si="8"/>
        <v xml:space="preserve">
  - 
    name:  定语从句成分多余
    title:  定语从句成分多余
    description: 
    koLyro: point
    koLyri:  just
    son: </v>
      </c>
      <c r="P68" s="27" t="str">
        <f t="shared" si="7"/>
        <v xml:space="preserve">
        - 
          name:  定语从句成分多余
          title:  定语从句成分多余
          description: 
          koLyro: point
          koLyri:  just
          son: </v>
      </c>
    </row>
    <row r="69" spans="1:16" ht="15" customHeight="1">
      <c r="A69" s="20">
        <f t="shared" si="9"/>
        <v>2</v>
      </c>
      <c r="B69" s="21" t="str">
        <f t="shared" si="10"/>
        <v>知识区</v>
      </c>
      <c r="C69" s="21" t="str">
        <f t="shared" si="11"/>
        <v>翻译短语</v>
      </c>
      <c r="D69" s="21" t="str">
        <f>IFERROR(IF(I69=1,INDEX( {"chinese","english","math","physics","chemistry","biology","politics","history","geography"},MATCH(C69,{"语文","英语","数学","物理","化学","生物","政治","历史","地理"},0)),IF(I69=2,INDEX(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,{"单项选择","阅读理解","信息匹配","完形填空","短文填空","单句填空","短文改错","单句改错","句型转换","翻译短语","翻译句子","词汇/短语及固搭","完成句子","听力"},0)),"")), "")</f>
        <v>phraseTranslation</v>
      </c>
      <c r="E69" s="21" t="str">
        <f t="shared" si="12"/>
        <v>知识区</v>
      </c>
      <c r="F69" s="21" t="str">
        <f t="shared" si="13"/>
        <v>恰</v>
      </c>
      <c r="G69" s="21" t="str">
        <f>INDEX( {"body","discipline","area","topic","point"},MATCH(E69,{"知识体","知识域","知识区","知识主题","知识点"},0))</f>
        <v>area</v>
      </c>
      <c r="H69" s="21" t="str">
        <f>INDEX( {"super","just","sub","infras"},MATCH(F69,{"超","恰","亚","次"},0))</f>
        <v>just</v>
      </c>
      <c r="I69" s="21">
        <f>MATCH(E69,{"知识体","知识域","知识区","知识主题","知识点"},0)-1</f>
        <v>2</v>
      </c>
      <c r="J69" s="21">
        <f>MATCH(F69,{"超","恰","亚","次"},0)-1</f>
        <v>1</v>
      </c>
      <c r="K69" s="21" t="str">
        <f t="shared" si="14"/>
        <v>英语</v>
      </c>
      <c r="L69" s="26" t="s">
        <v>4731</v>
      </c>
      <c r="M69" s="23" t="s">
        <v>4736</v>
      </c>
      <c r="N69" s="23"/>
      <c r="O69" s="24" t="str">
        <f t="shared" si="8"/>
        <v xml:space="preserve">
  - 
    name:  phraseTranslation
    title:  翻译短语
    description: 
    koLyro: area
    koLyri:  just
    son: </v>
      </c>
      <c r="P69" s="27" t="str">
        <f t="shared" ref="P69:P132" si="15">SUBSTITUTE(O69,CHAR(10),CHAR(10)&amp;REPT("  ",A69))</f>
        <v xml:space="preserve">
      - 
        name:  phraseTranslation
        title:  翻译短语
        description: 
        koLyro: area
        koLyri:  just
        son: </v>
      </c>
    </row>
    <row r="70" spans="1:16" ht="15" customHeight="1">
      <c r="A70" s="20">
        <f t="shared" si="9"/>
        <v>2</v>
      </c>
      <c r="B70" s="21" t="str">
        <f t="shared" si="10"/>
        <v>知识区</v>
      </c>
      <c r="C70" s="21" t="str">
        <f t="shared" si="11"/>
        <v>翻译句子</v>
      </c>
      <c r="D70" s="21" t="str">
        <f>IFERROR(IF(I70=1,INDEX( {"chinese","english","math","physics","chemistry","biology","politics","history","geography"},MATCH(C70,{"语文","英语","数学","物理","化学","生物","政治","历史","地理"},0)),IF(I70=2,INDEX(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,{"单项选择","阅读理解","信息匹配","完形填空","短文填空","单句填空","短文改错","单句改错","句型转换","翻译短语","翻译句子","词汇/短语及固搭","完成句子","听力"},0)),"")), "")</f>
        <v>sentenceTranslation</v>
      </c>
      <c r="E70" s="21" t="str">
        <f t="shared" si="12"/>
        <v>知识区</v>
      </c>
      <c r="F70" s="21" t="str">
        <f t="shared" si="13"/>
        <v>恰</v>
      </c>
      <c r="G70" s="21" t="str">
        <f>INDEX( {"body","discipline","area","topic","point"},MATCH(E70,{"知识体","知识域","知识区","知识主题","知识点"},0))</f>
        <v>area</v>
      </c>
      <c r="H70" s="21" t="str">
        <f>INDEX( {"super","just","sub","infras"},MATCH(F70,{"超","恰","亚","次"},0))</f>
        <v>just</v>
      </c>
      <c r="I70" s="21">
        <f>MATCH(E70,{"知识体","知识域","知识区","知识主题","知识点"},0)-1</f>
        <v>2</v>
      </c>
      <c r="J70" s="21">
        <f>MATCH(F70,{"超","恰","亚","次"},0)-1</f>
        <v>1</v>
      </c>
      <c r="K70" s="21" t="str">
        <f t="shared" si="14"/>
        <v>英语</v>
      </c>
      <c r="L70" s="26" t="s">
        <v>4732</v>
      </c>
      <c r="M70" s="23" t="s">
        <v>4736</v>
      </c>
      <c r="N70" s="23"/>
      <c r="O70" s="24" t="str">
        <f t="shared" si="8"/>
        <v xml:space="preserve">
  - 
    name:  sentenceTranslation
    title:  翻译句子
    description: 
    koLyro: area
    koLyri:  just
    son: </v>
      </c>
      <c r="P70" s="27" t="str">
        <f t="shared" si="15"/>
        <v xml:space="preserve">
      - 
        name:  sentenceTranslation
        title:  翻译句子
        description: 
        koLyro: area
        koLyri:  just
        son: </v>
      </c>
    </row>
    <row r="71" spans="1:16" ht="15" customHeight="1">
      <c r="A71" s="20">
        <f t="shared" si="9"/>
        <v>2</v>
      </c>
      <c r="B71" s="21" t="str">
        <f t="shared" si="10"/>
        <v>知识区</v>
      </c>
      <c r="C71" s="21" t="str">
        <f t="shared" si="11"/>
        <v>句型转换</v>
      </c>
      <c r="D71" s="21" t="str">
        <f>IFERROR(IF(I71=1,INDEX( {"chinese","english","math","physics","chemistry","biology","politics","history","geography"},MATCH(C71,{"语文","英语","数学","物理","化学","生物","政治","历史","地理"},0)),IF(I71=2,INDEX(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,{"单项选择","阅读理解","信息匹配","完形填空","短文填空","单句填空","短文改错","单句改错","句型转换","翻译短语","翻译句子","词汇/短语及固搭","完成句子","听力"},0)),"")), "")</f>
        <v>patternTransformation</v>
      </c>
      <c r="E71" s="21" t="str">
        <f t="shared" si="12"/>
        <v>知识区</v>
      </c>
      <c r="F71" s="21" t="str">
        <f t="shared" si="13"/>
        <v>恰</v>
      </c>
      <c r="G71" s="21" t="str">
        <f>INDEX( {"body","discipline","area","topic","point"},MATCH(E71,{"知识体","知识域","知识区","知识主题","知识点"},0))</f>
        <v>area</v>
      </c>
      <c r="H71" s="21" t="str">
        <f>INDEX( {"super","just","sub","infras"},MATCH(F71,{"超","恰","亚","次"},0))</f>
        <v>just</v>
      </c>
      <c r="I71" s="21">
        <f>MATCH(E71,{"知识体","知识域","知识区","知识主题","知识点"},0)-1</f>
        <v>2</v>
      </c>
      <c r="J71" s="21">
        <f>MATCH(F71,{"超","恰","亚","次"},0)-1</f>
        <v>1</v>
      </c>
      <c r="K71" s="21" t="str">
        <f t="shared" si="14"/>
        <v>英语</v>
      </c>
      <c r="L71" s="26" t="s">
        <v>4733</v>
      </c>
      <c r="M71" s="23" t="s">
        <v>4737</v>
      </c>
      <c r="N71" s="23"/>
      <c r="O71" s="24" t="str">
        <f t="shared" si="8"/>
        <v xml:space="preserve">
  - 
    name:  patternTransformation
    title:  句型转换
    description: 
    koLyro: area
    koLyri:  just
    son: </v>
      </c>
      <c r="P71" s="27" t="str">
        <f t="shared" si="15"/>
        <v xml:space="preserve">
      - 
        name:  patternTransformation
        title:  句型转换
        description: 
        koLyro: area
        koLyri:  just
        son: </v>
      </c>
    </row>
    <row r="72" spans="1:16" ht="15" customHeight="1">
      <c r="A72" s="20">
        <f t="shared" si="9"/>
        <v>2</v>
      </c>
      <c r="B72" s="21" t="str">
        <f t="shared" si="10"/>
        <v>知识区</v>
      </c>
      <c r="C72" s="21" t="str">
        <f t="shared" si="11"/>
        <v>完成句子</v>
      </c>
      <c r="D72" s="21" t="str">
        <f>IFERROR(IF(I72=1,INDEX( {"chinese","english","math","physics","chemistry","biology","politics","history","geography"},MATCH(C72,{"语文","英语","数学","物理","化学","生物","政治","历史","地理"},0)),IF(I72=2,INDEX(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,{"单项选择","阅读理解","信息匹配","完形填空","短文填空","单句填空","短文改错","单句改错","句型转换","翻译短语","翻译句子","词汇/短语及固搭","完成句子","听力"},0)),"")), "")</f>
        <v>sentenceCompletion</v>
      </c>
      <c r="E72" s="21" t="str">
        <f t="shared" si="12"/>
        <v>知识区</v>
      </c>
      <c r="F72" s="21" t="str">
        <f t="shared" si="13"/>
        <v>恰</v>
      </c>
      <c r="G72" s="21" t="str">
        <f>INDEX( {"body","discipline","area","topic","point"},MATCH(E72,{"知识体","知识域","知识区","知识主题","知识点"},0))</f>
        <v>area</v>
      </c>
      <c r="H72" s="21" t="str">
        <f>INDEX( {"super","just","sub","infras"},MATCH(F72,{"超","恰","亚","次"},0))</f>
        <v>just</v>
      </c>
      <c r="I72" s="21">
        <f>MATCH(E72,{"知识体","知识域","知识区","知识主题","知识点"},0)-1</f>
        <v>2</v>
      </c>
      <c r="J72" s="21">
        <f>MATCH(F72,{"超","恰","亚","次"},0)-1</f>
        <v>1</v>
      </c>
      <c r="K72" s="21" t="str">
        <f t="shared" si="14"/>
        <v>英语</v>
      </c>
      <c r="L72" s="26" t="s">
        <v>4734</v>
      </c>
      <c r="M72" s="23" t="s">
        <v>4736</v>
      </c>
      <c r="N72" s="23"/>
      <c r="O72" s="24" t="str">
        <f t="shared" si="8"/>
        <v xml:space="preserve">
  - 
    name:  sentenceCompletion
    title:  完成句子
    description: 
    koLyro: area
    koLyri:  just
    son: </v>
      </c>
      <c r="P72" s="27" t="str">
        <f t="shared" si="15"/>
        <v xml:space="preserve">
      - 
        name:  sentenceCompletion
        title:  完成句子
        description: 
        koLyro: area
        koLyri:  just
        son: </v>
      </c>
    </row>
    <row r="73" spans="1:16" ht="15" customHeight="1">
      <c r="A73" s="20">
        <f t="shared" si="9"/>
        <v>2</v>
      </c>
      <c r="B73" s="21" t="str">
        <f t="shared" si="10"/>
        <v>知识区</v>
      </c>
      <c r="C73" s="21" t="str">
        <f t="shared" si="11"/>
        <v>词法</v>
      </c>
      <c r="D73" s="21" t="str">
        <f>IFERROR(IF(I73=1,INDEX( {"chinese","english","math","physics","chemistry","biology","politics","history","geography"},MATCH(C73,{"语文","英语","数学","物理","化学","生物","政治","历史","地理"},0)),IF(I73=2,INDEX(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,{"单项选择","阅读理解","信息匹配","完形填空","短文填空","单句填空","短文改错","单句改错","句型转换","翻译短语","翻译句子","词汇/短语及固搭","完成句子","听力"},0)),"")), "")</f>
        <v/>
      </c>
      <c r="E73" s="21" t="str">
        <f t="shared" si="12"/>
        <v>知识区</v>
      </c>
      <c r="F73" s="21" t="str">
        <f t="shared" si="13"/>
        <v>恰</v>
      </c>
      <c r="G73" s="21" t="str">
        <f>INDEX( {"body","discipline","area","topic","point"},MATCH(E73,{"知识体","知识域","知识区","知识主题","知识点"},0))</f>
        <v>area</v>
      </c>
      <c r="H73" s="21" t="str">
        <f>INDEX( {"super","just","sub","infras"},MATCH(F73,{"超","恰","亚","次"},0))</f>
        <v>just</v>
      </c>
      <c r="I73" s="21">
        <f>MATCH(E73,{"知识体","知识域","知识区","知识主题","知识点"},0)-1</f>
        <v>2</v>
      </c>
      <c r="J73" s="21">
        <f>MATCH(F73,{"超","恰","亚","次"},0)-1</f>
        <v>1</v>
      </c>
      <c r="K73" s="21" t="str">
        <f t="shared" si="14"/>
        <v>英语</v>
      </c>
      <c r="L73" s="26" t="s">
        <v>10</v>
      </c>
      <c r="M73" s="23"/>
      <c r="N73" s="23"/>
      <c r="O73" s="24" t="str">
        <f t="shared" si="8"/>
        <v xml:space="preserve">
  - 
    name:  词法
    title:  词法
    description: 
    koLyro: area
    koLyri:  just
    son: </v>
      </c>
      <c r="P73" s="27" t="str">
        <f t="shared" si="15"/>
        <v xml:space="preserve">
      - 
        name:  词法
        title:  词法
        description: 
        koLyro: area
        koLyri:  just
        son: </v>
      </c>
    </row>
    <row r="74" spans="1:16" ht="15" customHeight="1">
      <c r="A74" s="20">
        <f t="shared" si="9"/>
        <v>3</v>
      </c>
      <c r="B74" s="21" t="str">
        <f t="shared" si="10"/>
        <v>知识点</v>
      </c>
      <c r="C74" s="21" t="str">
        <f t="shared" si="11"/>
        <v>构词法</v>
      </c>
      <c r="D74" s="21" t="str">
        <f>IFERROR(IF(I74=1,INDEX( {"chinese","english","math","physics","chemistry","biology","politics","history","geography"},MATCH(C74,{"语文","英语","数学","物理","化学","生物","政治","历史","地理"},0)),IF(I74=2,INDEX(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,{"单项选择","阅读理解","信息匹配","完形填空","短文填空","单句填空","短文改错","单句改错","句型转换","翻译短语","翻译句子","词汇/短语及固搭","完成句子","听力"},0)),"")), "")</f>
        <v/>
      </c>
      <c r="E74" s="21" t="str">
        <f t="shared" si="12"/>
        <v>知识点</v>
      </c>
      <c r="F74" s="21" t="str">
        <f t="shared" si="13"/>
        <v>恰</v>
      </c>
      <c r="G74" s="21" t="str">
        <f>INDEX( {"body","discipline","area","topic","point"},MATCH(E74,{"知识体","知识域","知识区","知识主题","知识点"},0))</f>
        <v>point</v>
      </c>
      <c r="H74" s="21" t="str">
        <f>INDEX( {"super","just","sub","infras"},MATCH(F74,{"超","恰","亚","次"},0))</f>
        <v>just</v>
      </c>
      <c r="I74" s="21">
        <f>MATCH(E74,{"知识体","知识域","知识区","知识主题","知识点"},0)-1</f>
        <v>4</v>
      </c>
      <c r="J74" s="21">
        <f>MATCH(F74,{"超","恰","亚","次"},0)-1</f>
        <v>1</v>
      </c>
      <c r="K74" s="21" t="str">
        <f t="shared" si="14"/>
        <v>英语</v>
      </c>
      <c r="L74" s="26" t="s">
        <v>11</v>
      </c>
      <c r="M74" s="23"/>
      <c r="N74" s="23"/>
      <c r="O74" s="24" t="str">
        <f t="shared" si="8"/>
        <v xml:space="preserve">
  - 
    name:  构词法
    title:  构词法
    description: 
    koLyro: point
    koLyri:  just
    son: </v>
      </c>
      <c r="P74" s="27" t="str">
        <f t="shared" si="15"/>
        <v xml:space="preserve">
        - 
          name:  构词法
          title:  构词法
          description: 
          koLyro: point
          koLyri:  just
          son: </v>
      </c>
    </row>
    <row r="75" spans="1:16" ht="15" customHeight="1">
      <c r="A75" s="20">
        <f t="shared" si="9"/>
        <v>4</v>
      </c>
      <c r="B75" s="21" t="str">
        <f t="shared" si="10"/>
        <v>知识亚点</v>
      </c>
      <c r="C75" s="21" t="str">
        <f t="shared" si="11"/>
        <v>合成法</v>
      </c>
      <c r="D75" s="21" t="str">
        <f>IFERROR(IF(I75=1,INDEX( {"chinese","english","math","physics","chemistry","biology","politics","history","geography"},MATCH(C75,{"语文","英语","数学","物理","化学","生物","政治","历史","地理"},0)),IF(I75=2,INDEX(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,{"单项选择","阅读理解","信息匹配","完形填空","短文填空","单句填空","短文改错","单句改错","句型转换","翻译短语","翻译句子","词汇/短语及固搭","完成句子","听力"},0)),"")), "")</f>
        <v/>
      </c>
      <c r="E75" s="21" t="str">
        <f t="shared" si="12"/>
        <v>知识点</v>
      </c>
      <c r="F75" s="21" t="str">
        <f t="shared" si="13"/>
        <v>亚</v>
      </c>
      <c r="G75" s="21" t="str">
        <f>INDEX( {"body","discipline","area","topic","point"},MATCH(E75,{"知识体","知识域","知识区","知识主题","知识点"},0))</f>
        <v>point</v>
      </c>
      <c r="H75" s="21" t="str">
        <f>INDEX( {"super","just","sub","infras"},MATCH(F75,{"超","恰","亚","次"},0))</f>
        <v>sub</v>
      </c>
      <c r="I75" s="21">
        <f>MATCH(E75,{"知识体","知识域","知识区","知识主题","知识点"},0)-1</f>
        <v>4</v>
      </c>
      <c r="J75" s="21">
        <f>MATCH(F75,{"超","恰","亚","次"},0)-1</f>
        <v>2</v>
      </c>
      <c r="K75" s="21" t="str">
        <f t="shared" si="14"/>
        <v>英语</v>
      </c>
      <c r="L75" s="26" t="s">
        <v>12</v>
      </c>
      <c r="M75" s="23"/>
      <c r="N75" s="23"/>
      <c r="O75" s="24" t="str">
        <f t="shared" si="8"/>
        <v xml:space="preserve">
  - 
    name:  合成法
    title:  合成法
    description: 
    koLyro: point
    koLyri:  sub
    son: </v>
      </c>
      <c r="P75" s="27" t="str">
        <f t="shared" si="15"/>
        <v xml:space="preserve">
          - 
            name:  合成法
            title:  合成法
            description: 
            koLyro: point
            koLyri:  sub
            son: </v>
      </c>
    </row>
    <row r="76" spans="1:16" ht="15" customHeight="1">
      <c r="A76" s="20">
        <f t="shared" si="9"/>
        <v>4</v>
      </c>
      <c r="B76" s="21" t="str">
        <f t="shared" si="10"/>
        <v>知识亚点</v>
      </c>
      <c r="C76" s="21" t="str">
        <f t="shared" si="11"/>
        <v>派生法</v>
      </c>
      <c r="D76" s="21" t="str">
        <f>IFERROR(IF(I76=1,INDEX( {"chinese","english","math","physics","chemistry","biology","politics","history","geography"},MATCH(C76,{"语文","英语","数学","物理","化学","生物","政治","历史","地理"},0)),IF(I76=2,INDEX(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,{"单项选择","阅读理解","信息匹配","完形填空","短文填空","单句填空","短文改错","单句改错","句型转换","翻译短语","翻译句子","词汇/短语及固搭","完成句子","听力"},0)),"")), "")</f>
        <v/>
      </c>
      <c r="E76" s="21" t="str">
        <f t="shared" si="12"/>
        <v>知识点</v>
      </c>
      <c r="F76" s="21" t="str">
        <f t="shared" si="13"/>
        <v>亚</v>
      </c>
      <c r="G76" s="21" t="str">
        <f>INDEX( {"body","discipline","area","topic","point"},MATCH(E76,{"知识体","知识域","知识区","知识主题","知识点"},0))</f>
        <v>point</v>
      </c>
      <c r="H76" s="21" t="str">
        <f>INDEX( {"super","just","sub","infras"},MATCH(F76,{"超","恰","亚","次"},0))</f>
        <v>sub</v>
      </c>
      <c r="I76" s="21">
        <f>MATCH(E76,{"知识体","知识域","知识区","知识主题","知识点"},0)-1</f>
        <v>4</v>
      </c>
      <c r="J76" s="21">
        <f>MATCH(F76,{"超","恰","亚","次"},0)-1</f>
        <v>2</v>
      </c>
      <c r="K76" s="21" t="str">
        <f t="shared" si="14"/>
        <v>英语</v>
      </c>
      <c r="L76" s="26" t="s">
        <v>13</v>
      </c>
      <c r="M76" s="23"/>
      <c r="N76" s="23"/>
      <c r="O76" s="24" t="str">
        <f t="shared" si="8"/>
        <v xml:space="preserve">
  - 
    name:  派生法
    title:  派生法
    description: 
    koLyro: point
    koLyri:  sub
    son: </v>
      </c>
      <c r="P76" s="27" t="str">
        <f t="shared" si="15"/>
        <v xml:space="preserve">
          - 
            name:  派生法
            title:  派生法
            description: 
            koLyro: point
            koLyri:  sub
            son: </v>
      </c>
    </row>
    <row r="77" spans="1:16" ht="15" customHeight="1">
      <c r="A77" s="20">
        <f t="shared" si="9"/>
        <v>4</v>
      </c>
      <c r="B77" s="21" t="str">
        <f t="shared" si="10"/>
        <v>知识亚点</v>
      </c>
      <c r="C77" s="21" t="str">
        <f t="shared" si="11"/>
        <v>转化法</v>
      </c>
      <c r="D77" s="21" t="str">
        <f>IFERROR(IF(I77=1,INDEX( {"chinese","english","math","physics","chemistry","biology","politics","history","geography"},MATCH(C77,{"语文","英语","数学","物理","化学","生物","政治","历史","地理"},0)),IF(I77=2,INDEX(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,{"单项选择","阅读理解","信息匹配","完形填空","短文填空","单句填空","短文改错","单句改错","句型转换","翻译短语","翻译句子","词汇/短语及固搭","完成句子","听力"},0)),"")), "")</f>
        <v/>
      </c>
      <c r="E77" s="21" t="str">
        <f t="shared" si="12"/>
        <v>知识点</v>
      </c>
      <c r="F77" s="21" t="str">
        <f t="shared" si="13"/>
        <v>亚</v>
      </c>
      <c r="G77" s="21" t="str">
        <f>INDEX( {"body","discipline","area","topic","point"},MATCH(E77,{"知识体","知识域","知识区","知识主题","知识点"},0))</f>
        <v>point</v>
      </c>
      <c r="H77" s="21" t="str">
        <f>INDEX( {"super","just","sub","infras"},MATCH(F77,{"超","恰","亚","次"},0))</f>
        <v>sub</v>
      </c>
      <c r="I77" s="21">
        <f>MATCH(E77,{"知识体","知识域","知识区","知识主题","知识点"},0)-1</f>
        <v>4</v>
      </c>
      <c r="J77" s="21">
        <f>MATCH(F77,{"超","恰","亚","次"},0)-1</f>
        <v>2</v>
      </c>
      <c r="K77" s="21" t="str">
        <f t="shared" si="14"/>
        <v>英语</v>
      </c>
      <c r="L77" s="26" t="s">
        <v>14</v>
      </c>
      <c r="M77" s="23"/>
      <c r="N77" s="23"/>
      <c r="O77" s="24" t="str">
        <f t="shared" si="8"/>
        <v xml:space="preserve">
  - 
    name:  转化法
    title:  转化法
    description: 
    koLyro: point
    koLyri:  sub
    son: </v>
      </c>
      <c r="P77" s="27" t="str">
        <f t="shared" si="15"/>
        <v xml:space="preserve">
          - 
            name:  转化法
            title:  转化法
            description: 
            koLyro: point
            koLyri:  sub
            son: </v>
      </c>
    </row>
    <row r="78" spans="1:16" ht="15" customHeight="1">
      <c r="A78" s="20">
        <f t="shared" si="9"/>
        <v>4</v>
      </c>
      <c r="B78" s="21" t="str">
        <f t="shared" si="10"/>
        <v>知识亚点</v>
      </c>
      <c r="C78" s="21" t="str">
        <f t="shared" si="11"/>
        <v>缩写和简写</v>
      </c>
      <c r="D78" s="21" t="str">
        <f>IFERROR(IF(I78=1,INDEX( {"chinese","english","math","physics","chemistry","biology","politics","history","geography"},MATCH(C78,{"语文","英语","数学","物理","化学","生物","政治","历史","地理"},0)),IF(I78=2,INDEX(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,{"单项选择","阅读理解","信息匹配","完形填空","短文填空","单句填空","短文改错","单句改错","句型转换","翻译短语","翻译句子","词汇/短语及固搭","完成句子","听力"},0)),"")), "")</f>
        <v/>
      </c>
      <c r="E78" s="21" t="str">
        <f t="shared" si="12"/>
        <v>知识点</v>
      </c>
      <c r="F78" s="21" t="str">
        <f t="shared" si="13"/>
        <v>亚</v>
      </c>
      <c r="G78" s="21" t="str">
        <f>INDEX( {"body","discipline","area","topic","point"},MATCH(E78,{"知识体","知识域","知识区","知识主题","知识点"},0))</f>
        <v>point</v>
      </c>
      <c r="H78" s="21" t="str">
        <f>INDEX( {"super","just","sub","infras"},MATCH(F78,{"超","恰","亚","次"},0))</f>
        <v>sub</v>
      </c>
      <c r="I78" s="21">
        <f>MATCH(E78,{"知识体","知识域","知识区","知识主题","知识点"},0)-1</f>
        <v>4</v>
      </c>
      <c r="J78" s="21">
        <f>MATCH(F78,{"超","恰","亚","次"},0)-1</f>
        <v>2</v>
      </c>
      <c r="K78" s="21" t="str">
        <f t="shared" si="14"/>
        <v>英语</v>
      </c>
      <c r="L78" s="26" t="s">
        <v>15</v>
      </c>
      <c r="M78" s="23"/>
      <c r="N78" s="23"/>
      <c r="O78" s="24" t="str">
        <f t="shared" si="8"/>
        <v xml:space="preserve">
  - 
    name:  缩写和简写
    title:  缩写和简写
    description: 
    koLyro: point
    koLyri:  sub
    son: </v>
      </c>
      <c r="P78" s="27" t="str">
        <f t="shared" si="15"/>
        <v xml:space="preserve">
          - 
            name:  缩写和简写
            title:  缩写和简写
            description: 
            koLyro: point
            koLyri:  sub
            son: </v>
      </c>
    </row>
    <row r="79" spans="1:16" ht="15" customHeight="1">
      <c r="A79" s="20">
        <f t="shared" si="9"/>
        <v>3</v>
      </c>
      <c r="B79" s="21" t="str">
        <f t="shared" si="10"/>
        <v>知识点</v>
      </c>
      <c r="C79" s="21" t="str">
        <f t="shared" si="11"/>
        <v>冠词</v>
      </c>
      <c r="D79" s="21" t="str">
        <f>IFERROR(IF(I79=1,INDEX( {"chinese","english","math","physics","chemistry","biology","politics","history","geography"},MATCH(C79,{"语文","英语","数学","物理","化学","生物","政治","历史","地理"},0)),IF(I79=2,INDEX(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,{"单项选择","阅读理解","信息匹配","完形填空","短文填空","单句填空","短文改错","单句改错","句型转换","翻译短语","翻译句子","词汇/短语及固搭","完成句子","听力"},0)),"")), "")</f>
        <v/>
      </c>
      <c r="E79" s="21" t="str">
        <f t="shared" si="12"/>
        <v>知识点</v>
      </c>
      <c r="F79" s="21" t="str">
        <f t="shared" si="13"/>
        <v>恰</v>
      </c>
      <c r="G79" s="21" t="str">
        <f>INDEX( {"body","discipline","area","topic","point"},MATCH(E79,{"知识体","知识域","知识区","知识主题","知识点"},0))</f>
        <v>point</v>
      </c>
      <c r="H79" s="21" t="str">
        <f>INDEX( {"super","just","sub","infras"},MATCH(F79,{"超","恰","亚","次"},0))</f>
        <v>just</v>
      </c>
      <c r="I79" s="21">
        <f>MATCH(E79,{"知识体","知识域","知识区","知识主题","知识点"},0)-1</f>
        <v>4</v>
      </c>
      <c r="J79" s="21">
        <f>MATCH(F79,{"超","恰","亚","次"},0)-1</f>
        <v>1</v>
      </c>
      <c r="K79" s="21" t="str">
        <f t="shared" si="14"/>
        <v>英语</v>
      </c>
      <c r="L79" s="26" t="s">
        <v>16</v>
      </c>
      <c r="M79" s="23"/>
      <c r="N79" s="23"/>
      <c r="O79" s="24" t="str">
        <f t="shared" si="8"/>
        <v xml:space="preserve">
  - 
    name:  冠词
    title:  冠词
    description: 
    koLyro: point
    koLyri:  just
    son: </v>
      </c>
      <c r="P79" s="27" t="str">
        <f t="shared" si="15"/>
        <v xml:space="preserve">
        - 
          name:  冠词
          title:  冠词
          description: 
          koLyro: point
          koLyri:  just
          son: </v>
      </c>
    </row>
    <row r="80" spans="1:16" ht="15" customHeight="1">
      <c r="A80" s="20">
        <f t="shared" si="9"/>
        <v>4</v>
      </c>
      <c r="B80" s="21" t="str">
        <f t="shared" si="10"/>
        <v>知识亚点</v>
      </c>
      <c r="C80" s="21" t="str">
        <f t="shared" si="11"/>
        <v>不定冠词</v>
      </c>
      <c r="D80" s="21" t="str">
        <f>IFERROR(IF(I80=1,INDEX( {"chinese","english","math","physics","chemistry","biology","politics","history","geography"},MATCH(C80,{"语文","英语","数学","物理","化学","生物","政治","历史","地理"},0)),IF(I80=2,INDEX(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,{"单项选择","阅读理解","信息匹配","完形填空","短文填空","单句填空","短文改错","单句改错","句型转换","翻译短语","翻译句子","词汇/短语及固搭","完成句子","听力"},0)),"")), "")</f>
        <v/>
      </c>
      <c r="E80" s="21" t="str">
        <f t="shared" si="12"/>
        <v>知识点</v>
      </c>
      <c r="F80" s="21" t="str">
        <f t="shared" si="13"/>
        <v>亚</v>
      </c>
      <c r="G80" s="21" t="str">
        <f>INDEX( {"body","discipline","area","topic","point"},MATCH(E80,{"知识体","知识域","知识区","知识主题","知识点"},0))</f>
        <v>point</v>
      </c>
      <c r="H80" s="21" t="str">
        <f>INDEX( {"super","just","sub","infras"},MATCH(F80,{"超","恰","亚","次"},0))</f>
        <v>sub</v>
      </c>
      <c r="I80" s="21">
        <f>MATCH(E80,{"知识体","知识域","知识区","知识主题","知识点"},0)-1</f>
        <v>4</v>
      </c>
      <c r="J80" s="21">
        <f>MATCH(F80,{"超","恰","亚","次"},0)-1</f>
        <v>2</v>
      </c>
      <c r="K80" s="21" t="str">
        <f t="shared" si="14"/>
        <v>英语</v>
      </c>
      <c r="L80" s="26" t="s">
        <v>17</v>
      </c>
      <c r="M80" s="23"/>
      <c r="N80" s="23"/>
      <c r="O80" s="24" t="str">
        <f t="shared" si="8"/>
        <v xml:space="preserve">
  - 
    name:  不定冠词
    title:  不定冠词
    description: 
    koLyro: point
    koLyri:  sub
    son: </v>
      </c>
      <c r="P80" s="27" t="str">
        <f t="shared" si="15"/>
        <v xml:space="preserve">
          - 
            name:  不定冠词
            title:  不定冠词
            description: 
            koLyro: point
            koLyri:  sub
            son: </v>
      </c>
    </row>
    <row r="81" spans="1:16" ht="15" customHeight="1">
      <c r="A81" s="20">
        <f t="shared" si="9"/>
        <v>4</v>
      </c>
      <c r="B81" s="21" t="str">
        <f t="shared" si="10"/>
        <v>知识亚点</v>
      </c>
      <c r="C81" s="21" t="str">
        <f t="shared" si="11"/>
        <v>定冠词</v>
      </c>
      <c r="D81" s="21" t="str">
        <f>IFERROR(IF(I81=1,INDEX( {"chinese","english","math","physics","chemistry","biology","politics","history","geography"},MATCH(C81,{"语文","英语","数学","物理","化学","生物","政治","历史","地理"},0)),IF(I81=2,INDEX(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,{"单项选择","阅读理解","信息匹配","完形填空","短文填空","单句填空","短文改错","单句改错","句型转换","翻译短语","翻译句子","词汇/短语及固搭","完成句子","听力"},0)),"")), "")</f>
        <v/>
      </c>
      <c r="E81" s="21" t="str">
        <f t="shared" si="12"/>
        <v>知识点</v>
      </c>
      <c r="F81" s="21" t="str">
        <f t="shared" si="13"/>
        <v>亚</v>
      </c>
      <c r="G81" s="21" t="str">
        <f>INDEX( {"body","discipline","area","topic","point"},MATCH(E81,{"知识体","知识域","知识区","知识主题","知识点"},0))</f>
        <v>point</v>
      </c>
      <c r="H81" s="21" t="str">
        <f>INDEX( {"super","just","sub","infras"},MATCH(F81,{"超","恰","亚","次"},0))</f>
        <v>sub</v>
      </c>
      <c r="I81" s="21">
        <f>MATCH(E81,{"知识体","知识域","知识区","知识主题","知识点"},0)-1</f>
        <v>4</v>
      </c>
      <c r="J81" s="21">
        <f>MATCH(F81,{"超","恰","亚","次"},0)-1</f>
        <v>2</v>
      </c>
      <c r="K81" s="21" t="str">
        <f t="shared" si="14"/>
        <v>英语</v>
      </c>
      <c r="L81" s="26" t="s">
        <v>18</v>
      </c>
      <c r="M81" s="23"/>
      <c r="N81" s="23"/>
      <c r="O81" s="24" t="str">
        <f t="shared" si="8"/>
        <v xml:space="preserve">
  - 
    name:  定冠词
    title:  定冠词
    description: 
    koLyro: point
    koLyri:  sub
    son: </v>
      </c>
      <c r="P81" s="27" t="str">
        <f t="shared" si="15"/>
        <v xml:space="preserve">
          - 
            name:  定冠词
            title:  定冠词
            description: 
            koLyro: point
            koLyri:  sub
            son: </v>
      </c>
    </row>
    <row r="82" spans="1:16" ht="15" customHeight="1">
      <c r="A82" s="20">
        <f t="shared" si="9"/>
        <v>4</v>
      </c>
      <c r="B82" s="21" t="str">
        <f t="shared" si="10"/>
        <v>知识亚点</v>
      </c>
      <c r="C82" s="21" t="str">
        <f t="shared" si="11"/>
        <v>零冠词</v>
      </c>
      <c r="D82" s="21" t="str">
        <f>IFERROR(IF(I82=1,INDEX( {"chinese","english","math","physics","chemistry","biology","politics","history","geography"},MATCH(C82,{"语文","英语","数学","物理","化学","生物","政治","历史","地理"},0)),IF(I82=2,INDEX(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,{"单项选择","阅读理解","信息匹配","完形填空","短文填空","单句填空","短文改错","单句改错","句型转换","翻译短语","翻译句子","词汇/短语及固搭","完成句子","听力"},0)),"")), "")</f>
        <v/>
      </c>
      <c r="E82" s="21" t="str">
        <f t="shared" si="12"/>
        <v>知识点</v>
      </c>
      <c r="F82" s="21" t="str">
        <f t="shared" si="13"/>
        <v>亚</v>
      </c>
      <c r="G82" s="21" t="str">
        <f>INDEX( {"body","discipline","area","topic","point"},MATCH(E82,{"知识体","知识域","知识区","知识主题","知识点"},0))</f>
        <v>point</v>
      </c>
      <c r="H82" s="21" t="str">
        <f>INDEX( {"super","just","sub","infras"},MATCH(F82,{"超","恰","亚","次"},0))</f>
        <v>sub</v>
      </c>
      <c r="I82" s="21">
        <f>MATCH(E82,{"知识体","知识域","知识区","知识主题","知识点"},0)-1</f>
        <v>4</v>
      </c>
      <c r="J82" s="21">
        <f>MATCH(F82,{"超","恰","亚","次"},0)-1</f>
        <v>2</v>
      </c>
      <c r="K82" s="21" t="str">
        <f t="shared" si="14"/>
        <v>英语</v>
      </c>
      <c r="L82" s="26" t="s">
        <v>19</v>
      </c>
      <c r="M82" s="23"/>
      <c r="N82" s="23"/>
      <c r="O82" s="24" t="str">
        <f t="shared" si="8"/>
        <v xml:space="preserve">
  - 
    name:  零冠词
    title:  零冠词
    description: 
    koLyro: point
    koLyri:  sub
    son: </v>
      </c>
      <c r="P82" s="27" t="str">
        <f t="shared" si="15"/>
        <v xml:space="preserve">
          - 
            name:  零冠词
            title:  零冠词
            description: 
            koLyro: point
            koLyri:  sub
            son: </v>
      </c>
    </row>
    <row r="83" spans="1:16" ht="15" customHeight="1">
      <c r="A83" s="20">
        <f t="shared" si="9"/>
        <v>3</v>
      </c>
      <c r="B83" s="21" t="str">
        <f t="shared" si="10"/>
        <v>知识点</v>
      </c>
      <c r="C83" s="21" t="str">
        <f t="shared" si="11"/>
        <v>名词</v>
      </c>
      <c r="D83" s="21" t="str">
        <f>IFERROR(IF(I83=1,INDEX( {"chinese","english","math","physics","chemistry","biology","politics","history","geography"},MATCH(C83,{"语文","英语","数学","物理","化学","生物","政治","历史","地理"},0)),IF(I83=2,INDEX(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,{"单项选择","阅读理解","信息匹配","完形填空","短文填空","单句填空","短文改错","单句改错","句型转换","翻译短语","翻译句子","词汇/短语及固搭","完成句子","听力"},0)),"")), "")</f>
        <v/>
      </c>
      <c r="E83" s="21" t="str">
        <f t="shared" si="12"/>
        <v>知识点</v>
      </c>
      <c r="F83" s="21" t="str">
        <f t="shared" si="13"/>
        <v>恰</v>
      </c>
      <c r="G83" s="21" t="str">
        <f>INDEX( {"body","discipline","area","topic","point"},MATCH(E83,{"知识体","知识域","知识区","知识主题","知识点"},0))</f>
        <v>point</v>
      </c>
      <c r="H83" s="21" t="str">
        <f>INDEX( {"super","just","sub","infras"},MATCH(F83,{"超","恰","亚","次"},0))</f>
        <v>just</v>
      </c>
      <c r="I83" s="21">
        <f>MATCH(E83,{"知识体","知识域","知识区","知识主题","知识点"},0)-1</f>
        <v>4</v>
      </c>
      <c r="J83" s="21">
        <f>MATCH(F83,{"超","恰","亚","次"},0)-1</f>
        <v>1</v>
      </c>
      <c r="K83" s="21" t="str">
        <f t="shared" si="14"/>
        <v>英语</v>
      </c>
      <c r="L83" s="26" t="s">
        <v>20</v>
      </c>
      <c r="M83" s="23"/>
      <c r="N83" s="23"/>
      <c r="O83" s="24" t="str">
        <f t="shared" si="8"/>
        <v xml:space="preserve">
  - 
    name:  名词
    title:  名词
    description: 
    koLyro: point
    koLyri:  just
    son: </v>
      </c>
      <c r="P83" s="27" t="str">
        <f t="shared" si="15"/>
        <v xml:space="preserve">
        - 
          name:  名词
          title:  名词
          description: 
          koLyro: point
          koLyri:  just
          son: </v>
      </c>
    </row>
    <row r="84" spans="1:16" ht="15" customHeight="1">
      <c r="A84" s="20">
        <f t="shared" si="9"/>
        <v>4</v>
      </c>
      <c r="B84" s="21" t="str">
        <f t="shared" si="10"/>
        <v>知识亚点</v>
      </c>
      <c r="C84" s="21" t="str">
        <f t="shared" si="11"/>
        <v>名词的基本用法</v>
      </c>
      <c r="D84" s="21" t="str">
        <f>IFERROR(IF(I84=1,INDEX( {"chinese","english","math","physics","chemistry","biology","politics","history","geography"},MATCH(C84,{"语文","英语","数学","物理","化学","生物","政治","历史","地理"},0)),IF(I84=2,INDEX(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,{"单项选择","阅读理解","信息匹配","完形填空","短文填空","单句填空","短文改错","单句改错","句型转换","翻译短语","翻译句子","词汇/短语及固搭","完成句子","听力"},0)),"")), "")</f>
        <v/>
      </c>
      <c r="E84" s="21" t="str">
        <f t="shared" si="12"/>
        <v>知识点</v>
      </c>
      <c r="F84" s="21" t="str">
        <f t="shared" si="13"/>
        <v>亚</v>
      </c>
      <c r="G84" s="21" t="str">
        <f>INDEX( {"body","discipline","area","topic","point"},MATCH(E84,{"知识体","知识域","知识区","知识主题","知识点"},0))</f>
        <v>point</v>
      </c>
      <c r="H84" s="21" t="str">
        <f>INDEX( {"super","just","sub","infras"},MATCH(F84,{"超","恰","亚","次"},0))</f>
        <v>sub</v>
      </c>
      <c r="I84" s="21">
        <f>MATCH(E84,{"知识体","知识域","知识区","知识主题","知识点"},0)-1</f>
        <v>4</v>
      </c>
      <c r="J84" s="21">
        <f>MATCH(F84,{"超","恰","亚","次"},0)-1</f>
        <v>2</v>
      </c>
      <c r="K84" s="21" t="str">
        <f t="shared" si="14"/>
        <v>英语</v>
      </c>
      <c r="L84" s="26" t="s">
        <v>21</v>
      </c>
      <c r="M84" s="23"/>
      <c r="N84" s="23"/>
      <c r="O84" s="24" t="str">
        <f t="shared" si="8"/>
        <v xml:space="preserve">
  - 
    name:  名词的基本用法
    title:  名词的基本用法
    description: 
    koLyro: point
    koLyri:  sub
    son: </v>
      </c>
      <c r="P84" s="27" t="str">
        <f t="shared" si="15"/>
        <v xml:space="preserve">
          - 
            name:  名词的基本用法
            title:  名词的基本用法
            description: 
            koLyro: point
            koLyri:  sub
            son: </v>
      </c>
    </row>
    <row r="85" spans="1:16" ht="15" customHeight="1">
      <c r="A85" s="20">
        <f t="shared" si="9"/>
        <v>4</v>
      </c>
      <c r="B85" s="21" t="str">
        <f t="shared" si="10"/>
        <v>知识亚点</v>
      </c>
      <c r="C85" s="21" t="str">
        <f t="shared" si="11"/>
        <v>名词的数</v>
      </c>
      <c r="D85" s="21" t="str">
        <f>IFERROR(IF(I85=1,INDEX( {"chinese","english","math","physics","chemistry","biology","politics","history","geography"},MATCH(C85,{"语文","英语","数学","物理","化学","生物","政治","历史","地理"},0)),IF(I85=2,INDEX(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,{"单项选择","阅读理解","信息匹配","完形填空","短文填空","单句填空","短文改错","单句改错","句型转换","翻译短语","翻译句子","词汇/短语及固搭","完成句子","听力"},0)),"")), "")</f>
        <v/>
      </c>
      <c r="E85" s="21" t="str">
        <f t="shared" si="12"/>
        <v>知识点</v>
      </c>
      <c r="F85" s="21" t="str">
        <f t="shared" si="13"/>
        <v>亚</v>
      </c>
      <c r="G85" s="21" t="str">
        <f>INDEX( {"body","discipline","area","topic","point"},MATCH(E85,{"知识体","知识域","知识区","知识主题","知识点"},0))</f>
        <v>point</v>
      </c>
      <c r="H85" s="21" t="str">
        <f>INDEX( {"super","just","sub","infras"},MATCH(F85,{"超","恰","亚","次"},0))</f>
        <v>sub</v>
      </c>
      <c r="I85" s="21">
        <f>MATCH(E85,{"知识体","知识域","知识区","知识主题","知识点"},0)-1</f>
        <v>4</v>
      </c>
      <c r="J85" s="21">
        <f>MATCH(F85,{"超","恰","亚","次"},0)-1</f>
        <v>2</v>
      </c>
      <c r="K85" s="21" t="str">
        <f t="shared" si="14"/>
        <v>英语</v>
      </c>
      <c r="L85" s="26" t="s">
        <v>22</v>
      </c>
      <c r="M85" s="23"/>
      <c r="N85" s="23"/>
      <c r="O85" s="24" t="str">
        <f t="shared" si="8"/>
        <v xml:space="preserve">
  - 
    name:  名词的数
    title:  名词的数
    description: 
    koLyro: point
    koLyri:  sub
    son: </v>
      </c>
      <c r="P85" s="27" t="str">
        <f t="shared" si="15"/>
        <v xml:space="preserve">
          - 
            name:  名词的数
            title:  名词的数
            description: 
            koLyro: point
            koLyri:  sub
            son: </v>
      </c>
    </row>
    <row r="86" spans="1:16" ht="15" customHeight="1">
      <c r="A86" s="20">
        <f t="shared" si="9"/>
        <v>4</v>
      </c>
      <c r="B86" s="21" t="str">
        <f t="shared" si="10"/>
        <v>知识亚点</v>
      </c>
      <c r="C86" s="21" t="str">
        <f t="shared" si="11"/>
        <v>名词所有格</v>
      </c>
      <c r="D86" s="21" t="str">
        <f>IFERROR(IF(I86=1,INDEX( {"chinese","english","math","physics","chemistry","biology","politics","history","geography"},MATCH(C86,{"语文","英语","数学","物理","化学","生物","政治","历史","地理"},0)),IF(I86=2,INDEX(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,{"单项选择","阅读理解","信息匹配","完形填空","短文填空","单句填空","短文改错","单句改错","句型转换","翻译短语","翻译句子","词汇/短语及固搭","完成句子","听力"},0)),"")), "")</f>
        <v/>
      </c>
      <c r="E86" s="21" t="str">
        <f t="shared" si="12"/>
        <v>知识点</v>
      </c>
      <c r="F86" s="21" t="str">
        <f t="shared" si="13"/>
        <v>亚</v>
      </c>
      <c r="G86" s="21" t="str">
        <f>INDEX( {"body","discipline","area","topic","point"},MATCH(E86,{"知识体","知识域","知识区","知识主题","知识点"},0))</f>
        <v>point</v>
      </c>
      <c r="H86" s="21" t="str">
        <f>INDEX( {"super","just","sub","infras"},MATCH(F86,{"超","恰","亚","次"},0))</f>
        <v>sub</v>
      </c>
      <c r="I86" s="21">
        <f>MATCH(E86,{"知识体","知识域","知识区","知识主题","知识点"},0)-1</f>
        <v>4</v>
      </c>
      <c r="J86" s="21">
        <f>MATCH(F86,{"超","恰","亚","次"},0)-1</f>
        <v>2</v>
      </c>
      <c r="K86" s="21" t="str">
        <f t="shared" si="14"/>
        <v>英语</v>
      </c>
      <c r="L86" s="26" t="s">
        <v>23</v>
      </c>
      <c r="M86" s="23"/>
      <c r="N86" s="23"/>
      <c r="O86" s="24" t="str">
        <f t="shared" si="8"/>
        <v xml:space="preserve">
  - 
    name:  名词所有格
    title:  名词所有格
    description: 
    koLyro: point
    koLyri:  sub
    son: </v>
      </c>
      <c r="P86" s="27" t="str">
        <f t="shared" si="15"/>
        <v xml:space="preserve">
          - 
            name:  名词所有格
            title:  名词所有格
            description: 
            koLyro: point
            koLyri:  sub
            son: </v>
      </c>
    </row>
    <row r="87" spans="1:16" ht="15" customHeight="1">
      <c r="A87" s="20">
        <f t="shared" si="9"/>
        <v>4</v>
      </c>
      <c r="B87" s="21" t="str">
        <f t="shared" si="10"/>
        <v>知识亚点</v>
      </c>
      <c r="C87" s="21" t="str">
        <f t="shared" si="11"/>
        <v>专有名词</v>
      </c>
      <c r="D87" s="21" t="str">
        <f>IFERROR(IF(I87=1,INDEX( {"chinese","english","math","physics","chemistry","biology","politics","history","geography"},MATCH(C87,{"语文","英语","数学","物理","化学","生物","政治","历史","地理"},0)),IF(I87=2,INDEX(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,{"单项选择","阅读理解","信息匹配","完形填空","短文填空","单句填空","短文改错","单句改错","句型转换","翻译短语","翻译句子","词汇/短语及固搭","完成句子","听力"},0)),"")), "")</f>
        <v/>
      </c>
      <c r="E87" s="21" t="str">
        <f t="shared" si="12"/>
        <v>知识点</v>
      </c>
      <c r="F87" s="21" t="str">
        <f t="shared" si="13"/>
        <v>亚</v>
      </c>
      <c r="G87" s="21" t="str">
        <f>INDEX( {"body","discipline","area","topic","point"},MATCH(E87,{"知识体","知识域","知识区","知识主题","知识点"},0))</f>
        <v>point</v>
      </c>
      <c r="H87" s="21" t="str">
        <f>INDEX( {"super","just","sub","infras"},MATCH(F87,{"超","恰","亚","次"},0))</f>
        <v>sub</v>
      </c>
      <c r="I87" s="21">
        <f>MATCH(E87,{"知识体","知识域","知识区","知识主题","知识点"},0)-1</f>
        <v>4</v>
      </c>
      <c r="J87" s="21">
        <f>MATCH(F87,{"超","恰","亚","次"},0)-1</f>
        <v>2</v>
      </c>
      <c r="K87" s="21" t="str">
        <f t="shared" si="14"/>
        <v>英语</v>
      </c>
      <c r="L87" s="26" t="s">
        <v>24</v>
      </c>
      <c r="M87" s="23"/>
      <c r="N87" s="23"/>
      <c r="O87" s="24" t="str">
        <f t="shared" si="8"/>
        <v xml:space="preserve">
  - 
    name:  专有名词
    title:  专有名词
    description: 
    koLyro: point
    koLyri:  sub
    son: </v>
      </c>
      <c r="P87" s="27" t="str">
        <f t="shared" si="15"/>
        <v xml:space="preserve">
          - 
            name:  专有名词
            title:  专有名词
            description: 
            koLyro: point
            koLyri:  sub
            son: </v>
      </c>
    </row>
    <row r="88" spans="1:16" ht="15" customHeight="1">
      <c r="A88" s="20">
        <f t="shared" si="9"/>
        <v>4</v>
      </c>
      <c r="B88" s="21" t="str">
        <f t="shared" si="10"/>
        <v>知识亚点</v>
      </c>
      <c r="C88" s="21" t="str">
        <f t="shared" si="11"/>
        <v>名词辨析</v>
      </c>
      <c r="D88" s="21" t="str">
        <f>IFERROR(IF(I88=1,INDEX( {"chinese","english","math","physics","chemistry","biology","politics","history","geography"},MATCH(C88,{"语文","英语","数学","物理","化学","生物","政治","历史","地理"},0)),IF(I88=2,INDEX(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,{"单项选择","阅读理解","信息匹配","完形填空","短文填空","单句填空","短文改错","单句改错","句型转换","翻译短语","翻译句子","词汇/短语及固搭","完成句子","听力"},0)),"")), "")</f>
        <v/>
      </c>
      <c r="E88" s="21" t="str">
        <f t="shared" si="12"/>
        <v>知识点</v>
      </c>
      <c r="F88" s="21" t="str">
        <f t="shared" si="13"/>
        <v>亚</v>
      </c>
      <c r="G88" s="21" t="str">
        <f>INDEX( {"body","discipline","area","topic","point"},MATCH(E88,{"知识体","知识域","知识区","知识主题","知识点"},0))</f>
        <v>point</v>
      </c>
      <c r="H88" s="21" t="str">
        <f>INDEX( {"super","just","sub","infras"},MATCH(F88,{"超","恰","亚","次"},0))</f>
        <v>sub</v>
      </c>
      <c r="I88" s="21">
        <f>MATCH(E88,{"知识体","知识域","知识区","知识主题","知识点"},0)-1</f>
        <v>4</v>
      </c>
      <c r="J88" s="21">
        <f>MATCH(F88,{"超","恰","亚","次"},0)-1</f>
        <v>2</v>
      </c>
      <c r="K88" s="21" t="str">
        <f t="shared" si="14"/>
        <v>英语</v>
      </c>
      <c r="L88" s="26" t="s">
        <v>25</v>
      </c>
      <c r="M88" s="23"/>
      <c r="N88" s="23"/>
      <c r="O88" s="24" t="str">
        <f t="shared" si="8"/>
        <v xml:space="preserve">
  - 
    name:  名词辨析
    title:  名词辨析
    description: 
    koLyro: point
    koLyri:  sub
    son: </v>
      </c>
      <c r="P88" s="27" t="str">
        <f t="shared" si="15"/>
        <v xml:space="preserve">
          - 
            name:  名词辨析
            title:  名词辨析
            description: 
            koLyro: point
            koLyri:  sub
            son: </v>
      </c>
    </row>
    <row r="89" spans="1:16" ht="15" customHeight="1">
      <c r="A89" s="20">
        <f t="shared" si="9"/>
        <v>3</v>
      </c>
      <c r="B89" s="21" t="str">
        <f t="shared" si="10"/>
        <v>知识点</v>
      </c>
      <c r="C89" s="21" t="str">
        <f t="shared" si="11"/>
        <v>代词</v>
      </c>
      <c r="D89" s="21" t="str">
        <f>IFERROR(IF(I89=1,INDEX( {"chinese","english","math","physics","chemistry","biology","politics","history","geography"},MATCH(C89,{"语文","英语","数学","物理","化学","生物","政治","历史","地理"},0)),IF(I89=2,INDEX(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,{"单项选择","阅读理解","信息匹配","完形填空","短文填空","单句填空","短文改错","单句改错","句型转换","翻译短语","翻译句子","词汇/短语及固搭","完成句子","听力"},0)),"")), "")</f>
        <v/>
      </c>
      <c r="E89" s="21" t="str">
        <f t="shared" si="12"/>
        <v>知识点</v>
      </c>
      <c r="F89" s="21" t="str">
        <f t="shared" si="13"/>
        <v>恰</v>
      </c>
      <c r="G89" s="21" t="str">
        <f>INDEX( {"body","discipline","area","topic","point"},MATCH(E89,{"知识体","知识域","知识区","知识主题","知识点"},0))</f>
        <v>point</v>
      </c>
      <c r="H89" s="21" t="str">
        <f>INDEX( {"super","just","sub","infras"},MATCH(F89,{"超","恰","亚","次"},0))</f>
        <v>just</v>
      </c>
      <c r="I89" s="21">
        <f>MATCH(E89,{"知识体","知识域","知识区","知识主题","知识点"},0)-1</f>
        <v>4</v>
      </c>
      <c r="J89" s="21">
        <f>MATCH(F89,{"超","恰","亚","次"},0)-1</f>
        <v>1</v>
      </c>
      <c r="K89" s="21" t="str">
        <f t="shared" si="14"/>
        <v>英语</v>
      </c>
      <c r="L89" s="26" t="s">
        <v>26</v>
      </c>
      <c r="M89" s="23"/>
      <c r="N89" s="23"/>
      <c r="O89" s="24" t="str">
        <f t="shared" si="8"/>
        <v xml:space="preserve">
  - 
    name:  代词
    title:  代词
    description: 
    koLyro: point
    koLyri:  just
    son: </v>
      </c>
      <c r="P89" s="27" t="str">
        <f t="shared" si="15"/>
        <v xml:space="preserve">
        - 
          name:  代词
          title:  代词
          description: 
          koLyro: point
          koLyri:  just
          son: </v>
      </c>
    </row>
    <row r="90" spans="1:16" ht="15" customHeight="1">
      <c r="A90" s="20">
        <f t="shared" si="9"/>
        <v>4</v>
      </c>
      <c r="B90" s="21" t="str">
        <f t="shared" si="10"/>
        <v>知识亚点</v>
      </c>
      <c r="C90" s="21" t="str">
        <f t="shared" si="11"/>
        <v>人称代词</v>
      </c>
      <c r="D90" s="21" t="str">
        <f>IFERROR(IF(I90=1,INDEX( {"chinese","english","math","physics","chemistry","biology","politics","history","geography"},MATCH(C90,{"语文","英语","数学","物理","化学","生物","政治","历史","地理"},0)),IF(I90=2,INDEX(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,{"单项选择","阅读理解","信息匹配","完形填空","短文填空","单句填空","短文改错","单句改错","句型转换","翻译短语","翻译句子","词汇/短语及固搭","完成句子","听力"},0)),"")), "")</f>
        <v/>
      </c>
      <c r="E90" s="21" t="str">
        <f t="shared" si="12"/>
        <v>知识点</v>
      </c>
      <c r="F90" s="21" t="str">
        <f t="shared" si="13"/>
        <v>亚</v>
      </c>
      <c r="G90" s="21" t="str">
        <f>INDEX( {"body","discipline","area","topic","point"},MATCH(E90,{"知识体","知识域","知识区","知识主题","知识点"},0))</f>
        <v>point</v>
      </c>
      <c r="H90" s="21" t="str">
        <f>INDEX( {"super","just","sub","infras"},MATCH(F90,{"超","恰","亚","次"},0))</f>
        <v>sub</v>
      </c>
      <c r="I90" s="21">
        <f>MATCH(E90,{"知识体","知识域","知识区","知识主题","知识点"},0)-1</f>
        <v>4</v>
      </c>
      <c r="J90" s="21">
        <f>MATCH(F90,{"超","恰","亚","次"},0)-1</f>
        <v>2</v>
      </c>
      <c r="K90" s="21" t="str">
        <f t="shared" si="14"/>
        <v>英语</v>
      </c>
      <c r="L90" s="26" t="s">
        <v>27</v>
      </c>
      <c r="M90" s="23"/>
      <c r="N90" s="23"/>
      <c r="O90" s="24" t="str">
        <f t="shared" si="8"/>
        <v xml:space="preserve">
  - 
    name:  人称代词
    title:  人称代词
    description: 
    koLyro: point
    koLyri:  sub
    son: </v>
      </c>
      <c r="P90" s="27" t="str">
        <f t="shared" si="15"/>
        <v xml:space="preserve">
          - 
            name:  人称代词
            title:  人称代词
            description: 
            koLyro: point
            koLyri:  sub
            son: </v>
      </c>
    </row>
    <row r="91" spans="1:16" ht="15" customHeight="1">
      <c r="A91" s="20">
        <f t="shared" si="9"/>
        <v>4</v>
      </c>
      <c r="B91" s="21" t="str">
        <f t="shared" si="10"/>
        <v>知识亚点</v>
      </c>
      <c r="C91" s="21" t="str">
        <f t="shared" si="11"/>
        <v>物主代词</v>
      </c>
      <c r="D91" s="21" t="str">
        <f>IFERROR(IF(I91=1,INDEX( {"chinese","english","math","physics","chemistry","biology","politics","history","geography"},MATCH(C91,{"语文","英语","数学","物理","化学","生物","政治","历史","地理"},0)),IF(I91=2,INDEX(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,{"单项选择","阅读理解","信息匹配","完形填空","短文填空","单句填空","短文改错","单句改错","句型转换","翻译短语","翻译句子","词汇/短语及固搭","完成句子","听力"},0)),"")), "")</f>
        <v/>
      </c>
      <c r="E91" s="21" t="str">
        <f t="shared" si="12"/>
        <v>知识点</v>
      </c>
      <c r="F91" s="21" t="str">
        <f t="shared" si="13"/>
        <v>亚</v>
      </c>
      <c r="G91" s="21" t="str">
        <f>INDEX( {"body","discipline","area","topic","point"},MATCH(E91,{"知识体","知识域","知识区","知识主题","知识点"},0))</f>
        <v>point</v>
      </c>
      <c r="H91" s="21" t="str">
        <f>INDEX( {"super","just","sub","infras"},MATCH(F91,{"超","恰","亚","次"},0))</f>
        <v>sub</v>
      </c>
      <c r="I91" s="21">
        <f>MATCH(E91,{"知识体","知识域","知识区","知识主题","知识点"},0)-1</f>
        <v>4</v>
      </c>
      <c r="J91" s="21">
        <f>MATCH(F91,{"超","恰","亚","次"},0)-1</f>
        <v>2</v>
      </c>
      <c r="K91" s="21" t="str">
        <f t="shared" si="14"/>
        <v>英语</v>
      </c>
      <c r="L91" s="26" t="s">
        <v>28</v>
      </c>
      <c r="M91" s="23"/>
      <c r="N91" s="23"/>
      <c r="O91" s="24" t="str">
        <f t="shared" si="8"/>
        <v xml:space="preserve">
  - 
    name:  物主代词
    title:  物主代词
    description: 
    koLyro: point
    koLyri:  sub
    son: </v>
      </c>
      <c r="P91" s="27" t="str">
        <f t="shared" si="15"/>
        <v xml:space="preserve">
          - 
            name:  物主代词
            title:  物主代词
            description: 
            koLyro: point
            koLyri:  sub
            son: </v>
      </c>
    </row>
    <row r="92" spans="1:16" ht="15" customHeight="1">
      <c r="A92" s="20">
        <f t="shared" si="9"/>
        <v>4</v>
      </c>
      <c r="B92" s="21" t="str">
        <f t="shared" si="10"/>
        <v>知识亚点</v>
      </c>
      <c r="C92" s="21" t="str">
        <f t="shared" si="11"/>
        <v>反身代词</v>
      </c>
      <c r="D92" s="21" t="str">
        <f>IFERROR(IF(I92=1,INDEX( {"chinese","english","math","physics","chemistry","biology","politics","history","geography"},MATCH(C92,{"语文","英语","数学","物理","化学","生物","政治","历史","地理"},0)),IF(I92=2,INDEX(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,{"单项选择","阅读理解","信息匹配","完形填空","短文填空","单句填空","短文改错","单句改错","句型转换","翻译短语","翻译句子","词汇/短语及固搭","完成句子","听力"},0)),"")), "")</f>
        <v/>
      </c>
      <c r="E92" s="21" t="str">
        <f t="shared" si="12"/>
        <v>知识点</v>
      </c>
      <c r="F92" s="21" t="str">
        <f t="shared" si="13"/>
        <v>亚</v>
      </c>
      <c r="G92" s="21" t="str">
        <f>INDEX( {"body","discipline","area","topic","point"},MATCH(E92,{"知识体","知识域","知识区","知识主题","知识点"},0))</f>
        <v>point</v>
      </c>
      <c r="H92" s="21" t="str">
        <f>INDEX( {"super","just","sub","infras"},MATCH(F92,{"超","恰","亚","次"},0))</f>
        <v>sub</v>
      </c>
      <c r="I92" s="21">
        <f>MATCH(E92,{"知识体","知识域","知识区","知识主题","知识点"},0)-1</f>
        <v>4</v>
      </c>
      <c r="J92" s="21">
        <f>MATCH(F92,{"超","恰","亚","次"},0)-1</f>
        <v>2</v>
      </c>
      <c r="K92" s="21" t="str">
        <f t="shared" si="14"/>
        <v>英语</v>
      </c>
      <c r="L92" s="26" t="s">
        <v>29</v>
      </c>
      <c r="M92" s="23"/>
      <c r="N92" s="23"/>
      <c r="O92" s="24" t="str">
        <f t="shared" si="8"/>
        <v xml:space="preserve">
  - 
    name:  反身代词
    title:  反身代词
    description: 
    koLyro: point
    koLyri:  sub
    son: </v>
      </c>
      <c r="P92" s="27" t="str">
        <f t="shared" si="15"/>
        <v xml:space="preserve">
          - 
            name:  反身代词
            title:  反身代词
            description: 
            koLyro: point
            koLyri:  sub
            son: </v>
      </c>
    </row>
    <row r="93" spans="1:16" ht="15" customHeight="1">
      <c r="A93" s="20">
        <f t="shared" si="9"/>
        <v>4</v>
      </c>
      <c r="B93" s="21" t="str">
        <f t="shared" si="10"/>
        <v>知识亚点</v>
      </c>
      <c r="C93" s="21" t="str">
        <f t="shared" si="11"/>
        <v>指示代词</v>
      </c>
      <c r="D93" s="21" t="str">
        <f>IFERROR(IF(I93=1,INDEX( {"chinese","english","math","physics","chemistry","biology","politics","history","geography"},MATCH(C93,{"语文","英语","数学","物理","化学","生物","政治","历史","地理"},0)),IF(I93=2,INDEX(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,{"单项选择","阅读理解","信息匹配","完形填空","短文填空","单句填空","短文改错","单句改错","句型转换","翻译短语","翻译句子","词汇/短语及固搭","完成句子","听力"},0)),"")), "")</f>
        <v/>
      </c>
      <c r="E93" s="21" t="str">
        <f t="shared" si="12"/>
        <v>知识点</v>
      </c>
      <c r="F93" s="21" t="str">
        <f t="shared" si="13"/>
        <v>亚</v>
      </c>
      <c r="G93" s="21" t="str">
        <f>INDEX( {"body","discipline","area","topic","point"},MATCH(E93,{"知识体","知识域","知识区","知识主题","知识点"},0))</f>
        <v>point</v>
      </c>
      <c r="H93" s="21" t="str">
        <f>INDEX( {"super","just","sub","infras"},MATCH(F93,{"超","恰","亚","次"},0))</f>
        <v>sub</v>
      </c>
      <c r="I93" s="21">
        <f>MATCH(E93,{"知识体","知识域","知识区","知识主题","知识点"},0)-1</f>
        <v>4</v>
      </c>
      <c r="J93" s="21">
        <f>MATCH(F93,{"超","恰","亚","次"},0)-1</f>
        <v>2</v>
      </c>
      <c r="K93" s="21" t="str">
        <f t="shared" si="14"/>
        <v>英语</v>
      </c>
      <c r="L93" s="26" t="s">
        <v>30</v>
      </c>
      <c r="M93" s="23"/>
      <c r="N93" s="23"/>
      <c r="O93" s="24" t="str">
        <f t="shared" si="8"/>
        <v xml:space="preserve">
  - 
    name:  指示代词
    title:  指示代词
    description: 
    koLyro: point
    koLyri:  sub
    son: </v>
      </c>
      <c r="P93" s="27" t="str">
        <f t="shared" si="15"/>
        <v xml:space="preserve">
          - 
            name:  指示代词
            title:  指示代词
            description: 
            koLyro: point
            koLyri:  sub
            son: </v>
      </c>
    </row>
    <row r="94" spans="1:16" ht="15" customHeight="1">
      <c r="A94" s="20">
        <f t="shared" si="9"/>
        <v>4</v>
      </c>
      <c r="B94" s="21" t="str">
        <f t="shared" si="10"/>
        <v>知识亚点</v>
      </c>
      <c r="C94" s="21" t="str">
        <f t="shared" si="11"/>
        <v>不定代词</v>
      </c>
      <c r="D94" s="21" t="str">
        <f>IFERROR(IF(I94=1,INDEX( {"chinese","english","math","physics","chemistry","biology","politics","history","geography"},MATCH(C94,{"语文","英语","数学","物理","化学","生物","政治","历史","地理"},0)),IF(I94=2,INDEX(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,{"单项选择","阅读理解","信息匹配","完形填空","短文填空","单句填空","短文改错","单句改错","句型转换","翻译短语","翻译句子","词汇/短语及固搭","完成句子","听力"},0)),"")), "")</f>
        <v/>
      </c>
      <c r="E94" s="21" t="str">
        <f t="shared" si="12"/>
        <v>知识点</v>
      </c>
      <c r="F94" s="21" t="str">
        <f t="shared" si="13"/>
        <v>亚</v>
      </c>
      <c r="G94" s="21" t="str">
        <f>INDEX( {"body","discipline","area","topic","point"},MATCH(E94,{"知识体","知识域","知识区","知识主题","知识点"},0))</f>
        <v>point</v>
      </c>
      <c r="H94" s="21" t="str">
        <f>INDEX( {"super","just","sub","infras"},MATCH(F94,{"超","恰","亚","次"},0))</f>
        <v>sub</v>
      </c>
      <c r="I94" s="21">
        <f>MATCH(E94,{"知识体","知识域","知识区","知识主题","知识点"},0)-1</f>
        <v>4</v>
      </c>
      <c r="J94" s="21">
        <f>MATCH(F94,{"超","恰","亚","次"},0)-1</f>
        <v>2</v>
      </c>
      <c r="K94" s="21" t="str">
        <f t="shared" si="14"/>
        <v>英语</v>
      </c>
      <c r="L94" s="26" t="s">
        <v>31</v>
      </c>
      <c r="M94" s="23"/>
      <c r="N94" s="23"/>
      <c r="O94" s="24" t="str">
        <f t="shared" si="8"/>
        <v xml:space="preserve">
  - 
    name:  不定代词
    title:  不定代词
    description: 
    koLyro: point
    koLyri:  sub
    son: </v>
      </c>
      <c r="P94" s="27" t="str">
        <f t="shared" si="15"/>
        <v xml:space="preserve">
          - 
            name:  不定代词
            title:  不定代词
            description: 
            koLyro: point
            koLyri:  sub
            son: </v>
      </c>
    </row>
    <row r="95" spans="1:16" ht="15" customHeight="1">
      <c r="A95" s="20">
        <f t="shared" si="9"/>
        <v>4</v>
      </c>
      <c r="B95" s="21" t="str">
        <f t="shared" si="10"/>
        <v>知识亚点</v>
      </c>
      <c r="C95" s="21" t="str">
        <f t="shared" si="11"/>
        <v>疑问代词</v>
      </c>
      <c r="D95" s="21" t="str">
        <f>IFERROR(IF(I95=1,INDEX( {"chinese","english","math","physics","chemistry","biology","politics","history","geography"},MATCH(C95,{"语文","英语","数学","物理","化学","生物","政治","历史","地理"},0)),IF(I95=2,INDEX(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,{"单项选择","阅读理解","信息匹配","完形填空","短文填空","单句填空","短文改错","单句改错","句型转换","翻译短语","翻译句子","词汇/短语及固搭","完成句子","听力"},0)),"")), "")</f>
        <v/>
      </c>
      <c r="E95" s="21" t="str">
        <f t="shared" si="12"/>
        <v>知识点</v>
      </c>
      <c r="F95" s="21" t="str">
        <f t="shared" si="13"/>
        <v>亚</v>
      </c>
      <c r="G95" s="21" t="str">
        <f>INDEX( {"body","discipline","area","topic","point"},MATCH(E95,{"知识体","知识域","知识区","知识主题","知识点"},0))</f>
        <v>point</v>
      </c>
      <c r="H95" s="21" t="str">
        <f>INDEX( {"super","just","sub","infras"},MATCH(F95,{"超","恰","亚","次"},0))</f>
        <v>sub</v>
      </c>
      <c r="I95" s="21">
        <f>MATCH(E95,{"知识体","知识域","知识区","知识主题","知识点"},0)-1</f>
        <v>4</v>
      </c>
      <c r="J95" s="21">
        <f>MATCH(F95,{"超","恰","亚","次"},0)-1</f>
        <v>2</v>
      </c>
      <c r="K95" s="21" t="str">
        <f t="shared" si="14"/>
        <v>英语</v>
      </c>
      <c r="L95" s="26" t="s">
        <v>32</v>
      </c>
      <c r="M95" s="23"/>
      <c r="N95" s="23"/>
      <c r="O95" s="24" t="str">
        <f t="shared" si="8"/>
        <v xml:space="preserve">
  - 
    name:  疑问代词
    title:  疑问代词
    description: 
    koLyro: point
    koLyri:  sub
    son: </v>
      </c>
      <c r="P95" s="27" t="str">
        <f t="shared" si="15"/>
        <v xml:space="preserve">
          - 
            name:  疑问代词
            title:  疑问代词
            description: 
            koLyro: point
            koLyri:  sub
            son: </v>
      </c>
    </row>
    <row r="96" spans="1:16" ht="15" customHeight="1">
      <c r="A96" s="20">
        <f t="shared" si="9"/>
        <v>4</v>
      </c>
      <c r="B96" s="21" t="str">
        <f t="shared" si="10"/>
        <v>知识亚点</v>
      </c>
      <c r="C96" s="21" t="str">
        <f t="shared" si="11"/>
        <v>相互代词</v>
      </c>
      <c r="D96" s="21" t="str">
        <f>IFERROR(IF(I96=1,INDEX( {"chinese","english","math","physics","chemistry","biology","politics","history","geography"},MATCH(C96,{"语文","英语","数学","物理","化学","生物","政治","历史","地理"},0)),IF(I96=2,INDEX(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,{"单项选择","阅读理解","信息匹配","完形填空","短文填空","单句填空","短文改错","单句改错","句型转换","翻译短语","翻译句子","词汇/短语及固搭","完成句子","听力"},0)),"")), "")</f>
        <v/>
      </c>
      <c r="E96" s="21" t="str">
        <f t="shared" si="12"/>
        <v>知识点</v>
      </c>
      <c r="F96" s="21" t="str">
        <f t="shared" si="13"/>
        <v>亚</v>
      </c>
      <c r="G96" s="21" t="str">
        <f>INDEX( {"body","discipline","area","topic","point"},MATCH(E96,{"知识体","知识域","知识区","知识主题","知识点"},0))</f>
        <v>point</v>
      </c>
      <c r="H96" s="21" t="str">
        <f>INDEX( {"super","just","sub","infras"},MATCH(F96,{"超","恰","亚","次"},0))</f>
        <v>sub</v>
      </c>
      <c r="I96" s="21">
        <f>MATCH(E96,{"知识体","知识域","知识区","知识主题","知识点"},0)-1</f>
        <v>4</v>
      </c>
      <c r="J96" s="21">
        <f>MATCH(F96,{"超","恰","亚","次"},0)-1</f>
        <v>2</v>
      </c>
      <c r="K96" s="21" t="str">
        <f t="shared" si="14"/>
        <v>英语</v>
      </c>
      <c r="L96" s="26" t="s">
        <v>33</v>
      </c>
      <c r="M96" s="23"/>
      <c r="N96" s="23"/>
      <c r="O96" s="24" t="str">
        <f t="shared" si="8"/>
        <v xml:space="preserve">
  - 
    name:  相互代词
    title:  相互代词
    description: 
    koLyro: point
    koLyri:  sub
    son: </v>
      </c>
      <c r="P96" s="27" t="str">
        <f t="shared" si="15"/>
        <v xml:space="preserve">
          - 
            name:  相互代词
            title:  相互代词
            description: 
            koLyro: point
            koLyri:  sub
            son: </v>
      </c>
    </row>
    <row r="97" spans="1:16" ht="15" customHeight="1">
      <c r="A97" s="20">
        <f t="shared" si="9"/>
        <v>4</v>
      </c>
      <c r="B97" s="21" t="str">
        <f t="shared" si="10"/>
        <v>知识亚点</v>
      </c>
      <c r="C97" s="21" t="str">
        <f t="shared" si="11"/>
        <v>it用法</v>
      </c>
      <c r="D97" s="21" t="str">
        <f>IFERROR(IF(I97=1,INDEX( {"chinese","english","math","physics","chemistry","biology","politics","history","geography"},MATCH(C97,{"语文","英语","数学","物理","化学","生物","政治","历史","地理"},0)),IF(I97=2,INDEX(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,{"单项选择","阅读理解","信息匹配","完形填空","短文填空","单句填空","短文改错","单句改错","句型转换","翻译短语","翻译句子","词汇/短语及固搭","完成句子","听力"},0)),"")), "")</f>
        <v/>
      </c>
      <c r="E97" s="21" t="str">
        <f t="shared" si="12"/>
        <v>知识点</v>
      </c>
      <c r="F97" s="21" t="str">
        <f t="shared" si="13"/>
        <v>亚</v>
      </c>
      <c r="G97" s="21" t="str">
        <f>INDEX( {"body","discipline","area","topic","point"},MATCH(E97,{"知识体","知识域","知识区","知识主题","知识点"},0))</f>
        <v>point</v>
      </c>
      <c r="H97" s="21" t="str">
        <f>INDEX( {"super","just","sub","infras"},MATCH(F97,{"超","恰","亚","次"},0))</f>
        <v>sub</v>
      </c>
      <c r="I97" s="21">
        <f>MATCH(E97,{"知识体","知识域","知识区","知识主题","知识点"},0)-1</f>
        <v>4</v>
      </c>
      <c r="J97" s="21">
        <f>MATCH(F97,{"超","恰","亚","次"},0)-1</f>
        <v>2</v>
      </c>
      <c r="K97" s="21" t="str">
        <f t="shared" si="14"/>
        <v>英语</v>
      </c>
      <c r="L97" s="26" t="s">
        <v>34</v>
      </c>
      <c r="M97" s="23"/>
      <c r="N97" s="23"/>
      <c r="O97" s="24" t="str">
        <f t="shared" si="8"/>
        <v xml:space="preserve">
  - 
    name:  it用法
    title:  it用法
    description: 
    koLyro: point
    koLyri:  sub
    son: </v>
      </c>
      <c r="P97" s="27" t="str">
        <f t="shared" si="15"/>
        <v xml:space="preserve">
          - 
            name:  it用法
            title:  it用法
            description: 
            koLyro: point
            koLyri:  sub
            son: </v>
      </c>
    </row>
    <row r="98" spans="1:16" ht="15" customHeight="1">
      <c r="A98" s="20">
        <f t="shared" si="9"/>
        <v>5</v>
      </c>
      <c r="B98" s="21" t="str">
        <f t="shared" si="10"/>
        <v>知识次点</v>
      </c>
      <c r="C98" s="21" t="str">
        <f t="shared" si="11"/>
        <v>it作人称代词用法</v>
      </c>
      <c r="D98" s="21" t="str">
        <f>IFERROR(IF(I98=1,INDEX( {"chinese","english","math","physics","chemistry","biology","politics","history","geography"},MATCH(C98,{"语文","英语","数学","物理","化学","生物","政治","历史","地理"},0)),IF(I98=2,INDEX(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,{"单项选择","阅读理解","信息匹配","完形填空","短文填空","单句填空","短文改错","单句改错","句型转换","翻译短语","翻译句子","词汇/短语及固搭","完成句子","听力"},0)),"")), "")</f>
        <v/>
      </c>
      <c r="E98" s="21" t="str">
        <f t="shared" si="12"/>
        <v>知识点</v>
      </c>
      <c r="F98" s="21" t="str">
        <f t="shared" si="13"/>
        <v>次</v>
      </c>
      <c r="G98" s="21" t="str">
        <f>INDEX( {"body","discipline","area","topic","point"},MATCH(E98,{"知识体","知识域","知识区","知识主题","知识点"},0))</f>
        <v>point</v>
      </c>
      <c r="H98" s="21" t="str">
        <f>INDEX( {"super","just","sub","infras"},MATCH(F98,{"超","恰","亚","次"},0))</f>
        <v>infras</v>
      </c>
      <c r="I98" s="21">
        <f>MATCH(E98,{"知识体","知识域","知识区","知识主题","知识点"},0)-1</f>
        <v>4</v>
      </c>
      <c r="J98" s="21">
        <f>MATCH(F98,{"超","恰","亚","次"},0)-1</f>
        <v>3</v>
      </c>
      <c r="K98" s="21" t="str">
        <f t="shared" si="14"/>
        <v>英语</v>
      </c>
      <c r="L98" s="26" t="s">
        <v>35</v>
      </c>
      <c r="M98" s="23"/>
      <c r="N98" s="23"/>
      <c r="O98" s="24" t="str">
        <f t="shared" si="8"/>
        <v xml:space="preserve">
  - 
    name:  it作人称代词用法
    title:  it作人称代词用法
    description: 
    koLyro: point
    koLyri:  infras
    son: </v>
      </c>
      <c r="P98" s="27" t="str">
        <f t="shared" si="15"/>
        <v xml:space="preserve">
            - 
              name:  it作人称代词用法
              title:  it作人称代词用法
              description: 
              koLyro: point
              koLyri:  infras
              son: </v>
      </c>
    </row>
    <row r="99" spans="1:16" ht="15" customHeight="1">
      <c r="A99" s="20">
        <f t="shared" si="9"/>
        <v>5</v>
      </c>
      <c r="B99" s="21" t="str">
        <f t="shared" si="10"/>
        <v>知识次点</v>
      </c>
      <c r="C99" s="21" t="str">
        <f t="shared" si="11"/>
        <v>it作形式主语/形式宾语</v>
      </c>
      <c r="D99" s="21" t="str">
        <f>IFERROR(IF(I99=1,INDEX( {"chinese","english","math","physics","chemistry","biology","politics","history","geography"},MATCH(C99,{"语文","英语","数学","物理","化学","生物","政治","历史","地理"},0)),IF(I99=2,INDEX(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,{"单项选择","阅读理解","信息匹配","完形填空","短文填空","单句填空","短文改错","单句改错","句型转换","翻译短语","翻译句子","词汇/短语及固搭","完成句子","听力"},0)),"")), "")</f>
        <v/>
      </c>
      <c r="E99" s="21" t="str">
        <f t="shared" si="12"/>
        <v>知识点</v>
      </c>
      <c r="F99" s="21" t="str">
        <f t="shared" si="13"/>
        <v>次</v>
      </c>
      <c r="G99" s="21" t="str">
        <f>INDEX( {"body","discipline","area","topic","point"},MATCH(E99,{"知识体","知识域","知识区","知识主题","知识点"},0))</f>
        <v>point</v>
      </c>
      <c r="H99" s="21" t="str">
        <f>INDEX( {"super","just","sub","infras"},MATCH(F99,{"超","恰","亚","次"},0))</f>
        <v>infras</v>
      </c>
      <c r="I99" s="21">
        <f>MATCH(E99,{"知识体","知识域","知识区","知识主题","知识点"},0)-1</f>
        <v>4</v>
      </c>
      <c r="J99" s="21">
        <f>MATCH(F99,{"超","恰","亚","次"},0)-1</f>
        <v>3</v>
      </c>
      <c r="K99" s="21" t="str">
        <f t="shared" si="14"/>
        <v>英语</v>
      </c>
      <c r="L99" s="26" t="s">
        <v>36</v>
      </c>
      <c r="M99" s="23"/>
      <c r="N99" s="23"/>
      <c r="O99" s="24" t="str">
        <f t="shared" si="8"/>
        <v xml:space="preserve">
  - 
    name:  it作形式主语/形式宾语
    title:  it作形式主语/形式宾语
    description: 
    koLyro: point
    koLyri:  infras
    son: </v>
      </c>
      <c r="P99" s="27" t="str">
        <f t="shared" si="15"/>
        <v xml:space="preserve">
            - 
              name:  it作形式主语/形式宾语
              title:  it作形式主语/形式宾语
              description: 
              koLyro: point
              koLyri:  infras
              son: </v>
      </c>
    </row>
    <row r="100" spans="1:16" ht="15" customHeight="1">
      <c r="A100" s="20">
        <f t="shared" si="9"/>
        <v>5</v>
      </c>
      <c r="B100" s="21" t="str">
        <f t="shared" si="10"/>
        <v>知识次点</v>
      </c>
      <c r="C100" s="21" t="str">
        <f t="shared" si="11"/>
        <v>it在强调句型中使用</v>
      </c>
      <c r="D100" s="21" t="str">
        <f>IFERROR(IF(I100=1,INDEX( {"chinese","english","math","physics","chemistry","biology","politics","history","geography"},MATCH(C100,{"语文","英语","数学","物理","化学","生物","政治","历史","地理"},0)),IF(I100=2,INDEX(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,{"单项选择","阅读理解","信息匹配","完形填空","短文填空","单句填空","短文改错","单句改错","句型转换","翻译短语","翻译句子","词汇/短语及固搭","完成句子","听力"},0)),"")), "")</f>
        <v/>
      </c>
      <c r="E100" s="21" t="str">
        <f t="shared" si="12"/>
        <v>知识点</v>
      </c>
      <c r="F100" s="21" t="str">
        <f t="shared" si="13"/>
        <v>次</v>
      </c>
      <c r="G100" s="21" t="str">
        <f>INDEX( {"body","discipline","area","topic","point"},MATCH(E100,{"知识体","知识域","知识区","知识主题","知识点"},0))</f>
        <v>point</v>
      </c>
      <c r="H100" s="21" t="str">
        <f>INDEX( {"super","just","sub","infras"},MATCH(F100,{"超","恰","亚","次"},0))</f>
        <v>infras</v>
      </c>
      <c r="I100" s="21">
        <f>MATCH(E100,{"知识体","知识域","知识区","知识主题","知识点"},0)-1</f>
        <v>4</v>
      </c>
      <c r="J100" s="21">
        <f>MATCH(F100,{"超","恰","亚","次"},0)-1</f>
        <v>3</v>
      </c>
      <c r="K100" s="21" t="str">
        <f t="shared" si="14"/>
        <v>英语</v>
      </c>
      <c r="L100" s="26" t="s">
        <v>37</v>
      </c>
      <c r="M100" s="23"/>
      <c r="N100" s="23"/>
      <c r="O100" s="24" t="str">
        <f t="shared" si="8"/>
        <v xml:space="preserve">
  - 
    name:  it在强调句型中使用
    title:  it在强调句型中使用
    description: 
    koLyro: point
    koLyri:  infras
    son: </v>
      </c>
      <c r="P100" s="27" t="str">
        <f t="shared" si="15"/>
        <v xml:space="preserve">
            - 
              name:  it在强调句型中使用
              title:  it在强调句型中使用
              description: 
              koLyro: point
              koLyri:  infras
              son: </v>
      </c>
    </row>
    <row r="101" spans="1:16" ht="15" customHeight="1">
      <c r="A101" s="20">
        <f t="shared" si="9"/>
        <v>3</v>
      </c>
      <c r="B101" s="21" t="str">
        <f t="shared" si="10"/>
        <v>知识点</v>
      </c>
      <c r="C101" s="21" t="str">
        <f t="shared" si="11"/>
        <v>形容词</v>
      </c>
      <c r="D101" s="21" t="str">
        <f>IFERROR(IF(I101=1,INDEX( {"chinese","english","math","physics","chemistry","biology","politics","history","geography"},MATCH(C101,{"语文","英语","数学","物理","化学","生物","政治","历史","地理"},0)),IF(I101=2,INDEX(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,{"单项选择","阅读理解","信息匹配","完形填空","短文填空","单句填空","短文改错","单句改错","句型转换","翻译短语","翻译句子","词汇/短语及固搭","完成句子","听力"},0)),"")), "")</f>
        <v/>
      </c>
      <c r="E101" s="21" t="str">
        <f t="shared" si="12"/>
        <v>知识点</v>
      </c>
      <c r="F101" s="21" t="str">
        <f t="shared" si="13"/>
        <v>恰</v>
      </c>
      <c r="G101" s="21" t="str">
        <f>INDEX( {"body","discipline","area","topic","point"},MATCH(E101,{"知识体","知识域","知识区","知识主题","知识点"},0))</f>
        <v>point</v>
      </c>
      <c r="H101" s="21" t="str">
        <f>INDEX( {"super","just","sub","infras"},MATCH(F101,{"超","恰","亚","次"},0))</f>
        <v>just</v>
      </c>
      <c r="I101" s="21">
        <f>MATCH(E101,{"知识体","知识域","知识区","知识主题","知识点"},0)-1</f>
        <v>4</v>
      </c>
      <c r="J101" s="21">
        <f>MATCH(F101,{"超","恰","亚","次"},0)-1</f>
        <v>1</v>
      </c>
      <c r="K101" s="21" t="str">
        <f t="shared" si="14"/>
        <v>英语</v>
      </c>
      <c r="L101" s="26" t="s">
        <v>38</v>
      </c>
      <c r="M101" s="23"/>
      <c r="N101" s="23"/>
      <c r="O101" s="24" t="str">
        <f t="shared" si="8"/>
        <v xml:space="preserve">
  - 
    name:  形容词
    title:  形容词
    description: 
    koLyro: point
    koLyri:  just
    son: </v>
      </c>
      <c r="P101" s="27" t="str">
        <f t="shared" si="15"/>
        <v xml:space="preserve">
        - 
          name:  形容词
          title:  形容词
          description: 
          koLyro: point
          koLyri:  just
          son: </v>
      </c>
    </row>
    <row r="102" spans="1:16" ht="15" customHeight="1">
      <c r="A102" s="20">
        <f t="shared" si="9"/>
        <v>4</v>
      </c>
      <c r="B102" s="21" t="str">
        <f t="shared" si="10"/>
        <v>知识亚点</v>
      </c>
      <c r="C102" s="21" t="str">
        <f t="shared" si="11"/>
        <v>形容词基本用法</v>
      </c>
      <c r="D102" s="21" t="str">
        <f>IFERROR(IF(I102=1,INDEX( {"chinese","english","math","physics","chemistry","biology","politics","history","geography"},MATCH(C102,{"语文","英语","数学","物理","化学","生物","政治","历史","地理"},0)),IF(I102=2,INDEX(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,{"单项选择","阅读理解","信息匹配","完形填空","短文填空","单句填空","短文改错","单句改错","句型转换","翻译短语","翻译句子","词汇/短语及固搭","完成句子","听力"},0)),"")), "")</f>
        <v/>
      </c>
      <c r="E102" s="21" t="str">
        <f t="shared" si="12"/>
        <v>知识点</v>
      </c>
      <c r="F102" s="21" t="str">
        <f t="shared" si="13"/>
        <v>亚</v>
      </c>
      <c r="G102" s="21" t="str">
        <f>INDEX( {"body","discipline","area","topic","point"},MATCH(E102,{"知识体","知识域","知识区","知识主题","知识点"},0))</f>
        <v>point</v>
      </c>
      <c r="H102" s="21" t="str">
        <f>INDEX( {"super","just","sub","infras"},MATCH(F102,{"超","恰","亚","次"},0))</f>
        <v>sub</v>
      </c>
      <c r="I102" s="21">
        <f>MATCH(E102,{"知识体","知识域","知识区","知识主题","知识点"},0)-1</f>
        <v>4</v>
      </c>
      <c r="J102" s="21">
        <f>MATCH(F102,{"超","恰","亚","次"},0)-1</f>
        <v>2</v>
      </c>
      <c r="K102" s="21" t="str">
        <f t="shared" si="14"/>
        <v>英语</v>
      </c>
      <c r="L102" s="26" t="s">
        <v>39</v>
      </c>
      <c r="M102" s="23"/>
      <c r="N102" s="23"/>
      <c r="O102" s="24" t="str">
        <f t="shared" si="8"/>
        <v xml:space="preserve">
  - 
    name:  形容词基本用法
    title:  形容词基本用法
    description: 
    koLyro: point
    koLyri:  sub
    son: </v>
      </c>
      <c r="P102" s="27" t="str">
        <f t="shared" si="15"/>
        <v xml:space="preserve">
          - 
            name:  形容词基本用法
            title:  形容词基本用法
            description: 
            koLyro: point
            koLyri:  sub
            son: </v>
      </c>
    </row>
    <row r="103" spans="1:16" ht="15" customHeight="1">
      <c r="A103" s="20">
        <f t="shared" si="9"/>
        <v>4</v>
      </c>
      <c r="B103" s="21" t="str">
        <f t="shared" si="10"/>
        <v>知识亚点</v>
      </c>
      <c r="C103" s="21" t="str">
        <f t="shared" si="11"/>
        <v>形容词比较级，最高级</v>
      </c>
      <c r="D103" s="21" t="str">
        <f>IFERROR(IF(I103=1,INDEX( {"chinese","english","math","physics","chemistry","biology","politics","history","geography"},MATCH(C103,{"语文","英语","数学","物理","化学","生物","政治","历史","地理"},0)),IF(I103=2,INDEX(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,{"单项选择","阅读理解","信息匹配","完形填空","短文填空","单句填空","短文改错","单句改错","句型转换","翻译短语","翻译句子","词汇/短语及固搭","完成句子","听力"},0)),"")), "")</f>
        <v/>
      </c>
      <c r="E103" s="21" t="str">
        <f t="shared" si="12"/>
        <v>知识点</v>
      </c>
      <c r="F103" s="21" t="str">
        <f t="shared" si="13"/>
        <v>亚</v>
      </c>
      <c r="G103" s="21" t="str">
        <f>INDEX( {"body","discipline","area","topic","point"},MATCH(E103,{"知识体","知识域","知识区","知识主题","知识点"},0))</f>
        <v>point</v>
      </c>
      <c r="H103" s="21" t="str">
        <f>INDEX( {"super","just","sub","infras"},MATCH(F103,{"超","恰","亚","次"},0))</f>
        <v>sub</v>
      </c>
      <c r="I103" s="21">
        <f>MATCH(E103,{"知识体","知识域","知识区","知识主题","知识点"},0)-1</f>
        <v>4</v>
      </c>
      <c r="J103" s="21">
        <f>MATCH(F103,{"超","恰","亚","次"},0)-1</f>
        <v>2</v>
      </c>
      <c r="K103" s="21" t="str">
        <f t="shared" si="14"/>
        <v>英语</v>
      </c>
      <c r="L103" s="26" t="s">
        <v>40</v>
      </c>
      <c r="M103" s="23"/>
      <c r="N103" s="23"/>
      <c r="O103" s="24" t="str">
        <f t="shared" si="8"/>
        <v xml:space="preserve">
  - 
    name:  形容词比较级，最高级
    title:  形容词比较级，最高级
    description: 
    koLyro: point
    koLyri:  sub
    son: </v>
      </c>
      <c r="P103" s="27" t="str">
        <f t="shared" si="15"/>
        <v xml:space="preserve">
          - 
            name:  形容词比较级，最高级
            title:  形容词比较级，最高级
            description: 
            koLyro: point
            koLyri:  sub
            son: </v>
      </c>
    </row>
    <row r="104" spans="1:16" ht="15" customHeight="1">
      <c r="A104" s="20">
        <f t="shared" si="9"/>
        <v>4</v>
      </c>
      <c r="B104" s="21" t="str">
        <f t="shared" si="10"/>
        <v>知识亚点</v>
      </c>
      <c r="C104" s="21" t="str">
        <f t="shared" si="11"/>
        <v>形容词倍数表达</v>
      </c>
      <c r="D104" s="21" t="str">
        <f>IFERROR(IF(I104=1,INDEX( {"chinese","english","math","physics","chemistry","biology","politics","history","geography"},MATCH(C104,{"语文","英语","数学","物理","化学","生物","政治","历史","地理"},0)),IF(I104=2,INDEX(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,{"单项选择","阅读理解","信息匹配","完形填空","短文填空","单句填空","短文改错","单句改错","句型转换","翻译短语","翻译句子","词汇/短语及固搭","完成句子","听力"},0)),"")), "")</f>
        <v/>
      </c>
      <c r="E104" s="21" t="str">
        <f t="shared" si="12"/>
        <v>知识点</v>
      </c>
      <c r="F104" s="21" t="str">
        <f t="shared" si="13"/>
        <v>亚</v>
      </c>
      <c r="G104" s="21" t="str">
        <f>INDEX( {"body","discipline","area","topic","point"},MATCH(E104,{"知识体","知识域","知识区","知识主题","知识点"},0))</f>
        <v>point</v>
      </c>
      <c r="H104" s="21" t="str">
        <f>INDEX( {"super","just","sub","infras"},MATCH(F104,{"超","恰","亚","次"},0))</f>
        <v>sub</v>
      </c>
      <c r="I104" s="21">
        <f>MATCH(E104,{"知识体","知识域","知识区","知识主题","知识点"},0)-1</f>
        <v>4</v>
      </c>
      <c r="J104" s="21">
        <f>MATCH(F104,{"超","恰","亚","次"},0)-1</f>
        <v>2</v>
      </c>
      <c r="K104" s="21" t="str">
        <f t="shared" si="14"/>
        <v>英语</v>
      </c>
      <c r="L104" s="26" t="s">
        <v>41</v>
      </c>
      <c r="M104" s="23"/>
      <c r="N104" s="23"/>
      <c r="O104" s="24" t="str">
        <f t="shared" si="8"/>
        <v xml:space="preserve">
  - 
    name:  形容词倍数表达
    title:  形容词倍数表达
    description: 
    koLyro: point
    koLyri:  sub
    son: </v>
      </c>
      <c r="P104" s="27" t="str">
        <f t="shared" si="15"/>
        <v xml:space="preserve">
          - 
            name:  形容词倍数表达
            title:  形容词倍数表达
            description: 
            koLyro: point
            koLyri:  sub
            son: </v>
      </c>
    </row>
    <row r="105" spans="1:16" ht="15" customHeight="1">
      <c r="A105" s="20">
        <f t="shared" si="9"/>
        <v>3</v>
      </c>
      <c r="B105" s="21" t="str">
        <f t="shared" si="10"/>
        <v>知识点</v>
      </c>
      <c r="C105" s="21" t="str">
        <f t="shared" si="11"/>
        <v>副词</v>
      </c>
      <c r="D105" s="21" t="str">
        <f>IFERROR(IF(I105=1,INDEX( {"chinese","english","math","physics","chemistry","biology","politics","history","geography"},MATCH(C105,{"语文","英语","数学","物理","化学","生物","政治","历史","地理"},0)),IF(I105=2,INDEX(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,{"单项选择","阅读理解","信息匹配","完形填空","短文填空","单句填空","短文改错","单句改错","句型转换","翻译短语","翻译句子","词汇/短语及固搭","完成句子","听力"},0)),"")), "")</f>
        <v/>
      </c>
      <c r="E105" s="21" t="str">
        <f t="shared" si="12"/>
        <v>知识点</v>
      </c>
      <c r="F105" s="21" t="str">
        <f t="shared" si="13"/>
        <v>恰</v>
      </c>
      <c r="G105" s="21" t="str">
        <f>INDEX( {"body","discipline","area","topic","point"},MATCH(E105,{"知识体","知识域","知识区","知识主题","知识点"},0))</f>
        <v>point</v>
      </c>
      <c r="H105" s="21" t="str">
        <f>INDEX( {"super","just","sub","infras"},MATCH(F105,{"超","恰","亚","次"},0))</f>
        <v>just</v>
      </c>
      <c r="I105" s="21">
        <f>MATCH(E105,{"知识体","知识域","知识区","知识主题","知识点"},0)-1</f>
        <v>4</v>
      </c>
      <c r="J105" s="21">
        <f>MATCH(F105,{"超","恰","亚","次"},0)-1</f>
        <v>1</v>
      </c>
      <c r="K105" s="21" t="str">
        <f t="shared" si="14"/>
        <v>英语</v>
      </c>
      <c r="L105" s="26" t="s">
        <v>42</v>
      </c>
      <c r="M105" s="23"/>
      <c r="N105" s="23"/>
      <c r="O105" s="24" t="str">
        <f t="shared" si="8"/>
        <v xml:space="preserve">
  - 
    name:  副词
    title:  副词
    description: 
    koLyro: point
    koLyri:  just
    son: </v>
      </c>
      <c r="P105" s="27" t="str">
        <f t="shared" si="15"/>
        <v xml:space="preserve">
        - 
          name:  副词
          title:  副词
          description: 
          koLyro: point
          koLyri:  just
          son: </v>
      </c>
    </row>
    <row r="106" spans="1:16" ht="15" customHeight="1">
      <c r="A106" s="20">
        <f t="shared" si="9"/>
        <v>4</v>
      </c>
      <c r="B106" s="21" t="str">
        <f t="shared" si="10"/>
        <v>知识亚点</v>
      </c>
      <c r="C106" s="21" t="str">
        <f t="shared" si="11"/>
        <v>副词的基本用法</v>
      </c>
      <c r="D106" s="21" t="str">
        <f>IFERROR(IF(I106=1,INDEX( {"chinese","english","math","physics","chemistry","biology","politics","history","geography"},MATCH(C106,{"语文","英语","数学","物理","化学","生物","政治","历史","地理"},0)),IF(I106=2,INDEX(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,{"单项选择","阅读理解","信息匹配","完形填空","短文填空","单句填空","短文改错","单句改错","句型转换","翻译短语","翻译句子","词汇/短语及固搭","完成句子","听力"},0)),"")), "")</f>
        <v/>
      </c>
      <c r="E106" s="21" t="str">
        <f t="shared" si="12"/>
        <v>知识点</v>
      </c>
      <c r="F106" s="21" t="str">
        <f t="shared" si="13"/>
        <v>亚</v>
      </c>
      <c r="G106" s="21" t="str">
        <f>INDEX( {"body","discipline","area","topic","point"},MATCH(E106,{"知识体","知识域","知识区","知识主题","知识点"},0))</f>
        <v>point</v>
      </c>
      <c r="H106" s="21" t="str">
        <f>INDEX( {"super","just","sub","infras"},MATCH(F106,{"超","恰","亚","次"},0))</f>
        <v>sub</v>
      </c>
      <c r="I106" s="21">
        <f>MATCH(E106,{"知识体","知识域","知识区","知识主题","知识点"},0)-1</f>
        <v>4</v>
      </c>
      <c r="J106" s="21">
        <f>MATCH(F106,{"超","恰","亚","次"},0)-1</f>
        <v>2</v>
      </c>
      <c r="K106" s="21" t="str">
        <f t="shared" si="14"/>
        <v>英语</v>
      </c>
      <c r="L106" s="26" t="s">
        <v>43</v>
      </c>
      <c r="M106" s="23"/>
      <c r="N106" s="23"/>
      <c r="O106" s="24" t="str">
        <f t="shared" si="8"/>
        <v xml:space="preserve">
  - 
    name:  副词的基本用法
    title:  副词的基本用法
    description: 
    koLyro: point
    koLyri:  sub
    son: </v>
      </c>
      <c r="P106" s="27" t="str">
        <f t="shared" si="15"/>
        <v xml:space="preserve">
          - 
            name:  副词的基本用法
            title:  副词的基本用法
            description: 
            koLyro: point
            koLyri:  sub
            son: </v>
      </c>
    </row>
    <row r="107" spans="1:16" ht="15" customHeight="1">
      <c r="A107" s="20">
        <f t="shared" si="9"/>
        <v>5</v>
      </c>
      <c r="B107" s="21" t="str">
        <f t="shared" si="10"/>
        <v>知识次点</v>
      </c>
      <c r="C107" s="21" t="str">
        <f t="shared" si="11"/>
        <v>时间副词，地点副词</v>
      </c>
      <c r="D107" s="21" t="str">
        <f>IFERROR(IF(I107=1,INDEX( {"chinese","english","math","physics","chemistry","biology","politics","history","geography"},MATCH(C107,{"语文","英语","数学","物理","化学","生物","政治","历史","地理"},0)),IF(I107=2,INDEX(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,{"单项选择","阅读理解","信息匹配","完形填空","短文填空","单句填空","短文改错","单句改错","句型转换","翻译短语","翻译句子","词汇/短语及固搭","完成句子","听力"},0)),"")), "")</f>
        <v/>
      </c>
      <c r="E107" s="21" t="str">
        <f t="shared" si="12"/>
        <v>知识点</v>
      </c>
      <c r="F107" s="21" t="str">
        <f t="shared" si="13"/>
        <v>次</v>
      </c>
      <c r="G107" s="21" t="str">
        <f>INDEX( {"body","discipline","area","topic","point"},MATCH(E107,{"知识体","知识域","知识区","知识主题","知识点"},0))</f>
        <v>point</v>
      </c>
      <c r="H107" s="21" t="str">
        <f>INDEX( {"super","just","sub","infras"},MATCH(F107,{"超","恰","亚","次"},0))</f>
        <v>infras</v>
      </c>
      <c r="I107" s="21">
        <f>MATCH(E107,{"知识体","知识域","知识区","知识主题","知识点"},0)-1</f>
        <v>4</v>
      </c>
      <c r="J107" s="21">
        <f>MATCH(F107,{"超","恰","亚","次"},0)-1</f>
        <v>3</v>
      </c>
      <c r="K107" s="21" t="str">
        <f t="shared" si="14"/>
        <v>英语</v>
      </c>
      <c r="L107" s="26" t="s">
        <v>44</v>
      </c>
      <c r="M107" s="23"/>
      <c r="N107" s="23"/>
      <c r="O107" s="24" t="str">
        <f t="shared" si="8"/>
        <v xml:space="preserve">
  - 
    name:  时间副词，地点副词
    title:  时间副词，地点副词
    description: 
    koLyro: point
    koLyri:  infras
    son: </v>
      </c>
      <c r="P107" s="27" t="str">
        <f t="shared" si="15"/>
        <v xml:space="preserve">
            - 
              name:  时间副词，地点副词
              title:  时间副词，地点副词
              description: 
              koLyro: point
              koLyri:  infras
              son: </v>
      </c>
    </row>
    <row r="108" spans="1:16" ht="15" customHeight="1">
      <c r="A108" s="20">
        <f t="shared" si="9"/>
        <v>5</v>
      </c>
      <c r="B108" s="21" t="str">
        <f t="shared" si="10"/>
        <v>知识次点</v>
      </c>
      <c r="C108" s="21" t="str">
        <f t="shared" si="11"/>
        <v>疑问副词</v>
      </c>
      <c r="D108" s="21" t="str">
        <f>IFERROR(IF(I108=1,INDEX( {"chinese","english","math","physics","chemistry","biology","politics","history","geography"},MATCH(C108,{"语文","英语","数学","物理","化学","生物","政治","历史","地理"},0)),IF(I108=2,INDEX(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,{"单项选择","阅读理解","信息匹配","完形填空","短文填空","单句填空","短文改错","单句改错","句型转换","翻译短语","翻译句子","词汇/短语及固搭","完成句子","听力"},0)),"")), "")</f>
        <v/>
      </c>
      <c r="E108" s="21" t="str">
        <f t="shared" si="12"/>
        <v>知识点</v>
      </c>
      <c r="F108" s="21" t="str">
        <f t="shared" si="13"/>
        <v>次</v>
      </c>
      <c r="G108" s="21" t="str">
        <f>INDEX( {"body","discipline","area","topic","point"},MATCH(E108,{"知识体","知识域","知识区","知识主题","知识点"},0))</f>
        <v>point</v>
      </c>
      <c r="H108" s="21" t="str">
        <f>INDEX( {"super","just","sub","infras"},MATCH(F108,{"超","恰","亚","次"},0))</f>
        <v>infras</v>
      </c>
      <c r="I108" s="21">
        <f>MATCH(E108,{"知识体","知识域","知识区","知识主题","知识点"},0)-1</f>
        <v>4</v>
      </c>
      <c r="J108" s="21">
        <f>MATCH(F108,{"超","恰","亚","次"},0)-1</f>
        <v>3</v>
      </c>
      <c r="K108" s="21" t="str">
        <f t="shared" si="14"/>
        <v>英语</v>
      </c>
      <c r="L108" s="26" t="s">
        <v>45</v>
      </c>
      <c r="M108" s="23"/>
      <c r="N108" s="23"/>
      <c r="O108" s="24" t="str">
        <f t="shared" si="8"/>
        <v xml:space="preserve">
  - 
    name:  疑问副词
    title:  疑问副词
    description: 
    koLyro: point
    koLyri:  infras
    son: </v>
      </c>
      <c r="P108" s="27" t="str">
        <f t="shared" si="15"/>
        <v xml:space="preserve">
            - 
              name:  疑问副词
              title:  疑问副词
              description: 
              koLyro: point
              koLyri:  infras
              son: </v>
      </c>
    </row>
    <row r="109" spans="1:16" ht="15" customHeight="1">
      <c r="A109" s="20">
        <f t="shared" si="9"/>
        <v>5</v>
      </c>
      <c r="B109" s="21" t="str">
        <f t="shared" si="10"/>
        <v>知识次点</v>
      </c>
      <c r="C109" s="21" t="str">
        <f t="shared" si="11"/>
        <v>副词的比较级，最高级</v>
      </c>
      <c r="D109" s="21" t="str">
        <f>IFERROR(IF(I109=1,INDEX( {"chinese","english","math","physics","chemistry","biology","politics","history","geography"},MATCH(C109,{"语文","英语","数学","物理","化学","生物","政治","历史","地理"},0)),IF(I109=2,INDEX(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,{"单项选择","阅读理解","信息匹配","完形填空","短文填空","单句填空","短文改错","单句改错","句型转换","翻译短语","翻译句子","词汇/短语及固搭","完成句子","听力"},0)),"")), "")</f>
        <v/>
      </c>
      <c r="E109" s="21" t="str">
        <f t="shared" si="12"/>
        <v>知识点</v>
      </c>
      <c r="F109" s="21" t="str">
        <f t="shared" si="13"/>
        <v>次</v>
      </c>
      <c r="G109" s="21" t="str">
        <f>INDEX( {"body","discipline","area","topic","point"},MATCH(E109,{"知识体","知识域","知识区","知识主题","知识点"},0))</f>
        <v>point</v>
      </c>
      <c r="H109" s="21" t="str">
        <f>INDEX( {"super","just","sub","infras"},MATCH(F109,{"超","恰","亚","次"},0))</f>
        <v>infras</v>
      </c>
      <c r="I109" s="21">
        <f>MATCH(E109,{"知识体","知识域","知识区","知识主题","知识点"},0)-1</f>
        <v>4</v>
      </c>
      <c r="J109" s="21">
        <f>MATCH(F109,{"超","恰","亚","次"},0)-1</f>
        <v>3</v>
      </c>
      <c r="K109" s="21" t="str">
        <f t="shared" si="14"/>
        <v>英语</v>
      </c>
      <c r="L109" s="26" t="s">
        <v>46</v>
      </c>
      <c r="M109" s="23"/>
      <c r="N109" s="23"/>
      <c r="O109" s="24" t="str">
        <f t="shared" si="8"/>
        <v xml:space="preserve">
  - 
    name:  副词的比较级，最高级
    title:  副词的比较级，最高级
    description: 
    koLyro: point
    koLyri:  infras
    son: </v>
      </c>
      <c r="P109" s="27" t="str">
        <f t="shared" si="15"/>
        <v xml:space="preserve">
            - 
              name:  副词的比较级，最高级
              title:  副词的比较级，最高级
              description: 
              koLyro: point
              koLyri:  infras
              son: </v>
      </c>
    </row>
    <row r="110" spans="1:16" ht="15" customHeight="1">
      <c r="A110" s="20">
        <f t="shared" si="9"/>
        <v>5</v>
      </c>
      <c r="B110" s="21" t="str">
        <f t="shared" si="10"/>
        <v>知识次点</v>
      </c>
      <c r="C110" s="21" t="str">
        <f t="shared" si="11"/>
        <v>副词的倍数表达</v>
      </c>
      <c r="D110" s="21" t="str">
        <f>IFERROR(IF(I110=1,INDEX( {"chinese","english","math","physics","chemistry","biology","politics","history","geography"},MATCH(C110,{"语文","英语","数学","物理","化学","生物","政治","历史","地理"},0)),IF(I110=2,INDEX(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,{"单项选择","阅读理解","信息匹配","完形填空","短文填空","单句填空","短文改错","单句改错","句型转换","翻译短语","翻译句子","词汇/短语及固搭","完成句子","听力"},0)),"")), "")</f>
        <v/>
      </c>
      <c r="E110" s="21" t="str">
        <f t="shared" si="12"/>
        <v>知识点</v>
      </c>
      <c r="F110" s="21" t="str">
        <f t="shared" si="13"/>
        <v>次</v>
      </c>
      <c r="G110" s="21" t="str">
        <f>INDEX( {"body","discipline","area","topic","point"},MATCH(E110,{"知识体","知识域","知识区","知识主题","知识点"},0))</f>
        <v>point</v>
      </c>
      <c r="H110" s="21" t="str">
        <f>INDEX( {"super","just","sub","infras"},MATCH(F110,{"超","恰","亚","次"},0))</f>
        <v>infras</v>
      </c>
      <c r="I110" s="21">
        <f>MATCH(E110,{"知识体","知识域","知识区","知识主题","知识点"},0)-1</f>
        <v>4</v>
      </c>
      <c r="J110" s="21">
        <f>MATCH(F110,{"超","恰","亚","次"},0)-1</f>
        <v>3</v>
      </c>
      <c r="K110" s="21" t="str">
        <f t="shared" si="14"/>
        <v>英语</v>
      </c>
      <c r="L110" s="26" t="s">
        <v>47</v>
      </c>
      <c r="M110" s="23"/>
      <c r="N110" s="23"/>
      <c r="O110" s="24" t="str">
        <f t="shared" si="8"/>
        <v xml:space="preserve">
  - 
    name:  副词的倍数表达
    title:  副词的倍数表达
    description: 
    koLyro: point
    koLyri:  infras
    son: </v>
      </c>
      <c r="P110" s="27" t="str">
        <f t="shared" si="15"/>
        <v xml:space="preserve">
            - 
              name:  副词的倍数表达
              title:  副词的倍数表达
              description: 
              koLyro: point
              koLyri:  infras
              son: </v>
      </c>
    </row>
    <row r="111" spans="1:16" ht="15" customHeight="1">
      <c r="A111" s="20">
        <f t="shared" si="9"/>
        <v>3</v>
      </c>
      <c r="B111" s="21" t="str">
        <f t="shared" si="10"/>
        <v>知识点</v>
      </c>
      <c r="C111" s="21" t="str">
        <f t="shared" si="11"/>
        <v>介词</v>
      </c>
      <c r="D111" s="21" t="str">
        <f>IFERROR(IF(I111=1,INDEX( {"chinese","english","math","physics","chemistry","biology","politics","history","geography"},MATCH(C111,{"语文","英语","数学","物理","化学","生物","政治","历史","地理"},0)),IF(I111=2,INDEX(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,{"单项选择","阅读理解","信息匹配","完形填空","短文填空","单句填空","短文改错","单句改错","句型转换","翻译短语","翻译句子","词汇/短语及固搭","完成句子","听力"},0)),"")), "")</f>
        <v/>
      </c>
      <c r="E111" s="21" t="str">
        <f t="shared" si="12"/>
        <v>知识点</v>
      </c>
      <c r="F111" s="21" t="str">
        <f t="shared" si="13"/>
        <v>恰</v>
      </c>
      <c r="G111" s="21" t="str">
        <f>INDEX( {"body","discipline","area","topic","point"},MATCH(E111,{"知识体","知识域","知识区","知识主题","知识点"},0))</f>
        <v>point</v>
      </c>
      <c r="H111" s="21" t="str">
        <f>INDEX( {"super","just","sub","infras"},MATCH(F111,{"超","恰","亚","次"},0))</f>
        <v>just</v>
      </c>
      <c r="I111" s="21">
        <f>MATCH(E111,{"知识体","知识域","知识区","知识主题","知识点"},0)-1</f>
        <v>4</v>
      </c>
      <c r="J111" s="21">
        <f>MATCH(F111,{"超","恰","亚","次"},0)-1</f>
        <v>1</v>
      </c>
      <c r="K111" s="21" t="str">
        <f t="shared" si="14"/>
        <v>英语</v>
      </c>
      <c r="L111" s="26" t="s">
        <v>48</v>
      </c>
      <c r="M111" s="23"/>
      <c r="N111" s="23"/>
      <c r="O111" s="24" t="str">
        <f t="shared" si="8"/>
        <v xml:space="preserve">
  - 
    name:  介词
    title:  介词
    description: 
    koLyro: point
    koLyri:  just
    son: </v>
      </c>
      <c r="P111" s="27" t="str">
        <f t="shared" si="15"/>
        <v xml:space="preserve">
        - 
          name:  介词
          title:  介词
          description: 
          koLyro: point
          koLyri:  just
          son: </v>
      </c>
    </row>
    <row r="112" spans="1:16" ht="15" customHeight="1">
      <c r="A112" s="20">
        <f t="shared" si="9"/>
        <v>3</v>
      </c>
      <c r="B112" s="21" t="str">
        <f t="shared" si="10"/>
        <v>知识点</v>
      </c>
      <c r="C112" s="21" t="str">
        <f t="shared" si="11"/>
        <v>连词</v>
      </c>
      <c r="D112" s="21" t="str">
        <f>IFERROR(IF(I112=1,INDEX( {"chinese","english","math","physics","chemistry","biology","politics","history","geography"},MATCH(C112,{"语文","英语","数学","物理","化学","生物","政治","历史","地理"},0)),IF(I112=2,INDEX(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,{"单项选择","阅读理解","信息匹配","完形填空","短文填空","单句填空","短文改错","单句改错","句型转换","翻译短语","翻译句子","词汇/短语及固搭","完成句子","听力"},0)),"")), "")</f>
        <v/>
      </c>
      <c r="E112" s="21" t="str">
        <f t="shared" si="12"/>
        <v>知识点</v>
      </c>
      <c r="F112" s="21" t="str">
        <f t="shared" si="13"/>
        <v>恰</v>
      </c>
      <c r="G112" s="21" t="str">
        <f>INDEX( {"body","discipline","area","topic","point"},MATCH(E112,{"知识体","知识域","知识区","知识主题","知识点"},0))</f>
        <v>point</v>
      </c>
      <c r="H112" s="21" t="str">
        <f>INDEX( {"super","just","sub","infras"},MATCH(F112,{"超","恰","亚","次"},0))</f>
        <v>just</v>
      </c>
      <c r="I112" s="21">
        <f>MATCH(E112,{"知识体","知识域","知识区","知识主题","知识点"},0)-1</f>
        <v>4</v>
      </c>
      <c r="J112" s="21">
        <f>MATCH(F112,{"超","恰","亚","次"},0)-1</f>
        <v>1</v>
      </c>
      <c r="K112" s="21" t="str">
        <f t="shared" si="14"/>
        <v>英语</v>
      </c>
      <c r="L112" s="26" t="s">
        <v>49</v>
      </c>
      <c r="M112" s="23"/>
      <c r="N112" s="23"/>
      <c r="O112" s="24" t="str">
        <f t="shared" si="8"/>
        <v xml:space="preserve">
  - 
    name:  连词
    title:  连词
    description: 
    koLyro: point
    koLyri:  just
    son: </v>
      </c>
      <c r="P112" s="27" t="str">
        <f t="shared" si="15"/>
        <v xml:space="preserve">
        - 
          name:  连词
          title:  连词
          description: 
          koLyro: point
          koLyri:  just
          son: </v>
      </c>
    </row>
    <row r="113" spans="1:16" ht="15" customHeight="1">
      <c r="A113" s="20">
        <f t="shared" si="9"/>
        <v>4</v>
      </c>
      <c r="B113" s="21" t="str">
        <f t="shared" si="10"/>
        <v>知识亚点</v>
      </c>
      <c r="C113" s="21" t="str">
        <f t="shared" si="11"/>
        <v>并列连词</v>
      </c>
      <c r="D113" s="21" t="str">
        <f>IFERROR(IF(I113=1,INDEX( {"chinese","english","math","physics","chemistry","biology","politics","history","geography"},MATCH(C113,{"语文","英语","数学","物理","化学","生物","政治","历史","地理"},0)),IF(I113=2,INDEX(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,{"单项选择","阅读理解","信息匹配","完形填空","短文填空","单句填空","短文改错","单句改错","句型转换","翻译短语","翻译句子","词汇/短语及固搭","完成句子","听力"},0)),"")), "")</f>
        <v/>
      </c>
      <c r="E113" s="21" t="str">
        <f t="shared" si="12"/>
        <v>知识点</v>
      </c>
      <c r="F113" s="21" t="str">
        <f t="shared" si="13"/>
        <v>亚</v>
      </c>
      <c r="G113" s="21" t="str">
        <f>INDEX( {"body","discipline","area","topic","point"},MATCH(E113,{"知识体","知识域","知识区","知识主题","知识点"},0))</f>
        <v>point</v>
      </c>
      <c r="H113" s="21" t="str">
        <f>INDEX( {"super","just","sub","infras"},MATCH(F113,{"超","恰","亚","次"},0))</f>
        <v>sub</v>
      </c>
      <c r="I113" s="21">
        <f>MATCH(E113,{"知识体","知识域","知识区","知识主题","知识点"},0)-1</f>
        <v>4</v>
      </c>
      <c r="J113" s="21">
        <f>MATCH(F113,{"超","恰","亚","次"},0)-1</f>
        <v>2</v>
      </c>
      <c r="K113" s="21" t="str">
        <f t="shared" si="14"/>
        <v>英语</v>
      </c>
      <c r="L113" s="26" t="s">
        <v>50</v>
      </c>
      <c r="M113" s="23"/>
      <c r="N113" s="23"/>
      <c r="O113" s="24" t="str">
        <f t="shared" si="8"/>
        <v xml:space="preserve">
  - 
    name:  并列连词
    title:  并列连词
    description: 
    koLyro: point
    koLyri:  sub
    son: </v>
      </c>
      <c r="P113" s="27" t="str">
        <f t="shared" si="15"/>
        <v xml:space="preserve">
          - 
            name:  并列连词
            title:  并列连词
            description: 
            koLyro: point
            koLyri:  sub
            son: </v>
      </c>
    </row>
    <row r="114" spans="1:16" ht="15" customHeight="1">
      <c r="A114" s="20">
        <f t="shared" si="9"/>
        <v>4</v>
      </c>
      <c r="B114" s="21" t="str">
        <f t="shared" si="10"/>
        <v>知识亚点</v>
      </c>
      <c r="C114" s="21" t="str">
        <f t="shared" si="11"/>
        <v>从属连词</v>
      </c>
      <c r="D114" s="21" t="str">
        <f>IFERROR(IF(I114=1,INDEX( {"chinese","english","math","physics","chemistry","biology","politics","history","geography"},MATCH(C114,{"语文","英语","数学","物理","化学","生物","政治","历史","地理"},0)),IF(I114=2,INDEX(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,{"单项选择","阅读理解","信息匹配","完形填空","短文填空","单句填空","短文改错","单句改错","句型转换","翻译短语","翻译句子","词汇/短语及固搭","完成句子","听力"},0)),"")), "")</f>
        <v/>
      </c>
      <c r="E114" s="21" t="str">
        <f t="shared" si="12"/>
        <v>知识点</v>
      </c>
      <c r="F114" s="21" t="str">
        <f t="shared" si="13"/>
        <v>亚</v>
      </c>
      <c r="G114" s="21" t="str">
        <f>INDEX( {"body","discipline","area","topic","point"},MATCH(E114,{"知识体","知识域","知识区","知识主题","知识点"},0))</f>
        <v>point</v>
      </c>
      <c r="H114" s="21" t="str">
        <f>INDEX( {"super","just","sub","infras"},MATCH(F114,{"超","恰","亚","次"},0))</f>
        <v>sub</v>
      </c>
      <c r="I114" s="21">
        <f>MATCH(E114,{"知识体","知识域","知识区","知识主题","知识点"},0)-1</f>
        <v>4</v>
      </c>
      <c r="J114" s="21">
        <f>MATCH(F114,{"超","恰","亚","次"},0)-1</f>
        <v>2</v>
      </c>
      <c r="K114" s="21" t="str">
        <f t="shared" si="14"/>
        <v>英语</v>
      </c>
      <c r="L114" s="26" t="s">
        <v>51</v>
      </c>
      <c r="M114" s="23"/>
      <c r="N114" s="23"/>
      <c r="O114" s="24" t="str">
        <f t="shared" si="8"/>
        <v xml:space="preserve">
  - 
    name:  从属连词
    title:  从属连词
    description: 
    koLyro: point
    koLyri:  sub
    son: </v>
      </c>
      <c r="P114" s="27" t="str">
        <f t="shared" si="15"/>
        <v xml:space="preserve">
          - 
            name:  从属连词
            title:  从属连词
            description: 
            koLyro: point
            koLyri:  sub
            son: </v>
      </c>
    </row>
    <row r="115" spans="1:16" ht="15" customHeight="1">
      <c r="A115" s="20">
        <f t="shared" si="9"/>
        <v>3</v>
      </c>
      <c r="B115" s="21" t="str">
        <f t="shared" si="10"/>
        <v>知识点</v>
      </c>
      <c r="C115" s="21" t="str">
        <f t="shared" si="11"/>
        <v>数词</v>
      </c>
      <c r="D115" s="21" t="str">
        <f>IFERROR(IF(I115=1,INDEX( {"chinese","english","math","physics","chemistry","biology","politics","history","geography"},MATCH(C115,{"语文","英语","数学","物理","化学","生物","政治","历史","地理"},0)),IF(I115=2,INDEX(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,{"单项选择","阅读理解","信息匹配","完形填空","短文填空","单句填空","短文改错","单句改错","句型转换","翻译短语","翻译句子","词汇/短语及固搭","完成句子","听力"},0)),"")), "")</f>
        <v/>
      </c>
      <c r="E115" s="21" t="str">
        <f t="shared" si="12"/>
        <v>知识点</v>
      </c>
      <c r="F115" s="21" t="str">
        <f t="shared" si="13"/>
        <v>恰</v>
      </c>
      <c r="G115" s="21" t="str">
        <f>INDEX( {"body","discipline","area","topic","point"},MATCH(E115,{"知识体","知识域","知识区","知识主题","知识点"},0))</f>
        <v>point</v>
      </c>
      <c r="H115" s="21" t="str">
        <f>INDEX( {"super","just","sub","infras"},MATCH(F115,{"超","恰","亚","次"},0))</f>
        <v>just</v>
      </c>
      <c r="I115" s="21">
        <f>MATCH(E115,{"知识体","知识域","知识区","知识主题","知识点"},0)-1</f>
        <v>4</v>
      </c>
      <c r="J115" s="21">
        <f>MATCH(F115,{"超","恰","亚","次"},0)-1</f>
        <v>1</v>
      </c>
      <c r="K115" s="21" t="str">
        <f t="shared" si="14"/>
        <v>英语</v>
      </c>
      <c r="L115" s="26" t="s">
        <v>52</v>
      </c>
      <c r="M115" s="23"/>
      <c r="N115" s="23"/>
      <c r="O115" s="24" t="str">
        <f t="shared" si="8"/>
        <v xml:space="preserve">
  - 
    name:  数词
    title:  数词
    description: 
    koLyro: point
    koLyri:  just
    son: </v>
      </c>
      <c r="P115" s="27" t="str">
        <f t="shared" si="15"/>
        <v xml:space="preserve">
        - 
          name:  数词
          title:  数词
          description: 
          koLyro: point
          koLyri:  just
          son: </v>
      </c>
    </row>
    <row r="116" spans="1:16" ht="15" customHeight="1">
      <c r="A116" s="20">
        <f t="shared" si="9"/>
        <v>4</v>
      </c>
      <c r="B116" s="21" t="str">
        <f t="shared" si="10"/>
        <v>知识亚点</v>
      </c>
      <c r="C116" s="21" t="str">
        <f t="shared" si="11"/>
        <v>基数词</v>
      </c>
      <c r="D116" s="21" t="str">
        <f>IFERROR(IF(I116=1,INDEX( {"chinese","english","math","physics","chemistry","biology","politics","history","geography"},MATCH(C116,{"语文","英语","数学","物理","化学","生物","政治","历史","地理"},0)),IF(I116=2,INDEX(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,{"单项选择","阅读理解","信息匹配","完形填空","短文填空","单句填空","短文改错","单句改错","句型转换","翻译短语","翻译句子","词汇/短语及固搭","完成句子","听力"},0)),"")), "")</f>
        <v/>
      </c>
      <c r="E116" s="21" t="str">
        <f t="shared" si="12"/>
        <v>知识点</v>
      </c>
      <c r="F116" s="21" t="str">
        <f t="shared" si="13"/>
        <v>亚</v>
      </c>
      <c r="G116" s="21" t="str">
        <f>INDEX( {"body","discipline","area","topic","point"},MATCH(E116,{"知识体","知识域","知识区","知识主题","知识点"},0))</f>
        <v>point</v>
      </c>
      <c r="H116" s="21" t="str">
        <f>INDEX( {"super","just","sub","infras"},MATCH(F116,{"超","恰","亚","次"},0))</f>
        <v>sub</v>
      </c>
      <c r="I116" s="21">
        <f>MATCH(E116,{"知识体","知识域","知识区","知识主题","知识点"},0)-1</f>
        <v>4</v>
      </c>
      <c r="J116" s="21">
        <f>MATCH(F116,{"超","恰","亚","次"},0)-1</f>
        <v>2</v>
      </c>
      <c r="K116" s="21" t="str">
        <f t="shared" si="14"/>
        <v>英语</v>
      </c>
      <c r="L116" s="26" t="s">
        <v>53</v>
      </c>
      <c r="M116" s="23"/>
      <c r="N116" s="23"/>
      <c r="O116" s="24" t="str">
        <f t="shared" si="8"/>
        <v xml:space="preserve">
  - 
    name:  基数词
    title:  基数词
    description: 
    koLyro: point
    koLyri:  sub
    son: </v>
      </c>
      <c r="P116" s="27" t="str">
        <f t="shared" si="15"/>
        <v xml:space="preserve">
          - 
            name:  基数词
            title:  基数词
            description: 
            koLyro: point
            koLyri:  sub
            son: </v>
      </c>
    </row>
    <row r="117" spans="1:16" ht="15" customHeight="1">
      <c r="A117" s="20">
        <f t="shared" si="9"/>
        <v>4</v>
      </c>
      <c r="B117" s="21" t="str">
        <f t="shared" si="10"/>
        <v>知识亚点</v>
      </c>
      <c r="C117" s="21" t="str">
        <f t="shared" si="11"/>
        <v>序数词</v>
      </c>
      <c r="D117" s="21" t="str">
        <f>IFERROR(IF(I117=1,INDEX( {"chinese","english","math","physics","chemistry","biology","politics","history","geography"},MATCH(C117,{"语文","英语","数学","物理","化学","生物","政治","历史","地理"},0)),IF(I117=2,INDEX(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,{"单项选择","阅读理解","信息匹配","完形填空","短文填空","单句填空","短文改错","单句改错","句型转换","翻译短语","翻译句子","词汇/短语及固搭","完成句子","听力"},0)),"")), "")</f>
        <v/>
      </c>
      <c r="E117" s="21" t="str">
        <f t="shared" si="12"/>
        <v>知识点</v>
      </c>
      <c r="F117" s="21" t="str">
        <f t="shared" si="13"/>
        <v>亚</v>
      </c>
      <c r="G117" s="21" t="str">
        <f>INDEX( {"body","discipline","area","topic","point"},MATCH(E117,{"知识体","知识域","知识区","知识主题","知识点"},0))</f>
        <v>point</v>
      </c>
      <c r="H117" s="21" t="str">
        <f>INDEX( {"super","just","sub","infras"},MATCH(F117,{"超","恰","亚","次"},0))</f>
        <v>sub</v>
      </c>
      <c r="I117" s="21">
        <f>MATCH(E117,{"知识体","知识域","知识区","知识主题","知识点"},0)-1</f>
        <v>4</v>
      </c>
      <c r="J117" s="21">
        <f>MATCH(F117,{"超","恰","亚","次"},0)-1</f>
        <v>2</v>
      </c>
      <c r="K117" s="21" t="str">
        <f t="shared" si="14"/>
        <v>英语</v>
      </c>
      <c r="L117" s="26" t="s">
        <v>54</v>
      </c>
      <c r="M117" s="23"/>
      <c r="N117" s="23"/>
      <c r="O117" s="24" t="str">
        <f t="shared" si="8"/>
        <v xml:space="preserve">
  - 
    name:  序数词
    title:  序数词
    description: 
    koLyro: point
    koLyri:  sub
    son: </v>
      </c>
      <c r="P117" s="27" t="str">
        <f t="shared" si="15"/>
        <v xml:space="preserve">
          - 
            name:  序数词
            title:  序数词
            description: 
            koLyro: point
            koLyri:  sub
            son: </v>
      </c>
    </row>
    <row r="118" spans="1:16" ht="15" customHeight="1">
      <c r="A118" s="20">
        <f t="shared" si="9"/>
        <v>3</v>
      </c>
      <c r="B118" s="21" t="str">
        <f t="shared" si="10"/>
        <v>知识点</v>
      </c>
      <c r="C118" s="21" t="str">
        <f t="shared" si="11"/>
        <v>动词</v>
      </c>
      <c r="D118" s="21" t="str">
        <f>IFERROR(IF(I118=1,INDEX( {"chinese","english","math","physics","chemistry","biology","politics","history","geography"},MATCH(C118,{"语文","英语","数学","物理","化学","生物","政治","历史","地理"},0)),IF(I118=2,INDEX(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,{"单项选择","阅读理解","信息匹配","完形填空","短文填空","单句填空","短文改错","单句改错","句型转换","翻译短语","翻译句子","词汇/短语及固搭","完成句子","听力"},0)),"")), "")</f>
        <v/>
      </c>
      <c r="E118" s="21" t="str">
        <f t="shared" si="12"/>
        <v>知识点</v>
      </c>
      <c r="F118" s="21" t="str">
        <f t="shared" si="13"/>
        <v>恰</v>
      </c>
      <c r="G118" s="21" t="str">
        <f>INDEX( {"body","discipline","area","topic","point"},MATCH(E118,{"知识体","知识域","知识区","知识主题","知识点"},0))</f>
        <v>point</v>
      </c>
      <c r="H118" s="21" t="str">
        <f>INDEX( {"super","just","sub","infras"},MATCH(F118,{"超","恰","亚","次"},0))</f>
        <v>just</v>
      </c>
      <c r="I118" s="21">
        <f>MATCH(E118,{"知识体","知识域","知识区","知识主题","知识点"},0)-1</f>
        <v>4</v>
      </c>
      <c r="J118" s="21">
        <f>MATCH(F118,{"超","恰","亚","次"},0)-1</f>
        <v>1</v>
      </c>
      <c r="K118" s="21" t="str">
        <f t="shared" si="14"/>
        <v>英语</v>
      </c>
      <c r="L118" s="26" t="s">
        <v>55</v>
      </c>
      <c r="M118" s="23"/>
      <c r="N118" s="23"/>
      <c r="O118" s="24" t="str">
        <f t="shared" si="8"/>
        <v xml:space="preserve">
  - 
    name:  动词
    title:  动词
    description: 
    koLyro: point
    koLyri:  just
    son: </v>
      </c>
      <c r="P118" s="27" t="str">
        <f t="shared" si="15"/>
        <v xml:space="preserve">
        - 
          name:  动词
          title:  动词
          description: 
          koLyro: point
          koLyri:  just
          son: </v>
      </c>
    </row>
    <row r="119" spans="1:16" ht="15" customHeight="1">
      <c r="A119" s="20">
        <f t="shared" si="9"/>
        <v>4</v>
      </c>
      <c r="B119" s="21" t="str">
        <f t="shared" si="10"/>
        <v>知识亚点</v>
      </c>
      <c r="C119" s="21" t="str">
        <f t="shared" si="11"/>
        <v>实义动词</v>
      </c>
      <c r="D119" s="21" t="str">
        <f>IFERROR(IF(I119=1,INDEX( {"chinese","english","math","physics","chemistry","biology","politics","history","geography"},MATCH(C119,{"语文","英语","数学","物理","化学","生物","政治","历史","地理"},0)),IF(I119=2,INDEX(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,{"单项选择","阅读理解","信息匹配","完形填空","短文填空","单句填空","短文改错","单句改错","句型转换","翻译短语","翻译句子","词汇/短语及固搭","完成句子","听力"},0)),"")), "")</f>
        <v/>
      </c>
      <c r="E119" s="21" t="str">
        <f t="shared" si="12"/>
        <v>知识点</v>
      </c>
      <c r="F119" s="21" t="str">
        <f t="shared" si="13"/>
        <v>亚</v>
      </c>
      <c r="G119" s="21" t="str">
        <f>INDEX( {"body","discipline","area","topic","point"},MATCH(E119,{"知识体","知识域","知识区","知识主题","知识点"},0))</f>
        <v>point</v>
      </c>
      <c r="H119" s="21" t="str">
        <f>INDEX( {"super","just","sub","infras"},MATCH(F119,{"超","恰","亚","次"},0))</f>
        <v>sub</v>
      </c>
      <c r="I119" s="21">
        <f>MATCH(E119,{"知识体","知识域","知识区","知识主题","知识点"},0)-1</f>
        <v>4</v>
      </c>
      <c r="J119" s="21">
        <f>MATCH(F119,{"超","恰","亚","次"},0)-1</f>
        <v>2</v>
      </c>
      <c r="K119" s="21" t="str">
        <f t="shared" si="14"/>
        <v>英语</v>
      </c>
      <c r="L119" s="26" t="s">
        <v>56</v>
      </c>
      <c r="M119" s="23"/>
      <c r="N119" s="23"/>
      <c r="O119" s="24" t="str">
        <f t="shared" si="8"/>
        <v xml:space="preserve">
  - 
    name:  实义动词
    title:  实义动词
    description: 
    koLyro: point
    koLyri:  sub
    son: </v>
      </c>
      <c r="P119" s="27" t="str">
        <f t="shared" si="15"/>
        <v xml:space="preserve">
          - 
            name:  实义动词
            title:  实义动词
            description: 
            koLyro: point
            koLyri:  sub
            son: </v>
      </c>
    </row>
    <row r="120" spans="1:16" ht="15" customHeight="1">
      <c r="A120" s="20">
        <f t="shared" si="9"/>
        <v>4</v>
      </c>
      <c r="B120" s="21" t="str">
        <f t="shared" si="10"/>
        <v>知识亚点</v>
      </c>
      <c r="C120" s="21" t="str">
        <f t="shared" si="11"/>
        <v>系动词</v>
      </c>
      <c r="D120" s="21" t="str">
        <f>IFERROR(IF(I120=1,INDEX( {"chinese","english","math","physics","chemistry","biology","politics","history","geography"},MATCH(C120,{"语文","英语","数学","物理","化学","生物","政治","历史","地理"},0)),IF(I120=2,INDEX(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,{"单项选择","阅读理解","信息匹配","完形填空","短文填空","单句填空","短文改错","单句改错","句型转换","翻译短语","翻译句子","词汇/短语及固搭","完成句子","听力"},0)),"")), "")</f>
        <v/>
      </c>
      <c r="E120" s="21" t="str">
        <f t="shared" si="12"/>
        <v>知识点</v>
      </c>
      <c r="F120" s="21" t="str">
        <f t="shared" si="13"/>
        <v>亚</v>
      </c>
      <c r="G120" s="21" t="str">
        <f>INDEX( {"body","discipline","area","topic","point"},MATCH(E120,{"知识体","知识域","知识区","知识主题","知识点"},0))</f>
        <v>point</v>
      </c>
      <c r="H120" s="21" t="str">
        <f>INDEX( {"super","just","sub","infras"},MATCH(F120,{"超","恰","亚","次"},0))</f>
        <v>sub</v>
      </c>
      <c r="I120" s="21">
        <f>MATCH(E120,{"知识体","知识域","知识区","知识主题","知识点"},0)-1</f>
        <v>4</v>
      </c>
      <c r="J120" s="21">
        <f>MATCH(F120,{"超","恰","亚","次"},0)-1</f>
        <v>2</v>
      </c>
      <c r="K120" s="21" t="str">
        <f t="shared" si="14"/>
        <v>英语</v>
      </c>
      <c r="L120" s="26" t="s">
        <v>57</v>
      </c>
      <c r="M120" s="23"/>
      <c r="N120" s="23"/>
      <c r="O120" s="24" t="str">
        <f t="shared" si="8"/>
        <v xml:space="preserve">
  - 
    name:  系动词
    title:  系动词
    description: 
    koLyro: point
    koLyri:  sub
    son: </v>
      </c>
      <c r="P120" s="27" t="str">
        <f t="shared" si="15"/>
        <v xml:space="preserve">
          - 
            name:  系动词
            title:  系动词
            description: 
            koLyro: point
            koLyri:  sub
            son: </v>
      </c>
    </row>
    <row r="121" spans="1:16" ht="15" customHeight="1">
      <c r="A121" s="20">
        <f t="shared" si="9"/>
        <v>4</v>
      </c>
      <c r="B121" s="21" t="str">
        <f t="shared" si="10"/>
        <v>知识亚点</v>
      </c>
      <c r="C121" s="21" t="str">
        <f t="shared" si="11"/>
        <v>助动词</v>
      </c>
      <c r="D121" s="21" t="str">
        <f>IFERROR(IF(I121=1,INDEX( {"chinese","english","math","physics","chemistry","biology","politics","history","geography"},MATCH(C121,{"语文","英语","数学","物理","化学","生物","政治","历史","地理"},0)),IF(I121=2,INDEX(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,{"单项选择","阅读理解","信息匹配","完形填空","短文填空","单句填空","短文改错","单句改错","句型转换","翻译短语","翻译句子","词汇/短语及固搭","完成句子","听力"},0)),"")), "")</f>
        <v/>
      </c>
      <c r="E121" s="21" t="str">
        <f t="shared" si="12"/>
        <v>知识点</v>
      </c>
      <c r="F121" s="21" t="str">
        <f t="shared" si="13"/>
        <v>亚</v>
      </c>
      <c r="G121" s="21" t="str">
        <f>INDEX( {"body","discipline","area","topic","point"},MATCH(E121,{"知识体","知识域","知识区","知识主题","知识点"},0))</f>
        <v>point</v>
      </c>
      <c r="H121" s="21" t="str">
        <f>INDEX( {"super","just","sub","infras"},MATCH(F121,{"超","恰","亚","次"},0))</f>
        <v>sub</v>
      </c>
      <c r="I121" s="21">
        <f>MATCH(E121,{"知识体","知识域","知识区","知识主题","知识点"},0)-1</f>
        <v>4</v>
      </c>
      <c r="J121" s="21">
        <f>MATCH(F121,{"超","恰","亚","次"},0)-1</f>
        <v>2</v>
      </c>
      <c r="K121" s="21" t="str">
        <f t="shared" si="14"/>
        <v>英语</v>
      </c>
      <c r="L121" s="26" t="s">
        <v>58</v>
      </c>
      <c r="M121" s="23"/>
      <c r="N121" s="23"/>
      <c r="O121" s="24" t="str">
        <f t="shared" si="8"/>
        <v xml:space="preserve">
  - 
    name:  助动词
    title:  助动词
    description: 
    koLyro: point
    koLyri:  sub
    son: </v>
      </c>
      <c r="P121" s="27" t="str">
        <f t="shared" si="15"/>
        <v xml:space="preserve">
          - 
            name:  助动词
            title:  助动词
            description: 
            koLyro: point
            koLyri:  sub
            son: </v>
      </c>
    </row>
    <row r="122" spans="1:16" ht="15" customHeight="1">
      <c r="A122" s="20">
        <f t="shared" si="9"/>
        <v>4</v>
      </c>
      <c r="B122" s="21" t="str">
        <f t="shared" si="10"/>
        <v>知识亚点</v>
      </c>
      <c r="C122" s="21" t="str">
        <f t="shared" si="11"/>
        <v>情态动词</v>
      </c>
      <c r="D122" s="21" t="str">
        <f>IFERROR(IF(I122=1,INDEX( {"chinese","english","math","physics","chemistry","biology","politics","history","geography"},MATCH(C122,{"语文","英语","数学","物理","化学","生物","政治","历史","地理"},0)),IF(I122=2,INDEX(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,{"单项选择","阅读理解","信息匹配","完形填空","短文填空","单句填空","短文改错","单句改错","句型转换","翻译短语","翻译句子","词汇/短语及固搭","完成句子","听力"},0)),"")), "")</f>
        <v/>
      </c>
      <c r="E122" s="21" t="str">
        <f t="shared" si="12"/>
        <v>知识点</v>
      </c>
      <c r="F122" s="21" t="str">
        <f t="shared" si="13"/>
        <v>亚</v>
      </c>
      <c r="G122" s="21" t="str">
        <f>INDEX( {"body","discipline","area","topic","point"},MATCH(E122,{"知识体","知识域","知识区","知识主题","知识点"},0))</f>
        <v>point</v>
      </c>
      <c r="H122" s="21" t="str">
        <f>INDEX( {"super","just","sub","infras"},MATCH(F122,{"超","恰","亚","次"},0))</f>
        <v>sub</v>
      </c>
      <c r="I122" s="21">
        <f>MATCH(E122,{"知识体","知识域","知识区","知识主题","知识点"},0)-1</f>
        <v>4</v>
      </c>
      <c r="J122" s="21">
        <f>MATCH(F122,{"超","恰","亚","次"},0)-1</f>
        <v>2</v>
      </c>
      <c r="K122" s="21" t="str">
        <f t="shared" si="14"/>
        <v>英语</v>
      </c>
      <c r="L122" s="26" t="s">
        <v>59</v>
      </c>
      <c r="M122" s="23"/>
      <c r="N122" s="23"/>
      <c r="O122" s="24" t="str">
        <f t="shared" si="8"/>
        <v xml:space="preserve">
  - 
    name:  情态动词
    title:  情态动词
    description: 
    koLyro: point
    koLyri:  sub
    son: </v>
      </c>
      <c r="P122" s="27" t="str">
        <f t="shared" si="15"/>
        <v xml:space="preserve">
          - 
            name:  情态动词
            title:  情态动词
            description: 
            koLyro: point
            koLyri:  sub
            son: </v>
      </c>
    </row>
    <row r="123" spans="1:16" ht="15" customHeight="1">
      <c r="A123" s="20">
        <f t="shared" si="9"/>
        <v>5</v>
      </c>
      <c r="B123" s="21" t="str">
        <f t="shared" si="10"/>
        <v>知识次点</v>
      </c>
      <c r="C123" s="21" t="str">
        <f t="shared" si="11"/>
        <v>情态动词的基本用法</v>
      </c>
      <c r="D123" s="21" t="str">
        <f>IFERROR(IF(I123=1,INDEX( {"chinese","english","math","physics","chemistry","biology","politics","history","geography"},MATCH(C123,{"语文","英语","数学","物理","化学","生物","政治","历史","地理"},0)),IF(I123=2,INDEX(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,{"单项选择","阅读理解","信息匹配","完形填空","短文填空","单句填空","短文改错","单句改错","句型转换","翻译短语","翻译句子","词汇/短语及固搭","完成句子","听力"},0)),"")), "")</f>
        <v/>
      </c>
      <c r="E123" s="21" t="str">
        <f t="shared" si="12"/>
        <v>知识点</v>
      </c>
      <c r="F123" s="21" t="str">
        <f t="shared" si="13"/>
        <v>次</v>
      </c>
      <c r="G123" s="21" t="str">
        <f>INDEX( {"body","discipline","area","topic","point"},MATCH(E123,{"知识体","知识域","知识区","知识主题","知识点"},0))</f>
        <v>point</v>
      </c>
      <c r="H123" s="21" t="str">
        <f>INDEX( {"super","just","sub","infras"},MATCH(F123,{"超","恰","亚","次"},0))</f>
        <v>infras</v>
      </c>
      <c r="I123" s="21">
        <f>MATCH(E123,{"知识体","知识域","知识区","知识主题","知识点"},0)-1</f>
        <v>4</v>
      </c>
      <c r="J123" s="21">
        <f>MATCH(F123,{"超","恰","亚","次"},0)-1</f>
        <v>3</v>
      </c>
      <c r="K123" s="21" t="str">
        <f t="shared" si="14"/>
        <v>英语</v>
      </c>
      <c r="L123" s="26" t="s">
        <v>60</v>
      </c>
      <c r="M123" s="23"/>
      <c r="N123" s="23"/>
      <c r="O123" s="24" t="str">
        <f t="shared" si="8"/>
        <v xml:space="preserve">
  - 
    name:  情态动词的基本用法
    title:  情态动词的基本用法
    description: 
    koLyro: point
    koLyri:  infras
    son: </v>
      </c>
      <c r="P123" s="27" t="str">
        <f t="shared" si="15"/>
        <v xml:space="preserve">
            - 
              name:  情态动词的基本用法
              title:  情态动词的基本用法
              description: 
              koLyro: point
              koLyri:  infras
              son: </v>
      </c>
    </row>
    <row r="124" spans="1:16" ht="15" customHeight="1">
      <c r="A124" s="20">
        <f t="shared" si="9"/>
        <v>5</v>
      </c>
      <c r="B124" s="21" t="str">
        <f t="shared" si="10"/>
        <v>知识次点</v>
      </c>
      <c r="C124" s="21" t="str">
        <f t="shared" si="11"/>
        <v>情态动词表推测</v>
      </c>
      <c r="D124" s="21" t="str">
        <f>IFERROR(IF(I124=1,INDEX( {"chinese","english","math","physics","chemistry","biology","politics","history","geography"},MATCH(C124,{"语文","英语","数学","物理","化学","生物","政治","历史","地理"},0)),IF(I124=2,INDEX(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,{"单项选择","阅读理解","信息匹配","完形填空","短文填空","单句填空","短文改错","单句改错","句型转换","翻译短语","翻译句子","词汇/短语及固搭","完成句子","听力"},0)),"")), "")</f>
        <v/>
      </c>
      <c r="E124" s="21" t="str">
        <f t="shared" si="12"/>
        <v>知识点</v>
      </c>
      <c r="F124" s="21" t="str">
        <f t="shared" si="13"/>
        <v>次</v>
      </c>
      <c r="G124" s="21" t="str">
        <f>INDEX( {"body","discipline","area","topic","point"},MATCH(E124,{"知识体","知识域","知识区","知识主题","知识点"},0))</f>
        <v>point</v>
      </c>
      <c r="H124" s="21" t="str">
        <f>INDEX( {"super","just","sub","infras"},MATCH(F124,{"超","恰","亚","次"},0))</f>
        <v>infras</v>
      </c>
      <c r="I124" s="21">
        <f>MATCH(E124,{"知识体","知识域","知识区","知识主题","知识点"},0)-1</f>
        <v>4</v>
      </c>
      <c r="J124" s="21">
        <f>MATCH(F124,{"超","恰","亚","次"},0)-1</f>
        <v>3</v>
      </c>
      <c r="K124" s="21" t="str">
        <f t="shared" si="14"/>
        <v>英语</v>
      </c>
      <c r="L124" s="26" t="s">
        <v>61</v>
      </c>
      <c r="M124" s="23"/>
      <c r="N124" s="23"/>
      <c r="O124" s="24" t="str">
        <f t="shared" si="8"/>
        <v xml:space="preserve">
  - 
    name:  情态动词表推测
    title:  情态动词表推测
    description: 
    koLyro: point
    koLyri:  infras
    son: </v>
      </c>
      <c r="P124" s="27" t="str">
        <f t="shared" si="15"/>
        <v xml:space="preserve">
            - 
              name:  情态动词表推测
              title:  情态动词表推测
              description: 
              koLyro: point
              koLyri:  infras
              son: </v>
      </c>
    </row>
    <row r="125" spans="1:16" ht="15" customHeight="1">
      <c r="A125" s="20">
        <f t="shared" si="9"/>
        <v>5</v>
      </c>
      <c r="B125" s="21" t="str">
        <f t="shared" si="10"/>
        <v>知识次点</v>
      </c>
      <c r="C125" s="21" t="str">
        <f t="shared" si="11"/>
        <v>表示祝福</v>
      </c>
      <c r="D125" s="21" t="str">
        <f>IFERROR(IF(I125=1,INDEX( {"chinese","english","math","physics","chemistry","biology","politics","history","geography"},MATCH(C125,{"语文","英语","数学","物理","化学","生物","政治","历史","地理"},0)),IF(I125=2,INDEX(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,{"单项选择","阅读理解","信息匹配","完形填空","短文填空","单句填空","短文改错","单句改错","句型转换","翻译短语","翻译句子","词汇/短语及固搭","完成句子","听力"},0)),"")), "")</f>
        <v/>
      </c>
      <c r="E125" s="21" t="str">
        <f t="shared" si="12"/>
        <v>知识点</v>
      </c>
      <c r="F125" s="21" t="str">
        <f t="shared" si="13"/>
        <v>次</v>
      </c>
      <c r="G125" s="21" t="str">
        <f>INDEX( {"body","discipline","area","topic","point"},MATCH(E125,{"知识体","知识域","知识区","知识主题","知识点"},0))</f>
        <v>point</v>
      </c>
      <c r="H125" s="21" t="str">
        <f>INDEX( {"super","just","sub","infras"},MATCH(F125,{"超","恰","亚","次"},0))</f>
        <v>infras</v>
      </c>
      <c r="I125" s="21">
        <f>MATCH(E125,{"知识体","知识域","知识区","知识主题","知识点"},0)-1</f>
        <v>4</v>
      </c>
      <c r="J125" s="21">
        <f>MATCH(F125,{"超","恰","亚","次"},0)-1</f>
        <v>3</v>
      </c>
      <c r="K125" s="21" t="str">
        <f t="shared" si="14"/>
        <v>英语</v>
      </c>
      <c r="L125" s="26" t="s">
        <v>62</v>
      </c>
      <c r="M125" s="23"/>
      <c r="N125" s="23"/>
      <c r="O125" s="24" t="str">
        <f t="shared" si="8"/>
        <v xml:space="preserve">
  - 
    name:  表示祝福
    title:  表示祝福
    description: 
    koLyro: point
    koLyri:  infras
    son: </v>
      </c>
      <c r="P125" s="27" t="str">
        <f t="shared" si="15"/>
        <v xml:space="preserve">
            - 
              name:  表示祝福
              title:  表示祝福
              description: 
              koLyro: point
              koLyri:  infras
              son: </v>
      </c>
    </row>
    <row r="126" spans="1:16" ht="15" customHeight="1">
      <c r="A126" s="20">
        <f t="shared" si="9"/>
        <v>3</v>
      </c>
      <c r="B126" s="21" t="str">
        <f t="shared" si="10"/>
        <v>知识点</v>
      </c>
      <c r="C126" s="21" t="str">
        <f t="shared" si="11"/>
        <v>动词时态</v>
      </c>
      <c r="D126" s="21" t="str">
        <f>IFERROR(IF(I126=1,INDEX( {"chinese","english","math","physics","chemistry","biology","politics","history","geography"},MATCH(C126,{"语文","英语","数学","物理","化学","生物","政治","历史","地理"},0)),IF(I126=2,INDEX(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,{"单项选择","阅读理解","信息匹配","完形填空","短文填空","单句填空","短文改错","单句改错","句型转换","翻译短语","翻译句子","词汇/短语及固搭","完成句子","听力"},0)),"")), "")</f>
        <v/>
      </c>
      <c r="E126" s="21" t="str">
        <f t="shared" si="12"/>
        <v>知识点</v>
      </c>
      <c r="F126" s="21" t="str">
        <f t="shared" si="13"/>
        <v>恰</v>
      </c>
      <c r="G126" s="21" t="str">
        <f>INDEX( {"body","discipline","area","topic","point"},MATCH(E126,{"知识体","知识域","知识区","知识主题","知识点"},0))</f>
        <v>point</v>
      </c>
      <c r="H126" s="21" t="str">
        <f>INDEX( {"super","just","sub","infras"},MATCH(F126,{"超","恰","亚","次"},0))</f>
        <v>just</v>
      </c>
      <c r="I126" s="21">
        <f>MATCH(E126,{"知识体","知识域","知识区","知识主题","知识点"},0)-1</f>
        <v>4</v>
      </c>
      <c r="J126" s="21">
        <f>MATCH(F126,{"超","恰","亚","次"},0)-1</f>
        <v>1</v>
      </c>
      <c r="K126" s="21" t="str">
        <f t="shared" si="14"/>
        <v>英语</v>
      </c>
      <c r="L126" s="26" t="s">
        <v>63</v>
      </c>
      <c r="M126" s="23"/>
      <c r="N126" s="23"/>
      <c r="O126" s="24" t="str">
        <f t="shared" si="8"/>
        <v xml:space="preserve">
  - 
    name:  动词时态
    title:  动词时态
    description: 
    koLyro: point
    koLyri:  just
    son: </v>
      </c>
      <c r="P126" s="27" t="str">
        <f t="shared" si="15"/>
        <v xml:space="preserve">
        - 
          name:  动词时态
          title:  动词时态
          description: 
          koLyro: point
          koLyri:  just
          son: </v>
      </c>
    </row>
    <row r="127" spans="1:16" ht="15" customHeight="1">
      <c r="A127" s="20">
        <f t="shared" si="9"/>
        <v>4</v>
      </c>
      <c r="B127" s="21" t="str">
        <f t="shared" si="10"/>
        <v>知识亚点</v>
      </c>
      <c r="C127" s="21" t="str">
        <f t="shared" si="11"/>
        <v>一般现在时</v>
      </c>
      <c r="D127" s="21" t="str">
        <f>IFERROR(IF(I127=1,INDEX( {"chinese","english","math","physics","chemistry","biology","politics","history","geography"},MATCH(C127,{"语文","英语","数学","物理","化学","生物","政治","历史","地理"},0)),IF(I127=2,INDEX(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,{"单项选择","阅读理解","信息匹配","完形填空","短文填空","单句填空","短文改错","单句改错","句型转换","翻译短语","翻译句子","词汇/短语及固搭","完成句子","听力"},0)),"")), "")</f>
        <v/>
      </c>
      <c r="E127" s="21" t="str">
        <f t="shared" si="12"/>
        <v>知识点</v>
      </c>
      <c r="F127" s="21" t="str">
        <f t="shared" si="13"/>
        <v>亚</v>
      </c>
      <c r="G127" s="21" t="str">
        <f>INDEX( {"body","discipline","area","topic","point"},MATCH(E127,{"知识体","知识域","知识区","知识主题","知识点"},0))</f>
        <v>point</v>
      </c>
      <c r="H127" s="21" t="str">
        <f>INDEX( {"super","just","sub","infras"},MATCH(F127,{"超","恰","亚","次"},0))</f>
        <v>sub</v>
      </c>
      <c r="I127" s="21">
        <f>MATCH(E127,{"知识体","知识域","知识区","知识主题","知识点"},0)-1</f>
        <v>4</v>
      </c>
      <c r="J127" s="21">
        <f>MATCH(F127,{"超","恰","亚","次"},0)-1</f>
        <v>2</v>
      </c>
      <c r="K127" s="21" t="str">
        <f t="shared" si="14"/>
        <v>英语</v>
      </c>
      <c r="L127" s="26" t="s">
        <v>64</v>
      </c>
      <c r="M127" s="23"/>
      <c r="N127" s="23"/>
      <c r="O127" s="24" t="str">
        <f t="shared" si="8"/>
        <v xml:space="preserve">
  - 
    name:  一般现在时
    title:  一般现在时
    description: 
    koLyro: point
    koLyri:  sub
    son: </v>
      </c>
      <c r="P127" s="27" t="str">
        <f t="shared" si="15"/>
        <v xml:space="preserve">
          - 
            name:  一般现在时
            title:  一般现在时
            description: 
            koLyro: point
            koLyri:  sub
            son: </v>
      </c>
    </row>
    <row r="128" spans="1:16" ht="15" customHeight="1">
      <c r="A128" s="20">
        <f t="shared" si="9"/>
        <v>4</v>
      </c>
      <c r="B128" s="21" t="str">
        <f t="shared" si="10"/>
        <v>知识亚点</v>
      </c>
      <c r="C128" s="21" t="str">
        <f t="shared" si="11"/>
        <v>现在进行时</v>
      </c>
      <c r="D128" s="21" t="str">
        <f>IFERROR(IF(I128=1,INDEX( {"chinese","english","math","physics","chemistry","biology","politics","history","geography"},MATCH(C128,{"语文","英语","数学","物理","化学","生物","政治","历史","地理"},0)),IF(I128=2,INDEX(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,{"单项选择","阅读理解","信息匹配","完形填空","短文填空","单句填空","短文改错","单句改错","句型转换","翻译短语","翻译句子","词汇/短语及固搭","完成句子","听力"},0)),"")), "")</f>
        <v/>
      </c>
      <c r="E128" s="21" t="str">
        <f t="shared" si="12"/>
        <v>知识点</v>
      </c>
      <c r="F128" s="21" t="str">
        <f t="shared" si="13"/>
        <v>亚</v>
      </c>
      <c r="G128" s="21" t="str">
        <f>INDEX( {"body","discipline","area","topic","point"},MATCH(E128,{"知识体","知识域","知识区","知识主题","知识点"},0))</f>
        <v>point</v>
      </c>
      <c r="H128" s="21" t="str">
        <f>INDEX( {"super","just","sub","infras"},MATCH(F128,{"超","恰","亚","次"},0))</f>
        <v>sub</v>
      </c>
      <c r="I128" s="21">
        <f>MATCH(E128,{"知识体","知识域","知识区","知识主题","知识点"},0)-1</f>
        <v>4</v>
      </c>
      <c r="J128" s="21">
        <f>MATCH(F128,{"超","恰","亚","次"},0)-1</f>
        <v>2</v>
      </c>
      <c r="K128" s="21" t="str">
        <f t="shared" si="14"/>
        <v>英语</v>
      </c>
      <c r="L128" s="26" t="s">
        <v>65</v>
      </c>
      <c r="M128" s="23"/>
      <c r="N128" s="23"/>
      <c r="O128" s="24" t="str">
        <f t="shared" si="8"/>
        <v xml:space="preserve">
  - 
    name:  现在进行时
    title:  现在进行时
    description: 
    koLyro: point
    koLyri:  sub
    son: </v>
      </c>
      <c r="P128" s="27" t="str">
        <f t="shared" si="15"/>
        <v xml:space="preserve">
          - 
            name:  现在进行时
            title:  现在进行时
            description: 
            koLyro: point
            koLyri:  sub
            son: </v>
      </c>
    </row>
    <row r="129" spans="1:16" ht="15" customHeight="1">
      <c r="A129" s="20">
        <f t="shared" si="9"/>
        <v>4</v>
      </c>
      <c r="B129" s="21" t="str">
        <f t="shared" si="10"/>
        <v>知识亚点</v>
      </c>
      <c r="C129" s="21" t="str">
        <f t="shared" si="11"/>
        <v>现在完成时</v>
      </c>
      <c r="D129" s="21" t="str">
        <f>IFERROR(IF(I129=1,INDEX( {"chinese","english","math","physics","chemistry","biology","politics","history","geography"},MATCH(C129,{"语文","英语","数学","物理","化学","生物","政治","历史","地理"},0)),IF(I129=2,INDEX(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,{"单项选择","阅读理解","信息匹配","完形填空","短文填空","单句填空","短文改错","单句改错","句型转换","翻译短语","翻译句子","词汇/短语及固搭","完成句子","听力"},0)),"")), "")</f>
        <v/>
      </c>
      <c r="E129" s="21" t="str">
        <f t="shared" si="12"/>
        <v>知识点</v>
      </c>
      <c r="F129" s="21" t="str">
        <f t="shared" si="13"/>
        <v>亚</v>
      </c>
      <c r="G129" s="21" t="str">
        <f>INDEX( {"body","discipline","area","topic","point"},MATCH(E129,{"知识体","知识域","知识区","知识主题","知识点"},0))</f>
        <v>point</v>
      </c>
      <c r="H129" s="21" t="str">
        <f>INDEX( {"super","just","sub","infras"},MATCH(F129,{"超","恰","亚","次"},0))</f>
        <v>sub</v>
      </c>
      <c r="I129" s="21">
        <f>MATCH(E129,{"知识体","知识域","知识区","知识主题","知识点"},0)-1</f>
        <v>4</v>
      </c>
      <c r="J129" s="21">
        <f>MATCH(F129,{"超","恰","亚","次"},0)-1</f>
        <v>2</v>
      </c>
      <c r="K129" s="21" t="str">
        <f t="shared" si="14"/>
        <v>英语</v>
      </c>
      <c r="L129" s="26" t="s">
        <v>66</v>
      </c>
      <c r="M129" s="23"/>
      <c r="N129" s="23"/>
      <c r="O129" s="24" t="str">
        <f t="shared" si="8"/>
        <v xml:space="preserve">
  - 
    name:  现在完成时
    title:  现在完成时
    description: 
    koLyro: point
    koLyri:  sub
    son: </v>
      </c>
      <c r="P129" s="27" t="str">
        <f t="shared" si="15"/>
        <v xml:space="preserve">
          - 
            name:  现在完成时
            title:  现在完成时
            description: 
            koLyro: point
            koLyri:  sub
            son: </v>
      </c>
    </row>
    <row r="130" spans="1:16" ht="15" customHeight="1">
      <c r="A130" s="20">
        <f t="shared" si="9"/>
        <v>4</v>
      </c>
      <c r="B130" s="21" t="str">
        <f t="shared" si="10"/>
        <v>知识亚点</v>
      </c>
      <c r="C130" s="21" t="str">
        <f t="shared" si="11"/>
        <v>现在完成进行时</v>
      </c>
      <c r="D130" s="21" t="str">
        <f>IFERROR(IF(I130=1,INDEX( {"chinese","english","math","physics","chemistry","biology","politics","history","geography"},MATCH(C130,{"语文","英语","数学","物理","化学","生物","政治","历史","地理"},0)),IF(I130=2,INDEX(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,{"单项选择","阅读理解","信息匹配","完形填空","短文填空","单句填空","短文改错","单句改错","句型转换","翻译短语","翻译句子","词汇/短语及固搭","完成句子","听力"},0)),"")), "")</f>
        <v/>
      </c>
      <c r="E130" s="21" t="str">
        <f t="shared" si="12"/>
        <v>知识点</v>
      </c>
      <c r="F130" s="21" t="str">
        <f t="shared" si="13"/>
        <v>亚</v>
      </c>
      <c r="G130" s="21" t="str">
        <f>INDEX( {"body","discipline","area","topic","point"},MATCH(E130,{"知识体","知识域","知识区","知识主题","知识点"},0))</f>
        <v>point</v>
      </c>
      <c r="H130" s="21" t="str">
        <f>INDEX( {"super","just","sub","infras"},MATCH(F130,{"超","恰","亚","次"},0))</f>
        <v>sub</v>
      </c>
      <c r="I130" s="21">
        <f>MATCH(E130,{"知识体","知识域","知识区","知识主题","知识点"},0)-1</f>
        <v>4</v>
      </c>
      <c r="J130" s="21">
        <f>MATCH(F130,{"超","恰","亚","次"},0)-1</f>
        <v>2</v>
      </c>
      <c r="K130" s="21" t="str">
        <f t="shared" si="14"/>
        <v>英语</v>
      </c>
      <c r="L130" s="26" t="s">
        <v>67</v>
      </c>
      <c r="M130" s="23"/>
      <c r="N130" s="23"/>
      <c r="O130" s="24" t="str">
        <f t="shared" si="8"/>
        <v xml:space="preserve">
  - 
    name:  现在完成进行时
    title:  现在完成进行时
    description: 
    koLyro: point
    koLyri:  sub
    son: </v>
      </c>
      <c r="P130" s="27" t="str">
        <f t="shared" si="15"/>
        <v xml:space="preserve">
          - 
            name:  现在完成进行时
            title:  现在完成进行时
            description: 
            koLyro: point
            koLyri:  sub
            son: </v>
      </c>
    </row>
    <row r="131" spans="1:16" ht="15" customHeight="1">
      <c r="A131" s="20">
        <f t="shared" si="9"/>
        <v>4</v>
      </c>
      <c r="B131" s="21" t="str">
        <f t="shared" si="10"/>
        <v>知识亚点</v>
      </c>
      <c r="C131" s="21" t="str">
        <f t="shared" si="11"/>
        <v>一般将来时</v>
      </c>
      <c r="D131" s="21" t="str">
        <f>IFERROR(IF(I131=1,INDEX( {"chinese","english","math","physics","chemistry","biology","politics","history","geography"},MATCH(C131,{"语文","英语","数学","物理","化学","生物","政治","历史","地理"},0)),IF(I131=2,INDEX(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,{"单项选择","阅读理解","信息匹配","完形填空","短文填空","单句填空","短文改错","单句改错","句型转换","翻译短语","翻译句子","词汇/短语及固搭","完成句子","听力"},0)),"")), "")</f>
        <v/>
      </c>
      <c r="E131" s="21" t="str">
        <f t="shared" si="12"/>
        <v>知识点</v>
      </c>
      <c r="F131" s="21" t="str">
        <f t="shared" si="13"/>
        <v>亚</v>
      </c>
      <c r="G131" s="21" t="str">
        <f>INDEX( {"body","discipline","area","topic","point"},MATCH(E131,{"知识体","知识域","知识区","知识主题","知识点"},0))</f>
        <v>point</v>
      </c>
      <c r="H131" s="21" t="str">
        <f>INDEX( {"super","just","sub","infras"},MATCH(F131,{"超","恰","亚","次"},0))</f>
        <v>sub</v>
      </c>
      <c r="I131" s="21">
        <f>MATCH(E131,{"知识体","知识域","知识区","知识主题","知识点"},0)-1</f>
        <v>4</v>
      </c>
      <c r="J131" s="21">
        <f>MATCH(F131,{"超","恰","亚","次"},0)-1</f>
        <v>2</v>
      </c>
      <c r="K131" s="21" t="str">
        <f t="shared" si="14"/>
        <v>英语</v>
      </c>
      <c r="L131" s="26" t="s">
        <v>68</v>
      </c>
      <c r="M131" s="23"/>
      <c r="N131" s="23"/>
      <c r="O131" s="24" t="str">
        <f t="shared" ref="O131:O194" si="16">SUBSTITUTE(SUBSTITUTE(SUBSTITUTE(SUBSTITUTE($O$1,"NAME",IF(D131="",C131,D131)),"TITLE",C131),"KO_LYRO",G131),"KO_LYRI",H131)</f>
        <v xml:space="preserve">
  - 
    name:  一般将来时
    title:  一般将来时
    description: 
    koLyro: point
    koLyri:  sub
    son: </v>
      </c>
      <c r="P131" s="27" t="str">
        <f t="shared" si="15"/>
        <v xml:space="preserve">
          - 
            name:  一般将来时
            title:  一般将来时
            description: 
            koLyro: point
            koLyri:  sub
            son: </v>
      </c>
    </row>
    <row r="132" spans="1:16" ht="15" customHeight="1">
      <c r="A132" s="20">
        <f t="shared" ref="A132:A195" si="17">IFERROR(FIND("├",L132),0)</f>
        <v>4</v>
      </c>
      <c r="B132" s="21" t="str">
        <f t="shared" ref="B132:B195" si="18">MID(L132,FIND("«",L132)+1,FIND("»",L132)-FIND("«",L132)-1)</f>
        <v>知识亚点</v>
      </c>
      <c r="C132" s="21" t="str">
        <f t="shared" ref="C132:C195" si="19">RIGHT(L132,LEN(L132)-FIND("»",L132))</f>
        <v>一般过去时</v>
      </c>
      <c r="D132" s="21" t="str">
        <f>IFERROR(IF(I132=1,INDEX( {"chinese","english","math","physics","chemistry","biology","politics","history","geography"},MATCH(C132,{"语文","英语","数学","物理","化学","生物","政治","历史","地理"},0)),IF(I132=2,INDEX(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,{"单项选择","阅读理解","信息匹配","完形填空","短文填空","单句填空","短文改错","单句改错","句型转换","翻译短语","翻译句子","词汇/短语及固搭","完成句子","听力"},0)),"")), "")</f>
        <v/>
      </c>
      <c r="E132" s="21" t="str">
        <f t="shared" ref="E132:E195" si="20">SUBSTITUTE(SUBSTITUTE(SUBSTITUTE(SUBSTITUTE(B132,"超",""),"恰",""),"亚",""),"次","")</f>
        <v>知识点</v>
      </c>
      <c r="F132" s="21" t="str">
        <f t="shared" ref="F132:F195" si="21">IF(IFERROR(FIND("超",B132),-1)&gt;0,"超",  IF(IFERROR(FIND("亚",B132),-1)&gt;0,"亚",   IF(IFERROR(FIND("次",B132),-1)&gt;0,"次",    "恰"  )))</f>
        <v>亚</v>
      </c>
      <c r="G132" s="21" t="str">
        <f>INDEX( {"body","discipline","area","topic","point"},MATCH(E132,{"知识体","知识域","知识区","知识主题","知识点"},0))</f>
        <v>point</v>
      </c>
      <c r="H132" s="21" t="str">
        <f>INDEX( {"super","just","sub","infras"},MATCH(F132,{"超","恰","亚","次"},0))</f>
        <v>sub</v>
      </c>
      <c r="I132" s="21">
        <f>MATCH(E132,{"知识体","知识域","知识区","知识主题","知识点"},0)-1</f>
        <v>4</v>
      </c>
      <c r="J132" s="21">
        <f>MATCH(F132,{"超","恰","亚","次"},0)-1</f>
        <v>2</v>
      </c>
      <c r="K132" s="21" t="str">
        <f t="shared" ref="K132:K195" si="22">IF(I132=0,"",IF(I132=1,C132,K131))</f>
        <v>英语</v>
      </c>
      <c r="L132" s="26" t="s">
        <v>69</v>
      </c>
      <c r="M132" s="23"/>
      <c r="N132" s="23"/>
      <c r="O132" s="24" t="str">
        <f t="shared" si="16"/>
        <v xml:space="preserve">
  - 
    name:  一般过去时
    title:  一般过去时
    description: 
    koLyro: point
    koLyri:  sub
    son: </v>
      </c>
      <c r="P132" s="27" t="str">
        <f t="shared" si="15"/>
        <v xml:space="preserve">
          - 
            name:  一般过去时
            title:  一般过去时
            description: 
            koLyro: point
            koLyri:  sub
            son: </v>
      </c>
    </row>
    <row r="133" spans="1:16" ht="15" customHeight="1">
      <c r="A133" s="20">
        <f t="shared" si="17"/>
        <v>4</v>
      </c>
      <c r="B133" s="21" t="str">
        <f t="shared" si="18"/>
        <v>知识亚点</v>
      </c>
      <c r="C133" s="21" t="str">
        <f t="shared" si="19"/>
        <v>过去进行时</v>
      </c>
      <c r="D133" s="21" t="str">
        <f>IFERROR(IF(I133=1,INDEX( {"chinese","english","math","physics","chemistry","biology","politics","history","geography"},MATCH(C133,{"语文","英语","数学","物理","化学","生物","政治","历史","地理"},0)),IF(I133=2,INDEX(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,{"单项选择","阅读理解","信息匹配","完形填空","短文填空","单句填空","短文改错","单句改错","句型转换","翻译短语","翻译句子","词汇/短语及固搭","完成句子","听力"},0)),"")), "")</f>
        <v/>
      </c>
      <c r="E133" s="21" t="str">
        <f t="shared" si="20"/>
        <v>知识点</v>
      </c>
      <c r="F133" s="21" t="str">
        <f t="shared" si="21"/>
        <v>亚</v>
      </c>
      <c r="G133" s="21" t="str">
        <f>INDEX( {"body","discipline","area","topic","point"},MATCH(E133,{"知识体","知识域","知识区","知识主题","知识点"},0))</f>
        <v>point</v>
      </c>
      <c r="H133" s="21" t="str">
        <f>INDEX( {"super","just","sub","infras"},MATCH(F133,{"超","恰","亚","次"},0))</f>
        <v>sub</v>
      </c>
      <c r="I133" s="21">
        <f>MATCH(E133,{"知识体","知识域","知识区","知识主题","知识点"},0)-1</f>
        <v>4</v>
      </c>
      <c r="J133" s="21">
        <f>MATCH(F133,{"超","恰","亚","次"},0)-1</f>
        <v>2</v>
      </c>
      <c r="K133" s="21" t="str">
        <f t="shared" si="22"/>
        <v>英语</v>
      </c>
      <c r="L133" s="26" t="s">
        <v>70</v>
      </c>
      <c r="M133" s="23"/>
      <c r="N133" s="23"/>
      <c r="O133" s="24" t="str">
        <f t="shared" si="16"/>
        <v xml:space="preserve">
  - 
    name:  过去进行时
    title:  过去进行时
    description: 
    koLyro: point
    koLyri:  sub
    son: </v>
      </c>
      <c r="P133" s="27" t="str">
        <f t="shared" ref="P133:P196" si="23">SUBSTITUTE(O133,CHAR(10),CHAR(10)&amp;REPT("  ",A133))</f>
        <v xml:space="preserve">
          - 
            name:  过去进行时
            title:  过去进行时
            description: 
            koLyro: point
            koLyri:  sub
            son: </v>
      </c>
    </row>
    <row r="134" spans="1:16" ht="15" customHeight="1">
      <c r="A134" s="20">
        <f t="shared" si="17"/>
        <v>4</v>
      </c>
      <c r="B134" s="21" t="str">
        <f t="shared" si="18"/>
        <v>知识亚点</v>
      </c>
      <c r="C134" s="21" t="str">
        <f t="shared" si="19"/>
        <v>过去完成时</v>
      </c>
      <c r="D134" s="21" t="str">
        <f>IFERROR(IF(I134=1,INDEX( {"chinese","english","math","physics","chemistry","biology","politics","history","geography"},MATCH(C134,{"语文","英语","数学","物理","化学","生物","政治","历史","地理"},0)),IF(I134=2,INDEX(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,{"单项选择","阅读理解","信息匹配","完形填空","短文填空","单句填空","短文改错","单句改错","句型转换","翻译短语","翻译句子","词汇/短语及固搭","完成句子","听力"},0)),"")), "")</f>
        <v/>
      </c>
      <c r="E134" s="21" t="str">
        <f t="shared" si="20"/>
        <v>知识点</v>
      </c>
      <c r="F134" s="21" t="str">
        <f t="shared" si="21"/>
        <v>亚</v>
      </c>
      <c r="G134" s="21" t="str">
        <f>INDEX( {"body","discipline","area","topic","point"},MATCH(E134,{"知识体","知识域","知识区","知识主题","知识点"},0))</f>
        <v>point</v>
      </c>
      <c r="H134" s="21" t="str">
        <f>INDEX( {"super","just","sub","infras"},MATCH(F134,{"超","恰","亚","次"},0))</f>
        <v>sub</v>
      </c>
      <c r="I134" s="21">
        <f>MATCH(E134,{"知识体","知识域","知识区","知识主题","知识点"},0)-1</f>
        <v>4</v>
      </c>
      <c r="J134" s="21">
        <f>MATCH(F134,{"超","恰","亚","次"},0)-1</f>
        <v>2</v>
      </c>
      <c r="K134" s="21" t="str">
        <f t="shared" si="22"/>
        <v>英语</v>
      </c>
      <c r="L134" s="26" t="s">
        <v>71</v>
      </c>
      <c r="M134" s="23"/>
      <c r="N134" s="23"/>
      <c r="O134" s="24" t="str">
        <f t="shared" si="16"/>
        <v xml:space="preserve">
  - 
    name:  过去完成时
    title:  过去完成时
    description: 
    koLyro: point
    koLyri:  sub
    son: </v>
      </c>
      <c r="P134" s="27" t="str">
        <f t="shared" si="23"/>
        <v xml:space="preserve">
          - 
            name:  过去完成时
            title:  过去完成时
            description: 
            koLyro: point
            koLyri:  sub
            son: </v>
      </c>
    </row>
    <row r="135" spans="1:16" ht="15" customHeight="1">
      <c r="A135" s="20">
        <f t="shared" si="17"/>
        <v>4</v>
      </c>
      <c r="B135" s="21" t="str">
        <f t="shared" si="18"/>
        <v>知识亚点</v>
      </c>
      <c r="C135" s="21" t="str">
        <f t="shared" si="19"/>
        <v>过去将来时</v>
      </c>
      <c r="D135" s="21" t="str">
        <f>IFERROR(IF(I135=1,INDEX( {"chinese","english","math","physics","chemistry","biology","politics","history","geography"},MATCH(C135,{"语文","英语","数学","物理","化学","生物","政治","历史","地理"},0)),IF(I135=2,INDEX(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,{"单项选择","阅读理解","信息匹配","完形填空","短文填空","单句填空","短文改错","单句改错","句型转换","翻译短语","翻译句子","词汇/短语及固搭","完成句子","听力"},0)),"")), "")</f>
        <v/>
      </c>
      <c r="E135" s="21" t="str">
        <f t="shared" si="20"/>
        <v>知识点</v>
      </c>
      <c r="F135" s="21" t="str">
        <f t="shared" si="21"/>
        <v>亚</v>
      </c>
      <c r="G135" s="21" t="str">
        <f>INDEX( {"body","discipline","area","topic","point"},MATCH(E135,{"知识体","知识域","知识区","知识主题","知识点"},0))</f>
        <v>point</v>
      </c>
      <c r="H135" s="21" t="str">
        <f>INDEX( {"super","just","sub","infras"},MATCH(F135,{"超","恰","亚","次"},0))</f>
        <v>sub</v>
      </c>
      <c r="I135" s="21">
        <f>MATCH(E135,{"知识体","知识域","知识区","知识主题","知识点"},0)-1</f>
        <v>4</v>
      </c>
      <c r="J135" s="21">
        <f>MATCH(F135,{"超","恰","亚","次"},0)-1</f>
        <v>2</v>
      </c>
      <c r="K135" s="21" t="str">
        <f t="shared" si="22"/>
        <v>英语</v>
      </c>
      <c r="L135" s="26" t="s">
        <v>72</v>
      </c>
      <c r="M135" s="23"/>
      <c r="N135" s="23"/>
      <c r="O135" s="24" t="str">
        <f t="shared" si="16"/>
        <v xml:space="preserve">
  - 
    name:  过去将来时
    title:  过去将来时
    description: 
    koLyro: point
    koLyri:  sub
    son: </v>
      </c>
      <c r="P135" s="27" t="str">
        <f t="shared" si="23"/>
        <v xml:space="preserve">
          - 
            name:  过去将来时
            title:  过去将来时
            description: 
            koLyro: point
            koLyri:  sub
            son: </v>
      </c>
    </row>
    <row r="136" spans="1:16" ht="15" customHeight="1">
      <c r="A136" s="20">
        <f t="shared" si="17"/>
        <v>4</v>
      </c>
      <c r="B136" s="21" t="str">
        <f t="shared" si="18"/>
        <v>知识亚点</v>
      </c>
      <c r="C136" s="21" t="str">
        <f t="shared" si="19"/>
        <v>过去完成进行时</v>
      </c>
      <c r="D136" s="21" t="str">
        <f>IFERROR(IF(I136=1,INDEX( {"chinese","english","math","physics","chemistry","biology","politics","history","geography"},MATCH(C136,{"语文","英语","数学","物理","化学","生物","政治","历史","地理"},0)),IF(I136=2,INDEX(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,{"单项选择","阅读理解","信息匹配","完形填空","短文填空","单句填空","短文改错","单句改错","句型转换","翻译短语","翻译句子","词汇/短语及固搭","完成句子","听力"},0)),"")), "")</f>
        <v/>
      </c>
      <c r="E136" s="21" t="str">
        <f t="shared" si="20"/>
        <v>知识点</v>
      </c>
      <c r="F136" s="21" t="str">
        <f t="shared" si="21"/>
        <v>亚</v>
      </c>
      <c r="G136" s="21" t="str">
        <f>INDEX( {"body","discipline","area","topic","point"},MATCH(E136,{"知识体","知识域","知识区","知识主题","知识点"},0))</f>
        <v>point</v>
      </c>
      <c r="H136" s="21" t="str">
        <f>INDEX( {"super","just","sub","infras"},MATCH(F136,{"超","恰","亚","次"},0))</f>
        <v>sub</v>
      </c>
      <c r="I136" s="21">
        <f>MATCH(E136,{"知识体","知识域","知识区","知识主题","知识点"},0)-1</f>
        <v>4</v>
      </c>
      <c r="J136" s="21">
        <f>MATCH(F136,{"超","恰","亚","次"},0)-1</f>
        <v>2</v>
      </c>
      <c r="K136" s="21" t="str">
        <f t="shared" si="22"/>
        <v>英语</v>
      </c>
      <c r="L136" s="26" t="s">
        <v>73</v>
      </c>
      <c r="M136" s="23"/>
      <c r="N136" s="23"/>
      <c r="O136" s="24" t="str">
        <f t="shared" si="16"/>
        <v xml:space="preserve">
  - 
    name:  过去完成进行时
    title:  过去完成进行时
    description: 
    koLyro: point
    koLyri:  sub
    son: </v>
      </c>
      <c r="P136" s="27" t="str">
        <f t="shared" si="23"/>
        <v xml:space="preserve">
          - 
            name:  过去完成进行时
            title:  过去完成进行时
            description: 
            koLyro: point
            koLyri:  sub
            son: </v>
      </c>
    </row>
    <row r="137" spans="1:16" ht="15" customHeight="1">
      <c r="A137" s="20">
        <f t="shared" si="17"/>
        <v>3</v>
      </c>
      <c r="B137" s="21" t="str">
        <f t="shared" si="18"/>
        <v>知识点</v>
      </c>
      <c r="C137" s="21" t="str">
        <f t="shared" si="19"/>
        <v>语态</v>
      </c>
      <c r="D137" s="21" t="str">
        <f>IFERROR(IF(I137=1,INDEX( {"chinese","english","math","physics","chemistry","biology","politics","history","geography"},MATCH(C137,{"语文","英语","数学","物理","化学","生物","政治","历史","地理"},0)),IF(I137=2,INDEX(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,{"单项选择","阅读理解","信息匹配","完形填空","短文填空","单句填空","短文改错","单句改错","句型转换","翻译短语","翻译句子","词汇/短语及固搭","完成句子","听力"},0)),"")), "")</f>
        <v/>
      </c>
      <c r="E137" s="21" t="str">
        <f t="shared" si="20"/>
        <v>知识点</v>
      </c>
      <c r="F137" s="21" t="str">
        <f t="shared" si="21"/>
        <v>恰</v>
      </c>
      <c r="G137" s="21" t="str">
        <f>INDEX( {"body","discipline","area","topic","point"},MATCH(E137,{"知识体","知识域","知识区","知识主题","知识点"},0))</f>
        <v>point</v>
      </c>
      <c r="H137" s="21" t="str">
        <f>INDEX( {"super","just","sub","infras"},MATCH(F137,{"超","恰","亚","次"},0))</f>
        <v>just</v>
      </c>
      <c r="I137" s="21">
        <f>MATCH(E137,{"知识体","知识域","知识区","知识主题","知识点"},0)-1</f>
        <v>4</v>
      </c>
      <c r="J137" s="21">
        <f>MATCH(F137,{"超","恰","亚","次"},0)-1</f>
        <v>1</v>
      </c>
      <c r="K137" s="21" t="str">
        <f t="shared" si="22"/>
        <v>英语</v>
      </c>
      <c r="L137" s="26" t="s">
        <v>74</v>
      </c>
      <c r="M137" s="23"/>
      <c r="N137" s="23"/>
      <c r="O137" s="24" t="str">
        <f t="shared" si="16"/>
        <v xml:space="preserve">
  - 
    name:  语态
    title:  语态
    description: 
    koLyro: point
    koLyri:  just
    son: </v>
      </c>
      <c r="P137" s="27" t="str">
        <f t="shared" si="23"/>
        <v xml:space="preserve">
        - 
          name:  语态
          title:  语态
          description: 
          koLyro: point
          koLyri:  just
          son: </v>
      </c>
    </row>
    <row r="138" spans="1:16" ht="15" customHeight="1">
      <c r="A138" s="20">
        <f t="shared" si="17"/>
        <v>4</v>
      </c>
      <c r="B138" s="21" t="str">
        <f t="shared" si="18"/>
        <v>知识亚点</v>
      </c>
      <c r="C138" s="21" t="str">
        <f t="shared" si="19"/>
        <v>主动语态</v>
      </c>
      <c r="D138" s="21" t="str">
        <f>IFERROR(IF(I138=1,INDEX( {"chinese","english","math","physics","chemistry","biology","politics","history","geography"},MATCH(C138,{"语文","英语","数学","物理","化学","生物","政治","历史","地理"},0)),IF(I138=2,INDEX(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,{"单项选择","阅读理解","信息匹配","完形填空","短文填空","单句填空","短文改错","单句改错","句型转换","翻译短语","翻译句子","词汇/短语及固搭","完成句子","听力"},0)),"")), "")</f>
        <v/>
      </c>
      <c r="E138" s="21" t="str">
        <f t="shared" si="20"/>
        <v>知识点</v>
      </c>
      <c r="F138" s="21" t="str">
        <f t="shared" si="21"/>
        <v>亚</v>
      </c>
      <c r="G138" s="21" t="str">
        <f>INDEX( {"body","discipline","area","topic","point"},MATCH(E138,{"知识体","知识域","知识区","知识主题","知识点"},0))</f>
        <v>point</v>
      </c>
      <c r="H138" s="21" t="str">
        <f>INDEX( {"super","just","sub","infras"},MATCH(F138,{"超","恰","亚","次"},0))</f>
        <v>sub</v>
      </c>
      <c r="I138" s="21">
        <f>MATCH(E138,{"知识体","知识域","知识区","知识主题","知识点"},0)-1</f>
        <v>4</v>
      </c>
      <c r="J138" s="21">
        <f>MATCH(F138,{"超","恰","亚","次"},0)-1</f>
        <v>2</v>
      </c>
      <c r="K138" s="21" t="str">
        <f t="shared" si="22"/>
        <v>英语</v>
      </c>
      <c r="L138" s="26" t="s">
        <v>75</v>
      </c>
      <c r="M138" s="23"/>
      <c r="N138" s="23"/>
      <c r="O138" s="24" t="str">
        <f t="shared" si="16"/>
        <v xml:space="preserve">
  - 
    name:  主动语态
    title:  主动语态
    description: 
    koLyro: point
    koLyri:  sub
    son: </v>
      </c>
      <c r="P138" s="27" t="str">
        <f t="shared" si="23"/>
        <v xml:space="preserve">
          - 
            name:  主动语态
            title:  主动语态
            description: 
            koLyro: point
            koLyri:  sub
            son: </v>
      </c>
    </row>
    <row r="139" spans="1:16" ht="15" customHeight="1">
      <c r="A139" s="20">
        <f t="shared" si="17"/>
        <v>4</v>
      </c>
      <c r="B139" s="21" t="str">
        <f t="shared" si="18"/>
        <v>知识亚点</v>
      </c>
      <c r="C139" s="21" t="str">
        <f t="shared" si="19"/>
        <v>被动语态</v>
      </c>
      <c r="D139" s="21" t="str">
        <f>IFERROR(IF(I139=1,INDEX( {"chinese","english","math","physics","chemistry","biology","politics","history","geography"},MATCH(C139,{"语文","英语","数学","物理","化学","生物","政治","历史","地理"},0)),IF(I139=2,INDEX(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,{"单项选择","阅读理解","信息匹配","完形填空","短文填空","单句填空","短文改错","单句改错","句型转换","翻译短语","翻译句子","词汇/短语及固搭","完成句子","听力"},0)),"")), "")</f>
        <v/>
      </c>
      <c r="E139" s="21" t="str">
        <f t="shared" si="20"/>
        <v>知识点</v>
      </c>
      <c r="F139" s="21" t="str">
        <f t="shared" si="21"/>
        <v>亚</v>
      </c>
      <c r="G139" s="21" t="str">
        <f>INDEX( {"body","discipline","area","topic","point"},MATCH(E139,{"知识体","知识域","知识区","知识主题","知识点"},0))</f>
        <v>point</v>
      </c>
      <c r="H139" s="21" t="str">
        <f>INDEX( {"super","just","sub","infras"},MATCH(F139,{"超","恰","亚","次"},0))</f>
        <v>sub</v>
      </c>
      <c r="I139" s="21">
        <f>MATCH(E139,{"知识体","知识域","知识区","知识主题","知识点"},0)-1</f>
        <v>4</v>
      </c>
      <c r="J139" s="21">
        <f>MATCH(F139,{"超","恰","亚","次"},0)-1</f>
        <v>2</v>
      </c>
      <c r="K139" s="21" t="str">
        <f t="shared" si="22"/>
        <v>英语</v>
      </c>
      <c r="L139" s="26" t="s">
        <v>76</v>
      </c>
      <c r="M139" s="23"/>
      <c r="N139" s="23"/>
      <c r="O139" s="24" t="str">
        <f t="shared" si="16"/>
        <v xml:space="preserve">
  - 
    name:  被动语态
    title:  被动语态
    description: 
    koLyro: point
    koLyri:  sub
    son: </v>
      </c>
      <c r="P139" s="27" t="str">
        <f t="shared" si="23"/>
        <v xml:space="preserve">
          - 
            name:  被动语态
            title:  被动语态
            description: 
            koLyro: point
            koLyri:  sub
            son: </v>
      </c>
    </row>
    <row r="140" spans="1:16" ht="15" customHeight="1">
      <c r="A140" s="20">
        <f t="shared" si="17"/>
        <v>3</v>
      </c>
      <c r="B140" s="21" t="str">
        <f t="shared" si="18"/>
        <v>知识点</v>
      </c>
      <c r="C140" s="21" t="str">
        <f t="shared" si="19"/>
        <v>非谓语动词</v>
      </c>
      <c r="D140" s="21" t="str">
        <f>IFERROR(IF(I140=1,INDEX( {"chinese","english","math","physics","chemistry","biology","politics","history","geography"},MATCH(C140,{"语文","英语","数学","物理","化学","生物","政治","历史","地理"},0)),IF(I140=2,INDEX(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,{"单项选择","阅读理解","信息匹配","完形填空","短文填空","单句填空","短文改错","单句改错","句型转换","翻译短语","翻译句子","词汇/短语及固搭","完成句子","听力"},0)),"")), "")</f>
        <v/>
      </c>
      <c r="E140" s="21" t="str">
        <f t="shared" si="20"/>
        <v>知识点</v>
      </c>
      <c r="F140" s="21" t="str">
        <f t="shared" si="21"/>
        <v>恰</v>
      </c>
      <c r="G140" s="21" t="str">
        <f>INDEX( {"body","discipline","area","topic","point"},MATCH(E140,{"知识体","知识域","知识区","知识主题","知识点"},0))</f>
        <v>point</v>
      </c>
      <c r="H140" s="21" t="str">
        <f>INDEX( {"super","just","sub","infras"},MATCH(F140,{"超","恰","亚","次"},0))</f>
        <v>just</v>
      </c>
      <c r="I140" s="21">
        <f>MATCH(E140,{"知识体","知识域","知识区","知识主题","知识点"},0)-1</f>
        <v>4</v>
      </c>
      <c r="J140" s="21">
        <f>MATCH(F140,{"超","恰","亚","次"},0)-1</f>
        <v>1</v>
      </c>
      <c r="K140" s="21" t="str">
        <f t="shared" si="22"/>
        <v>英语</v>
      </c>
      <c r="L140" s="26" t="s">
        <v>77</v>
      </c>
      <c r="M140" s="23"/>
      <c r="N140" s="23"/>
      <c r="O140" s="24" t="str">
        <f t="shared" si="16"/>
        <v xml:space="preserve">
  - 
    name:  非谓语动词
    title:  非谓语动词
    description: 
    koLyro: point
    koLyri:  just
    son: </v>
      </c>
      <c r="P140" s="27" t="str">
        <f t="shared" si="23"/>
        <v xml:space="preserve">
        - 
          name:  非谓语动词
          title:  非谓语动词
          description: 
          koLyro: point
          koLyri:  just
          son: </v>
      </c>
    </row>
    <row r="141" spans="1:16" ht="15" customHeight="1">
      <c r="A141" s="20">
        <f t="shared" si="17"/>
        <v>4</v>
      </c>
      <c r="B141" s="21" t="str">
        <f t="shared" si="18"/>
        <v>知识亚点</v>
      </c>
      <c r="C141" s="21" t="str">
        <f t="shared" si="19"/>
        <v>非谓语动词-不定式</v>
      </c>
      <c r="D141" s="21" t="str">
        <f>IFERROR(IF(I141=1,INDEX( {"chinese","english","math","physics","chemistry","biology","politics","history","geography"},MATCH(C141,{"语文","英语","数学","物理","化学","生物","政治","历史","地理"},0)),IF(I141=2,INDEX(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,{"单项选择","阅读理解","信息匹配","完形填空","短文填空","单句填空","短文改错","单句改错","句型转换","翻译短语","翻译句子","词汇/短语及固搭","完成句子","听力"},0)),"")), "")</f>
        <v/>
      </c>
      <c r="E141" s="21" t="str">
        <f t="shared" si="20"/>
        <v>知识点</v>
      </c>
      <c r="F141" s="21" t="str">
        <f t="shared" si="21"/>
        <v>亚</v>
      </c>
      <c r="G141" s="21" t="str">
        <f>INDEX( {"body","discipline","area","topic","point"},MATCH(E141,{"知识体","知识域","知识区","知识主题","知识点"},0))</f>
        <v>point</v>
      </c>
      <c r="H141" s="21" t="str">
        <f>INDEX( {"super","just","sub","infras"},MATCH(F141,{"超","恰","亚","次"},0))</f>
        <v>sub</v>
      </c>
      <c r="I141" s="21">
        <f>MATCH(E141,{"知识体","知识域","知识区","知识主题","知识点"},0)-1</f>
        <v>4</v>
      </c>
      <c r="J141" s="21">
        <f>MATCH(F141,{"超","恰","亚","次"},0)-1</f>
        <v>2</v>
      </c>
      <c r="K141" s="21" t="str">
        <f t="shared" si="22"/>
        <v>英语</v>
      </c>
      <c r="L141" s="26" t="s">
        <v>78</v>
      </c>
      <c r="M141" s="23"/>
      <c r="N141" s="23"/>
      <c r="O141" s="24" t="str">
        <f t="shared" si="16"/>
        <v xml:space="preserve">
  - 
    name:  非谓语动词-不定式
    title:  非谓语动词-不定式
    description: 
    koLyro: point
    koLyri:  sub
    son: </v>
      </c>
      <c r="P141" s="27" t="str">
        <f t="shared" si="23"/>
        <v xml:space="preserve">
          - 
            name:  非谓语动词-不定式
            title:  非谓语动词-不定式
            description: 
            koLyro: point
            koLyri:  sub
            son: </v>
      </c>
    </row>
    <row r="142" spans="1:16" ht="15" customHeight="1">
      <c r="A142" s="20">
        <f t="shared" si="17"/>
        <v>4</v>
      </c>
      <c r="B142" s="21" t="str">
        <f t="shared" si="18"/>
        <v>知识亚点</v>
      </c>
      <c r="C142" s="21" t="str">
        <f t="shared" si="19"/>
        <v>非谓语动词-doing</v>
      </c>
      <c r="D142" s="21" t="str">
        <f>IFERROR(IF(I142=1,INDEX( {"chinese","english","math","physics","chemistry","biology","politics","history","geography"},MATCH(C142,{"语文","英语","数学","物理","化学","生物","政治","历史","地理"},0)),IF(I142=2,INDEX(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,{"单项选择","阅读理解","信息匹配","完形填空","短文填空","单句填空","短文改错","单句改错","句型转换","翻译短语","翻译句子","词汇/短语及固搭","完成句子","听力"},0)),"")), "")</f>
        <v/>
      </c>
      <c r="E142" s="21" t="str">
        <f t="shared" si="20"/>
        <v>知识点</v>
      </c>
      <c r="F142" s="21" t="str">
        <f t="shared" si="21"/>
        <v>亚</v>
      </c>
      <c r="G142" s="21" t="str">
        <f>INDEX( {"body","discipline","area","topic","point"},MATCH(E142,{"知识体","知识域","知识区","知识主题","知识点"},0))</f>
        <v>point</v>
      </c>
      <c r="H142" s="21" t="str">
        <f>INDEX( {"super","just","sub","infras"},MATCH(F142,{"超","恰","亚","次"},0))</f>
        <v>sub</v>
      </c>
      <c r="I142" s="21">
        <f>MATCH(E142,{"知识体","知识域","知识区","知识主题","知识点"},0)-1</f>
        <v>4</v>
      </c>
      <c r="J142" s="21">
        <f>MATCH(F142,{"超","恰","亚","次"},0)-1</f>
        <v>2</v>
      </c>
      <c r="K142" s="21" t="str">
        <f t="shared" si="22"/>
        <v>英语</v>
      </c>
      <c r="L142" s="26" t="s">
        <v>79</v>
      </c>
      <c r="M142" s="23"/>
      <c r="N142" s="23"/>
      <c r="O142" s="24" t="str">
        <f t="shared" si="16"/>
        <v xml:space="preserve">
  - 
    name:  非谓语动词-doing
    title:  非谓语动词-doing
    description: 
    koLyro: point
    koLyri:  sub
    son: </v>
      </c>
      <c r="P142" s="27" t="str">
        <f t="shared" si="23"/>
        <v xml:space="preserve">
          - 
            name:  非谓语动词-doing
            title:  非谓语动词-doing
            description: 
            koLyro: point
            koLyri:  sub
            son: </v>
      </c>
    </row>
    <row r="143" spans="1:16" ht="15" customHeight="1">
      <c r="A143" s="20">
        <f t="shared" si="17"/>
        <v>4</v>
      </c>
      <c r="B143" s="21" t="str">
        <f t="shared" si="18"/>
        <v>知识亚点</v>
      </c>
      <c r="C143" s="21" t="str">
        <f t="shared" si="19"/>
        <v>非谓语动词-过去分词</v>
      </c>
      <c r="D143" s="21" t="str">
        <f>IFERROR(IF(I143=1,INDEX( {"chinese","english","math","physics","chemistry","biology","politics","history","geography"},MATCH(C143,{"语文","英语","数学","物理","化学","生物","政治","历史","地理"},0)),IF(I143=2,INDEX(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,{"单项选择","阅读理解","信息匹配","完形填空","短文填空","单句填空","短文改错","单句改错","句型转换","翻译短语","翻译句子","词汇/短语及固搭","完成句子","听力"},0)),"")), "")</f>
        <v/>
      </c>
      <c r="E143" s="21" t="str">
        <f t="shared" si="20"/>
        <v>知识点</v>
      </c>
      <c r="F143" s="21" t="str">
        <f t="shared" si="21"/>
        <v>亚</v>
      </c>
      <c r="G143" s="21" t="str">
        <f>INDEX( {"body","discipline","area","topic","point"},MATCH(E143,{"知识体","知识域","知识区","知识主题","知识点"},0))</f>
        <v>point</v>
      </c>
      <c r="H143" s="21" t="str">
        <f>INDEX( {"super","just","sub","infras"},MATCH(F143,{"超","恰","亚","次"},0))</f>
        <v>sub</v>
      </c>
      <c r="I143" s="21">
        <f>MATCH(E143,{"知识体","知识域","知识区","知识主题","知识点"},0)-1</f>
        <v>4</v>
      </c>
      <c r="J143" s="21">
        <f>MATCH(F143,{"超","恰","亚","次"},0)-1</f>
        <v>2</v>
      </c>
      <c r="K143" s="21" t="str">
        <f t="shared" si="22"/>
        <v>英语</v>
      </c>
      <c r="L143" s="26" t="s">
        <v>80</v>
      </c>
      <c r="M143" s="23"/>
      <c r="N143" s="23"/>
      <c r="O143" s="24" t="str">
        <f t="shared" si="16"/>
        <v xml:space="preserve">
  - 
    name:  非谓语动词-过去分词
    title:  非谓语动词-过去分词
    description: 
    koLyro: point
    koLyri:  sub
    son: </v>
      </c>
      <c r="P143" s="27" t="str">
        <f t="shared" si="23"/>
        <v xml:space="preserve">
          - 
            name:  非谓语动词-过去分词
            title:  非谓语动词-过去分词
            description: 
            koLyro: point
            koLyri:  sub
            son: </v>
      </c>
    </row>
    <row r="144" spans="1:16" ht="15" customHeight="1">
      <c r="A144" s="20">
        <f t="shared" si="17"/>
        <v>4</v>
      </c>
      <c r="B144" s="21" t="str">
        <f t="shared" si="18"/>
        <v>知识亚点</v>
      </c>
      <c r="C144" s="21" t="str">
        <f t="shared" si="19"/>
        <v>独立主格结构</v>
      </c>
      <c r="D144" s="21" t="str">
        <f>IFERROR(IF(I144=1,INDEX( {"chinese","english","math","physics","chemistry","biology","politics","history","geography"},MATCH(C144,{"语文","英语","数学","物理","化学","生物","政治","历史","地理"},0)),IF(I144=2,INDEX(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,{"单项选择","阅读理解","信息匹配","完形填空","短文填空","单句填空","短文改错","单句改错","句型转换","翻译短语","翻译句子","词汇/短语及固搭","完成句子","听力"},0)),"")), "")</f>
        <v/>
      </c>
      <c r="E144" s="21" t="str">
        <f t="shared" si="20"/>
        <v>知识点</v>
      </c>
      <c r="F144" s="21" t="str">
        <f t="shared" si="21"/>
        <v>亚</v>
      </c>
      <c r="G144" s="21" t="str">
        <f>INDEX( {"body","discipline","area","topic","point"},MATCH(E144,{"知识体","知识域","知识区","知识主题","知识点"},0))</f>
        <v>point</v>
      </c>
      <c r="H144" s="21" t="str">
        <f>INDEX( {"super","just","sub","infras"},MATCH(F144,{"超","恰","亚","次"},0))</f>
        <v>sub</v>
      </c>
      <c r="I144" s="21">
        <f>MATCH(E144,{"知识体","知识域","知识区","知识主题","知识点"},0)-1</f>
        <v>4</v>
      </c>
      <c r="J144" s="21">
        <f>MATCH(F144,{"超","恰","亚","次"},0)-1</f>
        <v>2</v>
      </c>
      <c r="K144" s="21" t="str">
        <f t="shared" si="22"/>
        <v>英语</v>
      </c>
      <c r="L144" s="26" t="s">
        <v>81</v>
      </c>
      <c r="M144" s="23"/>
      <c r="N144" s="23"/>
      <c r="O144" s="24" t="str">
        <f t="shared" si="16"/>
        <v xml:space="preserve">
  - 
    name:  独立主格结构
    title:  独立主格结构
    description: 
    koLyro: point
    koLyri:  sub
    son: </v>
      </c>
      <c r="P144" s="27" t="str">
        <f t="shared" si="23"/>
        <v xml:space="preserve">
          - 
            name:  独立主格结构
            title:  独立主格结构
            description: 
            koLyro: point
            koLyri:  sub
            son: </v>
      </c>
    </row>
    <row r="145" spans="1:16" ht="15" customHeight="1">
      <c r="A145" s="20">
        <f t="shared" si="17"/>
        <v>2</v>
      </c>
      <c r="B145" s="21" t="str">
        <f t="shared" si="18"/>
        <v>知识区</v>
      </c>
      <c r="C145" s="21" t="str">
        <f t="shared" si="19"/>
        <v>句法</v>
      </c>
      <c r="D145" s="21" t="str">
        <f>IFERROR(IF(I145=1,INDEX( {"chinese","english","math","physics","chemistry","biology","politics","history","geography"},MATCH(C145,{"语文","英语","数学","物理","化学","生物","政治","历史","地理"},0)),IF(I145=2,INDEX(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,{"单项选择","阅读理解","信息匹配","完形填空","短文填空","单句填空","短文改错","单句改错","句型转换","翻译短语","翻译句子","词汇/短语及固搭","完成句子","听力"},0)),"")), "")</f>
        <v/>
      </c>
      <c r="E145" s="21" t="str">
        <f t="shared" si="20"/>
        <v>知识区</v>
      </c>
      <c r="F145" s="21" t="str">
        <f t="shared" si="21"/>
        <v>恰</v>
      </c>
      <c r="G145" s="21" t="str">
        <f>INDEX( {"body","discipline","area","topic","point"},MATCH(E145,{"知识体","知识域","知识区","知识主题","知识点"},0))</f>
        <v>area</v>
      </c>
      <c r="H145" s="21" t="str">
        <f>INDEX( {"super","just","sub","infras"},MATCH(F145,{"超","恰","亚","次"},0))</f>
        <v>just</v>
      </c>
      <c r="I145" s="21">
        <f>MATCH(E145,{"知识体","知识域","知识区","知识主题","知识点"},0)-1</f>
        <v>2</v>
      </c>
      <c r="J145" s="21">
        <f>MATCH(F145,{"超","恰","亚","次"},0)-1</f>
        <v>1</v>
      </c>
      <c r="K145" s="21" t="str">
        <f t="shared" si="22"/>
        <v>英语</v>
      </c>
      <c r="L145" s="26" t="s">
        <v>82</v>
      </c>
      <c r="M145" s="23"/>
      <c r="N145" s="23"/>
      <c r="O145" s="24" t="str">
        <f t="shared" si="16"/>
        <v xml:space="preserve">
  - 
    name:  句法
    title:  句法
    description: 
    koLyro: area
    koLyri:  just
    son: </v>
      </c>
      <c r="P145" s="27" t="str">
        <f t="shared" si="23"/>
        <v xml:space="preserve">
      - 
        name:  句法
        title:  句法
        description: 
        koLyro: area
        koLyri:  just
        son: </v>
      </c>
    </row>
    <row r="146" spans="1:16" ht="15" customHeight="1">
      <c r="A146" s="20">
        <f t="shared" si="17"/>
        <v>3</v>
      </c>
      <c r="B146" s="21" t="str">
        <f t="shared" si="18"/>
        <v>知识点</v>
      </c>
      <c r="C146" s="21" t="str">
        <f t="shared" si="19"/>
        <v>句子种类</v>
      </c>
      <c r="D146" s="21" t="str">
        <f>IFERROR(IF(I146=1,INDEX( {"chinese","english","math","physics","chemistry","biology","politics","history","geography"},MATCH(C146,{"语文","英语","数学","物理","化学","生物","政治","历史","地理"},0)),IF(I146=2,INDEX(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,{"单项选择","阅读理解","信息匹配","完形填空","短文填空","单句填空","短文改错","单句改错","句型转换","翻译短语","翻译句子","词汇/短语及固搭","完成句子","听力"},0)),"")), "")</f>
        <v/>
      </c>
      <c r="E146" s="21" t="str">
        <f t="shared" si="20"/>
        <v>知识点</v>
      </c>
      <c r="F146" s="21" t="str">
        <f t="shared" si="21"/>
        <v>恰</v>
      </c>
      <c r="G146" s="21" t="str">
        <f>INDEX( {"body","discipline","area","topic","point"},MATCH(E146,{"知识体","知识域","知识区","知识主题","知识点"},0))</f>
        <v>point</v>
      </c>
      <c r="H146" s="21" t="str">
        <f>INDEX( {"super","just","sub","infras"},MATCH(F146,{"超","恰","亚","次"},0))</f>
        <v>just</v>
      </c>
      <c r="I146" s="21">
        <f>MATCH(E146,{"知识体","知识域","知识区","知识主题","知识点"},0)-1</f>
        <v>4</v>
      </c>
      <c r="J146" s="21">
        <f>MATCH(F146,{"超","恰","亚","次"},0)-1</f>
        <v>1</v>
      </c>
      <c r="K146" s="21" t="str">
        <f t="shared" si="22"/>
        <v>英语</v>
      </c>
      <c r="L146" s="26" t="s">
        <v>83</v>
      </c>
      <c r="M146" s="23"/>
      <c r="N146" s="23"/>
      <c r="O146" s="24" t="str">
        <f t="shared" si="16"/>
        <v xml:space="preserve">
  - 
    name:  句子种类
    title:  句子种类
    description: 
    koLyro: point
    koLyri:  just
    son: </v>
      </c>
      <c r="P146" s="27" t="str">
        <f t="shared" si="23"/>
        <v xml:space="preserve">
        - 
          name:  句子种类
          title:  句子种类
          description: 
          koLyro: point
          koLyri:  just
          son: </v>
      </c>
    </row>
    <row r="147" spans="1:16" ht="15" customHeight="1">
      <c r="A147" s="20">
        <f t="shared" si="17"/>
        <v>4</v>
      </c>
      <c r="B147" s="21" t="str">
        <f t="shared" si="18"/>
        <v>知识亚点</v>
      </c>
      <c r="C147" s="21" t="str">
        <f t="shared" si="19"/>
        <v>陈述句</v>
      </c>
      <c r="D147" s="21" t="str">
        <f>IFERROR(IF(I147=1,INDEX( {"chinese","english","math","physics","chemistry","biology","politics","history","geography"},MATCH(C147,{"语文","英语","数学","物理","化学","生物","政治","历史","地理"},0)),IF(I147=2,INDEX(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,{"单项选择","阅读理解","信息匹配","完形填空","短文填空","单句填空","短文改错","单句改错","句型转换","翻译短语","翻译句子","词汇/短语及固搭","完成句子","听力"},0)),"")), "")</f>
        <v/>
      </c>
      <c r="E147" s="21" t="str">
        <f t="shared" si="20"/>
        <v>知识点</v>
      </c>
      <c r="F147" s="21" t="str">
        <f t="shared" si="21"/>
        <v>亚</v>
      </c>
      <c r="G147" s="21" t="str">
        <f>INDEX( {"body","discipline","area","topic","point"},MATCH(E147,{"知识体","知识域","知识区","知识主题","知识点"},0))</f>
        <v>point</v>
      </c>
      <c r="H147" s="21" t="str">
        <f>INDEX( {"super","just","sub","infras"},MATCH(F147,{"超","恰","亚","次"},0))</f>
        <v>sub</v>
      </c>
      <c r="I147" s="21">
        <f>MATCH(E147,{"知识体","知识域","知识区","知识主题","知识点"},0)-1</f>
        <v>4</v>
      </c>
      <c r="J147" s="21">
        <f>MATCH(F147,{"超","恰","亚","次"},0)-1</f>
        <v>2</v>
      </c>
      <c r="K147" s="21" t="str">
        <f t="shared" si="22"/>
        <v>英语</v>
      </c>
      <c r="L147" s="26" t="s">
        <v>84</v>
      </c>
      <c r="M147" s="23"/>
      <c r="N147" s="23"/>
      <c r="O147" s="24" t="str">
        <f t="shared" si="16"/>
        <v xml:space="preserve">
  - 
    name:  陈述句
    title:  陈述句
    description: 
    koLyro: point
    koLyri:  sub
    son: </v>
      </c>
      <c r="P147" s="27" t="str">
        <f t="shared" si="23"/>
        <v xml:space="preserve">
          - 
            name:  陈述句
            title:  陈述句
            description: 
            koLyro: point
            koLyri:  sub
            son: </v>
      </c>
    </row>
    <row r="148" spans="1:16" ht="15" customHeight="1">
      <c r="A148" s="20">
        <f t="shared" si="17"/>
        <v>4</v>
      </c>
      <c r="B148" s="21" t="str">
        <f t="shared" si="18"/>
        <v>知识亚点</v>
      </c>
      <c r="C148" s="21" t="str">
        <f t="shared" si="19"/>
        <v>疑问句</v>
      </c>
      <c r="D148" s="21" t="str">
        <f>IFERROR(IF(I148=1,INDEX( {"chinese","english","math","physics","chemistry","biology","politics","history","geography"},MATCH(C148,{"语文","英语","数学","物理","化学","生物","政治","历史","地理"},0)),IF(I148=2,INDEX(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,{"单项选择","阅读理解","信息匹配","完形填空","短文填空","单句填空","短文改错","单句改错","句型转换","翻译短语","翻译句子","词汇/短语及固搭","完成句子","听力"},0)),"")), "")</f>
        <v/>
      </c>
      <c r="E148" s="21" t="str">
        <f t="shared" si="20"/>
        <v>知识点</v>
      </c>
      <c r="F148" s="21" t="str">
        <f t="shared" si="21"/>
        <v>亚</v>
      </c>
      <c r="G148" s="21" t="str">
        <f>INDEX( {"body","discipline","area","topic","point"},MATCH(E148,{"知识体","知识域","知识区","知识主题","知识点"},0))</f>
        <v>point</v>
      </c>
      <c r="H148" s="21" t="str">
        <f>INDEX( {"super","just","sub","infras"},MATCH(F148,{"超","恰","亚","次"},0))</f>
        <v>sub</v>
      </c>
      <c r="I148" s="21">
        <f>MATCH(E148,{"知识体","知识域","知识区","知识主题","知识点"},0)-1</f>
        <v>4</v>
      </c>
      <c r="J148" s="21">
        <f>MATCH(F148,{"超","恰","亚","次"},0)-1</f>
        <v>2</v>
      </c>
      <c r="K148" s="21" t="str">
        <f t="shared" si="22"/>
        <v>英语</v>
      </c>
      <c r="L148" s="26" t="s">
        <v>85</v>
      </c>
      <c r="M148" s="23"/>
      <c r="N148" s="23"/>
      <c r="O148" s="24" t="str">
        <f t="shared" si="16"/>
        <v xml:space="preserve">
  - 
    name:  疑问句
    title:  疑问句
    description: 
    koLyro: point
    koLyri:  sub
    son: </v>
      </c>
      <c r="P148" s="27" t="str">
        <f t="shared" si="23"/>
        <v xml:space="preserve">
          - 
            name:  疑问句
            title:  疑问句
            description: 
            koLyro: point
            koLyri:  sub
            son: </v>
      </c>
    </row>
    <row r="149" spans="1:16" ht="15" customHeight="1">
      <c r="A149" s="20">
        <f t="shared" si="17"/>
        <v>4</v>
      </c>
      <c r="B149" s="21" t="str">
        <f t="shared" si="18"/>
        <v>知识亚点</v>
      </c>
      <c r="C149" s="21" t="str">
        <f t="shared" si="19"/>
        <v>感叹句</v>
      </c>
      <c r="D149" s="21" t="str">
        <f>IFERROR(IF(I149=1,INDEX( {"chinese","english","math","physics","chemistry","biology","politics","history","geography"},MATCH(C149,{"语文","英语","数学","物理","化学","生物","政治","历史","地理"},0)),IF(I149=2,INDEX(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,{"单项选择","阅读理解","信息匹配","完形填空","短文填空","单句填空","短文改错","单句改错","句型转换","翻译短语","翻译句子","词汇/短语及固搭","完成句子","听力"},0)),"")), "")</f>
        <v/>
      </c>
      <c r="E149" s="21" t="str">
        <f t="shared" si="20"/>
        <v>知识点</v>
      </c>
      <c r="F149" s="21" t="str">
        <f t="shared" si="21"/>
        <v>亚</v>
      </c>
      <c r="G149" s="21" t="str">
        <f>INDEX( {"body","discipline","area","topic","point"},MATCH(E149,{"知识体","知识域","知识区","知识主题","知识点"},0))</f>
        <v>point</v>
      </c>
      <c r="H149" s="21" t="str">
        <f>INDEX( {"super","just","sub","infras"},MATCH(F149,{"超","恰","亚","次"},0))</f>
        <v>sub</v>
      </c>
      <c r="I149" s="21">
        <f>MATCH(E149,{"知识体","知识域","知识区","知识主题","知识点"},0)-1</f>
        <v>4</v>
      </c>
      <c r="J149" s="21">
        <f>MATCH(F149,{"超","恰","亚","次"},0)-1</f>
        <v>2</v>
      </c>
      <c r="K149" s="21" t="str">
        <f t="shared" si="22"/>
        <v>英语</v>
      </c>
      <c r="L149" s="26" t="s">
        <v>86</v>
      </c>
      <c r="M149" s="23"/>
      <c r="N149" s="23"/>
      <c r="O149" s="24" t="str">
        <f t="shared" si="16"/>
        <v xml:space="preserve">
  - 
    name:  感叹句
    title:  感叹句
    description: 
    koLyro: point
    koLyri:  sub
    son: </v>
      </c>
      <c r="P149" s="27" t="str">
        <f t="shared" si="23"/>
        <v xml:space="preserve">
          - 
            name:  感叹句
            title:  感叹句
            description: 
            koLyro: point
            koLyri:  sub
            son: </v>
      </c>
    </row>
    <row r="150" spans="1:16" ht="15" customHeight="1">
      <c r="A150" s="20">
        <f t="shared" si="17"/>
        <v>3</v>
      </c>
      <c r="B150" s="21" t="str">
        <f t="shared" si="18"/>
        <v>知识点</v>
      </c>
      <c r="C150" s="21" t="str">
        <f t="shared" si="19"/>
        <v>简单句（基本句型）</v>
      </c>
      <c r="D150" s="21" t="str">
        <f>IFERROR(IF(I150=1,INDEX( {"chinese","english","math","physics","chemistry","biology","politics","history","geography"},MATCH(C150,{"语文","英语","数学","物理","化学","生物","政治","历史","地理"},0)),IF(I150=2,INDEX(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,{"单项选择","阅读理解","信息匹配","完形填空","短文填空","单句填空","短文改错","单句改错","句型转换","翻译短语","翻译句子","词汇/短语及固搭","完成句子","听力"},0)),"")), "")</f>
        <v/>
      </c>
      <c r="E150" s="21" t="str">
        <f t="shared" si="20"/>
        <v>知识点</v>
      </c>
      <c r="F150" s="21" t="str">
        <f t="shared" si="21"/>
        <v>恰</v>
      </c>
      <c r="G150" s="21" t="str">
        <f>INDEX( {"body","discipline","area","topic","point"},MATCH(E150,{"知识体","知识域","知识区","知识主题","知识点"},0))</f>
        <v>point</v>
      </c>
      <c r="H150" s="21" t="str">
        <f>INDEX( {"super","just","sub","infras"},MATCH(F150,{"超","恰","亚","次"},0))</f>
        <v>just</v>
      </c>
      <c r="I150" s="21">
        <f>MATCH(E150,{"知识体","知识域","知识区","知识主题","知识点"},0)-1</f>
        <v>4</v>
      </c>
      <c r="J150" s="21">
        <f>MATCH(F150,{"超","恰","亚","次"},0)-1</f>
        <v>1</v>
      </c>
      <c r="K150" s="21" t="str">
        <f t="shared" si="22"/>
        <v>英语</v>
      </c>
      <c r="L150" s="26" t="s">
        <v>87</v>
      </c>
      <c r="M150" s="23"/>
      <c r="N150" s="23"/>
      <c r="O150" s="24" t="str">
        <f t="shared" si="16"/>
        <v xml:space="preserve">
  - 
    name:  简单句（基本句型）
    title:  简单句（基本句型）
    description: 
    koLyro: point
    koLyri:  just
    son: </v>
      </c>
      <c r="P150" s="27" t="str">
        <f t="shared" si="23"/>
        <v xml:space="preserve">
        - 
          name:  简单句（基本句型）
          title:  简单句（基本句型）
          description: 
          koLyro: point
          koLyri:  just
          son: </v>
      </c>
    </row>
    <row r="151" spans="1:16" ht="15" customHeight="1">
      <c r="A151" s="20">
        <f t="shared" si="17"/>
        <v>3</v>
      </c>
      <c r="B151" s="21" t="str">
        <f t="shared" si="18"/>
        <v>知识点</v>
      </c>
      <c r="C151" s="21" t="str">
        <f t="shared" si="19"/>
        <v>并列句</v>
      </c>
      <c r="D151" s="21" t="str">
        <f>IFERROR(IF(I151=1,INDEX( {"chinese","english","math","physics","chemistry","biology","politics","history","geography"},MATCH(C151,{"语文","英语","数学","物理","化学","生物","政治","历史","地理"},0)),IF(I151=2,INDEX(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,{"单项选择","阅读理解","信息匹配","完形填空","短文填空","单句填空","短文改错","单句改错","句型转换","翻译短语","翻译句子","词汇/短语及固搭","完成句子","听力"},0)),"")), "")</f>
        <v/>
      </c>
      <c r="E151" s="21" t="str">
        <f t="shared" si="20"/>
        <v>知识点</v>
      </c>
      <c r="F151" s="21" t="str">
        <f t="shared" si="21"/>
        <v>恰</v>
      </c>
      <c r="G151" s="21" t="str">
        <f>INDEX( {"body","discipline","area","topic","point"},MATCH(E151,{"知识体","知识域","知识区","知识主题","知识点"},0))</f>
        <v>point</v>
      </c>
      <c r="H151" s="21" t="str">
        <f>INDEX( {"super","just","sub","infras"},MATCH(F151,{"超","恰","亚","次"},0))</f>
        <v>just</v>
      </c>
      <c r="I151" s="21">
        <f>MATCH(E151,{"知识体","知识域","知识区","知识主题","知识点"},0)-1</f>
        <v>4</v>
      </c>
      <c r="J151" s="21">
        <f>MATCH(F151,{"超","恰","亚","次"},0)-1</f>
        <v>1</v>
      </c>
      <c r="K151" s="21" t="str">
        <f t="shared" si="22"/>
        <v>英语</v>
      </c>
      <c r="L151" s="26" t="s">
        <v>88</v>
      </c>
      <c r="M151" s="23"/>
      <c r="N151" s="23"/>
      <c r="O151" s="24" t="str">
        <f t="shared" si="16"/>
        <v xml:space="preserve">
  - 
    name:  并列句
    title:  并列句
    description: 
    koLyro: point
    koLyri:  just
    son: </v>
      </c>
      <c r="P151" s="27" t="str">
        <f t="shared" si="23"/>
        <v xml:space="preserve">
        - 
          name:  并列句
          title:  并列句
          description: 
          koLyro: point
          koLyri:  just
          son: </v>
      </c>
    </row>
    <row r="152" spans="1:16" ht="15" customHeight="1">
      <c r="A152" s="20">
        <f t="shared" si="17"/>
        <v>3</v>
      </c>
      <c r="B152" s="21" t="str">
        <f t="shared" si="18"/>
        <v>知识点</v>
      </c>
      <c r="C152" s="21" t="str">
        <f t="shared" si="19"/>
        <v>复合句</v>
      </c>
      <c r="D152" s="21" t="str">
        <f>IFERROR(IF(I152=1,INDEX( {"chinese","english","math","physics","chemistry","biology","politics","history","geography"},MATCH(C152,{"语文","英语","数学","物理","化学","生物","政治","历史","地理"},0)),IF(I152=2,INDEX(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,{"单项选择","阅读理解","信息匹配","完形填空","短文填空","单句填空","短文改错","单句改错","句型转换","翻译短语","翻译句子","词汇/短语及固搭","完成句子","听力"},0)),"")), "")</f>
        <v/>
      </c>
      <c r="E152" s="21" t="str">
        <f t="shared" si="20"/>
        <v>知识点</v>
      </c>
      <c r="F152" s="21" t="str">
        <f t="shared" si="21"/>
        <v>恰</v>
      </c>
      <c r="G152" s="21" t="str">
        <f>INDEX( {"body","discipline","area","topic","point"},MATCH(E152,{"知识体","知识域","知识区","知识主题","知识点"},0))</f>
        <v>point</v>
      </c>
      <c r="H152" s="21" t="str">
        <f>INDEX( {"super","just","sub","infras"},MATCH(F152,{"超","恰","亚","次"},0))</f>
        <v>just</v>
      </c>
      <c r="I152" s="21">
        <f>MATCH(E152,{"知识体","知识域","知识区","知识主题","知识点"},0)-1</f>
        <v>4</v>
      </c>
      <c r="J152" s="21">
        <f>MATCH(F152,{"超","恰","亚","次"},0)-1</f>
        <v>1</v>
      </c>
      <c r="K152" s="21" t="str">
        <f t="shared" si="22"/>
        <v>英语</v>
      </c>
      <c r="L152" s="26" t="s">
        <v>89</v>
      </c>
      <c r="M152" s="23"/>
      <c r="N152" s="23"/>
      <c r="O152" s="24" t="str">
        <f t="shared" si="16"/>
        <v xml:space="preserve">
  - 
    name:  复合句
    title:  复合句
    description: 
    koLyro: point
    koLyri:  just
    son: </v>
      </c>
      <c r="P152" s="27" t="str">
        <f t="shared" si="23"/>
        <v xml:space="preserve">
        - 
          name:  复合句
          title:  复合句
          description: 
          koLyro: point
          koLyri:  just
          son: </v>
      </c>
    </row>
    <row r="153" spans="1:16" ht="15" customHeight="1">
      <c r="A153" s="20">
        <f t="shared" si="17"/>
        <v>4</v>
      </c>
      <c r="B153" s="21" t="str">
        <f t="shared" si="18"/>
        <v>知识亚点</v>
      </c>
      <c r="C153" s="21" t="str">
        <f t="shared" si="19"/>
        <v>主语从句</v>
      </c>
      <c r="D153" s="21" t="str">
        <f>IFERROR(IF(I153=1,INDEX( {"chinese","english","math","physics","chemistry","biology","politics","history","geography"},MATCH(C153,{"语文","英语","数学","物理","化学","生物","政治","历史","地理"},0)),IF(I153=2,INDEX(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,{"单项选择","阅读理解","信息匹配","完形填空","短文填空","单句填空","短文改错","单句改错","句型转换","翻译短语","翻译句子","词汇/短语及固搭","完成句子","听力"},0)),"")), "")</f>
        <v/>
      </c>
      <c r="E153" s="21" t="str">
        <f t="shared" si="20"/>
        <v>知识点</v>
      </c>
      <c r="F153" s="21" t="str">
        <f t="shared" si="21"/>
        <v>亚</v>
      </c>
      <c r="G153" s="21" t="str">
        <f>INDEX( {"body","discipline","area","topic","point"},MATCH(E153,{"知识体","知识域","知识区","知识主题","知识点"},0))</f>
        <v>point</v>
      </c>
      <c r="H153" s="21" t="str">
        <f>INDEX( {"super","just","sub","infras"},MATCH(F153,{"超","恰","亚","次"},0))</f>
        <v>sub</v>
      </c>
      <c r="I153" s="21">
        <f>MATCH(E153,{"知识体","知识域","知识区","知识主题","知识点"},0)-1</f>
        <v>4</v>
      </c>
      <c r="J153" s="21">
        <f>MATCH(F153,{"超","恰","亚","次"},0)-1</f>
        <v>2</v>
      </c>
      <c r="K153" s="21" t="str">
        <f t="shared" si="22"/>
        <v>英语</v>
      </c>
      <c r="L153" s="26" t="s">
        <v>90</v>
      </c>
      <c r="M153" s="23"/>
      <c r="N153" s="23"/>
      <c r="O153" s="24" t="str">
        <f t="shared" si="16"/>
        <v xml:space="preserve">
  - 
    name:  主语从句
    title:  主语从句
    description: 
    koLyro: point
    koLyri:  sub
    son: </v>
      </c>
      <c r="P153" s="27" t="str">
        <f t="shared" si="23"/>
        <v xml:space="preserve">
          - 
            name:  主语从句
            title:  主语从句
            description: 
            koLyro: point
            koLyri:  sub
            son: </v>
      </c>
    </row>
    <row r="154" spans="1:16" ht="15" customHeight="1">
      <c r="A154" s="20">
        <f t="shared" si="17"/>
        <v>4</v>
      </c>
      <c r="B154" s="21" t="str">
        <f t="shared" si="18"/>
        <v>知识亚点</v>
      </c>
      <c r="C154" s="21" t="str">
        <f t="shared" si="19"/>
        <v>宾语从句</v>
      </c>
      <c r="D154" s="21" t="str">
        <f>IFERROR(IF(I154=1,INDEX( {"chinese","english","math","physics","chemistry","biology","politics","history","geography"},MATCH(C154,{"语文","英语","数学","物理","化学","生物","政治","历史","地理"},0)),IF(I154=2,INDEX(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,{"单项选择","阅读理解","信息匹配","完形填空","短文填空","单句填空","短文改错","单句改错","句型转换","翻译短语","翻译句子","词汇/短语及固搭","完成句子","听力"},0)),"")), "")</f>
        <v/>
      </c>
      <c r="E154" s="21" t="str">
        <f t="shared" si="20"/>
        <v>知识点</v>
      </c>
      <c r="F154" s="21" t="str">
        <f t="shared" si="21"/>
        <v>亚</v>
      </c>
      <c r="G154" s="21" t="str">
        <f>INDEX( {"body","discipline","area","topic","point"},MATCH(E154,{"知识体","知识域","知识区","知识主题","知识点"},0))</f>
        <v>point</v>
      </c>
      <c r="H154" s="21" t="str">
        <f>INDEX( {"super","just","sub","infras"},MATCH(F154,{"超","恰","亚","次"},0))</f>
        <v>sub</v>
      </c>
      <c r="I154" s="21">
        <f>MATCH(E154,{"知识体","知识域","知识区","知识主题","知识点"},0)-1</f>
        <v>4</v>
      </c>
      <c r="J154" s="21">
        <f>MATCH(F154,{"超","恰","亚","次"},0)-1</f>
        <v>2</v>
      </c>
      <c r="K154" s="21" t="str">
        <f t="shared" si="22"/>
        <v>英语</v>
      </c>
      <c r="L154" s="26" t="s">
        <v>91</v>
      </c>
      <c r="M154" s="23"/>
      <c r="N154" s="23"/>
      <c r="O154" s="24" t="str">
        <f t="shared" si="16"/>
        <v xml:space="preserve">
  - 
    name:  宾语从句
    title:  宾语从句
    description: 
    koLyro: point
    koLyri:  sub
    son: </v>
      </c>
      <c r="P154" s="27" t="str">
        <f t="shared" si="23"/>
        <v xml:space="preserve">
          - 
            name:  宾语从句
            title:  宾语从句
            description: 
            koLyro: point
            koLyri:  sub
            son: </v>
      </c>
    </row>
    <row r="155" spans="1:16" ht="15" customHeight="1">
      <c r="A155" s="20">
        <f t="shared" si="17"/>
        <v>4</v>
      </c>
      <c r="B155" s="21" t="str">
        <f t="shared" si="18"/>
        <v>知识亚点</v>
      </c>
      <c r="C155" s="21" t="str">
        <f t="shared" si="19"/>
        <v>表语从句</v>
      </c>
      <c r="D155" s="21" t="str">
        <f>IFERROR(IF(I155=1,INDEX( {"chinese","english","math","physics","chemistry","biology","politics","history","geography"},MATCH(C155,{"语文","英语","数学","物理","化学","生物","政治","历史","地理"},0)),IF(I155=2,INDEX(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,{"单项选择","阅读理解","信息匹配","完形填空","短文填空","单句填空","短文改错","单句改错","句型转换","翻译短语","翻译句子","词汇/短语及固搭","完成句子","听力"},0)),"")), "")</f>
        <v/>
      </c>
      <c r="E155" s="21" t="str">
        <f t="shared" si="20"/>
        <v>知识点</v>
      </c>
      <c r="F155" s="21" t="str">
        <f t="shared" si="21"/>
        <v>亚</v>
      </c>
      <c r="G155" s="21" t="str">
        <f>INDEX( {"body","discipline","area","topic","point"},MATCH(E155,{"知识体","知识域","知识区","知识主题","知识点"},0))</f>
        <v>point</v>
      </c>
      <c r="H155" s="21" t="str">
        <f>INDEX( {"super","just","sub","infras"},MATCH(F155,{"超","恰","亚","次"},0))</f>
        <v>sub</v>
      </c>
      <c r="I155" s="21">
        <f>MATCH(E155,{"知识体","知识域","知识区","知识主题","知识点"},0)-1</f>
        <v>4</v>
      </c>
      <c r="J155" s="21">
        <f>MATCH(F155,{"超","恰","亚","次"},0)-1</f>
        <v>2</v>
      </c>
      <c r="K155" s="21" t="str">
        <f t="shared" si="22"/>
        <v>英语</v>
      </c>
      <c r="L155" s="26" t="s">
        <v>92</v>
      </c>
      <c r="M155" s="23"/>
      <c r="N155" s="23"/>
      <c r="O155" s="24" t="str">
        <f t="shared" si="16"/>
        <v xml:space="preserve">
  - 
    name:  表语从句
    title:  表语从句
    description: 
    koLyro: point
    koLyri:  sub
    son: </v>
      </c>
      <c r="P155" s="27" t="str">
        <f t="shared" si="23"/>
        <v xml:space="preserve">
          - 
            name:  表语从句
            title:  表语从句
            description: 
            koLyro: point
            koLyri:  sub
            son: </v>
      </c>
    </row>
    <row r="156" spans="1:16" ht="15" customHeight="1">
      <c r="A156" s="20">
        <f t="shared" si="17"/>
        <v>4</v>
      </c>
      <c r="B156" s="21" t="str">
        <f t="shared" si="18"/>
        <v>知识亚点</v>
      </c>
      <c r="C156" s="21" t="str">
        <f t="shared" si="19"/>
        <v>同位语从句</v>
      </c>
      <c r="D156" s="21" t="str">
        <f>IFERROR(IF(I156=1,INDEX( {"chinese","english","math","physics","chemistry","biology","politics","history","geography"},MATCH(C156,{"语文","英语","数学","物理","化学","生物","政治","历史","地理"},0)),IF(I156=2,INDEX(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,{"单项选择","阅读理解","信息匹配","完形填空","短文填空","单句填空","短文改错","单句改错","句型转换","翻译短语","翻译句子","词汇/短语及固搭","完成句子","听力"},0)),"")), "")</f>
        <v/>
      </c>
      <c r="E156" s="21" t="str">
        <f t="shared" si="20"/>
        <v>知识点</v>
      </c>
      <c r="F156" s="21" t="str">
        <f t="shared" si="21"/>
        <v>亚</v>
      </c>
      <c r="G156" s="21" t="str">
        <f>INDEX( {"body","discipline","area","topic","point"},MATCH(E156,{"知识体","知识域","知识区","知识主题","知识点"},0))</f>
        <v>point</v>
      </c>
      <c r="H156" s="21" t="str">
        <f>INDEX( {"super","just","sub","infras"},MATCH(F156,{"超","恰","亚","次"},0))</f>
        <v>sub</v>
      </c>
      <c r="I156" s="21">
        <f>MATCH(E156,{"知识体","知识域","知识区","知识主题","知识点"},0)-1</f>
        <v>4</v>
      </c>
      <c r="J156" s="21">
        <f>MATCH(F156,{"超","恰","亚","次"},0)-1</f>
        <v>2</v>
      </c>
      <c r="K156" s="21" t="str">
        <f t="shared" si="22"/>
        <v>英语</v>
      </c>
      <c r="L156" s="26" t="s">
        <v>93</v>
      </c>
      <c r="M156" s="23"/>
      <c r="N156" s="23"/>
      <c r="O156" s="24" t="str">
        <f t="shared" si="16"/>
        <v xml:space="preserve">
  - 
    name:  同位语从句
    title:  同位语从句
    description: 
    koLyro: point
    koLyri:  sub
    son: </v>
      </c>
      <c r="P156" s="27" t="str">
        <f t="shared" si="23"/>
        <v xml:space="preserve">
          - 
            name:  同位语从句
            title:  同位语从句
            description: 
            koLyro: point
            koLyri:  sub
            son: </v>
      </c>
    </row>
    <row r="157" spans="1:16" ht="15" customHeight="1">
      <c r="A157" s="20">
        <f t="shared" si="17"/>
        <v>4</v>
      </c>
      <c r="B157" s="21" t="str">
        <f t="shared" si="18"/>
        <v>知识亚点</v>
      </c>
      <c r="C157" s="21" t="str">
        <f t="shared" si="19"/>
        <v>定语从句</v>
      </c>
      <c r="D157" s="21" t="str">
        <f>IFERROR(IF(I157=1,INDEX( {"chinese","english","math","physics","chemistry","biology","politics","history","geography"},MATCH(C157,{"语文","英语","数学","物理","化学","生物","政治","历史","地理"},0)),IF(I157=2,INDEX(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,{"单项选择","阅读理解","信息匹配","完形填空","短文填空","单句填空","短文改错","单句改错","句型转换","翻译短语","翻译句子","词汇/短语及固搭","完成句子","听力"},0)),"")), "")</f>
        <v/>
      </c>
      <c r="E157" s="21" t="str">
        <f t="shared" si="20"/>
        <v>知识点</v>
      </c>
      <c r="F157" s="21" t="str">
        <f t="shared" si="21"/>
        <v>亚</v>
      </c>
      <c r="G157" s="21" t="str">
        <f>INDEX( {"body","discipline","area","topic","point"},MATCH(E157,{"知识体","知识域","知识区","知识主题","知识点"},0))</f>
        <v>point</v>
      </c>
      <c r="H157" s="21" t="str">
        <f>INDEX( {"super","just","sub","infras"},MATCH(F157,{"超","恰","亚","次"},0))</f>
        <v>sub</v>
      </c>
      <c r="I157" s="21">
        <f>MATCH(E157,{"知识体","知识域","知识区","知识主题","知识点"},0)-1</f>
        <v>4</v>
      </c>
      <c r="J157" s="21">
        <f>MATCH(F157,{"超","恰","亚","次"},0)-1</f>
        <v>2</v>
      </c>
      <c r="K157" s="21" t="str">
        <f t="shared" si="22"/>
        <v>英语</v>
      </c>
      <c r="L157" s="26" t="s">
        <v>94</v>
      </c>
      <c r="M157" s="23"/>
      <c r="N157" s="23"/>
      <c r="O157" s="24" t="str">
        <f t="shared" si="16"/>
        <v xml:space="preserve">
  - 
    name:  定语从句
    title:  定语从句
    description: 
    koLyro: point
    koLyri:  sub
    son: </v>
      </c>
      <c r="P157" s="27" t="str">
        <f t="shared" si="23"/>
        <v xml:space="preserve">
          - 
            name:  定语从句
            title:  定语从句
            description: 
            koLyro: point
            koLyri:  sub
            son: </v>
      </c>
    </row>
    <row r="158" spans="1:16" ht="15" customHeight="1">
      <c r="A158" s="20">
        <f t="shared" si="17"/>
        <v>4</v>
      </c>
      <c r="B158" s="21" t="str">
        <f t="shared" si="18"/>
        <v>知识亚点</v>
      </c>
      <c r="C158" s="21" t="str">
        <f t="shared" si="19"/>
        <v>定语从句与非谓语动词的转换</v>
      </c>
      <c r="D158" s="21" t="str">
        <f>IFERROR(IF(I158=1,INDEX( {"chinese","english","math","physics","chemistry","biology","politics","history","geography"},MATCH(C158,{"语文","英语","数学","物理","化学","生物","政治","历史","地理"},0)),IF(I158=2,INDEX(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,{"单项选择","阅读理解","信息匹配","完形填空","短文填空","单句填空","短文改错","单句改错","句型转换","翻译短语","翻译句子","词汇/短语及固搭","完成句子","听力"},0)),"")), "")</f>
        <v/>
      </c>
      <c r="E158" s="21" t="str">
        <f t="shared" si="20"/>
        <v>知识点</v>
      </c>
      <c r="F158" s="21" t="str">
        <f t="shared" si="21"/>
        <v>亚</v>
      </c>
      <c r="G158" s="21" t="str">
        <f>INDEX( {"body","discipline","area","topic","point"},MATCH(E158,{"知识体","知识域","知识区","知识主题","知识点"},0))</f>
        <v>point</v>
      </c>
      <c r="H158" s="21" t="str">
        <f>INDEX( {"super","just","sub","infras"},MATCH(F158,{"超","恰","亚","次"},0))</f>
        <v>sub</v>
      </c>
      <c r="I158" s="21">
        <f>MATCH(E158,{"知识体","知识域","知识区","知识主题","知识点"},0)-1</f>
        <v>4</v>
      </c>
      <c r="J158" s="21">
        <f>MATCH(F158,{"超","恰","亚","次"},0)-1</f>
        <v>2</v>
      </c>
      <c r="K158" s="21" t="str">
        <f t="shared" si="22"/>
        <v>英语</v>
      </c>
      <c r="L158" s="26" t="s">
        <v>95</v>
      </c>
      <c r="M158" s="23"/>
      <c r="N158" s="23"/>
      <c r="O158" s="24" t="str">
        <f t="shared" si="16"/>
        <v xml:space="preserve">
  - 
    name:  定语从句与非谓语动词的转换
    title:  定语从句与非谓语动词的转换
    description: 
    koLyro: point
    koLyri:  sub
    son: </v>
      </c>
      <c r="P158" s="27" t="str">
        <f t="shared" si="23"/>
        <v xml:space="preserve">
          - 
            name:  定语从句与非谓语动词的转换
            title:  定语从句与非谓语动词的转换
            description: 
            koLyro: point
            koLyri:  sub
            son: </v>
      </c>
    </row>
    <row r="159" spans="1:16" ht="15" customHeight="1">
      <c r="A159" s="20">
        <f t="shared" si="17"/>
        <v>4</v>
      </c>
      <c r="B159" s="21" t="str">
        <f t="shared" si="18"/>
        <v>知识亚点</v>
      </c>
      <c r="C159" s="21" t="str">
        <f t="shared" si="19"/>
        <v>定语从句与同位语从句的区别</v>
      </c>
      <c r="D159" s="21" t="str">
        <f>IFERROR(IF(I159=1,INDEX( {"chinese","english","math","physics","chemistry","biology","politics","history","geography"},MATCH(C159,{"语文","英语","数学","物理","化学","生物","政治","历史","地理"},0)),IF(I159=2,INDEX(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,{"单项选择","阅读理解","信息匹配","完形填空","短文填空","单句填空","短文改错","单句改错","句型转换","翻译短语","翻译句子","词汇/短语及固搭","完成句子","听力"},0)),"")), "")</f>
        <v/>
      </c>
      <c r="E159" s="21" t="str">
        <f t="shared" si="20"/>
        <v>知识点</v>
      </c>
      <c r="F159" s="21" t="str">
        <f t="shared" si="21"/>
        <v>亚</v>
      </c>
      <c r="G159" s="21" t="str">
        <f>INDEX( {"body","discipline","area","topic","point"},MATCH(E159,{"知识体","知识域","知识区","知识主题","知识点"},0))</f>
        <v>point</v>
      </c>
      <c r="H159" s="21" t="str">
        <f>INDEX( {"super","just","sub","infras"},MATCH(F159,{"超","恰","亚","次"},0))</f>
        <v>sub</v>
      </c>
      <c r="I159" s="21">
        <f>MATCH(E159,{"知识体","知识域","知识区","知识主题","知识点"},0)-1</f>
        <v>4</v>
      </c>
      <c r="J159" s="21">
        <f>MATCH(F159,{"超","恰","亚","次"},0)-1</f>
        <v>2</v>
      </c>
      <c r="K159" s="21" t="str">
        <f t="shared" si="22"/>
        <v>英语</v>
      </c>
      <c r="L159" s="26" t="s">
        <v>96</v>
      </c>
      <c r="M159" s="23"/>
      <c r="N159" s="23"/>
      <c r="O159" s="24" t="str">
        <f t="shared" si="16"/>
        <v xml:space="preserve">
  - 
    name:  定语从句与同位语从句的区别
    title:  定语从句与同位语从句的区别
    description: 
    koLyro: point
    koLyri:  sub
    son: </v>
      </c>
      <c r="P159" s="27" t="str">
        <f t="shared" si="23"/>
        <v xml:space="preserve">
          - 
            name:  定语从句与同位语从句的区别
            title:  定语从句与同位语从句的区别
            description: 
            koLyro: point
            koLyri:  sub
            son: </v>
      </c>
    </row>
    <row r="160" spans="1:16" ht="15" customHeight="1">
      <c r="A160" s="20">
        <f t="shared" si="17"/>
        <v>4</v>
      </c>
      <c r="B160" s="21" t="str">
        <f t="shared" si="18"/>
        <v>知识亚点</v>
      </c>
      <c r="C160" s="21" t="str">
        <f t="shared" si="19"/>
        <v>状语从句</v>
      </c>
      <c r="D160" s="21" t="str">
        <f>IFERROR(IF(I160=1,INDEX( {"chinese","english","math","physics","chemistry","biology","politics","history","geography"},MATCH(C160,{"语文","英语","数学","物理","化学","生物","政治","历史","地理"},0)),IF(I160=2,INDEX(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,{"单项选择","阅读理解","信息匹配","完形填空","短文填空","单句填空","短文改错","单句改错","句型转换","翻译短语","翻译句子","词汇/短语及固搭","完成句子","听力"},0)),"")), "")</f>
        <v/>
      </c>
      <c r="E160" s="21" t="str">
        <f t="shared" si="20"/>
        <v>知识点</v>
      </c>
      <c r="F160" s="21" t="str">
        <f t="shared" si="21"/>
        <v>亚</v>
      </c>
      <c r="G160" s="21" t="str">
        <f>INDEX( {"body","discipline","area","topic","point"},MATCH(E160,{"知识体","知识域","知识区","知识主题","知识点"},0))</f>
        <v>point</v>
      </c>
      <c r="H160" s="21" t="str">
        <f>INDEX( {"super","just","sub","infras"},MATCH(F160,{"超","恰","亚","次"},0))</f>
        <v>sub</v>
      </c>
      <c r="I160" s="21">
        <f>MATCH(E160,{"知识体","知识域","知识区","知识主题","知识点"},0)-1</f>
        <v>4</v>
      </c>
      <c r="J160" s="21">
        <f>MATCH(F160,{"超","恰","亚","次"},0)-1</f>
        <v>2</v>
      </c>
      <c r="K160" s="21" t="str">
        <f t="shared" si="22"/>
        <v>英语</v>
      </c>
      <c r="L160" s="26" t="s">
        <v>97</v>
      </c>
      <c r="M160" s="23"/>
      <c r="N160" s="23"/>
      <c r="O160" s="24" t="str">
        <f t="shared" si="16"/>
        <v xml:space="preserve">
  - 
    name:  状语从句
    title:  状语从句
    description: 
    koLyro: point
    koLyri:  sub
    son: </v>
      </c>
      <c r="P160" s="27" t="str">
        <f t="shared" si="23"/>
        <v xml:space="preserve">
          - 
            name:  状语从句
            title:  状语从句
            description: 
            koLyro: point
            koLyri:  sub
            son: </v>
      </c>
    </row>
    <row r="161" spans="1:41" ht="15" customHeight="1">
      <c r="A161" s="20">
        <f t="shared" si="17"/>
        <v>4</v>
      </c>
      <c r="B161" s="21" t="str">
        <f t="shared" si="18"/>
        <v>知识亚点</v>
      </c>
      <c r="C161" s="21" t="str">
        <f t="shared" si="19"/>
        <v>状语从句与非谓语动词的转换</v>
      </c>
      <c r="D161" s="21" t="str">
        <f>IFERROR(IF(I161=1,INDEX( {"chinese","english","math","physics","chemistry","biology","politics","history","geography"},MATCH(C161,{"语文","英语","数学","物理","化学","生物","政治","历史","地理"},0)),IF(I161=2,INDEX(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,{"单项选择","阅读理解","信息匹配","完形填空","短文填空","单句填空","短文改错","单句改错","句型转换","翻译短语","翻译句子","词汇/短语及固搭","完成句子","听力"},0)),"")), "")</f>
        <v/>
      </c>
      <c r="E161" s="21" t="str">
        <f t="shared" si="20"/>
        <v>知识点</v>
      </c>
      <c r="F161" s="21" t="str">
        <f t="shared" si="21"/>
        <v>亚</v>
      </c>
      <c r="G161" s="21" t="str">
        <f>INDEX( {"body","discipline","area","topic","point"},MATCH(E161,{"知识体","知识域","知识区","知识主题","知识点"},0))</f>
        <v>point</v>
      </c>
      <c r="H161" s="21" t="str">
        <f>INDEX( {"super","just","sub","infras"},MATCH(F161,{"超","恰","亚","次"},0))</f>
        <v>sub</v>
      </c>
      <c r="I161" s="21">
        <f>MATCH(E161,{"知识体","知识域","知识区","知识主题","知识点"},0)-1</f>
        <v>4</v>
      </c>
      <c r="J161" s="21">
        <f>MATCH(F161,{"超","恰","亚","次"},0)-1</f>
        <v>2</v>
      </c>
      <c r="K161" s="21" t="str">
        <f t="shared" si="22"/>
        <v>英语</v>
      </c>
      <c r="L161" s="26" t="s">
        <v>98</v>
      </c>
      <c r="M161" s="23"/>
      <c r="N161" s="23"/>
      <c r="O161" s="24" t="str">
        <f t="shared" si="16"/>
        <v xml:space="preserve">
  - 
    name:  状语从句与非谓语动词的转换
    title:  状语从句与非谓语动词的转换
    description: 
    koLyro: point
    koLyri:  sub
    son: </v>
      </c>
      <c r="P161" s="27" t="str">
        <f t="shared" si="23"/>
        <v xml:space="preserve">
          - 
            name:  状语从句与非谓语动词的转换
            title:  状语从句与非谓语动词的转换
            description: 
            koLyro: point
            koLyri:  sub
            son: </v>
      </c>
    </row>
    <row r="162" spans="1:41" ht="15" customHeight="1">
      <c r="A162" s="20">
        <f t="shared" si="17"/>
        <v>3</v>
      </c>
      <c r="B162" s="21" t="str">
        <f t="shared" si="18"/>
        <v>知识点</v>
      </c>
      <c r="C162" s="21" t="str">
        <f t="shared" si="19"/>
        <v>直接引语和间接引语</v>
      </c>
      <c r="D162" s="21" t="str">
        <f>IFERROR(IF(I162=1,INDEX( {"chinese","english","math","physics","chemistry","biology","politics","history","geography"},MATCH(C162,{"语文","英语","数学","物理","化学","生物","政治","历史","地理"},0)),IF(I162=2,INDEX(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,{"单项选择","阅读理解","信息匹配","完形填空","短文填空","单句填空","短文改错","单句改错","句型转换","翻译短语","翻译句子","词汇/短语及固搭","完成句子","听力"},0)),"")), "")</f>
        <v/>
      </c>
      <c r="E162" s="21" t="str">
        <f t="shared" si="20"/>
        <v>知识点</v>
      </c>
      <c r="F162" s="21" t="str">
        <f t="shared" si="21"/>
        <v>恰</v>
      </c>
      <c r="G162" s="21" t="str">
        <f>INDEX( {"body","discipline","area","topic","point"},MATCH(E162,{"知识体","知识域","知识区","知识主题","知识点"},0))</f>
        <v>point</v>
      </c>
      <c r="H162" s="21" t="str">
        <f>INDEX( {"super","just","sub","infras"},MATCH(F162,{"超","恰","亚","次"},0))</f>
        <v>just</v>
      </c>
      <c r="I162" s="21">
        <f>MATCH(E162,{"知识体","知识域","知识区","知识主题","知识点"},0)-1</f>
        <v>4</v>
      </c>
      <c r="J162" s="21">
        <f>MATCH(F162,{"超","恰","亚","次"},0)-1</f>
        <v>1</v>
      </c>
      <c r="K162" s="21" t="str">
        <f t="shared" si="22"/>
        <v>英语</v>
      </c>
      <c r="L162" s="26" t="s">
        <v>99</v>
      </c>
      <c r="M162" s="23"/>
      <c r="N162" s="23"/>
      <c r="O162" s="24" t="str">
        <f t="shared" si="16"/>
        <v xml:space="preserve">
  - 
    name:  直接引语和间接引语
    title:  直接引语和间接引语
    description: 
    koLyro: point
    koLyri:  just
    son: </v>
      </c>
      <c r="P162" s="27" t="str">
        <f t="shared" si="23"/>
        <v xml:space="preserve">
        - 
          name:  直接引语和间接引语
          title:  直接引语和间接引语
          description: 
          koLyro: point
          koLyri:  just
          son: </v>
      </c>
    </row>
    <row r="163" spans="1:41" ht="15" customHeight="1">
      <c r="A163" s="20">
        <f t="shared" si="17"/>
        <v>3</v>
      </c>
      <c r="B163" s="21" t="str">
        <f t="shared" si="18"/>
        <v>知识点</v>
      </c>
      <c r="C163" s="21" t="str">
        <f t="shared" si="19"/>
        <v>虚拟语气</v>
      </c>
      <c r="D163" s="21" t="str">
        <f>IFERROR(IF(I163=1,INDEX( {"chinese","english","math","physics","chemistry","biology","politics","history","geography"},MATCH(C163,{"语文","英语","数学","物理","化学","生物","政治","历史","地理"},0)),IF(I163=2,INDEX(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,{"单项选择","阅读理解","信息匹配","完形填空","短文填空","单句填空","短文改错","单句改错","句型转换","翻译短语","翻译句子","词汇/短语及固搭","完成句子","听力"},0)),"")), "")</f>
        <v/>
      </c>
      <c r="E163" s="21" t="str">
        <f t="shared" si="20"/>
        <v>知识点</v>
      </c>
      <c r="F163" s="21" t="str">
        <f t="shared" si="21"/>
        <v>恰</v>
      </c>
      <c r="G163" s="21" t="str">
        <f>INDEX( {"body","discipline","area","topic","point"},MATCH(E163,{"知识体","知识域","知识区","知识主题","知识点"},0))</f>
        <v>point</v>
      </c>
      <c r="H163" s="21" t="str">
        <f>INDEX( {"super","just","sub","infras"},MATCH(F163,{"超","恰","亚","次"},0))</f>
        <v>just</v>
      </c>
      <c r="I163" s="21">
        <f>MATCH(E163,{"知识体","知识域","知识区","知识主题","知识点"},0)-1</f>
        <v>4</v>
      </c>
      <c r="J163" s="21">
        <f>MATCH(F163,{"超","恰","亚","次"},0)-1</f>
        <v>1</v>
      </c>
      <c r="K163" s="21" t="str">
        <f t="shared" si="22"/>
        <v>英语</v>
      </c>
      <c r="L163" s="26" t="s">
        <v>100</v>
      </c>
      <c r="M163" s="23"/>
      <c r="N163" s="23"/>
      <c r="O163" s="24" t="str">
        <f t="shared" si="16"/>
        <v xml:space="preserve">
  - 
    name:  虚拟语气
    title:  虚拟语气
    description: 
    koLyro: point
    koLyri:  just
    son: </v>
      </c>
      <c r="P163" s="27" t="str">
        <f t="shared" si="23"/>
        <v xml:space="preserve">
        - 
          name:  虚拟语气
          title:  虚拟语气
          description: 
          koLyro: point
          koLyri:  just
          son: </v>
      </c>
    </row>
    <row r="164" spans="1:41" ht="15" customHeight="1">
      <c r="A164" s="20">
        <f t="shared" si="17"/>
        <v>3</v>
      </c>
      <c r="B164" s="21" t="str">
        <f t="shared" si="18"/>
        <v>知识点</v>
      </c>
      <c r="C164" s="21" t="str">
        <f t="shared" si="19"/>
        <v>特殊句型</v>
      </c>
      <c r="D164" s="21" t="str">
        <f>IFERROR(IF(I164=1,INDEX( {"chinese","english","math","physics","chemistry","biology","politics","history","geography"},MATCH(C164,{"语文","英语","数学","物理","化学","生物","政治","历史","地理"},0)),IF(I164=2,INDEX(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,{"单项选择","阅读理解","信息匹配","完形填空","短文填空","单句填空","短文改错","单句改错","句型转换","翻译短语","翻译句子","词汇/短语及固搭","完成句子","听力"},0)),"")), "")</f>
        <v/>
      </c>
      <c r="E164" s="21" t="str">
        <f t="shared" si="20"/>
        <v>知识点</v>
      </c>
      <c r="F164" s="21" t="str">
        <f t="shared" si="21"/>
        <v>恰</v>
      </c>
      <c r="G164" s="21" t="str">
        <f>INDEX( {"body","discipline","area","topic","point"},MATCH(E164,{"知识体","知识域","知识区","知识主题","知识点"},0))</f>
        <v>point</v>
      </c>
      <c r="H164" s="21" t="str">
        <f>INDEX( {"super","just","sub","infras"},MATCH(F164,{"超","恰","亚","次"},0))</f>
        <v>just</v>
      </c>
      <c r="I164" s="21">
        <f>MATCH(E164,{"知识体","知识域","知识区","知识主题","知识点"},0)-1</f>
        <v>4</v>
      </c>
      <c r="J164" s="21">
        <f>MATCH(F164,{"超","恰","亚","次"},0)-1</f>
        <v>1</v>
      </c>
      <c r="K164" s="21" t="str">
        <f t="shared" si="22"/>
        <v>英语</v>
      </c>
      <c r="L164" s="26" t="s">
        <v>101</v>
      </c>
      <c r="M164" s="23"/>
      <c r="N164" s="23"/>
      <c r="O164" s="24" t="str">
        <f t="shared" si="16"/>
        <v xml:space="preserve">
  - 
    name:  特殊句型
    title:  特殊句型
    description: 
    koLyro: point
    koLyri:  just
    son: </v>
      </c>
      <c r="P164" s="27" t="str">
        <f t="shared" si="23"/>
        <v xml:space="preserve">
        - 
          name:  特殊句型
          title:  特殊句型
          description: 
          koLyro: point
          koLyri:  just
          son: </v>
      </c>
    </row>
    <row r="165" spans="1:41" ht="15" customHeight="1">
      <c r="A165" s="20">
        <f t="shared" si="17"/>
        <v>4</v>
      </c>
      <c r="B165" s="21" t="str">
        <f t="shared" si="18"/>
        <v>知识亚点</v>
      </c>
      <c r="C165" s="21" t="str">
        <f t="shared" si="19"/>
        <v>强调</v>
      </c>
      <c r="D165" s="21" t="str">
        <f>IFERROR(IF(I165=1,INDEX( {"chinese","english","math","physics","chemistry","biology","politics","history","geography"},MATCH(C165,{"语文","英语","数学","物理","化学","生物","政治","历史","地理"},0)),IF(I165=2,INDEX(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,{"单项选择","阅读理解","信息匹配","完形填空","短文填空","单句填空","短文改错","单句改错","句型转换","翻译短语","翻译句子","词汇/短语及固搭","完成句子","听力"},0)),"")), "")</f>
        <v/>
      </c>
      <c r="E165" s="21" t="str">
        <f t="shared" si="20"/>
        <v>知识点</v>
      </c>
      <c r="F165" s="21" t="str">
        <f t="shared" si="21"/>
        <v>亚</v>
      </c>
      <c r="G165" s="21" t="str">
        <f>INDEX( {"body","discipline","area","topic","point"},MATCH(E165,{"知识体","知识域","知识区","知识主题","知识点"},0))</f>
        <v>point</v>
      </c>
      <c r="H165" s="21" t="str">
        <f>INDEX( {"super","just","sub","infras"},MATCH(F165,{"超","恰","亚","次"},0))</f>
        <v>sub</v>
      </c>
      <c r="I165" s="21">
        <f>MATCH(E165,{"知识体","知识域","知识区","知识主题","知识点"},0)-1</f>
        <v>4</v>
      </c>
      <c r="J165" s="21">
        <f>MATCH(F165,{"超","恰","亚","次"},0)-1</f>
        <v>2</v>
      </c>
      <c r="K165" s="21" t="str">
        <f t="shared" si="22"/>
        <v>英语</v>
      </c>
      <c r="L165" s="26" t="s">
        <v>102</v>
      </c>
      <c r="M165" s="23"/>
      <c r="N165" s="23"/>
      <c r="O165" s="24" t="str">
        <f t="shared" si="16"/>
        <v xml:space="preserve">
  - 
    name:  强调
    title:  强调
    description: 
    koLyro: point
    koLyri:  sub
    son: </v>
      </c>
      <c r="P165" s="27" t="str">
        <f t="shared" si="23"/>
        <v xml:space="preserve">
          - 
            name:  强调
            title:  强调
            description: 
            koLyro: point
            koLyri:  sub
            son: </v>
      </c>
    </row>
    <row r="166" spans="1:41" ht="15" customHeight="1">
      <c r="A166" s="20">
        <f t="shared" si="17"/>
        <v>4</v>
      </c>
      <c r="B166" s="21" t="str">
        <f t="shared" si="18"/>
        <v>知识亚点</v>
      </c>
      <c r="C166" s="21" t="str">
        <f t="shared" si="19"/>
        <v>主谓一致</v>
      </c>
      <c r="D166" s="21" t="str">
        <f>IFERROR(IF(I166=1,INDEX( {"chinese","english","math","physics","chemistry","biology","politics","history","geography"},MATCH(C166,{"语文","英语","数学","物理","化学","生物","政治","历史","地理"},0)),IF(I166=2,INDEX(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,{"单项选择","阅读理解","信息匹配","完形填空","短文填空","单句填空","短文改错","单句改错","句型转换","翻译短语","翻译句子","词汇/短语及固搭","完成句子","听力"},0)),"")), "")</f>
        <v/>
      </c>
      <c r="E166" s="21" t="str">
        <f t="shared" si="20"/>
        <v>知识点</v>
      </c>
      <c r="F166" s="21" t="str">
        <f t="shared" si="21"/>
        <v>亚</v>
      </c>
      <c r="G166" s="21" t="str">
        <f>INDEX( {"body","discipline","area","topic","point"},MATCH(E166,{"知识体","知识域","知识区","知识主题","知识点"},0))</f>
        <v>point</v>
      </c>
      <c r="H166" s="21" t="str">
        <f>INDEX( {"super","just","sub","infras"},MATCH(F166,{"超","恰","亚","次"},0))</f>
        <v>sub</v>
      </c>
      <c r="I166" s="21">
        <f>MATCH(E166,{"知识体","知识域","知识区","知识主题","知识点"},0)-1</f>
        <v>4</v>
      </c>
      <c r="J166" s="21">
        <f>MATCH(F166,{"超","恰","亚","次"},0)-1</f>
        <v>2</v>
      </c>
      <c r="K166" s="21" t="str">
        <f t="shared" si="22"/>
        <v>英语</v>
      </c>
      <c r="L166" s="26" t="s">
        <v>103</v>
      </c>
      <c r="M166" s="23"/>
      <c r="N166" s="23"/>
      <c r="O166" s="24" t="str">
        <f t="shared" si="16"/>
        <v xml:space="preserve">
  - 
    name:  主谓一致
    title:  主谓一致
    description: 
    koLyro: point
    koLyri:  sub
    son: </v>
      </c>
      <c r="P166" s="27" t="str">
        <f t="shared" si="23"/>
        <v xml:space="preserve">
          - 
            name:  主谓一致
            title:  主谓一致
            description: 
            koLyro: point
            koLyri:  sub
            son: </v>
      </c>
    </row>
    <row r="167" spans="1:41" ht="15" customHeight="1">
      <c r="A167" s="20">
        <f t="shared" si="17"/>
        <v>4</v>
      </c>
      <c r="B167" s="21" t="str">
        <f t="shared" si="18"/>
        <v>知识亚点</v>
      </c>
      <c r="C167" s="21" t="str">
        <f t="shared" si="19"/>
        <v>倒装</v>
      </c>
      <c r="D167" s="21" t="str">
        <f>IFERROR(IF(I167=1,INDEX( {"chinese","english","math","physics","chemistry","biology","politics","history","geography"},MATCH(C167,{"语文","英语","数学","物理","化学","生物","政治","历史","地理"},0)),IF(I167=2,INDEX(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,{"单项选择","阅读理解","信息匹配","完形填空","短文填空","单句填空","短文改错","单句改错","句型转换","翻译短语","翻译句子","词汇/短语及固搭","完成句子","听力"},0)),"")), "")</f>
        <v/>
      </c>
      <c r="E167" s="21" t="str">
        <f t="shared" si="20"/>
        <v>知识点</v>
      </c>
      <c r="F167" s="21" t="str">
        <f t="shared" si="21"/>
        <v>亚</v>
      </c>
      <c r="G167" s="21" t="str">
        <f>INDEX( {"body","discipline","area","topic","point"},MATCH(E167,{"知识体","知识域","知识区","知识主题","知识点"},0))</f>
        <v>point</v>
      </c>
      <c r="H167" s="21" t="str">
        <f>INDEX( {"super","just","sub","infras"},MATCH(F167,{"超","恰","亚","次"},0))</f>
        <v>sub</v>
      </c>
      <c r="I167" s="21">
        <f>MATCH(E167,{"知识体","知识域","知识区","知识主题","知识点"},0)-1</f>
        <v>4</v>
      </c>
      <c r="J167" s="21">
        <f>MATCH(F167,{"超","恰","亚","次"},0)-1</f>
        <v>2</v>
      </c>
      <c r="K167" s="21" t="str">
        <f t="shared" si="22"/>
        <v>英语</v>
      </c>
      <c r="L167" s="26" t="s">
        <v>104</v>
      </c>
      <c r="M167" s="23"/>
      <c r="N167" s="23"/>
      <c r="O167" s="24" t="str">
        <f t="shared" si="16"/>
        <v xml:space="preserve">
  - 
    name:  倒装
    title:  倒装
    description: 
    koLyro: point
    koLyri:  sub
    son: </v>
      </c>
      <c r="P167" s="27" t="str">
        <f t="shared" si="23"/>
        <v xml:space="preserve">
          - 
            name:  倒装
            title:  倒装
            description: 
            koLyro: point
            koLyri:  sub
            son: </v>
      </c>
    </row>
    <row r="168" spans="1:41" ht="15" customHeight="1">
      <c r="A168" s="20">
        <f t="shared" si="17"/>
        <v>5</v>
      </c>
      <c r="B168" s="21" t="str">
        <f t="shared" si="18"/>
        <v>知识次点</v>
      </c>
      <c r="C168" s="21" t="str">
        <f t="shared" si="19"/>
        <v>完全倒装</v>
      </c>
      <c r="D168" s="21" t="str">
        <f>IFERROR(IF(I168=1,INDEX( {"chinese","english","math","physics","chemistry","biology","politics","history","geography"},MATCH(C168,{"语文","英语","数学","物理","化学","生物","政治","历史","地理"},0)),IF(I168=2,INDEX(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,{"单项选择","阅读理解","信息匹配","完形填空","短文填空","单句填空","短文改错","单句改错","句型转换","翻译短语","翻译句子","词汇/短语及固搭","完成句子","听力"},0)),"")), "")</f>
        <v/>
      </c>
      <c r="E168" s="21" t="str">
        <f t="shared" si="20"/>
        <v>知识点</v>
      </c>
      <c r="F168" s="21" t="str">
        <f t="shared" si="21"/>
        <v>次</v>
      </c>
      <c r="G168" s="21" t="str">
        <f>INDEX( {"body","discipline","area","topic","point"},MATCH(E168,{"知识体","知识域","知识区","知识主题","知识点"},0))</f>
        <v>point</v>
      </c>
      <c r="H168" s="21" t="str">
        <f>INDEX( {"super","just","sub","infras"},MATCH(F168,{"超","恰","亚","次"},0))</f>
        <v>infras</v>
      </c>
      <c r="I168" s="21">
        <f>MATCH(E168,{"知识体","知识域","知识区","知识主题","知识点"},0)-1</f>
        <v>4</v>
      </c>
      <c r="J168" s="21">
        <f>MATCH(F168,{"超","恰","亚","次"},0)-1</f>
        <v>3</v>
      </c>
      <c r="K168" s="21" t="str">
        <f t="shared" si="22"/>
        <v>英语</v>
      </c>
      <c r="L168" s="26" t="s">
        <v>105</v>
      </c>
      <c r="M168" s="23"/>
      <c r="N168" s="23"/>
      <c r="O168" s="24" t="str">
        <f t="shared" si="16"/>
        <v xml:space="preserve">
  - 
    name:  完全倒装
    title:  完全倒装
    description: 
    koLyro: point
    koLyri:  infras
    son: </v>
      </c>
      <c r="P168" s="27" t="str">
        <f t="shared" si="23"/>
        <v xml:space="preserve">
            - 
              name:  完全倒装
              title:  完全倒装
              description: 
              koLyro: point
              koLyri:  infras
              son: </v>
      </c>
    </row>
    <row r="169" spans="1:41" ht="15" customHeight="1">
      <c r="A169" s="20">
        <f t="shared" si="17"/>
        <v>5</v>
      </c>
      <c r="B169" s="21" t="str">
        <f t="shared" si="18"/>
        <v>知识次点</v>
      </c>
      <c r="C169" s="21" t="str">
        <f t="shared" si="19"/>
        <v>部分倒装</v>
      </c>
      <c r="D169" s="21" t="str">
        <f>IFERROR(IF(I169=1,INDEX( {"chinese","english","math","physics","chemistry","biology","politics","history","geography"},MATCH(C169,{"语文","英语","数学","物理","化学","生物","政治","历史","地理"},0)),IF(I169=2,INDEX(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,{"单项选择","阅读理解","信息匹配","完形填空","短文填空","单句填空","短文改错","单句改错","句型转换","翻译短语","翻译句子","词汇/短语及固搭","完成句子","听力"},0)),"")), "")</f>
        <v/>
      </c>
      <c r="E169" s="21" t="str">
        <f t="shared" si="20"/>
        <v>知识点</v>
      </c>
      <c r="F169" s="21" t="str">
        <f t="shared" si="21"/>
        <v>次</v>
      </c>
      <c r="G169" s="21" t="str">
        <f>INDEX( {"body","discipline","area","topic","point"},MATCH(E169,{"知识体","知识域","知识区","知识主题","知识点"},0))</f>
        <v>point</v>
      </c>
      <c r="H169" s="21" t="str">
        <f>INDEX( {"super","just","sub","infras"},MATCH(F169,{"超","恰","亚","次"},0))</f>
        <v>infras</v>
      </c>
      <c r="I169" s="21">
        <f>MATCH(E169,{"知识体","知识域","知识区","知识主题","知识点"},0)-1</f>
        <v>4</v>
      </c>
      <c r="J169" s="21">
        <f>MATCH(F169,{"超","恰","亚","次"},0)-1</f>
        <v>3</v>
      </c>
      <c r="K169" s="21" t="str">
        <f t="shared" si="22"/>
        <v>英语</v>
      </c>
      <c r="L169" s="26" t="s">
        <v>106</v>
      </c>
      <c r="M169" s="23"/>
      <c r="N169" s="23"/>
      <c r="O169" s="24" t="str">
        <f t="shared" si="16"/>
        <v xml:space="preserve">
  - 
    name:  部分倒装
    title:  部分倒装
    description: 
    koLyro: point
    koLyri:  infras
    son: </v>
      </c>
      <c r="P169" s="27" t="str">
        <f t="shared" si="23"/>
        <v xml:space="preserve">
            - 
              name:  部分倒装
              title:  部分倒装
              description: 
              koLyro: point
              koLyri:  infras
              son: </v>
      </c>
    </row>
    <row r="170" spans="1:41" ht="15" customHeight="1">
      <c r="A170" s="20">
        <f t="shared" si="17"/>
        <v>5</v>
      </c>
      <c r="B170" s="21" t="str">
        <f t="shared" si="18"/>
        <v>知识次点</v>
      </c>
      <c r="C170" s="21" t="str">
        <f t="shared" si="19"/>
        <v>形式倒装</v>
      </c>
      <c r="D170" s="21" t="str">
        <f>IFERROR(IF(I170=1,INDEX( {"chinese","english","math","physics","chemistry","biology","politics","history","geography"},MATCH(C170,{"语文","英语","数学","物理","化学","生物","政治","历史","地理"},0)),IF(I170=2,INDEX(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,{"单项选择","阅读理解","信息匹配","完形填空","短文填空","单句填空","短文改错","单句改错","句型转换","翻译短语","翻译句子","词汇/短语及固搭","完成句子","听力"},0)),"")), "")</f>
        <v/>
      </c>
      <c r="E170" s="21" t="str">
        <f t="shared" si="20"/>
        <v>知识点</v>
      </c>
      <c r="F170" s="21" t="str">
        <f t="shared" si="21"/>
        <v>次</v>
      </c>
      <c r="G170" s="21" t="str">
        <f>INDEX( {"body","discipline","area","topic","point"},MATCH(E170,{"知识体","知识域","知识区","知识主题","知识点"},0))</f>
        <v>point</v>
      </c>
      <c r="H170" s="21" t="str">
        <f>INDEX( {"super","just","sub","infras"},MATCH(F170,{"超","恰","亚","次"},0))</f>
        <v>infras</v>
      </c>
      <c r="I170" s="21">
        <f>MATCH(E170,{"知识体","知识域","知识区","知识主题","知识点"},0)-1</f>
        <v>4</v>
      </c>
      <c r="J170" s="21">
        <f>MATCH(F170,{"超","恰","亚","次"},0)-1</f>
        <v>3</v>
      </c>
      <c r="K170" s="21" t="str">
        <f t="shared" si="22"/>
        <v>英语</v>
      </c>
      <c r="L170" s="26" t="s">
        <v>107</v>
      </c>
      <c r="M170" s="23"/>
      <c r="N170" s="23"/>
      <c r="O170" s="24" t="str">
        <f t="shared" si="16"/>
        <v xml:space="preserve">
  - 
    name:  形式倒装
    title:  形式倒装
    description: 
    koLyro: point
    koLyri:  infras
    son: </v>
      </c>
      <c r="P170" s="27" t="str">
        <f t="shared" si="23"/>
        <v xml:space="preserve">
            - 
              name:  形式倒装
              title:  形式倒装
              description: 
              koLyro: point
              koLyri:  infras
              son: </v>
      </c>
    </row>
    <row r="171" spans="1:41" ht="15" customHeight="1">
      <c r="A171" s="20">
        <f t="shared" si="17"/>
        <v>2</v>
      </c>
      <c r="B171" s="21" t="str">
        <f t="shared" si="18"/>
        <v>知识区</v>
      </c>
      <c r="C171" s="21" t="str">
        <f t="shared" si="19"/>
        <v>词汇/短语及固搭</v>
      </c>
      <c r="D171" s="21" t="str">
        <f>IFERROR(IF(I171=1,INDEX( {"chinese","english","math","physics","chemistry","biology","politics","history","geography"},MATCH(C171,{"语文","英语","数学","物理","化学","生物","政治","历史","地理"},0)),IF(I171=2,INDEX(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,{"单项选择","阅读理解","信息匹配","完形填空","短文填空","单句填空","短文改错","单句改错","句型转换","翻译短语","翻译句子","词汇/短语及固搭","完成句子","听力"},0)),"")), "")</f>
        <v>vocabularyList/phraseList</v>
      </c>
      <c r="E171" s="21" t="str">
        <f t="shared" si="20"/>
        <v>知识区</v>
      </c>
      <c r="F171" s="21" t="str">
        <f t="shared" si="21"/>
        <v>恰</v>
      </c>
      <c r="G171" s="21" t="str">
        <f>INDEX( {"body","discipline","area","topic","point"},MATCH(E171,{"知识体","知识域","知识区","知识主题","知识点"},0))</f>
        <v>area</v>
      </c>
      <c r="H171" s="21" t="str">
        <f>INDEX( {"super","just","sub","infras"},MATCH(F171,{"超","恰","亚","次"},0))</f>
        <v>just</v>
      </c>
      <c r="I171" s="21">
        <f>MATCH(E171,{"知识体","知识域","知识区","知识主题","知识点"},0)-1</f>
        <v>2</v>
      </c>
      <c r="J171" s="21">
        <f>MATCH(F171,{"超","恰","亚","次"},0)-1</f>
        <v>1</v>
      </c>
      <c r="K171" s="21" t="str">
        <f t="shared" si="22"/>
        <v>英语</v>
      </c>
      <c r="L171" s="26" t="s">
        <v>108</v>
      </c>
      <c r="M171" s="23"/>
      <c r="N171" s="23"/>
      <c r="O171" s="24" t="str">
        <f t="shared" si="16"/>
        <v xml:space="preserve">
  - 
    name:  vocabularyList/phraseList
    title:  词汇/短语及固搭
    description: 
    koLyro: area
    koLyri:  just
    son: </v>
      </c>
      <c r="P171" s="27" t="str">
        <f t="shared" si="23"/>
        <v xml:space="preserve">
      - 
        name:  vocabularyList/phraseList
        title:  词汇/短语及固搭
        description: 
        koLyro: area
        koLyri:  just
        son: </v>
      </c>
    </row>
    <row r="172" spans="1:41" s="6" customFormat="1" ht="15" customHeight="1">
      <c r="A172" s="20">
        <f t="shared" si="17"/>
        <v>1</v>
      </c>
      <c r="B172" s="21" t="str">
        <f t="shared" si="18"/>
        <v>知识域</v>
      </c>
      <c r="C172" s="21" t="str">
        <f t="shared" si="19"/>
        <v>数学</v>
      </c>
      <c r="D172" s="21" t="str">
        <f>IFERROR(IF(I172=1,INDEX( {"chinese","english","math","physics","chemistry","biology","politics","history","geography"},MATCH(C172,{"语文","英语","数学","物理","化学","生物","政治","历史","地理"},0)),IF(I172=2,INDEX(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,{"单项选择","阅读理解","信息匹配","完形填空","短文填空","单句填空","短文改错","单句改错","句型转换","翻译短语","翻译句子","词汇/短语及固搭","完成句子","听力"},0)),"")), "")</f>
        <v>math</v>
      </c>
      <c r="E172" s="21" t="str">
        <f t="shared" si="20"/>
        <v>知识域</v>
      </c>
      <c r="F172" s="21" t="str">
        <f t="shared" si="21"/>
        <v>恰</v>
      </c>
      <c r="G172" s="21" t="str">
        <f>INDEX( {"body","discipline","area","topic","point"},MATCH(E172,{"知识体","知识域","知识区","知识主题","知识点"},0))</f>
        <v>discipline</v>
      </c>
      <c r="H172" s="21" t="str">
        <f>INDEX( {"super","just","sub","infras"},MATCH(F172,{"超","恰","亚","次"},0))</f>
        <v>just</v>
      </c>
      <c r="I172" s="21">
        <f>MATCH(E172,{"知识体","知识域","知识区","知识主题","知识点"},0)-1</f>
        <v>1</v>
      </c>
      <c r="J172" s="21">
        <f>MATCH(F172,{"超","恰","亚","次"},0)-1</f>
        <v>1</v>
      </c>
      <c r="K172" s="21" t="str">
        <f t="shared" si="22"/>
        <v>数学</v>
      </c>
      <c r="L172" s="26" t="s">
        <v>154</v>
      </c>
      <c r="M172" s="23"/>
      <c r="N172" s="23"/>
      <c r="O172" s="24" t="str">
        <f t="shared" si="16"/>
        <v xml:space="preserve">
  - 
    name:  math
    title:  数学
    description: 
    koLyro: discipline
    koLyri:  just
    son: </v>
      </c>
      <c r="P172" s="27" t="str">
        <f t="shared" si="23"/>
        <v xml:space="preserve">
    - 
      name:  math
      title:  数学
      description: 
      koLyro: discipline
      koLyri:  just
      son: 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</row>
    <row r="173" spans="1:41" ht="15" customHeight="1">
      <c r="A173" s="20">
        <f t="shared" si="17"/>
        <v>2</v>
      </c>
      <c r="B173" s="21" t="str">
        <f t="shared" si="18"/>
        <v>知识区</v>
      </c>
      <c r="C173" s="21" t="str">
        <f t="shared" si="19"/>
        <v>1.集合与常用逻辑用语</v>
      </c>
      <c r="D173" s="21" t="str">
        <f>IFERROR(IF(I173=1,INDEX( {"chinese","english","math","physics","chemistry","biology","politics","history","geography"},MATCH(C173,{"语文","英语","数学","物理","化学","生物","政治","历史","地理"},0)),IF(I173=2,INDEX(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,{"单项选择","阅读理解","信息匹配","完形填空","短文填空","单句填空","短文改错","单句改错","句型转换","翻译短语","翻译句子","词汇/短语及固搭","完成句子","听力"},0)),"")), "")</f>
        <v/>
      </c>
      <c r="E173" s="21" t="str">
        <f t="shared" si="20"/>
        <v>知识区</v>
      </c>
      <c r="F173" s="21" t="str">
        <f t="shared" si="21"/>
        <v>恰</v>
      </c>
      <c r="G173" s="21" t="str">
        <f>INDEX( {"body","discipline","area","topic","point"},MATCH(E173,{"知识体","知识域","知识区","知识主题","知识点"},0))</f>
        <v>area</v>
      </c>
      <c r="H173" s="21" t="str">
        <f>INDEX( {"super","just","sub","infras"},MATCH(F173,{"超","恰","亚","次"},0))</f>
        <v>just</v>
      </c>
      <c r="I173" s="21">
        <f>MATCH(E173,{"知识体","知识域","知识区","知识主题","知识点"},0)-1</f>
        <v>2</v>
      </c>
      <c r="J173" s="21">
        <f>MATCH(F173,{"超","恰","亚","次"},0)-1</f>
        <v>1</v>
      </c>
      <c r="K173" s="21" t="str">
        <f t="shared" si="22"/>
        <v>数学</v>
      </c>
      <c r="L173" s="26" t="s">
        <v>4676</v>
      </c>
      <c r="M173" s="23" t="s">
        <v>155</v>
      </c>
      <c r="N173" s="23"/>
      <c r="O173" s="24" t="str">
        <f t="shared" si="16"/>
        <v xml:space="preserve">
  - 
    name:  1.集合与常用逻辑用语
    title:  1.集合与常用逻辑用语
    description: 
    koLyro: area
    koLyri:  just
    son: </v>
      </c>
      <c r="P173" s="27" t="str">
        <f t="shared" si="23"/>
        <v xml:space="preserve">
      - 
        name:  1.集合与常用逻辑用语
        title:  1.集合与常用逻辑用语
        description: 
        koLyro: area
        koLyri:  just
        son: </v>
      </c>
    </row>
    <row r="174" spans="1:41" ht="15" customHeight="1">
      <c r="A174" s="20">
        <f t="shared" si="17"/>
        <v>3</v>
      </c>
      <c r="B174" s="21" t="str">
        <f t="shared" si="18"/>
        <v>知识主题</v>
      </c>
      <c r="C174" s="21" t="str">
        <f t="shared" si="19"/>
        <v xml:space="preserve"> 集合</v>
      </c>
      <c r="D174" s="21" t="str">
        <f>IFERROR(IF(I174=1,INDEX( {"chinese","english","math","physics","chemistry","biology","politics","history","geography"},MATCH(C174,{"语文","英语","数学","物理","化学","生物","政治","历史","地理"},0)),IF(I174=2,INDEX(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,{"单项选择","阅读理解","信息匹配","完形填空","短文填空","单句填空","短文改错","单句改错","句型转换","翻译短语","翻译句子","词汇/短语及固搭","完成句子","听力"},0)),"")), "")</f>
        <v/>
      </c>
      <c r="E174" s="21" t="str">
        <f t="shared" si="20"/>
        <v>知识主题</v>
      </c>
      <c r="F174" s="21" t="str">
        <f t="shared" si="21"/>
        <v>恰</v>
      </c>
      <c r="G174" s="21" t="str">
        <f>INDEX( {"body","discipline","area","topic","point"},MATCH(E174,{"知识体","知识域","知识区","知识主题","知识点"},0))</f>
        <v>topic</v>
      </c>
      <c r="H174" s="21" t="str">
        <f>INDEX( {"super","just","sub","infras"},MATCH(F174,{"超","恰","亚","次"},0))</f>
        <v>just</v>
      </c>
      <c r="I174" s="21">
        <f>MATCH(E174,{"知识体","知识域","知识区","知识主题","知识点"},0)-1</f>
        <v>3</v>
      </c>
      <c r="J174" s="21">
        <f>MATCH(F174,{"超","恰","亚","次"},0)-1</f>
        <v>1</v>
      </c>
      <c r="K174" s="21" t="str">
        <f t="shared" si="22"/>
        <v>数学</v>
      </c>
      <c r="L174" s="26" t="s">
        <v>4599</v>
      </c>
      <c r="M174" s="23" t="s">
        <v>157</v>
      </c>
      <c r="N174" s="23"/>
      <c r="O174" s="24" t="str">
        <f t="shared" si="16"/>
        <v xml:space="preserve">
  - 
    name:   集合
    title:   集合
    description: 
    koLyro: topic
    koLyri:  just
    son: </v>
      </c>
      <c r="P174" s="27" t="str">
        <f t="shared" si="23"/>
        <v xml:space="preserve">
        - 
          name:   集合
          title:   集合
          description: 
          koLyro: topic
          koLyri:  just
          son: </v>
      </c>
    </row>
    <row r="175" spans="1:41" ht="15" customHeight="1">
      <c r="A175" s="20">
        <f t="shared" si="17"/>
        <v>4</v>
      </c>
      <c r="B175" s="21" t="str">
        <f t="shared" si="18"/>
        <v>知识点</v>
      </c>
      <c r="C175" s="21" t="str">
        <f t="shared" si="19"/>
        <v>集合的概念</v>
      </c>
      <c r="D175" s="21" t="str">
        <f>IFERROR(IF(I175=1,INDEX( {"chinese","english","math","physics","chemistry","biology","politics","history","geography"},MATCH(C175,{"语文","英语","数学","物理","化学","生物","政治","历史","地理"},0)),IF(I175=2,INDEX(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,{"单项选择","阅读理解","信息匹配","完形填空","短文填空","单句填空","短文改错","单句改错","句型转换","翻译短语","翻译句子","词汇/短语及固搭","完成句子","听力"},0)),"")), "")</f>
        <v/>
      </c>
      <c r="E175" s="21" t="str">
        <f t="shared" si="20"/>
        <v>知识点</v>
      </c>
      <c r="F175" s="21" t="str">
        <f t="shared" si="21"/>
        <v>恰</v>
      </c>
      <c r="G175" s="21" t="str">
        <f>INDEX( {"body","discipline","area","topic","point"},MATCH(E175,{"知识体","知识域","知识区","知识主题","知识点"},0))</f>
        <v>point</v>
      </c>
      <c r="H175" s="21" t="str">
        <f>INDEX( {"super","just","sub","infras"},MATCH(F175,{"超","恰","亚","次"},0))</f>
        <v>just</v>
      </c>
      <c r="I175" s="21">
        <f>MATCH(E175,{"知识体","知识域","知识区","知识主题","知识点"},0)-1</f>
        <v>4</v>
      </c>
      <c r="J175" s="21">
        <f>MATCH(F175,{"超","恰","亚","次"},0)-1</f>
        <v>1</v>
      </c>
      <c r="K175" s="21" t="str">
        <f t="shared" si="22"/>
        <v>数学</v>
      </c>
      <c r="L175" s="26" t="s">
        <v>158</v>
      </c>
      <c r="M175" s="23"/>
      <c r="N175" s="23"/>
      <c r="O175" s="24" t="str">
        <f t="shared" si="16"/>
        <v xml:space="preserve">
  - 
    name:  集合的概念
    title:  集合的概念
    description: 
    koLyro: point
    koLyri:  just
    son: </v>
      </c>
      <c r="P175" s="27" t="str">
        <f t="shared" si="23"/>
        <v xml:space="preserve">
          - 
            name:  集合的概念
            title:  集合的概念
            description: 
            koLyro: point
            koLyri:  just
            son: </v>
      </c>
    </row>
    <row r="176" spans="1:41" ht="15" customHeight="1">
      <c r="A176" s="20">
        <f t="shared" si="17"/>
        <v>5</v>
      </c>
      <c r="B176" s="21" t="str">
        <f t="shared" si="18"/>
        <v>知识亚点</v>
      </c>
      <c r="C176" s="21" t="str">
        <f t="shared" si="19"/>
        <v>元素与集合的概念</v>
      </c>
      <c r="D176" s="21" t="str">
        <f>IFERROR(IF(I176=1,INDEX( {"chinese","english","math","physics","chemistry","biology","politics","history","geography"},MATCH(C176,{"语文","英语","数学","物理","化学","生物","政治","历史","地理"},0)),IF(I176=2,INDEX(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,{"单项选择","阅读理解","信息匹配","完形填空","短文填空","单句填空","短文改错","单句改错","句型转换","翻译短语","翻译句子","词汇/短语及固搭","完成句子","听力"},0)),"")), "")</f>
        <v/>
      </c>
      <c r="E176" s="21" t="str">
        <f t="shared" si="20"/>
        <v>知识点</v>
      </c>
      <c r="F176" s="21" t="str">
        <f t="shared" si="21"/>
        <v>亚</v>
      </c>
      <c r="G176" s="21" t="str">
        <f>INDEX( {"body","discipline","area","topic","point"},MATCH(E176,{"知识体","知识域","知识区","知识主题","知识点"},0))</f>
        <v>point</v>
      </c>
      <c r="H176" s="21" t="str">
        <f>INDEX( {"super","just","sub","infras"},MATCH(F176,{"超","恰","亚","次"},0))</f>
        <v>sub</v>
      </c>
      <c r="I176" s="21">
        <f>MATCH(E176,{"知识体","知识域","知识区","知识主题","知识点"},0)-1</f>
        <v>4</v>
      </c>
      <c r="J176" s="21">
        <f>MATCH(F176,{"超","恰","亚","次"},0)-1</f>
        <v>2</v>
      </c>
      <c r="K176" s="21" t="str">
        <f t="shared" si="22"/>
        <v>数学</v>
      </c>
      <c r="L176" s="26" t="s">
        <v>159</v>
      </c>
      <c r="M176" s="23"/>
      <c r="N176" s="23"/>
      <c r="O176" s="24" t="str">
        <f t="shared" si="16"/>
        <v xml:space="preserve">
  - 
    name:  元素与集合的概念
    title:  元素与集合的概念
    description: 
    koLyro: point
    koLyri:  sub
    son: </v>
      </c>
      <c r="P176" s="27" t="str">
        <f t="shared" si="23"/>
        <v xml:space="preserve">
            - 
              name:  元素与集合的概念
              title:  元素与集合的概念
              description: 
              koLyro: point
              koLyri:  sub
              son: </v>
      </c>
    </row>
    <row r="177" spans="1:16" ht="15" customHeight="1">
      <c r="A177" s="20">
        <f t="shared" si="17"/>
        <v>5</v>
      </c>
      <c r="B177" s="21" t="str">
        <f t="shared" si="18"/>
        <v>知识亚点</v>
      </c>
      <c r="C177" s="21" t="str">
        <f t="shared" si="19"/>
        <v>元素与集合的关系</v>
      </c>
      <c r="D177" s="21" t="str">
        <f>IFERROR(IF(I177=1,INDEX( {"chinese","english","math","physics","chemistry","biology","politics","history","geography"},MATCH(C177,{"语文","英语","数学","物理","化学","生物","政治","历史","地理"},0)),IF(I177=2,INDEX(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,{"单项选择","阅读理解","信息匹配","完形填空","短文填空","单句填空","短文改错","单句改错","句型转换","翻译短语","翻译句子","词汇/短语及固搭","完成句子","听力"},0)),"")), "")</f>
        <v/>
      </c>
      <c r="E177" s="21" t="str">
        <f t="shared" si="20"/>
        <v>知识点</v>
      </c>
      <c r="F177" s="21" t="str">
        <f t="shared" si="21"/>
        <v>亚</v>
      </c>
      <c r="G177" s="21" t="str">
        <f>INDEX( {"body","discipline","area","topic","point"},MATCH(E177,{"知识体","知识域","知识区","知识主题","知识点"},0))</f>
        <v>point</v>
      </c>
      <c r="H177" s="21" t="str">
        <f>INDEX( {"super","just","sub","infras"},MATCH(F177,{"超","恰","亚","次"},0))</f>
        <v>sub</v>
      </c>
      <c r="I177" s="21">
        <f>MATCH(E177,{"知识体","知识域","知识区","知识主题","知识点"},0)-1</f>
        <v>4</v>
      </c>
      <c r="J177" s="21">
        <f>MATCH(F177,{"超","恰","亚","次"},0)-1</f>
        <v>2</v>
      </c>
      <c r="K177" s="21" t="str">
        <f t="shared" si="22"/>
        <v>数学</v>
      </c>
      <c r="L177" s="26" t="s">
        <v>160</v>
      </c>
      <c r="M177" s="23"/>
      <c r="N177" s="23"/>
      <c r="O177" s="24" t="str">
        <f t="shared" si="16"/>
        <v xml:space="preserve">
  - 
    name:  元素与集合的关系
    title:  元素与集合的关系
    description: 
    koLyro: point
    koLyri:  sub
    son: </v>
      </c>
      <c r="P177" s="27" t="str">
        <f t="shared" si="23"/>
        <v xml:space="preserve">
            - 
              name:  元素与集合的关系
              title:  元素与集合的关系
              description: 
              koLyro: point
              koLyri:  sub
              son: </v>
      </c>
    </row>
    <row r="178" spans="1:16" ht="15" customHeight="1">
      <c r="A178" s="20">
        <f t="shared" si="17"/>
        <v>5</v>
      </c>
      <c r="B178" s="21" t="str">
        <f t="shared" si="18"/>
        <v>知识亚点</v>
      </c>
      <c r="C178" s="21" t="str">
        <f t="shared" si="19"/>
        <v>集合中元素的特性</v>
      </c>
      <c r="D178" s="21" t="str">
        <f>IFERROR(IF(I178=1,INDEX( {"chinese","english","math","physics","chemistry","biology","politics","history","geography"},MATCH(C178,{"语文","英语","数学","物理","化学","生物","政治","历史","地理"},0)),IF(I178=2,INDEX(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,{"单项选择","阅读理解","信息匹配","完形填空","短文填空","单句填空","短文改错","单句改错","句型转换","翻译短语","翻译句子","词汇/短语及固搭","完成句子","听力"},0)),"")), "")</f>
        <v/>
      </c>
      <c r="E178" s="21" t="str">
        <f t="shared" si="20"/>
        <v>知识点</v>
      </c>
      <c r="F178" s="21" t="str">
        <f t="shared" si="21"/>
        <v>亚</v>
      </c>
      <c r="G178" s="21" t="str">
        <f>INDEX( {"body","discipline","area","topic","point"},MATCH(E178,{"知识体","知识域","知识区","知识主题","知识点"},0))</f>
        <v>point</v>
      </c>
      <c r="H178" s="21" t="str">
        <f>INDEX( {"super","just","sub","infras"},MATCH(F178,{"超","恰","亚","次"},0))</f>
        <v>sub</v>
      </c>
      <c r="I178" s="21">
        <f>MATCH(E178,{"知识体","知识域","知识区","知识主题","知识点"},0)-1</f>
        <v>4</v>
      </c>
      <c r="J178" s="21">
        <f>MATCH(F178,{"超","恰","亚","次"},0)-1</f>
        <v>2</v>
      </c>
      <c r="K178" s="21" t="str">
        <f t="shared" si="22"/>
        <v>数学</v>
      </c>
      <c r="L178" s="26" t="s">
        <v>161</v>
      </c>
      <c r="M178" s="23"/>
      <c r="N178" s="23"/>
      <c r="O178" s="24" t="str">
        <f t="shared" si="16"/>
        <v xml:space="preserve">
  - 
    name:  集合中元素的特性
    title:  集合中元素的特性
    description: 
    koLyro: point
    koLyri:  sub
    son: </v>
      </c>
      <c r="P178" s="27" t="str">
        <f t="shared" si="23"/>
        <v xml:space="preserve">
            - 
              name:  集合中元素的特性
              title:  集合中元素的特性
              description: 
              koLyro: point
              koLyri:  sub
              son: </v>
      </c>
    </row>
    <row r="179" spans="1:16" ht="15" customHeight="1">
      <c r="A179" s="20">
        <f t="shared" si="17"/>
        <v>4</v>
      </c>
      <c r="B179" s="21" t="str">
        <f t="shared" si="18"/>
        <v>知识点</v>
      </c>
      <c r="C179" s="21" t="str">
        <f t="shared" si="19"/>
        <v>集合间的基本关系</v>
      </c>
      <c r="D179" s="21" t="str">
        <f>IFERROR(IF(I179=1,INDEX( {"chinese","english","math","physics","chemistry","biology","politics","history","geography"},MATCH(C179,{"语文","英语","数学","物理","化学","生物","政治","历史","地理"},0)),IF(I179=2,INDEX(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,{"单项选择","阅读理解","信息匹配","完形填空","短文填空","单句填空","短文改错","单句改错","句型转换","翻译短语","翻译句子","词汇/短语及固搭","完成句子","听力"},0)),"")), "")</f>
        <v/>
      </c>
      <c r="E179" s="21" t="str">
        <f t="shared" si="20"/>
        <v>知识点</v>
      </c>
      <c r="F179" s="21" t="str">
        <f t="shared" si="21"/>
        <v>恰</v>
      </c>
      <c r="G179" s="21" t="str">
        <f>INDEX( {"body","discipline","area","topic","point"},MATCH(E179,{"知识体","知识域","知识区","知识主题","知识点"},0))</f>
        <v>point</v>
      </c>
      <c r="H179" s="21" t="str">
        <f>INDEX( {"super","just","sub","infras"},MATCH(F179,{"超","恰","亚","次"},0))</f>
        <v>just</v>
      </c>
      <c r="I179" s="21">
        <f>MATCH(E179,{"知识体","知识域","知识区","知识主题","知识点"},0)-1</f>
        <v>4</v>
      </c>
      <c r="J179" s="21">
        <f>MATCH(F179,{"超","恰","亚","次"},0)-1</f>
        <v>1</v>
      </c>
      <c r="K179" s="21" t="str">
        <f t="shared" si="22"/>
        <v>数学</v>
      </c>
      <c r="L179" s="26" t="s">
        <v>162</v>
      </c>
      <c r="M179" s="23"/>
      <c r="N179" s="23"/>
      <c r="O179" s="24" t="str">
        <f t="shared" si="16"/>
        <v xml:space="preserve">
  - 
    name:  集合间的基本关系
    title:  集合间的基本关系
    description: 
    koLyro: point
    koLyri:  just
    son: </v>
      </c>
      <c r="P179" s="27" t="str">
        <f t="shared" si="23"/>
        <v xml:space="preserve">
          - 
            name:  集合间的基本关系
            title:  集合间的基本关系
            description: 
            koLyro: point
            koLyri:  just
            son: </v>
      </c>
    </row>
    <row r="180" spans="1:16" ht="15" customHeight="1">
      <c r="A180" s="20">
        <f t="shared" si="17"/>
        <v>5</v>
      </c>
      <c r="B180" s="21" t="str">
        <f t="shared" si="18"/>
        <v>知识亚点</v>
      </c>
      <c r="C180" s="21" t="str">
        <f t="shared" si="19"/>
        <v>集合间的关系的理解判断</v>
      </c>
      <c r="D180" s="21" t="str">
        <f>IFERROR(IF(I180=1,INDEX( {"chinese","english","math","physics","chemistry","biology","politics","history","geography"},MATCH(C180,{"语文","英语","数学","物理","化学","生物","政治","历史","地理"},0)),IF(I180=2,INDEX(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,{"单项选择","阅读理解","信息匹配","完形填空","短文填空","单句填空","短文改错","单句改错","句型转换","翻译短语","翻译句子","词汇/短语及固搭","完成句子","听力"},0)),"")), "")</f>
        <v/>
      </c>
      <c r="E180" s="21" t="str">
        <f t="shared" si="20"/>
        <v>知识点</v>
      </c>
      <c r="F180" s="21" t="str">
        <f t="shared" si="21"/>
        <v>亚</v>
      </c>
      <c r="G180" s="21" t="str">
        <f>INDEX( {"body","discipline","area","topic","point"},MATCH(E180,{"知识体","知识域","知识区","知识主题","知识点"},0))</f>
        <v>point</v>
      </c>
      <c r="H180" s="21" t="str">
        <f>INDEX( {"super","just","sub","infras"},MATCH(F180,{"超","恰","亚","次"},0))</f>
        <v>sub</v>
      </c>
      <c r="I180" s="21">
        <f>MATCH(E180,{"知识体","知识域","知识区","知识主题","知识点"},0)-1</f>
        <v>4</v>
      </c>
      <c r="J180" s="21">
        <f>MATCH(F180,{"超","恰","亚","次"},0)-1</f>
        <v>2</v>
      </c>
      <c r="K180" s="21" t="str">
        <f t="shared" si="22"/>
        <v>数学</v>
      </c>
      <c r="L180" s="26" t="s">
        <v>163</v>
      </c>
      <c r="M180" s="23"/>
      <c r="N180" s="23"/>
      <c r="O180" s="24" t="str">
        <f t="shared" si="16"/>
        <v xml:space="preserve">
  - 
    name:  集合间的关系的理解判断
    title:  集合间的关系的理解判断
    description: 
    koLyro: point
    koLyri:  sub
    son: </v>
      </c>
      <c r="P180" s="27" t="str">
        <f t="shared" si="23"/>
        <v xml:space="preserve">
            - 
              name:  集合间的关系的理解判断
              title:  集合间的关系的理解判断
              description: 
              koLyro: point
              koLyri:  sub
              son: </v>
      </c>
    </row>
    <row r="181" spans="1:16" ht="15" customHeight="1">
      <c r="A181" s="20">
        <f t="shared" si="17"/>
        <v>5</v>
      </c>
      <c r="B181" s="21" t="str">
        <f t="shared" si="18"/>
        <v>知识亚点</v>
      </c>
      <c r="C181" s="21" t="str">
        <f t="shared" si="19"/>
        <v>集合的个数</v>
      </c>
      <c r="D181" s="21" t="str">
        <f>IFERROR(IF(I181=1,INDEX( {"chinese","english","math","physics","chemistry","biology","politics","history","geography"},MATCH(C181,{"语文","英语","数学","物理","化学","生物","政治","历史","地理"},0)),IF(I181=2,INDEX(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,{"单项选择","阅读理解","信息匹配","完形填空","短文填空","单句填空","短文改错","单句改错","句型转换","翻译短语","翻译句子","词汇/短语及固搭","完成句子","听力"},0)),"")), "")</f>
        <v/>
      </c>
      <c r="E181" s="21" t="str">
        <f t="shared" si="20"/>
        <v>知识点</v>
      </c>
      <c r="F181" s="21" t="str">
        <f t="shared" si="21"/>
        <v>亚</v>
      </c>
      <c r="G181" s="21" t="str">
        <f>INDEX( {"body","discipline","area","topic","point"},MATCH(E181,{"知识体","知识域","知识区","知识主题","知识点"},0))</f>
        <v>point</v>
      </c>
      <c r="H181" s="21" t="str">
        <f>INDEX( {"super","just","sub","infras"},MATCH(F181,{"超","恰","亚","次"},0))</f>
        <v>sub</v>
      </c>
      <c r="I181" s="21">
        <f>MATCH(E181,{"知识体","知识域","知识区","知识主题","知识点"},0)-1</f>
        <v>4</v>
      </c>
      <c r="J181" s="21">
        <f>MATCH(F181,{"超","恰","亚","次"},0)-1</f>
        <v>2</v>
      </c>
      <c r="K181" s="21" t="str">
        <f t="shared" si="22"/>
        <v>数学</v>
      </c>
      <c r="L181" s="26" t="s">
        <v>164</v>
      </c>
      <c r="M181" s="23"/>
      <c r="N181" s="23"/>
      <c r="O181" s="24" t="str">
        <f t="shared" si="16"/>
        <v xml:space="preserve">
  - 
    name:  集合的个数
    title:  集合的个数
    description: 
    koLyro: point
    koLyri:  sub
    son: </v>
      </c>
      <c r="P181" s="27" t="str">
        <f t="shared" si="23"/>
        <v xml:space="preserve">
            - 
              name:  集合的个数
              title:  集合的个数
              description: 
              koLyro: point
              koLyri:  sub
              son: </v>
      </c>
    </row>
    <row r="182" spans="1:16" ht="15" customHeight="1">
      <c r="A182" s="20">
        <f t="shared" si="17"/>
        <v>5</v>
      </c>
      <c r="B182" s="21" t="str">
        <f t="shared" si="18"/>
        <v>知识亚点</v>
      </c>
      <c r="C182" s="21" t="str">
        <f t="shared" si="19"/>
        <v>集合间关系的参数问题</v>
      </c>
      <c r="D182" s="21" t="str">
        <f>IFERROR(IF(I182=1,INDEX( {"chinese","english","math","physics","chemistry","biology","politics","history","geography"},MATCH(C182,{"语文","英语","数学","物理","化学","生物","政治","历史","地理"},0)),IF(I182=2,INDEX(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,{"单项选择","阅读理解","信息匹配","完形填空","短文填空","单句填空","短文改错","单句改错","句型转换","翻译短语","翻译句子","词汇/短语及固搭","完成句子","听力"},0)),"")), "")</f>
        <v/>
      </c>
      <c r="E182" s="21" t="str">
        <f t="shared" si="20"/>
        <v>知识点</v>
      </c>
      <c r="F182" s="21" t="str">
        <f t="shared" si="21"/>
        <v>亚</v>
      </c>
      <c r="G182" s="21" t="str">
        <f>INDEX( {"body","discipline","area","topic","point"},MATCH(E182,{"知识体","知识域","知识区","知识主题","知识点"},0))</f>
        <v>point</v>
      </c>
      <c r="H182" s="21" t="str">
        <f>INDEX( {"super","just","sub","infras"},MATCH(F182,{"超","恰","亚","次"},0))</f>
        <v>sub</v>
      </c>
      <c r="I182" s="21">
        <f>MATCH(E182,{"知识体","知识域","知识区","知识主题","知识点"},0)-1</f>
        <v>4</v>
      </c>
      <c r="J182" s="21">
        <f>MATCH(F182,{"超","恰","亚","次"},0)-1</f>
        <v>2</v>
      </c>
      <c r="K182" s="21" t="str">
        <f t="shared" si="22"/>
        <v>数学</v>
      </c>
      <c r="L182" s="26" t="s">
        <v>165</v>
      </c>
      <c r="M182" s="23"/>
      <c r="N182" s="23"/>
      <c r="O182" s="24" t="str">
        <f t="shared" si="16"/>
        <v xml:space="preserve">
  - 
    name:  集合间关系的参数问题
    title:  集合间关系的参数问题
    description: 
    koLyro: point
    koLyri:  sub
    son: </v>
      </c>
      <c r="P182" s="27" t="str">
        <f t="shared" si="23"/>
        <v xml:space="preserve">
            - 
              name:  集合间关系的参数问题
              title:  集合间关系的参数问题
              description: 
              koLyro: point
              koLyri:  sub
              son: </v>
      </c>
    </row>
    <row r="183" spans="1:16" ht="15" customHeight="1">
      <c r="A183" s="20">
        <f t="shared" si="17"/>
        <v>4</v>
      </c>
      <c r="B183" s="21" t="str">
        <f t="shared" si="18"/>
        <v>知识点</v>
      </c>
      <c r="C183" s="21" t="str">
        <f t="shared" si="19"/>
        <v>集合间的计算</v>
      </c>
      <c r="D183" s="21" t="str">
        <f>IFERROR(IF(I183=1,INDEX( {"chinese","english","math","physics","chemistry","biology","politics","history","geography"},MATCH(C183,{"语文","英语","数学","物理","化学","生物","政治","历史","地理"},0)),IF(I183=2,INDEX(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,{"单项选择","阅读理解","信息匹配","完形填空","短文填空","单句填空","短文改错","单句改错","句型转换","翻译短语","翻译句子","词汇/短语及固搭","完成句子","听力"},0)),"")), "")</f>
        <v/>
      </c>
      <c r="E183" s="21" t="str">
        <f t="shared" si="20"/>
        <v>知识点</v>
      </c>
      <c r="F183" s="21" t="str">
        <f t="shared" si="21"/>
        <v>恰</v>
      </c>
      <c r="G183" s="21" t="str">
        <f>INDEX( {"body","discipline","area","topic","point"},MATCH(E183,{"知识体","知识域","知识区","知识主题","知识点"},0))</f>
        <v>point</v>
      </c>
      <c r="H183" s="21" t="str">
        <f>INDEX( {"super","just","sub","infras"},MATCH(F183,{"超","恰","亚","次"},0))</f>
        <v>just</v>
      </c>
      <c r="I183" s="21">
        <f>MATCH(E183,{"知识体","知识域","知识区","知识主题","知识点"},0)-1</f>
        <v>4</v>
      </c>
      <c r="J183" s="21">
        <f>MATCH(F183,{"超","恰","亚","次"},0)-1</f>
        <v>1</v>
      </c>
      <c r="K183" s="21" t="str">
        <f t="shared" si="22"/>
        <v>数学</v>
      </c>
      <c r="L183" s="26" t="s">
        <v>166</v>
      </c>
      <c r="M183" s="23"/>
      <c r="N183" s="23"/>
      <c r="O183" s="24" t="str">
        <f t="shared" si="16"/>
        <v xml:space="preserve">
  - 
    name:  集合间的计算
    title:  集合间的计算
    description: 
    koLyro: point
    koLyri:  just
    son: </v>
      </c>
      <c r="P183" s="27" t="str">
        <f t="shared" si="23"/>
        <v xml:space="preserve">
          - 
            name:  集合间的计算
            title:  集合间的计算
            description: 
            koLyro: point
            koLyri:  just
            son: </v>
      </c>
    </row>
    <row r="184" spans="1:16" ht="15" customHeight="1">
      <c r="A184" s="20">
        <f t="shared" si="17"/>
        <v>4</v>
      </c>
      <c r="B184" s="21" t="str">
        <f t="shared" si="18"/>
        <v>知识点</v>
      </c>
      <c r="C184" s="21" t="str">
        <f t="shared" si="19"/>
        <v>韦恩图的应用</v>
      </c>
      <c r="D184" s="21" t="str">
        <f>IFERROR(IF(I184=1,INDEX( {"chinese","english","math","physics","chemistry","biology","politics","history","geography"},MATCH(C184,{"语文","英语","数学","物理","化学","生物","政治","历史","地理"},0)),IF(I184=2,INDEX(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,{"单项选择","阅读理解","信息匹配","完形填空","短文填空","单句填空","短文改错","单句改错","句型转换","翻译短语","翻译句子","词汇/短语及固搭","完成句子","听力"},0)),"")), "")</f>
        <v/>
      </c>
      <c r="E184" s="21" t="str">
        <f t="shared" si="20"/>
        <v>知识点</v>
      </c>
      <c r="F184" s="21" t="str">
        <f t="shared" si="21"/>
        <v>恰</v>
      </c>
      <c r="G184" s="21" t="str">
        <f>INDEX( {"body","discipline","area","topic","point"},MATCH(E184,{"知识体","知识域","知识区","知识主题","知识点"},0))</f>
        <v>point</v>
      </c>
      <c r="H184" s="21" t="str">
        <f>INDEX( {"super","just","sub","infras"},MATCH(F184,{"超","恰","亚","次"},0))</f>
        <v>just</v>
      </c>
      <c r="I184" s="21">
        <f>MATCH(E184,{"知识体","知识域","知识区","知识主题","知识点"},0)-1</f>
        <v>4</v>
      </c>
      <c r="J184" s="21">
        <f>MATCH(F184,{"超","恰","亚","次"},0)-1</f>
        <v>1</v>
      </c>
      <c r="K184" s="21" t="str">
        <f t="shared" si="22"/>
        <v>数学</v>
      </c>
      <c r="L184" s="26" t="s">
        <v>167</v>
      </c>
      <c r="M184" s="23"/>
      <c r="N184" s="23"/>
      <c r="O184" s="24" t="str">
        <f t="shared" si="16"/>
        <v xml:space="preserve">
  - 
    name:  韦恩图的应用
    title:  韦恩图的应用
    description: 
    koLyro: point
    koLyri:  just
    son: </v>
      </c>
      <c r="P184" s="27" t="str">
        <f t="shared" si="23"/>
        <v xml:space="preserve">
          - 
            name:  韦恩图的应用
            title:  韦恩图的应用
            description: 
            koLyro: point
            koLyri:  just
            son: </v>
      </c>
    </row>
    <row r="185" spans="1:16" ht="15" customHeight="1">
      <c r="A185" s="20">
        <f t="shared" si="17"/>
        <v>4</v>
      </c>
      <c r="B185" s="21" t="str">
        <f t="shared" si="18"/>
        <v>知识点</v>
      </c>
      <c r="C185" s="21" t="str">
        <f t="shared" si="19"/>
        <v>集合中的新定义问题</v>
      </c>
      <c r="D185" s="21" t="str">
        <f>IFERROR(IF(I185=1,INDEX( {"chinese","english","math","physics","chemistry","biology","politics","history","geography"},MATCH(C185,{"语文","英语","数学","物理","化学","生物","政治","历史","地理"},0)),IF(I185=2,INDEX(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,{"单项选择","阅读理解","信息匹配","完形填空","短文填空","单句填空","短文改错","单句改错","句型转换","翻译短语","翻译句子","词汇/短语及固搭","完成句子","听力"},0)),"")), "")</f>
        <v/>
      </c>
      <c r="E185" s="21" t="str">
        <f t="shared" si="20"/>
        <v>知识点</v>
      </c>
      <c r="F185" s="21" t="str">
        <f t="shared" si="21"/>
        <v>恰</v>
      </c>
      <c r="G185" s="21" t="str">
        <f>INDEX( {"body","discipline","area","topic","point"},MATCH(E185,{"知识体","知识域","知识区","知识主题","知识点"},0))</f>
        <v>point</v>
      </c>
      <c r="H185" s="21" t="str">
        <f>INDEX( {"super","just","sub","infras"},MATCH(F185,{"超","恰","亚","次"},0))</f>
        <v>just</v>
      </c>
      <c r="I185" s="21">
        <f>MATCH(E185,{"知识体","知识域","知识区","知识主题","知识点"},0)-1</f>
        <v>4</v>
      </c>
      <c r="J185" s="21">
        <f>MATCH(F185,{"超","恰","亚","次"},0)-1</f>
        <v>1</v>
      </c>
      <c r="K185" s="21" t="str">
        <f t="shared" si="22"/>
        <v>数学</v>
      </c>
      <c r="L185" s="26" t="s">
        <v>168</v>
      </c>
      <c r="M185" s="23"/>
      <c r="N185" s="23"/>
      <c r="O185" s="24" t="str">
        <f t="shared" si="16"/>
        <v xml:space="preserve">
  - 
    name:  集合中的新定义问题
    title:  集合中的新定义问题
    description: 
    koLyro: point
    koLyri:  just
    son: </v>
      </c>
      <c r="P185" s="27" t="str">
        <f t="shared" si="23"/>
        <v xml:space="preserve">
          - 
            name:  集合中的新定义问题
            title:  集合中的新定义问题
            description: 
            koLyro: point
            koLyri:  just
            son: </v>
      </c>
    </row>
    <row r="186" spans="1:16" ht="15" customHeight="1">
      <c r="A186" s="20">
        <f t="shared" si="17"/>
        <v>4</v>
      </c>
      <c r="B186" s="21" t="str">
        <f t="shared" si="18"/>
        <v>知识点</v>
      </c>
      <c r="C186" s="21" t="str">
        <f t="shared" si="19"/>
        <v>集合中的实际应用</v>
      </c>
      <c r="D186" s="21" t="str">
        <f>IFERROR(IF(I186=1,INDEX( {"chinese","english","math","physics","chemistry","biology","politics","history","geography"},MATCH(C186,{"语文","英语","数学","物理","化学","生物","政治","历史","地理"},0)),IF(I186=2,INDEX(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,{"单项选择","阅读理解","信息匹配","完形填空","短文填空","单句填空","短文改错","单句改错","句型转换","翻译短语","翻译句子","词汇/短语及固搭","完成句子","听力"},0)),"")), "")</f>
        <v/>
      </c>
      <c r="E186" s="21" t="str">
        <f t="shared" si="20"/>
        <v>知识点</v>
      </c>
      <c r="F186" s="21" t="str">
        <f t="shared" si="21"/>
        <v>恰</v>
      </c>
      <c r="G186" s="21" t="str">
        <f>INDEX( {"body","discipline","area","topic","point"},MATCH(E186,{"知识体","知识域","知识区","知识主题","知识点"},0))</f>
        <v>point</v>
      </c>
      <c r="H186" s="21" t="str">
        <f>INDEX( {"super","just","sub","infras"},MATCH(F186,{"超","恰","亚","次"},0))</f>
        <v>just</v>
      </c>
      <c r="I186" s="21">
        <f>MATCH(E186,{"知识体","知识域","知识区","知识主题","知识点"},0)-1</f>
        <v>4</v>
      </c>
      <c r="J186" s="21">
        <f>MATCH(F186,{"超","恰","亚","次"},0)-1</f>
        <v>1</v>
      </c>
      <c r="K186" s="21" t="str">
        <f t="shared" si="22"/>
        <v>数学</v>
      </c>
      <c r="L186" s="26" t="s">
        <v>169</v>
      </c>
      <c r="M186" s="23"/>
      <c r="N186" s="23"/>
      <c r="O186" s="24" t="str">
        <f t="shared" si="16"/>
        <v xml:space="preserve">
  - 
    name:  集合中的实际应用
    title:  集合中的实际应用
    description: 
    koLyro: point
    koLyri:  just
    son: </v>
      </c>
      <c r="P186" s="27" t="str">
        <f t="shared" si="23"/>
        <v xml:space="preserve">
          - 
            name:  集合中的实际应用
            title:  集合中的实际应用
            description: 
            koLyro: point
            koLyri:  just
            son: </v>
      </c>
    </row>
    <row r="187" spans="1:16" ht="15" customHeight="1">
      <c r="A187" s="20">
        <f t="shared" si="17"/>
        <v>3</v>
      </c>
      <c r="B187" s="21" t="str">
        <f t="shared" si="18"/>
        <v>知识主题</v>
      </c>
      <c r="C187" s="21" t="str">
        <f t="shared" si="19"/>
        <v xml:space="preserve"> 命题及其关系、充分条件与必要条件</v>
      </c>
      <c r="D187" s="21" t="str">
        <f>IFERROR(IF(I187=1,INDEX( {"chinese","english","math","physics","chemistry","biology","politics","history","geography"},MATCH(C187,{"语文","英语","数学","物理","化学","生物","政治","历史","地理"},0)),IF(I187=2,INDEX(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,{"单项选择","阅读理解","信息匹配","完形填空","短文填空","单句填空","短文改错","单句改错","句型转换","翻译短语","翻译句子","词汇/短语及固搭","完成句子","听力"},0)),"")), "")</f>
        <v/>
      </c>
      <c r="E187" s="21" t="str">
        <f t="shared" si="20"/>
        <v>知识主题</v>
      </c>
      <c r="F187" s="21" t="str">
        <f t="shared" si="21"/>
        <v>恰</v>
      </c>
      <c r="G187" s="21" t="str">
        <f>INDEX( {"body","discipline","area","topic","point"},MATCH(E187,{"知识体","知识域","知识区","知识主题","知识点"},0))</f>
        <v>topic</v>
      </c>
      <c r="H187" s="21" t="str">
        <f>INDEX( {"super","just","sub","infras"},MATCH(F187,{"超","恰","亚","次"},0))</f>
        <v>just</v>
      </c>
      <c r="I187" s="21">
        <f>MATCH(E187,{"知识体","知识域","知识区","知识主题","知识点"},0)-1</f>
        <v>3</v>
      </c>
      <c r="J187" s="21">
        <f>MATCH(F187,{"超","恰","亚","次"},0)-1</f>
        <v>1</v>
      </c>
      <c r="K187" s="21" t="str">
        <f t="shared" si="22"/>
        <v>数学</v>
      </c>
      <c r="L187" s="26" t="s">
        <v>4600</v>
      </c>
      <c r="M187" s="28"/>
      <c r="N187" s="23"/>
      <c r="O187" s="24" t="str">
        <f t="shared" si="16"/>
        <v xml:space="preserve">
  - 
    name:   命题及其关系、充分条件与必要条件
    title:   命题及其关系、充分条件与必要条件
    description: 
    koLyro: topic
    koLyri:  just
    son: </v>
      </c>
      <c r="P187" s="27" t="str">
        <f t="shared" si="23"/>
        <v xml:space="preserve">
        - 
          name:   命题及其关系、充分条件与必要条件
          title:   命题及其关系、充分条件与必要条件
          description: 
          koLyro: topic
          koLyri:  just
          son: </v>
      </c>
    </row>
    <row r="188" spans="1:16" ht="15" customHeight="1">
      <c r="A188" s="20">
        <f t="shared" si="17"/>
        <v>4</v>
      </c>
      <c r="B188" s="21" t="str">
        <f t="shared" si="18"/>
        <v>知识点</v>
      </c>
      <c r="C188" s="21" t="str">
        <f t="shared" si="19"/>
        <v>命题的基本概念</v>
      </c>
      <c r="D188" s="21" t="str">
        <f>IFERROR(IF(I188=1,INDEX( {"chinese","english","math","physics","chemistry","biology","politics","history","geography"},MATCH(C188,{"语文","英语","数学","物理","化学","生物","政治","历史","地理"},0)),IF(I188=2,INDEX(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,{"单项选择","阅读理解","信息匹配","完形填空","短文填空","单句填空","短文改错","单句改错","句型转换","翻译短语","翻译句子","词汇/短语及固搭","完成句子","听力"},0)),"")), "")</f>
        <v/>
      </c>
      <c r="E188" s="21" t="str">
        <f t="shared" si="20"/>
        <v>知识点</v>
      </c>
      <c r="F188" s="21" t="str">
        <f t="shared" si="21"/>
        <v>恰</v>
      </c>
      <c r="G188" s="21" t="str">
        <f>INDEX( {"body","discipline","area","topic","point"},MATCH(E188,{"知识体","知识域","知识区","知识主题","知识点"},0))</f>
        <v>point</v>
      </c>
      <c r="H188" s="21" t="str">
        <f>INDEX( {"super","just","sub","infras"},MATCH(F188,{"超","恰","亚","次"},0))</f>
        <v>just</v>
      </c>
      <c r="I188" s="21">
        <f>MATCH(E188,{"知识体","知识域","知识区","知识主题","知识点"},0)-1</f>
        <v>4</v>
      </c>
      <c r="J188" s="21">
        <f>MATCH(F188,{"超","恰","亚","次"},0)-1</f>
        <v>1</v>
      </c>
      <c r="K188" s="21" t="str">
        <f t="shared" si="22"/>
        <v>数学</v>
      </c>
      <c r="L188" s="26" t="s">
        <v>171</v>
      </c>
      <c r="M188" s="23"/>
      <c r="N188" s="23"/>
      <c r="O188" s="24" t="str">
        <f t="shared" si="16"/>
        <v xml:space="preserve">
  - 
    name:  命题的基本概念
    title:  命题的基本概念
    description: 
    koLyro: point
    koLyri:  just
    son: </v>
      </c>
      <c r="P188" s="27" t="str">
        <f t="shared" si="23"/>
        <v xml:space="preserve">
          - 
            name:  命题的基本概念
            title:  命题的基本概念
            description: 
            koLyro: point
            koLyri:  just
            son: </v>
      </c>
    </row>
    <row r="189" spans="1:16" ht="15" customHeight="1">
      <c r="A189" s="20">
        <f t="shared" si="17"/>
        <v>4</v>
      </c>
      <c r="B189" s="21" t="str">
        <f t="shared" si="18"/>
        <v>知识点</v>
      </c>
      <c r="C189" s="21" t="str">
        <f t="shared" si="19"/>
        <v>命题的真假</v>
      </c>
      <c r="D189" s="21" t="str">
        <f>IFERROR(IF(I189=1,INDEX( {"chinese","english","math","physics","chemistry","biology","politics","history","geography"},MATCH(C189,{"语文","英语","数学","物理","化学","生物","政治","历史","地理"},0)),IF(I189=2,INDEX(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,{"单项选择","阅读理解","信息匹配","完形填空","短文填空","单句填空","短文改错","单句改错","句型转换","翻译短语","翻译句子","词汇/短语及固搭","完成句子","听力"},0)),"")), "")</f>
        <v/>
      </c>
      <c r="E189" s="21" t="str">
        <f t="shared" si="20"/>
        <v>知识点</v>
      </c>
      <c r="F189" s="21" t="str">
        <f t="shared" si="21"/>
        <v>恰</v>
      </c>
      <c r="G189" s="21" t="str">
        <f>INDEX( {"body","discipline","area","topic","point"},MATCH(E189,{"知识体","知识域","知识区","知识主题","知识点"},0))</f>
        <v>point</v>
      </c>
      <c r="H189" s="21" t="str">
        <f>INDEX( {"super","just","sub","infras"},MATCH(F189,{"超","恰","亚","次"},0))</f>
        <v>just</v>
      </c>
      <c r="I189" s="21">
        <f>MATCH(E189,{"知识体","知识域","知识区","知识主题","知识点"},0)-1</f>
        <v>4</v>
      </c>
      <c r="J189" s="21">
        <f>MATCH(F189,{"超","恰","亚","次"},0)-1</f>
        <v>1</v>
      </c>
      <c r="K189" s="21" t="str">
        <f t="shared" si="22"/>
        <v>数学</v>
      </c>
      <c r="L189" s="26" t="s">
        <v>172</v>
      </c>
      <c r="M189" s="23"/>
      <c r="N189" s="23"/>
      <c r="O189" s="24" t="str">
        <f t="shared" si="16"/>
        <v xml:space="preserve">
  - 
    name:  命题的真假
    title:  命题的真假
    description: 
    koLyro: point
    koLyri:  just
    son: </v>
      </c>
      <c r="P189" s="27" t="str">
        <f t="shared" si="23"/>
        <v xml:space="preserve">
          - 
            name:  命题的真假
            title:  命题的真假
            description: 
            koLyro: point
            koLyri:  just
            son: </v>
      </c>
    </row>
    <row r="190" spans="1:16" ht="15" customHeight="1">
      <c r="A190" s="20">
        <f t="shared" si="17"/>
        <v>5</v>
      </c>
      <c r="B190" s="21" t="str">
        <f t="shared" si="18"/>
        <v>知识亚点</v>
      </c>
      <c r="C190" s="21" t="str">
        <f t="shared" si="19"/>
        <v>命题真假的判断</v>
      </c>
      <c r="D190" s="21" t="str">
        <f>IFERROR(IF(I190=1,INDEX( {"chinese","english","math","physics","chemistry","biology","politics","history","geography"},MATCH(C190,{"语文","英语","数学","物理","化学","生物","政治","历史","地理"},0)),IF(I190=2,INDEX(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,{"单项选择","阅读理解","信息匹配","完形填空","短文填空","单句填空","短文改错","单句改错","句型转换","翻译短语","翻译句子","词汇/短语及固搭","完成句子","听力"},0)),"")), "")</f>
        <v/>
      </c>
      <c r="E190" s="21" t="str">
        <f t="shared" si="20"/>
        <v>知识点</v>
      </c>
      <c r="F190" s="21" t="str">
        <f t="shared" si="21"/>
        <v>亚</v>
      </c>
      <c r="G190" s="21" t="str">
        <f>INDEX( {"body","discipline","area","topic","point"},MATCH(E190,{"知识体","知识域","知识区","知识主题","知识点"},0))</f>
        <v>point</v>
      </c>
      <c r="H190" s="21" t="str">
        <f>INDEX( {"super","just","sub","infras"},MATCH(F190,{"超","恰","亚","次"},0))</f>
        <v>sub</v>
      </c>
      <c r="I190" s="21">
        <f>MATCH(E190,{"知识体","知识域","知识区","知识主题","知识点"},0)-1</f>
        <v>4</v>
      </c>
      <c r="J190" s="21">
        <f>MATCH(F190,{"超","恰","亚","次"},0)-1</f>
        <v>2</v>
      </c>
      <c r="K190" s="21" t="str">
        <f t="shared" si="22"/>
        <v>数学</v>
      </c>
      <c r="L190" s="26" t="s">
        <v>173</v>
      </c>
      <c r="M190" s="23"/>
      <c r="N190" s="23"/>
      <c r="O190" s="24" t="str">
        <f t="shared" si="16"/>
        <v xml:space="preserve">
  - 
    name:  命题真假的判断
    title:  命题真假的判断
    description: 
    koLyro: point
    koLyri:  sub
    son: </v>
      </c>
      <c r="P190" s="27" t="str">
        <f t="shared" si="23"/>
        <v xml:space="preserve">
            - 
              name:  命题真假的判断
              title:  命题真假的判断
              description: 
              koLyro: point
              koLyri:  sub
              son: </v>
      </c>
    </row>
    <row r="191" spans="1:16" ht="15" customHeight="1">
      <c r="A191" s="20">
        <f t="shared" si="17"/>
        <v>5</v>
      </c>
      <c r="B191" s="21" t="str">
        <f t="shared" si="18"/>
        <v>知识亚点</v>
      </c>
      <c r="C191" s="21" t="str">
        <f t="shared" si="19"/>
        <v>命题真假的应用</v>
      </c>
      <c r="D191" s="21" t="str">
        <f>IFERROR(IF(I191=1,INDEX( {"chinese","english","math","physics","chemistry","biology","politics","history","geography"},MATCH(C191,{"语文","英语","数学","物理","化学","生物","政治","历史","地理"},0)),IF(I191=2,INDEX(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,{"单项选择","阅读理解","信息匹配","完形填空","短文填空","单句填空","短文改错","单句改错","句型转换","翻译短语","翻译句子","词汇/短语及固搭","完成句子","听力"},0)),"")), "")</f>
        <v/>
      </c>
      <c r="E191" s="21" t="str">
        <f t="shared" si="20"/>
        <v>知识点</v>
      </c>
      <c r="F191" s="21" t="str">
        <f t="shared" si="21"/>
        <v>亚</v>
      </c>
      <c r="G191" s="21" t="str">
        <f>INDEX( {"body","discipline","area","topic","point"},MATCH(E191,{"知识体","知识域","知识区","知识主题","知识点"},0))</f>
        <v>point</v>
      </c>
      <c r="H191" s="21" t="str">
        <f>INDEX( {"super","just","sub","infras"},MATCH(F191,{"超","恰","亚","次"},0))</f>
        <v>sub</v>
      </c>
      <c r="I191" s="21">
        <f>MATCH(E191,{"知识体","知识域","知识区","知识主题","知识点"},0)-1</f>
        <v>4</v>
      </c>
      <c r="J191" s="21">
        <f>MATCH(F191,{"超","恰","亚","次"},0)-1</f>
        <v>2</v>
      </c>
      <c r="K191" s="21" t="str">
        <f t="shared" si="22"/>
        <v>数学</v>
      </c>
      <c r="L191" s="26" t="s">
        <v>174</v>
      </c>
      <c r="M191" s="23"/>
      <c r="N191" s="23"/>
      <c r="O191" s="24" t="str">
        <f t="shared" si="16"/>
        <v xml:space="preserve">
  - 
    name:  命题真假的应用
    title:  命题真假的应用
    description: 
    koLyro: point
    koLyri:  sub
    son: </v>
      </c>
      <c r="P191" s="27" t="str">
        <f t="shared" si="23"/>
        <v xml:space="preserve">
            - 
              name:  命题真假的应用
              title:  命题真假的应用
              description: 
              koLyro: point
              koLyri:  sub
              son: </v>
      </c>
    </row>
    <row r="192" spans="1:16" ht="15" customHeight="1">
      <c r="A192" s="20">
        <f t="shared" si="17"/>
        <v>4</v>
      </c>
      <c r="B192" s="21" t="str">
        <f t="shared" si="18"/>
        <v>知识点</v>
      </c>
      <c r="C192" s="21" t="str">
        <f t="shared" si="19"/>
        <v>四种命题</v>
      </c>
      <c r="D192" s="21" t="str">
        <f>IFERROR(IF(I192=1,INDEX( {"chinese","english","math","physics","chemistry","biology","politics","history","geography"},MATCH(C192,{"语文","英语","数学","物理","化学","生物","政治","历史","地理"},0)),IF(I192=2,INDEX(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,{"单项选择","阅读理解","信息匹配","完形填空","短文填空","单句填空","短文改错","单句改错","句型转换","翻译短语","翻译句子","词汇/短语及固搭","完成句子","听力"},0)),"")), "")</f>
        <v/>
      </c>
      <c r="E192" s="21" t="str">
        <f t="shared" si="20"/>
        <v>知识点</v>
      </c>
      <c r="F192" s="21" t="str">
        <f t="shared" si="21"/>
        <v>恰</v>
      </c>
      <c r="G192" s="21" t="str">
        <f>INDEX( {"body","discipline","area","topic","point"},MATCH(E192,{"知识体","知识域","知识区","知识主题","知识点"},0))</f>
        <v>point</v>
      </c>
      <c r="H192" s="21" t="str">
        <f>INDEX( {"super","just","sub","infras"},MATCH(F192,{"超","恰","亚","次"},0))</f>
        <v>just</v>
      </c>
      <c r="I192" s="21">
        <f>MATCH(E192,{"知识体","知识域","知识区","知识主题","知识点"},0)-1</f>
        <v>4</v>
      </c>
      <c r="J192" s="21">
        <f>MATCH(F192,{"超","恰","亚","次"},0)-1</f>
        <v>1</v>
      </c>
      <c r="K192" s="21" t="str">
        <f t="shared" si="22"/>
        <v>数学</v>
      </c>
      <c r="L192" s="26" t="s">
        <v>175</v>
      </c>
      <c r="M192" s="23"/>
      <c r="N192" s="23"/>
      <c r="O192" s="24" t="str">
        <f t="shared" si="16"/>
        <v xml:space="preserve">
  - 
    name:  四种命题
    title:  四种命题
    description: 
    koLyro: point
    koLyri:  just
    son: </v>
      </c>
      <c r="P192" s="27" t="str">
        <f t="shared" si="23"/>
        <v xml:space="preserve">
          - 
            name:  四种命题
            title:  四种命题
            description: 
            koLyro: point
            koLyri:  just
            son: </v>
      </c>
    </row>
    <row r="193" spans="1:16" ht="15" customHeight="1">
      <c r="A193" s="20">
        <f t="shared" si="17"/>
        <v>4</v>
      </c>
      <c r="B193" s="21" t="str">
        <f t="shared" si="18"/>
        <v>知识点</v>
      </c>
      <c r="C193" s="21" t="str">
        <f t="shared" si="19"/>
        <v>充分条件与必要条件的理解判断</v>
      </c>
      <c r="D193" s="21" t="str">
        <f>IFERROR(IF(I193=1,INDEX( {"chinese","english","math","physics","chemistry","biology","politics","history","geography"},MATCH(C193,{"语文","英语","数学","物理","化学","生物","政治","历史","地理"},0)),IF(I193=2,INDEX(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,{"单项选择","阅读理解","信息匹配","完形填空","短文填空","单句填空","短文改错","单句改错","句型转换","翻译短语","翻译句子","词汇/短语及固搭","完成句子","听力"},0)),"")), "")</f>
        <v/>
      </c>
      <c r="E193" s="21" t="str">
        <f t="shared" si="20"/>
        <v>知识点</v>
      </c>
      <c r="F193" s="21" t="str">
        <f t="shared" si="21"/>
        <v>恰</v>
      </c>
      <c r="G193" s="21" t="str">
        <f>INDEX( {"body","discipline","area","topic","point"},MATCH(E193,{"知识体","知识域","知识区","知识主题","知识点"},0))</f>
        <v>point</v>
      </c>
      <c r="H193" s="21" t="str">
        <f>INDEX( {"super","just","sub","infras"},MATCH(F193,{"超","恰","亚","次"},0))</f>
        <v>just</v>
      </c>
      <c r="I193" s="21">
        <f>MATCH(E193,{"知识体","知识域","知识区","知识主题","知识点"},0)-1</f>
        <v>4</v>
      </c>
      <c r="J193" s="21">
        <f>MATCH(F193,{"超","恰","亚","次"},0)-1</f>
        <v>1</v>
      </c>
      <c r="K193" s="21" t="str">
        <f t="shared" si="22"/>
        <v>数学</v>
      </c>
      <c r="L193" s="26" t="s">
        <v>176</v>
      </c>
      <c r="M193" s="23"/>
      <c r="N193" s="23"/>
      <c r="O193" s="24" t="str">
        <f t="shared" si="16"/>
        <v xml:space="preserve">
  - 
    name:  充分条件与必要条件的理解判断
    title:  充分条件与必要条件的理解判断
    description: 
    koLyro: point
    koLyri:  just
    son: </v>
      </c>
      <c r="P193" s="27" t="str">
        <f t="shared" si="23"/>
        <v xml:space="preserve">
          - 
            name:  充分条件与必要条件的理解判断
            title:  充分条件与必要条件的理解判断
            description: 
            koLyro: point
            koLyri:  just
            son: </v>
      </c>
    </row>
    <row r="194" spans="1:16" ht="15" customHeight="1">
      <c r="A194" s="20">
        <f t="shared" si="17"/>
        <v>4</v>
      </c>
      <c r="B194" s="21" t="str">
        <f t="shared" si="18"/>
        <v>知识点</v>
      </c>
      <c r="C194" s="21" t="str">
        <f t="shared" si="19"/>
        <v>充分条件与必要条件的应用</v>
      </c>
      <c r="D194" s="21" t="str">
        <f>IFERROR(IF(I194=1,INDEX( {"chinese","english","math","physics","chemistry","biology","politics","history","geography"},MATCH(C194,{"语文","英语","数学","物理","化学","生物","政治","历史","地理"},0)),IF(I194=2,INDEX(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,{"单项选择","阅读理解","信息匹配","完形填空","短文填空","单句填空","短文改错","单句改错","句型转换","翻译短语","翻译句子","词汇/短语及固搭","完成句子","听力"},0)),"")), "")</f>
        <v/>
      </c>
      <c r="E194" s="21" t="str">
        <f t="shared" si="20"/>
        <v>知识点</v>
      </c>
      <c r="F194" s="21" t="str">
        <f t="shared" si="21"/>
        <v>恰</v>
      </c>
      <c r="G194" s="21" t="str">
        <f>INDEX( {"body","discipline","area","topic","point"},MATCH(E194,{"知识体","知识域","知识区","知识主题","知识点"},0))</f>
        <v>point</v>
      </c>
      <c r="H194" s="21" t="str">
        <f>INDEX( {"super","just","sub","infras"},MATCH(F194,{"超","恰","亚","次"},0))</f>
        <v>just</v>
      </c>
      <c r="I194" s="21">
        <f>MATCH(E194,{"知识体","知识域","知识区","知识主题","知识点"},0)-1</f>
        <v>4</v>
      </c>
      <c r="J194" s="21">
        <f>MATCH(F194,{"超","恰","亚","次"},0)-1</f>
        <v>1</v>
      </c>
      <c r="K194" s="21" t="str">
        <f t="shared" si="22"/>
        <v>数学</v>
      </c>
      <c r="L194" s="26" t="s">
        <v>177</v>
      </c>
      <c r="M194" s="23"/>
      <c r="N194" s="23"/>
      <c r="O194" s="24" t="str">
        <f t="shared" si="16"/>
        <v xml:space="preserve">
  - 
    name:  充分条件与必要条件的应用
    title:  充分条件与必要条件的应用
    description: 
    koLyro: point
    koLyri:  just
    son: </v>
      </c>
      <c r="P194" s="27" t="str">
        <f t="shared" si="23"/>
        <v xml:space="preserve">
          - 
            name:  充分条件与必要条件的应用
            title:  充分条件与必要条件的应用
            description: 
            koLyro: point
            koLyri:  just
            son: </v>
      </c>
    </row>
    <row r="195" spans="1:16" ht="15" customHeight="1">
      <c r="A195" s="20">
        <f t="shared" si="17"/>
        <v>4</v>
      </c>
      <c r="B195" s="21" t="str">
        <f t="shared" si="18"/>
        <v>知识点</v>
      </c>
      <c r="C195" s="21" t="str">
        <f t="shared" si="19"/>
        <v>充要条件的理解和判断</v>
      </c>
      <c r="D195" s="21" t="str">
        <f>IFERROR(IF(I195=1,INDEX( {"chinese","english","math","physics","chemistry","biology","politics","history","geography"},MATCH(C195,{"语文","英语","数学","物理","化学","生物","政治","历史","地理"},0)),IF(I195=2,INDEX(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,{"单项选择","阅读理解","信息匹配","完形填空","短文填空","单句填空","短文改错","单句改错","句型转换","翻译短语","翻译句子","词汇/短语及固搭","完成句子","听力"},0)),"")), "")</f>
        <v/>
      </c>
      <c r="E195" s="21" t="str">
        <f t="shared" si="20"/>
        <v>知识点</v>
      </c>
      <c r="F195" s="21" t="str">
        <f t="shared" si="21"/>
        <v>恰</v>
      </c>
      <c r="G195" s="21" t="str">
        <f>INDEX( {"body","discipline","area","topic","point"},MATCH(E195,{"知识体","知识域","知识区","知识主题","知识点"},0))</f>
        <v>point</v>
      </c>
      <c r="H195" s="21" t="str">
        <f>INDEX( {"super","just","sub","infras"},MATCH(F195,{"超","恰","亚","次"},0))</f>
        <v>just</v>
      </c>
      <c r="I195" s="21">
        <f>MATCH(E195,{"知识体","知识域","知识区","知识主题","知识点"},0)-1</f>
        <v>4</v>
      </c>
      <c r="J195" s="21">
        <f>MATCH(F195,{"超","恰","亚","次"},0)-1</f>
        <v>1</v>
      </c>
      <c r="K195" s="21" t="str">
        <f t="shared" si="22"/>
        <v>数学</v>
      </c>
      <c r="L195" s="26" t="s">
        <v>178</v>
      </c>
      <c r="M195" s="23"/>
      <c r="N195" s="23"/>
      <c r="O195" s="24" t="str">
        <f t="shared" ref="O195:O258" si="24">SUBSTITUTE(SUBSTITUTE(SUBSTITUTE(SUBSTITUTE($O$1,"NAME",IF(D195="",C195,D195)),"TITLE",C195),"KO_LYRO",G195),"KO_LYRI",H195)</f>
        <v xml:space="preserve">
  - 
    name:  充要条件的理解和判断
    title:  充要条件的理解和判断
    description: 
    koLyro: point
    koLyri:  just
    son: </v>
      </c>
      <c r="P195" s="27" t="str">
        <f t="shared" si="23"/>
        <v xml:space="preserve">
          - 
            name:  充要条件的理解和判断
            title:  充要条件的理解和判断
            description: 
            koLyro: point
            koLyri:  just
            son: </v>
      </c>
    </row>
    <row r="196" spans="1:16" ht="15" customHeight="1">
      <c r="A196" s="20">
        <f t="shared" ref="A196:A259" si="25">IFERROR(FIND("├",L196),0)</f>
        <v>4</v>
      </c>
      <c r="B196" s="21" t="str">
        <f t="shared" ref="B196:B259" si="26">MID(L196,FIND("«",L196)+1,FIND("»",L196)-FIND("«",L196)-1)</f>
        <v>知识点</v>
      </c>
      <c r="C196" s="21" t="str">
        <f t="shared" ref="C196:C259" si="27">RIGHT(L196,LEN(L196)-FIND("»",L196))</f>
        <v>充要条件的应用</v>
      </c>
      <c r="D196" s="21" t="str">
        <f>IFERROR(IF(I196=1,INDEX( {"chinese","english","math","physics","chemistry","biology","politics","history","geography"},MATCH(C196,{"语文","英语","数学","物理","化学","生物","政治","历史","地理"},0)),IF(I196=2,INDEX(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,{"单项选择","阅读理解","信息匹配","完形填空","短文填空","单句填空","短文改错","单句改错","句型转换","翻译短语","翻译句子","词汇/短语及固搭","完成句子","听力"},0)),"")), "")</f>
        <v/>
      </c>
      <c r="E196" s="21" t="str">
        <f t="shared" ref="E196:E259" si="28">SUBSTITUTE(SUBSTITUTE(SUBSTITUTE(SUBSTITUTE(B196,"超",""),"恰",""),"亚",""),"次","")</f>
        <v>知识点</v>
      </c>
      <c r="F196" s="21" t="str">
        <f t="shared" ref="F196:F259" si="29">IF(IFERROR(FIND("超",B196),-1)&gt;0,"超",  IF(IFERROR(FIND("亚",B196),-1)&gt;0,"亚",   IF(IFERROR(FIND("次",B196),-1)&gt;0,"次",    "恰"  )))</f>
        <v>恰</v>
      </c>
      <c r="G196" s="21" t="str">
        <f>INDEX( {"body","discipline","area","topic","point"},MATCH(E196,{"知识体","知识域","知识区","知识主题","知识点"},0))</f>
        <v>point</v>
      </c>
      <c r="H196" s="21" t="str">
        <f>INDEX( {"super","just","sub","infras"},MATCH(F196,{"超","恰","亚","次"},0))</f>
        <v>just</v>
      </c>
      <c r="I196" s="21">
        <f>MATCH(E196,{"知识体","知识域","知识区","知识主题","知识点"},0)-1</f>
        <v>4</v>
      </c>
      <c r="J196" s="21">
        <f>MATCH(F196,{"超","恰","亚","次"},0)-1</f>
        <v>1</v>
      </c>
      <c r="K196" s="21" t="str">
        <f t="shared" ref="K196:K259" si="30">IF(I196=0,"",IF(I196=1,C196,K195))</f>
        <v>数学</v>
      </c>
      <c r="L196" s="26" t="s">
        <v>179</v>
      </c>
      <c r="M196" s="23"/>
      <c r="N196" s="23"/>
      <c r="O196" s="24" t="str">
        <f t="shared" si="24"/>
        <v xml:space="preserve">
  - 
    name:  充要条件的应用
    title:  充要条件的应用
    description: 
    koLyro: point
    koLyri:  just
    son: </v>
      </c>
      <c r="P196" s="27" t="str">
        <f t="shared" si="23"/>
        <v xml:space="preserve">
          - 
            name:  充要条件的应用
            title:  充要条件的应用
            description: 
            koLyro: point
            koLyri:  just
            son: </v>
      </c>
    </row>
    <row r="197" spans="1:16" ht="15" customHeight="1">
      <c r="A197" s="20">
        <f t="shared" si="25"/>
        <v>3</v>
      </c>
      <c r="B197" s="21" t="str">
        <f t="shared" si="26"/>
        <v>知识主题</v>
      </c>
      <c r="C197" s="21" t="str">
        <f t="shared" si="27"/>
        <v xml:space="preserve"> 简单的逻辑联结词、全称量词与存在量词</v>
      </c>
      <c r="D197" s="21" t="str">
        <f>IFERROR(IF(I197=1,INDEX( {"chinese","english","math","physics","chemistry","biology","politics","history","geography"},MATCH(C197,{"语文","英语","数学","物理","化学","生物","政治","历史","地理"},0)),IF(I197=2,INDEX(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,{"单项选择","阅读理解","信息匹配","完形填空","短文填空","单句填空","短文改错","单句改错","句型转换","翻译短语","翻译句子","词汇/短语及固搭","完成句子","听力"},0)),"")), "")</f>
        <v/>
      </c>
      <c r="E197" s="21" t="str">
        <f t="shared" si="28"/>
        <v>知识主题</v>
      </c>
      <c r="F197" s="21" t="str">
        <f t="shared" si="29"/>
        <v>恰</v>
      </c>
      <c r="G197" s="21" t="str">
        <f>INDEX( {"body","discipline","area","topic","point"},MATCH(E197,{"知识体","知识域","知识区","知识主题","知识点"},0))</f>
        <v>topic</v>
      </c>
      <c r="H197" s="21" t="str">
        <f>INDEX( {"super","just","sub","infras"},MATCH(F197,{"超","恰","亚","次"},0))</f>
        <v>just</v>
      </c>
      <c r="I197" s="21">
        <f>MATCH(E197,{"知识体","知识域","知识区","知识主题","知识点"},0)-1</f>
        <v>3</v>
      </c>
      <c r="J197" s="21">
        <f>MATCH(F197,{"超","恰","亚","次"},0)-1</f>
        <v>1</v>
      </c>
      <c r="K197" s="21" t="str">
        <f t="shared" si="30"/>
        <v>数学</v>
      </c>
      <c r="L197" s="26" t="s">
        <v>4601</v>
      </c>
      <c r="M197" s="23" t="s">
        <v>181</v>
      </c>
      <c r="N197" s="23"/>
      <c r="O197" s="24" t="str">
        <f t="shared" si="24"/>
        <v xml:space="preserve">
  - 
    name:   简单的逻辑联结词、全称量词与存在量词
    title:   简单的逻辑联结词、全称量词与存在量词
    description: 
    koLyro: topic
    koLyri:  just
    son: </v>
      </c>
      <c r="P197" s="27" t="str">
        <f t="shared" ref="P197:P260" si="31">SUBSTITUTE(O197,CHAR(10),CHAR(10)&amp;REPT("  ",A197))</f>
        <v xml:space="preserve">
        - 
          name:   简单的逻辑联结词、全称量词与存在量词
          title:   简单的逻辑联结词、全称量词与存在量词
          description: 
          koLyro: topic
          koLyri:  just
          son: </v>
      </c>
    </row>
    <row r="198" spans="1:16" ht="15" customHeight="1">
      <c r="A198" s="20">
        <f t="shared" si="25"/>
        <v>4</v>
      </c>
      <c r="B198" s="21" t="str">
        <f t="shared" si="26"/>
        <v>知识点</v>
      </c>
      <c r="C198" s="21" t="str">
        <f t="shared" si="27"/>
        <v>逻辑联结词和量词</v>
      </c>
      <c r="D198" s="21" t="str">
        <f>IFERROR(IF(I198=1,INDEX( {"chinese","english","math","physics","chemistry","biology","politics","history","geography"},MATCH(C198,{"语文","英语","数学","物理","化学","生物","政治","历史","地理"},0)),IF(I198=2,INDEX(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,{"单项选择","阅读理解","信息匹配","完形填空","短文填空","单句填空","短文改错","单句改错","句型转换","翻译短语","翻译句子","词汇/短语及固搭","完成句子","听力"},0)),"")), "")</f>
        <v/>
      </c>
      <c r="E198" s="21" t="str">
        <f t="shared" si="28"/>
        <v>知识点</v>
      </c>
      <c r="F198" s="21" t="str">
        <f t="shared" si="29"/>
        <v>恰</v>
      </c>
      <c r="G198" s="21" t="str">
        <f>INDEX( {"body","discipline","area","topic","point"},MATCH(E198,{"知识体","知识域","知识区","知识主题","知识点"},0))</f>
        <v>point</v>
      </c>
      <c r="H198" s="21" t="str">
        <f>INDEX( {"super","just","sub","infras"},MATCH(F198,{"超","恰","亚","次"},0))</f>
        <v>just</v>
      </c>
      <c r="I198" s="21">
        <f>MATCH(E198,{"知识体","知识域","知识区","知识主题","知识点"},0)-1</f>
        <v>4</v>
      </c>
      <c r="J198" s="21">
        <f>MATCH(F198,{"超","恰","亚","次"},0)-1</f>
        <v>1</v>
      </c>
      <c r="K198" s="21" t="str">
        <f t="shared" si="30"/>
        <v>数学</v>
      </c>
      <c r="L198" s="26" t="s">
        <v>182</v>
      </c>
      <c r="M198" s="23"/>
      <c r="N198" s="23"/>
      <c r="O198" s="24" t="str">
        <f t="shared" si="24"/>
        <v xml:space="preserve">
  - 
    name:  逻辑联结词和量词
    title:  逻辑联结词和量词
    description: 
    koLyro: point
    koLyri:  just
    son: </v>
      </c>
      <c r="P198" s="27" t="str">
        <f t="shared" si="31"/>
        <v xml:space="preserve">
          - 
            name:  逻辑联结词和量词
            title:  逻辑联结词和量词
            description: 
            koLyro: point
            koLyri:  just
            son: </v>
      </c>
    </row>
    <row r="199" spans="1:16" ht="15" customHeight="1">
      <c r="A199" s="20">
        <f t="shared" si="25"/>
        <v>5</v>
      </c>
      <c r="B199" s="21" t="str">
        <f t="shared" si="26"/>
        <v>知识亚点</v>
      </c>
      <c r="C199" s="21" t="str">
        <f t="shared" si="27"/>
        <v>逻辑联结词的基本应用理解</v>
      </c>
      <c r="D199" s="21" t="str">
        <f>IFERROR(IF(I199=1,INDEX( {"chinese","english","math","physics","chemistry","biology","politics","history","geography"},MATCH(C199,{"语文","英语","数学","物理","化学","生物","政治","历史","地理"},0)),IF(I199=2,INDEX(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,{"单项选择","阅读理解","信息匹配","完形填空","短文填空","单句填空","短文改错","单句改错","句型转换","翻译短语","翻译句子","词汇/短语及固搭","完成句子","听力"},0)),"")), "")</f>
        <v/>
      </c>
      <c r="E199" s="21" t="str">
        <f t="shared" si="28"/>
        <v>知识点</v>
      </c>
      <c r="F199" s="21" t="str">
        <f t="shared" si="29"/>
        <v>亚</v>
      </c>
      <c r="G199" s="21" t="str">
        <f>INDEX( {"body","discipline","area","topic","point"},MATCH(E199,{"知识体","知识域","知识区","知识主题","知识点"},0))</f>
        <v>point</v>
      </c>
      <c r="H199" s="21" t="str">
        <f>INDEX( {"super","just","sub","infras"},MATCH(F199,{"超","恰","亚","次"},0))</f>
        <v>sub</v>
      </c>
      <c r="I199" s="21">
        <f>MATCH(E199,{"知识体","知识域","知识区","知识主题","知识点"},0)-1</f>
        <v>4</v>
      </c>
      <c r="J199" s="21">
        <f>MATCH(F199,{"超","恰","亚","次"},0)-1</f>
        <v>2</v>
      </c>
      <c r="K199" s="21" t="str">
        <f t="shared" si="30"/>
        <v>数学</v>
      </c>
      <c r="L199" s="26" t="s">
        <v>183</v>
      </c>
      <c r="M199" s="23"/>
      <c r="N199" s="23"/>
      <c r="O199" s="24" t="str">
        <f t="shared" si="24"/>
        <v xml:space="preserve">
  - 
    name:  逻辑联结词的基本应用理解
    title:  逻辑联结词的基本应用理解
    description: 
    koLyro: point
    koLyri:  sub
    son: </v>
      </c>
      <c r="P199" s="27" t="str">
        <f t="shared" si="31"/>
        <v xml:space="preserve">
            - 
              name:  逻辑联结词的基本应用理解
              title:  逻辑联结词的基本应用理解
              description: 
              koLyro: point
              koLyri:  sub
              son: </v>
      </c>
    </row>
    <row r="200" spans="1:16" ht="15" customHeight="1">
      <c r="A200" s="20">
        <f t="shared" si="25"/>
        <v>5</v>
      </c>
      <c r="B200" s="21" t="str">
        <f t="shared" si="26"/>
        <v>知识亚点</v>
      </c>
      <c r="C200" s="21" t="str">
        <f t="shared" si="27"/>
        <v>逻辑联结词与命题的真假关系</v>
      </c>
      <c r="D200" s="21" t="str">
        <f>IFERROR(IF(I200=1,INDEX( {"chinese","english","math","physics","chemistry","biology","politics","history","geography"},MATCH(C200,{"语文","英语","数学","物理","化学","生物","政治","历史","地理"},0)),IF(I200=2,INDEX(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,{"单项选择","阅读理解","信息匹配","完形填空","短文填空","单句填空","短文改错","单句改错","句型转换","翻译短语","翻译句子","词汇/短语及固搭","完成句子","听力"},0)),"")), "")</f>
        <v/>
      </c>
      <c r="E200" s="21" t="str">
        <f t="shared" si="28"/>
        <v>知识点</v>
      </c>
      <c r="F200" s="21" t="str">
        <f t="shared" si="29"/>
        <v>亚</v>
      </c>
      <c r="G200" s="21" t="str">
        <f>INDEX( {"body","discipline","area","topic","point"},MATCH(E200,{"知识体","知识域","知识区","知识主题","知识点"},0))</f>
        <v>point</v>
      </c>
      <c r="H200" s="21" t="str">
        <f>INDEX( {"super","just","sub","infras"},MATCH(F200,{"超","恰","亚","次"},0))</f>
        <v>sub</v>
      </c>
      <c r="I200" s="21">
        <f>MATCH(E200,{"知识体","知识域","知识区","知识主题","知识点"},0)-1</f>
        <v>4</v>
      </c>
      <c r="J200" s="21">
        <f>MATCH(F200,{"超","恰","亚","次"},0)-1</f>
        <v>2</v>
      </c>
      <c r="K200" s="21" t="str">
        <f t="shared" si="30"/>
        <v>数学</v>
      </c>
      <c r="L200" s="26" t="s">
        <v>184</v>
      </c>
      <c r="M200" s="23"/>
      <c r="N200" s="23"/>
      <c r="O200" s="24" t="str">
        <f t="shared" si="24"/>
        <v xml:space="preserve">
  - 
    name:  逻辑联结词与命题的真假关系
    title:  逻辑联结词与命题的真假关系
    description: 
    koLyro: point
    koLyri:  sub
    son: </v>
      </c>
      <c r="P200" s="27" t="str">
        <f t="shared" si="31"/>
        <v xml:space="preserve">
            - 
              name:  逻辑联结词与命题的真假关系
              title:  逻辑联结词与命题的真假关系
              description: 
              koLyro: point
              koLyri:  sub
              son: </v>
      </c>
    </row>
    <row r="201" spans="1:16" ht="15" customHeight="1">
      <c r="A201" s="20">
        <f t="shared" si="25"/>
        <v>4</v>
      </c>
      <c r="B201" s="21" t="str">
        <f t="shared" si="26"/>
        <v>知识点</v>
      </c>
      <c r="C201" s="21" t="str">
        <f t="shared" si="27"/>
        <v>量词和含量词的命题的理解和判断</v>
      </c>
      <c r="D201" s="21" t="str">
        <f>IFERROR(IF(I201=1,INDEX( {"chinese","english","math","physics","chemistry","biology","politics","history","geography"},MATCH(C201,{"语文","英语","数学","物理","化学","生物","政治","历史","地理"},0)),IF(I201=2,INDEX(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,{"单项选择","阅读理解","信息匹配","完形填空","短文填空","单句填空","短文改错","单句改错","句型转换","翻译短语","翻译句子","词汇/短语及固搭","完成句子","听力"},0)),"")), "")</f>
        <v/>
      </c>
      <c r="E201" s="21" t="str">
        <f t="shared" si="28"/>
        <v>知识点</v>
      </c>
      <c r="F201" s="21" t="str">
        <f t="shared" si="29"/>
        <v>恰</v>
      </c>
      <c r="G201" s="21" t="str">
        <f>INDEX( {"body","discipline","area","topic","point"},MATCH(E201,{"知识体","知识域","知识区","知识主题","知识点"},0))</f>
        <v>point</v>
      </c>
      <c r="H201" s="21" t="str">
        <f>INDEX( {"super","just","sub","infras"},MATCH(F201,{"超","恰","亚","次"},0))</f>
        <v>just</v>
      </c>
      <c r="I201" s="21">
        <f>MATCH(E201,{"知识体","知识域","知识区","知识主题","知识点"},0)-1</f>
        <v>4</v>
      </c>
      <c r="J201" s="21">
        <f>MATCH(F201,{"超","恰","亚","次"},0)-1</f>
        <v>1</v>
      </c>
      <c r="K201" s="21" t="str">
        <f t="shared" si="30"/>
        <v>数学</v>
      </c>
      <c r="L201" s="26" t="s">
        <v>185</v>
      </c>
      <c r="M201" s="23"/>
      <c r="N201" s="23"/>
      <c r="O201" s="24" t="str">
        <f t="shared" si="24"/>
        <v xml:space="preserve">
  - 
    name:  量词和含量词的命题的理解和判断
    title:  量词和含量词的命题的理解和判断
    description: 
    koLyro: point
    koLyri:  just
    son: </v>
      </c>
      <c r="P201" s="27" t="str">
        <f t="shared" si="31"/>
        <v xml:space="preserve">
          - 
            name:  量词和含量词的命题的理解和判断
            title:  量词和含量词的命题的理解和判断
            description: 
            koLyro: point
            koLyri:  just
            son: </v>
      </c>
    </row>
    <row r="202" spans="1:16" ht="15" customHeight="1">
      <c r="A202" s="20">
        <f t="shared" si="25"/>
        <v>4</v>
      </c>
      <c r="B202" s="21" t="str">
        <f t="shared" si="26"/>
        <v>知识点</v>
      </c>
      <c r="C202" s="21" t="str">
        <f t="shared" si="27"/>
        <v>含有量词的命题的真假</v>
      </c>
      <c r="D202" s="21" t="str">
        <f>IFERROR(IF(I202=1,INDEX( {"chinese","english","math","physics","chemistry","biology","politics","history","geography"},MATCH(C202,{"语文","英语","数学","物理","化学","生物","政治","历史","地理"},0)),IF(I202=2,INDEX(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,{"单项选择","阅读理解","信息匹配","完形填空","短文填空","单句填空","短文改错","单句改错","句型转换","翻译短语","翻译句子","词汇/短语及固搭","完成句子","听力"},0)),"")), "")</f>
        <v/>
      </c>
      <c r="E202" s="21" t="str">
        <f t="shared" si="28"/>
        <v>知识点</v>
      </c>
      <c r="F202" s="21" t="str">
        <f t="shared" si="29"/>
        <v>恰</v>
      </c>
      <c r="G202" s="21" t="str">
        <f>INDEX( {"body","discipline","area","topic","point"},MATCH(E202,{"知识体","知识域","知识区","知识主题","知识点"},0))</f>
        <v>point</v>
      </c>
      <c r="H202" s="21" t="str">
        <f>INDEX( {"super","just","sub","infras"},MATCH(F202,{"超","恰","亚","次"},0))</f>
        <v>just</v>
      </c>
      <c r="I202" s="21">
        <f>MATCH(E202,{"知识体","知识域","知识区","知识主题","知识点"},0)-1</f>
        <v>4</v>
      </c>
      <c r="J202" s="21">
        <f>MATCH(F202,{"超","恰","亚","次"},0)-1</f>
        <v>1</v>
      </c>
      <c r="K202" s="21" t="str">
        <f t="shared" si="30"/>
        <v>数学</v>
      </c>
      <c r="L202" s="26" t="s">
        <v>186</v>
      </c>
      <c r="M202" s="23"/>
      <c r="N202" s="23"/>
      <c r="O202" s="24" t="str">
        <f t="shared" si="24"/>
        <v xml:space="preserve">
  - 
    name:  含有量词的命题的真假
    title:  含有量词的命题的真假
    description: 
    koLyro: point
    koLyri:  just
    son: </v>
      </c>
      <c r="P202" s="27" t="str">
        <f t="shared" si="31"/>
        <v xml:space="preserve">
          - 
            name:  含有量词的命题的真假
            title:  含有量词的命题的真假
            description: 
            koLyro: point
            koLyri:  just
            son: </v>
      </c>
    </row>
    <row r="203" spans="1:16" ht="15" customHeight="1">
      <c r="A203" s="20">
        <f t="shared" si="25"/>
        <v>4</v>
      </c>
      <c r="B203" s="21" t="str">
        <f t="shared" si="26"/>
        <v>知识点</v>
      </c>
      <c r="C203" s="21" t="str">
        <f t="shared" si="27"/>
        <v>含有量词的命题的否命题的理解</v>
      </c>
      <c r="D203" s="21" t="str">
        <f>IFERROR(IF(I203=1,INDEX( {"chinese","english","math","physics","chemistry","biology","politics","history","geography"},MATCH(C203,{"语文","英语","数学","物理","化学","生物","政治","历史","地理"},0)),IF(I203=2,INDEX(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,{"单项选择","阅读理解","信息匹配","完形填空","短文填空","单句填空","短文改错","单句改错","句型转换","翻译短语","翻译句子","词汇/短语及固搭","完成句子","听力"},0)),"")), "")</f>
        <v/>
      </c>
      <c r="E203" s="21" t="str">
        <f t="shared" si="28"/>
        <v>知识点</v>
      </c>
      <c r="F203" s="21" t="str">
        <f t="shared" si="29"/>
        <v>恰</v>
      </c>
      <c r="G203" s="21" t="str">
        <f>INDEX( {"body","discipline","area","topic","point"},MATCH(E203,{"知识体","知识域","知识区","知识主题","知识点"},0))</f>
        <v>point</v>
      </c>
      <c r="H203" s="21" t="str">
        <f>INDEX( {"super","just","sub","infras"},MATCH(F203,{"超","恰","亚","次"},0))</f>
        <v>just</v>
      </c>
      <c r="I203" s="21">
        <f>MATCH(E203,{"知识体","知识域","知识区","知识主题","知识点"},0)-1</f>
        <v>4</v>
      </c>
      <c r="J203" s="21">
        <f>MATCH(F203,{"超","恰","亚","次"},0)-1</f>
        <v>1</v>
      </c>
      <c r="K203" s="21" t="str">
        <f t="shared" si="30"/>
        <v>数学</v>
      </c>
      <c r="L203" s="26" t="s">
        <v>187</v>
      </c>
      <c r="M203" s="23"/>
      <c r="N203" s="23"/>
      <c r="O203" s="24" t="str">
        <f t="shared" si="24"/>
        <v xml:space="preserve">
  - 
    name:  含有量词的命题的否命题的理解
    title:  含有量词的命题的否命题的理解
    description: 
    koLyro: point
    koLyri:  just
    son: </v>
      </c>
      <c r="P203" s="27" t="str">
        <f t="shared" si="31"/>
        <v xml:space="preserve">
          - 
            name:  含有量词的命题的否命题的理解
            title:  含有量词的命题的否命题的理解
            description: 
            koLyro: point
            koLyri:  just
            son: </v>
      </c>
    </row>
    <row r="204" spans="1:16" ht="15" customHeight="1">
      <c r="A204" s="20">
        <f t="shared" si="25"/>
        <v>4</v>
      </c>
      <c r="B204" s="21" t="str">
        <f t="shared" si="26"/>
        <v>知识点</v>
      </c>
      <c r="C204" s="21" t="str">
        <f t="shared" si="27"/>
        <v>含有量词的命题的否命题的真假</v>
      </c>
      <c r="D204" s="21" t="str">
        <f>IFERROR(IF(I204=1,INDEX( {"chinese","english","math","physics","chemistry","biology","politics","history","geography"},MATCH(C204,{"语文","英语","数学","物理","化学","生物","政治","历史","地理"},0)),IF(I204=2,INDEX(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,{"单项选择","阅读理解","信息匹配","完形填空","短文填空","单句填空","短文改错","单句改错","句型转换","翻译短语","翻译句子","词汇/短语及固搭","完成句子","听力"},0)),"")), "")</f>
        <v/>
      </c>
      <c r="E204" s="21" t="str">
        <f t="shared" si="28"/>
        <v>知识点</v>
      </c>
      <c r="F204" s="21" t="str">
        <f t="shared" si="29"/>
        <v>恰</v>
      </c>
      <c r="G204" s="21" t="str">
        <f>INDEX( {"body","discipline","area","topic","point"},MATCH(E204,{"知识体","知识域","知识区","知识主题","知识点"},0))</f>
        <v>point</v>
      </c>
      <c r="H204" s="21" t="str">
        <f>INDEX( {"super","just","sub","infras"},MATCH(F204,{"超","恰","亚","次"},0))</f>
        <v>just</v>
      </c>
      <c r="I204" s="21">
        <f>MATCH(E204,{"知识体","知识域","知识区","知识主题","知识点"},0)-1</f>
        <v>4</v>
      </c>
      <c r="J204" s="21">
        <f>MATCH(F204,{"超","恰","亚","次"},0)-1</f>
        <v>1</v>
      </c>
      <c r="K204" s="21" t="str">
        <f t="shared" si="30"/>
        <v>数学</v>
      </c>
      <c r="L204" s="26" t="s">
        <v>188</v>
      </c>
      <c r="M204" s="23"/>
      <c r="N204" s="23"/>
      <c r="O204" s="24" t="str">
        <f t="shared" si="24"/>
        <v xml:space="preserve">
  - 
    name:  含有量词的命题的否命题的真假
    title:  含有量词的命题的否命题的真假
    description: 
    koLyro: point
    koLyri:  just
    son: </v>
      </c>
      <c r="P204" s="27" t="str">
        <f t="shared" si="31"/>
        <v xml:space="preserve">
          - 
            name:  含有量词的命题的否命题的真假
            title:  含有量词的命题的否命题的真假
            description: 
            koLyro: point
            koLyri:  just
            son: </v>
      </c>
    </row>
    <row r="205" spans="1:16" ht="15" customHeight="1">
      <c r="A205" s="20">
        <f t="shared" si="25"/>
        <v>2</v>
      </c>
      <c r="B205" s="21" t="str">
        <f t="shared" si="26"/>
        <v>知识区</v>
      </c>
      <c r="C205" s="21" t="str">
        <f t="shared" si="27"/>
        <v>2.函数、导数及其应用</v>
      </c>
      <c r="D205" s="21" t="str">
        <f>IFERROR(IF(I205=1,INDEX( {"chinese","english","math","physics","chemistry","biology","politics","history","geography"},MATCH(C205,{"语文","英语","数学","物理","化学","生物","政治","历史","地理"},0)),IF(I205=2,INDEX(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,{"单项选择","阅读理解","信息匹配","完形填空","短文填空","单句填空","短文改错","单句改错","句型转换","翻译短语","翻译句子","词汇/短语及固搭","完成句子","听力"},0)),"")), "")</f>
        <v/>
      </c>
      <c r="E205" s="21" t="str">
        <f t="shared" si="28"/>
        <v>知识区</v>
      </c>
      <c r="F205" s="21" t="str">
        <f t="shared" si="29"/>
        <v>恰</v>
      </c>
      <c r="G205" s="21" t="str">
        <f>INDEX( {"body","discipline","area","topic","point"},MATCH(E205,{"知识体","知识域","知识区","知识主题","知识点"},0))</f>
        <v>area</v>
      </c>
      <c r="H205" s="21" t="str">
        <f>INDEX( {"super","just","sub","infras"},MATCH(F205,{"超","恰","亚","次"},0))</f>
        <v>just</v>
      </c>
      <c r="I205" s="21">
        <f>MATCH(E205,{"知识体","知识域","知识区","知识主题","知识点"},0)-1</f>
        <v>2</v>
      </c>
      <c r="J205" s="21">
        <f>MATCH(F205,{"超","恰","亚","次"},0)-1</f>
        <v>1</v>
      </c>
      <c r="K205" s="21" t="str">
        <f t="shared" si="30"/>
        <v>数学</v>
      </c>
      <c r="L205" s="26" t="s">
        <v>4677</v>
      </c>
      <c r="M205" s="23" t="s">
        <v>190</v>
      </c>
      <c r="N205" s="23"/>
      <c r="O205" s="24" t="str">
        <f t="shared" si="24"/>
        <v xml:space="preserve">
  - 
    name:  2.函数、导数及其应用
    title:  2.函数、导数及其应用
    description: 
    koLyro: area
    koLyri:  just
    son: </v>
      </c>
      <c r="P205" s="27" t="str">
        <f t="shared" si="31"/>
        <v xml:space="preserve">
      - 
        name:  2.函数、导数及其应用
        title:  2.函数、导数及其应用
        description: 
        koLyro: area
        koLyri:  just
        son: </v>
      </c>
    </row>
    <row r="206" spans="1:16" ht="15" customHeight="1">
      <c r="A206" s="20">
        <f t="shared" si="25"/>
        <v>3</v>
      </c>
      <c r="B206" s="21" t="str">
        <f t="shared" si="26"/>
        <v>知识主题</v>
      </c>
      <c r="C206" s="21" t="str">
        <f t="shared" si="27"/>
        <v xml:space="preserve"> 函数及其表示</v>
      </c>
      <c r="D206" s="21" t="str">
        <f>IFERROR(IF(I206=1,INDEX( {"chinese","english","math","physics","chemistry","biology","politics","history","geography"},MATCH(C206,{"语文","英语","数学","物理","化学","生物","政治","历史","地理"},0)),IF(I206=2,INDEX(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,{"单项选择","阅读理解","信息匹配","完形填空","短文填空","单句填空","短文改错","单句改错","句型转换","翻译短语","翻译句子","词汇/短语及固搭","完成句子","听力"},0)),"")), "")</f>
        <v/>
      </c>
      <c r="E206" s="21" t="str">
        <f t="shared" si="28"/>
        <v>知识主题</v>
      </c>
      <c r="F206" s="21" t="str">
        <f t="shared" si="29"/>
        <v>恰</v>
      </c>
      <c r="G206" s="21" t="str">
        <f>INDEX( {"body","discipline","area","topic","point"},MATCH(E206,{"知识体","知识域","知识区","知识主题","知识点"},0))</f>
        <v>topic</v>
      </c>
      <c r="H206" s="21" t="str">
        <f>INDEX( {"super","just","sub","infras"},MATCH(F206,{"超","恰","亚","次"},0))</f>
        <v>just</v>
      </c>
      <c r="I206" s="21">
        <f>MATCH(E206,{"知识体","知识域","知识区","知识主题","知识点"},0)-1</f>
        <v>3</v>
      </c>
      <c r="J206" s="21">
        <f>MATCH(F206,{"超","恰","亚","次"},0)-1</f>
        <v>1</v>
      </c>
      <c r="K206" s="21" t="str">
        <f t="shared" si="30"/>
        <v>数学</v>
      </c>
      <c r="L206" s="26" t="s">
        <v>4602</v>
      </c>
      <c r="M206" s="23" t="s">
        <v>192</v>
      </c>
      <c r="N206" s="23"/>
      <c r="O206" s="24" t="str">
        <f t="shared" si="24"/>
        <v xml:space="preserve">
  - 
    name:   函数及其表示
    title:   函数及其表示
    description: 
    koLyro: topic
    koLyri:  just
    son: </v>
      </c>
      <c r="P206" s="27" t="str">
        <f t="shared" si="31"/>
        <v xml:space="preserve">
        - 
          name:   函数及其表示
          title:   函数及其表示
          description: 
          koLyro: topic
          koLyri:  just
          son: </v>
      </c>
    </row>
    <row r="207" spans="1:16" ht="15" customHeight="1">
      <c r="A207" s="20">
        <f t="shared" si="25"/>
        <v>4</v>
      </c>
      <c r="B207" s="21" t="str">
        <f t="shared" si="26"/>
        <v>知识点</v>
      </c>
      <c r="C207" s="21" t="str">
        <f t="shared" si="27"/>
        <v>映射</v>
      </c>
      <c r="D207" s="21" t="str">
        <f>IFERROR(IF(I207=1,INDEX( {"chinese","english","math","physics","chemistry","biology","politics","history","geography"},MATCH(C207,{"语文","英语","数学","物理","化学","生物","政治","历史","地理"},0)),IF(I207=2,INDEX(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,{"单项选择","阅读理解","信息匹配","完形填空","短文填空","单句填空","短文改错","单句改错","句型转换","翻译短语","翻译句子","词汇/短语及固搭","完成句子","听力"},0)),"")), "")</f>
        <v/>
      </c>
      <c r="E207" s="21" t="str">
        <f t="shared" si="28"/>
        <v>知识点</v>
      </c>
      <c r="F207" s="21" t="str">
        <f t="shared" si="29"/>
        <v>恰</v>
      </c>
      <c r="G207" s="21" t="str">
        <f>INDEX( {"body","discipline","area","topic","point"},MATCH(E207,{"知识体","知识域","知识区","知识主题","知识点"},0))</f>
        <v>point</v>
      </c>
      <c r="H207" s="21" t="str">
        <f>INDEX( {"super","just","sub","infras"},MATCH(F207,{"超","恰","亚","次"},0))</f>
        <v>just</v>
      </c>
      <c r="I207" s="21">
        <f>MATCH(E207,{"知识体","知识域","知识区","知识主题","知识点"},0)-1</f>
        <v>4</v>
      </c>
      <c r="J207" s="21">
        <f>MATCH(F207,{"超","恰","亚","次"},0)-1</f>
        <v>1</v>
      </c>
      <c r="K207" s="21" t="str">
        <f t="shared" si="30"/>
        <v>数学</v>
      </c>
      <c r="L207" s="26" t="s">
        <v>193</v>
      </c>
      <c r="M207" s="23"/>
      <c r="N207" s="23"/>
      <c r="O207" s="24" t="str">
        <f t="shared" si="24"/>
        <v xml:space="preserve">
  - 
    name:  映射
    title:  映射
    description: 
    koLyro: point
    koLyri:  just
    son: </v>
      </c>
      <c r="P207" s="27" t="str">
        <f t="shared" si="31"/>
        <v xml:space="preserve">
          - 
            name:  映射
            title:  映射
            description: 
            koLyro: point
            koLyri:  just
            son: </v>
      </c>
    </row>
    <row r="208" spans="1:16" ht="15" customHeight="1">
      <c r="A208" s="20">
        <f t="shared" si="25"/>
        <v>4</v>
      </c>
      <c r="B208" s="21" t="str">
        <f t="shared" si="26"/>
        <v>知识点</v>
      </c>
      <c r="C208" s="21" t="str">
        <f t="shared" si="27"/>
        <v>函数的概念</v>
      </c>
      <c r="D208" s="21" t="str">
        <f>IFERROR(IF(I208=1,INDEX( {"chinese","english","math","physics","chemistry","biology","politics","history","geography"},MATCH(C208,{"语文","英语","数学","物理","化学","生物","政治","历史","地理"},0)),IF(I208=2,INDEX(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,{"单项选择","阅读理解","信息匹配","完形填空","短文填空","单句填空","短文改错","单句改错","句型转换","翻译短语","翻译句子","词汇/短语及固搭","完成句子","听力"},0)),"")), "")</f>
        <v/>
      </c>
      <c r="E208" s="21" t="str">
        <f t="shared" si="28"/>
        <v>知识点</v>
      </c>
      <c r="F208" s="21" t="str">
        <f t="shared" si="29"/>
        <v>恰</v>
      </c>
      <c r="G208" s="21" t="str">
        <f>INDEX( {"body","discipline","area","topic","point"},MATCH(E208,{"知识体","知识域","知识区","知识主题","知识点"},0))</f>
        <v>point</v>
      </c>
      <c r="H208" s="21" t="str">
        <f>INDEX( {"super","just","sub","infras"},MATCH(F208,{"超","恰","亚","次"},0))</f>
        <v>just</v>
      </c>
      <c r="I208" s="21">
        <f>MATCH(E208,{"知识体","知识域","知识区","知识主题","知识点"},0)-1</f>
        <v>4</v>
      </c>
      <c r="J208" s="21">
        <f>MATCH(F208,{"超","恰","亚","次"},0)-1</f>
        <v>1</v>
      </c>
      <c r="K208" s="21" t="str">
        <f t="shared" si="30"/>
        <v>数学</v>
      </c>
      <c r="L208" s="26" t="s">
        <v>194</v>
      </c>
      <c r="M208" s="23"/>
      <c r="N208" s="23"/>
      <c r="O208" s="24" t="str">
        <f t="shared" si="24"/>
        <v xml:space="preserve">
  - 
    name:  函数的概念
    title:  函数的概念
    description: 
    koLyro: point
    koLyri:  just
    son: </v>
      </c>
      <c r="P208" s="27" t="str">
        <f t="shared" si="31"/>
        <v xml:space="preserve">
          - 
            name:  函数的概念
            title:  函数的概念
            description: 
            koLyro: point
            koLyri:  just
            son: </v>
      </c>
    </row>
    <row r="209" spans="1:16" ht="15" customHeight="1">
      <c r="A209" s="20">
        <f t="shared" si="25"/>
        <v>4</v>
      </c>
      <c r="B209" s="21" t="str">
        <f t="shared" si="26"/>
        <v>知识点</v>
      </c>
      <c r="C209" s="21" t="str">
        <f t="shared" si="27"/>
        <v>函数的定义域</v>
      </c>
      <c r="D209" s="21" t="str">
        <f>IFERROR(IF(I209=1,INDEX( {"chinese","english","math","physics","chemistry","biology","politics","history","geography"},MATCH(C209,{"语文","英语","数学","物理","化学","生物","政治","历史","地理"},0)),IF(I209=2,INDEX(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,{"单项选择","阅读理解","信息匹配","完形填空","短文填空","单句填空","短文改错","单句改错","句型转换","翻译短语","翻译句子","词汇/短语及固搭","完成句子","听力"},0)),"")), "")</f>
        <v/>
      </c>
      <c r="E209" s="21" t="str">
        <f t="shared" si="28"/>
        <v>知识点</v>
      </c>
      <c r="F209" s="21" t="str">
        <f t="shared" si="29"/>
        <v>恰</v>
      </c>
      <c r="G209" s="21" t="str">
        <f>INDEX( {"body","discipline","area","topic","point"},MATCH(E209,{"知识体","知识域","知识区","知识主题","知识点"},0))</f>
        <v>point</v>
      </c>
      <c r="H209" s="21" t="str">
        <f>INDEX( {"super","just","sub","infras"},MATCH(F209,{"超","恰","亚","次"},0))</f>
        <v>just</v>
      </c>
      <c r="I209" s="21">
        <f>MATCH(E209,{"知识体","知识域","知识区","知识主题","知识点"},0)-1</f>
        <v>4</v>
      </c>
      <c r="J209" s="21">
        <f>MATCH(F209,{"超","恰","亚","次"},0)-1</f>
        <v>1</v>
      </c>
      <c r="K209" s="21" t="str">
        <f t="shared" si="30"/>
        <v>数学</v>
      </c>
      <c r="L209" s="26" t="s">
        <v>195</v>
      </c>
      <c r="M209" s="23"/>
      <c r="N209" s="23"/>
      <c r="O209" s="24" t="str">
        <f t="shared" si="24"/>
        <v xml:space="preserve">
  - 
    name:  函数的定义域
    title:  函数的定义域
    description: 
    koLyro: point
    koLyri:  just
    son: </v>
      </c>
      <c r="P209" s="27" t="str">
        <f t="shared" si="31"/>
        <v xml:space="preserve">
          - 
            name:  函数的定义域
            title:  函数的定义域
            description: 
            koLyro: point
            koLyri:  just
            son: </v>
      </c>
    </row>
    <row r="210" spans="1:16" ht="15" customHeight="1">
      <c r="A210" s="20">
        <f t="shared" si="25"/>
        <v>4</v>
      </c>
      <c r="B210" s="21" t="str">
        <f t="shared" si="26"/>
        <v>知识点</v>
      </c>
      <c r="C210" s="21" t="str">
        <f t="shared" si="27"/>
        <v>函数的值域</v>
      </c>
      <c r="D210" s="21" t="str">
        <f>IFERROR(IF(I210=1,INDEX( {"chinese","english","math","physics","chemistry","biology","politics","history","geography"},MATCH(C210,{"语文","英语","数学","物理","化学","生物","政治","历史","地理"},0)),IF(I210=2,INDEX(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,{"单项选择","阅读理解","信息匹配","完形填空","短文填空","单句填空","短文改错","单句改错","句型转换","翻译短语","翻译句子","词汇/短语及固搭","完成句子","听力"},0)),"")), "")</f>
        <v/>
      </c>
      <c r="E210" s="21" t="str">
        <f t="shared" si="28"/>
        <v>知识点</v>
      </c>
      <c r="F210" s="21" t="str">
        <f t="shared" si="29"/>
        <v>恰</v>
      </c>
      <c r="G210" s="21" t="str">
        <f>INDEX( {"body","discipline","area","topic","point"},MATCH(E210,{"知识体","知识域","知识区","知识主题","知识点"},0))</f>
        <v>point</v>
      </c>
      <c r="H210" s="21" t="str">
        <f>INDEX( {"super","just","sub","infras"},MATCH(F210,{"超","恰","亚","次"},0))</f>
        <v>just</v>
      </c>
      <c r="I210" s="21">
        <f>MATCH(E210,{"知识体","知识域","知识区","知识主题","知识点"},0)-1</f>
        <v>4</v>
      </c>
      <c r="J210" s="21">
        <f>MATCH(F210,{"超","恰","亚","次"},0)-1</f>
        <v>1</v>
      </c>
      <c r="K210" s="21" t="str">
        <f t="shared" si="30"/>
        <v>数学</v>
      </c>
      <c r="L210" s="26" t="s">
        <v>196</v>
      </c>
      <c r="M210" s="23"/>
      <c r="N210" s="23"/>
      <c r="O210" s="24" t="str">
        <f t="shared" si="24"/>
        <v xml:space="preserve">
  - 
    name:  函数的值域
    title:  函数的值域
    description: 
    koLyro: point
    koLyri:  just
    son: </v>
      </c>
      <c r="P210" s="27" t="str">
        <f t="shared" si="31"/>
        <v xml:space="preserve">
          - 
            name:  函数的值域
            title:  函数的值域
            description: 
            koLyro: point
            koLyri:  just
            son: </v>
      </c>
    </row>
    <row r="211" spans="1:16" ht="15" customHeight="1">
      <c r="A211" s="20">
        <f t="shared" si="25"/>
        <v>5</v>
      </c>
      <c r="B211" s="21" t="str">
        <f t="shared" si="26"/>
        <v>知识亚点</v>
      </c>
      <c r="C211" s="21" t="str">
        <f t="shared" si="27"/>
        <v>函数的值域的求法</v>
      </c>
      <c r="D211" s="21" t="str">
        <f>IFERROR(IF(I211=1,INDEX( {"chinese","english","math","physics","chemistry","biology","politics","history","geography"},MATCH(C211,{"语文","英语","数学","物理","化学","生物","政治","历史","地理"},0)),IF(I211=2,INDEX(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,{"单项选择","阅读理解","信息匹配","完形填空","短文填空","单句填空","短文改错","单句改错","句型转换","翻译短语","翻译句子","词汇/短语及固搭","完成句子","听力"},0)),"")), "")</f>
        <v/>
      </c>
      <c r="E211" s="21" t="str">
        <f t="shared" si="28"/>
        <v>知识点</v>
      </c>
      <c r="F211" s="21" t="str">
        <f t="shared" si="29"/>
        <v>亚</v>
      </c>
      <c r="G211" s="21" t="str">
        <f>INDEX( {"body","discipline","area","topic","point"},MATCH(E211,{"知识体","知识域","知识区","知识主题","知识点"},0))</f>
        <v>point</v>
      </c>
      <c r="H211" s="21" t="str">
        <f>INDEX( {"super","just","sub","infras"},MATCH(F211,{"超","恰","亚","次"},0))</f>
        <v>sub</v>
      </c>
      <c r="I211" s="21">
        <f>MATCH(E211,{"知识体","知识域","知识区","知识主题","知识点"},0)-1</f>
        <v>4</v>
      </c>
      <c r="J211" s="21">
        <f>MATCH(F211,{"超","恰","亚","次"},0)-1</f>
        <v>2</v>
      </c>
      <c r="K211" s="21" t="str">
        <f t="shared" si="30"/>
        <v>数学</v>
      </c>
      <c r="L211" s="26" t="s">
        <v>197</v>
      </c>
      <c r="M211" s="23"/>
      <c r="N211" s="23"/>
      <c r="O211" s="24" t="str">
        <f t="shared" si="24"/>
        <v xml:space="preserve">
  - 
    name:  函数的值域的求法
    title:  函数的值域的求法
    description: 
    koLyro: point
    koLyri:  sub
    son: </v>
      </c>
      <c r="P211" s="27" t="str">
        <f t="shared" si="31"/>
        <v xml:space="preserve">
            - 
              name:  函数的值域的求法
              title:  函数的值域的求法
              description: 
              koLyro: point
              koLyri:  sub
              son: </v>
      </c>
    </row>
    <row r="212" spans="1:16" ht="15" customHeight="1">
      <c r="A212" s="20">
        <f t="shared" si="25"/>
        <v>5</v>
      </c>
      <c r="B212" s="21" t="str">
        <f t="shared" si="26"/>
        <v>知识亚点</v>
      </c>
      <c r="C212" s="21" t="str">
        <f t="shared" si="27"/>
        <v>函数的定义域与值域的综合</v>
      </c>
      <c r="D212" s="21" t="str">
        <f>IFERROR(IF(I212=1,INDEX( {"chinese","english","math","physics","chemistry","biology","politics","history","geography"},MATCH(C212,{"语文","英语","数学","物理","化学","生物","政治","历史","地理"},0)),IF(I212=2,INDEX(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,{"单项选择","阅读理解","信息匹配","完形填空","短文填空","单句填空","短文改错","单句改错","句型转换","翻译短语","翻译句子","词汇/短语及固搭","完成句子","听力"},0)),"")), "")</f>
        <v/>
      </c>
      <c r="E212" s="21" t="str">
        <f t="shared" si="28"/>
        <v>知识点</v>
      </c>
      <c r="F212" s="21" t="str">
        <f t="shared" si="29"/>
        <v>亚</v>
      </c>
      <c r="G212" s="21" t="str">
        <f>INDEX( {"body","discipline","area","topic","point"},MATCH(E212,{"知识体","知识域","知识区","知识主题","知识点"},0))</f>
        <v>point</v>
      </c>
      <c r="H212" s="21" t="str">
        <f>INDEX( {"super","just","sub","infras"},MATCH(F212,{"超","恰","亚","次"},0))</f>
        <v>sub</v>
      </c>
      <c r="I212" s="21">
        <f>MATCH(E212,{"知识体","知识域","知识区","知识主题","知识点"},0)-1</f>
        <v>4</v>
      </c>
      <c r="J212" s="21">
        <f>MATCH(F212,{"超","恰","亚","次"},0)-1</f>
        <v>2</v>
      </c>
      <c r="K212" s="21" t="str">
        <f t="shared" si="30"/>
        <v>数学</v>
      </c>
      <c r="L212" s="26" t="s">
        <v>198</v>
      </c>
      <c r="M212" s="23"/>
      <c r="N212" s="23"/>
      <c r="O212" s="24" t="str">
        <f t="shared" si="24"/>
        <v xml:space="preserve">
  - 
    name:  函数的定义域与值域的综合
    title:  函数的定义域与值域的综合
    description: 
    koLyro: point
    koLyri:  sub
    son: </v>
      </c>
      <c r="P212" s="27" t="str">
        <f t="shared" si="31"/>
        <v xml:space="preserve">
            - 
              name:  函数的定义域与值域的综合
              title:  函数的定义域与值域的综合
              description: 
              koLyro: point
              koLyri:  sub
              son: </v>
      </c>
    </row>
    <row r="213" spans="1:16" ht="15" customHeight="1">
      <c r="A213" s="20">
        <f t="shared" si="25"/>
        <v>4</v>
      </c>
      <c r="B213" s="21" t="str">
        <f t="shared" si="26"/>
        <v>知识点</v>
      </c>
      <c r="C213" s="21" t="str">
        <f t="shared" si="27"/>
        <v>函数的解析式</v>
      </c>
      <c r="D213" s="21" t="str">
        <f>IFERROR(IF(I213=1,INDEX( {"chinese","english","math","physics","chemistry","biology","politics","history","geography"},MATCH(C213,{"语文","英语","数学","物理","化学","生物","政治","历史","地理"},0)),IF(I213=2,INDEX(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,{"单项选择","阅读理解","信息匹配","完形填空","短文填空","单句填空","短文改错","单句改错","句型转换","翻译短语","翻译句子","词汇/短语及固搭","完成句子","听力"},0)),"")), "")</f>
        <v/>
      </c>
      <c r="E213" s="21" t="str">
        <f t="shared" si="28"/>
        <v>知识点</v>
      </c>
      <c r="F213" s="21" t="str">
        <f t="shared" si="29"/>
        <v>恰</v>
      </c>
      <c r="G213" s="21" t="str">
        <f>INDEX( {"body","discipline","area","topic","point"},MATCH(E213,{"知识体","知识域","知识区","知识主题","知识点"},0))</f>
        <v>point</v>
      </c>
      <c r="H213" s="21" t="str">
        <f>INDEX( {"super","just","sub","infras"},MATCH(F213,{"超","恰","亚","次"},0))</f>
        <v>just</v>
      </c>
      <c r="I213" s="21">
        <f>MATCH(E213,{"知识体","知识域","知识区","知识主题","知识点"},0)-1</f>
        <v>4</v>
      </c>
      <c r="J213" s="21">
        <f>MATCH(F213,{"超","恰","亚","次"},0)-1</f>
        <v>1</v>
      </c>
      <c r="K213" s="21" t="str">
        <f t="shared" si="30"/>
        <v>数学</v>
      </c>
      <c r="L213" s="26" t="s">
        <v>199</v>
      </c>
      <c r="M213" s="23"/>
      <c r="N213" s="23"/>
      <c r="O213" s="24" t="str">
        <f t="shared" si="24"/>
        <v xml:space="preserve">
  - 
    name:  函数的解析式
    title:  函数的解析式
    description: 
    koLyro: point
    koLyri:  just
    son: </v>
      </c>
      <c r="P213" s="27" t="str">
        <f t="shared" si="31"/>
        <v xml:space="preserve">
          - 
            name:  函数的解析式
            title:  函数的解析式
            description: 
            koLyro: point
            koLyri:  just
            son: </v>
      </c>
    </row>
    <row r="214" spans="1:16" ht="15" customHeight="1">
      <c r="A214" s="20">
        <f t="shared" si="25"/>
        <v>5</v>
      </c>
      <c r="B214" s="21" t="str">
        <f t="shared" si="26"/>
        <v>知识亚点</v>
      </c>
      <c r="C214" s="21" t="str">
        <f t="shared" si="27"/>
        <v>函数图像与函数的解析式</v>
      </c>
      <c r="D214" s="21" t="str">
        <f>IFERROR(IF(I214=1,INDEX( {"chinese","english","math","physics","chemistry","biology","politics","history","geography"},MATCH(C214,{"语文","英语","数学","物理","化学","生物","政治","历史","地理"},0)),IF(I214=2,INDEX(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,{"单项选择","阅读理解","信息匹配","完形填空","短文填空","单句填空","短文改错","单句改错","句型转换","翻译短语","翻译句子","词汇/短语及固搭","完成句子","听力"},0)),"")), "")</f>
        <v/>
      </c>
      <c r="E214" s="21" t="str">
        <f t="shared" si="28"/>
        <v>知识点</v>
      </c>
      <c r="F214" s="21" t="str">
        <f t="shared" si="29"/>
        <v>亚</v>
      </c>
      <c r="G214" s="21" t="str">
        <f>INDEX( {"body","discipline","area","topic","point"},MATCH(E214,{"知识体","知识域","知识区","知识主题","知识点"},0))</f>
        <v>point</v>
      </c>
      <c r="H214" s="21" t="str">
        <f>INDEX( {"super","just","sub","infras"},MATCH(F214,{"超","恰","亚","次"},0))</f>
        <v>sub</v>
      </c>
      <c r="I214" s="21">
        <f>MATCH(E214,{"知识体","知识域","知识区","知识主题","知识点"},0)-1</f>
        <v>4</v>
      </c>
      <c r="J214" s="21">
        <f>MATCH(F214,{"超","恰","亚","次"},0)-1</f>
        <v>2</v>
      </c>
      <c r="K214" s="21" t="str">
        <f t="shared" si="30"/>
        <v>数学</v>
      </c>
      <c r="L214" s="26" t="s">
        <v>200</v>
      </c>
      <c r="M214" s="23"/>
      <c r="N214" s="23"/>
      <c r="O214" s="24" t="str">
        <f t="shared" si="24"/>
        <v xml:space="preserve">
  - 
    name:  函数图像与函数的解析式
    title:  函数图像与函数的解析式
    description: 
    koLyro: point
    koLyri:  sub
    son: </v>
      </c>
      <c r="P214" s="27" t="str">
        <f t="shared" si="31"/>
        <v xml:space="preserve">
            - 
              name:  函数图像与函数的解析式
              title:  函数图像与函数的解析式
              description: 
              koLyro: point
              koLyri:  sub
              son: </v>
      </c>
    </row>
    <row r="215" spans="1:16" ht="15" customHeight="1">
      <c r="A215" s="20">
        <f t="shared" si="25"/>
        <v>5</v>
      </c>
      <c r="B215" s="21" t="str">
        <f t="shared" si="26"/>
        <v>知识亚点</v>
      </c>
      <c r="C215" s="21" t="str">
        <f t="shared" si="27"/>
        <v>根据函数基本特征求函数解析式</v>
      </c>
      <c r="D215" s="21" t="str">
        <f>IFERROR(IF(I215=1,INDEX( {"chinese","english","math","physics","chemistry","biology","politics","history","geography"},MATCH(C215,{"语文","英语","数学","物理","化学","生物","政治","历史","地理"},0)),IF(I215=2,INDEX(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,{"单项选择","阅读理解","信息匹配","完形填空","短文填空","单句填空","短文改错","单句改错","句型转换","翻译短语","翻译句子","词汇/短语及固搭","完成句子","听力"},0)),"")), "")</f>
        <v/>
      </c>
      <c r="E215" s="21" t="str">
        <f t="shared" si="28"/>
        <v>知识点</v>
      </c>
      <c r="F215" s="21" t="str">
        <f t="shared" si="29"/>
        <v>亚</v>
      </c>
      <c r="G215" s="21" t="str">
        <f>INDEX( {"body","discipline","area","topic","point"},MATCH(E215,{"知识体","知识域","知识区","知识主题","知识点"},0))</f>
        <v>point</v>
      </c>
      <c r="H215" s="21" t="str">
        <f>INDEX( {"super","just","sub","infras"},MATCH(F215,{"超","恰","亚","次"},0))</f>
        <v>sub</v>
      </c>
      <c r="I215" s="21">
        <f>MATCH(E215,{"知识体","知识域","知识区","知识主题","知识点"},0)-1</f>
        <v>4</v>
      </c>
      <c r="J215" s="21">
        <f>MATCH(F215,{"超","恰","亚","次"},0)-1</f>
        <v>2</v>
      </c>
      <c r="K215" s="21" t="str">
        <f t="shared" si="30"/>
        <v>数学</v>
      </c>
      <c r="L215" s="26" t="s">
        <v>201</v>
      </c>
      <c r="M215" s="23"/>
      <c r="N215" s="23"/>
      <c r="O215" s="24" t="str">
        <f t="shared" si="24"/>
        <v xml:space="preserve">
  - 
    name:  根据函数基本特征求函数解析式
    title:  根据函数基本特征求函数解析式
    description: 
    koLyro: point
    koLyri:  sub
    son: </v>
      </c>
      <c r="P215" s="27" t="str">
        <f t="shared" si="31"/>
        <v xml:space="preserve">
            - 
              name:  根据函数基本特征求函数解析式
              title:  根据函数基本特征求函数解析式
              description: 
              koLyro: point
              koLyri:  sub
              son: </v>
      </c>
    </row>
    <row r="216" spans="1:16" ht="15" customHeight="1">
      <c r="A216" s="20">
        <f t="shared" si="25"/>
        <v>5</v>
      </c>
      <c r="B216" s="21" t="str">
        <f t="shared" si="26"/>
        <v>知识亚点</v>
      </c>
      <c r="C216" s="21" t="str">
        <f t="shared" si="27"/>
        <v>复合函数的解析式</v>
      </c>
      <c r="D216" s="21" t="str">
        <f>IFERROR(IF(I216=1,INDEX( {"chinese","english","math","physics","chemistry","biology","politics","history","geography"},MATCH(C216,{"语文","英语","数学","物理","化学","生物","政治","历史","地理"},0)),IF(I216=2,INDEX(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,{"单项选择","阅读理解","信息匹配","完形填空","短文填空","单句填空","短文改错","单句改错","句型转换","翻译短语","翻译句子","词汇/短语及固搭","完成句子","听力"},0)),"")), "")</f>
        <v/>
      </c>
      <c r="E216" s="21" t="str">
        <f t="shared" si="28"/>
        <v>知识点</v>
      </c>
      <c r="F216" s="21" t="str">
        <f t="shared" si="29"/>
        <v>亚</v>
      </c>
      <c r="G216" s="21" t="str">
        <f>INDEX( {"body","discipline","area","topic","point"},MATCH(E216,{"知识体","知识域","知识区","知识主题","知识点"},0))</f>
        <v>point</v>
      </c>
      <c r="H216" s="21" t="str">
        <f>INDEX( {"super","just","sub","infras"},MATCH(F216,{"超","恰","亚","次"},0))</f>
        <v>sub</v>
      </c>
      <c r="I216" s="21">
        <f>MATCH(E216,{"知识体","知识域","知识区","知识主题","知识点"},0)-1</f>
        <v>4</v>
      </c>
      <c r="J216" s="21">
        <f>MATCH(F216,{"超","恰","亚","次"},0)-1</f>
        <v>2</v>
      </c>
      <c r="K216" s="21" t="str">
        <f t="shared" si="30"/>
        <v>数学</v>
      </c>
      <c r="L216" s="26" t="s">
        <v>202</v>
      </c>
      <c r="M216" s="23"/>
      <c r="N216" s="23"/>
      <c r="O216" s="24" t="str">
        <f t="shared" si="24"/>
        <v xml:space="preserve">
  - 
    name:  复合函数的解析式
    title:  复合函数的解析式
    description: 
    koLyro: point
    koLyri:  sub
    son: </v>
      </c>
      <c r="P216" s="27" t="str">
        <f t="shared" si="31"/>
        <v xml:space="preserve">
            - 
              name:  复合函数的解析式
              title:  复合函数的解析式
              description: 
              koLyro: point
              koLyri:  sub
              son: </v>
      </c>
    </row>
    <row r="217" spans="1:16" ht="15" customHeight="1">
      <c r="A217" s="20">
        <f t="shared" si="25"/>
        <v>4</v>
      </c>
      <c r="B217" s="21" t="str">
        <f t="shared" si="26"/>
        <v>知识点</v>
      </c>
      <c r="C217" s="21" t="str">
        <f t="shared" si="27"/>
        <v>分段函数</v>
      </c>
      <c r="D217" s="21" t="str">
        <f>IFERROR(IF(I217=1,INDEX( {"chinese","english","math","physics","chemistry","biology","politics","history","geography"},MATCH(C217,{"语文","英语","数学","物理","化学","生物","政治","历史","地理"},0)),IF(I217=2,INDEX(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,{"单项选择","阅读理解","信息匹配","完形填空","短文填空","单句填空","短文改错","单句改错","句型转换","翻译短语","翻译句子","词汇/短语及固搭","完成句子","听力"},0)),"")), "")</f>
        <v/>
      </c>
      <c r="E217" s="21" t="str">
        <f t="shared" si="28"/>
        <v>知识点</v>
      </c>
      <c r="F217" s="21" t="str">
        <f t="shared" si="29"/>
        <v>恰</v>
      </c>
      <c r="G217" s="21" t="str">
        <f>INDEX( {"body","discipline","area","topic","point"},MATCH(E217,{"知识体","知识域","知识区","知识主题","知识点"},0))</f>
        <v>point</v>
      </c>
      <c r="H217" s="21" t="str">
        <f>INDEX( {"super","just","sub","infras"},MATCH(F217,{"超","恰","亚","次"},0))</f>
        <v>just</v>
      </c>
      <c r="I217" s="21">
        <f>MATCH(E217,{"知识体","知识域","知识区","知识主题","知识点"},0)-1</f>
        <v>4</v>
      </c>
      <c r="J217" s="21">
        <f>MATCH(F217,{"超","恰","亚","次"},0)-1</f>
        <v>1</v>
      </c>
      <c r="K217" s="21" t="str">
        <f t="shared" si="30"/>
        <v>数学</v>
      </c>
      <c r="L217" s="26" t="s">
        <v>203</v>
      </c>
      <c r="M217" s="23"/>
      <c r="N217" s="23"/>
      <c r="O217" s="24" t="str">
        <f t="shared" si="24"/>
        <v xml:space="preserve">
  - 
    name:  分段函数
    title:  分段函数
    description: 
    koLyro: point
    koLyri:  just
    son: </v>
      </c>
      <c r="P217" s="27" t="str">
        <f t="shared" si="31"/>
        <v xml:space="preserve">
          - 
            name:  分段函数
            title:  分段函数
            description: 
            koLyro: point
            koLyri:  just
            son: </v>
      </c>
    </row>
    <row r="218" spans="1:16" ht="15" customHeight="1">
      <c r="A218" s="20">
        <f t="shared" si="25"/>
        <v>5</v>
      </c>
      <c r="B218" s="21" t="str">
        <f t="shared" si="26"/>
        <v>知识亚点</v>
      </c>
      <c r="C218" s="21" t="str">
        <f t="shared" si="27"/>
        <v>分段函数的值域</v>
      </c>
      <c r="D218" s="21" t="str">
        <f>IFERROR(IF(I218=1,INDEX( {"chinese","english","math","physics","chemistry","biology","politics","history","geography"},MATCH(C218,{"语文","英语","数学","物理","化学","生物","政治","历史","地理"},0)),IF(I218=2,INDEX(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,{"单项选择","阅读理解","信息匹配","完形填空","短文填空","单句填空","短文改错","单句改错","句型转换","翻译短语","翻译句子","词汇/短语及固搭","完成句子","听力"},0)),"")), "")</f>
        <v/>
      </c>
      <c r="E218" s="21" t="str">
        <f t="shared" si="28"/>
        <v>知识点</v>
      </c>
      <c r="F218" s="21" t="str">
        <f t="shared" si="29"/>
        <v>亚</v>
      </c>
      <c r="G218" s="21" t="str">
        <f>INDEX( {"body","discipline","area","topic","point"},MATCH(E218,{"知识体","知识域","知识区","知识主题","知识点"},0))</f>
        <v>point</v>
      </c>
      <c r="H218" s="21" t="str">
        <f>INDEX( {"super","just","sub","infras"},MATCH(F218,{"超","恰","亚","次"},0))</f>
        <v>sub</v>
      </c>
      <c r="I218" s="21">
        <f>MATCH(E218,{"知识体","知识域","知识区","知识主题","知识点"},0)-1</f>
        <v>4</v>
      </c>
      <c r="J218" s="21">
        <f>MATCH(F218,{"超","恰","亚","次"},0)-1</f>
        <v>2</v>
      </c>
      <c r="K218" s="21" t="str">
        <f t="shared" si="30"/>
        <v>数学</v>
      </c>
      <c r="L218" s="26" t="s">
        <v>204</v>
      </c>
      <c r="M218" s="23"/>
      <c r="N218" s="23"/>
      <c r="O218" s="24" t="str">
        <f t="shared" si="24"/>
        <v xml:space="preserve">
  - 
    name:  分段函数的值域
    title:  分段函数的值域
    description: 
    koLyro: point
    koLyri:  sub
    son: </v>
      </c>
      <c r="P218" s="27" t="str">
        <f t="shared" si="31"/>
        <v xml:space="preserve">
            - 
              name:  分段函数的值域
              title:  分段函数的值域
              description: 
              koLyro: point
              koLyri:  sub
              son: </v>
      </c>
    </row>
    <row r="219" spans="1:16" ht="15" customHeight="1">
      <c r="A219" s="20">
        <f t="shared" si="25"/>
        <v>5</v>
      </c>
      <c r="B219" s="21" t="str">
        <f t="shared" si="26"/>
        <v>知识亚点</v>
      </c>
      <c r="C219" s="21" t="str">
        <f t="shared" si="27"/>
        <v>分段函数的单调性</v>
      </c>
      <c r="D219" s="21" t="str">
        <f>IFERROR(IF(I219=1,INDEX( {"chinese","english","math","physics","chemistry","biology","politics","history","geography"},MATCH(C219,{"语文","英语","数学","物理","化学","生物","政治","历史","地理"},0)),IF(I219=2,INDEX(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,{"单项选择","阅读理解","信息匹配","完形填空","短文填空","单句填空","短文改错","单句改错","句型转换","翻译短语","翻译句子","词汇/短语及固搭","完成句子","听力"},0)),"")), "")</f>
        <v/>
      </c>
      <c r="E219" s="21" t="str">
        <f t="shared" si="28"/>
        <v>知识点</v>
      </c>
      <c r="F219" s="21" t="str">
        <f t="shared" si="29"/>
        <v>亚</v>
      </c>
      <c r="G219" s="21" t="str">
        <f>INDEX( {"body","discipline","area","topic","point"},MATCH(E219,{"知识体","知识域","知识区","知识主题","知识点"},0))</f>
        <v>point</v>
      </c>
      <c r="H219" s="21" t="str">
        <f>INDEX( {"super","just","sub","infras"},MATCH(F219,{"超","恰","亚","次"},0))</f>
        <v>sub</v>
      </c>
      <c r="I219" s="21">
        <f>MATCH(E219,{"知识体","知识域","知识区","知识主题","知识点"},0)-1</f>
        <v>4</v>
      </c>
      <c r="J219" s="21">
        <f>MATCH(F219,{"超","恰","亚","次"},0)-1</f>
        <v>2</v>
      </c>
      <c r="K219" s="21" t="str">
        <f t="shared" si="30"/>
        <v>数学</v>
      </c>
      <c r="L219" s="26" t="s">
        <v>205</v>
      </c>
      <c r="M219" s="23"/>
      <c r="N219" s="23"/>
      <c r="O219" s="24" t="str">
        <f t="shared" si="24"/>
        <v xml:space="preserve">
  - 
    name:  分段函数的单调性
    title:  分段函数的单调性
    description: 
    koLyro: point
    koLyri:  sub
    son: </v>
      </c>
      <c r="P219" s="27" t="str">
        <f t="shared" si="31"/>
        <v xml:space="preserve">
            - 
              name:  分段函数的单调性
              title:  分段函数的单调性
              description: 
              koLyro: point
              koLyri:  sub
              son: </v>
      </c>
    </row>
    <row r="220" spans="1:16" ht="15" customHeight="1">
      <c r="A220" s="20">
        <f t="shared" si="25"/>
        <v>5</v>
      </c>
      <c r="B220" s="21" t="str">
        <f t="shared" si="26"/>
        <v>知识亚点</v>
      </c>
      <c r="C220" s="21" t="str">
        <f t="shared" si="27"/>
        <v>分段函数的图像</v>
      </c>
      <c r="D220" s="21" t="str">
        <f>IFERROR(IF(I220=1,INDEX( {"chinese","english","math","physics","chemistry","biology","politics","history","geography"},MATCH(C220,{"语文","英语","数学","物理","化学","生物","政治","历史","地理"},0)),IF(I220=2,INDEX(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,{"单项选择","阅读理解","信息匹配","完形填空","短文填空","单句填空","短文改错","单句改错","句型转换","翻译短语","翻译句子","词汇/短语及固搭","完成句子","听力"},0)),"")), "")</f>
        <v/>
      </c>
      <c r="E220" s="21" t="str">
        <f t="shared" si="28"/>
        <v>知识点</v>
      </c>
      <c r="F220" s="21" t="str">
        <f t="shared" si="29"/>
        <v>亚</v>
      </c>
      <c r="G220" s="21" t="str">
        <f>INDEX( {"body","discipline","area","topic","point"},MATCH(E220,{"知识体","知识域","知识区","知识主题","知识点"},0))</f>
        <v>point</v>
      </c>
      <c r="H220" s="21" t="str">
        <f>INDEX( {"super","just","sub","infras"},MATCH(F220,{"超","恰","亚","次"},0))</f>
        <v>sub</v>
      </c>
      <c r="I220" s="21">
        <f>MATCH(E220,{"知识体","知识域","知识区","知识主题","知识点"},0)-1</f>
        <v>4</v>
      </c>
      <c r="J220" s="21">
        <f>MATCH(F220,{"超","恰","亚","次"},0)-1</f>
        <v>2</v>
      </c>
      <c r="K220" s="21" t="str">
        <f t="shared" si="30"/>
        <v>数学</v>
      </c>
      <c r="L220" s="26" t="s">
        <v>206</v>
      </c>
      <c r="M220" s="23"/>
      <c r="N220" s="23"/>
      <c r="O220" s="24" t="str">
        <f t="shared" si="24"/>
        <v xml:space="preserve">
  - 
    name:  分段函数的图像
    title:  分段函数的图像
    description: 
    koLyro: point
    koLyri:  sub
    son: </v>
      </c>
      <c r="P220" s="27" t="str">
        <f t="shared" si="31"/>
        <v xml:space="preserve">
            - 
              name:  分段函数的图像
              title:  分段函数的图像
              description: 
              koLyro: point
              koLyri:  sub
              son: </v>
      </c>
    </row>
    <row r="221" spans="1:16" ht="15" customHeight="1">
      <c r="A221" s="20">
        <f t="shared" si="25"/>
        <v>5</v>
      </c>
      <c r="B221" s="21" t="str">
        <f t="shared" si="26"/>
        <v>知识亚点</v>
      </c>
      <c r="C221" s="21" t="str">
        <f t="shared" si="27"/>
        <v>分段函数的恒成立</v>
      </c>
      <c r="D221" s="21" t="str">
        <f>IFERROR(IF(I221=1,INDEX( {"chinese","english","math","physics","chemistry","biology","politics","history","geography"},MATCH(C221,{"语文","英语","数学","物理","化学","生物","政治","历史","地理"},0)),IF(I221=2,INDEX(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,{"单项选择","阅读理解","信息匹配","完形填空","短文填空","单句填空","短文改错","单句改错","句型转换","翻译短语","翻译句子","词汇/短语及固搭","完成句子","听力"},0)),"")), "")</f>
        <v/>
      </c>
      <c r="E221" s="21" t="str">
        <f t="shared" si="28"/>
        <v>知识点</v>
      </c>
      <c r="F221" s="21" t="str">
        <f t="shared" si="29"/>
        <v>亚</v>
      </c>
      <c r="G221" s="21" t="str">
        <f>INDEX( {"body","discipline","area","topic","point"},MATCH(E221,{"知识体","知识域","知识区","知识主题","知识点"},0))</f>
        <v>point</v>
      </c>
      <c r="H221" s="21" t="str">
        <f>INDEX( {"super","just","sub","infras"},MATCH(F221,{"超","恰","亚","次"},0))</f>
        <v>sub</v>
      </c>
      <c r="I221" s="21">
        <f>MATCH(E221,{"知识体","知识域","知识区","知识主题","知识点"},0)-1</f>
        <v>4</v>
      </c>
      <c r="J221" s="21">
        <f>MATCH(F221,{"超","恰","亚","次"},0)-1</f>
        <v>2</v>
      </c>
      <c r="K221" s="21" t="str">
        <f t="shared" si="30"/>
        <v>数学</v>
      </c>
      <c r="L221" s="26" t="s">
        <v>207</v>
      </c>
      <c r="M221" s="23"/>
      <c r="N221" s="23"/>
      <c r="O221" s="24" t="str">
        <f t="shared" si="24"/>
        <v xml:space="preserve">
  - 
    name:  分段函数的恒成立
    title:  分段函数的恒成立
    description: 
    koLyro: point
    koLyri:  sub
    son: </v>
      </c>
      <c r="P221" s="27" t="str">
        <f t="shared" si="31"/>
        <v xml:space="preserve">
            - 
              name:  分段函数的恒成立
              title:  分段函数的恒成立
              description: 
              koLyro: point
              koLyri:  sub
              son: </v>
      </c>
    </row>
    <row r="222" spans="1:16" ht="15" customHeight="1">
      <c r="A222" s="20">
        <f t="shared" si="25"/>
        <v>5</v>
      </c>
      <c r="B222" s="21" t="str">
        <f t="shared" si="26"/>
        <v>知识亚点</v>
      </c>
      <c r="C222" s="21" t="str">
        <f t="shared" si="27"/>
        <v>分段函数的存在性问题</v>
      </c>
      <c r="D222" s="21" t="str">
        <f>IFERROR(IF(I222=1,INDEX( {"chinese","english","math","physics","chemistry","biology","politics","history","geography"},MATCH(C222,{"语文","英语","数学","物理","化学","生物","政治","历史","地理"},0)),IF(I222=2,INDEX(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,{"单项选择","阅读理解","信息匹配","完形填空","短文填空","单句填空","短文改错","单句改错","句型转换","翻译短语","翻译句子","词汇/短语及固搭","完成句子","听力"},0)),"")), "")</f>
        <v/>
      </c>
      <c r="E222" s="21" t="str">
        <f t="shared" si="28"/>
        <v>知识点</v>
      </c>
      <c r="F222" s="21" t="str">
        <f t="shared" si="29"/>
        <v>亚</v>
      </c>
      <c r="G222" s="21" t="str">
        <f>INDEX( {"body","discipline","area","topic","point"},MATCH(E222,{"知识体","知识域","知识区","知识主题","知识点"},0))</f>
        <v>point</v>
      </c>
      <c r="H222" s="21" t="str">
        <f>INDEX( {"super","just","sub","infras"},MATCH(F222,{"超","恰","亚","次"},0))</f>
        <v>sub</v>
      </c>
      <c r="I222" s="21">
        <f>MATCH(E222,{"知识体","知识域","知识区","知识主题","知识点"},0)-1</f>
        <v>4</v>
      </c>
      <c r="J222" s="21">
        <f>MATCH(F222,{"超","恰","亚","次"},0)-1</f>
        <v>2</v>
      </c>
      <c r="K222" s="21" t="str">
        <f t="shared" si="30"/>
        <v>数学</v>
      </c>
      <c r="L222" s="26" t="s">
        <v>208</v>
      </c>
      <c r="M222" s="23"/>
      <c r="N222" s="23"/>
      <c r="O222" s="24" t="str">
        <f t="shared" si="24"/>
        <v xml:space="preserve">
  - 
    name:  分段函数的存在性问题
    title:  分段函数的存在性问题
    description: 
    koLyro: point
    koLyri:  sub
    son: </v>
      </c>
      <c r="P222" s="27" t="str">
        <f t="shared" si="31"/>
        <v xml:space="preserve">
            - 
              name:  分段函数的存在性问题
              title:  分段函数的存在性问题
              description: 
              koLyro: point
              koLyri:  sub
              son: </v>
      </c>
    </row>
    <row r="223" spans="1:16" ht="15" customHeight="1">
      <c r="A223" s="20">
        <f t="shared" si="25"/>
        <v>4</v>
      </c>
      <c r="B223" s="21" t="str">
        <f t="shared" si="26"/>
        <v>知识点</v>
      </c>
      <c r="C223" s="21" t="str">
        <f t="shared" si="27"/>
        <v>抽象函数</v>
      </c>
      <c r="D223" s="21" t="str">
        <f>IFERROR(IF(I223=1,INDEX( {"chinese","english","math","physics","chemistry","biology","politics","history","geography"},MATCH(C223,{"语文","英语","数学","物理","化学","生物","政治","历史","地理"},0)),IF(I223=2,INDEX(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,{"单项选择","阅读理解","信息匹配","完形填空","短文填空","单句填空","短文改错","单句改错","句型转换","翻译短语","翻译句子","词汇/短语及固搭","完成句子","听力"},0)),"")), "")</f>
        <v/>
      </c>
      <c r="E223" s="21" t="str">
        <f t="shared" si="28"/>
        <v>知识点</v>
      </c>
      <c r="F223" s="21" t="str">
        <f t="shared" si="29"/>
        <v>恰</v>
      </c>
      <c r="G223" s="21" t="str">
        <f>INDEX( {"body","discipline","area","topic","point"},MATCH(E223,{"知识体","知识域","知识区","知识主题","知识点"},0))</f>
        <v>point</v>
      </c>
      <c r="H223" s="21" t="str">
        <f>INDEX( {"super","just","sub","infras"},MATCH(F223,{"超","恰","亚","次"},0))</f>
        <v>just</v>
      </c>
      <c r="I223" s="21">
        <f>MATCH(E223,{"知识体","知识域","知识区","知识主题","知识点"},0)-1</f>
        <v>4</v>
      </c>
      <c r="J223" s="21">
        <f>MATCH(F223,{"超","恰","亚","次"},0)-1</f>
        <v>1</v>
      </c>
      <c r="K223" s="21" t="str">
        <f t="shared" si="30"/>
        <v>数学</v>
      </c>
      <c r="L223" s="26" t="s">
        <v>209</v>
      </c>
      <c r="M223" s="23"/>
      <c r="N223" s="23"/>
      <c r="O223" s="24" t="str">
        <f t="shared" si="24"/>
        <v xml:space="preserve">
  - 
    name:  抽象函数
    title:  抽象函数
    description: 
    koLyro: point
    koLyri:  just
    son: </v>
      </c>
      <c r="P223" s="27" t="str">
        <f t="shared" si="31"/>
        <v xml:space="preserve">
          - 
            name:  抽象函数
            title:  抽象函数
            description: 
            koLyro: point
            koLyri:  just
            son: </v>
      </c>
    </row>
    <row r="224" spans="1:16" ht="15" customHeight="1">
      <c r="A224" s="20">
        <f t="shared" si="25"/>
        <v>5</v>
      </c>
      <c r="B224" s="21" t="str">
        <f t="shared" si="26"/>
        <v>知识亚点</v>
      </c>
      <c r="C224" s="21" t="str">
        <f t="shared" si="27"/>
        <v>抽象函数的定义域</v>
      </c>
      <c r="D224" s="21" t="str">
        <f>IFERROR(IF(I224=1,INDEX( {"chinese","english","math","physics","chemistry","biology","politics","history","geography"},MATCH(C224,{"语文","英语","数学","物理","化学","生物","政治","历史","地理"},0)),IF(I224=2,INDEX(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,{"单项选择","阅读理解","信息匹配","完形填空","短文填空","单句填空","短文改错","单句改错","句型转换","翻译短语","翻译句子","词汇/短语及固搭","完成句子","听力"},0)),"")), "")</f>
        <v/>
      </c>
      <c r="E224" s="21" t="str">
        <f t="shared" si="28"/>
        <v>知识点</v>
      </c>
      <c r="F224" s="21" t="str">
        <f t="shared" si="29"/>
        <v>亚</v>
      </c>
      <c r="G224" s="21" t="str">
        <f>INDEX( {"body","discipline","area","topic","point"},MATCH(E224,{"知识体","知识域","知识区","知识主题","知识点"},0))</f>
        <v>point</v>
      </c>
      <c r="H224" s="21" t="str">
        <f>INDEX( {"super","just","sub","infras"},MATCH(F224,{"超","恰","亚","次"},0))</f>
        <v>sub</v>
      </c>
      <c r="I224" s="21">
        <f>MATCH(E224,{"知识体","知识域","知识区","知识主题","知识点"},0)-1</f>
        <v>4</v>
      </c>
      <c r="J224" s="21">
        <f>MATCH(F224,{"超","恰","亚","次"},0)-1</f>
        <v>2</v>
      </c>
      <c r="K224" s="21" t="str">
        <f t="shared" si="30"/>
        <v>数学</v>
      </c>
      <c r="L224" s="26" t="s">
        <v>210</v>
      </c>
      <c r="M224" s="23"/>
      <c r="N224" s="23"/>
      <c r="O224" s="24" t="str">
        <f t="shared" si="24"/>
        <v xml:space="preserve">
  - 
    name:  抽象函数的定义域
    title:  抽象函数的定义域
    description: 
    koLyro: point
    koLyri:  sub
    son: </v>
      </c>
      <c r="P224" s="27" t="str">
        <f t="shared" si="31"/>
        <v xml:space="preserve">
            - 
              name:  抽象函数的定义域
              title:  抽象函数的定义域
              description: 
              koLyro: point
              koLyri:  sub
              son: </v>
      </c>
    </row>
    <row r="225" spans="1:16" ht="15" customHeight="1">
      <c r="A225" s="20">
        <f t="shared" si="25"/>
        <v>5</v>
      </c>
      <c r="B225" s="21" t="str">
        <f t="shared" si="26"/>
        <v>知识亚点</v>
      </c>
      <c r="C225" s="21" t="str">
        <f t="shared" si="27"/>
        <v>抽象函数的值域</v>
      </c>
      <c r="D225" s="21" t="str">
        <f>IFERROR(IF(I225=1,INDEX( {"chinese","english","math","physics","chemistry","biology","politics","history","geography"},MATCH(C225,{"语文","英语","数学","物理","化学","生物","政治","历史","地理"},0)),IF(I225=2,INDEX(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,{"单项选择","阅读理解","信息匹配","完形填空","短文填空","单句填空","短文改错","单句改错","句型转换","翻译短语","翻译句子","词汇/短语及固搭","完成句子","听力"},0)),"")), "")</f>
        <v/>
      </c>
      <c r="E225" s="21" t="str">
        <f t="shared" si="28"/>
        <v>知识点</v>
      </c>
      <c r="F225" s="21" t="str">
        <f t="shared" si="29"/>
        <v>亚</v>
      </c>
      <c r="G225" s="21" t="str">
        <f>INDEX( {"body","discipline","area","topic","point"},MATCH(E225,{"知识体","知识域","知识区","知识主题","知识点"},0))</f>
        <v>point</v>
      </c>
      <c r="H225" s="21" t="str">
        <f>INDEX( {"super","just","sub","infras"},MATCH(F225,{"超","恰","亚","次"},0))</f>
        <v>sub</v>
      </c>
      <c r="I225" s="21">
        <f>MATCH(E225,{"知识体","知识域","知识区","知识主题","知识点"},0)-1</f>
        <v>4</v>
      </c>
      <c r="J225" s="21">
        <f>MATCH(F225,{"超","恰","亚","次"},0)-1</f>
        <v>2</v>
      </c>
      <c r="K225" s="21" t="str">
        <f t="shared" si="30"/>
        <v>数学</v>
      </c>
      <c r="L225" s="26" t="s">
        <v>211</v>
      </c>
      <c r="M225" s="23"/>
      <c r="N225" s="23"/>
      <c r="O225" s="24" t="str">
        <f t="shared" si="24"/>
        <v xml:space="preserve">
  - 
    name:  抽象函数的值域
    title:  抽象函数的值域
    description: 
    koLyro: point
    koLyri:  sub
    son: </v>
      </c>
      <c r="P225" s="27" t="str">
        <f t="shared" si="31"/>
        <v xml:space="preserve">
            - 
              name:  抽象函数的值域
              title:  抽象函数的值域
              description: 
              koLyro: point
              koLyri:  sub
              son: </v>
      </c>
    </row>
    <row r="226" spans="1:16" ht="15" customHeight="1">
      <c r="A226" s="20">
        <f t="shared" si="25"/>
        <v>5</v>
      </c>
      <c r="B226" s="21" t="str">
        <f t="shared" si="26"/>
        <v>知识亚点</v>
      </c>
      <c r="C226" s="21" t="str">
        <f t="shared" si="27"/>
        <v>抽象函数的单调性</v>
      </c>
      <c r="D226" s="21" t="str">
        <f>IFERROR(IF(I226=1,INDEX( {"chinese","english","math","physics","chemistry","biology","politics","history","geography"},MATCH(C226,{"语文","英语","数学","物理","化学","生物","政治","历史","地理"},0)),IF(I226=2,INDEX(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,{"单项选择","阅读理解","信息匹配","完形填空","短文填空","单句填空","短文改错","单句改错","句型转换","翻译短语","翻译句子","词汇/短语及固搭","完成句子","听力"},0)),"")), "")</f>
        <v/>
      </c>
      <c r="E226" s="21" t="str">
        <f t="shared" si="28"/>
        <v>知识点</v>
      </c>
      <c r="F226" s="21" t="str">
        <f t="shared" si="29"/>
        <v>亚</v>
      </c>
      <c r="G226" s="21" t="str">
        <f>INDEX( {"body","discipline","area","topic","point"},MATCH(E226,{"知识体","知识域","知识区","知识主题","知识点"},0))</f>
        <v>point</v>
      </c>
      <c r="H226" s="21" t="str">
        <f>INDEX( {"super","just","sub","infras"},MATCH(F226,{"超","恰","亚","次"},0))</f>
        <v>sub</v>
      </c>
      <c r="I226" s="21">
        <f>MATCH(E226,{"知识体","知识域","知识区","知识主题","知识点"},0)-1</f>
        <v>4</v>
      </c>
      <c r="J226" s="21">
        <f>MATCH(F226,{"超","恰","亚","次"},0)-1</f>
        <v>2</v>
      </c>
      <c r="K226" s="21" t="str">
        <f t="shared" si="30"/>
        <v>数学</v>
      </c>
      <c r="L226" s="26" t="s">
        <v>212</v>
      </c>
      <c r="M226" s="23"/>
      <c r="N226" s="23"/>
      <c r="O226" s="24" t="str">
        <f t="shared" si="24"/>
        <v xml:space="preserve">
  - 
    name:  抽象函数的单调性
    title:  抽象函数的单调性
    description: 
    koLyro: point
    koLyri:  sub
    son: </v>
      </c>
      <c r="P226" s="27" t="str">
        <f t="shared" si="31"/>
        <v xml:space="preserve">
            - 
              name:  抽象函数的单调性
              title:  抽象函数的单调性
              description: 
              koLyro: point
              koLyri:  sub
              son: </v>
      </c>
    </row>
    <row r="227" spans="1:16" ht="15" customHeight="1">
      <c r="A227" s="20">
        <f t="shared" si="25"/>
        <v>5</v>
      </c>
      <c r="B227" s="21" t="str">
        <f t="shared" si="26"/>
        <v>知识亚点</v>
      </c>
      <c r="C227" s="21" t="str">
        <f t="shared" si="27"/>
        <v>抽象函数的奇偶性</v>
      </c>
      <c r="D227" s="21" t="str">
        <f>IFERROR(IF(I227=1,INDEX( {"chinese","english","math","physics","chemistry","biology","politics","history","geography"},MATCH(C227,{"语文","英语","数学","物理","化学","生物","政治","历史","地理"},0)),IF(I227=2,INDEX(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,{"单项选择","阅读理解","信息匹配","完形填空","短文填空","单句填空","短文改错","单句改错","句型转换","翻译短语","翻译句子","词汇/短语及固搭","完成句子","听力"},0)),"")), "")</f>
        <v/>
      </c>
      <c r="E227" s="21" t="str">
        <f t="shared" si="28"/>
        <v>知识点</v>
      </c>
      <c r="F227" s="21" t="str">
        <f t="shared" si="29"/>
        <v>亚</v>
      </c>
      <c r="G227" s="21" t="str">
        <f>INDEX( {"body","discipline","area","topic","point"},MATCH(E227,{"知识体","知识域","知识区","知识主题","知识点"},0))</f>
        <v>point</v>
      </c>
      <c r="H227" s="21" t="str">
        <f>INDEX( {"super","just","sub","infras"},MATCH(F227,{"超","恰","亚","次"},0))</f>
        <v>sub</v>
      </c>
      <c r="I227" s="21">
        <f>MATCH(E227,{"知识体","知识域","知识区","知识主题","知识点"},0)-1</f>
        <v>4</v>
      </c>
      <c r="J227" s="21">
        <f>MATCH(F227,{"超","恰","亚","次"},0)-1</f>
        <v>2</v>
      </c>
      <c r="K227" s="21" t="str">
        <f t="shared" si="30"/>
        <v>数学</v>
      </c>
      <c r="L227" s="26" t="s">
        <v>213</v>
      </c>
      <c r="M227" s="23"/>
      <c r="N227" s="23"/>
      <c r="O227" s="24" t="str">
        <f t="shared" si="24"/>
        <v xml:space="preserve">
  - 
    name:  抽象函数的奇偶性
    title:  抽象函数的奇偶性
    description: 
    koLyro: point
    koLyri:  sub
    son: </v>
      </c>
      <c r="P227" s="27" t="str">
        <f t="shared" si="31"/>
        <v xml:space="preserve">
            - 
              name:  抽象函数的奇偶性
              title:  抽象函数的奇偶性
              description: 
              koLyro: point
              koLyri:  sub
              son: </v>
      </c>
    </row>
    <row r="228" spans="1:16" ht="15" customHeight="1">
      <c r="A228" s="20">
        <f t="shared" si="25"/>
        <v>5</v>
      </c>
      <c r="B228" s="21" t="str">
        <f t="shared" si="26"/>
        <v>知识亚点</v>
      </c>
      <c r="C228" s="21" t="str">
        <f t="shared" si="27"/>
        <v>抽象函数的关系应用</v>
      </c>
      <c r="D228" s="21" t="str">
        <f>IFERROR(IF(I228=1,INDEX( {"chinese","english","math","physics","chemistry","biology","politics","history","geography"},MATCH(C228,{"语文","英语","数学","物理","化学","生物","政治","历史","地理"},0)),IF(I228=2,INDEX(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,{"单项选择","阅读理解","信息匹配","完形填空","短文填空","单句填空","短文改错","单句改错","句型转换","翻译短语","翻译句子","词汇/短语及固搭","完成句子","听力"},0)),"")), "")</f>
        <v/>
      </c>
      <c r="E228" s="21" t="str">
        <f t="shared" si="28"/>
        <v>知识点</v>
      </c>
      <c r="F228" s="21" t="str">
        <f t="shared" si="29"/>
        <v>亚</v>
      </c>
      <c r="G228" s="21" t="str">
        <f>INDEX( {"body","discipline","area","topic","point"},MATCH(E228,{"知识体","知识域","知识区","知识主题","知识点"},0))</f>
        <v>point</v>
      </c>
      <c r="H228" s="21" t="str">
        <f>INDEX( {"super","just","sub","infras"},MATCH(F228,{"超","恰","亚","次"},0))</f>
        <v>sub</v>
      </c>
      <c r="I228" s="21">
        <f>MATCH(E228,{"知识体","知识域","知识区","知识主题","知识点"},0)-1</f>
        <v>4</v>
      </c>
      <c r="J228" s="21">
        <f>MATCH(F228,{"超","恰","亚","次"},0)-1</f>
        <v>2</v>
      </c>
      <c r="K228" s="21" t="str">
        <f t="shared" si="30"/>
        <v>数学</v>
      </c>
      <c r="L228" s="26" t="s">
        <v>214</v>
      </c>
      <c r="M228" s="23"/>
      <c r="N228" s="23"/>
      <c r="O228" s="24" t="str">
        <f t="shared" si="24"/>
        <v xml:space="preserve">
  - 
    name:  抽象函数的关系应用
    title:  抽象函数的关系应用
    description: 
    koLyro: point
    koLyri:  sub
    son: </v>
      </c>
      <c r="P228" s="27" t="str">
        <f t="shared" si="31"/>
        <v xml:space="preserve">
            - 
              name:  抽象函数的关系应用
              title:  抽象函数的关系应用
              description: 
              koLyro: point
              koLyri:  sub
              son: </v>
      </c>
    </row>
    <row r="229" spans="1:16" ht="15" customHeight="1">
      <c r="A229" s="20">
        <f t="shared" si="25"/>
        <v>4</v>
      </c>
      <c r="B229" s="21" t="str">
        <f t="shared" si="26"/>
        <v>知识点</v>
      </c>
      <c r="C229" s="21" t="str">
        <f t="shared" si="27"/>
        <v>函数的新定义问题</v>
      </c>
      <c r="D229" s="21" t="str">
        <f>IFERROR(IF(I229=1,INDEX( {"chinese","english","math","physics","chemistry","biology","politics","history","geography"},MATCH(C229,{"语文","英语","数学","物理","化学","生物","政治","历史","地理"},0)),IF(I229=2,INDEX(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,{"单项选择","阅读理解","信息匹配","完形填空","短文填空","单句填空","短文改错","单句改错","句型转换","翻译短语","翻译句子","词汇/短语及固搭","完成句子","听力"},0)),"")), "")</f>
        <v/>
      </c>
      <c r="E229" s="21" t="str">
        <f t="shared" si="28"/>
        <v>知识点</v>
      </c>
      <c r="F229" s="21" t="str">
        <f t="shared" si="29"/>
        <v>恰</v>
      </c>
      <c r="G229" s="21" t="str">
        <f>INDEX( {"body","discipline","area","topic","point"},MATCH(E229,{"知识体","知识域","知识区","知识主题","知识点"},0))</f>
        <v>point</v>
      </c>
      <c r="H229" s="21" t="str">
        <f>INDEX( {"super","just","sub","infras"},MATCH(F229,{"超","恰","亚","次"},0))</f>
        <v>just</v>
      </c>
      <c r="I229" s="21">
        <f>MATCH(E229,{"知识体","知识域","知识区","知识主题","知识点"},0)-1</f>
        <v>4</v>
      </c>
      <c r="J229" s="21">
        <f>MATCH(F229,{"超","恰","亚","次"},0)-1</f>
        <v>1</v>
      </c>
      <c r="K229" s="21" t="str">
        <f t="shared" si="30"/>
        <v>数学</v>
      </c>
      <c r="L229" s="26" t="s">
        <v>215</v>
      </c>
      <c r="M229" s="23"/>
      <c r="N229" s="23"/>
      <c r="O229" s="24" t="str">
        <f t="shared" si="24"/>
        <v xml:space="preserve">
  - 
    name:  函数的新定义问题
    title:  函数的新定义问题
    description: 
    koLyro: point
    koLyri:  just
    son: </v>
      </c>
      <c r="P229" s="27" t="str">
        <f t="shared" si="31"/>
        <v xml:space="preserve">
          - 
            name:  函数的新定义问题
            title:  函数的新定义问题
            description: 
            koLyro: point
            koLyri:  just
            son: </v>
      </c>
    </row>
    <row r="230" spans="1:16" ht="15" customHeight="1">
      <c r="A230" s="20">
        <f t="shared" si="25"/>
        <v>4</v>
      </c>
      <c r="B230" s="21" t="str">
        <f t="shared" si="26"/>
        <v>知识点</v>
      </c>
      <c r="C230" s="21" t="str">
        <f t="shared" si="27"/>
        <v>函数的实际应用</v>
      </c>
      <c r="D230" s="21" t="str">
        <f>IFERROR(IF(I230=1,INDEX( {"chinese","english","math","physics","chemistry","biology","politics","history","geography"},MATCH(C230,{"语文","英语","数学","物理","化学","生物","政治","历史","地理"},0)),IF(I230=2,INDEX(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,{"单项选择","阅读理解","信息匹配","完形填空","短文填空","单句填空","短文改错","单句改错","句型转换","翻译短语","翻译句子","词汇/短语及固搭","完成句子","听力"},0)),"")), "")</f>
        <v/>
      </c>
      <c r="E230" s="21" t="str">
        <f t="shared" si="28"/>
        <v>知识点</v>
      </c>
      <c r="F230" s="21" t="str">
        <f t="shared" si="29"/>
        <v>恰</v>
      </c>
      <c r="G230" s="21" t="str">
        <f>INDEX( {"body","discipline","area","topic","point"},MATCH(E230,{"知识体","知识域","知识区","知识主题","知识点"},0))</f>
        <v>point</v>
      </c>
      <c r="H230" s="21" t="str">
        <f>INDEX( {"super","just","sub","infras"},MATCH(F230,{"超","恰","亚","次"},0))</f>
        <v>just</v>
      </c>
      <c r="I230" s="21">
        <f>MATCH(E230,{"知识体","知识域","知识区","知识主题","知识点"},0)-1</f>
        <v>4</v>
      </c>
      <c r="J230" s="21">
        <f>MATCH(F230,{"超","恰","亚","次"},0)-1</f>
        <v>1</v>
      </c>
      <c r="K230" s="21" t="str">
        <f t="shared" si="30"/>
        <v>数学</v>
      </c>
      <c r="L230" s="26" t="s">
        <v>216</v>
      </c>
      <c r="M230" s="23"/>
      <c r="N230" s="23"/>
      <c r="O230" s="24" t="str">
        <f t="shared" si="24"/>
        <v xml:space="preserve">
  - 
    name:  函数的实际应用
    title:  函数的实际应用
    description: 
    koLyro: point
    koLyri:  just
    son: </v>
      </c>
      <c r="P230" s="27" t="str">
        <f t="shared" si="31"/>
        <v xml:space="preserve">
          - 
            name:  函数的实际应用
            title:  函数的实际应用
            description: 
            koLyro: point
            koLyri:  just
            son: </v>
      </c>
    </row>
    <row r="231" spans="1:16" ht="15" customHeight="1">
      <c r="A231" s="20">
        <f t="shared" si="25"/>
        <v>3</v>
      </c>
      <c r="B231" s="21" t="str">
        <f t="shared" si="26"/>
        <v>知识主题</v>
      </c>
      <c r="C231" s="21" t="str">
        <f t="shared" si="27"/>
        <v xml:space="preserve"> 函数的性质</v>
      </c>
      <c r="D231" s="21" t="str">
        <f>IFERROR(IF(I231=1,INDEX( {"chinese","english","math","physics","chemistry","biology","politics","history","geography"},MATCH(C231,{"语文","英语","数学","物理","化学","生物","政治","历史","地理"},0)),IF(I231=2,INDEX(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,{"单项选择","阅读理解","信息匹配","完形填空","短文填空","单句填空","短文改错","单句改错","句型转换","翻译短语","翻译句子","词汇/短语及固搭","完成句子","听力"},0)),"")), "")</f>
        <v/>
      </c>
      <c r="E231" s="21" t="str">
        <f t="shared" si="28"/>
        <v>知识主题</v>
      </c>
      <c r="F231" s="21" t="str">
        <f t="shared" si="29"/>
        <v>恰</v>
      </c>
      <c r="G231" s="21" t="str">
        <f>INDEX( {"body","discipline","area","topic","point"},MATCH(E231,{"知识体","知识域","知识区","知识主题","知识点"},0))</f>
        <v>topic</v>
      </c>
      <c r="H231" s="21" t="str">
        <f>INDEX( {"super","just","sub","infras"},MATCH(F231,{"超","恰","亚","次"},0))</f>
        <v>just</v>
      </c>
      <c r="I231" s="21">
        <f>MATCH(E231,{"知识体","知识域","知识区","知识主题","知识点"},0)-1</f>
        <v>3</v>
      </c>
      <c r="J231" s="21">
        <f>MATCH(F231,{"超","恰","亚","次"},0)-1</f>
        <v>1</v>
      </c>
      <c r="K231" s="21" t="str">
        <f t="shared" si="30"/>
        <v>数学</v>
      </c>
      <c r="L231" s="26" t="s">
        <v>4603</v>
      </c>
      <c r="M231" s="23" t="s">
        <v>218</v>
      </c>
      <c r="N231" s="23"/>
      <c r="O231" s="24" t="str">
        <f t="shared" si="24"/>
        <v xml:space="preserve">
  - 
    name:   函数的性质
    title:   函数的性质
    description: 
    koLyro: topic
    koLyri:  just
    son: </v>
      </c>
      <c r="P231" s="27" t="str">
        <f t="shared" si="31"/>
        <v xml:space="preserve">
        - 
          name:   函数的性质
          title:   函数的性质
          description: 
          koLyro: topic
          koLyri:  just
          son: </v>
      </c>
    </row>
    <row r="232" spans="1:16" ht="15" customHeight="1">
      <c r="A232" s="20">
        <f t="shared" si="25"/>
        <v>4</v>
      </c>
      <c r="B232" s="21" t="str">
        <f t="shared" si="26"/>
        <v>知识点</v>
      </c>
      <c r="C232" s="21" t="str">
        <f t="shared" si="27"/>
        <v>函数的单调性</v>
      </c>
      <c r="D232" s="21" t="str">
        <f>IFERROR(IF(I232=1,INDEX( {"chinese","english","math","physics","chemistry","biology","politics","history","geography"},MATCH(C232,{"语文","英语","数学","物理","化学","生物","政治","历史","地理"},0)),IF(I232=2,INDEX(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,{"单项选择","阅读理解","信息匹配","完形填空","短文填空","单句填空","短文改错","单句改错","句型转换","翻译短语","翻译句子","词汇/短语及固搭","完成句子","听力"},0)),"")), "")</f>
        <v/>
      </c>
      <c r="E232" s="21" t="str">
        <f t="shared" si="28"/>
        <v>知识点</v>
      </c>
      <c r="F232" s="21" t="str">
        <f t="shared" si="29"/>
        <v>恰</v>
      </c>
      <c r="G232" s="21" t="str">
        <f>INDEX( {"body","discipline","area","topic","point"},MATCH(E232,{"知识体","知识域","知识区","知识主题","知识点"},0))</f>
        <v>point</v>
      </c>
      <c r="H232" s="21" t="str">
        <f>INDEX( {"super","just","sub","infras"},MATCH(F232,{"超","恰","亚","次"},0))</f>
        <v>just</v>
      </c>
      <c r="I232" s="21">
        <f>MATCH(E232,{"知识体","知识域","知识区","知识主题","知识点"},0)-1</f>
        <v>4</v>
      </c>
      <c r="J232" s="21">
        <f>MATCH(F232,{"超","恰","亚","次"},0)-1</f>
        <v>1</v>
      </c>
      <c r="K232" s="21" t="str">
        <f t="shared" si="30"/>
        <v>数学</v>
      </c>
      <c r="L232" s="26" t="s">
        <v>219</v>
      </c>
      <c r="M232" s="23"/>
      <c r="N232" s="23"/>
      <c r="O232" s="24" t="str">
        <f t="shared" si="24"/>
        <v xml:space="preserve">
  - 
    name:  函数的单调性
    title:  函数的单调性
    description: 
    koLyro: point
    koLyri:  just
    son: </v>
      </c>
      <c r="P232" s="27" t="str">
        <f t="shared" si="31"/>
        <v xml:space="preserve">
          - 
            name:  函数的单调性
            title:  函数的单调性
            description: 
            koLyro: point
            koLyri:  just
            son: </v>
      </c>
    </row>
    <row r="233" spans="1:16" ht="15" customHeight="1">
      <c r="A233" s="20">
        <f t="shared" si="25"/>
        <v>5</v>
      </c>
      <c r="B233" s="21" t="str">
        <f t="shared" si="26"/>
        <v>知识亚点</v>
      </c>
      <c r="C233" s="21" t="str">
        <f t="shared" si="27"/>
        <v>函数的单调性的理解和判断</v>
      </c>
      <c r="D233" s="21" t="str">
        <f>IFERROR(IF(I233=1,INDEX( {"chinese","english","math","physics","chemistry","biology","politics","history","geography"},MATCH(C233,{"语文","英语","数学","物理","化学","生物","政治","历史","地理"},0)),IF(I233=2,INDEX(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,{"单项选择","阅读理解","信息匹配","完形填空","短文填空","单句填空","短文改错","单句改错","句型转换","翻译短语","翻译句子","词汇/短语及固搭","完成句子","听力"},0)),"")), "")</f>
        <v/>
      </c>
      <c r="E233" s="21" t="str">
        <f t="shared" si="28"/>
        <v>知识点</v>
      </c>
      <c r="F233" s="21" t="str">
        <f t="shared" si="29"/>
        <v>亚</v>
      </c>
      <c r="G233" s="21" t="str">
        <f>INDEX( {"body","discipline","area","topic","point"},MATCH(E233,{"知识体","知识域","知识区","知识主题","知识点"},0))</f>
        <v>point</v>
      </c>
      <c r="H233" s="21" t="str">
        <f>INDEX( {"super","just","sub","infras"},MATCH(F233,{"超","恰","亚","次"},0))</f>
        <v>sub</v>
      </c>
      <c r="I233" s="21">
        <f>MATCH(E233,{"知识体","知识域","知识区","知识主题","知识点"},0)-1</f>
        <v>4</v>
      </c>
      <c r="J233" s="21">
        <f>MATCH(F233,{"超","恰","亚","次"},0)-1</f>
        <v>2</v>
      </c>
      <c r="K233" s="21" t="str">
        <f t="shared" si="30"/>
        <v>数学</v>
      </c>
      <c r="L233" s="26" t="s">
        <v>220</v>
      </c>
      <c r="M233" s="23"/>
      <c r="N233" s="23"/>
      <c r="O233" s="24" t="str">
        <f t="shared" si="24"/>
        <v xml:space="preserve">
  - 
    name:  函数的单调性的理解和判断
    title:  函数的单调性的理解和判断
    description: 
    koLyro: point
    koLyri:  sub
    son: </v>
      </c>
      <c r="P233" s="27" t="str">
        <f t="shared" si="31"/>
        <v xml:space="preserve">
            - 
              name:  函数的单调性的理解和判断
              title:  函数的单调性的理解和判断
              description: 
              koLyro: point
              koLyri:  sub
              son: </v>
      </c>
    </row>
    <row r="234" spans="1:16" ht="15" customHeight="1">
      <c r="A234" s="20">
        <f t="shared" si="25"/>
        <v>5</v>
      </c>
      <c r="B234" s="21" t="str">
        <f t="shared" si="26"/>
        <v>知识亚点</v>
      </c>
      <c r="C234" s="21" t="str">
        <f t="shared" si="27"/>
        <v>复合函数的单调性</v>
      </c>
      <c r="D234" s="21" t="str">
        <f>IFERROR(IF(I234=1,INDEX( {"chinese","english","math","physics","chemistry","biology","politics","history","geography"},MATCH(C234,{"语文","英语","数学","物理","化学","生物","政治","历史","地理"},0)),IF(I234=2,INDEX(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,{"单项选择","阅读理解","信息匹配","完形填空","短文填空","单句填空","短文改错","单句改错","句型转换","翻译短语","翻译句子","词汇/短语及固搭","完成句子","听力"},0)),"")), "")</f>
        <v/>
      </c>
      <c r="E234" s="21" t="str">
        <f t="shared" si="28"/>
        <v>知识点</v>
      </c>
      <c r="F234" s="21" t="str">
        <f t="shared" si="29"/>
        <v>亚</v>
      </c>
      <c r="G234" s="21" t="str">
        <f>INDEX( {"body","discipline","area","topic","point"},MATCH(E234,{"知识体","知识域","知识区","知识主题","知识点"},0))</f>
        <v>point</v>
      </c>
      <c r="H234" s="21" t="str">
        <f>INDEX( {"super","just","sub","infras"},MATCH(F234,{"超","恰","亚","次"},0))</f>
        <v>sub</v>
      </c>
      <c r="I234" s="21">
        <f>MATCH(E234,{"知识体","知识域","知识区","知识主题","知识点"},0)-1</f>
        <v>4</v>
      </c>
      <c r="J234" s="21">
        <f>MATCH(F234,{"超","恰","亚","次"},0)-1</f>
        <v>2</v>
      </c>
      <c r="K234" s="21" t="str">
        <f t="shared" si="30"/>
        <v>数学</v>
      </c>
      <c r="L234" s="26" t="s">
        <v>221</v>
      </c>
      <c r="M234" s="23"/>
      <c r="N234" s="23"/>
      <c r="O234" s="24" t="str">
        <f t="shared" si="24"/>
        <v xml:space="preserve">
  - 
    name:  复合函数的单调性
    title:  复合函数的单调性
    description: 
    koLyro: point
    koLyri:  sub
    son: </v>
      </c>
      <c r="P234" s="27" t="str">
        <f t="shared" si="31"/>
        <v xml:space="preserve">
            - 
              name:  复合函数的单调性
              title:  复合函数的单调性
              description: 
              koLyro: point
              koLyri:  sub
              son: </v>
      </c>
    </row>
    <row r="235" spans="1:16" ht="15" customHeight="1">
      <c r="A235" s="20">
        <f t="shared" si="25"/>
        <v>5</v>
      </c>
      <c r="B235" s="21" t="str">
        <f t="shared" si="26"/>
        <v>知识亚点</v>
      </c>
      <c r="C235" s="21" t="str">
        <f t="shared" si="27"/>
        <v>函数的单调性的应用</v>
      </c>
      <c r="D235" s="21" t="str">
        <f>IFERROR(IF(I235=1,INDEX( {"chinese","english","math","physics","chemistry","biology","politics","history","geography"},MATCH(C235,{"语文","英语","数学","物理","化学","生物","政治","历史","地理"},0)),IF(I235=2,INDEX(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,{"单项选择","阅读理解","信息匹配","完形填空","短文填空","单句填空","短文改错","单句改错","句型转换","翻译短语","翻译句子","词汇/短语及固搭","完成句子","听力"},0)),"")), "")</f>
        <v/>
      </c>
      <c r="E235" s="21" t="str">
        <f t="shared" si="28"/>
        <v>知识点</v>
      </c>
      <c r="F235" s="21" t="str">
        <f t="shared" si="29"/>
        <v>亚</v>
      </c>
      <c r="G235" s="21" t="str">
        <f>INDEX( {"body","discipline","area","topic","point"},MATCH(E235,{"知识体","知识域","知识区","知识主题","知识点"},0))</f>
        <v>point</v>
      </c>
      <c r="H235" s="21" t="str">
        <f>INDEX( {"super","just","sub","infras"},MATCH(F235,{"超","恰","亚","次"},0))</f>
        <v>sub</v>
      </c>
      <c r="I235" s="21">
        <f>MATCH(E235,{"知识体","知识域","知识区","知识主题","知识点"},0)-1</f>
        <v>4</v>
      </c>
      <c r="J235" s="21">
        <f>MATCH(F235,{"超","恰","亚","次"},0)-1</f>
        <v>2</v>
      </c>
      <c r="K235" s="21" t="str">
        <f t="shared" si="30"/>
        <v>数学</v>
      </c>
      <c r="L235" s="26" t="s">
        <v>222</v>
      </c>
      <c r="M235" s="23"/>
      <c r="N235" s="23"/>
      <c r="O235" s="24" t="str">
        <f t="shared" si="24"/>
        <v xml:space="preserve">
  - 
    name:  函数的单调性的应用
    title:  函数的单调性的应用
    description: 
    koLyro: point
    koLyri:  sub
    son: </v>
      </c>
      <c r="P235" s="27" t="str">
        <f t="shared" si="31"/>
        <v xml:space="preserve">
            - 
              name:  函数的单调性的应用
              title:  函数的单调性的应用
              description: 
              koLyro: point
              koLyri:  sub
              son: </v>
      </c>
    </row>
    <row r="236" spans="1:16" ht="15" customHeight="1">
      <c r="A236" s="20">
        <f t="shared" si="25"/>
        <v>4</v>
      </c>
      <c r="B236" s="21" t="str">
        <f t="shared" si="26"/>
        <v>知识点</v>
      </c>
      <c r="C236" s="21" t="str">
        <f t="shared" si="27"/>
        <v>函数不等式</v>
      </c>
      <c r="D236" s="21" t="str">
        <f>IFERROR(IF(I236=1,INDEX( {"chinese","english","math","physics","chemistry","biology","politics","history","geography"},MATCH(C236,{"语文","英语","数学","物理","化学","生物","政治","历史","地理"},0)),IF(I236=2,INDEX(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,{"单项选择","阅读理解","信息匹配","完形填空","短文填空","单句填空","短文改错","单句改错","句型转换","翻译短语","翻译句子","词汇/短语及固搭","完成句子","听力"},0)),"")), "")</f>
        <v/>
      </c>
      <c r="E236" s="21" t="str">
        <f t="shared" si="28"/>
        <v>知识点</v>
      </c>
      <c r="F236" s="21" t="str">
        <f t="shared" si="29"/>
        <v>恰</v>
      </c>
      <c r="G236" s="21" t="str">
        <f>INDEX( {"body","discipline","area","topic","point"},MATCH(E236,{"知识体","知识域","知识区","知识主题","知识点"},0))</f>
        <v>point</v>
      </c>
      <c r="H236" s="21" t="str">
        <f>INDEX( {"super","just","sub","infras"},MATCH(F236,{"超","恰","亚","次"},0))</f>
        <v>just</v>
      </c>
      <c r="I236" s="21">
        <f>MATCH(E236,{"知识体","知识域","知识区","知识主题","知识点"},0)-1</f>
        <v>4</v>
      </c>
      <c r="J236" s="21">
        <f>MATCH(F236,{"超","恰","亚","次"},0)-1</f>
        <v>1</v>
      </c>
      <c r="K236" s="21" t="str">
        <f t="shared" si="30"/>
        <v>数学</v>
      </c>
      <c r="L236" s="26" t="s">
        <v>223</v>
      </c>
      <c r="M236" s="23"/>
      <c r="N236" s="23"/>
      <c r="O236" s="24" t="str">
        <f t="shared" si="24"/>
        <v xml:space="preserve">
  - 
    name:  函数不等式
    title:  函数不等式
    description: 
    koLyro: point
    koLyri:  just
    son: </v>
      </c>
      <c r="P236" s="27" t="str">
        <f t="shared" si="31"/>
        <v xml:space="preserve">
          - 
            name:  函数不等式
            title:  函数不等式
            description: 
            koLyro: point
            koLyri:  just
            son: </v>
      </c>
    </row>
    <row r="237" spans="1:16" ht="15" customHeight="1">
      <c r="A237" s="20">
        <f t="shared" si="25"/>
        <v>4</v>
      </c>
      <c r="B237" s="21" t="str">
        <f t="shared" si="26"/>
        <v>知识点</v>
      </c>
      <c r="C237" s="21" t="str">
        <f t="shared" si="27"/>
        <v>函数的最值</v>
      </c>
      <c r="D237" s="21" t="str">
        <f>IFERROR(IF(I237=1,INDEX( {"chinese","english","math","physics","chemistry","biology","politics","history","geography"},MATCH(C237,{"语文","英语","数学","物理","化学","生物","政治","历史","地理"},0)),IF(I237=2,INDEX(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,{"单项选择","阅读理解","信息匹配","完形填空","短文填空","单句填空","短文改错","单句改错","句型转换","翻译短语","翻译句子","词汇/短语及固搭","完成句子","听力"},0)),"")), "")</f>
        <v/>
      </c>
      <c r="E237" s="21" t="str">
        <f t="shared" si="28"/>
        <v>知识点</v>
      </c>
      <c r="F237" s="21" t="str">
        <f t="shared" si="29"/>
        <v>恰</v>
      </c>
      <c r="G237" s="21" t="str">
        <f>INDEX( {"body","discipline","area","topic","point"},MATCH(E237,{"知识体","知识域","知识区","知识主题","知识点"},0))</f>
        <v>point</v>
      </c>
      <c r="H237" s="21" t="str">
        <f>INDEX( {"super","just","sub","infras"},MATCH(F237,{"超","恰","亚","次"},0))</f>
        <v>just</v>
      </c>
      <c r="I237" s="21">
        <f>MATCH(E237,{"知识体","知识域","知识区","知识主题","知识点"},0)-1</f>
        <v>4</v>
      </c>
      <c r="J237" s="21">
        <f>MATCH(F237,{"超","恰","亚","次"},0)-1</f>
        <v>1</v>
      </c>
      <c r="K237" s="21" t="str">
        <f t="shared" si="30"/>
        <v>数学</v>
      </c>
      <c r="L237" s="26" t="s">
        <v>224</v>
      </c>
      <c r="M237" s="23"/>
      <c r="N237" s="23"/>
      <c r="O237" s="24" t="str">
        <f t="shared" si="24"/>
        <v xml:space="preserve">
  - 
    name:  函数的最值
    title:  函数的最值
    description: 
    koLyro: point
    koLyri:  just
    son: </v>
      </c>
      <c r="P237" s="27" t="str">
        <f t="shared" si="31"/>
        <v xml:space="preserve">
          - 
            name:  函数的最值
            title:  函数的最值
            description: 
            koLyro: point
            koLyri:  just
            son: </v>
      </c>
    </row>
    <row r="238" spans="1:16" ht="15" customHeight="1">
      <c r="A238" s="20">
        <f t="shared" si="25"/>
        <v>4</v>
      </c>
      <c r="B238" s="21" t="str">
        <f t="shared" si="26"/>
        <v>知识点</v>
      </c>
      <c r="C238" s="21" t="str">
        <f t="shared" si="27"/>
        <v>函数的奇偶性</v>
      </c>
      <c r="D238" s="21" t="str">
        <f>IFERROR(IF(I238=1,INDEX( {"chinese","english","math","physics","chemistry","biology","politics","history","geography"},MATCH(C238,{"语文","英语","数学","物理","化学","生物","政治","历史","地理"},0)),IF(I238=2,INDEX(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,{"单项选择","阅读理解","信息匹配","完形填空","短文填空","单句填空","短文改错","单句改错","句型转换","翻译短语","翻译句子","词汇/短语及固搭","完成句子","听力"},0)),"")), "")</f>
        <v/>
      </c>
      <c r="E238" s="21" t="str">
        <f t="shared" si="28"/>
        <v>知识点</v>
      </c>
      <c r="F238" s="21" t="str">
        <f t="shared" si="29"/>
        <v>恰</v>
      </c>
      <c r="G238" s="21" t="str">
        <f>INDEX( {"body","discipline","area","topic","point"},MATCH(E238,{"知识体","知识域","知识区","知识主题","知识点"},0))</f>
        <v>point</v>
      </c>
      <c r="H238" s="21" t="str">
        <f>INDEX( {"super","just","sub","infras"},MATCH(F238,{"超","恰","亚","次"},0))</f>
        <v>just</v>
      </c>
      <c r="I238" s="21">
        <f>MATCH(E238,{"知识体","知识域","知识区","知识主题","知识点"},0)-1</f>
        <v>4</v>
      </c>
      <c r="J238" s="21">
        <f>MATCH(F238,{"超","恰","亚","次"},0)-1</f>
        <v>1</v>
      </c>
      <c r="K238" s="21" t="str">
        <f t="shared" si="30"/>
        <v>数学</v>
      </c>
      <c r="L238" s="26" t="s">
        <v>225</v>
      </c>
      <c r="M238" s="23"/>
      <c r="N238" s="23"/>
      <c r="O238" s="24" t="str">
        <f t="shared" si="24"/>
        <v xml:space="preserve">
  - 
    name:  函数的奇偶性
    title:  函数的奇偶性
    description: 
    koLyro: point
    koLyri:  just
    son: </v>
      </c>
      <c r="P238" s="27" t="str">
        <f t="shared" si="31"/>
        <v xml:space="preserve">
          - 
            name:  函数的奇偶性
            title:  函数的奇偶性
            description: 
            koLyro: point
            koLyri:  just
            son: </v>
      </c>
    </row>
    <row r="239" spans="1:16" ht="15" customHeight="1">
      <c r="A239" s="20">
        <f t="shared" si="25"/>
        <v>5</v>
      </c>
      <c r="B239" s="21" t="str">
        <f t="shared" si="26"/>
        <v>知识亚点</v>
      </c>
      <c r="C239" s="21" t="str">
        <f t="shared" si="27"/>
        <v>函数的奇偶性的理解</v>
      </c>
      <c r="D239" s="21" t="str">
        <f>IFERROR(IF(I239=1,INDEX( {"chinese","english","math","physics","chemistry","biology","politics","history","geography"},MATCH(C239,{"语文","英语","数学","物理","化学","生物","政治","历史","地理"},0)),IF(I239=2,INDEX(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,{"单项选择","阅读理解","信息匹配","完形填空","短文填空","单句填空","短文改错","单句改错","句型转换","翻译短语","翻译句子","词汇/短语及固搭","完成句子","听力"},0)),"")), "")</f>
        <v/>
      </c>
      <c r="E239" s="21" t="str">
        <f t="shared" si="28"/>
        <v>知识点</v>
      </c>
      <c r="F239" s="21" t="str">
        <f t="shared" si="29"/>
        <v>亚</v>
      </c>
      <c r="G239" s="21" t="str">
        <f>INDEX( {"body","discipline","area","topic","point"},MATCH(E239,{"知识体","知识域","知识区","知识主题","知识点"},0))</f>
        <v>point</v>
      </c>
      <c r="H239" s="21" t="str">
        <f>INDEX( {"super","just","sub","infras"},MATCH(F239,{"超","恰","亚","次"},0))</f>
        <v>sub</v>
      </c>
      <c r="I239" s="21">
        <f>MATCH(E239,{"知识体","知识域","知识区","知识主题","知识点"},0)-1</f>
        <v>4</v>
      </c>
      <c r="J239" s="21">
        <f>MATCH(F239,{"超","恰","亚","次"},0)-1</f>
        <v>2</v>
      </c>
      <c r="K239" s="21" t="str">
        <f t="shared" si="30"/>
        <v>数学</v>
      </c>
      <c r="L239" s="26" t="s">
        <v>226</v>
      </c>
      <c r="M239" s="23"/>
      <c r="N239" s="23"/>
      <c r="O239" s="24" t="str">
        <f t="shared" si="24"/>
        <v xml:space="preserve">
  - 
    name:  函数的奇偶性的理解
    title:  函数的奇偶性的理解
    description: 
    koLyro: point
    koLyri:  sub
    son: </v>
      </c>
      <c r="P239" s="27" t="str">
        <f t="shared" si="31"/>
        <v xml:space="preserve">
            - 
              name:  函数的奇偶性的理解
              title:  函数的奇偶性的理解
              description: 
              koLyro: point
              koLyri:  sub
              son: </v>
      </c>
    </row>
    <row r="240" spans="1:16" ht="15" customHeight="1">
      <c r="A240" s="20">
        <f t="shared" si="25"/>
        <v>5</v>
      </c>
      <c r="B240" s="21" t="str">
        <f t="shared" si="26"/>
        <v>知识亚点</v>
      </c>
      <c r="C240" s="21" t="str">
        <f t="shared" si="27"/>
        <v>函数的奇偶性的判断和证明</v>
      </c>
      <c r="D240" s="21" t="str">
        <f>IFERROR(IF(I240=1,INDEX( {"chinese","english","math","physics","chemistry","biology","politics","history","geography"},MATCH(C240,{"语文","英语","数学","物理","化学","生物","政治","历史","地理"},0)),IF(I240=2,INDEX(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,{"单项选择","阅读理解","信息匹配","完形填空","短文填空","单句填空","短文改错","单句改错","句型转换","翻译短语","翻译句子","词汇/短语及固搭","完成句子","听力"},0)),"")), "")</f>
        <v/>
      </c>
      <c r="E240" s="21" t="str">
        <f t="shared" si="28"/>
        <v>知识点</v>
      </c>
      <c r="F240" s="21" t="str">
        <f t="shared" si="29"/>
        <v>亚</v>
      </c>
      <c r="G240" s="21" t="str">
        <f>INDEX( {"body","discipline","area","topic","point"},MATCH(E240,{"知识体","知识域","知识区","知识主题","知识点"},0))</f>
        <v>point</v>
      </c>
      <c r="H240" s="21" t="str">
        <f>INDEX( {"super","just","sub","infras"},MATCH(F240,{"超","恰","亚","次"},0))</f>
        <v>sub</v>
      </c>
      <c r="I240" s="21">
        <f>MATCH(E240,{"知识体","知识域","知识区","知识主题","知识点"},0)-1</f>
        <v>4</v>
      </c>
      <c r="J240" s="21">
        <f>MATCH(F240,{"超","恰","亚","次"},0)-1</f>
        <v>2</v>
      </c>
      <c r="K240" s="21" t="str">
        <f t="shared" si="30"/>
        <v>数学</v>
      </c>
      <c r="L240" s="26" t="s">
        <v>227</v>
      </c>
      <c r="M240" s="23"/>
      <c r="N240" s="23"/>
      <c r="O240" s="24" t="str">
        <f t="shared" si="24"/>
        <v xml:space="preserve">
  - 
    name:  函数的奇偶性的判断和证明
    title:  函数的奇偶性的判断和证明
    description: 
    koLyro: point
    koLyri:  sub
    son: </v>
      </c>
      <c r="P240" s="27" t="str">
        <f t="shared" si="31"/>
        <v xml:space="preserve">
            - 
              name:  函数的奇偶性的判断和证明
              title:  函数的奇偶性的判断和证明
              description: 
              koLyro: point
              koLyri:  sub
              son: </v>
      </c>
    </row>
    <row r="241" spans="1:16" ht="15" customHeight="1">
      <c r="A241" s="20">
        <f t="shared" si="25"/>
        <v>5</v>
      </c>
      <c r="B241" s="21" t="str">
        <f t="shared" si="26"/>
        <v>知识亚点</v>
      </c>
      <c r="C241" s="21" t="str">
        <f t="shared" si="27"/>
        <v>函数的奇偶性与图像的关系</v>
      </c>
      <c r="D241" s="21" t="str">
        <f>IFERROR(IF(I241=1,INDEX( {"chinese","english","math","physics","chemistry","biology","politics","history","geography"},MATCH(C241,{"语文","英语","数学","物理","化学","生物","政治","历史","地理"},0)),IF(I241=2,INDEX(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,{"单项选择","阅读理解","信息匹配","完形填空","短文填空","单句填空","短文改错","单句改错","句型转换","翻译短语","翻译句子","词汇/短语及固搭","完成句子","听力"},0)),"")), "")</f>
        <v/>
      </c>
      <c r="E241" s="21" t="str">
        <f t="shared" si="28"/>
        <v>知识点</v>
      </c>
      <c r="F241" s="21" t="str">
        <f t="shared" si="29"/>
        <v>亚</v>
      </c>
      <c r="G241" s="21" t="str">
        <f>INDEX( {"body","discipline","area","topic","point"},MATCH(E241,{"知识体","知识域","知识区","知识主题","知识点"},0))</f>
        <v>point</v>
      </c>
      <c r="H241" s="21" t="str">
        <f>INDEX( {"super","just","sub","infras"},MATCH(F241,{"超","恰","亚","次"},0))</f>
        <v>sub</v>
      </c>
      <c r="I241" s="21">
        <f>MATCH(E241,{"知识体","知识域","知识区","知识主题","知识点"},0)-1</f>
        <v>4</v>
      </c>
      <c r="J241" s="21">
        <f>MATCH(F241,{"超","恰","亚","次"},0)-1</f>
        <v>2</v>
      </c>
      <c r="K241" s="21" t="str">
        <f t="shared" si="30"/>
        <v>数学</v>
      </c>
      <c r="L241" s="26" t="s">
        <v>228</v>
      </c>
      <c r="M241" s="23"/>
      <c r="N241" s="23"/>
      <c r="O241" s="24" t="str">
        <f t="shared" si="24"/>
        <v xml:space="preserve">
  - 
    name:  函数的奇偶性与图像的关系
    title:  函数的奇偶性与图像的关系
    description: 
    koLyro: point
    koLyri:  sub
    son: </v>
      </c>
      <c r="P241" s="27" t="str">
        <f t="shared" si="31"/>
        <v xml:space="preserve">
            - 
              name:  函数的奇偶性与图像的关系
              title:  函数的奇偶性与图像的关系
              description: 
              koLyro: point
              koLyri:  sub
              son: </v>
      </c>
    </row>
    <row r="242" spans="1:16" ht="15" customHeight="1">
      <c r="A242" s="20">
        <f t="shared" si="25"/>
        <v>5</v>
      </c>
      <c r="B242" s="21" t="str">
        <f t="shared" si="26"/>
        <v>知识亚点</v>
      </c>
      <c r="C242" s="21" t="str">
        <f t="shared" si="27"/>
        <v>函数的奇偶性的应用</v>
      </c>
      <c r="D242" s="21" t="str">
        <f>IFERROR(IF(I242=1,INDEX( {"chinese","english","math","physics","chemistry","biology","politics","history","geography"},MATCH(C242,{"语文","英语","数学","物理","化学","生物","政治","历史","地理"},0)),IF(I242=2,INDEX(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,{"单项选择","阅读理解","信息匹配","完形填空","短文填空","单句填空","短文改错","单句改错","句型转换","翻译短语","翻译句子","词汇/短语及固搭","完成句子","听力"},0)),"")), "")</f>
        <v/>
      </c>
      <c r="E242" s="21" t="str">
        <f t="shared" si="28"/>
        <v>知识点</v>
      </c>
      <c r="F242" s="21" t="str">
        <f t="shared" si="29"/>
        <v>亚</v>
      </c>
      <c r="G242" s="21" t="str">
        <f>INDEX( {"body","discipline","area","topic","point"},MATCH(E242,{"知识体","知识域","知识区","知识主题","知识点"},0))</f>
        <v>point</v>
      </c>
      <c r="H242" s="21" t="str">
        <f>INDEX( {"super","just","sub","infras"},MATCH(F242,{"超","恰","亚","次"},0))</f>
        <v>sub</v>
      </c>
      <c r="I242" s="21">
        <f>MATCH(E242,{"知识体","知识域","知识区","知识主题","知识点"},0)-1</f>
        <v>4</v>
      </c>
      <c r="J242" s="21">
        <f>MATCH(F242,{"超","恰","亚","次"},0)-1</f>
        <v>2</v>
      </c>
      <c r="K242" s="21" t="str">
        <f t="shared" si="30"/>
        <v>数学</v>
      </c>
      <c r="L242" s="26" t="s">
        <v>229</v>
      </c>
      <c r="M242" s="23"/>
      <c r="N242" s="23"/>
      <c r="O242" s="24" t="str">
        <f t="shared" si="24"/>
        <v xml:space="preserve">
  - 
    name:  函数的奇偶性的应用
    title:  函数的奇偶性的应用
    description: 
    koLyro: point
    koLyri:  sub
    son: </v>
      </c>
      <c r="P242" s="27" t="str">
        <f t="shared" si="31"/>
        <v xml:space="preserve">
            - 
              name:  函数的奇偶性的应用
              title:  函数的奇偶性的应用
              description: 
              koLyro: point
              koLyri:  sub
              son: </v>
      </c>
    </row>
    <row r="243" spans="1:16" ht="15" customHeight="1">
      <c r="A243" s="20">
        <f t="shared" si="25"/>
        <v>4</v>
      </c>
      <c r="B243" s="21" t="str">
        <f t="shared" si="26"/>
        <v>知识点</v>
      </c>
      <c r="C243" s="21" t="str">
        <f t="shared" si="27"/>
        <v>函数的周期性</v>
      </c>
      <c r="D243" s="21" t="str">
        <f>IFERROR(IF(I243=1,INDEX( {"chinese","english","math","physics","chemistry","biology","politics","history","geography"},MATCH(C243,{"语文","英语","数学","物理","化学","生物","政治","历史","地理"},0)),IF(I243=2,INDEX(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,{"单项选择","阅读理解","信息匹配","完形填空","短文填空","单句填空","短文改错","单句改错","句型转换","翻译短语","翻译句子","词汇/短语及固搭","完成句子","听力"},0)),"")), "")</f>
        <v/>
      </c>
      <c r="E243" s="21" t="str">
        <f t="shared" si="28"/>
        <v>知识点</v>
      </c>
      <c r="F243" s="21" t="str">
        <f t="shared" si="29"/>
        <v>恰</v>
      </c>
      <c r="G243" s="21" t="str">
        <f>INDEX( {"body","discipline","area","topic","point"},MATCH(E243,{"知识体","知识域","知识区","知识主题","知识点"},0))</f>
        <v>point</v>
      </c>
      <c r="H243" s="21" t="str">
        <f>INDEX( {"super","just","sub","infras"},MATCH(F243,{"超","恰","亚","次"},0))</f>
        <v>just</v>
      </c>
      <c r="I243" s="21">
        <f>MATCH(E243,{"知识体","知识域","知识区","知识主题","知识点"},0)-1</f>
        <v>4</v>
      </c>
      <c r="J243" s="21">
        <f>MATCH(F243,{"超","恰","亚","次"},0)-1</f>
        <v>1</v>
      </c>
      <c r="K243" s="21" t="str">
        <f t="shared" si="30"/>
        <v>数学</v>
      </c>
      <c r="L243" s="26" t="s">
        <v>230</v>
      </c>
      <c r="M243" s="23"/>
      <c r="N243" s="23"/>
      <c r="O243" s="24" t="str">
        <f t="shared" si="24"/>
        <v xml:space="preserve">
  - 
    name:  函数的周期性
    title:  函数的周期性
    description: 
    koLyro: point
    koLyri:  just
    son: </v>
      </c>
      <c r="P243" s="27" t="str">
        <f t="shared" si="31"/>
        <v xml:space="preserve">
          - 
            name:  函数的周期性
            title:  函数的周期性
            description: 
            koLyro: point
            koLyri:  just
            son: </v>
      </c>
    </row>
    <row r="244" spans="1:16" ht="15" customHeight="1">
      <c r="A244" s="20">
        <f t="shared" si="25"/>
        <v>4</v>
      </c>
      <c r="B244" s="21" t="str">
        <f t="shared" si="26"/>
        <v>知识点</v>
      </c>
      <c r="C244" s="21" t="str">
        <f t="shared" si="27"/>
        <v>函数的对称性</v>
      </c>
      <c r="D244" s="21" t="str">
        <f>IFERROR(IF(I244=1,INDEX( {"chinese","english","math","physics","chemistry","biology","politics","history","geography"},MATCH(C244,{"语文","英语","数学","物理","化学","生物","政治","历史","地理"},0)),IF(I244=2,INDEX(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,{"单项选择","阅读理解","信息匹配","完形填空","短文填空","单句填空","短文改错","单句改错","句型转换","翻译短语","翻译句子","词汇/短语及固搭","完成句子","听力"},0)),"")), "")</f>
        <v/>
      </c>
      <c r="E244" s="21" t="str">
        <f t="shared" si="28"/>
        <v>知识点</v>
      </c>
      <c r="F244" s="21" t="str">
        <f t="shared" si="29"/>
        <v>恰</v>
      </c>
      <c r="G244" s="21" t="str">
        <f>INDEX( {"body","discipline","area","topic","point"},MATCH(E244,{"知识体","知识域","知识区","知识主题","知识点"},0))</f>
        <v>point</v>
      </c>
      <c r="H244" s="21" t="str">
        <f>INDEX( {"super","just","sub","infras"},MATCH(F244,{"超","恰","亚","次"},0))</f>
        <v>just</v>
      </c>
      <c r="I244" s="21">
        <f>MATCH(E244,{"知识体","知识域","知识区","知识主题","知识点"},0)-1</f>
        <v>4</v>
      </c>
      <c r="J244" s="21">
        <f>MATCH(F244,{"超","恰","亚","次"},0)-1</f>
        <v>1</v>
      </c>
      <c r="K244" s="21" t="str">
        <f t="shared" si="30"/>
        <v>数学</v>
      </c>
      <c r="L244" s="26" t="s">
        <v>231</v>
      </c>
      <c r="M244" s="23"/>
      <c r="N244" s="23"/>
      <c r="O244" s="24" t="str">
        <f t="shared" si="24"/>
        <v xml:space="preserve">
  - 
    name:  函数的对称性
    title:  函数的对称性
    description: 
    koLyro: point
    koLyri:  just
    son: </v>
      </c>
      <c r="P244" s="27" t="str">
        <f t="shared" si="31"/>
        <v xml:space="preserve">
          - 
            name:  函数的对称性
            title:  函数的对称性
            description: 
            koLyro: point
            koLyri:  just
            son: </v>
      </c>
    </row>
    <row r="245" spans="1:16" ht="15" customHeight="1">
      <c r="A245" s="20">
        <f t="shared" si="25"/>
        <v>4</v>
      </c>
      <c r="B245" s="21" t="str">
        <f t="shared" si="26"/>
        <v>知识点</v>
      </c>
      <c r="C245" s="21" t="str">
        <f t="shared" si="27"/>
        <v>函数的图像</v>
      </c>
      <c r="D245" s="21" t="str">
        <f>IFERROR(IF(I245=1,INDEX( {"chinese","english","math","physics","chemistry","biology","politics","history","geography"},MATCH(C245,{"语文","英语","数学","物理","化学","生物","政治","历史","地理"},0)),IF(I245=2,INDEX(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,{"单项选择","阅读理解","信息匹配","完形填空","短文填空","单句填空","短文改错","单句改错","句型转换","翻译短语","翻译句子","词汇/短语及固搭","完成句子","听力"},0)),"")), "")</f>
        <v/>
      </c>
      <c r="E245" s="21" t="str">
        <f t="shared" si="28"/>
        <v>知识点</v>
      </c>
      <c r="F245" s="21" t="str">
        <f t="shared" si="29"/>
        <v>恰</v>
      </c>
      <c r="G245" s="21" t="str">
        <f>INDEX( {"body","discipline","area","topic","point"},MATCH(E245,{"知识体","知识域","知识区","知识主题","知识点"},0))</f>
        <v>point</v>
      </c>
      <c r="H245" s="21" t="str">
        <f>INDEX( {"super","just","sub","infras"},MATCH(F245,{"超","恰","亚","次"},0))</f>
        <v>just</v>
      </c>
      <c r="I245" s="21">
        <f>MATCH(E245,{"知识体","知识域","知识区","知识主题","知识点"},0)-1</f>
        <v>4</v>
      </c>
      <c r="J245" s="21">
        <f>MATCH(F245,{"超","恰","亚","次"},0)-1</f>
        <v>1</v>
      </c>
      <c r="K245" s="21" t="str">
        <f t="shared" si="30"/>
        <v>数学</v>
      </c>
      <c r="L245" s="26" t="s">
        <v>232</v>
      </c>
      <c r="M245" s="23"/>
      <c r="N245" s="23"/>
      <c r="O245" s="24" t="str">
        <f t="shared" si="24"/>
        <v xml:space="preserve">
  - 
    name:  函数的图像
    title:  函数的图像
    description: 
    koLyro: point
    koLyri:  just
    son: </v>
      </c>
      <c r="P245" s="27" t="str">
        <f t="shared" si="31"/>
        <v xml:space="preserve">
          - 
            name:  函数的图像
            title:  函数的图像
            description: 
            koLyro: point
            koLyri:  just
            son: </v>
      </c>
    </row>
    <row r="246" spans="1:16" ht="15" customHeight="1">
      <c r="A246" s="20">
        <f t="shared" si="25"/>
        <v>5</v>
      </c>
      <c r="B246" s="21" t="str">
        <f t="shared" si="26"/>
        <v>知识亚点</v>
      </c>
      <c r="C246" s="21" t="str">
        <f t="shared" si="27"/>
        <v>函数的图象的作法</v>
      </c>
      <c r="D246" s="21" t="str">
        <f>IFERROR(IF(I246=1,INDEX( {"chinese","english","math","physics","chemistry","biology","politics","history","geography"},MATCH(C246,{"语文","英语","数学","物理","化学","生物","政治","历史","地理"},0)),IF(I246=2,INDEX(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,{"单项选择","阅读理解","信息匹配","完形填空","短文填空","单句填空","短文改错","单句改错","句型转换","翻译短语","翻译句子","词汇/短语及固搭","完成句子","听力"},0)),"")), "")</f>
        <v/>
      </c>
      <c r="E246" s="21" t="str">
        <f t="shared" si="28"/>
        <v>知识点</v>
      </c>
      <c r="F246" s="21" t="str">
        <f t="shared" si="29"/>
        <v>亚</v>
      </c>
      <c r="G246" s="21" t="str">
        <f>INDEX( {"body","discipline","area","topic","point"},MATCH(E246,{"知识体","知识域","知识区","知识主题","知识点"},0))</f>
        <v>point</v>
      </c>
      <c r="H246" s="21" t="str">
        <f>INDEX( {"super","just","sub","infras"},MATCH(F246,{"超","恰","亚","次"},0))</f>
        <v>sub</v>
      </c>
      <c r="I246" s="21">
        <f>MATCH(E246,{"知识体","知识域","知识区","知识主题","知识点"},0)-1</f>
        <v>4</v>
      </c>
      <c r="J246" s="21">
        <f>MATCH(F246,{"超","恰","亚","次"},0)-1</f>
        <v>2</v>
      </c>
      <c r="K246" s="21" t="str">
        <f t="shared" si="30"/>
        <v>数学</v>
      </c>
      <c r="L246" s="26" t="s">
        <v>233</v>
      </c>
      <c r="M246" s="23"/>
      <c r="N246" s="23"/>
      <c r="O246" s="24" t="str">
        <f t="shared" si="24"/>
        <v xml:space="preserve">
  - 
    name:  函数的图象的作法
    title:  函数的图象的作法
    description: 
    koLyro: point
    koLyri:  sub
    son: </v>
      </c>
      <c r="P246" s="27" t="str">
        <f t="shared" si="31"/>
        <v xml:space="preserve">
            - 
              name:  函数的图象的作法
              title:  函数的图象的作法
              description: 
              koLyro: point
              koLyri:  sub
              son: </v>
      </c>
    </row>
    <row r="247" spans="1:16" ht="15" customHeight="1">
      <c r="A247" s="20">
        <f t="shared" si="25"/>
        <v>5</v>
      </c>
      <c r="B247" s="21" t="str">
        <f t="shared" si="26"/>
        <v>知识亚点</v>
      </c>
      <c r="C247" s="21" t="str">
        <f t="shared" si="27"/>
        <v>函数的图象的变换</v>
      </c>
      <c r="D247" s="21" t="str">
        <f>IFERROR(IF(I247=1,INDEX( {"chinese","english","math","physics","chemistry","biology","politics","history","geography"},MATCH(C247,{"语文","英语","数学","物理","化学","生物","政治","历史","地理"},0)),IF(I247=2,INDEX(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,{"单项选择","阅读理解","信息匹配","完形填空","短文填空","单句填空","短文改错","单句改错","句型转换","翻译短语","翻译句子","词汇/短语及固搭","完成句子","听力"},0)),"")), "")</f>
        <v/>
      </c>
      <c r="E247" s="21" t="str">
        <f t="shared" si="28"/>
        <v>知识点</v>
      </c>
      <c r="F247" s="21" t="str">
        <f t="shared" si="29"/>
        <v>亚</v>
      </c>
      <c r="G247" s="21" t="str">
        <f>INDEX( {"body","discipline","area","topic","point"},MATCH(E247,{"知识体","知识域","知识区","知识主题","知识点"},0))</f>
        <v>point</v>
      </c>
      <c r="H247" s="21" t="str">
        <f>INDEX( {"super","just","sub","infras"},MATCH(F247,{"超","恰","亚","次"},0))</f>
        <v>sub</v>
      </c>
      <c r="I247" s="21">
        <f>MATCH(E247,{"知识体","知识域","知识区","知识主题","知识点"},0)-1</f>
        <v>4</v>
      </c>
      <c r="J247" s="21">
        <f>MATCH(F247,{"超","恰","亚","次"},0)-1</f>
        <v>2</v>
      </c>
      <c r="K247" s="21" t="str">
        <f t="shared" si="30"/>
        <v>数学</v>
      </c>
      <c r="L247" s="26" t="s">
        <v>234</v>
      </c>
      <c r="M247" s="23"/>
      <c r="N247" s="23"/>
      <c r="O247" s="24" t="str">
        <f t="shared" si="24"/>
        <v xml:space="preserve">
  - 
    name:  函数的图象的变换
    title:  函数的图象的变换
    description: 
    koLyro: point
    koLyri:  sub
    son: </v>
      </c>
      <c r="P247" s="27" t="str">
        <f t="shared" si="31"/>
        <v xml:space="preserve">
            - 
              name:  函数的图象的变换
              title:  函数的图象的变换
              description: 
              koLyro: point
              koLyri:  sub
              son: </v>
      </c>
    </row>
    <row r="248" spans="1:16" ht="15" customHeight="1">
      <c r="A248" s="20">
        <f t="shared" si="25"/>
        <v>5</v>
      </c>
      <c r="B248" s="21" t="str">
        <f t="shared" si="26"/>
        <v>知识亚点</v>
      </c>
      <c r="C248" s="21" t="str">
        <f t="shared" si="27"/>
        <v>函数的图象与函数方程及不等式</v>
      </c>
      <c r="D248" s="21" t="str">
        <f>IFERROR(IF(I248=1,INDEX( {"chinese","english","math","physics","chemistry","biology","politics","history","geography"},MATCH(C248,{"语文","英语","数学","物理","化学","生物","政治","历史","地理"},0)),IF(I248=2,INDEX(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,{"单项选择","阅读理解","信息匹配","完形填空","短文填空","单句填空","短文改错","单句改错","句型转换","翻译短语","翻译句子","词汇/短语及固搭","完成句子","听力"},0)),"")), "")</f>
        <v/>
      </c>
      <c r="E248" s="21" t="str">
        <f t="shared" si="28"/>
        <v>知识点</v>
      </c>
      <c r="F248" s="21" t="str">
        <f t="shared" si="29"/>
        <v>亚</v>
      </c>
      <c r="G248" s="21" t="str">
        <f>INDEX( {"body","discipline","area","topic","point"},MATCH(E248,{"知识体","知识域","知识区","知识主题","知识点"},0))</f>
        <v>point</v>
      </c>
      <c r="H248" s="21" t="str">
        <f>INDEX( {"super","just","sub","infras"},MATCH(F248,{"超","恰","亚","次"},0))</f>
        <v>sub</v>
      </c>
      <c r="I248" s="21">
        <f>MATCH(E248,{"知识体","知识域","知识区","知识主题","知识点"},0)-1</f>
        <v>4</v>
      </c>
      <c r="J248" s="21">
        <f>MATCH(F248,{"超","恰","亚","次"},0)-1</f>
        <v>2</v>
      </c>
      <c r="K248" s="21" t="str">
        <f t="shared" si="30"/>
        <v>数学</v>
      </c>
      <c r="L248" s="26" t="s">
        <v>235</v>
      </c>
      <c r="M248" s="23"/>
      <c r="N248" s="23"/>
      <c r="O248" s="24" t="str">
        <f t="shared" si="24"/>
        <v xml:space="preserve">
  - 
    name:  函数的图象与函数方程及不等式
    title:  函数的图象与函数方程及不等式
    description: 
    koLyro: point
    koLyri:  sub
    son: </v>
      </c>
      <c r="P248" s="27" t="str">
        <f t="shared" si="31"/>
        <v xml:space="preserve">
            - 
              name:  函数的图象与函数方程及不等式
              title:  函数的图象与函数方程及不等式
              description: 
              koLyro: point
              koLyri:  sub
              son: </v>
      </c>
    </row>
    <row r="249" spans="1:16" ht="15" customHeight="1">
      <c r="A249" s="20">
        <f t="shared" si="25"/>
        <v>4</v>
      </c>
      <c r="B249" s="21" t="str">
        <f t="shared" si="26"/>
        <v>知识点</v>
      </c>
      <c r="C249" s="21" t="str">
        <f t="shared" si="27"/>
        <v>函数性质的综合</v>
      </c>
      <c r="D249" s="21" t="str">
        <f>IFERROR(IF(I249=1,INDEX( {"chinese","english","math","physics","chemistry","biology","politics","history","geography"},MATCH(C249,{"语文","英语","数学","物理","化学","生物","政治","历史","地理"},0)),IF(I249=2,INDEX(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,{"单项选择","阅读理解","信息匹配","完形填空","短文填空","单句填空","短文改错","单句改错","句型转换","翻译短语","翻译句子","词汇/短语及固搭","完成句子","听力"},0)),"")), "")</f>
        <v/>
      </c>
      <c r="E249" s="21" t="str">
        <f t="shared" si="28"/>
        <v>知识点</v>
      </c>
      <c r="F249" s="21" t="str">
        <f t="shared" si="29"/>
        <v>恰</v>
      </c>
      <c r="G249" s="21" t="str">
        <f>INDEX( {"body","discipline","area","topic","point"},MATCH(E249,{"知识体","知识域","知识区","知识主题","知识点"},0))</f>
        <v>point</v>
      </c>
      <c r="H249" s="21" t="str">
        <f>INDEX( {"super","just","sub","infras"},MATCH(F249,{"超","恰","亚","次"},0))</f>
        <v>just</v>
      </c>
      <c r="I249" s="21">
        <f>MATCH(E249,{"知识体","知识域","知识区","知识主题","知识点"},0)-1</f>
        <v>4</v>
      </c>
      <c r="J249" s="21">
        <f>MATCH(F249,{"超","恰","亚","次"},0)-1</f>
        <v>1</v>
      </c>
      <c r="K249" s="21" t="str">
        <f t="shared" si="30"/>
        <v>数学</v>
      </c>
      <c r="L249" s="26" t="s">
        <v>236</v>
      </c>
      <c r="M249" s="23"/>
      <c r="N249" s="23"/>
      <c r="O249" s="24" t="str">
        <f t="shared" si="24"/>
        <v xml:space="preserve">
  - 
    name:  函数性质的综合
    title:  函数性质的综合
    description: 
    koLyro: point
    koLyri:  just
    son: </v>
      </c>
      <c r="P249" s="27" t="str">
        <f t="shared" si="31"/>
        <v xml:space="preserve">
          - 
            name:  函数性质的综合
            title:  函数性质的综合
            description: 
            koLyro: point
            koLyri:  just
            son: </v>
      </c>
    </row>
    <row r="250" spans="1:16" ht="15" customHeight="1">
      <c r="A250" s="20">
        <f t="shared" si="25"/>
        <v>5</v>
      </c>
      <c r="B250" s="21" t="str">
        <f t="shared" si="26"/>
        <v>知识亚点</v>
      </c>
      <c r="C250" s="21" t="str">
        <f t="shared" si="27"/>
        <v>函数性质的综合判断</v>
      </c>
      <c r="D250" s="21" t="str">
        <f>IFERROR(IF(I250=1,INDEX( {"chinese","english","math","physics","chemistry","biology","politics","history","geography"},MATCH(C250,{"语文","英语","数学","物理","化学","生物","政治","历史","地理"},0)),IF(I250=2,INDEX(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,{"单项选择","阅读理解","信息匹配","完形填空","短文填空","单句填空","短文改错","单句改错","句型转换","翻译短语","翻译句子","词汇/短语及固搭","完成句子","听力"},0)),"")), "")</f>
        <v/>
      </c>
      <c r="E250" s="21" t="str">
        <f t="shared" si="28"/>
        <v>知识点</v>
      </c>
      <c r="F250" s="21" t="str">
        <f t="shared" si="29"/>
        <v>亚</v>
      </c>
      <c r="G250" s="21" t="str">
        <f>INDEX( {"body","discipline","area","topic","point"},MATCH(E250,{"知识体","知识域","知识区","知识主题","知识点"},0))</f>
        <v>point</v>
      </c>
      <c r="H250" s="21" t="str">
        <f>INDEX( {"super","just","sub","infras"},MATCH(F250,{"超","恰","亚","次"},0))</f>
        <v>sub</v>
      </c>
      <c r="I250" s="21">
        <f>MATCH(E250,{"知识体","知识域","知识区","知识主题","知识点"},0)-1</f>
        <v>4</v>
      </c>
      <c r="J250" s="21">
        <f>MATCH(F250,{"超","恰","亚","次"},0)-1</f>
        <v>2</v>
      </c>
      <c r="K250" s="21" t="str">
        <f t="shared" si="30"/>
        <v>数学</v>
      </c>
      <c r="L250" s="26" t="s">
        <v>237</v>
      </c>
      <c r="M250" s="23"/>
      <c r="N250" s="23"/>
      <c r="O250" s="24" t="str">
        <f t="shared" si="24"/>
        <v xml:space="preserve">
  - 
    name:  函数性质的综合判断
    title:  函数性质的综合判断
    description: 
    koLyro: point
    koLyri:  sub
    son: </v>
      </c>
      <c r="P250" s="27" t="str">
        <f t="shared" si="31"/>
        <v xml:space="preserve">
            - 
              name:  函数性质的综合判断
              title:  函数性质的综合判断
              description: 
              koLyro: point
              koLyri:  sub
              son: </v>
      </c>
    </row>
    <row r="251" spans="1:16" ht="15" customHeight="1">
      <c r="A251" s="20">
        <f t="shared" si="25"/>
        <v>5</v>
      </c>
      <c r="B251" s="21" t="str">
        <f t="shared" si="26"/>
        <v>知识亚点</v>
      </c>
      <c r="C251" s="21" t="str">
        <f t="shared" si="27"/>
        <v>函数性质的综合应用</v>
      </c>
      <c r="D251" s="21" t="str">
        <f>IFERROR(IF(I251=1,INDEX( {"chinese","english","math","physics","chemistry","biology","politics","history","geography"},MATCH(C251,{"语文","英语","数学","物理","化学","生物","政治","历史","地理"},0)),IF(I251=2,INDEX(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,{"单项选择","阅读理解","信息匹配","完形填空","短文填空","单句填空","短文改错","单句改错","句型转换","翻译短语","翻译句子","词汇/短语及固搭","完成句子","听力"},0)),"")), "")</f>
        <v/>
      </c>
      <c r="E251" s="21" t="str">
        <f t="shared" si="28"/>
        <v>知识点</v>
      </c>
      <c r="F251" s="21" t="str">
        <f t="shared" si="29"/>
        <v>亚</v>
      </c>
      <c r="G251" s="21" t="str">
        <f>INDEX( {"body","discipline","area","topic","point"},MATCH(E251,{"知识体","知识域","知识区","知识主题","知识点"},0))</f>
        <v>point</v>
      </c>
      <c r="H251" s="21" t="str">
        <f>INDEX( {"super","just","sub","infras"},MATCH(F251,{"超","恰","亚","次"},0))</f>
        <v>sub</v>
      </c>
      <c r="I251" s="21">
        <f>MATCH(E251,{"知识体","知识域","知识区","知识主题","知识点"},0)-1</f>
        <v>4</v>
      </c>
      <c r="J251" s="21">
        <f>MATCH(F251,{"超","恰","亚","次"},0)-1</f>
        <v>2</v>
      </c>
      <c r="K251" s="21" t="str">
        <f t="shared" si="30"/>
        <v>数学</v>
      </c>
      <c r="L251" s="26" t="s">
        <v>238</v>
      </c>
      <c r="M251" s="23"/>
      <c r="N251" s="23"/>
      <c r="O251" s="24" t="str">
        <f t="shared" si="24"/>
        <v xml:space="preserve">
  - 
    name:  函数性质的综合应用
    title:  函数性质的综合应用
    description: 
    koLyro: point
    koLyri:  sub
    son: </v>
      </c>
      <c r="P251" s="27" t="str">
        <f t="shared" si="31"/>
        <v xml:space="preserve">
            - 
              name:  函数性质的综合应用
              title:  函数性质的综合应用
              description: 
              koLyro: point
              koLyri:  sub
              son: </v>
      </c>
    </row>
    <row r="252" spans="1:16" ht="15" customHeight="1">
      <c r="A252" s="20">
        <f t="shared" si="25"/>
        <v>4</v>
      </c>
      <c r="B252" s="21" t="str">
        <f t="shared" si="26"/>
        <v>知识点</v>
      </c>
      <c r="C252" s="21" t="str">
        <f t="shared" si="27"/>
        <v>函数的恒成立问题</v>
      </c>
      <c r="D252" s="21" t="str">
        <f>IFERROR(IF(I252=1,INDEX( {"chinese","english","math","physics","chemistry","biology","politics","history","geography"},MATCH(C252,{"语文","英语","数学","物理","化学","生物","政治","历史","地理"},0)),IF(I252=2,INDEX(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,{"单项选择","阅读理解","信息匹配","完形填空","短文填空","单句填空","短文改错","单句改错","句型转换","翻译短语","翻译句子","词汇/短语及固搭","完成句子","听力"},0)),"")), "")</f>
        <v/>
      </c>
      <c r="E252" s="21" t="str">
        <f t="shared" si="28"/>
        <v>知识点</v>
      </c>
      <c r="F252" s="21" t="str">
        <f t="shared" si="29"/>
        <v>恰</v>
      </c>
      <c r="G252" s="21" t="str">
        <f>INDEX( {"body","discipline","area","topic","point"},MATCH(E252,{"知识体","知识域","知识区","知识主题","知识点"},0))</f>
        <v>point</v>
      </c>
      <c r="H252" s="21" t="str">
        <f>INDEX( {"super","just","sub","infras"},MATCH(F252,{"超","恰","亚","次"},0))</f>
        <v>just</v>
      </c>
      <c r="I252" s="21">
        <f>MATCH(E252,{"知识体","知识域","知识区","知识主题","知识点"},0)-1</f>
        <v>4</v>
      </c>
      <c r="J252" s="21">
        <f>MATCH(F252,{"超","恰","亚","次"},0)-1</f>
        <v>1</v>
      </c>
      <c r="K252" s="21" t="str">
        <f t="shared" si="30"/>
        <v>数学</v>
      </c>
      <c r="L252" s="26" t="s">
        <v>239</v>
      </c>
      <c r="M252" s="23"/>
      <c r="N252" s="23"/>
      <c r="O252" s="24" t="str">
        <f t="shared" si="24"/>
        <v xml:space="preserve">
  - 
    name:  函数的恒成立问题
    title:  函数的恒成立问题
    description: 
    koLyro: point
    koLyri:  just
    son: </v>
      </c>
      <c r="P252" s="27" t="str">
        <f t="shared" si="31"/>
        <v xml:space="preserve">
          - 
            name:  函数的恒成立问题
            title:  函数的恒成立问题
            description: 
            koLyro: point
            koLyri:  just
            son: </v>
      </c>
    </row>
    <row r="253" spans="1:16" ht="15" customHeight="1">
      <c r="A253" s="20">
        <f t="shared" si="25"/>
        <v>4</v>
      </c>
      <c r="B253" s="21" t="str">
        <f t="shared" si="26"/>
        <v>知识点</v>
      </c>
      <c r="C253" s="21" t="str">
        <f t="shared" si="27"/>
        <v>函数的存在性问题</v>
      </c>
      <c r="D253" s="21" t="str">
        <f>IFERROR(IF(I253=1,INDEX( {"chinese","english","math","physics","chemistry","biology","politics","history","geography"},MATCH(C253,{"语文","英语","数学","物理","化学","生物","政治","历史","地理"},0)),IF(I253=2,INDEX(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,{"单项选择","阅读理解","信息匹配","完形填空","短文填空","单句填空","短文改错","单句改错","句型转换","翻译短语","翻译句子","词汇/短语及固搭","完成句子","听力"},0)),"")), "")</f>
        <v/>
      </c>
      <c r="E253" s="21" t="str">
        <f t="shared" si="28"/>
        <v>知识点</v>
      </c>
      <c r="F253" s="21" t="str">
        <f t="shared" si="29"/>
        <v>恰</v>
      </c>
      <c r="G253" s="21" t="str">
        <f>INDEX( {"body","discipline","area","topic","point"},MATCH(E253,{"知识体","知识域","知识区","知识主题","知识点"},0))</f>
        <v>point</v>
      </c>
      <c r="H253" s="21" t="str">
        <f>INDEX( {"super","just","sub","infras"},MATCH(F253,{"超","恰","亚","次"},0))</f>
        <v>just</v>
      </c>
      <c r="I253" s="21">
        <f>MATCH(E253,{"知识体","知识域","知识区","知识主题","知识点"},0)-1</f>
        <v>4</v>
      </c>
      <c r="J253" s="21">
        <f>MATCH(F253,{"超","恰","亚","次"},0)-1</f>
        <v>1</v>
      </c>
      <c r="K253" s="21" t="str">
        <f t="shared" si="30"/>
        <v>数学</v>
      </c>
      <c r="L253" s="26" t="s">
        <v>240</v>
      </c>
      <c r="M253" s="23"/>
      <c r="N253" s="23"/>
      <c r="O253" s="24" t="str">
        <f t="shared" si="24"/>
        <v xml:space="preserve">
  - 
    name:  函数的存在性问题
    title:  函数的存在性问题
    description: 
    koLyro: point
    koLyri:  just
    son: </v>
      </c>
      <c r="P253" s="27" t="str">
        <f t="shared" si="31"/>
        <v xml:space="preserve">
          - 
            name:  函数的存在性问题
            title:  函数的存在性问题
            description: 
            koLyro: point
            koLyri:  just
            son: </v>
      </c>
    </row>
    <row r="254" spans="1:16" ht="15" customHeight="1">
      <c r="A254" s="20">
        <f t="shared" si="25"/>
        <v>4</v>
      </c>
      <c r="B254" s="21" t="str">
        <f t="shared" si="26"/>
        <v>知识点</v>
      </c>
      <c r="C254" s="21" t="str">
        <f t="shared" si="27"/>
        <v>根式</v>
      </c>
      <c r="D254" s="21" t="str">
        <f>IFERROR(IF(I254=1,INDEX( {"chinese","english","math","physics","chemistry","biology","politics","history","geography"},MATCH(C254,{"语文","英语","数学","物理","化学","生物","政治","历史","地理"},0)),IF(I254=2,INDEX(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,{"单项选择","阅读理解","信息匹配","完形填空","短文填空","单句填空","短文改错","单句改错","句型转换","翻译短语","翻译句子","词汇/短语及固搭","完成句子","听力"},0)),"")), "")</f>
        <v/>
      </c>
      <c r="E254" s="21" t="str">
        <f t="shared" si="28"/>
        <v>知识点</v>
      </c>
      <c r="F254" s="21" t="str">
        <f t="shared" si="29"/>
        <v>恰</v>
      </c>
      <c r="G254" s="21" t="str">
        <f>INDEX( {"body","discipline","area","topic","point"},MATCH(E254,{"知识体","知识域","知识区","知识主题","知识点"},0))</f>
        <v>point</v>
      </c>
      <c r="H254" s="21" t="str">
        <f>INDEX( {"super","just","sub","infras"},MATCH(F254,{"超","恰","亚","次"},0))</f>
        <v>just</v>
      </c>
      <c r="I254" s="21">
        <f>MATCH(E254,{"知识体","知识域","知识区","知识主题","知识点"},0)-1</f>
        <v>4</v>
      </c>
      <c r="J254" s="21">
        <f>MATCH(F254,{"超","恰","亚","次"},0)-1</f>
        <v>1</v>
      </c>
      <c r="K254" s="21" t="str">
        <f t="shared" si="30"/>
        <v>数学</v>
      </c>
      <c r="L254" s="26" t="s">
        <v>241</v>
      </c>
      <c r="M254" s="23"/>
      <c r="N254" s="23"/>
      <c r="O254" s="24" t="str">
        <f t="shared" si="24"/>
        <v xml:space="preserve">
  - 
    name:  根式
    title:  根式
    description: 
    koLyro: point
    koLyri:  just
    son: </v>
      </c>
      <c r="P254" s="27" t="str">
        <f t="shared" si="31"/>
        <v xml:space="preserve">
          - 
            name:  根式
            title:  根式
            description: 
            koLyro: point
            koLyri:  just
            son: </v>
      </c>
    </row>
    <row r="255" spans="1:16" ht="15" customHeight="1">
      <c r="A255" s="20">
        <f t="shared" si="25"/>
        <v>3</v>
      </c>
      <c r="B255" s="21" t="str">
        <f t="shared" si="26"/>
        <v>知识主题</v>
      </c>
      <c r="C255" s="21" t="str">
        <f t="shared" si="27"/>
        <v xml:space="preserve"> 指数与指数函数</v>
      </c>
      <c r="D255" s="21" t="str">
        <f>IFERROR(IF(I255=1,INDEX( {"chinese","english","math","physics","chemistry","biology","politics","history","geography"},MATCH(C255,{"语文","英语","数学","物理","化学","生物","政治","历史","地理"},0)),IF(I255=2,INDEX(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,{"单项选择","阅读理解","信息匹配","完形填空","短文填空","单句填空","短文改错","单句改错","句型转换","翻译短语","翻译句子","词汇/短语及固搭","完成句子","听力"},0)),"")), "")</f>
        <v/>
      </c>
      <c r="E255" s="21" t="str">
        <f t="shared" si="28"/>
        <v>知识主题</v>
      </c>
      <c r="F255" s="21" t="str">
        <f t="shared" si="29"/>
        <v>恰</v>
      </c>
      <c r="G255" s="21" t="str">
        <f>INDEX( {"body","discipline","area","topic","point"},MATCH(E255,{"知识体","知识域","知识区","知识主题","知识点"},0))</f>
        <v>topic</v>
      </c>
      <c r="H255" s="21" t="str">
        <f>INDEX( {"super","just","sub","infras"},MATCH(F255,{"超","恰","亚","次"},0))</f>
        <v>just</v>
      </c>
      <c r="I255" s="21">
        <f>MATCH(E255,{"知识体","知识域","知识区","知识主题","知识点"},0)-1</f>
        <v>3</v>
      </c>
      <c r="J255" s="21">
        <f>MATCH(F255,{"超","恰","亚","次"},0)-1</f>
        <v>1</v>
      </c>
      <c r="K255" s="21" t="str">
        <f t="shared" si="30"/>
        <v>数学</v>
      </c>
      <c r="L255" s="26" t="s">
        <v>4604</v>
      </c>
      <c r="M255" s="23" t="s">
        <v>243</v>
      </c>
      <c r="N255" s="23"/>
      <c r="O255" s="24" t="str">
        <f t="shared" si="24"/>
        <v xml:space="preserve">
  - 
    name:   指数与指数函数
    title:   指数与指数函数
    description: 
    koLyro: topic
    koLyri:  just
    son: </v>
      </c>
      <c r="P255" s="27" t="str">
        <f t="shared" si="31"/>
        <v xml:space="preserve">
        - 
          name:   指数与指数函数
          title:   指数与指数函数
          description: 
          koLyro: topic
          koLyri:  just
          son: </v>
      </c>
    </row>
    <row r="256" spans="1:16" ht="15" customHeight="1">
      <c r="A256" s="20">
        <f t="shared" si="25"/>
        <v>4</v>
      </c>
      <c r="B256" s="21" t="str">
        <f t="shared" si="26"/>
        <v>知识点</v>
      </c>
      <c r="C256" s="21" t="str">
        <f t="shared" si="27"/>
        <v>指数幂</v>
      </c>
      <c r="D256" s="21" t="str">
        <f>IFERROR(IF(I256=1,INDEX( {"chinese","english","math","physics","chemistry","biology","politics","history","geography"},MATCH(C256,{"语文","英语","数学","物理","化学","生物","政治","历史","地理"},0)),IF(I256=2,INDEX(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,{"单项选择","阅读理解","信息匹配","完形填空","短文填空","单句填空","短文改错","单句改错","句型转换","翻译短语","翻译句子","词汇/短语及固搭","完成句子","听力"},0)),"")), "")</f>
        <v/>
      </c>
      <c r="E256" s="21" t="str">
        <f t="shared" si="28"/>
        <v>知识点</v>
      </c>
      <c r="F256" s="21" t="str">
        <f t="shared" si="29"/>
        <v>恰</v>
      </c>
      <c r="G256" s="21" t="str">
        <f>INDEX( {"body","discipline","area","topic","point"},MATCH(E256,{"知识体","知识域","知识区","知识主题","知识点"},0))</f>
        <v>point</v>
      </c>
      <c r="H256" s="21" t="str">
        <f>INDEX( {"super","just","sub","infras"},MATCH(F256,{"超","恰","亚","次"},0))</f>
        <v>just</v>
      </c>
      <c r="I256" s="21">
        <f>MATCH(E256,{"知识体","知识域","知识区","知识主题","知识点"},0)-1</f>
        <v>4</v>
      </c>
      <c r="J256" s="21">
        <f>MATCH(F256,{"超","恰","亚","次"},0)-1</f>
        <v>1</v>
      </c>
      <c r="K256" s="21" t="str">
        <f t="shared" si="30"/>
        <v>数学</v>
      </c>
      <c r="L256" s="26" t="s">
        <v>244</v>
      </c>
      <c r="M256" s="23"/>
      <c r="N256" s="23"/>
      <c r="O256" s="24" t="str">
        <f t="shared" si="24"/>
        <v xml:space="preserve">
  - 
    name:  指数幂
    title:  指数幂
    description: 
    koLyro: point
    koLyri:  just
    son: </v>
      </c>
      <c r="P256" s="27" t="str">
        <f t="shared" si="31"/>
        <v xml:space="preserve">
          - 
            name:  指数幂
            title:  指数幂
            description: 
            koLyro: point
            koLyri:  just
            son: </v>
      </c>
    </row>
    <row r="257" spans="1:16" ht="15" customHeight="1">
      <c r="A257" s="20">
        <f t="shared" si="25"/>
        <v>4</v>
      </c>
      <c r="B257" s="21" t="str">
        <f t="shared" si="26"/>
        <v>知识点</v>
      </c>
      <c r="C257" s="21" t="str">
        <f t="shared" si="27"/>
        <v>指数函数的定义及解析式</v>
      </c>
      <c r="D257" s="21" t="str">
        <f>IFERROR(IF(I257=1,INDEX( {"chinese","english","math","physics","chemistry","biology","politics","history","geography"},MATCH(C257,{"语文","英语","数学","物理","化学","生物","政治","历史","地理"},0)),IF(I257=2,INDEX(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,{"单项选择","阅读理解","信息匹配","完形填空","短文填空","单句填空","短文改错","单句改错","句型转换","翻译短语","翻译句子","词汇/短语及固搭","完成句子","听力"},0)),"")), "")</f>
        <v/>
      </c>
      <c r="E257" s="21" t="str">
        <f t="shared" si="28"/>
        <v>知识点</v>
      </c>
      <c r="F257" s="21" t="str">
        <f t="shared" si="29"/>
        <v>恰</v>
      </c>
      <c r="G257" s="21" t="str">
        <f>INDEX( {"body","discipline","area","topic","point"},MATCH(E257,{"知识体","知识域","知识区","知识主题","知识点"},0))</f>
        <v>point</v>
      </c>
      <c r="H257" s="21" t="str">
        <f>INDEX( {"super","just","sub","infras"},MATCH(F257,{"超","恰","亚","次"},0))</f>
        <v>just</v>
      </c>
      <c r="I257" s="21">
        <f>MATCH(E257,{"知识体","知识域","知识区","知识主题","知识点"},0)-1</f>
        <v>4</v>
      </c>
      <c r="J257" s="21">
        <f>MATCH(F257,{"超","恰","亚","次"},0)-1</f>
        <v>1</v>
      </c>
      <c r="K257" s="21" t="str">
        <f t="shared" si="30"/>
        <v>数学</v>
      </c>
      <c r="L257" s="26" t="s">
        <v>245</v>
      </c>
      <c r="M257" s="23"/>
      <c r="N257" s="23"/>
      <c r="O257" s="24" t="str">
        <f t="shared" si="24"/>
        <v xml:space="preserve">
  - 
    name:  指数函数的定义及解析式
    title:  指数函数的定义及解析式
    description: 
    koLyro: point
    koLyri:  just
    son: </v>
      </c>
      <c r="P257" s="27" t="str">
        <f t="shared" si="31"/>
        <v xml:space="preserve">
          - 
            name:  指数函数的定义及解析式
            title:  指数函数的定义及解析式
            description: 
            koLyro: point
            koLyri:  just
            son: </v>
      </c>
    </row>
    <row r="258" spans="1:16" ht="15" customHeight="1">
      <c r="A258" s="20">
        <f t="shared" si="25"/>
        <v>4</v>
      </c>
      <c r="B258" s="21" t="str">
        <f t="shared" si="26"/>
        <v>知识点</v>
      </c>
      <c r="C258" s="21" t="str">
        <f t="shared" si="27"/>
        <v>指数函数的图象与性质</v>
      </c>
      <c r="D258" s="21" t="str">
        <f>IFERROR(IF(I258=1,INDEX( {"chinese","english","math","physics","chemistry","biology","politics","history","geography"},MATCH(C258,{"语文","英语","数学","物理","化学","生物","政治","历史","地理"},0)),IF(I258=2,INDEX(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,{"单项选择","阅读理解","信息匹配","完形填空","短文填空","单句填空","短文改错","单句改错","句型转换","翻译短语","翻译句子","词汇/短语及固搭","完成句子","听力"},0)),"")), "")</f>
        <v/>
      </c>
      <c r="E258" s="21" t="str">
        <f t="shared" si="28"/>
        <v>知识点</v>
      </c>
      <c r="F258" s="21" t="str">
        <f t="shared" si="29"/>
        <v>恰</v>
      </c>
      <c r="G258" s="21" t="str">
        <f>INDEX( {"body","discipline","area","topic","point"},MATCH(E258,{"知识体","知识域","知识区","知识主题","知识点"},0))</f>
        <v>point</v>
      </c>
      <c r="H258" s="21" t="str">
        <f>INDEX( {"super","just","sub","infras"},MATCH(F258,{"超","恰","亚","次"},0))</f>
        <v>just</v>
      </c>
      <c r="I258" s="21">
        <f>MATCH(E258,{"知识体","知识域","知识区","知识主题","知识点"},0)-1</f>
        <v>4</v>
      </c>
      <c r="J258" s="21">
        <f>MATCH(F258,{"超","恰","亚","次"},0)-1</f>
        <v>1</v>
      </c>
      <c r="K258" s="21" t="str">
        <f t="shared" si="30"/>
        <v>数学</v>
      </c>
      <c r="L258" s="26" t="s">
        <v>246</v>
      </c>
      <c r="M258" s="23"/>
      <c r="N258" s="23"/>
      <c r="O258" s="24" t="str">
        <f t="shared" si="24"/>
        <v xml:space="preserve">
  - 
    name:  指数函数的图象与性质
    title:  指数函数的图象与性质
    description: 
    koLyro: point
    koLyri:  just
    son: </v>
      </c>
      <c r="P258" s="27" t="str">
        <f t="shared" si="31"/>
        <v xml:space="preserve">
          - 
            name:  指数函数的图象与性质
            title:  指数函数的图象与性质
            description: 
            koLyro: point
            koLyri:  just
            son: </v>
      </c>
    </row>
    <row r="259" spans="1:16" ht="15" customHeight="1">
      <c r="A259" s="20">
        <f t="shared" si="25"/>
        <v>4</v>
      </c>
      <c r="B259" s="21" t="str">
        <f t="shared" si="26"/>
        <v>知识点</v>
      </c>
      <c r="C259" s="21" t="str">
        <f t="shared" si="27"/>
        <v>指数函数的单调性</v>
      </c>
      <c r="D259" s="21" t="str">
        <f>IFERROR(IF(I259=1,INDEX( {"chinese","english","math","physics","chemistry","biology","politics","history","geography"},MATCH(C259,{"语文","英语","数学","物理","化学","生物","政治","历史","地理"},0)),IF(I259=2,INDEX(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,{"单项选择","阅读理解","信息匹配","完形填空","短文填空","单句填空","短文改错","单句改错","句型转换","翻译短语","翻译句子","词汇/短语及固搭","完成句子","听力"},0)),"")), "")</f>
        <v/>
      </c>
      <c r="E259" s="21" t="str">
        <f t="shared" si="28"/>
        <v>知识点</v>
      </c>
      <c r="F259" s="21" t="str">
        <f t="shared" si="29"/>
        <v>恰</v>
      </c>
      <c r="G259" s="21" t="str">
        <f>INDEX( {"body","discipline","area","topic","point"},MATCH(E259,{"知识体","知识域","知识区","知识主题","知识点"},0))</f>
        <v>point</v>
      </c>
      <c r="H259" s="21" t="str">
        <f>INDEX( {"super","just","sub","infras"},MATCH(F259,{"超","恰","亚","次"},0))</f>
        <v>just</v>
      </c>
      <c r="I259" s="21">
        <f>MATCH(E259,{"知识体","知识域","知识区","知识主题","知识点"},0)-1</f>
        <v>4</v>
      </c>
      <c r="J259" s="21">
        <f>MATCH(F259,{"超","恰","亚","次"},0)-1</f>
        <v>1</v>
      </c>
      <c r="K259" s="21" t="str">
        <f t="shared" si="30"/>
        <v>数学</v>
      </c>
      <c r="L259" s="26" t="s">
        <v>247</v>
      </c>
      <c r="M259" s="23"/>
      <c r="N259" s="23"/>
      <c r="O259" s="24" t="str">
        <f t="shared" ref="O259:O322" si="32">SUBSTITUTE(SUBSTITUTE(SUBSTITUTE(SUBSTITUTE($O$1,"NAME",IF(D259="",C259,D259)),"TITLE",C259),"KO_LYRO",G259),"KO_LYRI",H259)</f>
        <v xml:space="preserve">
  - 
    name:  指数函数的单调性
    title:  指数函数的单调性
    description: 
    koLyro: point
    koLyri:  just
    son: </v>
      </c>
      <c r="P259" s="27" t="str">
        <f t="shared" si="31"/>
        <v xml:space="preserve">
          - 
            name:  指数函数的单调性
            title:  指数函数的单调性
            description: 
            koLyro: point
            koLyri:  just
            son: </v>
      </c>
    </row>
    <row r="260" spans="1:16" ht="15" customHeight="1">
      <c r="A260" s="20">
        <f t="shared" ref="A260:A323" si="33">IFERROR(FIND("├",L260),0)</f>
        <v>4</v>
      </c>
      <c r="B260" s="21" t="str">
        <f t="shared" ref="B260:B323" si="34">MID(L260,FIND("«",L260)+1,FIND("»",L260)-FIND("«",L260)-1)</f>
        <v>知识点</v>
      </c>
      <c r="C260" s="21" t="str">
        <f t="shared" ref="C260:C323" si="35">RIGHT(L260,LEN(L260)-FIND("»",L260))</f>
        <v>指数函数的定义域和值域</v>
      </c>
      <c r="D260" s="21" t="str">
        <f>IFERROR(IF(I260=1,INDEX( {"chinese","english","math","physics","chemistry","biology","politics","history","geography"},MATCH(C260,{"语文","英语","数学","物理","化学","生物","政治","历史","地理"},0)),IF(I260=2,INDEX(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,{"单项选择","阅读理解","信息匹配","完形填空","短文填空","单句填空","短文改错","单句改错","句型转换","翻译短语","翻译句子","词汇/短语及固搭","完成句子","听力"},0)),"")), "")</f>
        <v/>
      </c>
      <c r="E260" s="21" t="str">
        <f t="shared" ref="E260:E323" si="36">SUBSTITUTE(SUBSTITUTE(SUBSTITUTE(SUBSTITUTE(B260,"超",""),"恰",""),"亚",""),"次","")</f>
        <v>知识点</v>
      </c>
      <c r="F260" s="21" t="str">
        <f t="shared" ref="F260:F323" si="37">IF(IFERROR(FIND("超",B260),-1)&gt;0,"超",  IF(IFERROR(FIND("亚",B260),-1)&gt;0,"亚",   IF(IFERROR(FIND("次",B260),-1)&gt;0,"次",    "恰"  )))</f>
        <v>恰</v>
      </c>
      <c r="G260" s="21" t="str">
        <f>INDEX( {"body","discipline","area","topic","point"},MATCH(E260,{"知识体","知识域","知识区","知识主题","知识点"},0))</f>
        <v>point</v>
      </c>
      <c r="H260" s="21" t="str">
        <f>INDEX( {"super","just","sub","infras"},MATCH(F260,{"超","恰","亚","次"},0))</f>
        <v>just</v>
      </c>
      <c r="I260" s="21">
        <f>MATCH(E260,{"知识体","知识域","知识区","知识主题","知识点"},0)-1</f>
        <v>4</v>
      </c>
      <c r="J260" s="21">
        <f>MATCH(F260,{"超","恰","亚","次"},0)-1</f>
        <v>1</v>
      </c>
      <c r="K260" s="21" t="str">
        <f t="shared" ref="K260:K323" si="38">IF(I260=0,"",IF(I260=1,C260,K259))</f>
        <v>数学</v>
      </c>
      <c r="L260" s="26" t="s">
        <v>248</v>
      </c>
      <c r="M260" s="23"/>
      <c r="N260" s="23"/>
      <c r="O260" s="24" t="str">
        <f t="shared" si="32"/>
        <v xml:space="preserve">
  - 
    name:  指数函数的定义域和值域
    title:  指数函数的定义域和值域
    description: 
    koLyro: point
    koLyri:  just
    son: </v>
      </c>
      <c r="P260" s="27" t="str">
        <f t="shared" si="31"/>
        <v xml:space="preserve">
          - 
            name:  指数函数的定义域和值域
            title:  指数函数的定义域和值域
            description: 
            koLyro: point
            koLyri:  just
            son: </v>
      </c>
    </row>
    <row r="261" spans="1:16" ht="15" customHeight="1">
      <c r="A261" s="20">
        <f t="shared" si="33"/>
        <v>4</v>
      </c>
      <c r="B261" s="21" t="str">
        <f t="shared" si="34"/>
        <v>知识点</v>
      </c>
      <c r="C261" s="21" t="str">
        <f t="shared" si="35"/>
        <v>指数型复合函数的性质</v>
      </c>
      <c r="D261" s="21" t="str">
        <f>IFERROR(IF(I261=1,INDEX( {"chinese","english","math","physics","chemistry","biology","politics","history","geography"},MATCH(C261,{"语文","英语","数学","物理","化学","生物","政治","历史","地理"},0)),IF(I261=2,INDEX(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,{"单项选择","阅读理解","信息匹配","完形填空","短文填空","单句填空","短文改错","单句改错","句型转换","翻译短语","翻译句子","词汇/短语及固搭","完成句子","听力"},0)),"")), "")</f>
        <v/>
      </c>
      <c r="E261" s="21" t="str">
        <f t="shared" si="36"/>
        <v>知识点</v>
      </c>
      <c r="F261" s="21" t="str">
        <f t="shared" si="37"/>
        <v>恰</v>
      </c>
      <c r="G261" s="21" t="str">
        <f>INDEX( {"body","discipline","area","topic","point"},MATCH(E261,{"知识体","知识域","知识区","知识主题","知识点"},0))</f>
        <v>point</v>
      </c>
      <c r="H261" s="21" t="str">
        <f>INDEX( {"super","just","sub","infras"},MATCH(F261,{"超","恰","亚","次"},0))</f>
        <v>just</v>
      </c>
      <c r="I261" s="21">
        <f>MATCH(E261,{"知识体","知识域","知识区","知识主题","知识点"},0)-1</f>
        <v>4</v>
      </c>
      <c r="J261" s="21">
        <f>MATCH(F261,{"超","恰","亚","次"},0)-1</f>
        <v>1</v>
      </c>
      <c r="K261" s="21" t="str">
        <f t="shared" si="38"/>
        <v>数学</v>
      </c>
      <c r="L261" s="26" t="s">
        <v>249</v>
      </c>
      <c r="M261" s="23"/>
      <c r="N261" s="23"/>
      <c r="O261" s="24" t="str">
        <f t="shared" si="32"/>
        <v xml:space="preserve">
  - 
    name:  指数型复合函数的性质
    title:  指数型复合函数的性质
    description: 
    koLyro: point
    koLyri:  just
    son: </v>
      </c>
      <c r="P261" s="27" t="str">
        <f t="shared" ref="P261:P324" si="39">SUBSTITUTE(O261,CHAR(10),CHAR(10)&amp;REPT("  ",A261))</f>
        <v xml:space="preserve">
          - 
            name:  指数型复合函数的性质
            title:  指数型复合函数的性质
            description: 
            koLyro: point
            koLyri:  just
            son: </v>
      </c>
    </row>
    <row r="262" spans="1:16" ht="15" customHeight="1">
      <c r="A262" s="20">
        <f t="shared" si="33"/>
        <v>5</v>
      </c>
      <c r="B262" s="21" t="str">
        <f t="shared" si="34"/>
        <v>知识亚点</v>
      </c>
      <c r="C262" s="21" t="str">
        <f t="shared" si="35"/>
        <v>指数型复合函数的奇偶性</v>
      </c>
      <c r="D262" s="21" t="str">
        <f>IFERROR(IF(I262=1,INDEX( {"chinese","english","math","physics","chemistry","biology","politics","history","geography"},MATCH(C262,{"语文","英语","数学","物理","化学","生物","政治","历史","地理"},0)),IF(I262=2,INDEX(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,{"单项选择","阅读理解","信息匹配","完形填空","短文填空","单句填空","短文改错","单句改错","句型转换","翻译短语","翻译句子","词汇/短语及固搭","完成句子","听力"},0)),"")), "")</f>
        <v/>
      </c>
      <c r="E262" s="21" t="str">
        <f t="shared" si="36"/>
        <v>知识点</v>
      </c>
      <c r="F262" s="21" t="str">
        <f t="shared" si="37"/>
        <v>亚</v>
      </c>
      <c r="G262" s="21" t="str">
        <f>INDEX( {"body","discipline","area","topic","point"},MATCH(E262,{"知识体","知识域","知识区","知识主题","知识点"},0))</f>
        <v>point</v>
      </c>
      <c r="H262" s="21" t="str">
        <f>INDEX( {"super","just","sub","infras"},MATCH(F262,{"超","恰","亚","次"},0))</f>
        <v>sub</v>
      </c>
      <c r="I262" s="21">
        <f>MATCH(E262,{"知识体","知识域","知识区","知识主题","知识点"},0)-1</f>
        <v>4</v>
      </c>
      <c r="J262" s="21">
        <f>MATCH(F262,{"超","恰","亚","次"},0)-1</f>
        <v>2</v>
      </c>
      <c r="K262" s="21" t="str">
        <f t="shared" si="38"/>
        <v>数学</v>
      </c>
      <c r="L262" s="26" t="s">
        <v>250</v>
      </c>
      <c r="M262" s="23"/>
      <c r="N262" s="23"/>
      <c r="O262" s="24" t="str">
        <f t="shared" si="32"/>
        <v xml:space="preserve">
  - 
    name:  指数型复合函数的奇偶性
    title:  指数型复合函数的奇偶性
    description: 
    koLyro: point
    koLyri:  sub
    son: </v>
      </c>
      <c r="P262" s="27" t="str">
        <f t="shared" si="39"/>
        <v xml:space="preserve">
            - 
              name:  指数型复合函数的奇偶性
              title:  指数型复合函数的奇偶性
              description: 
              koLyro: point
              koLyri:  sub
              son: </v>
      </c>
    </row>
    <row r="263" spans="1:16" ht="15" customHeight="1">
      <c r="A263" s="20">
        <f t="shared" si="33"/>
        <v>5</v>
      </c>
      <c r="B263" s="21" t="str">
        <f t="shared" si="34"/>
        <v>知识亚点</v>
      </c>
      <c r="C263" s="21" t="str">
        <f t="shared" si="35"/>
        <v>指数型复合函数的值域</v>
      </c>
      <c r="D263" s="21" t="str">
        <f>IFERROR(IF(I263=1,INDEX( {"chinese","english","math","physics","chemistry","biology","politics","history","geography"},MATCH(C263,{"语文","英语","数学","物理","化学","生物","政治","历史","地理"},0)),IF(I263=2,INDEX(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,{"单项选择","阅读理解","信息匹配","完形填空","短文填空","单句填空","短文改错","单句改错","句型转换","翻译短语","翻译句子","词汇/短语及固搭","完成句子","听力"},0)),"")), "")</f>
        <v/>
      </c>
      <c r="E263" s="21" t="str">
        <f t="shared" si="36"/>
        <v>知识点</v>
      </c>
      <c r="F263" s="21" t="str">
        <f t="shared" si="37"/>
        <v>亚</v>
      </c>
      <c r="G263" s="21" t="str">
        <f>INDEX( {"body","discipline","area","topic","point"},MATCH(E263,{"知识体","知识域","知识区","知识主题","知识点"},0))</f>
        <v>point</v>
      </c>
      <c r="H263" s="21" t="str">
        <f>INDEX( {"super","just","sub","infras"},MATCH(F263,{"超","恰","亚","次"},0))</f>
        <v>sub</v>
      </c>
      <c r="I263" s="21">
        <f>MATCH(E263,{"知识体","知识域","知识区","知识主题","知识点"},0)-1</f>
        <v>4</v>
      </c>
      <c r="J263" s="21">
        <f>MATCH(F263,{"超","恰","亚","次"},0)-1</f>
        <v>2</v>
      </c>
      <c r="K263" s="21" t="str">
        <f t="shared" si="38"/>
        <v>数学</v>
      </c>
      <c r="L263" s="26" t="s">
        <v>251</v>
      </c>
      <c r="M263" s="23"/>
      <c r="N263" s="23"/>
      <c r="O263" s="24" t="str">
        <f t="shared" si="32"/>
        <v xml:space="preserve">
  - 
    name:  指数型复合函数的值域
    title:  指数型复合函数的值域
    description: 
    koLyro: point
    koLyri:  sub
    son: </v>
      </c>
      <c r="P263" s="27" t="str">
        <f t="shared" si="39"/>
        <v xml:space="preserve">
            - 
              name:  指数型复合函数的值域
              title:  指数型复合函数的值域
              description: 
              koLyro: point
              koLyri:  sub
              son: </v>
      </c>
    </row>
    <row r="264" spans="1:16" ht="15" customHeight="1">
      <c r="A264" s="20">
        <f t="shared" si="33"/>
        <v>5</v>
      </c>
      <c r="B264" s="21" t="str">
        <f t="shared" si="34"/>
        <v>知识亚点</v>
      </c>
      <c r="C264" s="21" t="str">
        <f t="shared" si="35"/>
        <v>指数型复合函数的单调性</v>
      </c>
      <c r="D264" s="21" t="str">
        <f>IFERROR(IF(I264=1,INDEX( {"chinese","english","math","physics","chemistry","biology","politics","history","geography"},MATCH(C264,{"语文","英语","数学","物理","化学","生物","政治","历史","地理"},0)),IF(I264=2,INDEX(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,{"单项选择","阅读理解","信息匹配","完形填空","短文填空","单句填空","短文改错","单句改错","句型转换","翻译短语","翻译句子","词汇/短语及固搭","完成句子","听力"},0)),"")), "")</f>
        <v/>
      </c>
      <c r="E264" s="21" t="str">
        <f t="shared" si="36"/>
        <v>知识点</v>
      </c>
      <c r="F264" s="21" t="str">
        <f t="shared" si="37"/>
        <v>亚</v>
      </c>
      <c r="G264" s="21" t="str">
        <f>INDEX( {"body","discipline","area","topic","point"},MATCH(E264,{"知识体","知识域","知识区","知识主题","知识点"},0))</f>
        <v>point</v>
      </c>
      <c r="H264" s="21" t="str">
        <f>INDEX( {"super","just","sub","infras"},MATCH(F264,{"超","恰","亚","次"},0))</f>
        <v>sub</v>
      </c>
      <c r="I264" s="21">
        <f>MATCH(E264,{"知识体","知识域","知识区","知识主题","知识点"},0)-1</f>
        <v>4</v>
      </c>
      <c r="J264" s="21">
        <f>MATCH(F264,{"超","恰","亚","次"},0)-1</f>
        <v>2</v>
      </c>
      <c r="K264" s="21" t="str">
        <f t="shared" si="38"/>
        <v>数学</v>
      </c>
      <c r="L264" s="26" t="s">
        <v>252</v>
      </c>
      <c r="M264" s="23"/>
      <c r="N264" s="23"/>
      <c r="O264" s="24" t="str">
        <f t="shared" si="32"/>
        <v xml:space="preserve">
  - 
    name:  指数型复合函数的单调性
    title:  指数型复合函数的单调性
    description: 
    koLyro: point
    koLyri:  sub
    son: </v>
      </c>
      <c r="P264" s="27" t="str">
        <f t="shared" si="39"/>
        <v xml:space="preserve">
            - 
              name:  指数型复合函数的单调性
              title:  指数型复合函数的单调性
              description: 
              koLyro: point
              koLyri:  sub
              son: </v>
      </c>
    </row>
    <row r="265" spans="1:16" ht="15" customHeight="1">
      <c r="A265" s="20">
        <f t="shared" si="33"/>
        <v>4</v>
      </c>
      <c r="B265" s="21" t="str">
        <f t="shared" si="34"/>
        <v>知识点</v>
      </c>
      <c r="C265" s="21" t="str">
        <f t="shared" si="35"/>
        <v>指数不等式</v>
      </c>
      <c r="D265" s="21" t="str">
        <f>IFERROR(IF(I265=1,INDEX( {"chinese","english","math","physics","chemistry","biology","politics","history","geography"},MATCH(C265,{"语文","英语","数学","物理","化学","生物","政治","历史","地理"},0)),IF(I265=2,INDEX(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,{"单项选择","阅读理解","信息匹配","完形填空","短文填空","单句填空","短文改错","单句改错","句型转换","翻译短语","翻译句子","词汇/短语及固搭","完成句子","听力"},0)),"")), "")</f>
        <v/>
      </c>
      <c r="E265" s="21" t="str">
        <f t="shared" si="36"/>
        <v>知识点</v>
      </c>
      <c r="F265" s="21" t="str">
        <f t="shared" si="37"/>
        <v>恰</v>
      </c>
      <c r="G265" s="21" t="str">
        <f>INDEX( {"body","discipline","area","topic","point"},MATCH(E265,{"知识体","知识域","知识区","知识主题","知识点"},0))</f>
        <v>point</v>
      </c>
      <c r="H265" s="21" t="str">
        <f>INDEX( {"super","just","sub","infras"},MATCH(F265,{"超","恰","亚","次"},0))</f>
        <v>just</v>
      </c>
      <c r="I265" s="21">
        <f>MATCH(E265,{"知识体","知识域","知识区","知识主题","知识点"},0)-1</f>
        <v>4</v>
      </c>
      <c r="J265" s="21">
        <f>MATCH(F265,{"超","恰","亚","次"},0)-1</f>
        <v>1</v>
      </c>
      <c r="K265" s="21" t="str">
        <f t="shared" si="38"/>
        <v>数学</v>
      </c>
      <c r="L265" s="26" t="s">
        <v>253</v>
      </c>
      <c r="M265" s="23"/>
      <c r="N265" s="23"/>
      <c r="O265" s="24" t="str">
        <f t="shared" si="32"/>
        <v xml:space="preserve">
  - 
    name:  指数不等式
    title:  指数不等式
    description: 
    koLyro: point
    koLyri:  just
    son: </v>
      </c>
      <c r="P265" s="27" t="str">
        <f t="shared" si="39"/>
        <v xml:space="preserve">
          - 
            name:  指数不等式
            title:  指数不等式
            description: 
            koLyro: point
            koLyri:  just
            son: </v>
      </c>
    </row>
    <row r="266" spans="1:16" ht="15" customHeight="1">
      <c r="A266" s="20">
        <f t="shared" si="33"/>
        <v>4</v>
      </c>
      <c r="B266" s="21" t="str">
        <f t="shared" si="34"/>
        <v>知识点</v>
      </c>
      <c r="C266" s="21" t="str">
        <f t="shared" si="35"/>
        <v>指数方程</v>
      </c>
      <c r="D266" s="21" t="str">
        <f>IFERROR(IF(I266=1,INDEX( {"chinese","english","math","physics","chemistry","biology","politics","history","geography"},MATCH(C266,{"语文","英语","数学","物理","化学","生物","政治","历史","地理"},0)),IF(I266=2,INDEX(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,{"单项选择","阅读理解","信息匹配","完形填空","短文填空","单句填空","短文改错","单句改错","句型转换","翻译短语","翻译句子","词汇/短语及固搭","完成句子","听力"},0)),"")), "")</f>
        <v/>
      </c>
      <c r="E266" s="21" t="str">
        <f t="shared" si="36"/>
        <v>知识点</v>
      </c>
      <c r="F266" s="21" t="str">
        <f t="shared" si="37"/>
        <v>恰</v>
      </c>
      <c r="G266" s="21" t="str">
        <f>INDEX( {"body","discipline","area","topic","point"},MATCH(E266,{"知识体","知识域","知识区","知识主题","知识点"},0))</f>
        <v>point</v>
      </c>
      <c r="H266" s="21" t="str">
        <f>INDEX( {"super","just","sub","infras"},MATCH(F266,{"超","恰","亚","次"},0))</f>
        <v>just</v>
      </c>
      <c r="I266" s="21">
        <f>MATCH(E266,{"知识体","知识域","知识区","知识主题","知识点"},0)-1</f>
        <v>4</v>
      </c>
      <c r="J266" s="21">
        <f>MATCH(F266,{"超","恰","亚","次"},0)-1</f>
        <v>1</v>
      </c>
      <c r="K266" s="21" t="str">
        <f t="shared" si="38"/>
        <v>数学</v>
      </c>
      <c r="L266" s="26" t="s">
        <v>254</v>
      </c>
      <c r="M266" s="23"/>
      <c r="N266" s="23"/>
      <c r="O266" s="24" t="str">
        <f t="shared" si="32"/>
        <v xml:space="preserve">
  - 
    name:  指数方程
    title:  指数方程
    description: 
    koLyro: point
    koLyri:  just
    son: </v>
      </c>
      <c r="P266" s="27" t="str">
        <f t="shared" si="39"/>
        <v xml:space="preserve">
          - 
            name:  指数方程
            title:  指数方程
            description: 
            koLyro: point
            koLyri:  just
            son: </v>
      </c>
    </row>
    <row r="267" spans="1:16" ht="15" customHeight="1">
      <c r="A267" s="20">
        <f t="shared" si="33"/>
        <v>4</v>
      </c>
      <c r="B267" s="21" t="str">
        <f t="shared" si="34"/>
        <v>知识点</v>
      </c>
      <c r="C267" s="21" t="str">
        <f t="shared" si="35"/>
        <v>指数函数中的恒成立问题</v>
      </c>
      <c r="D267" s="21" t="str">
        <f>IFERROR(IF(I267=1,INDEX( {"chinese","english","math","physics","chemistry","biology","politics","history","geography"},MATCH(C267,{"语文","英语","数学","物理","化学","生物","政治","历史","地理"},0)),IF(I267=2,INDEX(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,{"单项选择","阅读理解","信息匹配","完形填空","短文填空","单句填空","短文改错","单句改错","句型转换","翻译短语","翻译句子","词汇/短语及固搭","完成句子","听力"},0)),"")), "")</f>
        <v/>
      </c>
      <c r="E267" s="21" t="str">
        <f t="shared" si="36"/>
        <v>知识点</v>
      </c>
      <c r="F267" s="21" t="str">
        <f t="shared" si="37"/>
        <v>恰</v>
      </c>
      <c r="G267" s="21" t="str">
        <f>INDEX( {"body","discipline","area","topic","point"},MATCH(E267,{"知识体","知识域","知识区","知识主题","知识点"},0))</f>
        <v>point</v>
      </c>
      <c r="H267" s="21" t="str">
        <f>INDEX( {"super","just","sub","infras"},MATCH(F267,{"超","恰","亚","次"},0))</f>
        <v>just</v>
      </c>
      <c r="I267" s="21">
        <f>MATCH(E267,{"知识体","知识域","知识区","知识主题","知识点"},0)-1</f>
        <v>4</v>
      </c>
      <c r="J267" s="21">
        <f>MATCH(F267,{"超","恰","亚","次"},0)-1</f>
        <v>1</v>
      </c>
      <c r="K267" s="21" t="str">
        <f t="shared" si="38"/>
        <v>数学</v>
      </c>
      <c r="L267" s="26" t="s">
        <v>255</v>
      </c>
      <c r="M267" s="23"/>
      <c r="N267" s="23"/>
      <c r="O267" s="24" t="str">
        <f t="shared" si="32"/>
        <v xml:space="preserve">
  - 
    name:  指数函数中的恒成立问题
    title:  指数函数中的恒成立问题
    description: 
    koLyro: point
    koLyri:  just
    son: </v>
      </c>
      <c r="P267" s="27" t="str">
        <f t="shared" si="39"/>
        <v xml:space="preserve">
          - 
            name:  指数函数中的恒成立问题
            title:  指数函数中的恒成立问题
            description: 
            koLyro: point
            koLyri:  just
            son: </v>
      </c>
    </row>
    <row r="268" spans="1:16" ht="15" customHeight="1">
      <c r="A268" s="20">
        <f t="shared" si="33"/>
        <v>4</v>
      </c>
      <c r="B268" s="21" t="str">
        <f t="shared" si="34"/>
        <v>知识点</v>
      </c>
      <c r="C268" s="21" t="str">
        <f t="shared" si="35"/>
        <v>指数函数的实际应用</v>
      </c>
      <c r="D268" s="21" t="str">
        <f>IFERROR(IF(I268=1,INDEX( {"chinese","english","math","physics","chemistry","biology","politics","history","geography"},MATCH(C268,{"语文","英语","数学","物理","化学","生物","政治","历史","地理"},0)),IF(I268=2,INDEX(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,{"单项选择","阅读理解","信息匹配","完形填空","短文填空","单句填空","短文改错","单句改错","句型转换","翻译短语","翻译句子","词汇/短语及固搭","完成句子","听力"},0)),"")), "")</f>
        <v/>
      </c>
      <c r="E268" s="21" t="str">
        <f t="shared" si="36"/>
        <v>知识点</v>
      </c>
      <c r="F268" s="21" t="str">
        <f t="shared" si="37"/>
        <v>恰</v>
      </c>
      <c r="G268" s="21" t="str">
        <f>INDEX( {"body","discipline","area","topic","point"},MATCH(E268,{"知识体","知识域","知识区","知识主题","知识点"},0))</f>
        <v>point</v>
      </c>
      <c r="H268" s="21" t="str">
        <f>INDEX( {"super","just","sub","infras"},MATCH(F268,{"超","恰","亚","次"},0))</f>
        <v>just</v>
      </c>
      <c r="I268" s="21">
        <f>MATCH(E268,{"知识体","知识域","知识区","知识主题","知识点"},0)-1</f>
        <v>4</v>
      </c>
      <c r="J268" s="21">
        <f>MATCH(F268,{"超","恰","亚","次"},0)-1</f>
        <v>1</v>
      </c>
      <c r="K268" s="21" t="str">
        <f t="shared" si="38"/>
        <v>数学</v>
      </c>
      <c r="L268" s="26" t="s">
        <v>256</v>
      </c>
      <c r="M268" s="23"/>
      <c r="N268" s="23"/>
      <c r="O268" s="24" t="str">
        <f t="shared" si="32"/>
        <v xml:space="preserve">
  - 
    name:  指数函数的实际应用
    title:  指数函数的实际应用
    description: 
    koLyro: point
    koLyri:  just
    son: </v>
      </c>
      <c r="P268" s="27" t="str">
        <f t="shared" si="39"/>
        <v xml:space="preserve">
          - 
            name:  指数函数的实际应用
            title:  指数函数的实际应用
            description: 
            koLyro: point
            koLyri:  just
            son: </v>
      </c>
    </row>
    <row r="269" spans="1:16" ht="15" customHeight="1">
      <c r="A269" s="20">
        <f t="shared" si="33"/>
        <v>3</v>
      </c>
      <c r="B269" s="21" t="str">
        <f t="shared" si="34"/>
        <v>知识主题</v>
      </c>
      <c r="C269" s="21" t="str">
        <f t="shared" si="35"/>
        <v xml:space="preserve"> 对数与对数函数</v>
      </c>
      <c r="D269" s="21" t="str">
        <f>IFERROR(IF(I269=1,INDEX( {"chinese","english","math","physics","chemistry","biology","politics","history","geography"},MATCH(C269,{"语文","英语","数学","物理","化学","生物","政治","历史","地理"},0)),IF(I269=2,INDEX(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,{"单项选择","阅读理解","信息匹配","完形填空","短文填空","单句填空","短文改错","单句改错","句型转换","翻译短语","翻译句子","词汇/短语及固搭","完成句子","听力"},0)),"")), "")</f>
        <v/>
      </c>
      <c r="E269" s="21" t="str">
        <f t="shared" si="36"/>
        <v>知识主题</v>
      </c>
      <c r="F269" s="21" t="str">
        <f t="shared" si="37"/>
        <v>恰</v>
      </c>
      <c r="G269" s="21" t="str">
        <f>INDEX( {"body","discipline","area","topic","point"},MATCH(E269,{"知识体","知识域","知识区","知识主题","知识点"},0))</f>
        <v>topic</v>
      </c>
      <c r="H269" s="21" t="str">
        <f>INDEX( {"super","just","sub","infras"},MATCH(F269,{"超","恰","亚","次"},0))</f>
        <v>just</v>
      </c>
      <c r="I269" s="21">
        <f>MATCH(E269,{"知识体","知识域","知识区","知识主题","知识点"},0)-1</f>
        <v>3</v>
      </c>
      <c r="J269" s="21">
        <f>MATCH(F269,{"超","恰","亚","次"},0)-1</f>
        <v>1</v>
      </c>
      <c r="K269" s="21" t="str">
        <f t="shared" si="38"/>
        <v>数学</v>
      </c>
      <c r="L269" s="26" t="s">
        <v>4605</v>
      </c>
      <c r="M269" s="23" t="s">
        <v>258</v>
      </c>
      <c r="N269" s="23"/>
      <c r="O269" s="24" t="str">
        <f t="shared" si="32"/>
        <v xml:space="preserve">
  - 
    name:   对数与对数函数
    title:   对数与对数函数
    description: 
    koLyro: topic
    koLyri:  just
    son: </v>
      </c>
      <c r="P269" s="27" t="str">
        <f t="shared" si="39"/>
        <v xml:space="preserve">
        - 
          name:   对数与对数函数
          title:   对数与对数函数
          description: 
          koLyro: topic
          koLyri:  just
          son: </v>
      </c>
    </row>
    <row r="270" spans="1:16" ht="15" customHeight="1">
      <c r="A270" s="20">
        <f t="shared" si="33"/>
        <v>4</v>
      </c>
      <c r="B270" s="21" t="str">
        <f t="shared" si="34"/>
        <v>知识点</v>
      </c>
      <c r="C270" s="21" t="str">
        <f t="shared" si="35"/>
        <v>对数</v>
      </c>
      <c r="D270" s="21" t="str">
        <f>IFERROR(IF(I270=1,INDEX( {"chinese","english","math","physics","chemistry","biology","politics","history","geography"},MATCH(C270,{"语文","英语","数学","物理","化学","生物","政治","历史","地理"},0)),IF(I270=2,INDEX(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,{"单项选择","阅读理解","信息匹配","完形填空","短文填空","单句填空","短文改错","单句改错","句型转换","翻译短语","翻译句子","词汇/短语及固搭","完成句子","听力"},0)),"")), "")</f>
        <v/>
      </c>
      <c r="E270" s="21" t="str">
        <f t="shared" si="36"/>
        <v>知识点</v>
      </c>
      <c r="F270" s="21" t="str">
        <f t="shared" si="37"/>
        <v>恰</v>
      </c>
      <c r="G270" s="21" t="str">
        <f>INDEX( {"body","discipline","area","topic","point"},MATCH(E270,{"知识体","知识域","知识区","知识主题","知识点"},0))</f>
        <v>point</v>
      </c>
      <c r="H270" s="21" t="str">
        <f>INDEX( {"super","just","sub","infras"},MATCH(F270,{"超","恰","亚","次"},0))</f>
        <v>just</v>
      </c>
      <c r="I270" s="21">
        <f>MATCH(E270,{"知识体","知识域","知识区","知识主题","知识点"},0)-1</f>
        <v>4</v>
      </c>
      <c r="J270" s="21">
        <f>MATCH(F270,{"超","恰","亚","次"},0)-1</f>
        <v>1</v>
      </c>
      <c r="K270" s="21" t="str">
        <f t="shared" si="38"/>
        <v>数学</v>
      </c>
      <c r="L270" s="26" t="s">
        <v>259</v>
      </c>
      <c r="M270" s="23"/>
      <c r="N270" s="23"/>
      <c r="O270" s="24" t="str">
        <f t="shared" si="32"/>
        <v xml:space="preserve">
  - 
    name:  对数
    title:  对数
    description: 
    koLyro: point
    koLyri:  just
    son: </v>
      </c>
      <c r="P270" s="27" t="str">
        <f t="shared" si="39"/>
        <v xml:space="preserve">
          - 
            name:  对数
            title:  对数
            description: 
            koLyro: point
            koLyri:  just
            son: </v>
      </c>
    </row>
    <row r="271" spans="1:16" ht="15" customHeight="1">
      <c r="A271" s="20">
        <f t="shared" si="33"/>
        <v>4</v>
      </c>
      <c r="B271" s="21" t="str">
        <f t="shared" si="34"/>
        <v>知识点</v>
      </c>
      <c r="C271" s="21" t="str">
        <f t="shared" si="35"/>
        <v>对数函数的定义及解析式</v>
      </c>
      <c r="D271" s="21" t="str">
        <f>IFERROR(IF(I271=1,INDEX( {"chinese","english","math","physics","chemistry","biology","politics","history","geography"},MATCH(C271,{"语文","英语","数学","物理","化学","生物","政治","历史","地理"},0)),IF(I271=2,INDEX(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,{"单项选择","阅读理解","信息匹配","完形填空","短文填空","单句填空","短文改错","单句改错","句型转换","翻译短语","翻译句子","词汇/短语及固搭","完成句子","听力"},0)),"")), "")</f>
        <v/>
      </c>
      <c r="E271" s="21" t="str">
        <f t="shared" si="36"/>
        <v>知识点</v>
      </c>
      <c r="F271" s="21" t="str">
        <f t="shared" si="37"/>
        <v>恰</v>
      </c>
      <c r="G271" s="21" t="str">
        <f>INDEX( {"body","discipline","area","topic","point"},MATCH(E271,{"知识体","知识域","知识区","知识主题","知识点"},0))</f>
        <v>point</v>
      </c>
      <c r="H271" s="21" t="str">
        <f>INDEX( {"super","just","sub","infras"},MATCH(F271,{"超","恰","亚","次"},0))</f>
        <v>just</v>
      </c>
      <c r="I271" s="21">
        <f>MATCH(E271,{"知识体","知识域","知识区","知识主题","知识点"},0)-1</f>
        <v>4</v>
      </c>
      <c r="J271" s="21">
        <f>MATCH(F271,{"超","恰","亚","次"},0)-1</f>
        <v>1</v>
      </c>
      <c r="K271" s="21" t="str">
        <f t="shared" si="38"/>
        <v>数学</v>
      </c>
      <c r="L271" s="26" t="s">
        <v>260</v>
      </c>
      <c r="M271" s="23"/>
      <c r="N271" s="23"/>
      <c r="O271" s="24" t="str">
        <f t="shared" si="32"/>
        <v xml:space="preserve">
  - 
    name:  对数函数的定义及解析式
    title:  对数函数的定义及解析式
    description: 
    koLyro: point
    koLyri:  just
    son: </v>
      </c>
      <c r="P271" s="27" t="str">
        <f t="shared" si="39"/>
        <v xml:space="preserve">
          - 
            name:  对数函数的定义及解析式
            title:  对数函数的定义及解析式
            description: 
            koLyro: point
            koLyri:  just
            son: </v>
      </c>
    </row>
    <row r="272" spans="1:16" ht="15" customHeight="1">
      <c r="A272" s="20">
        <f t="shared" si="33"/>
        <v>4</v>
      </c>
      <c r="B272" s="21" t="str">
        <f t="shared" si="34"/>
        <v>知识点</v>
      </c>
      <c r="C272" s="21" t="str">
        <f t="shared" si="35"/>
        <v>对数函数的定义域</v>
      </c>
      <c r="D272" s="21" t="str">
        <f>IFERROR(IF(I272=1,INDEX( {"chinese","english","math","physics","chemistry","biology","politics","history","geography"},MATCH(C272,{"语文","英语","数学","物理","化学","生物","政治","历史","地理"},0)),IF(I272=2,INDEX(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,{"单项选择","阅读理解","信息匹配","完形填空","短文填空","单句填空","短文改错","单句改错","句型转换","翻译短语","翻译句子","词汇/短语及固搭","完成句子","听力"},0)),"")), "")</f>
        <v/>
      </c>
      <c r="E272" s="21" t="str">
        <f t="shared" si="36"/>
        <v>知识点</v>
      </c>
      <c r="F272" s="21" t="str">
        <f t="shared" si="37"/>
        <v>恰</v>
      </c>
      <c r="G272" s="21" t="str">
        <f>INDEX( {"body","discipline","area","topic","point"},MATCH(E272,{"知识体","知识域","知识区","知识主题","知识点"},0))</f>
        <v>point</v>
      </c>
      <c r="H272" s="21" t="str">
        <f>INDEX( {"super","just","sub","infras"},MATCH(F272,{"超","恰","亚","次"},0))</f>
        <v>just</v>
      </c>
      <c r="I272" s="21">
        <f>MATCH(E272,{"知识体","知识域","知识区","知识主题","知识点"},0)-1</f>
        <v>4</v>
      </c>
      <c r="J272" s="21">
        <f>MATCH(F272,{"超","恰","亚","次"},0)-1</f>
        <v>1</v>
      </c>
      <c r="K272" s="21" t="str">
        <f t="shared" si="38"/>
        <v>数学</v>
      </c>
      <c r="L272" s="26" t="s">
        <v>261</v>
      </c>
      <c r="M272" s="23"/>
      <c r="N272" s="23"/>
      <c r="O272" s="24" t="str">
        <f t="shared" si="32"/>
        <v xml:space="preserve">
  - 
    name:  对数函数的定义域
    title:  对数函数的定义域
    description: 
    koLyro: point
    koLyri:  just
    son: </v>
      </c>
      <c r="P272" s="27" t="str">
        <f t="shared" si="39"/>
        <v xml:space="preserve">
          - 
            name:  对数函数的定义域
            title:  对数函数的定义域
            description: 
            koLyro: point
            koLyri:  just
            son: </v>
      </c>
    </row>
    <row r="273" spans="1:16" ht="15" customHeight="1">
      <c r="A273" s="20">
        <f t="shared" si="33"/>
        <v>4</v>
      </c>
      <c r="B273" s="21" t="str">
        <f t="shared" si="34"/>
        <v>知识点</v>
      </c>
      <c r="C273" s="21" t="str">
        <f t="shared" si="35"/>
        <v>对数函数的单调性</v>
      </c>
      <c r="D273" s="21" t="str">
        <f>IFERROR(IF(I273=1,INDEX( {"chinese","english","math","physics","chemistry","biology","politics","history","geography"},MATCH(C273,{"语文","英语","数学","物理","化学","生物","政治","历史","地理"},0)),IF(I273=2,INDEX(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,{"单项选择","阅读理解","信息匹配","完形填空","短文填空","单句填空","短文改错","单句改错","句型转换","翻译短语","翻译句子","词汇/短语及固搭","完成句子","听力"},0)),"")), "")</f>
        <v/>
      </c>
      <c r="E273" s="21" t="str">
        <f t="shared" si="36"/>
        <v>知识点</v>
      </c>
      <c r="F273" s="21" t="str">
        <f t="shared" si="37"/>
        <v>恰</v>
      </c>
      <c r="G273" s="21" t="str">
        <f>INDEX( {"body","discipline","area","topic","point"},MATCH(E273,{"知识体","知识域","知识区","知识主题","知识点"},0))</f>
        <v>point</v>
      </c>
      <c r="H273" s="21" t="str">
        <f>INDEX( {"super","just","sub","infras"},MATCH(F273,{"超","恰","亚","次"},0))</f>
        <v>just</v>
      </c>
      <c r="I273" s="21">
        <f>MATCH(E273,{"知识体","知识域","知识区","知识主题","知识点"},0)-1</f>
        <v>4</v>
      </c>
      <c r="J273" s="21">
        <f>MATCH(F273,{"超","恰","亚","次"},0)-1</f>
        <v>1</v>
      </c>
      <c r="K273" s="21" t="str">
        <f t="shared" si="38"/>
        <v>数学</v>
      </c>
      <c r="L273" s="26" t="s">
        <v>262</v>
      </c>
      <c r="M273" s="23"/>
      <c r="N273" s="23"/>
      <c r="O273" s="24" t="str">
        <f t="shared" si="32"/>
        <v xml:space="preserve">
  - 
    name:  对数函数的单调性
    title:  对数函数的单调性
    description: 
    koLyro: point
    koLyri:  just
    son: </v>
      </c>
      <c r="P273" s="27" t="str">
        <f t="shared" si="39"/>
        <v xml:space="preserve">
          - 
            name:  对数函数的单调性
            title:  对数函数的单调性
            description: 
            koLyro: point
            koLyri:  just
            son: </v>
      </c>
    </row>
    <row r="274" spans="1:16" ht="15" customHeight="1">
      <c r="A274" s="20">
        <f t="shared" si="33"/>
        <v>4</v>
      </c>
      <c r="B274" s="21" t="str">
        <f t="shared" si="34"/>
        <v>知识点</v>
      </c>
      <c r="C274" s="21" t="str">
        <f t="shared" si="35"/>
        <v>对数函数的图像</v>
      </c>
      <c r="D274" s="21" t="str">
        <f>IFERROR(IF(I274=1,INDEX( {"chinese","english","math","physics","chemistry","biology","politics","history","geography"},MATCH(C274,{"语文","英语","数学","物理","化学","生物","政治","历史","地理"},0)),IF(I274=2,INDEX(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,{"单项选择","阅读理解","信息匹配","完形填空","短文填空","单句填空","短文改错","单句改错","句型转换","翻译短语","翻译句子","词汇/短语及固搭","完成句子","听力"},0)),"")), "")</f>
        <v/>
      </c>
      <c r="E274" s="21" t="str">
        <f t="shared" si="36"/>
        <v>知识点</v>
      </c>
      <c r="F274" s="21" t="str">
        <f t="shared" si="37"/>
        <v>恰</v>
      </c>
      <c r="G274" s="21" t="str">
        <f>INDEX( {"body","discipline","area","topic","point"},MATCH(E274,{"知识体","知识域","知识区","知识主题","知识点"},0))</f>
        <v>point</v>
      </c>
      <c r="H274" s="21" t="str">
        <f>INDEX( {"super","just","sub","infras"},MATCH(F274,{"超","恰","亚","次"},0))</f>
        <v>just</v>
      </c>
      <c r="I274" s="21">
        <f>MATCH(E274,{"知识体","知识域","知识区","知识主题","知识点"},0)-1</f>
        <v>4</v>
      </c>
      <c r="J274" s="21">
        <f>MATCH(F274,{"超","恰","亚","次"},0)-1</f>
        <v>1</v>
      </c>
      <c r="K274" s="21" t="str">
        <f t="shared" si="38"/>
        <v>数学</v>
      </c>
      <c r="L274" s="26" t="s">
        <v>263</v>
      </c>
      <c r="M274" s="23"/>
      <c r="N274" s="23"/>
      <c r="O274" s="24" t="str">
        <f t="shared" si="32"/>
        <v xml:space="preserve">
  - 
    name:  对数函数的图像
    title:  对数函数的图像
    description: 
    koLyro: point
    koLyri:  just
    son: </v>
      </c>
      <c r="P274" s="27" t="str">
        <f t="shared" si="39"/>
        <v xml:space="preserve">
          - 
            name:  对数函数的图像
            title:  对数函数的图像
            description: 
            koLyro: point
            koLyri:  just
            son: </v>
      </c>
    </row>
    <row r="275" spans="1:16" ht="15" customHeight="1">
      <c r="A275" s="20">
        <f t="shared" si="33"/>
        <v>4</v>
      </c>
      <c r="B275" s="21" t="str">
        <f t="shared" si="34"/>
        <v>知识点</v>
      </c>
      <c r="C275" s="21" t="str">
        <f t="shared" si="35"/>
        <v>对数函数的值域及最值</v>
      </c>
      <c r="D275" s="21" t="str">
        <f>IFERROR(IF(I275=1,INDEX( {"chinese","english","math","physics","chemistry","biology","politics","history","geography"},MATCH(C275,{"语文","英语","数学","物理","化学","生物","政治","历史","地理"},0)),IF(I275=2,INDEX(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,{"单项选择","阅读理解","信息匹配","完形填空","短文填空","单句填空","短文改错","单句改错","句型转换","翻译短语","翻译句子","词汇/短语及固搭","完成句子","听力"},0)),"")), "")</f>
        <v/>
      </c>
      <c r="E275" s="21" t="str">
        <f t="shared" si="36"/>
        <v>知识点</v>
      </c>
      <c r="F275" s="21" t="str">
        <f t="shared" si="37"/>
        <v>恰</v>
      </c>
      <c r="G275" s="21" t="str">
        <f>INDEX( {"body","discipline","area","topic","point"},MATCH(E275,{"知识体","知识域","知识区","知识主题","知识点"},0))</f>
        <v>point</v>
      </c>
      <c r="H275" s="21" t="str">
        <f>INDEX( {"super","just","sub","infras"},MATCH(F275,{"超","恰","亚","次"},0))</f>
        <v>just</v>
      </c>
      <c r="I275" s="21">
        <f>MATCH(E275,{"知识体","知识域","知识区","知识主题","知识点"},0)-1</f>
        <v>4</v>
      </c>
      <c r="J275" s="21">
        <f>MATCH(F275,{"超","恰","亚","次"},0)-1</f>
        <v>1</v>
      </c>
      <c r="K275" s="21" t="str">
        <f t="shared" si="38"/>
        <v>数学</v>
      </c>
      <c r="L275" s="26" t="s">
        <v>264</v>
      </c>
      <c r="M275" s="23"/>
      <c r="N275" s="23"/>
      <c r="O275" s="24" t="str">
        <f t="shared" si="32"/>
        <v xml:space="preserve">
  - 
    name:  对数函数的值域及最值
    title:  对数函数的值域及最值
    description: 
    koLyro: point
    koLyri:  just
    son: </v>
      </c>
      <c r="P275" s="27" t="str">
        <f t="shared" si="39"/>
        <v xml:space="preserve">
          - 
            name:  对数函数的值域及最值
            title:  对数函数的值域及最值
            description: 
            koLyro: point
            koLyri:  just
            son: </v>
      </c>
    </row>
    <row r="276" spans="1:16" ht="15" customHeight="1">
      <c r="A276" s="20">
        <f t="shared" si="33"/>
        <v>4</v>
      </c>
      <c r="B276" s="21" t="str">
        <f t="shared" si="34"/>
        <v>知识点</v>
      </c>
      <c r="C276" s="21" t="str">
        <f t="shared" si="35"/>
        <v>对数型复合函数的性质</v>
      </c>
      <c r="D276" s="21" t="str">
        <f>IFERROR(IF(I276=1,INDEX( {"chinese","english","math","physics","chemistry","biology","politics","history","geography"},MATCH(C276,{"语文","英语","数学","物理","化学","生物","政治","历史","地理"},0)),IF(I276=2,INDEX(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,{"单项选择","阅读理解","信息匹配","完形填空","短文填空","单句填空","短文改错","单句改错","句型转换","翻译短语","翻译句子","词汇/短语及固搭","完成句子","听力"},0)),"")), "")</f>
        <v/>
      </c>
      <c r="E276" s="21" t="str">
        <f t="shared" si="36"/>
        <v>知识点</v>
      </c>
      <c r="F276" s="21" t="str">
        <f t="shared" si="37"/>
        <v>恰</v>
      </c>
      <c r="G276" s="21" t="str">
        <f>INDEX( {"body","discipline","area","topic","point"},MATCH(E276,{"知识体","知识域","知识区","知识主题","知识点"},0))</f>
        <v>point</v>
      </c>
      <c r="H276" s="21" t="str">
        <f>INDEX( {"super","just","sub","infras"},MATCH(F276,{"超","恰","亚","次"},0))</f>
        <v>just</v>
      </c>
      <c r="I276" s="21">
        <f>MATCH(E276,{"知识体","知识域","知识区","知识主题","知识点"},0)-1</f>
        <v>4</v>
      </c>
      <c r="J276" s="21">
        <f>MATCH(F276,{"超","恰","亚","次"},0)-1</f>
        <v>1</v>
      </c>
      <c r="K276" s="21" t="str">
        <f t="shared" si="38"/>
        <v>数学</v>
      </c>
      <c r="L276" s="26" t="s">
        <v>265</v>
      </c>
      <c r="M276" s="23"/>
      <c r="N276" s="23"/>
      <c r="O276" s="24" t="str">
        <f t="shared" si="32"/>
        <v xml:space="preserve">
  - 
    name:  对数型复合函数的性质
    title:  对数型复合函数的性质
    description: 
    koLyro: point
    koLyri:  just
    son: </v>
      </c>
      <c r="P276" s="27" t="str">
        <f t="shared" si="39"/>
        <v xml:space="preserve">
          - 
            name:  对数型复合函数的性质
            title:  对数型复合函数的性质
            description: 
            koLyro: point
            koLyri:  just
            son: </v>
      </c>
    </row>
    <row r="277" spans="1:16" ht="15" customHeight="1">
      <c r="A277" s="20">
        <f t="shared" si="33"/>
        <v>5</v>
      </c>
      <c r="B277" s="21" t="str">
        <f t="shared" si="34"/>
        <v>知识亚点</v>
      </c>
      <c r="C277" s="21" t="str">
        <f t="shared" si="35"/>
        <v>对数型复合函数的奇偶性</v>
      </c>
      <c r="D277" s="21" t="str">
        <f>IFERROR(IF(I277=1,INDEX( {"chinese","english","math","physics","chemistry","biology","politics","history","geography"},MATCH(C277,{"语文","英语","数学","物理","化学","生物","政治","历史","地理"},0)),IF(I277=2,INDEX(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,{"单项选择","阅读理解","信息匹配","完形填空","短文填空","单句填空","短文改错","单句改错","句型转换","翻译短语","翻译句子","词汇/短语及固搭","完成句子","听力"},0)),"")), "")</f>
        <v/>
      </c>
      <c r="E277" s="21" t="str">
        <f t="shared" si="36"/>
        <v>知识点</v>
      </c>
      <c r="F277" s="21" t="str">
        <f t="shared" si="37"/>
        <v>亚</v>
      </c>
      <c r="G277" s="21" t="str">
        <f>INDEX( {"body","discipline","area","topic","point"},MATCH(E277,{"知识体","知识域","知识区","知识主题","知识点"},0))</f>
        <v>point</v>
      </c>
      <c r="H277" s="21" t="str">
        <f>INDEX( {"super","just","sub","infras"},MATCH(F277,{"超","恰","亚","次"},0))</f>
        <v>sub</v>
      </c>
      <c r="I277" s="21">
        <f>MATCH(E277,{"知识体","知识域","知识区","知识主题","知识点"},0)-1</f>
        <v>4</v>
      </c>
      <c r="J277" s="21">
        <f>MATCH(F277,{"超","恰","亚","次"},0)-1</f>
        <v>2</v>
      </c>
      <c r="K277" s="21" t="str">
        <f t="shared" si="38"/>
        <v>数学</v>
      </c>
      <c r="L277" s="26" t="s">
        <v>266</v>
      </c>
      <c r="M277" s="23"/>
      <c r="N277" s="23"/>
      <c r="O277" s="24" t="str">
        <f t="shared" si="32"/>
        <v xml:space="preserve">
  - 
    name:  对数型复合函数的奇偶性
    title:  对数型复合函数的奇偶性
    description: 
    koLyro: point
    koLyri:  sub
    son: </v>
      </c>
      <c r="P277" s="27" t="str">
        <f t="shared" si="39"/>
        <v xml:space="preserve">
            - 
              name:  对数型复合函数的奇偶性
              title:  对数型复合函数的奇偶性
              description: 
              koLyro: point
              koLyri:  sub
              son: </v>
      </c>
    </row>
    <row r="278" spans="1:16" ht="15" customHeight="1">
      <c r="A278" s="20">
        <f t="shared" si="33"/>
        <v>5</v>
      </c>
      <c r="B278" s="21" t="str">
        <f t="shared" si="34"/>
        <v>知识亚点</v>
      </c>
      <c r="C278" s="21" t="str">
        <f t="shared" si="35"/>
        <v>对数型复合函数的单调性</v>
      </c>
      <c r="D278" s="21" t="str">
        <f>IFERROR(IF(I278=1,INDEX( {"chinese","english","math","physics","chemistry","biology","politics","history","geography"},MATCH(C278,{"语文","英语","数学","物理","化学","生物","政治","历史","地理"},0)),IF(I278=2,INDEX(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,{"单项选择","阅读理解","信息匹配","完形填空","短文填空","单句填空","短文改错","单句改错","句型转换","翻译短语","翻译句子","词汇/短语及固搭","完成句子","听力"},0)),"")), "")</f>
        <v/>
      </c>
      <c r="E278" s="21" t="str">
        <f t="shared" si="36"/>
        <v>知识点</v>
      </c>
      <c r="F278" s="21" t="str">
        <f t="shared" si="37"/>
        <v>亚</v>
      </c>
      <c r="G278" s="21" t="str">
        <f>INDEX( {"body","discipline","area","topic","point"},MATCH(E278,{"知识体","知识域","知识区","知识主题","知识点"},0))</f>
        <v>point</v>
      </c>
      <c r="H278" s="21" t="str">
        <f>INDEX( {"super","just","sub","infras"},MATCH(F278,{"超","恰","亚","次"},0))</f>
        <v>sub</v>
      </c>
      <c r="I278" s="21">
        <f>MATCH(E278,{"知识体","知识域","知识区","知识主题","知识点"},0)-1</f>
        <v>4</v>
      </c>
      <c r="J278" s="21">
        <f>MATCH(F278,{"超","恰","亚","次"},0)-1</f>
        <v>2</v>
      </c>
      <c r="K278" s="21" t="str">
        <f t="shared" si="38"/>
        <v>数学</v>
      </c>
      <c r="L278" s="26" t="s">
        <v>267</v>
      </c>
      <c r="M278" s="23"/>
      <c r="N278" s="23"/>
      <c r="O278" s="24" t="str">
        <f t="shared" si="32"/>
        <v xml:space="preserve">
  - 
    name:  对数型复合函数的单调性
    title:  对数型复合函数的单调性
    description: 
    koLyro: point
    koLyri:  sub
    son: </v>
      </c>
      <c r="P278" s="27" t="str">
        <f t="shared" si="39"/>
        <v xml:space="preserve">
            - 
              name:  对数型复合函数的单调性
              title:  对数型复合函数的单调性
              description: 
              koLyro: point
              koLyri:  sub
              son: </v>
      </c>
    </row>
    <row r="279" spans="1:16" ht="15" customHeight="1">
      <c r="A279" s="20">
        <f t="shared" si="33"/>
        <v>5</v>
      </c>
      <c r="B279" s="21" t="str">
        <f t="shared" si="34"/>
        <v>知识亚点</v>
      </c>
      <c r="C279" s="21" t="str">
        <f t="shared" si="35"/>
        <v>对数型复合函数的值域</v>
      </c>
      <c r="D279" s="21" t="str">
        <f>IFERROR(IF(I279=1,INDEX( {"chinese","english","math","physics","chemistry","biology","politics","history","geography"},MATCH(C279,{"语文","英语","数学","物理","化学","生物","政治","历史","地理"},0)),IF(I279=2,INDEX(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,{"单项选择","阅读理解","信息匹配","完形填空","短文填空","单句填空","短文改错","单句改错","句型转换","翻译短语","翻译句子","词汇/短语及固搭","完成句子","听力"},0)),"")), "")</f>
        <v/>
      </c>
      <c r="E279" s="21" t="str">
        <f t="shared" si="36"/>
        <v>知识点</v>
      </c>
      <c r="F279" s="21" t="str">
        <f t="shared" si="37"/>
        <v>亚</v>
      </c>
      <c r="G279" s="21" t="str">
        <f>INDEX( {"body","discipline","area","topic","point"},MATCH(E279,{"知识体","知识域","知识区","知识主题","知识点"},0))</f>
        <v>point</v>
      </c>
      <c r="H279" s="21" t="str">
        <f>INDEX( {"super","just","sub","infras"},MATCH(F279,{"超","恰","亚","次"},0))</f>
        <v>sub</v>
      </c>
      <c r="I279" s="21">
        <f>MATCH(E279,{"知识体","知识域","知识区","知识主题","知识点"},0)-1</f>
        <v>4</v>
      </c>
      <c r="J279" s="21">
        <f>MATCH(F279,{"超","恰","亚","次"},0)-1</f>
        <v>2</v>
      </c>
      <c r="K279" s="21" t="str">
        <f t="shared" si="38"/>
        <v>数学</v>
      </c>
      <c r="L279" s="26" t="s">
        <v>268</v>
      </c>
      <c r="M279" s="23"/>
      <c r="N279" s="23"/>
      <c r="O279" s="24" t="str">
        <f t="shared" si="32"/>
        <v xml:space="preserve">
  - 
    name:  对数型复合函数的值域
    title:  对数型复合函数的值域
    description: 
    koLyro: point
    koLyri:  sub
    son: </v>
      </c>
      <c r="P279" s="27" t="str">
        <f t="shared" si="39"/>
        <v xml:space="preserve">
            - 
              name:  对数型复合函数的值域
              title:  对数型复合函数的值域
              description: 
              koLyro: point
              koLyri:  sub
              son: </v>
      </c>
    </row>
    <row r="280" spans="1:16" ht="15" customHeight="1">
      <c r="A280" s="20">
        <f t="shared" si="33"/>
        <v>4</v>
      </c>
      <c r="B280" s="21" t="str">
        <f t="shared" si="34"/>
        <v>知识点</v>
      </c>
      <c r="C280" s="21" t="str">
        <f t="shared" si="35"/>
        <v>对数不等式</v>
      </c>
      <c r="D280" s="21" t="str">
        <f>IFERROR(IF(I280=1,INDEX( {"chinese","english","math","physics","chemistry","biology","politics","history","geography"},MATCH(C280,{"语文","英语","数学","物理","化学","生物","政治","历史","地理"},0)),IF(I280=2,INDEX(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,{"单项选择","阅读理解","信息匹配","完形填空","短文填空","单句填空","短文改错","单句改错","句型转换","翻译短语","翻译句子","词汇/短语及固搭","完成句子","听力"},0)),"")), "")</f>
        <v/>
      </c>
      <c r="E280" s="21" t="str">
        <f t="shared" si="36"/>
        <v>知识点</v>
      </c>
      <c r="F280" s="21" t="str">
        <f t="shared" si="37"/>
        <v>恰</v>
      </c>
      <c r="G280" s="21" t="str">
        <f>INDEX( {"body","discipline","area","topic","point"},MATCH(E280,{"知识体","知识域","知识区","知识主题","知识点"},0))</f>
        <v>point</v>
      </c>
      <c r="H280" s="21" t="str">
        <f>INDEX( {"super","just","sub","infras"},MATCH(F280,{"超","恰","亚","次"},0))</f>
        <v>just</v>
      </c>
      <c r="I280" s="21">
        <f>MATCH(E280,{"知识体","知识域","知识区","知识主题","知识点"},0)-1</f>
        <v>4</v>
      </c>
      <c r="J280" s="21">
        <f>MATCH(F280,{"超","恰","亚","次"},0)-1</f>
        <v>1</v>
      </c>
      <c r="K280" s="21" t="str">
        <f t="shared" si="38"/>
        <v>数学</v>
      </c>
      <c r="L280" s="26" t="s">
        <v>269</v>
      </c>
      <c r="M280" s="23"/>
      <c r="N280" s="23"/>
      <c r="O280" s="24" t="str">
        <f t="shared" si="32"/>
        <v xml:space="preserve">
  - 
    name:  对数不等式
    title:  对数不等式
    description: 
    koLyro: point
    koLyri:  just
    son: </v>
      </c>
      <c r="P280" s="27" t="str">
        <f t="shared" si="39"/>
        <v xml:space="preserve">
          - 
            name:  对数不等式
            title:  对数不等式
            description: 
            koLyro: point
            koLyri:  just
            son: </v>
      </c>
    </row>
    <row r="281" spans="1:16" ht="15" customHeight="1">
      <c r="A281" s="20">
        <f t="shared" si="33"/>
        <v>4</v>
      </c>
      <c r="B281" s="21" t="str">
        <f t="shared" si="34"/>
        <v>知识点</v>
      </c>
      <c r="C281" s="21" t="str">
        <f t="shared" si="35"/>
        <v>对数方程</v>
      </c>
      <c r="D281" s="21" t="str">
        <f>IFERROR(IF(I281=1,INDEX( {"chinese","english","math","physics","chemistry","biology","politics","history","geography"},MATCH(C281,{"语文","英语","数学","物理","化学","生物","政治","历史","地理"},0)),IF(I281=2,INDEX(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,{"单项选择","阅读理解","信息匹配","完形填空","短文填空","单句填空","短文改错","单句改错","句型转换","翻译短语","翻译句子","词汇/短语及固搭","完成句子","听力"},0)),"")), "")</f>
        <v/>
      </c>
      <c r="E281" s="21" t="str">
        <f t="shared" si="36"/>
        <v>知识点</v>
      </c>
      <c r="F281" s="21" t="str">
        <f t="shared" si="37"/>
        <v>恰</v>
      </c>
      <c r="G281" s="21" t="str">
        <f>INDEX( {"body","discipline","area","topic","point"},MATCH(E281,{"知识体","知识域","知识区","知识主题","知识点"},0))</f>
        <v>point</v>
      </c>
      <c r="H281" s="21" t="str">
        <f>INDEX( {"super","just","sub","infras"},MATCH(F281,{"超","恰","亚","次"},0))</f>
        <v>just</v>
      </c>
      <c r="I281" s="21">
        <f>MATCH(E281,{"知识体","知识域","知识区","知识主题","知识点"},0)-1</f>
        <v>4</v>
      </c>
      <c r="J281" s="21">
        <f>MATCH(F281,{"超","恰","亚","次"},0)-1</f>
        <v>1</v>
      </c>
      <c r="K281" s="21" t="str">
        <f t="shared" si="38"/>
        <v>数学</v>
      </c>
      <c r="L281" s="26" t="s">
        <v>270</v>
      </c>
      <c r="M281" s="23"/>
      <c r="N281" s="23"/>
      <c r="O281" s="24" t="str">
        <f t="shared" si="32"/>
        <v xml:space="preserve">
  - 
    name:  对数方程
    title:  对数方程
    description: 
    koLyro: point
    koLyri:  just
    son: </v>
      </c>
      <c r="P281" s="27" t="str">
        <f t="shared" si="39"/>
        <v xml:space="preserve">
          - 
            name:  对数方程
            title:  对数方程
            description: 
            koLyro: point
            koLyri:  just
            son: </v>
      </c>
    </row>
    <row r="282" spans="1:16" ht="15" customHeight="1">
      <c r="A282" s="20">
        <f t="shared" si="33"/>
        <v>4</v>
      </c>
      <c r="B282" s="21" t="str">
        <f t="shared" si="34"/>
        <v>知识点</v>
      </c>
      <c r="C282" s="21" t="str">
        <f t="shared" si="35"/>
        <v>反函数</v>
      </c>
      <c r="D282" s="21" t="str">
        <f>IFERROR(IF(I282=1,INDEX( {"chinese","english","math","physics","chemistry","biology","politics","history","geography"},MATCH(C282,{"语文","英语","数学","物理","化学","生物","政治","历史","地理"},0)),IF(I282=2,INDEX(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,{"单项选择","阅读理解","信息匹配","完形填空","短文填空","单句填空","短文改错","单句改错","句型转换","翻译短语","翻译句子","词汇/短语及固搭","完成句子","听力"},0)),"")), "")</f>
        <v/>
      </c>
      <c r="E282" s="21" t="str">
        <f t="shared" si="36"/>
        <v>知识点</v>
      </c>
      <c r="F282" s="21" t="str">
        <f t="shared" si="37"/>
        <v>恰</v>
      </c>
      <c r="G282" s="21" t="str">
        <f>INDEX( {"body","discipline","area","topic","point"},MATCH(E282,{"知识体","知识域","知识区","知识主题","知识点"},0))</f>
        <v>point</v>
      </c>
      <c r="H282" s="21" t="str">
        <f>INDEX( {"super","just","sub","infras"},MATCH(F282,{"超","恰","亚","次"},0))</f>
        <v>just</v>
      </c>
      <c r="I282" s="21">
        <f>MATCH(E282,{"知识体","知识域","知识区","知识主题","知识点"},0)-1</f>
        <v>4</v>
      </c>
      <c r="J282" s="21">
        <f>MATCH(F282,{"超","恰","亚","次"},0)-1</f>
        <v>1</v>
      </c>
      <c r="K282" s="21" t="str">
        <f t="shared" si="38"/>
        <v>数学</v>
      </c>
      <c r="L282" s="26" t="s">
        <v>271</v>
      </c>
      <c r="M282" s="23"/>
      <c r="N282" s="23"/>
      <c r="O282" s="24" t="str">
        <f t="shared" si="32"/>
        <v xml:space="preserve">
  - 
    name:  反函数
    title:  反函数
    description: 
    koLyro: point
    koLyri:  just
    son: </v>
      </c>
      <c r="P282" s="27" t="str">
        <f t="shared" si="39"/>
        <v xml:space="preserve">
          - 
            name:  反函数
            title:  反函数
            description: 
            koLyro: point
            koLyri:  just
            son: </v>
      </c>
    </row>
    <row r="283" spans="1:16" ht="15" customHeight="1">
      <c r="A283" s="20">
        <f t="shared" si="33"/>
        <v>4</v>
      </c>
      <c r="B283" s="21" t="str">
        <f t="shared" si="34"/>
        <v>知识点</v>
      </c>
      <c r="C283" s="21" t="str">
        <f t="shared" si="35"/>
        <v>对数函数中的恒成立</v>
      </c>
      <c r="D283" s="21" t="str">
        <f>IFERROR(IF(I283=1,INDEX( {"chinese","english","math","physics","chemistry","biology","politics","history","geography"},MATCH(C283,{"语文","英语","数学","物理","化学","生物","政治","历史","地理"},0)),IF(I283=2,INDEX(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,{"单项选择","阅读理解","信息匹配","完形填空","短文填空","单句填空","短文改错","单句改错","句型转换","翻译短语","翻译句子","词汇/短语及固搭","完成句子","听力"},0)),"")), "")</f>
        <v/>
      </c>
      <c r="E283" s="21" t="str">
        <f t="shared" si="36"/>
        <v>知识点</v>
      </c>
      <c r="F283" s="21" t="str">
        <f t="shared" si="37"/>
        <v>恰</v>
      </c>
      <c r="G283" s="21" t="str">
        <f>INDEX( {"body","discipline","area","topic","point"},MATCH(E283,{"知识体","知识域","知识区","知识主题","知识点"},0))</f>
        <v>point</v>
      </c>
      <c r="H283" s="21" t="str">
        <f>INDEX( {"super","just","sub","infras"},MATCH(F283,{"超","恰","亚","次"},0))</f>
        <v>just</v>
      </c>
      <c r="I283" s="21">
        <f>MATCH(E283,{"知识体","知识域","知识区","知识主题","知识点"},0)-1</f>
        <v>4</v>
      </c>
      <c r="J283" s="21">
        <f>MATCH(F283,{"超","恰","亚","次"},0)-1</f>
        <v>1</v>
      </c>
      <c r="K283" s="21" t="str">
        <f t="shared" si="38"/>
        <v>数学</v>
      </c>
      <c r="L283" s="26" t="s">
        <v>272</v>
      </c>
      <c r="M283" s="23"/>
      <c r="N283" s="23"/>
      <c r="O283" s="24" t="str">
        <f t="shared" si="32"/>
        <v xml:space="preserve">
  - 
    name:  对数函数中的恒成立
    title:  对数函数中的恒成立
    description: 
    koLyro: point
    koLyri:  just
    son: </v>
      </c>
      <c r="P283" s="27" t="str">
        <f t="shared" si="39"/>
        <v xml:space="preserve">
          - 
            name:  对数函数中的恒成立
            title:  对数函数中的恒成立
            description: 
            koLyro: point
            koLyri:  just
            son: </v>
      </c>
    </row>
    <row r="284" spans="1:16" ht="15" customHeight="1">
      <c r="A284" s="20">
        <f t="shared" si="33"/>
        <v>3</v>
      </c>
      <c r="B284" s="21" t="str">
        <f t="shared" si="34"/>
        <v>知识主题</v>
      </c>
      <c r="C284" s="21" t="str">
        <f t="shared" si="35"/>
        <v xml:space="preserve"> 二次函数与幂函数</v>
      </c>
      <c r="D284" s="21" t="str">
        <f>IFERROR(IF(I284=1,INDEX( {"chinese","english","math","physics","chemistry","biology","politics","history","geography"},MATCH(C284,{"语文","英语","数学","物理","化学","生物","政治","历史","地理"},0)),IF(I284=2,INDEX(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,{"单项选择","阅读理解","信息匹配","完形填空","短文填空","单句填空","短文改错","单句改错","句型转换","翻译短语","翻译句子","词汇/短语及固搭","完成句子","听力"},0)),"")), "")</f>
        <v/>
      </c>
      <c r="E284" s="21" t="str">
        <f t="shared" si="36"/>
        <v>知识主题</v>
      </c>
      <c r="F284" s="21" t="str">
        <f t="shared" si="37"/>
        <v>恰</v>
      </c>
      <c r="G284" s="21" t="str">
        <f>INDEX( {"body","discipline","area","topic","point"},MATCH(E284,{"知识体","知识域","知识区","知识主题","知识点"},0))</f>
        <v>topic</v>
      </c>
      <c r="H284" s="21" t="str">
        <f>INDEX( {"super","just","sub","infras"},MATCH(F284,{"超","恰","亚","次"},0))</f>
        <v>just</v>
      </c>
      <c r="I284" s="21">
        <f>MATCH(E284,{"知识体","知识域","知识区","知识主题","知识点"},0)-1</f>
        <v>3</v>
      </c>
      <c r="J284" s="21">
        <f>MATCH(F284,{"超","恰","亚","次"},0)-1</f>
        <v>1</v>
      </c>
      <c r="K284" s="21" t="str">
        <f t="shared" si="38"/>
        <v>数学</v>
      </c>
      <c r="L284" s="26" t="s">
        <v>4606</v>
      </c>
      <c r="M284" s="23" t="s">
        <v>274</v>
      </c>
      <c r="N284" s="23"/>
      <c r="O284" s="24" t="str">
        <f t="shared" si="32"/>
        <v xml:space="preserve">
  - 
    name:   二次函数与幂函数
    title:   二次函数与幂函数
    description: 
    koLyro: topic
    koLyri:  just
    son: </v>
      </c>
      <c r="P284" s="27" t="str">
        <f t="shared" si="39"/>
        <v xml:space="preserve">
        - 
          name:   二次函数与幂函数
          title:   二次函数与幂函数
          description: 
          koLyro: topic
          koLyri:  just
          son: </v>
      </c>
    </row>
    <row r="285" spans="1:16" ht="15" customHeight="1">
      <c r="A285" s="20">
        <f t="shared" si="33"/>
        <v>4</v>
      </c>
      <c r="B285" s="21" t="str">
        <f t="shared" si="34"/>
        <v>知识点</v>
      </c>
      <c r="C285" s="21" t="str">
        <f t="shared" si="35"/>
        <v>幂函数的定义</v>
      </c>
      <c r="D285" s="21" t="str">
        <f>IFERROR(IF(I285=1,INDEX( {"chinese","english","math","physics","chemistry","biology","politics","history","geography"},MATCH(C285,{"语文","英语","数学","物理","化学","生物","政治","历史","地理"},0)),IF(I285=2,INDEX(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,{"单项选择","阅读理解","信息匹配","完形填空","短文填空","单句填空","短文改错","单句改错","句型转换","翻译短语","翻译句子","词汇/短语及固搭","完成句子","听力"},0)),"")), "")</f>
        <v/>
      </c>
      <c r="E285" s="21" t="str">
        <f t="shared" si="36"/>
        <v>知识点</v>
      </c>
      <c r="F285" s="21" t="str">
        <f t="shared" si="37"/>
        <v>恰</v>
      </c>
      <c r="G285" s="21" t="str">
        <f>INDEX( {"body","discipline","area","topic","point"},MATCH(E285,{"知识体","知识域","知识区","知识主题","知识点"},0))</f>
        <v>point</v>
      </c>
      <c r="H285" s="21" t="str">
        <f>INDEX( {"super","just","sub","infras"},MATCH(F285,{"超","恰","亚","次"},0))</f>
        <v>just</v>
      </c>
      <c r="I285" s="21">
        <f>MATCH(E285,{"知识体","知识域","知识区","知识主题","知识点"},0)-1</f>
        <v>4</v>
      </c>
      <c r="J285" s="21">
        <f>MATCH(F285,{"超","恰","亚","次"},0)-1</f>
        <v>1</v>
      </c>
      <c r="K285" s="21" t="str">
        <f t="shared" si="38"/>
        <v>数学</v>
      </c>
      <c r="L285" s="26" t="s">
        <v>275</v>
      </c>
      <c r="M285" s="23"/>
      <c r="N285" s="23"/>
      <c r="O285" s="24" t="str">
        <f t="shared" si="32"/>
        <v xml:space="preserve">
  - 
    name:  幂函数的定义
    title:  幂函数的定义
    description: 
    koLyro: point
    koLyri:  just
    son: </v>
      </c>
      <c r="P285" s="27" t="str">
        <f t="shared" si="39"/>
        <v xml:space="preserve">
          - 
            name:  幂函数的定义
            title:  幂函数的定义
            description: 
            koLyro: point
            koLyri:  just
            son: </v>
      </c>
    </row>
    <row r="286" spans="1:16" ht="15" customHeight="1">
      <c r="A286" s="20">
        <f t="shared" si="33"/>
        <v>4</v>
      </c>
      <c r="B286" s="21" t="str">
        <f t="shared" si="34"/>
        <v>知识点</v>
      </c>
      <c r="C286" s="21" t="str">
        <f t="shared" si="35"/>
        <v>幂函数的图象</v>
      </c>
      <c r="D286" s="21" t="str">
        <f>IFERROR(IF(I286=1,INDEX( {"chinese","english","math","physics","chemistry","biology","politics","history","geography"},MATCH(C286,{"语文","英语","数学","物理","化学","生物","政治","历史","地理"},0)),IF(I286=2,INDEX(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,{"单项选择","阅读理解","信息匹配","完形填空","短文填空","单句填空","短文改错","单句改错","句型转换","翻译短语","翻译句子","词汇/短语及固搭","完成句子","听力"},0)),"")), "")</f>
        <v/>
      </c>
      <c r="E286" s="21" t="str">
        <f t="shared" si="36"/>
        <v>知识点</v>
      </c>
      <c r="F286" s="21" t="str">
        <f t="shared" si="37"/>
        <v>恰</v>
      </c>
      <c r="G286" s="21" t="str">
        <f>INDEX( {"body","discipline","area","topic","point"},MATCH(E286,{"知识体","知识域","知识区","知识主题","知识点"},0))</f>
        <v>point</v>
      </c>
      <c r="H286" s="21" t="str">
        <f>INDEX( {"super","just","sub","infras"},MATCH(F286,{"超","恰","亚","次"},0))</f>
        <v>just</v>
      </c>
      <c r="I286" s="21">
        <f>MATCH(E286,{"知识体","知识域","知识区","知识主题","知识点"},0)-1</f>
        <v>4</v>
      </c>
      <c r="J286" s="21">
        <f>MATCH(F286,{"超","恰","亚","次"},0)-1</f>
        <v>1</v>
      </c>
      <c r="K286" s="21" t="str">
        <f t="shared" si="38"/>
        <v>数学</v>
      </c>
      <c r="L286" s="26" t="s">
        <v>276</v>
      </c>
      <c r="M286" s="23"/>
      <c r="N286" s="23"/>
      <c r="O286" s="24" t="str">
        <f t="shared" si="32"/>
        <v xml:space="preserve">
  - 
    name:  幂函数的图象
    title:  幂函数的图象
    description: 
    koLyro: point
    koLyri:  just
    son: </v>
      </c>
      <c r="P286" s="27" t="str">
        <f t="shared" si="39"/>
        <v xml:space="preserve">
          - 
            name:  幂函数的图象
            title:  幂函数的图象
            description: 
            koLyro: point
            koLyri:  just
            son: </v>
      </c>
    </row>
    <row r="287" spans="1:16" ht="15" customHeight="1">
      <c r="A287" s="20">
        <f t="shared" si="33"/>
        <v>4</v>
      </c>
      <c r="B287" s="21" t="str">
        <f t="shared" si="34"/>
        <v>知识点</v>
      </c>
      <c r="C287" s="21" t="str">
        <f t="shared" si="35"/>
        <v>幂函数的性质</v>
      </c>
      <c r="D287" s="21" t="str">
        <f>IFERROR(IF(I287=1,INDEX( {"chinese","english","math","physics","chemistry","biology","politics","history","geography"},MATCH(C287,{"语文","英语","数学","物理","化学","生物","政治","历史","地理"},0)),IF(I287=2,INDEX(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,{"单项选择","阅读理解","信息匹配","完形填空","短文填空","单句填空","短文改错","单句改错","句型转换","翻译短语","翻译句子","词汇/短语及固搭","完成句子","听力"},0)),"")), "")</f>
        <v/>
      </c>
      <c r="E287" s="21" t="str">
        <f t="shared" si="36"/>
        <v>知识点</v>
      </c>
      <c r="F287" s="21" t="str">
        <f t="shared" si="37"/>
        <v>恰</v>
      </c>
      <c r="G287" s="21" t="str">
        <f>INDEX( {"body","discipline","area","topic","point"},MATCH(E287,{"知识体","知识域","知识区","知识主题","知识点"},0))</f>
        <v>point</v>
      </c>
      <c r="H287" s="21" t="str">
        <f>INDEX( {"super","just","sub","infras"},MATCH(F287,{"超","恰","亚","次"},0))</f>
        <v>just</v>
      </c>
      <c r="I287" s="21">
        <f>MATCH(E287,{"知识体","知识域","知识区","知识主题","知识点"},0)-1</f>
        <v>4</v>
      </c>
      <c r="J287" s="21">
        <f>MATCH(F287,{"超","恰","亚","次"},0)-1</f>
        <v>1</v>
      </c>
      <c r="K287" s="21" t="str">
        <f t="shared" si="38"/>
        <v>数学</v>
      </c>
      <c r="L287" s="26" t="s">
        <v>277</v>
      </c>
      <c r="M287" s="23"/>
      <c r="N287" s="23"/>
      <c r="O287" s="24" t="str">
        <f t="shared" si="32"/>
        <v xml:space="preserve">
  - 
    name:  幂函数的性质
    title:  幂函数的性质
    description: 
    koLyro: point
    koLyri:  just
    son: </v>
      </c>
      <c r="P287" s="27" t="str">
        <f t="shared" si="39"/>
        <v xml:space="preserve">
          - 
            name:  幂函数的性质
            title:  幂函数的性质
            description: 
            koLyro: point
            koLyri:  just
            son: </v>
      </c>
    </row>
    <row r="288" spans="1:16" ht="15" customHeight="1">
      <c r="A288" s="20">
        <f t="shared" si="33"/>
        <v>5</v>
      </c>
      <c r="B288" s="21" t="str">
        <f t="shared" si="34"/>
        <v>知识亚点</v>
      </c>
      <c r="C288" s="21" t="str">
        <f t="shared" si="35"/>
        <v>幂函数的奇偶性</v>
      </c>
      <c r="D288" s="21" t="str">
        <f>IFERROR(IF(I288=1,INDEX( {"chinese","english","math","physics","chemistry","biology","politics","history","geography"},MATCH(C288,{"语文","英语","数学","物理","化学","生物","政治","历史","地理"},0)),IF(I288=2,INDEX(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,{"单项选择","阅读理解","信息匹配","完形填空","短文填空","单句填空","短文改错","单句改错","句型转换","翻译短语","翻译句子","词汇/短语及固搭","完成句子","听力"},0)),"")), "")</f>
        <v/>
      </c>
      <c r="E288" s="21" t="str">
        <f t="shared" si="36"/>
        <v>知识点</v>
      </c>
      <c r="F288" s="21" t="str">
        <f t="shared" si="37"/>
        <v>亚</v>
      </c>
      <c r="G288" s="21" t="str">
        <f>INDEX( {"body","discipline","area","topic","point"},MATCH(E288,{"知识体","知识域","知识区","知识主题","知识点"},0))</f>
        <v>point</v>
      </c>
      <c r="H288" s="21" t="str">
        <f>INDEX( {"super","just","sub","infras"},MATCH(F288,{"超","恰","亚","次"},0))</f>
        <v>sub</v>
      </c>
      <c r="I288" s="21">
        <f>MATCH(E288,{"知识体","知识域","知识区","知识主题","知识点"},0)-1</f>
        <v>4</v>
      </c>
      <c r="J288" s="21">
        <f>MATCH(F288,{"超","恰","亚","次"},0)-1</f>
        <v>2</v>
      </c>
      <c r="K288" s="21" t="str">
        <f t="shared" si="38"/>
        <v>数学</v>
      </c>
      <c r="L288" s="26" t="s">
        <v>278</v>
      </c>
      <c r="M288" s="23"/>
      <c r="N288" s="23"/>
      <c r="O288" s="24" t="str">
        <f t="shared" si="32"/>
        <v xml:space="preserve">
  - 
    name:  幂函数的奇偶性
    title:  幂函数的奇偶性
    description: 
    koLyro: point
    koLyri:  sub
    son: </v>
      </c>
      <c r="P288" s="27" t="str">
        <f t="shared" si="39"/>
        <v xml:space="preserve">
            - 
              name:  幂函数的奇偶性
              title:  幂函数的奇偶性
              description: 
              koLyro: point
              koLyri:  sub
              son: </v>
      </c>
    </row>
    <row r="289" spans="1:16" ht="15" customHeight="1">
      <c r="A289" s="20">
        <f t="shared" si="33"/>
        <v>5</v>
      </c>
      <c r="B289" s="21" t="str">
        <f t="shared" si="34"/>
        <v>知识亚点</v>
      </c>
      <c r="C289" s="21" t="str">
        <f t="shared" si="35"/>
        <v>幂函数的单调性</v>
      </c>
      <c r="D289" s="21" t="str">
        <f>IFERROR(IF(I289=1,INDEX( {"chinese","english","math","physics","chemistry","biology","politics","history","geography"},MATCH(C289,{"语文","英语","数学","物理","化学","生物","政治","历史","地理"},0)),IF(I289=2,INDEX(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,{"单项选择","阅读理解","信息匹配","完形填空","短文填空","单句填空","短文改错","单句改错","句型转换","翻译短语","翻译句子","词汇/短语及固搭","完成句子","听力"},0)),"")), "")</f>
        <v/>
      </c>
      <c r="E289" s="21" t="str">
        <f t="shared" si="36"/>
        <v>知识点</v>
      </c>
      <c r="F289" s="21" t="str">
        <f t="shared" si="37"/>
        <v>亚</v>
      </c>
      <c r="G289" s="21" t="str">
        <f>INDEX( {"body","discipline","area","topic","point"},MATCH(E289,{"知识体","知识域","知识区","知识主题","知识点"},0))</f>
        <v>point</v>
      </c>
      <c r="H289" s="21" t="str">
        <f>INDEX( {"super","just","sub","infras"},MATCH(F289,{"超","恰","亚","次"},0))</f>
        <v>sub</v>
      </c>
      <c r="I289" s="21">
        <f>MATCH(E289,{"知识体","知识域","知识区","知识主题","知识点"},0)-1</f>
        <v>4</v>
      </c>
      <c r="J289" s="21">
        <f>MATCH(F289,{"超","恰","亚","次"},0)-1</f>
        <v>2</v>
      </c>
      <c r="K289" s="21" t="str">
        <f t="shared" si="38"/>
        <v>数学</v>
      </c>
      <c r="L289" s="26" t="s">
        <v>279</v>
      </c>
      <c r="M289" s="23"/>
      <c r="N289" s="23"/>
      <c r="O289" s="24" t="str">
        <f t="shared" si="32"/>
        <v xml:space="preserve">
  - 
    name:  幂函数的单调性
    title:  幂函数的单调性
    description: 
    koLyro: point
    koLyri:  sub
    son: </v>
      </c>
      <c r="P289" s="27" t="str">
        <f t="shared" si="39"/>
        <v xml:space="preserve">
            - 
              name:  幂函数的单调性
              title:  幂函数的单调性
              description: 
              koLyro: point
              koLyri:  sub
              son: </v>
      </c>
    </row>
    <row r="290" spans="1:16" ht="15" customHeight="1">
      <c r="A290" s="20">
        <f t="shared" si="33"/>
        <v>4</v>
      </c>
      <c r="B290" s="21" t="str">
        <f t="shared" si="34"/>
        <v>知识点</v>
      </c>
      <c r="C290" s="21" t="str">
        <f t="shared" si="35"/>
        <v>二次函数的解析式</v>
      </c>
      <c r="D290" s="21" t="str">
        <f>IFERROR(IF(I290=1,INDEX( {"chinese","english","math","physics","chemistry","biology","politics","history","geography"},MATCH(C290,{"语文","英语","数学","物理","化学","生物","政治","历史","地理"},0)),IF(I290=2,INDEX(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,{"单项选择","阅读理解","信息匹配","完形填空","短文填空","单句填空","短文改错","单句改错","句型转换","翻译短语","翻译句子","词汇/短语及固搭","完成句子","听力"},0)),"")), "")</f>
        <v/>
      </c>
      <c r="E290" s="21" t="str">
        <f t="shared" si="36"/>
        <v>知识点</v>
      </c>
      <c r="F290" s="21" t="str">
        <f t="shared" si="37"/>
        <v>恰</v>
      </c>
      <c r="G290" s="21" t="str">
        <f>INDEX( {"body","discipline","area","topic","point"},MATCH(E290,{"知识体","知识域","知识区","知识主题","知识点"},0))</f>
        <v>point</v>
      </c>
      <c r="H290" s="21" t="str">
        <f>INDEX( {"super","just","sub","infras"},MATCH(F290,{"超","恰","亚","次"},0))</f>
        <v>just</v>
      </c>
      <c r="I290" s="21">
        <f>MATCH(E290,{"知识体","知识域","知识区","知识主题","知识点"},0)-1</f>
        <v>4</v>
      </c>
      <c r="J290" s="21">
        <f>MATCH(F290,{"超","恰","亚","次"},0)-1</f>
        <v>1</v>
      </c>
      <c r="K290" s="21" t="str">
        <f t="shared" si="38"/>
        <v>数学</v>
      </c>
      <c r="L290" s="26" t="s">
        <v>280</v>
      </c>
      <c r="M290" s="23"/>
      <c r="N290" s="23"/>
      <c r="O290" s="24" t="str">
        <f t="shared" si="32"/>
        <v xml:space="preserve">
  - 
    name:  二次函数的解析式
    title:  二次函数的解析式
    description: 
    koLyro: point
    koLyri:  just
    son: </v>
      </c>
      <c r="P290" s="27" t="str">
        <f t="shared" si="39"/>
        <v xml:space="preserve">
          - 
            name:  二次函数的解析式
            title:  二次函数的解析式
            description: 
            koLyro: point
            koLyri:  just
            son: </v>
      </c>
    </row>
    <row r="291" spans="1:16" ht="15" customHeight="1">
      <c r="A291" s="20">
        <f t="shared" si="33"/>
        <v>4</v>
      </c>
      <c r="B291" s="21" t="str">
        <f t="shared" si="34"/>
        <v>知识点</v>
      </c>
      <c r="C291" s="21" t="str">
        <f t="shared" si="35"/>
        <v>二次函数的图象</v>
      </c>
      <c r="D291" s="21" t="str">
        <f>IFERROR(IF(I291=1,INDEX( {"chinese","english","math","physics","chemistry","biology","politics","history","geography"},MATCH(C291,{"语文","英语","数学","物理","化学","生物","政治","历史","地理"},0)),IF(I291=2,INDEX(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,{"单项选择","阅读理解","信息匹配","完形填空","短文填空","单句填空","短文改错","单句改错","句型转换","翻译短语","翻译句子","词汇/短语及固搭","完成句子","听力"},0)),"")), "")</f>
        <v/>
      </c>
      <c r="E291" s="21" t="str">
        <f t="shared" si="36"/>
        <v>知识点</v>
      </c>
      <c r="F291" s="21" t="str">
        <f t="shared" si="37"/>
        <v>恰</v>
      </c>
      <c r="G291" s="21" t="str">
        <f>INDEX( {"body","discipline","area","topic","point"},MATCH(E291,{"知识体","知识域","知识区","知识主题","知识点"},0))</f>
        <v>point</v>
      </c>
      <c r="H291" s="21" t="str">
        <f>INDEX( {"super","just","sub","infras"},MATCH(F291,{"超","恰","亚","次"},0))</f>
        <v>just</v>
      </c>
      <c r="I291" s="21">
        <f>MATCH(E291,{"知识体","知识域","知识区","知识主题","知识点"},0)-1</f>
        <v>4</v>
      </c>
      <c r="J291" s="21">
        <f>MATCH(F291,{"超","恰","亚","次"},0)-1</f>
        <v>1</v>
      </c>
      <c r="K291" s="21" t="str">
        <f t="shared" si="38"/>
        <v>数学</v>
      </c>
      <c r="L291" s="26" t="s">
        <v>281</v>
      </c>
      <c r="M291" s="23"/>
      <c r="N291" s="23"/>
      <c r="O291" s="24" t="str">
        <f t="shared" si="32"/>
        <v xml:space="preserve">
  - 
    name:  二次函数的图象
    title:  二次函数的图象
    description: 
    koLyro: point
    koLyri:  just
    son: </v>
      </c>
      <c r="P291" s="27" t="str">
        <f t="shared" si="39"/>
        <v xml:space="preserve">
          - 
            name:  二次函数的图象
            title:  二次函数的图象
            description: 
            koLyro: point
            koLyri:  just
            son: </v>
      </c>
    </row>
    <row r="292" spans="1:16" ht="15" customHeight="1">
      <c r="A292" s="20">
        <f t="shared" si="33"/>
        <v>4</v>
      </c>
      <c r="B292" s="21" t="str">
        <f t="shared" si="34"/>
        <v>知识点</v>
      </c>
      <c r="C292" s="21" t="str">
        <f t="shared" si="35"/>
        <v>二次函数的单调性</v>
      </c>
      <c r="D292" s="21" t="str">
        <f>IFERROR(IF(I292=1,INDEX( {"chinese","english","math","physics","chemistry","biology","politics","history","geography"},MATCH(C292,{"语文","英语","数学","物理","化学","生物","政治","历史","地理"},0)),IF(I292=2,INDEX(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,{"单项选择","阅读理解","信息匹配","完形填空","短文填空","单句填空","短文改错","单句改错","句型转换","翻译短语","翻译句子","词汇/短语及固搭","完成句子","听力"},0)),"")), "")</f>
        <v/>
      </c>
      <c r="E292" s="21" t="str">
        <f t="shared" si="36"/>
        <v>知识点</v>
      </c>
      <c r="F292" s="21" t="str">
        <f t="shared" si="37"/>
        <v>恰</v>
      </c>
      <c r="G292" s="21" t="str">
        <f>INDEX( {"body","discipline","area","topic","point"},MATCH(E292,{"知识体","知识域","知识区","知识主题","知识点"},0))</f>
        <v>point</v>
      </c>
      <c r="H292" s="21" t="str">
        <f>INDEX( {"super","just","sub","infras"},MATCH(F292,{"超","恰","亚","次"},0))</f>
        <v>just</v>
      </c>
      <c r="I292" s="21">
        <f>MATCH(E292,{"知识体","知识域","知识区","知识主题","知识点"},0)-1</f>
        <v>4</v>
      </c>
      <c r="J292" s="21">
        <f>MATCH(F292,{"超","恰","亚","次"},0)-1</f>
        <v>1</v>
      </c>
      <c r="K292" s="21" t="str">
        <f t="shared" si="38"/>
        <v>数学</v>
      </c>
      <c r="L292" s="26" t="s">
        <v>282</v>
      </c>
      <c r="M292" s="23"/>
      <c r="N292" s="23"/>
      <c r="O292" s="24" t="str">
        <f t="shared" si="32"/>
        <v xml:space="preserve">
  - 
    name:  二次函数的单调性
    title:  二次函数的单调性
    description: 
    koLyro: point
    koLyri:  just
    son: </v>
      </c>
      <c r="P292" s="27" t="str">
        <f t="shared" si="39"/>
        <v xml:space="preserve">
          - 
            name:  二次函数的单调性
            title:  二次函数的单调性
            description: 
            koLyro: point
            koLyri:  just
            son: </v>
      </c>
    </row>
    <row r="293" spans="1:16" ht="15" customHeight="1">
      <c r="A293" s="20">
        <f t="shared" si="33"/>
        <v>4</v>
      </c>
      <c r="B293" s="21" t="str">
        <f t="shared" si="34"/>
        <v>知识点</v>
      </c>
      <c r="C293" s="21" t="str">
        <f t="shared" si="35"/>
        <v>二次函数的值域</v>
      </c>
      <c r="D293" s="21" t="str">
        <f>IFERROR(IF(I293=1,INDEX( {"chinese","english","math","physics","chemistry","biology","politics","history","geography"},MATCH(C293,{"语文","英语","数学","物理","化学","生物","政治","历史","地理"},0)),IF(I293=2,INDEX(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,{"单项选择","阅读理解","信息匹配","完形填空","短文填空","单句填空","短文改错","单句改错","句型转换","翻译短语","翻译句子","词汇/短语及固搭","完成句子","听力"},0)),"")), "")</f>
        <v/>
      </c>
      <c r="E293" s="21" t="str">
        <f t="shared" si="36"/>
        <v>知识点</v>
      </c>
      <c r="F293" s="21" t="str">
        <f t="shared" si="37"/>
        <v>恰</v>
      </c>
      <c r="G293" s="21" t="str">
        <f>INDEX( {"body","discipline","area","topic","point"},MATCH(E293,{"知识体","知识域","知识区","知识主题","知识点"},0))</f>
        <v>point</v>
      </c>
      <c r="H293" s="21" t="str">
        <f>INDEX( {"super","just","sub","infras"},MATCH(F293,{"超","恰","亚","次"},0))</f>
        <v>just</v>
      </c>
      <c r="I293" s="21">
        <f>MATCH(E293,{"知识体","知识域","知识区","知识主题","知识点"},0)-1</f>
        <v>4</v>
      </c>
      <c r="J293" s="21">
        <f>MATCH(F293,{"超","恰","亚","次"},0)-1</f>
        <v>1</v>
      </c>
      <c r="K293" s="21" t="str">
        <f t="shared" si="38"/>
        <v>数学</v>
      </c>
      <c r="L293" s="26" t="s">
        <v>283</v>
      </c>
      <c r="M293" s="23"/>
      <c r="N293" s="23"/>
      <c r="O293" s="24" t="str">
        <f t="shared" si="32"/>
        <v xml:space="preserve">
  - 
    name:  二次函数的值域
    title:  二次函数的值域
    description: 
    koLyro: point
    koLyri:  just
    son: </v>
      </c>
      <c r="P293" s="27" t="str">
        <f t="shared" si="39"/>
        <v xml:space="preserve">
          - 
            name:  二次函数的值域
            title:  二次函数的值域
            description: 
            koLyro: point
            koLyri:  just
            son: </v>
      </c>
    </row>
    <row r="294" spans="1:16" ht="15" customHeight="1">
      <c r="A294" s="20">
        <f t="shared" si="33"/>
        <v>4</v>
      </c>
      <c r="B294" s="21" t="str">
        <f t="shared" si="34"/>
        <v>知识点</v>
      </c>
      <c r="C294" s="21" t="str">
        <f t="shared" si="35"/>
        <v>二次函数的最值</v>
      </c>
      <c r="D294" s="21" t="str">
        <f>IFERROR(IF(I294=1,INDEX( {"chinese","english","math","physics","chemistry","biology","politics","history","geography"},MATCH(C294,{"语文","英语","数学","物理","化学","生物","政治","历史","地理"},0)),IF(I294=2,INDEX(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,{"单项选择","阅读理解","信息匹配","完形填空","短文填空","单句填空","短文改错","单句改错","句型转换","翻译短语","翻译句子","词汇/短语及固搭","完成句子","听力"},0)),"")), "")</f>
        <v/>
      </c>
      <c r="E294" s="21" t="str">
        <f t="shared" si="36"/>
        <v>知识点</v>
      </c>
      <c r="F294" s="21" t="str">
        <f t="shared" si="37"/>
        <v>恰</v>
      </c>
      <c r="G294" s="21" t="str">
        <f>INDEX( {"body","discipline","area","topic","point"},MATCH(E294,{"知识体","知识域","知识区","知识主题","知识点"},0))</f>
        <v>point</v>
      </c>
      <c r="H294" s="21" t="str">
        <f>INDEX( {"super","just","sub","infras"},MATCH(F294,{"超","恰","亚","次"},0))</f>
        <v>just</v>
      </c>
      <c r="I294" s="21">
        <f>MATCH(E294,{"知识体","知识域","知识区","知识主题","知识点"},0)-1</f>
        <v>4</v>
      </c>
      <c r="J294" s="21">
        <f>MATCH(F294,{"超","恰","亚","次"},0)-1</f>
        <v>1</v>
      </c>
      <c r="K294" s="21" t="str">
        <f t="shared" si="38"/>
        <v>数学</v>
      </c>
      <c r="L294" s="26" t="s">
        <v>284</v>
      </c>
      <c r="M294" s="23"/>
      <c r="N294" s="23"/>
      <c r="O294" s="24" t="str">
        <f t="shared" si="32"/>
        <v xml:space="preserve">
  - 
    name:  二次函数的最值
    title:  二次函数的最值
    description: 
    koLyro: point
    koLyri:  just
    son: </v>
      </c>
      <c r="P294" s="27" t="str">
        <f t="shared" si="39"/>
        <v xml:space="preserve">
          - 
            name:  二次函数的最值
            title:  二次函数的最值
            description: 
            koLyro: point
            koLyri:  just
            son: </v>
      </c>
    </row>
    <row r="295" spans="1:16" ht="15" customHeight="1">
      <c r="A295" s="20">
        <f t="shared" si="33"/>
        <v>4</v>
      </c>
      <c r="B295" s="21" t="str">
        <f t="shared" si="34"/>
        <v>知识点</v>
      </c>
      <c r="C295" s="21" t="str">
        <f t="shared" si="35"/>
        <v>二次函数型复合函数的性质</v>
      </c>
      <c r="D295" s="21" t="str">
        <f>IFERROR(IF(I295=1,INDEX( {"chinese","english","math","physics","chemistry","biology","politics","history","geography"},MATCH(C295,{"语文","英语","数学","物理","化学","生物","政治","历史","地理"},0)),IF(I295=2,INDEX(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,{"单项选择","阅读理解","信息匹配","完形填空","短文填空","单句填空","短文改错","单句改错","句型转换","翻译短语","翻译句子","词汇/短语及固搭","完成句子","听力"},0)),"")), "")</f>
        <v/>
      </c>
      <c r="E295" s="21" t="str">
        <f t="shared" si="36"/>
        <v>知识点</v>
      </c>
      <c r="F295" s="21" t="str">
        <f t="shared" si="37"/>
        <v>恰</v>
      </c>
      <c r="G295" s="21" t="str">
        <f>INDEX( {"body","discipline","area","topic","point"},MATCH(E295,{"知识体","知识域","知识区","知识主题","知识点"},0))</f>
        <v>point</v>
      </c>
      <c r="H295" s="21" t="str">
        <f>INDEX( {"super","just","sub","infras"},MATCH(F295,{"超","恰","亚","次"},0))</f>
        <v>just</v>
      </c>
      <c r="I295" s="21">
        <f>MATCH(E295,{"知识体","知识域","知识区","知识主题","知识点"},0)-1</f>
        <v>4</v>
      </c>
      <c r="J295" s="21">
        <f>MATCH(F295,{"超","恰","亚","次"},0)-1</f>
        <v>1</v>
      </c>
      <c r="K295" s="21" t="str">
        <f t="shared" si="38"/>
        <v>数学</v>
      </c>
      <c r="L295" s="26" t="s">
        <v>285</v>
      </c>
      <c r="M295" s="23"/>
      <c r="N295" s="23"/>
      <c r="O295" s="24" t="str">
        <f t="shared" si="32"/>
        <v xml:space="preserve">
  - 
    name:  二次函数型复合函数的性质
    title:  二次函数型复合函数的性质
    description: 
    koLyro: point
    koLyri:  just
    son: </v>
      </c>
      <c r="P295" s="27" t="str">
        <f t="shared" si="39"/>
        <v xml:space="preserve">
          - 
            name:  二次函数型复合函数的性质
            title:  二次函数型复合函数的性质
            description: 
            koLyro: point
            koLyri:  just
            son: </v>
      </c>
    </row>
    <row r="296" spans="1:16" ht="15" customHeight="1">
      <c r="A296" s="20">
        <f t="shared" si="33"/>
        <v>5</v>
      </c>
      <c r="B296" s="21" t="str">
        <f t="shared" si="34"/>
        <v>知识亚点</v>
      </c>
      <c r="C296" s="21" t="str">
        <f t="shared" si="35"/>
        <v>二次函数型指数复合函数</v>
      </c>
      <c r="D296" s="21" t="str">
        <f>IFERROR(IF(I296=1,INDEX( {"chinese","english","math","physics","chemistry","biology","politics","history","geography"},MATCH(C296,{"语文","英语","数学","物理","化学","生物","政治","历史","地理"},0)),IF(I296=2,INDEX(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,{"单项选择","阅读理解","信息匹配","完形填空","短文填空","单句填空","短文改错","单句改错","句型转换","翻译短语","翻译句子","词汇/短语及固搭","完成句子","听力"},0)),"")), "")</f>
        <v/>
      </c>
      <c r="E296" s="21" t="str">
        <f t="shared" si="36"/>
        <v>知识点</v>
      </c>
      <c r="F296" s="21" t="str">
        <f t="shared" si="37"/>
        <v>亚</v>
      </c>
      <c r="G296" s="21" t="str">
        <f>INDEX( {"body","discipline","area","topic","point"},MATCH(E296,{"知识体","知识域","知识区","知识主题","知识点"},0))</f>
        <v>point</v>
      </c>
      <c r="H296" s="21" t="str">
        <f>INDEX( {"super","just","sub","infras"},MATCH(F296,{"超","恰","亚","次"},0))</f>
        <v>sub</v>
      </c>
      <c r="I296" s="21">
        <f>MATCH(E296,{"知识体","知识域","知识区","知识主题","知识点"},0)-1</f>
        <v>4</v>
      </c>
      <c r="J296" s="21">
        <f>MATCH(F296,{"超","恰","亚","次"},0)-1</f>
        <v>2</v>
      </c>
      <c r="K296" s="21" t="str">
        <f t="shared" si="38"/>
        <v>数学</v>
      </c>
      <c r="L296" s="26" t="s">
        <v>286</v>
      </c>
      <c r="M296" s="23"/>
      <c r="N296" s="23"/>
      <c r="O296" s="24" t="str">
        <f t="shared" si="32"/>
        <v xml:space="preserve">
  - 
    name:  二次函数型指数复合函数
    title:  二次函数型指数复合函数
    description: 
    koLyro: point
    koLyri:  sub
    son: </v>
      </c>
      <c r="P296" s="27" t="str">
        <f t="shared" si="39"/>
        <v xml:space="preserve">
            - 
              name:  二次函数型指数复合函数
              title:  二次函数型指数复合函数
              description: 
              koLyro: point
              koLyri:  sub
              son: </v>
      </c>
    </row>
    <row r="297" spans="1:16" ht="15" customHeight="1">
      <c r="A297" s="20">
        <f t="shared" si="33"/>
        <v>5</v>
      </c>
      <c r="B297" s="21" t="str">
        <f t="shared" si="34"/>
        <v>知识亚点</v>
      </c>
      <c r="C297" s="21" t="str">
        <f t="shared" si="35"/>
        <v>二次函数型对数复合函数</v>
      </c>
      <c r="D297" s="21" t="str">
        <f>IFERROR(IF(I297=1,INDEX( {"chinese","english","math","physics","chemistry","biology","politics","history","geography"},MATCH(C297,{"语文","英语","数学","物理","化学","生物","政治","历史","地理"},0)),IF(I297=2,INDEX(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,{"单项选择","阅读理解","信息匹配","完形填空","短文填空","单句填空","短文改错","单句改错","句型转换","翻译短语","翻译句子","词汇/短语及固搭","完成句子","听力"},0)),"")), "")</f>
        <v/>
      </c>
      <c r="E297" s="21" t="str">
        <f t="shared" si="36"/>
        <v>知识点</v>
      </c>
      <c r="F297" s="21" t="str">
        <f t="shared" si="37"/>
        <v>亚</v>
      </c>
      <c r="G297" s="21" t="str">
        <f>INDEX( {"body","discipline","area","topic","point"},MATCH(E297,{"知识体","知识域","知识区","知识主题","知识点"},0))</f>
        <v>point</v>
      </c>
      <c r="H297" s="21" t="str">
        <f>INDEX( {"super","just","sub","infras"},MATCH(F297,{"超","恰","亚","次"},0))</f>
        <v>sub</v>
      </c>
      <c r="I297" s="21">
        <f>MATCH(E297,{"知识体","知识域","知识区","知识主题","知识点"},0)-1</f>
        <v>4</v>
      </c>
      <c r="J297" s="21">
        <f>MATCH(F297,{"超","恰","亚","次"},0)-1</f>
        <v>2</v>
      </c>
      <c r="K297" s="21" t="str">
        <f t="shared" si="38"/>
        <v>数学</v>
      </c>
      <c r="L297" s="26" t="s">
        <v>287</v>
      </c>
      <c r="M297" s="23"/>
      <c r="N297" s="23"/>
      <c r="O297" s="24" t="str">
        <f t="shared" si="32"/>
        <v xml:space="preserve">
  - 
    name:  二次函数型对数复合函数
    title:  二次函数型对数复合函数
    description: 
    koLyro: point
    koLyri:  sub
    son: </v>
      </c>
      <c r="P297" s="27" t="str">
        <f t="shared" si="39"/>
        <v xml:space="preserve">
            - 
              name:  二次函数型对数复合函数
              title:  二次函数型对数复合函数
              description: 
              koLyro: point
              koLyri:  sub
              son: </v>
      </c>
    </row>
    <row r="298" spans="1:16" ht="15" customHeight="1">
      <c r="A298" s="20">
        <f t="shared" si="33"/>
        <v>5</v>
      </c>
      <c r="B298" s="21" t="str">
        <f t="shared" si="34"/>
        <v>知识亚点</v>
      </c>
      <c r="C298" s="21" t="str">
        <f t="shared" si="35"/>
        <v>二次函数与其它函数的复合</v>
      </c>
      <c r="D298" s="21" t="str">
        <f>IFERROR(IF(I298=1,INDEX( {"chinese","english","math","physics","chemistry","biology","politics","history","geography"},MATCH(C298,{"语文","英语","数学","物理","化学","生物","政治","历史","地理"},0)),IF(I298=2,INDEX(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,{"单项选择","阅读理解","信息匹配","完形填空","短文填空","单句填空","短文改错","单句改错","句型转换","翻译短语","翻译句子","词汇/短语及固搭","完成句子","听力"},0)),"")), "")</f>
        <v/>
      </c>
      <c r="E298" s="21" t="str">
        <f t="shared" si="36"/>
        <v>知识点</v>
      </c>
      <c r="F298" s="21" t="str">
        <f t="shared" si="37"/>
        <v>亚</v>
      </c>
      <c r="G298" s="21" t="str">
        <f>INDEX( {"body","discipline","area","topic","point"},MATCH(E298,{"知识体","知识域","知识区","知识主题","知识点"},0))</f>
        <v>point</v>
      </c>
      <c r="H298" s="21" t="str">
        <f>INDEX( {"super","just","sub","infras"},MATCH(F298,{"超","恰","亚","次"},0))</f>
        <v>sub</v>
      </c>
      <c r="I298" s="21">
        <f>MATCH(E298,{"知识体","知识域","知识区","知识主题","知识点"},0)-1</f>
        <v>4</v>
      </c>
      <c r="J298" s="21">
        <f>MATCH(F298,{"超","恰","亚","次"},0)-1</f>
        <v>2</v>
      </c>
      <c r="K298" s="21" t="str">
        <f t="shared" si="38"/>
        <v>数学</v>
      </c>
      <c r="L298" s="26" t="s">
        <v>288</v>
      </c>
      <c r="M298" s="23"/>
      <c r="N298" s="23"/>
      <c r="O298" s="24" t="str">
        <f t="shared" si="32"/>
        <v xml:space="preserve">
  - 
    name:  二次函数与其它函数的复合
    title:  二次函数与其它函数的复合
    description: 
    koLyro: point
    koLyri:  sub
    son: </v>
      </c>
      <c r="P298" s="27" t="str">
        <f t="shared" si="39"/>
        <v xml:space="preserve">
            - 
              name:  二次函数与其它函数的复合
              title:  二次函数与其它函数的复合
              description: 
              koLyro: point
              koLyri:  sub
              son: </v>
      </c>
    </row>
    <row r="299" spans="1:16" ht="15" customHeight="1">
      <c r="A299" s="20">
        <f t="shared" si="33"/>
        <v>4</v>
      </c>
      <c r="B299" s="21" t="str">
        <f t="shared" si="34"/>
        <v>知识点</v>
      </c>
      <c r="C299" s="21" t="str">
        <f t="shared" si="35"/>
        <v>一元二次方程的根</v>
      </c>
      <c r="D299" s="21" t="str">
        <f>IFERROR(IF(I299=1,INDEX( {"chinese","english","math","physics","chemistry","biology","politics","history","geography"},MATCH(C299,{"语文","英语","数学","物理","化学","生物","政治","历史","地理"},0)),IF(I299=2,INDEX(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,{"单项选择","阅读理解","信息匹配","完形填空","短文填空","单句填空","短文改错","单句改错","句型转换","翻译短语","翻译句子","词汇/短语及固搭","完成句子","听力"},0)),"")), "")</f>
        <v/>
      </c>
      <c r="E299" s="21" t="str">
        <f t="shared" si="36"/>
        <v>知识点</v>
      </c>
      <c r="F299" s="21" t="str">
        <f t="shared" si="37"/>
        <v>恰</v>
      </c>
      <c r="G299" s="21" t="str">
        <f>INDEX( {"body","discipline","area","topic","point"},MATCH(E299,{"知识体","知识域","知识区","知识主题","知识点"},0))</f>
        <v>point</v>
      </c>
      <c r="H299" s="21" t="str">
        <f>INDEX( {"super","just","sub","infras"},MATCH(F299,{"超","恰","亚","次"},0))</f>
        <v>just</v>
      </c>
      <c r="I299" s="21">
        <f>MATCH(E299,{"知识体","知识域","知识区","知识主题","知识点"},0)-1</f>
        <v>4</v>
      </c>
      <c r="J299" s="21">
        <f>MATCH(F299,{"超","恰","亚","次"},0)-1</f>
        <v>1</v>
      </c>
      <c r="K299" s="21" t="str">
        <f t="shared" si="38"/>
        <v>数学</v>
      </c>
      <c r="L299" s="26" t="s">
        <v>289</v>
      </c>
      <c r="M299" s="23"/>
      <c r="N299" s="23"/>
      <c r="O299" s="24" t="str">
        <f t="shared" si="32"/>
        <v xml:space="preserve">
  - 
    name:  一元二次方程的根
    title:  一元二次方程的根
    description: 
    koLyro: point
    koLyri:  just
    son: </v>
      </c>
      <c r="P299" s="27" t="str">
        <f t="shared" si="39"/>
        <v xml:space="preserve">
          - 
            name:  一元二次方程的根
            title:  一元二次方程的根
            description: 
            koLyro: point
            koLyri:  just
            son: </v>
      </c>
    </row>
    <row r="300" spans="1:16" ht="15" customHeight="1">
      <c r="A300" s="20">
        <f t="shared" si="33"/>
        <v>4</v>
      </c>
      <c r="B300" s="21" t="str">
        <f t="shared" si="34"/>
        <v>知识点</v>
      </c>
      <c r="C300" s="21" t="str">
        <f t="shared" si="35"/>
        <v>二次函数的实际应用题</v>
      </c>
      <c r="D300" s="21" t="str">
        <f>IFERROR(IF(I300=1,INDEX( {"chinese","english","math","physics","chemistry","biology","politics","history","geography"},MATCH(C300,{"语文","英语","数学","物理","化学","生物","政治","历史","地理"},0)),IF(I300=2,INDEX(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,{"单项选择","阅读理解","信息匹配","完形填空","短文填空","单句填空","短文改错","单句改错","句型转换","翻译短语","翻译句子","词汇/短语及固搭","完成句子","听力"},0)),"")), "")</f>
        <v/>
      </c>
      <c r="E300" s="21" t="str">
        <f t="shared" si="36"/>
        <v>知识点</v>
      </c>
      <c r="F300" s="21" t="str">
        <f t="shared" si="37"/>
        <v>恰</v>
      </c>
      <c r="G300" s="21" t="str">
        <f>INDEX( {"body","discipline","area","topic","point"},MATCH(E300,{"知识体","知识域","知识区","知识主题","知识点"},0))</f>
        <v>point</v>
      </c>
      <c r="H300" s="21" t="str">
        <f>INDEX( {"super","just","sub","infras"},MATCH(F300,{"超","恰","亚","次"},0))</f>
        <v>just</v>
      </c>
      <c r="I300" s="21">
        <f>MATCH(E300,{"知识体","知识域","知识区","知识主题","知识点"},0)-1</f>
        <v>4</v>
      </c>
      <c r="J300" s="21">
        <f>MATCH(F300,{"超","恰","亚","次"},0)-1</f>
        <v>1</v>
      </c>
      <c r="K300" s="21" t="str">
        <f t="shared" si="38"/>
        <v>数学</v>
      </c>
      <c r="L300" s="26" t="s">
        <v>290</v>
      </c>
      <c r="M300" s="23"/>
      <c r="N300" s="23"/>
      <c r="O300" s="24" t="str">
        <f t="shared" si="32"/>
        <v xml:space="preserve">
  - 
    name:  二次函数的实际应用题
    title:  二次函数的实际应用题
    description: 
    koLyro: point
    koLyri:  just
    son: </v>
      </c>
      <c r="P300" s="27" t="str">
        <f t="shared" si="39"/>
        <v xml:space="preserve">
          - 
            name:  二次函数的实际应用题
            title:  二次函数的实际应用题
            description: 
            koLyro: point
            koLyri:  just
            son: </v>
      </c>
    </row>
    <row r="301" spans="1:16" ht="15" customHeight="1">
      <c r="A301" s="20">
        <f t="shared" si="33"/>
        <v>4</v>
      </c>
      <c r="B301" s="21" t="str">
        <f t="shared" si="34"/>
        <v>知识点</v>
      </c>
      <c r="C301" s="21" t="str">
        <f t="shared" si="35"/>
        <v>二次函数恒成立问题</v>
      </c>
      <c r="D301" s="21" t="str">
        <f>IFERROR(IF(I301=1,INDEX( {"chinese","english","math","physics","chemistry","biology","politics","history","geography"},MATCH(C301,{"语文","英语","数学","物理","化学","生物","政治","历史","地理"},0)),IF(I301=2,INDEX(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,{"单项选择","阅读理解","信息匹配","完形填空","短文填空","单句填空","短文改错","单句改错","句型转换","翻译短语","翻译句子","词汇/短语及固搭","完成句子","听力"},0)),"")), "")</f>
        <v/>
      </c>
      <c r="E301" s="21" t="str">
        <f t="shared" si="36"/>
        <v>知识点</v>
      </c>
      <c r="F301" s="21" t="str">
        <f t="shared" si="37"/>
        <v>恰</v>
      </c>
      <c r="G301" s="21" t="str">
        <f>INDEX( {"body","discipline","area","topic","point"},MATCH(E301,{"知识体","知识域","知识区","知识主题","知识点"},0))</f>
        <v>point</v>
      </c>
      <c r="H301" s="21" t="str">
        <f>INDEX( {"super","just","sub","infras"},MATCH(F301,{"超","恰","亚","次"},0))</f>
        <v>just</v>
      </c>
      <c r="I301" s="21">
        <f>MATCH(E301,{"知识体","知识域","知识区","知识主题","知识点"},0)-1</f>
        <v>4</v>
      </c>
      <c r="J301" s="21">
        <f>MATCH(F301,{"超","恰","亚","次"},0)-1</f>
        <v>1</v>
      </c>
      <c r="K301" s="21" t="str">
        <f t="shared" si="38"/>
        <v>数学</v>
      </c>
      <c r="L301" s="26" t="s">
        <v>291</v>
      </c>
      <c r="M301" s="23"/>
      <c r="N301" s="23"/>
      <c r="O301" s="24" t="str">
        <f t="shared" si="32"/>
        <v xml:space="preserve">
  - 
    name:  二次函数恒成立问题
    title:  二次函数恒成立问题
    description: 
    koLyro: point
    koLyri:  just
    son: </v>
      </c>
      <c r="P301" s="27" t="str">
        <f t="shared" si="39"/>
        <v xml:space="preserve">
          - 
            name:  二次函数恒成立问题
            title:  二次函数恒成立问题
            description: 
            koLyro: point
            koLyri:  just
            son: </v>
      </c>
    </row>
    <row r="302" spans="1:16" ht="15" customHeight="1">
      <c r="A302" s="20">
        <f t="shared" si="33"/>
        <v>4</v>
      </c>
      <c r="B302" s="21" t="str">
        <f t="shared" si="34"/>
        <v>知识点</v>
      </c>
      <c r="C302" s="21" t="str">
        <f t="shared" si="35"/>
        <v>二次函数存在性问题</v>
      </c>
      <c r="D302" s="21" t="str">
        <f>IFERROR(IF(I302=1,INDEX( {"chinese","english","math","physics","chemistry","biology","politics","history","geography"},MATCH(C302,{"语文","英语","数学","物理","化学","生物","政治","历史","地理"},0)),IF(I302=2,INDEX(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,{"单项选择","阅读理解","信息匹配","完形填空","短文填空","单句填空","短文改错","单句改错","句型转换","翻译短语","翻译句子","词汇/短语及固搭","完成句子","听力"},0)),"")), "")</f>
        <v/>
      </c>
      <c r="E302" s="21" t="str">
        <f t="shared" si="36"/>
        <v>知识点</v>
      </c>
      <c r="F302" s="21" t="str">
        <f t="shared" si="37"/>
        <v>恰</v>
      </c>
      <c r="G302" s="21" t="str">
        <f>INDEX( {"body","discipline","area","topic","point"},MATCH(E302,{"知识体","知识域","知识区","知识主题","知识点"},0))</f>
        <v>point</v>
      </c>
      <c r="H302" s="21" t="str">
        <f>INDEX( {"super","just","sub","infras"},MATCH(F302,{"超","恰","亚","次"},0))</f>
        <v>just</v>
      </c>
      <c r="I302" s="21">
        <f>MATCH(E302,{"知识体","知识域","知识区","知识主题","知识点"},0)-1</f>
        <v>4</v>
      </c>
      <c r="J302" s="21">
        <f>MATCH(F302,{"超","恰","亚","次"},0)-1</f>
        <v>1</v>
      </c>
      <c r="K302" s="21" t="str">
        <f t="shared" si="38"/>
        <v>数学</v>
      </c>
      <c r="L302" s="26" t="s">
        <v>292</v>
      </c>
      <c r="M302" s="23"/>
      <c r="N302" s="23"/>
      <c r="O302" s="24" t="str">
        <f t="shared" si="32"/>
        <v xml:space="preserve">
  - 
    name:  二次函数存在性问题
    title:  二次函数存在性问题
    description: 
    koLyro: point
    koLyri:  just
    son: </v>
      </c>
      <c r="P302" s="27" t="str">
        <f t="shared" si="39"/>
        <v xml:space="preserve">
          - 
            name:  二次函数存在性问题
            title:  二次函数存在性问题
            description: 
            koLyro: point
            koLyri:  just
            son: </v>
      </c>
    </row>
    <row r="303" spans="1:16" ht="15" customHeight="1">
      <c r="A303" s="20">
        <f t="shared" si="33"/>
        <v>3</v>
      </c>
      <c r="B303" s="21" t="str">
        <f t="shared" si="34"/>
        <v>知识主题</v>
      </c>
      <c r="C303" s="21" t="str">
        <f t="shared" si="35"/>
        <v xml:space="preserve"> 函数与方程</v>
      </c>
      <c r="D303" s="21" t="str">
        <f>IFERROR(IF(I303=1,INDEX( {"chinese","english","math","physics","chemistry","biology","politics","history","geography"},MATCH(C303,{"语文","英语","数学","物理","化学","生物","政治","历史","地理"},0)),IF(I303=2,INDEX(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,{"单项选择","阅读理解","信息匹配","完形填空","短文填空","单句填空","短文改错","单句改错","句型转换","翻译短语","翻译句子","词汇/短语及固搭","完成句子","听力"},0)),"")), "")</f>
        <v/>
      </c>
      <c r="E303" s="21" t="str">
        <f t="shared" si="36"/>
        <v>知识主题</v>
      </c>
      <c r="F303" s="21" t="str">
        <f t="shared" si="37"/>
        <v>恰</v>
      </c>
      <c r="G303" s="21" t="str">
        <f>INDEX( {"body","discipline","area","topic","point"},MATCH(E303,{"知识体","知识域","知识区","知识主题","知识点"},0))</f>
        <v>topic</v>
      </c>
      <c r="H303" s="21" t="str">
        <f>INDEX( {"super","just","sub","infras"},MATCH(F303,{"超","恰","亚","次"},0))</f>
        <v>just</v>
      </c>
      <c r="I303" s="21">
        <f>MATCH(E303,{"知识体","知识域","知识区","知识主题","知识点"},0)-1</f>
        <v>3</v>
      </c>
      <c r="J303" s="21">
        <f>MATCH(F303,{"超","恰","亚","次"},0)-1</f>
        <v>1</v>
      </c>
      <c r="K303" s="21" t="str">
        <f t="shared" si="38"/>
        <v>数学</v>
      </c>
      <c r="L303" s="26" t="s">
        <v>4607</v>
      </c>
      <c r="M303" s="23" t="s">
        <v>294</v>
      </c>
      <c r="N303" s="23"/>
      <c r="O303" s="24" t="str">
        <f t="shared" si="32"/>
        <v xml:space="preserve">
  - 
    name:   函数与方程
    title:   函数与方程
    description: 
    koLyro: topic
    koLyri:  just
    son: </v>
      </c>
      <c r="P303" s="27" t="str">
        <f t="shared" si="39"/>
        <v xml:space="preserve">
        - 
          name:   函数与方程
          title:   函数与方程
          description: 
          koLyro: topic
          koLyri:  just
          son: </v>
      </c>
    </row>
    <row r="304" spans="1:16" ht="15" customHeight="1">
      <c r="A304" s="20">
        <f t="shared" si="33"/>
        <v>4</v>
      </c>
      <c r="B304" s="21" t="str">
        <f t="shared" si="34"/>
        <v>知识点</v>
      </c>
      <c r="C304" s="21" t="str">
        <f t="shared" si="35"/>
        <v>函数的零点的定义</v>
      </c>
      <c r="D304" s="21" t="str">
        <f>IFERROR(IF(I304=1,INDEX( {"chinese","english","math","physics","chemistry","biology","politics","history","geography"},MATCH(C304,{"语文","英语","数学","物理","化学","生物","政治","历史","地理"},0)),IF(I304=2,INDEX(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,{"单项选择","阅读理解","信息匹配","完形填空","短文填空","单句填空","短文改错","单句改错","句型转换","翻译短语","翻译句子","词汇/短语及固搭","完成句子","听力"},0)),"")), "")</f>
        <v/>
      </c>
      <c r="E304" s="21" t="str">
        <f t="shared" si="36"/>
        <v>知识点</v>
      </c>
      <c r="F304" s="21" t="str">
        <f t="shared" si="37"/>
        <v>恰</v>
      </c>
      <c r="G304" s="21" t="str">
        <f>INDEX( {"body","discipline","area","topic","point"},MATCH(E304,{"知识体","知识域","知识区","知识主题","知识点"},0))</f>
        <v>point</v>
      </c>
      <c r="H304" s="21" t="str">
        <f>INDEX( {"super","just","sub","infras"},MATCH(F304,{"超","恰","亚","次"},0))</f>
        <v>just</v>
      </c>
      <c r="I304" s="21">
        <f>MATCH(E304,{"知识体","知识域","知识区","知识主题","知识点"},0)-1</f>
        <v>4</v>
      </c>
      <c r="J304" s="21">
        <f>MATCH(F304,{"超","恰","亚","次"},0)-1</f>
        <v>1</v>
      </c>
      <c r="K304" s="21" t="str">
        <f t="shared" si="38"/>
        <v>数学</v>
      </c>
      <c r="L304" s="26" t="s">
        <v>295</v>
      </c>
      <c r="M304" s="23"/>
      <c r="N304" s="23"/>
      <c r="O304" s="24" t="str">
        <f t="shared" si="32"/>
        <v xml:space="preserve">
  - 
    name:  函数的零点的定义
    title:  函数的零点的定义
    description: 
    koLyro: point
    koLyri:  just
    son: </v>
      </c>
      <c r="P304" s="27" t="str">
        <f t="shared" si="39"/>
        <v xml:space="preserve">
          - 
            name:  函数的零点的定义
            title:  函数的零点的定义
            description: 
            koLyro: point
            koLyri:  just
            son: </v>
      </c>
    </row>
    <row r="305" spans="1:16" ht="15" customHeight="1">
      <c r="A305" s="20">
        <f t="shared" si="33"/>
        <v>4</v>
      </c>
      <c r="B305" s="21" t="str">
        <f t="shared" si="34"/>
        <v>知识点</v>
      </c>
      <c r="C305" s="21" t="str">
        <f t="shared" si="35"/>
        <v>函数零点存在性定理</v>
      </c>
      <c r="D305" s="21" t="str">
        <f>IFERROR(IF(I305=1,INDEX( {"chinese","english","math","physics","chemistry","biology","politics","history","geography"},MATCH(C305,{"语文","英语","数学","物理","化学","生物","政治","历史","地理"},0)),IF(I305=2,INDEX(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,{"单项选择","阅读理解","信息匹配","完形填空","短文填空","单句填空","短文改错","单句改错","句型转换","翻译短语","翻译句子","词汇/短语及固搭","完成句子","听力"},0)),"")), "")</f>
        <v/>
      </c>
      <c r="E305" s="21" t="str">
        <f t="shared" si="36"/>
        <v>知识点</v>
      </c>
      <c r="F305" s="21" t="str">
        <f t="shared" si="37"/>
        <v>恰</v>
      </c>
      <c r="G305" s="21" t="str">
        <f>INDEX( {"body","discipline","area","topic","point"},MATCH(E305,{"知识体","知识域","知识区","知识主题","知识点"},0))</f>
        <v>point</v>
      </c>
      <c r="H305" s="21" t="str">
        <f>INDEX( {"super","just","sub","infras"},MATCH(F305,{"超","恰","亚","次"},0))</f>
        <v>just</v>
      </c>
      <c r="I305" s="21">
        <f>MATCH(E305,{"知识体","知识域","知识区","知识主题","知识点"},0)-1</f>
        <v>4</v>
      </c>
      <c r="J305" s="21">
        <f>MATCH(F305,{"超","恰","亚","次"},0)-1</f>
        <v>1</v>
      </c>
      <c r="K305" s="21" t="str">
        <f t="shared" si="38"/>
        <v>数学</v>
      </c>
      <c r="L305" s="26" t="s">
        <v>296</v>
      </c>
      <c r="M305" s="23"/>
      <c r="N305" s="23"/>
      <c r="O305" s="24" t="str">
        <f t="shared" si="32"/>
        <v xml:space="preserve">
  - 
    name:  函数零点存在性定理
    title:  函数零点存在性定理
    description: 
    koLyro: point
    koLyri:  just
    son: </v>
      </c>
      <c r="P305" s="27" t="str">
        <f t="shared" si="39"/>
        <v xml:space="preserve">
          - 
            name:  函数零点存在性定理
            title:  函数零点存在性定理
            description: 
            koLyro: point
            koLyri:  just
            son: </v>
      </c>
    </row>
    <row r="306" spans="1:16" ht="15" customHeight="1">
      <c r="A306" s="20">
        <f t="shared" si="33"/>
        <v>4</v>
      </c>
      <c r="B306" s="21" t="str">
        <f t="shared" si="34"/>
        <v>知识点</v>
      </c>
      <c r="C306" s="21" t="str">
        <f t="shared" si="35"/>
        <v>函数零点与方程的根</v>
      </c>
      <c r="D306" s="21" t="str">
        <f>IFERROR(IF(I306=1,INDEX( {"chinese","english","math","physics","chemistry","biology","politics","history","geography"},MATCH(C306,{"语文","英语","数学","物理","化学","生物","政治","历史","地理"},0)),IF(I306=2,INDEX(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,{"单项选择","阅读理解","信息匹配","完形填空","短文填空","单句填空","短文改错","单句改错","句型转换","翻译短语","翻译句子","词汇/短语及固搭","完成句子","听力"},0)),"")), "")</f>
        <v/>
      </c>
      <c r="E306" s="21" t="str">
        <f t="shared" si="36"/>
        <v>知识点</v>
      </c>
      <c r="F306" s="21" t="str">
        <f t="shared" si="37"/>
        <v>恰</v>
      </c>
      <c r="G306" s="21" t="str">
        <f>INDEX( {"body","discipline","area","topic","point"},MATCH(E306,{"知识体","知识域","知识区","知识主题","知识点"},0))</f>
        <v>point</v>
      </c>
      <c r="H306" s="21" t="str">
        <f>INDEX( {"super","just","sub","infras"},MATCH(F306,{"超","恰","亚","次"},0))</f>
        <v>just</v>
      </c>
      <c r="I306" s="21">
        <f>MATCH(E306,{"知识体","知识域","知识区","知识主题","知识点"},0)-1</f>
        <v>4</v>
      </c>
      <c r="J306" s="21">
        <f>MATCH(F306,{"超","恰","亚","次"},0)-1</f>
        <v>1</v>
      </c>
      <c r="K306" s="21" t="str">
        <f t="shared" si="38"/>
        <v>数学</v>
      </c>
      <c r="L306" s="26" t="s">
        <v>297</v>
      </c>
      <c r="M306" s="23"/>
      <c r="N306" s="23"/>
      <c r="O306" s="24" t="str">
        <f t="shared" si="32"/>
        <v xml:space="preserve">
  - 
    name:  函数零点与方程的根
    title:  函数零点与方程的根
    description: 
    koLyro: point
    koLyri:  just
    son: </v>
      </c>
      <c r="P306" s="27" t="str">
        <f t="shared" si="39"/>
        <v xml:space="preserve">
          - 
            name:  函数零点与方程的根
            title:  函数零点与方程的根
            description: 
            koLyro: point
            koLyri:  just
            son: </v>
      </c>
    </row>
    <row r="307" spans="1:16" ht="15" customHeight="1">
      <c r="A307" s="20">
        <f t="shared" si="33"/>
        <v>4</v>
      </c>
      <c r="B307" s="21" t="str">
        <f t="shared" si="34"/>
        <v>知识点</v>
      </c>
      <c r="C307" s="21" t="str">
        <f t="shared" si="35"/>
        <v>函数图象的交点与函数的零点</v>
      </c>
      <c r="D307" s="21" t="str">
        <f>IFERROR(IF(I307=1,INDEX( {"chinese","english","math","physics","chemistry","biology","politics","history","geography"},MATCH(C307,{"语文","英语","数学","物理","化学","生物","政治","历史","地理"},0)),IF(I307=2,INDEX(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,{"单项选择","阅读理解","信息匹配","完形填空","短文填空","单句填空","短文改错","单句改错","句型转换","翻译短语","翻译句子","词汇/短语及固搭","完成句子","听力"},0)),"")), "")</f>
        <v/>
      </c>
      <c r="E307" s="21" t="str">
        <f t="shared" si="36"/>
        <v>知识点</v>
      </c>
      <c r="F307" s="21" t="str">
        <f t="shared" si="37"/>
        <v>恰</v>
      </c>
      <c r="G307" s="21" t="str">
        <f>INDEX( {"body","discipline","area","topic","point"},MATCH(E307,{"知识体","知识域","知识区","知识主题","知识点"},0))</f>
        <v>point</v>
      </c>
      <c r="H307" s="21" t="str">
        <f>INDEX( {"super","just","sub","infras"},MATCH(F307,{"超","恰","亚","次"},0))</f>
        <v>just</v>
      </c>
      <c r="I307" s="21">
        <f>MATCH(E307,{"知识体","知识域","知识区","知识主题","知识点"},0)-1</f>
        <v>4</v>
      </c>
      <c r="J307" s="21">
        <f>MATCH(F307,{"超","恰","亚","次"},0)-1</f>
        <v>1</v>
      </c>
      <c r="K307" s="21" t="str">
        <f t="shared" si="38"/>
        <v>数学</v>
      </c>
      <c r="L307" s="26" t="s">
        <v>298</v>
      </c>
      <c r="M307" s="23"/>
      <c r="N307" s="23"/>
      <c r="O307" s="24" t="str">
        <f t="shared" si="32"/>
        <v xml:space="preserve">
  - 
    name:  函数图象的交点与函数的零点
    title:  函数图象的交点与函数的零点
    description: 
    koLyro: point
    koLyri:  just
    son: </v>
      </c>
      <c r="P307" s="27" t="str">
        <f t="shared" si="39"/>
        <v xml:space="preserve">
          - 
            name:  函数图象的交点与函数的零点
            title:  函数图象的交点与函数的零点
            description: 
            koLyro: point
            koLyri:  just
            son: </v>
      </c>
    </row>
    <row r="308" spans="1:16" ht="15" customHeight="1">
      <c r="A308" s="20">
        <f t="shared" si="33"/>
        <v>4</v>
      </c>
      <c r="B308" s="21" t="str">
        <f t="shared" si="34"/>
        <v>知识点</v>
      </c>
      <c r="C308" s="21" t="str">
        <f t="shared" si="35"/>
        <v>二分法</v>
      </c>
      <c r="D308" s="21" t="str">
        <f>IFERROR(IF(I308=1,INDEX( {"chinese","english","math","physics","chemistry","biology","politics","history","geography"},MATCH(C308,{"语文","英语","数学","物理","化学","生物","政治","历史","地理"},0)),IF(I308=2,INDEX(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,{"单项选择","阅读理解","信息匹配","完形填空","短文填空","单句填空","短文改错","单句改错","句型转换","翻译短语","翻译句子","词汇/短语及固搭","完成句子","听力"},0)),"")), "")</f>
        <v/>
      </c>
      <c r="E308" s="21" t="str">
        <f t="shared" si="36"/>
        <v>知识点</v>
      </c>
      <c r="F308" s="21" t="str">
        <f t="shared" si="37"/>
        <v>恰</v>
      </c>
      <c r="G308" s="21" t="str">
        <f>INDEX( {"body","discipline","area","topic","point"},MATCH(E308,{"知识体","知识域","知识区","知识主题","知识点"},0))</f>
        <v>point</v>
      </c>
      <c r="H308" s="21" t="str">
        <f>INDEX( {"super","just","sub","infras"},MATCH(F308,{"超","恰","亚","次"},0))</f>
        <v>just</v>
      </c>
      <c r="I308" s="21">
        <f>MATCH(E308,{"知识体","知识域","知识区","知识主题","知识点"},0)-1</f>
        <v>4</v>
      </c>
      <c r="J308" s="21">
        <f>MATCH(F308,{"超","恰","亚","次"},0)-1</f>
        <v>1</v>
      </c>
      <c r="K308" s="21" t="str">
        <f t="shared" si="38"/>
        <v>数学</v>
      </c>
      <c r="L308" s="26" t="s">
        <v>299</v>
      </c>
      <c r="M308" s="23"/>
      <c r="N308" s="23"/>
      <c r="O308" s="24" t="str">
        <f t="shared" si="32"/>
        <v xml:space="preserve">
  - 
    name:  二分法
    title:  二分法
    description: 
    koLyro: point
    koLyri:  just
    son: </v>
      </c>
      <c r="P308" s="27" t="str">
        <f t="shared" si="39"/>
        <v xml:space="preserve">
          - 
            name:  二分法
            title:  二分法
            description: 
            koLyro: point
            koLyri:  just
            son: </v>
      </c>
    </row>
    <row r="309" spans="1:16" ht="15" customHeight="1">
      <c r="A309" s="20">
        <f t="shared" si="33"/>
        <v>3</v>
      </c>
      <c r="B309" s="21" t="str">
        <f t="shared" si="34"/>
        <v>知识主题</v>
      </c>
      <c r="C309" s="21" t="str">
        <f t="shared" si="35"/>
        <v xml:space="preserve"> 函数模型及其应用</v>
      </c>
      <c r="D309" s="21" t="str">
        <f>IFERROR(IF(I309=1,INDEX( {"chinese","english","math","physics","chemistry","biology","politics","history","geography"},MATCH(C309,{"语文","英语","数学","物理","化学","生物","政治","历史","地理"},0)),IF(I309=2,INDEX(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,{"单项选择","阅读理解","信息匹配","完形填空","短文填空","单句填空","短文改错","单句改错","句型转换","翻译短语","翻译句子","词汇/短语及固搭","完成句子","听力"},0)),"")), "")</f>
        <v/>
      </c>
      <c r="E309" s="21" t="str">
        <f t="shared" si="36"/>
        <v>知识主题</v>
      </c>
      <c r="F309" s="21" t="str">
        <f t="shared" si="37"/>
        <v>恰</v>
      </c>
      <c r="G309" s="21" t="str">
        <f>INDEX( {"body","discipline","area","topic","point"},MATCH(E309,{"知识体","知识域","知识区","知识主题","知识点"},0))</f>
        <v>topic</v>
      </c>
      <c r="H309" s="21" t="str">
        <f>INDEX( {"super","just","sub","infras"},MATCH(F309,{"超","恰","亚","次"},0))</f>
        <v>just</v>
      </c>
      <c r="I309" s="21">
        <f>MATCH(E309,{"知识体","知识域","知识区","知识主题","知识点"},0)-1</f>
        <v>3</v>
      </c>
      <c r="J309" s="21">
        <f>MATCH(F309,{"超","恰","亚","次"},0)-1</f>
        <v>1</v>
      </c>
      <c r="K309" s="21" t="str">
        <f t="shared" si="38"/>
        <v>数学</v>
      </c>
      <c r="L309" s="26" t="s">
        <v>4608</v>
      </c>
      <c r="M309" s="23" t="s">
        <v>301</v>
      </c>
      <c r="N309" s="23"/>
      <c r="O309" s="24" t="str">
        <f t="shared" si="32"/>
        <v xml:space="preserve">
  - 
    name:   函数模型及其应用
    title:   函数模型及其应用
    description: 
    koLyro: topic
    koLyri:  just
    son: </v>
      </c>
      <c r="P309" s="27" t="str">
        <f t="shared" si="39"/>
        <v xml:space="preserve">
        - 
          name:   函数模型及其应用
          title:   函数模型及其应用
          description: 
          koLyro: topic
          koLyri:  just
          son: </v>
      </c>
    </row>
    <row r="310" spans="1:16" ht="15" customHeight="1">
      <c r="A310" s="20">
        <f t="shared" si="33"/>
        <v>4</v>
      </c>
      <c r="B310" s="21" t="str">
        <f t="shared" si="34"/>
        <v>知识点</v>
      </c>
      <c r="C310" s="21" t="str">
        <f t="shared" si="35"/>
        <v>常见基本函数模型的应用</v>
      </c>
      <c r="D310" s="21" t="str">
        <f>IFERROR(IF(I310=1,INDEX( {"chinese","english","math","physics","chemistry","biology","politics","history","geography"},MATCH(C310,{"语文","英语","数学","物理","化学","生物","政治","历史","地理"},0)),IF(I310=2,INDEX(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,{"单项选择","阅读理解","信息匹配","完形填空","短文填空","单句填空","短文改错","单句改错","句型转换","翻译短语","翻译句子","词汇/短语及固搭","完成句子","听力"},0)),"")), "")</f>
        <v/>
      </c>
      <c r="E310" s="21" t="str">
        <f t="shared" si="36"/>
        <v>知识点</v>
      </c>
      <c r="F310" s="21" t="str">
        <f t="shared" si="37"/>
        <v>恰</v>
      </c>
      <c r="G310" s="21" t="str">
        <f>INDEX( {"body","discipline","area","topic","point"},MATCH(E310,{"知识体","知识域","知识区","知识主题","知识点"},0))</f>
        <v>point</v>
      </c>
      <c r="H310" s="21" t="str">
        <f>INDEX( {"super","just","sub","infras"},MATCH(F310,{"超","恰","亚","次"},0))</f>
        <v>just</v>
      </c>
      <c r="I310" s="21">
        <f>MATCH(E310,{"知识体","知识域","知识区","知识主题","知识点"},0)-1</f>
        <v>4</v>
      </c>
      <c r="J310" s="21">
        <f>MATCH(F310,{"超","恰","亚","次"},0)-1</f>
        <v>1</v>
      </c>
      <c r="K310" s="21" t="str">
        <f t="shared" si="38"/>
        <v>数学</v>
      </c>
      <c r="L310" s="26" t="s">
        <v>302</v>
      </c>
      <c r="M310" s="23"/>
      <c r="N310" s="23"/>
      <c r="O310" s="24" t="str">
        <f t="shared" si="32"/>
        <v xml:space="preserve">
  - 
    name:  常见基本函数模型的应用
    title:  常见基本函数模型的应用
    description: 
    koLyro: point
    koLyri:  just
    son: </v>
      </c>
      <c r="P310" s="27" t="str">
        <f t="shared" si="39"/>
        <v xml:space="preserve">
          - 
            name:  常见基本函数模型的应用
            title:  常见基本函数模型的应用
            description: 
            koLyro: point
            koLyri:  just
            son: </v>
      </c>
    </row>
    <row r="311" spans="1:16" ht="15" customHeight="1">
      <c r="A311" s="20">
        <f t="shared" si="33"/>
        <v>4</v>
      </c>
      <c r="B311" s="21" t="str">
        <f t="shared" si="34"/>
        <v>知识点</v>
      </c>
      <c r="C311" s="21" t="str">
        <f t="shared" si="35"/>
        <v>利率问题</v>
      </c>
      <c r="D311" s="21" t="str">
        <f>IFERROR(IF(I311=1,INDEX( {"chinese","english","math","physics","chemistry","biology","politics","history","geography"},MATCH(C311,{"语文","英语","数学","物理","化学","生物","政治","历史","地理"},0)),IF(I311=2,INDEX(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,{"单项选择","阅读理解","信息匹配","完形填空","短文填空","单句填空","短文改错","单句改错","句型转换","翻译短语","翻译句子","词汇/短语及固搭","完成句子","听力"},0)),"")), "")</f>
        <v/>
      </c>
      <c r="E311" s="21" t="str">
        <f t="shared" si="36"/>
        <v>知识点</v>
      </c>
      <c r="F311" s="21" t="str">
        <f t="shared" si="37"/>
        <v>恰</v>
      </c>
      <c r="G311" s="21" t="str">
        <f>INDEX( {"body","discipline","area","topic","point"},MATCH(E311,{"知识体","知识域","知识区","知识主题","知识点"},0))</f>
        <v>point</v>
      </c>
      <c r="H311" s="21" t="str">
        <f>INDEX( {"super","just","sub","infras"},MATCH(F311,{"超","恰","亚","次"},0))</f>
        <v>just</v>
      </c>
      <c r="I311" s="21">
        <f>MATCH(E311,{"知识体","知识域","知识区","知识主题","知识点"},0)-1</f>
        <v>4</v>
      </c>
      <c r="J311" s="21">
        <f>MATCH(F311,{"超","恰","亚","次"},0)-1</f>
        <v>1</v>
      </c>
      <c r="K311" s="21" t="str">
        <f t="shared" si="38"/>
        <v>数学</v>
      </c>
      <c r="L311" s="26" t="s">
        <v>303</v>
      </c>
      <c r="M311" s="23"/>
      <c r="N311" s="23"/>
      <c r="O311" s="24" t="str">
        <f t="shared" si="32"/>
        <v xml:space="preserve">
  - 
    name:  利率问题
    title:  利率问题
    description: 
    koLyro: point
    koLyri:  just
    son: </v>
      </c>
      <c r="P311" s="27" t="str">
        <f t="shared" si="39"/>
        <v xml:space="preserve">
          - 
            name:  利率问题
            title:  利率问题
            description: 
            koLyro: point
            koLyri:  just
            son: </v>
      </c>
    </row>
    <row r="312" spans="1:16" ht="15" customHeight="1">
      <c r="A312" s="20">
        <f t="shared" si="33"/>
        <v>4</v>
      </c>
      <c r="B312" s="21" t="str">
        <f t="shared" si="34"/>
        <v>知识点</v>
      </c>
      <c r="C312" s="21" t="str">
        <f t="shared" si="35"/>
        <v>增长率问题</v>
      </c>
      <c r="D312" s="21" t="str">
        <f>IFERROR(IF(I312=1,INDEX( {"chinese","english","math","physics","chemistry","biology","politics","history","geography"},MATCH(C312,{"语文","英语","数学","物理","化学","生物","政治","历史","地理"},0)),IF(I312=2,INDEX(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,{"单项选择","阅读理解","信息匹配","完形填空","短文填空","单句填空","短文改错","单句改错","句型转换","翻译短语","翻译句子","词汇/短语及固搭","完成句子","听力"},0)),"")), "")</f>
        <v/>
      </c>
      <c r="E312" s="21" t="str">
        <f t="shared" si="36"/>
        <v>知识点</v>
      </c>
      <c r="F312" s="21" t="str">
        <f t="shared" si="37"/>
        <v>恰</v>
      </c>
      <c r="G312" s="21" t="str">
        <f>INDEX( {"body","discipline","area","topic","point"},MATCH(E312,{"知识体","知识域","知识区","知识主题","知识点"},0))</f>
        <v>point</v>
      </c>
      <c r="H312" s="21" t="str">
        <f>INDEX( {"super","just","sub","infras"},MATCH(F312,{"超","恰","亚","次"},0))</f>
        <v>just</v>
      </c>
      <c r="I312" s="21">
        <f>MATCH(E312,{"知识体","知识域","知识区","知识主题","知识点"},0)-1</f>
        <v>4</v>
      </c>
      <c r="J312" s="21">
        <f>MATCH(F312,{"超","恰","亚","次"},0)-1</f>
        <v>1</v>
      </c>
      <c r="K312" s="21" t="str">
        <f t="shared" si="38"/>
        <v>数学</v>
      </c>
      <c r="L312" s="26" t="s">
        <v>304</v>
      </c>
      <c r="M312" s="23"/>
      <c r="N312" s="23"/>
      <c r="O312" s="24" t="str">
        <f t="shared" si="32"/>
        <v xml:space="preserve">
  - 
    name:  增长率问题
    title:  增长率问题
    description: 
    koLyro: point
    koLyri:  just
    son: </v>
      </c>
      <c r="P312" s="27" t="str">
        <f t="shared" si="39"/>
        <v xml:space="preserve">
          - 
            name:  增长率问题
            title:  增长率问题
            description: 
            koLyro: point
            koLyri:  just
            son: </v>
      </c>
    </row>
    <row r="313" spans="1:16" ht="15" customHeight="1">
      <c r="A313" s="20">
        <f t="shared" si="33"/>
        <v>4</v>
      </c>
      <c r="B313" s="21" t="str">
        <f t="shared" si="34"/>
        <v>知识点</v>
      </c>
      <c r="C313" s="21" t="str">
        <f t="shared" si="35"/>
        <v>函数模型的拟合</v>
      </c>
      <c r="D313" s="21" t="str">
        <f>IFERROR(IF(I313=1,INDEX( {"chinese","english","math","physics","chemistry","biology","politics","history","geography"},MATCH(C313,{"语文","英语","数学","物理","化学","生物","政治","历史","地理"},0)),IF(I313=2,INDEX(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,{"单项选择","阅读理解","信息匹配","完形填空","短文填空","单句填空","短文改错","单句改错","句型转换","翻译短语","翻译句子","词汇/短语及固搭","完成句子","听力"},0)),"")), "")</f>
        <v/>
      </c>
      <c r="E313" s="21" t="str">
        <f t="shared" si="36"/>
        <v>知识点</v>
      </c>
      <c r="F313" s="21" t="str">
        <f t="shared" si="37"/>
        <v>恰</v>
      </c>
      <c r="G313" s="21" t="str">
        <f>INDEX( {"body","discipline","area","topic","point"},MATCH(E313,{"知识体","知识域","知识区","知识主题","知识点"},0))</f>
        <v>point</v>
      </c>
      <c r="H313" s="21" t="str">
        <f>INDEX( {"super","just","sub","infras"},MATCH(F313,{"超","恰","亚","次"},0))</f>
        <v>just</v>
      </c>
      <c r="I313" s="21">
        <f>MATCH(E313,{"知识体","知识域","知识区","知识主题","知识点"},0)-1</f>
        <v>4</v>
      </c>
      <c r="J313" s="21">
        <f>MATCH(F313,{"超","恰","亚","次"},0)-1</f>
        <v>1</v>
      </c>
      <c r="K313" s="21" t="str">
        <f t="shared" si="38"/>
        <v>数学</v>
      </c>
      <c r="L313" s="26" t="s">
        <v>305</v>
      </c>
      <c r="M313" s="23"/>
      <c r="N313" s="23"/>
      <c r="O313" s="24" t="str">
        <f t="shared" si="32"/>
        <v xml:space="preserve">
  - 
    name:  函数模型的拟合
    title:  函数模型的拟合
    description: 
    koLyro: point
    koLyri:  just
    son: </v>
      </c>
      <c r="P313" s="27" t="str">
        <f t="shared" si="39"/>
        <v xml:space="preserve">
          - 
            name:  函数模型的拟合
            title:  函数模型的拟合
            description: 
            koLyro: point
            koLyri:  just
            son: </v>
      </c>
    </row>
    <row r="314" spans="1:16" ht="15" customHeight="1">
      <c r="A314" s="20">
        <f t="shared" si="33"/>
        <v>4</v>
      </c>
      <c r="B314" s="21" t="str">
        <f t="shared" si="34"/>
        <v>知识点</v>
      </c>
      <c r="C314" s="21" t="str">
        <f t="shared" si="35"/>
        <v>指数函数、对数函数、幂函数的差异</v>
      </c>
      <c r="D314" s="21" t="str">
        <f>IFERROR(IF(I314=1,INDEX( {"chinese","english","math","physics","chemistry","biology","politics","history","geography"},MATCH(C314,{"语文","英语","数学","物理","化学","生物","政治","历史","地理"},0)),IF(I314=2,INDEX(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,{"单项选择","阅读理解","信息匹配","完形填空","短文填空","单句填空","短文改错","单句改错","句型转换","翻译短语","翻译句子","词汇/短语及固搭","完成句子","听力"},0)),"")), "")</f>
        <v/>
      </c>
      <c r="E314" s="21" t="str">
        <f t="shared" si="36"/>
        <v>知识点</v>
      </c>
      <c r="F314" s="21" t="str">
        <f t="shared" si="37"/>
        <v>恰</v>
      </c>
      <c r="G314" s="21" t="str">
        <f>INDEX( {"body","discipline","area","topic","point"},MATCH(E314,{"知识体","知识域","知识区","知识主题","知识点"},0))</f>
        <v>point</v>
      </c>
      <c r="H314" s="21" t="str">
        <f>INDEX( {"super","just","sub","infras"},MATCH(F314,{"超","恰","亚","次"},0))</f>
        <v>just</v>
      </c>
      <c r="I314" s="21">
        <f>MATCH(E314,{"知识体","知识域","知识区","知识主题","知识点"},0)-1</f>
        <v>4</v>
      </c>
      <c r="J314" s="21">
        <f>MATCH(F314,{"超","恰","亚","次"},0)-1</f>
        <v>1</v>
      </c>
      <c r="K314" s="21" t="str">
        <f t="shared" si="38"/>
        <v>数学</v>
      </c>
      <c r="L314" s="26" t="s">
        <v>306</v>
      </c>
      <c r="M314" s="23"/>
      <c r="N314" s="23"/>
      <c r="O314" s="24" t="str">
        <f t="shared" si="32"/>
        <v xml:space="preserve">
  - 
    name:  指数函数、对数函数、幂函数的差异
    title:  指数函数、对数函数、幂函数的差异
    description: 
    koLyro: point
    koLyri:  just
    son: </v>
      </c>
      <c r="P314" s="27" t="str">
        <f t="shared" si="39"/>
        <v xml:space="preserve">
          - 
            name:  指数函数、对数函数、幂函数的差异
            title:  指数函数、对数函数、幂函数的差异
            description: 
            koLyro: point
            koLyri:  just
            son: </v>
      </c>
    </row>
    <row r="315" spans="1:16" ht="15" customHeight="1">
      <c r="A315" s="20">
        <f t="shared" si="33"/>
        <v>3</v>
      </c>
      <c r="B315" s="21" t="str">
        <f t="shared" si="34"/>
        <v>知识主题</v>
      </c>
      <c r="C315" s="21" t="str">
        <f t="shared" si="35"/>
        <v xml:space="preserve"> 变化率与导数、导数的计算</v>
      </c>
      <c r="D315" s="21" t="str">
        <f>IFERROR(IF(I315=1,INDEX( {"chinese","english","math","physics","chemistry","biology","politics","history","geography"},MATCH(C315,{"语文","英语","数学","物理","化学","生物","政治","历史","地理"},0)),IF(I315=2,INDEX(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,{"单项选择","阅读理解","信息匹配","完形填空","短文填空","单句填空","短文改错","单句改错","句型转换","翻译短语","翻译句子","词汇/短语及固搭","完成句子","听力"},0)),"")), "")</f>
        <v/>
      </c>
      <c r="E315" s="21" t="str">
        <f t="shared" si="36"/>
        <v>知识主题</v>
      </c>
      <c r="F315" s="21" t="str">
        <f t="shared" si="37"/>
        <v>恰</v>
      </c>
      <c r="G315" s="21" t="str">
        <f>INDEX( {"body","discipline","area","topic","point"},MATCH(E315,{"知识体","知识域","知识区","知识主题","知识点"},0))</f>
        <v>topic</v>
      </c>
      <c r="H315" s="21" t="str">
        <f>INDEX( {"super","just","sub","infras"},MATCH(F315,{"超","恰","亚","次"},0))</f>
        <v>just</v>
      </c>
      <c r="I315" s="21">
        <f>MATCH(E315,{"知识体","知识域","知识区","知识主题","知识点"},0)-1</f>
        <v>3</v>
      </c>
      <c r="J315" s="21">
        <f>MATCH(F315,{"超","恰","亚","次"},0)-1</f>
        <v>1</v>
      </c>
      <c r="K315" s="21" t="str">
        <f t="shared" si="38"/>
        <v>数学</v>
      </c>
      <c r="L315" s="26" t="s">
        <v>4609</v>
      </c>
      <c r="M315" s="23" t="s">
        <v>308</v>
      </c>
      <c r="N315" s="23"/>
      <c r="O315" s="24" t="str">
        <f t="shared" si="32"/>
        <v xml:space="preserve">
  - 
    name:   变化率与导数、导数的计算
    title:   变化率与导数、导数的计算
    description: 
    koLyro: topic
    koLyri:  just
    son: </v>
      </c>
      <c r="P315" s="27" t="str">
        <f t="shared" si="39"/>
        <v xml:space="preserve">
        - 
          name:   变化率与导数、导数的计算
          title:   变化率与导数、导数的计算
          description: 
          koLyro: topic
          koLyri:  just
          son: </v>
      </c>
    </row>
    <row r="316" spans="1:16" ht="15" customHeight="1">
      <c r="A316" s="20">
        <f t="shared" si="33"/>
        <v>4</v>
      </c>
      <c r="B316" s="21" t="str">
        <f t="shared" si="34"/>
        <v>知识点</v>
      </c>
      <c r="C316" s="21" t="str">
        <f t="shared" si="35"/>
        <v>变化率的概念</v>
      </c>
      <c r="D316" s="21" t="str">
        <f>IFERROR(IF(I316=1,INDEX( {"chinese","english","math","physics","chemistry","biology","politics","history","geography"},MATCH(C316,{"语文","英语","数学","物理","化学","生物","政治","历史","地理"},0)),IF(I316=2,INDEX(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,{"单项选择","阅读理解","信息匹配","完形填空","短文填空","单句填空","短文改错","单句改错","句型转换","翻译短语","翻译句子","词汇/短语及固搭","完成句子","听力"},0)),"")), "")</f>
        <v/>
      </c>
      <c r="E316" s="21" t="str">
        <f t="shared" si="36"/>
        <v>知识点</v>
      </c>
      <c r="F316" s="21" t="str">
        <f t="shared" si="37"/>
        <v>恰</v>
      </c>
      <c r="G316" s="21" t="str">
        <f>INDEX( {"body","discipline","area","topic","point"},MATCH(E316,{"知识体","知识域","知识区","知识主题","知识点"},0))</f>
        <v>point</v>
      </c>
      <c r="H316" s="21" t="str">
        <f>INDEX( {"super","just","sub","infras"},MATCH(F316,{"超","恰","亚","次"},0))</f>
        <v>just</v>
      </c>
      <c r="I316" s="21">
        <f>MATCH(E316,{"知识体","知识域","知识区","知识主题","知识点"},0)-1</f>
        <v>4</v>
      </c>
      <c r="J316" s="21">
        <f>MATCH(F316,{"超","恰","亚","次"},0)-1</f>
        <v>1</v>
      </c>
      <c r="K316" s="21" t="str">
        <f t="shared" si="38"/>
        <v>数学</v>
      </c>
      <c r="L316" s="26" t="s">
        <v>309</v>
      </c>
      <c r="M316" s="23"/>
      <c r="N316" s="23"/>
      <c r="O316" s="24" t="str">
        <f t="shared" si="32"/>
        <v xml:space="preserve">
  - 
    name:  变化率的概念
    title:  变化率的概念
    description: 
    koLyro: point
    koLyri:  just
    son: </v>
      </c>
      <c r="P316" s="27" t="str">
        <f t="shared" si="39"/>
        <v xml:space="preserve">
          - 
            name:  变化率的概念
            title:  变化率的概念
            description: 
            koLyro: point
            koLyri:  just
            son: </v>
      </c>
    </row>
    <row r="317" spans="1:16" ht="15" customHeight="1">
      <c r="A317" s="20">
        <f t="shared" si="33"/>
        <v>4</v>
      </c>
      <c r="B317" s="21" t="str">
        <f t="shared" si="34"/>
        <v>知识点</v>
      </c>
      <c r="C317" s="21" t="str">
        <f t="shared" si="35"/>
        <v>导数的定义</v>
      </c>
      <c r="D317" s="21" t="str">
        <f>IFERROR(IF(I317=1,INDEX( {"chinese","english","math","physics","chemistry","biology","politics","history","geography"},MATCH(C317,{"语文","英语","数学","物理","化学","生物","政治","历史","地理"},0)),IF(I317=2,INDEX(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,{"单项选择","阅读理解","信息匹配","完形填空","短文填空","单句填空","短文改错","单句改错","句型转换","翻译短语","翻译句子","词汇/短语及固搭","完成句子","听力"},0)),"")), "")</f>
        <v/>
      </c>
      <c r="E317" s="21" t="str">
        <f t="shared" si="36"/>
        <v>知识点</v>
      </c>
      <c r="F317" s="21" t="str">
        <f t="shared" si="37"/>
        <v>恰</v>
      </c>
      <c r="G317" s="21" t="str">
        <f>INDEX( {"body","discipline","area","topic","point"},MATCH(E317,{"知识体","知识域","知识区","知识主题","知识点"},0))</f>
        <v>point</v>
      </c>
      <c r="H317" s="21" t="str">
        <f>INDEX( {"super","just","sub","infras"},MATCH(F317,{"超","恰","亚","次"},0))</f>
        <v>just</v>
      </c>
      <c r="I317" s="21">
        <f>MATCH(E317,{"知识体","知识域","知识区","知识主题","知识点"},0)-1</f>
        <v>4</v>
      </c>
      <c r="J317" s="21">
        <f>MATCH(F317,{"超","恰","亚","次"},0)-1</f>
        <v>1</v>
      </c>
      <c r="K317" s="21" t="str">
        <f t="shared" si="38"/>
        <v>数学</v>
      </c>
      <c r="L317" s="26" t="s">
        <v>310</v>
      </c>
      <c r="M317" s="23"/>
      <c r="N317" s="23"/>
      <c r="O317" s="24" t="str">
        <f t="shared" si="32"/>
        <v xml:space="preserve">
  - 
    name:  导数的定义
    title:  导数的定义
    description: 
    koLyro: point
    koLyri:  just
    son: </v>
      </c>
      <c r="P317" s="27" t="str">
        <f t="shared" si="39"/>
        <v xml:space="preserve">
          - 
            name:  导数的定义
            title:  导数的定义
            description: 
            koLyro: point
            koLyri:  just
            son: </v>
      </c>
    </row>
    <row r="318" spans="1:16" ht="15" customHeight="1">
      <c r="A318" s="20">
        <f t="shared" si="33"/>
        <v>4</v>
      </c>
      <c r="B318" s="21" t="str">
        <f t="shared" si="34"/>
        <v>知识点</v>
      </c>
      <c r="C318" s="21" t="str">
        <f t="shared" si="35"/>
        <v>基本初等函数的导数公式</v>
      </c>
      <c r="D318" s="21" t="str">
        <f>IFERROR(IF(I318=1,INDEX( {"chinese","english","math","physics","chemistry","biology","politics","history","geography"},MATCH(C318,{"语文","英语","数学","物理","化学","生物","政治","历史","地理"},0)),IF(I318=2,INDEX(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,{"单项选择","阅读理解","信息匹配","完形填空","短文填空","单句填空","短文改错","单句改错","句型转换","翻译短语","翻译句子","词汇/短语及固搭","完成句子","听力"},0)),"")), "")</f>
        <v/>
      </c>
      <c r="E318" s="21" t="str">
        <f t="shared" si="36"/>
        <v>知识点</v>
      </c>
      <c r="F318" s="21" t="str">
        <f t="shared" si="37"/>
        <v>恰</v>
      </c>
      <c r="G318" s="21" t="str">
        <f>INDEX( {"body","discipline","area","topic","point"},MATCH(E318,{"知识体","知识域","知识区","知识主题","知识点"},0))</f>
        <v>point</v>
      </c>
      <c r="H318" s="21" t="str">
        <f>INDEX( {"super","just","sub","infras"},MATCH(F318,{"超","恰","亚","次"},0))</f>
        <v>just</v>
      </c>
      <c r="I318" s="21">
        <f>MATCH(E318,{"知识体","知识域","知识区","知识主题","知识点"},0)-1</f>
        <v>4</v>
      </c>
      <c r="J318" s="21">
        <f>MATCH(F318,{"超","恰","亚","次"},0)-1</f>
        <v>1</v>
      </c>
      <c r="K318" s="21" t="str">
        <f t="shared" si="38"/>
        <v>数学</v>
      </c>
      <c r="L318" s="26" t="s">
        <v>311</v>
      </c>
      <c r="M318" s="23"/>
      <c r="N318" s="23"/>
      <c r="O318" s="24" t="str">
        <f t="shared" si="32"/>
        <v xml:space="preserve">
  - 
    name:  基本初等函数的导数公式
    title:  基本初等函数的导数公式
    description: 
    koLyro: point
    koLyri:  just
    son: </v>
      </c>
      <c r="P318" s="27" t="str">
        <f t="shared" si="39"/>
        <v xml:space="preserve">
          - 
            name:  基本初等函数的导数公式
            title:  基本初等函数的导数公式
            description: 
            koLyro: point
            koLyri:  just
            son: </v>
      </c>
    </row>
    <row r="319" spans="1:16" ht="15" customHeight="1">
      <c r="A319" s="20">
        <f t="shared" si="33"/>
        <v>4</v>
      </c>
      <c r="B319" s="21" t="str">
        <f t="shared" si="34"/>
        <v>知识点</v>
      </c>
      <c r="C319" s="21" t="str">
        <f t="shared" si="35"/>
        <v>导数的运算</v>
      </c>
      <c r="D319" s="21" t="str">
        <f>IFERROR(IF(I319=1,INDEX( {"chinese","english","math","physics","chemistry","biology","politics","history","geography"},MATCH(C319,{"语文","英语","数学","物理","化学","生物","政治","历史","地理"},0)),IF(I319=2,INDEX(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,{"单项选择","阅读理解","信息匹配","完形填空","短文填空","单句填空","短文改错","单句改错","句型转换","翻译短语","翻译句子","词汇/短语及固搭","完成句子","听力"},0)),"")), "")</f>
        <v/>
      </c>
      <c r="E319" s="21" t="str">
        <f t="shared" si="36"/>
        <v>知识点</v>
      </c>
      <c r="F319" s="21" t="str">
        <f t="shared" si="37"/>
        <v>恰</v>
      </c>
      <c r="G319" s="21" t="str">
        <f>INDEX( {"body","discipline","area","topic","point"},MATCH(E319,{"知识体","知识域","知识区","知识主题","知识点"},0))</f>
        <v>point</v>
      </c>
      <c r="H319" s="21" t="str">
        <f>INDEX( {"super","just","sub","infras"},MATCH(F319,{"超","恰","亚","次"},0))</f>
        <v>just</v>
      </c>
      <c r="I319" s="21">
        <f>MATCH(E319,{"知识体","知识域","知识区","知识主题","知识点"},0)-1</f>
        <v>4</v>
      </c>
      <c r="J319" s="21">
        <f>MATCH(F319,{"超","恰","亚","次"},0)-1</f>
        <v>1</v>
      </c>
      <c r="K319" s="21" t="str">
        <f t="shared" si="38"/>
        <v>数学</v>
      </c>
      <c r="L319" s="26" t="s">
        <v>312</v>
      </c>
      <c r="M319" s="23"/>
      <c r="N319" s="23"/>
      <c r="O319" s="24" t="str">
        <f t="shared" si="32"/>
        <v xml:space="preserve">
  - 
    name:  导数的运算
    title:  导数的运算
    description: 
    koLyro: point
    koLyri:  just
    son: </v>
      </c>
      <c r="P319" s="27" t="str">
        <f t="shared" si="39"/>
        <v xml:space="preserve">
          - 
            name:  导数的运算
            title:  导数的运算
            description: 
            koLyro: point
            koLyri:  just
            son: </v>
      </c>
    </row>
    <row r="320" spans="1:16" ht="15" customHeight="1">
      <c r="A320" s="20">
        <f t="shared" si="33"/>
        <v>5</v>
      </c>
      <c r="B320" s="21" t="str">
        <f t="shared" si="34"/>
        <v>知识亚点</v>
      </c>
      <c r="C320" s="21" t="str">
        <f t="shared" si="35"/>
        <v>导数的运算法则</v>
      </c>
      <c r="D320" s="21" t="str">
        <f>IFERROR(IF(I320=1,INDEX( {"chinese","english","math","physics","chemistry","biology","politics","history","geography"},MATCH(C320,{"语文","英语","数学","物理","化学","生物","政治","历史","地理"},0)),IF(I320=2,INDEX(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,{"单项选择","阅读理解","信息匹配","完形填空","短文填空","单句填空","短文改错","单句改错","句型转换","翻译短语","翻译句子","词汇/短语及固搭","完成句子","听力"},0)),"")), "")</f>
        <v/>
      </c>
      <c r="E320" s="21" t="str">
        <f t="shared" si="36"/>
        <v>知识点</v>
      </c>
      <c r="F320" s="21" t="str">
        <f t="shared" si="37"/>
        <v>亚</v>
      </c>
      <c r="G320" s="21" t="str">
        <f>INDEX( {"body","discipline","area","topic","point"},MATCH(E320,{"知识体","知识域","知识区","知识主题","知识点"},0))</f>
        <v>point</v>
      </c>
      <c r="H320" s="21" t="str">
        <f>INDEX( {"super","just","sub","infras"},MATCH(F320,{"超","恰","亚","次"},0))</f>
        <v>sub</v>
      </c>
      <c r="I320" s="21">
        <f>MATCH(E320,{"知识体","知识域","知识区","知识主题","知识点"},0)-1</f>
        <v>4</v>
      </c>
      <c r="J320" s="21">
        <f>MATCH(F320,{"超","恰","亚","次"},0)-1</f>
        <v>2</v>
      </c>
      <c r="K320" s="21" t="str">
        <f t="shared" si="38"/>
        <v>数学</v>
      </c>
      <c r="L320" s="26" t="s">
        <v>313</v>
      </c>
      <c r="M320" s="23"/>
      <c r="N320" s="23"/>
      <c r="O320" s="24" t="str">
        <f t="shared" si="32"/>
        <v xml:space="preserve">
  - 
    name:  导数的运算法则
    title:  导数的运算法则
    description: 
    koLyro: point
    koLyri:  sub
    son: </v>
      </c>
      <c r="P320" s="27" t="str">
        <f t="shared" si="39"/>
        <v xml:space="preserve">
            - 
              name:  导数的运算法则
              title:  导数的运算法则
              description: 
              koLyro: point
              koLyri:  sub
              son: </v>
      </c>
    </row>
    <row r="321" spans="1:16" ht="15" customHeight="1">
      <c r="A321" s="20">
        <f t="shared" si="33"/>
        <v>5</v>
      </c>
      <c r="B321" s="21" t="str">
        <f t="shared" si="34"/>
        <v>知识亚点</v>
      </c>
      <c r="C321" s="21" t="str">
        <f t="shared" si="35"/>
        <v>简单复合函数的导数</v>
      </c>
      <c r="D321" s="21" t="str">
        <f>IFERROR(IF(I321=1,INDEX( {"chinese","english","math","physics","chemistry","biology","politics","history","geography"},MATCH(C321,{"语文","英语","数学","物理","化学","生物","政治","历史","地理"},0)),IF(I321=2,INDEX(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,{"单项选择","阅读理解","信息匹配","完形填空","短文填空","单句填空","短文改错","单句改错","句型转换","翻译短语","翻译句子","词汇/短语及固搭","完成句子","听力"},0)),"")), "")</f>
        <v/>
      </c>
      <c r="E321" s="21" t="str">
        <f t="shared" si="36"/>
        <v>知识点</v>
      </c>
      <c r="F321" s="21" t="str">
        <f t="shared" si="37"/>
        <v>亚</v>
      </c>
      <c r="G321" s="21" t="str">
        <f>INDEX( {"body","discipline","area","topic","point"},MATCH(E321,{"知识体","知识域","知识区","知识主题","知识点"},0))</f>
        <v>point</v>
      </c>
      <c r="H321" s="21" t="str">
        <f>INDEX( {"super","just","sub","infras"},MATCH(F321,{"超","恰","亚","次"},0))</f>
        <v>sub</v>
      </c>
      <c r="I321" s="21">
        <f>MATCH(E321,{"知识体","知识域","知识区","知识主题","知识点"},0)-1</f>
        <v>4</v>
      </c>
      <c r="J321" s="21">
        <f>MATCH(F321,{"超","恰","亚","次"},0)-1</f>
        <v>2</v>
      </c>
      <c r="K321" s="21" t="str">
        <f t="shared" si="38"/>
        <v>数学</v>
      </c>
      <c r="L321" s="26" t="s">
        <v>314</v>
      </c>
      <c r="M321" s="23"/>
      <c r="N321" s="23"/>
      <c r="O321" s="24" t="str">
        <f t="shared" si="32"/>
        <v xml:space="preserve">
  - 
    name:  简单复合函数的导数
    title:  简单复合函数的导数
    description: 
    koLyro: point
    koLyri:  sub
    son: </v>
      </c>
      <c r="P321" s="27" t="str">
        <f t="shared" si="39"/>
        <v xml:space="preserve">
            - 
              name:  简单复合函数的导数
              title:  简单复合函数的导数
              description: 
              koLyro: point
              koLyri:  sub
              son: </v>
      </c>
    </row>
    <row r="322" spans="1:16" ht="15" customHeight="1">
      <c r="A322" s="20">
        <f t="shared" si="33"/>
        <v>4</v>
      </c>
      <c r="B322" s="21" t="str">
        <f t="shared" si="34"/>
        <v>知识点</v>
      </c>
      <c r="C322" s="21" t="str">
        <f t="shared" si="35"/>
        <v>导数的几何意义</v>
      </c>
      <c r="D322" s="21" t="str">
        <f>IFERROR(IF(I322=1,INDEX( {"chinese","english","math","physics","chemistry","biology","politics","history","geography"},MATCH(C322,{"语文","英语","数学","物理","化学","生物","政治","历史","地理"},0)),IF(I322=2,INDEX(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,{"单项选择","阅读理解","信息匹配","完形填空","短文填空","单句填空","短文改错","单句改错","句型转换","翻译短语","翻译句子","词汇/短语及固搭","完成句子","听力"},0)),"")), "")</f>
        <v/>
      </c>
      <c r="E322" s="21" t="str">
        <f t="shared" si="36"/>
        <v>知识点</v>
      </c>
      <c r="F322" s="21" t="str">
        <f t="shared" si="37"/>
        <v>恰</v>
      </c>
      <c r="G322" s="21" t="str">
        <f>INDEX( {"body","discipline","area","topic","point"},MATCH(E322,{"知识体","知识域","知识区","知识主题","知识点"},0))</f>
        <v>point</v>
      </c>
      <c r="H322" s="21" t="str">
        <f>INDEX( {"super","just","sub","infras"},MATCH(F322,{"超","恰","亚","次"},0))</f>
        <v>just</v>
      </c>
      <c r="I322" s="21">
        <f>MATCH(E322,{"知识体","知识域","知识区","知识主题","知识点"},0)-1</f>
        <v>4</v>
      </c>
      <c r="J322" s="21">
        <f>MATCH(F322,{"超","恰","亚","次"},0)-1</f>
        <v>1</v>
      </c>
      <c r="K322" s="21" t="str">
        <f t="shared" si="38"/>
        <v>数学</v>
      </c>
      <c r="L322" s="26" t="s">
        <v>315</v>
      </c>
      <c r="M322" s="23"/>
      <c r="N322" s="23"/>
      <c r="O322" s="24" t="str">
        <f t="shared" si="32"/>
        <v xml:space="preserve">
  - 
    name:  导数的几何意义
    title:  导数的几何意义
    description: 
    koLyro: point
    koLyri:  just
    son: </v>
      </c>
      <c r="P322" s="27" t="str">
        <f t="shared" si="39"/>
        <v xml:space="preserve">
          - 
            name:  导数的几何意义
            title:  导数的几何意义
            description: 
            koLyro: point
            koLyri:  just
            son: </v>
      </c>
    </row>
    <row r="323" spans="1:16" ht="15" customHeight="1">
      <c r="A323" s="20">
        <f t="shared" si="33"/>
        <v>5</v>
      </c>
      <c r="B323" s="21" t="str">
        <f t="shared" si="34"/>
        <v>知识亚点</v>
      </c>
      <c r="C323" s="21" t="str">
        <f t="shared" si="35"/>
        <v>导数和切线的斜率</v>
      </c>
      <c r="D323" s="21" t="str">
        <f>IFERROR(IF(I323=1,INDEX( {"chinese","english","math","physics","chemistry","biology","politics","history","geography"},MATCH(C323,{"语文","英语","数学","物理","化学","生物","政治","历史","地理"},0)),IF(I323=2,INDEX(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,{"单项选择","阅读理解","信息匹配","完形填空","短文填空","单句填空","短文改错","单句改错","句型转换","翻译短语","翻译句子","词汇/短语及固搭","完成句子","听力"},0)),"")), "")</f>
        <v/>
      </c>
      <c r="E323" s="21" t="str">
        <f t="shared" si="36"/>
        <v>知识点</v>
      </c>
      <c r="F323" s="21" t="str">
        <f t="shared" si="37"/>
        <v>亚</v>
      </c>
      <c r="G323" s="21" t="str">
        <f>INDEX( {"body","discipline","area","topic","point"},MATCH(E323,{"知识体","知识域","知识区","知识主题","知识点"},0))</f>
        <v>point</v>
      </c>
      <c r="H323" s="21" t="str">
        <f>INDEX( {"super","just","sub","infras"},MATCH(F323,{"超","恰","亚","次"},0))</f>
        <v>sub</v>
      </c>
      <c r="I323" s="21">
        <f>MATCH(E323,{"知识体","知识域","知识区","知识主题","知识点"},0)-1</f>
        <v>4</v>
      </c>
      <c r="J323" s="21">
        <f>MATCH(F323,{"超","恰","亚","次"},0)-1</f>
        <v>2</v>
      </c>
      <c r="K323" s="21" t="str">
        <f t="shared" si="38"/>
        <v>数学</v>
      </c>
      <c r="L323" s="26" t="s">
        <v>316</v>
      </c>
      <c r="M323" s="23"/>
      <c r="N323" s="23"/>
      <c r="O323" s="24" t="str">
        <f t="shared" ref="O323:O386" si="40">SUBSTITUTE(SUBSTITUTE(SUBSTITUTE(SUBSTITUTE($O$1,"NAME",IF(D323="",C323,D323)),"TITLE",C323),"KO_LYRO",G323),"KO_LYRI",H323)</f>
        <v xml:space="preserve">
  - 
    name:  导数和切线的斜率
    title:  导数和切线的斜率
    description: 
    koLyro: point
    koLyri:  sub
    son: </v>
      </c>
      <c r="P323" s="27" t="str">
        <f t="shared" si="39"/>
        <v xml:space="preserve">
            - 
              name:  导数和切线的斜率
              title:  导数和切线的斜率
              description: 
              koLyro: point
              koLyri:  sub
              son: </v>
      </c>
    </row>
    <row r="324" spans="1:16" ht="15" customHeight="1">
      <c r="A324" s="20">
        <f t="shared" ref="A324:A387" si="41">IFERROR(FIND("├",L324),0)</f>
        <v>5</v>
      </c>
      <c r="B324" s="21" t="str">
        <f t="shared" ref="B324:B387" si="42">MID(L324,FIND("«",L324)+1,FIND("»",L324)-FIND("«",L324)-1)</f>
        <v>知识亚点</v>
      </c>
      <c r="C324" s="21" t="str">
        <f t="shared" ref="C324:C387" si="43">RIGHT(L324,LEN(L324)-FIND("»",L324))</f>
        <v>导数和距离的最值</v>
      </c>
      <c r="D324" s="21" t="str">
        <f>IFERROR(IF(I324=1,INDEX( {"chinese","english","math","physics","chemistry","biology","politics","history","geography"},MATCH(C324,{"语文","英语","数学","物理","化学","生物","政治","历史","地理"},0)),IF(I324=2,INDEX(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,{"单项选择","阅读理解","信息匹配","完形填空","短文填空","单句填空","短文改错","单句改错","句型转换","翻译短语","翻译句子","词汇/短语及固搭","完成句子","听力"},0)),"")), "")</f>
        <v/>
      </c>
      <c r="E324" s="21" t="str">
        <f t="shared" ref="E324:E387" si="44">SUBSTITUTE(SUBSTITUTE(SUBSTITUTE(SUBSTITUTE(B324,"超",""),"恰",""),"亚",""),"次","")</f>
        <v>知识点</v>
      </c>
      <c r="F324" s="21" t="str">
        <f t="shared" ref="F324:F387" si="45">IF(IFERROR(FIND("超",B324),-1)&gt;0,"超",  IF(IFERROR(FIND("亚",B324),-1)&gt;0,"亚",   IF(IFERROR(FIND("次",B324),-1)&gt;0,"次",    "恰"  )))</f>
        <v>亚</v>
      </c>
      <c r="G324" s="21" t="str">
        <f>INDEX( {"body","discipline","area","topic","point"},MATCH(E324,{"知识体","知识域","知识区","知识主题","知识点"},0))</f>
        <v>point</v>
      </c>
      <c r="H324" s="21" t="str">
        <f>INDEX( {"super","just","sub","infras"},MATCH(F324,{"超","恰","亚","次"},0))</f>
        <v>sub</v>
      </c>
      <c r="I324" s="21">
        <f>MATCH(E324,{"知识体","知识域","知识区","知识主题","知识点"},0)-1</f>
        <v>4</v>
      </c>
      <c r="J324" s="21">
        <f>MATCH(F324,{"超","恰","亚","次"},0)-1</f>
        <v>2</v>
      </c>
      <c r="K324" s="21" t="str">
        <f t="shared" ref="K324:K387" si="46">IF(I324=0,"",IF(I324=1,C324,K323))</f>
        <v>数学</v>
      </c>
      <c r="L324" s="26" t="s">
        <v>317</v>
      </c>
      <c r="M324" s="23"/>
      <c r="N324" s="23"/>
      <c r="O324" s="24" t="str">
        <f t="shared" si="40"/>
        <v xml:space="preserve">
  - 
    name:  导数和距离的最值
    title:  导数和距离的最值
    description: 
    koLyro: point
    koLyri:  sub
    son: </v>
      </c>
      <c r="P324" s="27" t="str">
        <f t="shared" si="39"/>
        <v xml:space="preserve">
            - 
              name:  导数和距离的最值
              title:  导数和距离的最值
              description: 
              koLyro: point
              koLyri:  sub
              son: </v>
      </c>
    </row>
    <row r="325" spans="1:16" ht="15" customHeight="1">
      <c r="A325" s="20">
        <f t="shared" si="41"/>
        <v>4</v>
      </c>
      <c r="B325" s="21" t="str">
        <f t="shared" si="42"/>
        <v>知识点</v>
      </c>
      <c r="C325" s="21" t="str">
        <f t="shared" si="43"/>
        <v>导数的物理意义</v>
      </c>
      <c r="D325" s="21" t="str">
        <f>IFERROR(IF(I325=1,INDEX( {"chinese","english","math","physics","chemistry","biology","politics","history","geography"},MATCH(C325,{"语文","英语","数学","物理","化学","生物","政治","历史","地理"},0)),IF(I325=2,INDEX(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,{"单项选择","阅读理解","信息匹配","完形填空","短文填空","单句填空","短文改错","单句改错","句型转换","翻译短语","翻译句子","词汇/短语及固搭","完成句子","听力"},0)),"")), "")</f>
        <v/>
      </c>
      <c r="E325" s="21" t="str">
        <f t="shared" si="44"/>
        <v>知识点</v>
      </c>
      <c r="F325" s="21" t="str">
        <f t="shared" si="45"/>
        <v>恰</v>
      </c>
      <c r="G325" s="21" t="str">
        <f>INDEX( {"body","discipline","area","topic","point"},MATCH(E325,{"知识体","知识域","知识区","知识主题","知识点"},0))</f>
        <v>point</v>
      </c>
      <c r="H325" s="21" t="str">
        <f>INDEX( {"super","just","sub","infras"},MATCH(F325,{"超","恰","亚","次"},0))</f>
        <v>just</v>
      </c>
      <c r="I325" s="21">
        <f>MATCH(E325,{"知识体","知识域","知识区","知识主题","知识点"},0)-1</f>
        <v>4</v>
      </c>
      <c r="J325" s="21">
        <f>MATCH(F325,{"超","恰","亚","次"},0)-1</f>
        <v>1</v>
      </c>
      <c r="K325" s="21" t="str">
        <f t="shared" si="46"/>
        <v>数学</v>
      </c>
      <c r="L325" s="26" t="s">
        <v>318</v>
      </c>
      <c r="M325" s="23"/>
      <c r="N325" s="23"/>
      <c r="O325" s="24" t="str">
        <f t="shared" si="40"/>
        <v xml:space="preserve">
  - 
    name:  导数的物理意义
    title:  导数的物理意义
    description: 
    koLyro: point
    koLyri:  just
    son: </v>
      </c>
      <c r="P325" s="27" t="str">
        <f t="shared" ref="P325:P388" si="47">SUBSTITUTE(O325,CHAR(10),CHAR(10)&amp;REPT("  ",A325))</f>
        <v xml:space="preserve">
          - 
            name:  导数的物理意义
            title:  导数的物理意义
            description: 
            koLyro: point
            koLyri:  just
            son: </v>
      </c>
    </row>
    <row r="326" spans="1:16" ht="15" customHeight="1">
      <c r="A326" s="20">
        <f t="shared" si="41"/>
        <v>4</v>
      </c>
      <c r="B326" s="21" t="str">
        <f t="shared" si="42"/>
        <v>知识点</v>
      </c>
      <c r="C326" s="21" t="str">
        <f t="shared" si="43"/>
        <v>导数与函数的单调性</v>
      </c>
      <c r="D326" s="21" t="str">
        <f>IFERROR(IF(I326=1,INDEX( {"chinese","english","math","physics","chemistry","biology","politics","history","geography"},MATCH(C326,{"语文","英语","数学","物理","化学","生物","政治","历史","地理"},0)),IF(I326=2,INDEX(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,{"单项选择","阅读理解","信息匹配","完形填空","短文填空","单句填空","短文改错","单句改错","句型转换","翻译短语","翻译句子","词汇/短语及固搭","完成句子","听力"},0)),"")), "")</f>
        <v/>
      </c>
      <c r="E326" s="21" t="str">
        <f t="shared" si="44"/>
        <v>知识点</v>
      </c>
      <c r="F326" s="21" t="str">
        <f t="shared" si="45"/>
        <v>恰</v>
      </c>
      <c r="G326" s="21" t="str">
        <f>INDEX( {"body","discipline","area","topic","point"},MATCH(E326,{"知识体","知识域","知识区","知识主题","知识点"},0))</f>
        <v>point</v>
      </c>
      <c r="H326" s="21" t="str">
        <f>INDEX( {"super","just","sub","infras"},MATCH(F326,{"超","恰","亚","次"},0))</f>
        <v>just</v>
      </c>
      <c r="I326" s="21">
        <f>MATCH(E326,{"知识体","知识域","知识区","知识主题","知识点"},0)-1</f>
        <v>4</v>
      </c>
      <c r="J326" s="21">
        <f>MATCH(F326,{"超","恰","亚","次"},0)-1</f>
        <v>1</v>
      </c>
      <c r="K326" s="21" t="str">
        <f t="shared" si="46"/>
        <v>数学</v>
      </c>
      <c r="L326" s="26" t="s">
        <v>319</v>
      </c>
      <c r="M326" s="23"/>
      <c r="N326" s="23"/>
      <c r="O326" s="24" t="str">
        <f t="shared" si="40"/>
        <v xml:space="preserve">
  - 
    name:  导数与函数的单调性
    title:  导数与函数的单调性
    description: 
    koLyro: point
    koLyri:  just
    son: </v>
      </c>
      <c r="P326" s="27" t="str">
        <f t="shared" si="47"/>
        <v xml:space="preserve">
          - 
            name:  导数与函数的单调性
            title:  导数与函数的单调性
            description: 
            koLyro: point
            koLyri:  just
            son: </v>
      </c>
    </row>
    <row r="327" spans="1:16" ht="15" customHeight="1">
      <c r="A327" s="20">
        <f t="shared" si="41"/>
        <v>5</v>
      </c>
      <c r="B327" s="21" t="str">
        <f t="shared" si="42"/>
        <v>知识亚点</v>
      </c>
      <c r="C327" s="21" t="str">
        <f t="shared" si="43"/>
        <v>导数与函数单调性的关系</v>
      </c>
      <c r="D327" s="21" t="str">
        <f>IFERROR(IF(I327=1,INDEX( {"chinese","english","math","physics","chemistry","biology","politics","history","geography"},MATCH(C327,{"语文","英语","数学","物理","化学","生物","政治","历史","地理"},0)),IF(I327=2,INDEX(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,{"单项选择","阅读理解","信息匹配","完形填空","短文填空","单句填空","短文改错","单句改错","句型转换","翻译短语","翻译句子","词汇/短语及固搭","完成句子","听力"},0)),"")), "")</f>
        <v/>
      </c>
      <c r="E327" s="21" t="str">
        <f t="shared" si="44"/>
        <v>知识点</v>
      </c>
      <c r="F327" s="21" t="str">
        <f t="shared" si="45"/>
        <v>亚</v>
      </c>
      <c r="G327" s="21" t="str">
        <f>INDEX( {"body","discipline","area","topic","point"},MATCH(E327,{"知识体","知识域","知识区","知识主题","知识点"},0))</f>
        <v>point</v>
      </c>
      <c r="H327" s="21" t="str">
        <f>INDEX( {"super","just","sub","infras"},MATCH(F327,{"超","恰","亚","次"},0))</f>
        <v>sub</v>
      </c>
      <c r="I327" s="21">
        <f>MATCH(E327,{"知识体","知识域","知识区","知识主题","知识点"},0)-1</f>
        <v>4</v>
      </c>
      <c r="J327" s="21">
        <f>MATCH(F327,{"超","恰","亚","次"},0)-1</f>
        <v>2</v>
      </c>
      <c r="K327" s="21" t="str">
        <f t="shared" si="46"/>
        <v>数学</v>
      </c>
      <c r="L327" s="26" t="s">
        <v>320</v>
      </c>
      <c r="M327" s="23"/>
      <c r="N327" s="23"/>
      <c r="O327" s="24" t="str">
        <f t="shared" si="40"/>
        <v xml:space="preserve">
  - 
    name:  导数与函数单调性的关系
    title:  导数与函数单调性的关系
    description: 
    koLyro: point
    koLyri:  sub
    son: </v>
      </c>
      <c r="P327" s="27" t="str">
        <f t="shared" si="47"/>
        <v xml:space="preserve">
            - 
              name:  导数与函数单调性的关系
              title:  导数与函数单调性的关系
              description: 
              koLyro: point
              koLyri:  sub
              son: </v>
      </c>
    </row>
    <row r="328" spans="1:16" ht="15" customHeight="1">
      <c r="A328" s="20">
        <f t="shared" si="41"/>
        <v>5</v>
      </c>
      <c r="B328" s="21" t="str">
        <f t="shared" si="42"/>
        <v>知识亚点</v>
      </c>
      <c r="C328" s="21" t="str">
        <f t="shared" si="43"/>
        <v>导数在函数的单调性中的应用</v>
      </c>
      <c r="D328" s="21" t="str">
        <f>IFERROR(IF(I328=1,INDEX( {"chinese","english","math","physics","chemistry","biology","politics","history","geography"},MATCH(C328,{"语文","英语","数学","物理","化学","生物","政治","历史","地理"},0)),IF(I328=2,INDEX(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,{"单项选择","阅读理解","信息匹配","完形填空","短文填空","单句填空","短文改错","单句改错","句型转换","翻译短语","翻译句子","词汇/短语及固搭","完成句子","听力"},0)),"")), "")</f>
        <v/>
      </c>
      <c r="E328" s="21" t="str">
        <f t="shared" si="44"/>
        <v>知识点</v>
      </c>
      <c r="F328" s="21" t="str">
        <f t="shared" si="45"/>
        <v>亚</v>
      </c>
      <c r="G328" s="21" t="str">
        <f>INDEX( {"body","discipline","area","topic","point"},MATCH(E328,{"知识体","知识域","知识区","知识主题","知识点"},0))</f>
        <v>point</v>
      </c>
      <c r="H328" s="21" t="str">
        <f>INDEX( {"super","just","sub","infras"},MATCH(F328,{"超","恰","亚","次"},0))</f>
        <v>sub</v>
      </c>
      <c r="I328" s="21">
        <f>MATCH(E328,{"知识体","知识域","知识区","知识主题","知识点"},0)-1</f>
        <v>4</v>
      </c>
      <c r="J328" s="21">
        <f>MATCH(F328,{"超","恰","亚","次"},0)-1</f>
        <v>2</v>
      </c>
      <c r="K328" s="21" t="str">
        <f t="shared" si="46"/>
        <v>数学</v>
      </c>
      <c r="L328" s="26" t="s">
        <v>321</v>
      </c>
      <c r="M328" s="23"/>
      <c r="N328" s="23"/>
      <c r="O328" s="24" t="str">
        <f t="shared" si="40"/>
        <v xml:space="preserve">
  - 
    name:  导数在函数的单调性中的应用
    title:  导数在函数的单调性中的应用
    description: 
    koLyro: point
    koLyri:  sub
    son: </v>
      </c>
      <c r="P328" s="27" t="str">
        <f t="shared" si="47"/>
        <v xml:space="preserve">
            - 
              name:  导数在函数的单调性中的应用
              title:  导数在函数的单调性中的应用
              description: 
              koLyro: point
              koLyri:  sub
              son: </v>
      </c>
    </row>
    <row r="329" spans="1:16" ht="15" customHeight="1">
      <c r="A329" s="20">
        <f t="shared" si="41"/>
        <v>5</v>
      </c>
      <c r="B329" s="21" t="str">
        <f t="shared" si="42"/>
        <v>知识亚点</v>
      </c>
      <c r="C329" s="21" t="str">
        <f t="shared" si="43"/>
        <v>应用导数比较函数大小</v>
      </c>
      <c r="D329" s="21" t="str">
        <f>IFERROR(IF(I329=1,INDEX( {"chinese","english","math","physics","chemistry","biology","politics","history","geography"},MATCH(C329,{"语文","英语","数学","物理","化学","生物","政治","历史","地理"},0)),IF(I329=2,INDEX(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,{"单项选择","阅读理解","信息匹配","完形填空","短文填空","单句填空","短文改错","单句改错","句型转换","翻译短语","翻译句子","词汇/短语及固搭","完成句子","听力"},0)),"")), "")</f>
        <v/>
      </c>
      <c r="E329" s="21" t="str">
        <f t="shared" si="44"/>
        <v>知识点</v>
      </c>
      <c r="F329" s="21" t="str">
        <f t="shared" si="45"/>
        <v>亚</v>
      </c>
      <c r="G329" s="21" t="str">
        <f>INDEX( {"body","discipline","area","topic","point"},MATCH(E329,{"知识体","知识域","知识区","知识主题","知识点"},0))</f>
        <v>point</v>
      </c>
      <c r="H329" s="21" t="str">
        <f>INDEX( {"super","just","sub","infras"},MATCH(F329,{"超","恰","亚","次"},0))</f>
        <v>sub</v>
      </c>
      <c r="I329" s="21">
        <f>MATCH(E329,{"知识体","知识域","知识区","知识主题","知识点"},0)-1</f>
        <v>4</v>
      </c>
      <c r="J329" s="21">
        <f>MATCH(F329,{"超","恰","亚","次"},0)-1</f>
        <v>2</v>
      </c>
      <c r="K329" s="21" t="str">
        <f t="shared" si="46"/>
        <v>数学</v>
      </c>
      <c r="L329" s="26" t="s">
        <v>322</v>
      </c>
      <c r="M329" s="23"/>
      <c r="N329" s="23"/>
      <c r="O329" s="24" t="str">
        <f t="shared" si="40"/>
        <v xml:space="preserve">
  - 
    name:  应用导数比较函数大小
    title:  应用导数比较函数大小
    description: 
    koLyro: point
    koLyri:  sub
    son: </v>
      </c>
      <c r="P329" s="27" t="str">
        <f t="shared" si="47"/>
        <v xml:space="preserve">
            - 
              name:  应用导数比较函数大小
              title:  应用导数比较函数大小
              description: 
              koLyro: point
              koLyri:  sub
              son: </v>
      </c>
    </row>
    <row r="330" spans="1:16" ht="15" customHeight="1">
      <c r="A330" s="20">
        <f t="shared" si="41"/>
        <v>5</v>
      </c>
      <c r="B330" s="21" t="str">
        <f t="shared" si="42"/>
        <v>知识亚点</v>
      </c>
      <c r="C330" s="21" t="str">
        <f t="shared" si="43"/>
        <v>导数与函数值域</v>
      </c>
      <c r="D330" s="21" t="str">
        <f>IFERROR(IF(I330=1,INDEX( {"chinese","english","math","physics","chemistry","biology","politics","history","geography"},MATCH(C330,{"语文","英语","数学","物理","化学","生物","政治","历史","地理"},0)),IF(I330=2,INDEX(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,{"单项选择","阅读理解","信息匹配","完形填空","短文填空","单句填空","短文改错","单句改错","句型转换","翻译短语","翻译句子","词汇/短语及固搭","完成句子","听力"},0)),"")), "")</f>
        <v/>
      </c>
      <c r="E330" s="21" t="str">
        <f t="shared" si="44"/>
        <v>知识点</v>
      </c>
      <c r="F330" s="21" t="str">
        <f t="shared" si="45"/>
        <v>亚</v>
      </c>
      <c r="G330" s="21" t="str">
        <f>INDEX( {"body","discipline","area","topic","point"},MATCH(E330,{"知识体","知识域","知识区","知识主题","知识点"},0))</f>
        <v>point</v>
      </c>
      <c r="H330" s="21" t="str">
        <f>INDEX( {"super","just","sub","infras"},MATCH(F330,{"超","恰","亚","次"},0))</f>
        <v>sub</v>
      </c>
      <c r="I330" s="21">
        <f>MATCH(E330,{"知识体","知识域","知识区","知识主题","知识点"},0)-1</f>
        <v>4</v>
      </c>
      <c r="J330" s="21">
        <f>MATCH(F330,{"超","恰","亚","次"},0)-1</f>
        <v>2</v>
      </c>
      <c r="K330" s="21" t="str">
        <f t="shared" si="46"/>
        <v>数学</v>
      </c>
      <c r="L330" s="26" t="s">
        <v>323</v>
      </c>
      <c r="M330" s="23"/>
      <c r="N330" s="23"/>
      <c r="O330" s="24" t="str">
        <f t="shared" si="40"/>
        <v xml:space="preserve">
  - 
    name:  导数与函数值域
    title:  导数与函数值域
    description: 
    koLyro: point
    koLyri:  sub
    son: </v>
      </c>
      <c r="P330" s="27" t="str">
        <f t="shared" si="47"/>
        <v xml:space="preserve">
            - 
              name:  导数与函数值域
              title:  导数与函数值域
              description: 
              koLyro: point
              koLyri:  sub
              son: </v>
      </c>
    </row>
    <row r="331" spans="1:16" ht="15" customHeight="1">
      <c r="A331" s="20">
        <f t="shared" si="41"/>
        <v>4</v>
      </c>
      <c r="B331" s="21" t="str">
        <f t="shared" si="42"/>
        <v>知识点</v>
      </c>
      <c r="C331" s="21" t="str">
        <f t="shared" si="43"/>
        <v>导数与函数的极值</v>
      </c>
      <c r="D331" s="21" t="str">
        <f>IFERROR(IF(I331=1,INDEX( {"chinese","english","math","physics","chemistry","biology","politics","history","geography"},MATCH(C331,{"语文","英语","数学","物理","化学","生物","政治","历史","地理"},0)),IF(I331=2,INDEX(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,{"单项选择","阅读理解","信息匹配","完形填空","短文填空","单句填空","短文改错","单句改错","句型转换","翻译短语","翻译句子","词汇/短语及固搭","完成句子","听力"},0)),"")), "")</f>
        <v/>
      </c>
      <c r="E331" s="21" t="str">
        <f t="shared" si="44"/>
        <v>知识点</v>
      </c>
      <c r="F331" s="21" t="str">
        <f t="shared" si="45"/>
        <v>恰</v>
      </c>
      <c r="G331" s="21" t="str">
        <f>INDEX( {"body","discipline","area","topic","point"},MATCH(E331,{"知识体","知识域","知识区","知识主题","知识点"},0))</f>
        <v>point</v>
      </c>
      <c r="H331" s="21" t="str">
        <f>INDEX( {"super","just","sub","infras"},MATCH(F331,{"超","恰","亚","次"},0))</f>
        <v>just</v>
      </c>
      <c r="I331" s="21">
        <f>MATCH(E331,{"知识体","知识域","知识区","知识主题","知识点"},0)-1</f>
        <v>4</v>
      </c>
      <c r="J331" s="21">
        <f>MATCH(F331,{"超","恰","亚","次"},0)-1</f>
        <v>1</v>
      </c>
      <c r="K331" s="21" t="str">
        <f t="shared" si="46"/>
        <v>数学</v>
      </c>
      <c r="L331" s="26" t="s">
        <v>324</v>
      </c>
      <c r="M331" s="23"/>
      <c r="N331" s="23"/>
      <c r="O331" s="24" t="str">
        <f t="shared" si="40"/>
        <v xml:space="preserve">
  - 
    name:  导数与函数的极值
    title:  导数与函数的极值
    description: 
    koLyro: point
    koLyri:  just
    son: </v>
      </c>
      <c r="P331" s="27" t="str">
        <f t="shared" si="47"/>
        <v xml:space="preserve">
          - 
            name:  导数与函数的极值
            title:  导数与函数的极值
            description: 
            koLyro: point
            koLyri:  just
            son: </v>
      </c>
    </row>
    <row r="332" spans="1:16" ht="15" customHeight="1">
      <c r="A332" s="20">
        <f t="shared" si="41"/>
        <v>5</v>
      </c>
      <c r="B332" s="21" t="str">
        <f t="shared" si="42"/>
        <v>知识亚点</v>
      </c>
      <c r="C332" s="21" t="str">
        <f t="shared" si="43"/>
        <v>导数与极值的关系</v>
      </c>
      <c r="D332" s="21" t="str">
        <f>IFERROR(IF(I332=1,INDEX( {"chinese","english","math","physics","chemistry","biology","politics","history","geography"},MATCH(C332,{"语文","英语","数学","物理","化学","生物","政治","历史","地理"},0)),IF(I332=2,INDEX(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,{"单项选择","阅读理解","信息匹配","完形填空","短文填空","单句填空","短文改错","单句改错","句型转换","翻译短语","翻译句子","词汇/短语及固搭","完成句子","听力"},0)),"")), "")</f>
        <v/>
      </c>
      <c r="E332" s="21" t="str">
        <f t="shared" si="44"/>
        <v>知识点</v>
      </c>
      <c r="F332" s="21" t="str">
        <f t="shared" si="45"/>
        <v>亚</v>
      </c>
      <c r="G332" s="21" t="str">
        <f>INDEX( {"body","discipline","area","topic","point"},MATCH(E332,{"知识体","知识域","知识区","知识主题","知识点"},0))</f>
        <v>point</v>
      </c>
      <c r="H332" s="21" t="str">
        <f>INDEX( {"super","just","sub","infras"},MATCH(F332,{"超","恰","亚","次"},0))</f>
        <v>sub</v>
      </c>
      <c r="I332" s="21">
        <f>MATCH(E332,{"知识体","知识域","知识区","知识主题","知识点"},0)-1</f>
        <v>4</v>
      </c>
      <c r="J332" s="21">
        <f>MATCH(F332,{"超","恰","亚","次"},0)-1</f>
        <v>2</v>
      </c>
      <c r="K332" s="21" t="str">
        <f t="shared" si="46"/>
        <v>数学</v>
      </c>
      <c r="L332" s="26" t="s">
        <v>325</v>
      </c>
      <c r="M332" s="23"/>
      <c r="N332" s="23"/>
      <c r="O332" s="24" t="str">
        <f t="shared" si="40"/>
        <v xml:space="preserve">
  - 
    name:  导数与极值的关系
    title:  导数与极值的关系
    description: 
    koLyro: point
    koLyri:  sub
    son: </v>
      </c>
      <c r="P332" s="27" t="str">
        <f t="shared" si="47"/>
        <v xml:space="preserve">
            - 
              name:  导数与极值的关系
              title:  导数与极值的关系
              description: 
              koLyro: point
              koLyri:  sub
              son: </v>
      </c>
    </row>
    <row r="333" spans="1:16" ht="15" customHeight="1">
      <c r="A333" s="20">
        <f t="shared" si="41"/>
        <v>5</v>
      </c>
      <c r="B333" s="21" t="str">
        <f t="shared" si="42"/>
        <v>知识亚点</v>
      </c>
      <c r="C333" s="21" t="str">
        <f t="shared" si="43"/>
        <v>导数在函数极值中的应用</v>
      </c>
      <c r="D333" s="21" t="str">
        <f>IFERROR(IF(I333=1,INDEX( {"chinese","english","math","physics","chemistry","biology","politics","history","geography"},MATCH(C333,{"语文","英语","数学","物理","化学","生物","政治","历史","地理"},0)),IF(I333=2,INDEX(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,{"单项选择","阅读理解","信息匹配","完形填空","短文填空","单句填空","短文改错","单句改错","句型转换","翻译短语","翻译句子","词汇/短语及固搭","完成句子","听力"},0)),"")), "")</f>
        <v/>
      </c>
      <c r="E333" s="21" t="str">
        <f t="shared" si="44"/>
        <v>知识点</v>
      </c>
      <c r="F333" s="21" t="str">
        <f t="shared" si="45"/>
        <v>亚</v>
      </c>
      <c r="G333" s="21" t="str">
        <f>INDEX( {"body","discipline","area","topic","point"},MATCH(E333,{"知识体","知识域","知识区","知识主题","知识点"},0))</f>
        <v>point</v>
      </c>
      <c r="H333" s="21" t="str">
        <f>INDEX( {"super","just","sub","infras"},MATCH(F333,{"超","恰","亚","次"},0))</f>
        <v>sub</v>
      </c>
      <c r="I333" s="21">
        <f>MATCH(E333,{"知识体","知识域","知识区","知识主题","知识点"},0)-1</f>
        <v>4</v>
      </c>
      <c r="J333" s="21">
        <f>MATCH(F333,{"超","恰","亚","次"},0)-1</f>
        <v>2</v>
      </c>
      <c r="K333" s="21" t="str">
        <f t="shared" si="46"/>
        <v>数学</v>
      </c>
      <c r="L333" s="26" t="s">
        <v>326</v>
      </c>
      <c r="M333" s="23"/>
      <c r="N333" s="23"/>
      <c r="O333" s="24" t="str">
        <f t="shared" si="40"/>
        <v xml:space="preserve">
  - 
    name:  导数在函数极值中的应用
    title:  导数在函数极值中的应用
    description: 
    koLyro: point
    koLyri:  sub
    son: </v>
      </c>
      <c r="P333" s="27" t="str">
        <f t="shared" si="47"/>
        <v xml:space="preserve">
            - 
              name:  导数在函数极值中的应用
              title:  导数在函数极值中的应用
              description: 
              koLyro: point
              koLyri:  sub
              son: </v>
      </c>
    </row>
    <row r="334" spans="1:16" ht="15" customHeight="1">
      <c r="A334" s="20">
        <f t="shared" si="41"/>
        <v>5</v>
      </c>
      <c r="B334" s="21" t="str">
        <f t="shared" si="42"/>
        <v>知识亚点</v>
      </c>
      <c r="C334" s="21" t="str">
        <f t="shared" si="43"/>
        <v>导数与极值点</v>
      </c>
      <c r="D334" s="21" t="str">
        <f>IFERROR(IF(I334=1,INDEX( {"chinese","english","math","physics","chemistry","biology","politics","history","geography"},MATCH(C334,{"语文","英语","数学","物理","化学","生物","政治","历史","地理"},0)),IF(I334=2,INDEX(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,{"单项选择","阅读理解","信息匹配","完形填空","短文填空","单句填空","短文改错","单句改错","句型转换","翻译短语","翻译句子","词汇/短语及固搭","完成句子","听力"},0)),"")), "")</f>
        <v/>
      </c>
      <c r="E334" s="21" t="str">
        <f t="shared" si="44"/>
        <v>知识点</v>
      </c>
      <c r="F334" s="21" t="str">
        <f t="shared" si="45"/>
        <v>亚</v>
      </c>
      <c r="G334" s="21" t="str">
        <f>INDEX( {"body","discipline","area","topic","point"},MATCH(E334,{"知识体","知识域","知识区","知识主题","知识点"},0))</f>
        <v>point</v>
      </c>
      <c r="H334" s="21" t="str">
        <f>INDEX( {"super","just","sub","infras"},MATCH(F334,{"超","恰","亚","次"},0))</f>
        <v>sub</v>
      </c>
      <c r="I334" s="21">
        <f>MATCH(E334,{"知识体","知识域","知识区","知识主题","知识点"},0)-1</f>
        <v>4</v>
      </c>
      <c r="J334" s="21">
        <f>MATCH(F334,{"超","恰","亚","次"},0)-1</f>
        <v>2</v>
      </c>
      <c r="K334" s="21" t="str">
        <f t="shared" si="46"/>
        <v>数学</v>
      </c>
      <c r="L334" s="26" t="s">
        <v>327</v>
      </c>
      <c r="M334" s="23"/>
      <c r="N334" s="23"/>
      <c r="O334" s="24" t="str">
        <f t="shared" si="40"/>
        <v xml:space="preserve">
  - 
    name:  导数与极值点
    title:  导数与极值点
    description: 
    koLyro: point
    koLyri:  sub
    son: </v>
      </c>
      <c r="P334" s="27" t="str">
        <f t="shared" si="47"/>
        <v xml:space="preserve">
            - 
              name:  导数与极值点
              title:  导数与极值点
              description: 
              koLyro: point
              koLyri:  sub
              son: </v>
      </c>
    </row>
    <row r="335" spans="1:16" ht="15" customHeight="1">
      <c r="A335" s="20">
        <f t="shared" si="41"/>
        <v>4</v>
      </c>
      <c r="B335" s="21" t="str">
        <f t="shared" si="42"/>
        <v>知识点</v>
      </c>
      <c r="C335" s="21" t="str">
        <f t="shared" si="43"/>
        <v>导数与函数的最值</v>
      </c>
      <c r="D335" s="21" t="str">
        <f>IFERROR(IF(I335=1,INDEX( {"chinese","english","math","physics","chemistry","biology","politics","history","geography"},MATCH(C335,{"语文","英语","数学","物理","化学","生物","政治","历史","地理"},0)),IF(I335=2,INDEX(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,{"单项选择","阅读理解","信息匹配","完形填空","短文填空","单句填空","短文改错","单句改错","句型转换","翻译短语","翻译句子","词汇/短语及固搭","完成句子","听力"},0)),"")), "")</f>
        <v/>
      </c>
      <c r="E335" s="21" t="str">
        <f t="shared" si="44"/>
        <v>知识点</v>
      </c>
      <c r="F335" s="21" t="str">
        <f t="shared" si="45"/>
        <v>恰</v>
      </c>
      <c r="G335" s="21" t="str">
        <f>INDEX( {"body","discipline","area","topic","point"},MATCH(E335,{"知识体","知识域","知识区","知识主题","知识点"},0))</f>
        <v>point</v>
      </c>
      <c r="H335" s="21" t="str">
        <f>INDEX( {"super","just","sub","infras"},MATCH(F335,{"超","恰","亚","次"},0))</f>
        <v>just</v>
      </c>
      <c r="I335" s="21">
        <f>MATCH(E335,{"知识体","知识域","知识区","知识主题","知识点"},0)-1</f>
        <v>4</v>
      </c>
      <c r="J335" s="21">
        <f>MATCH(F335,{"超","恰","亚","次"},0)-1</f>
        <v>1</v>
      </c>
      <c r="K335" s="21" t="str">
        <f t="shared" si="46"/>
        <v>数学</v>
      </c>
      <c r="L335" s="26" t="s">
        <v>328</v>
      </c>
      <c r="M335" s="23"/>
      <c r="N335" s="23"/>
      <c r="O335" s="24" t="str">
        <f t="shared" si="40"/>
        <v xml:space="preserve">
  - 
    name:  导数与函数的最值
    title:  导数与函数的最值
    description: 
    koLyro: point
    koLyri:  just
    son: </v>
      </c>
      <c r="P335" s="27" t="str">
        <f t="shared" si="47"/>
        <v xml:space="preserve">
          - 
            name:  导数与函数的最值
            title:  导数与函数的最值
            description: 
            koLyro: point
            koLyri:  just
            son: </v>
      </c>
    </row>
    <row r="336" spans="1:16" ht="15" customHeight="1">
      <c r="A336" s="20">
        <f t="shared" si="41"/>
        <v>4</v>
      </c>
      <c r="B336" s="21" t="str">
        <f t="shared" si="42"/>
        <v>知识点</v>
      </c>
      <c r="C336" s="21" t="str">
        <f t="shared" si="43"/>
        <v>导数在函数的图象的应用</v>
      </c>
      <c r="D336" s="21" t="str">
        <f>IFERROR(IF(I336=1,INDEX( {"chinese","english","math","physics","chemistry","biology","politics","history","geography"},MATCH(C336,{"语文","英语","数学","物理","化学","生物","政治","历史","地理"},0)),IF(I336=2,INDEX(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,{"单项选择","阅读理解","信息匹配","完形填空","短文填空","单句填空","短文改错","单句改错","句型转换","翻译短语","翻译句子","词汇/短语及固搭","完成句子","听力"},0)),"")), "")</f>
        <v/>
      </c>
      <c r="E336" s="21" t="str">
        <f t="shared" si="44"/>
        <v>知识点</v>
      </c>
      <c r="F336" s="21" t="str">
        <f t="shared" si="45"/>
        <v>恰</v>
      </c>
      <c r="G336" s="21" t="str">
        <f>INDEX( {"body","discipline","area","topic","point"},MATCH(E336,{"知识体","知识域","知识区","知识主题","知识点"},0))</f>
        <v>point</v>
      </c>
      <c r="H336" s="21" t="str">
        <f>INDEX( {"super","just","sub","infras"},MATCH(F336,{"超","恰","亚","次"},0))</f>
        <v>just</v>
      </c>
      <c r="I336" s="21">
        <f>MATCH(E336,{"知识体","知识域","知识区","知识主题","知识点"},0)-1</f>
        <v>4</v>
      </c>
      <c r="J336" s="21">
        <f>MATCH(F336,{"超","恰","亚","次"},0)-1</f>
        <v>1</v>
      </c>
      <c r="K336" s="21" t="str">
        <f t="shared" si="46"/>
        <v>数学</v>
      </c>
      <c r="L336" s="26" t="s">
        <v>329</v>
      </c>
      <c r="M336" s="23"/>
      <c r="N336" s="23"/>
      <c r="O336" s="24" t="str">
        <f t="shared" si="40"/>
        <v xml:space="preserve">
  - 
    name:  导数在函数的图象的应用
    title:  导数在函数的图象的应用
    description: 
    koLyro: point
    koLyri:  just
    son: </v>
      </c>
      <c r="P336" s="27" t="str">
        <f t="shared" si="47"/>
        <v xml:space="preserve">
          - 
            name:  导数在函数的图象的应用
            title:  导数在函数的图象的应用
            description: 
            koLyro: point
            koLyri:  just
            son: </v>
      </c>
    </row>
    <row r="337" spans="1:16" ht="15" customHeight="1">
      <c r="A337" s="20">
        <f t="shared" si="41"/>
        <v>4</v>
      </c>
      <c r="B337" s="21" t="str">
        <f t="shared" si="42"/>
        <v>知识点</v>
      </c>
      <c r="C337" s="21" t="str">
        <f t="shared" si="43"/>
        <v>导函数的图象的应用</v>
      </c>
      <c r="D337" s="21" t="str">
        <f>IFERROR(IF(I337=1,INDEX( {"chinese","english","math","physics","chemistry","biology","politics","history","geography"},MATCH(C337,{"语文","英语","数学","物理","化学","生物","政治","历史","地理"},0)),IF(I337=2,INDEX(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,{"单项选择","阅读理解","信息匹配","完形填空","短文填空","单句填空","短文改错","单句改错","句型转换","翻译短语","翻译句子","词汇/短语及固搭","完成句子","听力"},0)),"")), "")</f>
        <v/>
      </c>
      <c r="E337" s="21" t="str">
        <f t="shared" si="44"/>
        <v>知识点</v>
      </c>
      <c r="F337" s="21" t="str">
        <f t="shared" si="45"/>
        <v>恰</v>
      </c>
      <c r="G337" s="21" t="str">
        <f>INDEX( {"body","discipline","area","topic","point"},MATCH(E337,{"知识体","知识域","知识区","知识主题","知识点"},0))</f>
        <v>point</v>
      </c>
      <c r="H337" s="21" t="str">
        <f>INDEX( {"super","just","sub","infras"},MATCH(F337,{"超","恰","亚","次"},0))</f>
        <v>just</v>
      </c>
      <c r="I337" s="21">
        <f>MATCH(E337,{"知识体","知识域","知识区","知识主题","知识点"},0)-1</f>
        <v>4</v>
      </c>
      <c r="J337" s="21">
        <f>MATCH(F337,{"超","恰","亚","次"},0)-1</f>
        <v>1</v>
      </c>
      <c r="K337" s="21" t="str">
        <f t="shared" si="46"/>
        <v>数学</v>
      </c>
      <c r="L337" s="26" t="s">
        <v>330</v>
      </c>
      <c r="M337" s="23"/>
      <c r="N337" s="23"/>
      <c r="O337" s="24" t="str">
        <f t="shared" si="40"/>
        <v xml:space="preserve">
  - 
    name:  导函数的图象的应用
    title:  导函数的图象的应用
    description: 
    koLyro: point
    koLyri:  just
    son: </v>
      </c>
      <c r="P337" s="27" t="str">
        <f t="shared" si="47"/>
        <v xml:space="preserve">
          - 
            name:  导函数的图象的应用
            title:  导函数的图象的应用
            description: 
            koLyro: point
            koLyri:  just
            son: </v>
      </c>
    </row>
    <row r="338" spans="1:16" ht="15" customHeight="1">
      <c r="A338" s="20">
        <f t="shared" si="41"/>
        <v>4</v>
      </c>
      <c r="B338" s="21" t="str">
        <f t="shared" si="42"/>
        <v>知识点</v>
      </c>
      <c r="C338" s="21" t="str">
        <f t="shared" si="43"/>
        <v>导数在函数与方程中的应用</v>
      </c>
      <c r="D338" s="21" t="str">
        <f>IFERROR(IF(I338=1,INDEX( {"chinese","english","math","physics","chemistry","biology","politics","history","geography"},MATCH(C338,{"语文","英语","数学","物理","化学","生物","政治","历史","地理"},0)),IF(I338=2,INDEX(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,{"单项选择","阅读理解","信息匹配","完形填空","短文填空","单句填空","短文改错","单句改错","句型转换","翻译短语","翻译句子","词汇/短语及固搭","完成句子","听力"},0)),"")), "")</f>
        <v/>
      </c>
      <c r="E338" s="21" t="str">
        <f t="shared" si="44"/>
        <v>知识点</v>
      </c>
      <c r="F338" s="21" t="str">
        <f t="shared" si="45"/>
        <v>恰</v>
      </c>
      <c r="G338" s="21" t="str">
        <f>INDEX( {"body","discipline","area","topic","point"},MATCH(E338,{"知识体","知识域","知识区","知识主题","知识点"},0))</f>
        <v>point</v>
      </c>
      <c r="H338" s="21" t="str">
        <f>INDEX( {"super","just","sub","infras"},MATCH(F338,{"超","恰","亚","次"},0))</f>
        <v>just</v>
      </c>
      <c r="I338" s="21">
        <f>MATCH(E338,{"知识体","知识域","知识区","知识主题","知识点"},0)-1</f>
        <v>4</v>
      </c>
      <c r="J338" s="21">
        <f>MATCH(F338,{"超","恰","亚","次"},0)-1</f>
        <v>1</v>
      </c>
      <c r="K338" s="21" t="str">
        <f t="shared" si="46"/>
        <v>数学</v>
      </c>
      <c r="L338" s="26" t="s">
        <v>331</v>
      </c>
      <c r="M338" s="23"/>
      <c r="N338" s="23"/>
      <c r="O338" s="24" t="str">
        <f t="shared" si="40"/>
        <v xml:space="preserve">
  - 
    name:  导数在函数与方程中的应用
    title:  导数在函数与方程中的应用
    description: 
    koLyro: point
    koLyri:  just
    son: </v>
      </c>
      <c r="P338" s="27" t="str">
        <f t="shared" si="47"/>
        <v xml:space="preserve">
          - 
            name:  导数在函数与方程中的应用
            title:  导数在函数与方程中的应用
            description: 
            koLyro: point
            koLyri:  just
            son: </v>
      </c>
    </row>
    <row r="339" spans="1:16" ht="15" customHeight="1">
      <c r="A339" s="20">
        <f t="shared" si="41"/>
        <v>4</v>
      </c>
      <c r="B339" s="21" t="str">
        <f t="shared" si="42"/>
        <v>知识点</v>
      </c>
      <c r="C339" s="21" t="str">
        <f t="shared" si="43"/>
        <v>导数与不等式</v>
      </c>
      <c r="D339" s="21" t="str">
        <f>IFERROR(IF(I339=1,INDEX( {"chinese","english","math","physics","chemistry","biology","politics","history","geography"},MATCH(C339,{"语文","英语","数学","物理","化学","生物","政治","历史","地理"},0)),IF(I339=2,INDEX(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,{"单项选择","阅读理解","信息匹配","完形填空","短文填空","单句填空","短文改错","单句改错","句型转换","翻译短语","翻译句子","词汇/短语及固搭","完成句子","听力"},0)),"")), "")</f>
        <v/>
      </c>
      <c r="E339" s="21" t="str">
        <f t="shared" si="44"/>
        <v>知识点</v>
      </c>
      <c r="F339" s="21" t="str">
        <f t="shared" si="45"/>
        <v>恰</v>
      </c>
      <c r="G339" s="21" t="str">
        <f>INDEX( {"body","discipline","area","topic","point"},MATCH(E339,{"知识体","知识域","知识区","知识主题","知识点"},0))</f>
        <v>point</v>
      </c>
      <c r="H339" s="21" t="str">
        <f>INDEX( {"super","just","sub","infras"},MATCH(F339,{"超","恰","亚","次"},0))</f>
        <v>just</v>
      </c>
      <c r="I339" s="21">
        <f>MATCH(E339,{"知识体","知识域","知识区","知识主题","知识点"},0)-1</f>
        <v>4</v>
      </c>
      <c r="J339" s="21">
        <f>MATCH(F339,{"超","恰","亚","次"},0)-1</f>
        <v>1</v>
      </c>
      <c r="K339" s="21" t="str">
        <f t="shared" si="46"/>
        <v>数学</v>
      </c>
      <c r="L339" s="26" t="s">
        <v>332</v>
      </c>
      <c r="M339" s="23"/>
      <c r="N339" s="23"/>
      <c r="O339" s="24" t="str">
        <f t="shared" si="40"/>
        <v xml:space="preserve">
  - 
    name:  导数与不等式
    title:  导数与不等式
    description: 
    koLyro: point
    koLyri:  just
    son: </v>
      </c>
      <c r="P339" s="27" t="str">
        <f t="shared" si="47"/>
        <v xml:space="preserve">
          - 
            name:  导数与不等式
            title:  导数与不等式
            description: 
            koLyro: point
            koLyri:  just
            son: </v>
      </c>
    </row>
    <row r="340" spans="1:16" ht="15" customHeight="1">
      <c r="A340" s="20">
        <f t="shared" si="41"/>
        <v>5</v>
      </c>
      <c r="B340" s="21" t="str">
        <f t="shared" si="42"/>
        <v>知识亚点</v>
      </c>
      <c r="C340" s="21" t="str">
        <f t="shared" si="43"/>
        <v>导数在函数不等式中的应用</v>
      </c>
      <c r="D340" s="21" t="str">
        <f>IFERROR(IF(I340=1,INDEX( {"chinese","english","math","physics","chemistry","biology","politics","history","geography"},MATCH(C340,{"语文","英语","数学","物理","化学","生物","政治","历史","地理"},0)),IF(I340=2,INDEX(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,{"单项选择","阅读理解","信息匹配","完形填空","短文填空","单句填空","短文改错","单句改错","句型转换","翻译短语","翻译句子","词汇/短语及固搭","完成句子","听力"},0)),"")), "")</f>
        <v/>
      </c>
      <c r="E340" s="21" t="str">
        <f t="shared" si="44"/>
        <v>知识点</v>
      </c>
      <c r="F340" s="21" t="str">
        <f t="shared" si="45"/>
        <v>亚</v>
      </c>
      <c r="G340" s="21" t="str">
        <f>INDEX( {"body","discipline","area","topic","point"},MATCH(E340,{"知识体","知识域","知识区","知识主题","知识点"},0))</f>
        <v>point</v>
      </c>
      <c r="H340" s="21" t="str">
        <f>INDEX( {"super","just","sub","infras"},MATCH(F340,{"超","恰","亚","次"},0))</f>
        <v>sub</v>
      </c>
      <c r="I340" s="21">
        <f>MATCH(E340,{"知识体","知识域","知识区","知识主题","知识点"},0)-1</f>
        <v>4</v>
      </c>
      <c r="J340" s="21">
        <f>MATCH(F340,{"超","恰","亚","次"},0)-1</f>
        <v>2</v>
      </c>
      <c r="K340" s="21" t="str">
        <f t="shared" si="46"/>
        <v>数学</v>
      </c>
      <c r="L340" s="26" t="s">
        <v>333</v>
      </c>
      <c r="M340" s="23"/>
      <c r="N340" s="23"/>
      <c r="O340" s="24" t="str">
        <f t="shared" si="40"/>
        <v xml:space="preserve">
  - 
    name:  导数在函数不等式中的应用
    title:  导数在函数不等式中的应用
    description: 
    koLyro: point
    koLyri:  sub
    son: </v>
      </c>
      <c r="P340" s="27" t="str">
        <f t="shared" si="47"/>
        <v xml:space="preserve">
            - 
              name:  导数在函数不等式中的应用
              title:  导数在函数不等式中的应用
              description: 
              koLyro: point
              koLyri:  sub
              son: </v>
      </c>
    </row>
    <row r="341" spans="1:16" ht="15" customHeight="1">
      <c r="A341" s="20">
        <f t="shared" si="41"/>
        <v>5</v>
      </c>
      <c r="B341" s="21" t="str">
        <f t="shared" si="42"/>
        <v>知识亚点</v>
      </c>
      <c r="C341" s="21" t="str">
        <f t="shared" si="43"/>
        <v>导数在不等式的恒成立问题中的应用</v>
      </c>
      <c r="D341" s="21" t="str">
        <f>IFERROR(IF(I341=1,INDEX( {"chinese","english","math","physics","chemistry","biology","politics","history","geography"},MATCH(C341,{"语文","英语","数学","物理","化学","生物","政治","历史","地理"},0)),IF(I341=2,INDEX(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,{"单项选择","阅读理解","信息匹配","完形填空","短文填空","单句填空","短文改错","单句改错","句型转换","翻译短语","翻译句子","词汇/短语及固搭","完成句子","听力"},0)),"")), "")</f>
        <v/>
      </c>
      <c r="E341" s="21" t="str">
        <f t="shared" si="44"/>
        <v>知识点</v>
      </c>
      <c r="F341" s="21" t="str">
        <f t="shared" si="45"/>
        <v>亚</v>
      </c>
      <c r="G341" s="21" t="str">
        <f>INDEX( {"body","discipline","area","topic","point"},MATCH(E341,{"知识体","知识域","知识区","知识主题","知识点"},0))</f>
        <v>point</v>
      </c>
      <c r="H341" s="21" t="str">
        <f>INDEX( {"super","just","sub","infras"},MATCH(F341,{"超","恰","亚","次"},0))</f>
        <v>sub</v>
      </c>
      <c r="I341" s="21">
        <f>MATCH(E341,{"知识体","知识域","知识区","知识主题","知识点"},0)-1</f>
        <v>4</v>
      </c>
      <c r="J341" s="21">
        <f>MATCH(F341,{"超","恰","亚","次"},0)-1</f>
        <v>2</v>
      </c>
      <c r="K341" s="21" t="str">
        <f t="shared" si="46"/>
        <v>数学</v>
      </c>
      <c r="L341" s="26" t="s">
        <v>334</v>
      </c>
      <c r="M341" s="23"/>
      <c r="N341" s="23"/>
      <c r="O341" s="24" t="str">
        <f t="shared" si="40"/>
        <v xml:space="preserve">
  - 
    name:  导数在不等式的恒成立问题中的应用
    title:  导数在不等式的恒成立问题中的应用
    description: 
    koLyro: point
    koLyri:  sub
    son: </v>
      </c>
      <c r="P341" s="27" t="str">
        <f t="shared" si="47"/>
        <v xml:space="preserve">
            - 
              name:  导数在不等式的恒成立问题中的应用
              title:  导数在不等式的恒成立问题中的应用
              description: 
              koLyro: point
              koLyri:  sub
              son: </v>
      </c>
    </row>
    <row r="342" spans="1:16" ht="15" customHeight="1">
      <c r="A342" s="20">
        <f t="shared" si="41"/>
        <v>5</v>
      </c>
      <c r="B342" s="21" t="str">
        <f t="shared" si="42"/>
        <v>知识亚点</v>
      </c>
      <c r="C342" s="21" t="str">
        <f t="shared" si="43"/>
        <v>导数在不等式的存在性问题中的应用</v>
      </c>
      <c r="D342" s="21" t="str">
        <f>IFERROR(IF(I342=1,INDEX( {"chinese","english","math","physics","chemistry","biology","politics","history","geography"},MATCH(C342,{"语文","英语","数学","物理","化学","生物","政治","历史","地理"},0)),IF(I342=2,INDEX(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,{"单项选择","阅读理解","信息匹配","完形填空","短文填空","单句填空","短文改错","单句改错","句型转换","翻译短语","翻译句子","词汇/短语及固搭","完成句子","听力"},0)),"")), "")</f>
        <v/>
      </c>
      <c r="E342" s="21" t="str">
        <f t="shared" si="44"/>
        <v>知识点</v>
      </c>
      <c r="F342" s="21" t="str">
        <f t="shared" si="45"/>
        <v>亚</v>
      </c>
      <c r="G342" s="21" t="str">
        <f>INDEX( {"body","discipline","area","topic","point"},MATCH(E342,{"知识体","知识域","知识区","知识主题","知识点"},0))</f>
        <v>point</v>
      </c>
      <c r="H342" s="21" t="str">
        <f>INDEX( {"super","just","sub","infras"},MATCH(F342,{"超","恰","亚","次"},0))</f>
        <v>sub</v>
      </c>
      <c r="I342" s="21">
        <f>MATCH(E342,{"知识体","知识域","知识区","知识主题","知识点"},0)-1</f>
        <v>4</v>
      </c>
      <c r="J342" s="21">
        <f>MATCH(F342,{"超","恰","亚","次"},0)-1</f>
        <v>2</v>
      </c>
      <c r="K342" s="21" t="str">
        <f t="shared" si="46"/>
        <v>数学</v>
      </c>
      <c r="L342" s="26" t="s">
        <v>335</v>
      </c>
      <c r="M342" s="23"/>
      <c r="N342" s="23"/>
      <c r="O342" s="24" t="str">
        <f t="shared" si="40"/>
        <v xml:space="preserve">
  - 
    name:  导数在不等式的存在性问题中的应用
    title:  导数在不等式的存在性问题中的应用
    description: 
    koLyro: point
    koLyri:  sub
    son: </v>
      </c>
      <c r="P342" s="27" t="str">
        <f t="shared" si="47"/>
        <v xml:space="preserve">
            - 
              name:  导数在不等式的存在性问题中的应用
              title:  导数在不等式的存在性问题中的应用
              description: 
              koLyro: point
              koLyri:  sub
              son: </v>
      </c>
    </row>
    <row r="343" spans="1:16" ht="15" customHeight="1">
      <c r="A343" s="20">
        <f t="shared" si="41"/>
        <v>4</v>
      </c>
      <c r="B343" s="21" t="str">
        <f t="shared" si="42"/>
        <v>知识点</v>
      </c>
      <c r="C343" s="21" t="str">
        <f t="shared" si="43"/>
        <v>导数与实际生活的优化问题</v>
      </c>
      <c r="D343" s="21" t="str">
        <f>IFERROR(IF(I343=1,INDEX( {"chinese","english","math","physics","chemistry","biology","politics","history","geography"},MATCH(C343,{"语文","英语","数学","物理","化学","生物","政治","历史","地理"},0)),IF(I343=2,INDEX(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,{"单项选择","阅读理解","信息匹配","完形填空","短文填空","单句填空","短文改错","单句改错","句型转换","翻译短语","翻译句子","词汇/短语及固搭","完成句子","听力"},0)),"")), "")</f>
        <v/>
      </c>
      <c r="E343" s="21" t="str">
        <f t="shared" si="44"/>
        <v>知识点</v>
      </c>
      <c r="F343" s="21" t="str">
        <f t="shared" si="45"/>
        <v>恰</v>
      </c>
      <c r="G343" s="21" t="str">
        <f>INDEX( {"body","discipline","area","topic","point"},MATCH(E343,{"知识体","知识域","知识区","知识主题","知识点"},0))</f>
        <v>point</v>
      </c>
      <c r="H343" s="21" t="str">
        <f>INDEX( {"super","just","sub","infras"},MATCH(F343,{"超","恰","亚","次"},0))</f>
        <v>just</v>
      </c>
      <c r="I343" s="21">
        <f>MATCH(E343,{"知识体","知识域","知识区","知识主题","知识点"},0)-1</f>
        <v>4</v>
      </c>
      <c r="J343" s="21">
        <f>MATCH(F343,{"超","恰","亚","次"},0)-1</f>
        <v>1</v>
      </c>
      <c r="K343" s="21" t="str">
        <f t="shared" si="46"/>
        <v>数学</v>
      </c>
      <c r="L343" s="26" t="s">
        <v>336</v>
      </c>
      <c r="M343" s="23"/>
      <c r="N343" s="23"/>
      <c r="O343" s="24" t="str">
        <f t="shared" si="40"/>
        <v xml:space="preserve">
  - 
    name:  导数与实际生活的优化问题
    title:  导数与实际生活的优化问题
    description: 
    koLyro: point
    koLyri:  just
    son: </v>
      </c>
      <c r="P343" s="27" t="str">
        <f t="shared" si="47"/>
        <v xml:space="preserve">
          - 
            name:  导数与实际生活的优化问题
            title:  导数与实际生活的优化问题
            description: 
            koLyro: point
            koLyri:  just
            son: </v>
      </c>
    </row>
    <row r="344" spans="1:16" ht="15" customHeight="1">
      <c r="A344" s="20">
        <f t="shared" si="41"/>
        <v>3</v>
      </c>
      <c r="B344" s="21" t="str">
        <f t="shared" si="42"/>
        <v>知识主题</v>
      </c>
      <c r="C344" s="21" t="str">
        <f t="shared" si="43"/>
        <v xml:space="preserve"> 定积分的概念与微积分基本定理、定积分的简单应用（理）</v>
      </c>
      <c r="D344" s="21" t="str">
        <f>IFERROR(IF(I344=1,INDEX( {"chinese","english","math","physics","chemistry","biology","politics","history","geography"},MATCH(C344,{"语文","英语","数学","物理","化学","生物","政治","历史","地理"},0)),IF(I344=2,INDEX(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,{"单项选择","阅读理解","信息匹配","完形填空","短文填空","单句填空","短文改错","单句改错","句型转换","翻译短语","翻译句子","词汇/短语及固搭","完成句子","听力"},0)),"")), "")</f>
        <v/>
      </c>
      <c r="E344" s="21" t="str">
        <f t="shared" si="44"/>
        <v>知识主题</v>
      </c>
      <c r="F344" s="21" t="str">
        <f t="shared" si="45"/>
        <v>恰</v>
      </c>
      <c r="G344" s="21" t="str">
        <f>INDEX( {"body","discipline","area","topic","point"},MATCH(E344,{"知识体","知识域","知识区","知识主题","知识点"},0))</f>
        <v>topic</v>
      </c>
      <c r="H344" s="21" t="str">
        <f>INDEX( {"super","just","sub","infras"},MATCH(F344,{"超","恰","亚","次"},0))</f>
        <v>just</v>
      </c>
      <c r="I344" s="21">
        <f>MATCH(E344,{"知识体","知识域","知识区","知识主题","知识点"},0)-1</f>
        <v>3</v>
      </c>
      <c r="J344" s="21">
        <f>MATCH(F344,{"超","恰","亚","次"},0)-1</f>
        <v>1</v>
      </c>
      <c r="K344" s="21" t="str">
        <f t="shared" si="46"/>
        <v>数学</v>
      </c>
      <c r="L344" s="26" t="s">
        <v>4610</v>
      </c>
      <c r="M344" s="23" t="s">
        <v>338</v>
      </c>
      <c r="N344" s="23"/>
      <c r="O344" s="24" t="str">
        <f t="shared" si="40"/>
        <v xml:space="preserve">
  - 
    name:   定积分的概念与微积分基本定理、定积分的简单应用（理）
    title:   定积分的概念与微积分基本定理、定积分的简单应用（理）
    description: 
    koLyro: topic
    koLyri:  just
    son: </v>
      </c>
      <c r="P344" s="27" t="str">
        <f t="shared" si="47"/>
        <v xml:space="preserve">
        - 
          name:   定积分的概念与微积分基本定理、定积分的简单应用（理）
          title:   定积分的概念与微积分基本定理、定积分的简单应用（理）
          description: 
          koLyro: topic
          koLyri:  just
          son: </v>
      </c>
    </row>
    <row r="345" spans="1:16" ht="15" customHeight="1">
      <c r="A345" s="20">
        <f t="shared" si="41"/>
        <v>4</v>
      </c>
      <c r="B345" s="21" t="str">
        <f t="shared" si="42"/>
        <v>知识点</v>
      </c>
      <c r="C345" s="21" t="str">
        <f t="shared" si="43"/>
        <v>定积分的定义</v>
      </c>
      <c r="D345" s="21" t="str">
        <f>IFERROR(IF(I345=1,INDEX( {"chinese","english","math","physics","chemistry","biology","politics","history","geography"},MATCH(C345,{"语文","英语","数学","物理","化学","生物","政治","历史","地理"},0)),IF(I345=2,INDEX(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,{"单项选择","阅读理解","信息匹配","完形填空","短文填空","单句填空","短文改错","单句改错","句型转换","翻译短语","翻译句子","词汇/短语及固搭","完成句子","听力"},0)),"")), "")</f>
        <v/>
      </c>
      <c r="E345" s="21" t="str">
        <f t="shared" si="44"/>
        <v>知识点</v>
      </c>
      <c r="F345" s="21" t="str">
        <f t="shared" si="45"/>
        <v>恰</v>
      </c>
      <c r="G345" s="21" t="str">
        <f>INDEX( {"body","discipline","area","topic","point"},MATCH(E345,{"知识体","知识域","知识区","知识主题","知识点"},0))</f>
        <v>point</v>
      </c>
      <c r="H345" s="21" t="str">
        <f>INDEX( {"super","just","sub","infras"},MATCH(F345,{"超","恰","亚","次"},0))</f>
        <v>just</v>
      </c>
      <c r="I345" s="21">
        <f>MATCH(E345,{"知识体","知识域","知识区","知识主题","知识点"},0)-1</f>
        <v>4</v>
      </c>
      <c r="J345" s="21">
        <f>MATCH(F345,{"超","恰","亚","次"},0)-1</f>
        <v>1</v>
      </c>
      <c r="K345" s="21" t="str">
        <f t="shared" si="46"/>
        <v>数学</v>
      </c>
      <c r="L345" s="26" t="s">
        <v>339</v>
      </c>
      <c r="M345" s="23"/>
      <c r="N345" s="23"/>
      <c r="O345" s="24" t="str">
        <f t="shared" si="40"/>
        <v xml:space="preserve">
  - 
    name:  定积分的定义
    title:  定积分的定义
    description: 
    koLyro: point
    koLyri:  just
    son: </v>
      </c>
      <c r="P345" s="27" t="str">
        <f t="shared" si="47"/>
        <v xml:space="preserve">
          - 
            name:  定积分的定义
            title:  定积分的定义
            description: 
            koLyro: point
            koLyri:  just
            son: </v>
      </c>
    </row>
    <row r="346" spans="1:16" ht="15" customHeight="1">
      <c r="A346" s="20">
        <f t="shared" si="41"/>
        <v>4</v>
      </c>
      <c r="B346" s="21" t="str">
        <f t="shared" si="42"/>
        <v>知识点</v>
      </c>
      <c r="C346" s="21" t="str">
        <f t="shared" si="43"/>
        <v>微积分定理</v>
      </c>
      <c r="D346" s="21" t="str">
        <f>IFERROR(IF(I346=1,INDEX( {"chinese","english","math","physics","chemistry","biology","politics","history","geography"},MATCH(C346,{"语文","英语","数学","物理","化学","生物","政治","历史","地理"},0)),IF(I346=2,INDEX(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,{"单项选择","阅读理解","信息匹配","完形填空","短文填空","单句填空","短文改错","单句改错","句型转换","翻译短语","翻译句子","词汇/短语及固搭","完成句子","听力"},0)),"")), "")</f>
        <v/>
      </c>
      <c r="E346" s="21" t="str">
        <f t="shared" si="44"/>
        <v>知识点</v>
      </c>
      <c r="F346" s="21" t="str">
        <f t="shared" si="45"/>
        <v>恰</v>
      </c>
      <c r="G346" s="21" t="str">
        <f>INDEX( {"body","discipline","area","topic","point"},MATCH(E346,{"知识体","知识域","知识区","知识主题","知识点"},0))</f>
        <v>point</v>
      </c>
      <c r="H346" s="21" t="str">
        <f>INDEX( {"super","just","sub","infras"},MATCH(F346,{"超","恰","亚","次"},0))</f>
        <v>just</v>
      </c>
      <c r="I346" s="21">
        <f>MATCH(E346,{"知识体","知识域","知识区","知识主题","知识点"},0)-1</f>
        <v>4</v>
      </c>
      <c r="J346" s="21">
        <f>MATCH(F346,{"超","恰","亚","次"},0)-1</f>
        <v>1</v>
      </c>
      <c r="K346" s="21" t="str">
        <f t="shared" si="46"/>
        <v>数学</v>
      </c>
      <c r="L346" s="26" t="s">
        <v>340</v>
      </c>
      <c r="M346" s="23"/>
      <c r="N346" s="23"/>
      <c r="O346" s="24" t="str">
        <f t="shared" si="40"/>
        <v xml:space="preserve">
  - 
    name:  微积分定理
    title:  微积分定理
    description: 
    koLyro: point
    koLyri:  just
    son: </v>
      </c>
      <c r="P346" s="27" t="str">
        <f t="shared" si="47"/>
        <v xml:space="preserve">
          - 
            name:  微积分定理
            title:  微积分定理
            description: 
            koLyro: point
            koLyri:  just
            son: </v>
      </c>
    </row>
    <row r="347" spans="1:16" ht="15" customHeight="1">
      <c r="A347" s="20">
        <f t="shared" si="41"/>
        <v>4</v>
      </c>
      <c r="B347" s="21" t="str">
        <f t="shared" si="42"/>
        <v>知识点</v>
      </c>
      <c r="C347" s="21" t="str">
        <f t="shared" si="43"/>
        <v>定积分的计算</v>
      </c>
      <c r="D347" s="21" t="str">
        <f>IFERROR(IF(I347=1,INDEX( {"chinese","english","math","physics","chemistry","biology","politics","history","geography"},MATCH(C347,{"语文","英语","数学","物理","化学","生物","政治","历史","地理"},0)),IF(I347=2,INDEX(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,{"单项选择","阅读理解","信息匹配","完形填空","短文填空","单句填空","短文改错","单句改错","句型转换","翻译短语","翻译句子","词汇/短语及固搭","完成句子","听力"},0)),"")), "")</f>
        <v/>
      </c>
      <c r="E347" s="21" t="str">
        <f t="shared" si="44"/>
        <v>知识点</v>
      </c>
      <c r="F347" s="21" t="str">
        <f t="shared" si="45"/>
        <v>恰</v>
      </c>
      <c r="G347" s="21" t="str">
        <f>INDEX( {"body","discipline","area","topic","point"},MATCH(E347,{"知识体","知识域","知识区","知识主题","知识点"},0))</f>
        <v>point</v>
      </c>
      <c r="H347" s="21" t="str">
        <f>INDEX( {"super","just","sub","infras"},MATCH(F347,{"超","恰","亚","次"},0))</f>
        <v>just</v>
      </c>
      <c r="I347" s="21">
        <f>MATCH(E347,{"知识体","知识域","知识区","知识主题","知识点"},0)-1</f>
        <v>4</v>
      </c>
      <c r="J347" s="21">
        <f>MATCH(F347,{"超","恰","亚","次"},0)-1</f>
        <v>1</v>
      </c>
      <c r="K347" s="21" t="str">
        <f t="shared" si="46"/>
        <v>数学</v>
      </c>
      <c r="L347" s="26" t="s">
        <v>341</v>
      </c>
      <c r="M347" s="23"/>
      <c r="N347" s="23"/>
      <c r="O347" s="24" t="str">
        <f t="shared" si="40"/>
        <v xml:space="preserve">
  - 
    name:  定积分的计算
    title:  定积分的计算
    description: 
    koLyro: point
    koLyri:  just
    son: </v>
      </c>
      <c r="P347" s="27" t="str">
        <f t="shared" si="47"/>
        <v xml:space="preserve">
          - 
            name:  定积分的计算
            title:  定积分的计算
            description: 
            koLyro: point
            koLyri:  just
            son: </v>
      </c>
    </row>
    <row r="348" spans="1:16" ht="15" customHeight="1">
      <c r="A348" s="20">
        <f t="shared" si="41"/>
        <v>4</v>
      </c>
      <c r="B348" s="21" t="str">
        <f t="shared" si="42"/>
        <v>知识点</v>
      </c>
      <c r="C348" s="21" t="str">
        <f t="shared" si="43"/>
        <v>定积分在几何中的应用</v>
      </c>
      <c r="D348" s="21" t="str">
        <f>IFERROR(IF(I348=1,INDEX( {"chinese","english","math","physics","chemistry","biology","politics","history","geography"},MATCH(C348,{"语文","英语","数学","物理","化学","生物","政治","历史","地理"},0)),IF(I348=2,INDEX(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,{"单项选择","阅读理解","信息匹配","完形填空","短文填空","单句填空","短文改错","单句改错","句型转换","翻译短语","翻译句子","词汇/短语及固搭","完成句子","听力"},0)),"")), "")</f>
        <v/>
      </c>
      <c r="E348" s="21" t="str">
        <f t="shared" si="44"/>
        <v>知识点</v>
      </c>
      <c r="F348" s="21" t="str">
        <f t="shared" si="45"/>
        <v>恰</v>
      </c>
      <c r="G348" s="21" t="str">
        <f>INDEX( {"body","discipline","area","topic","point"},MATCH(E348,{"知识体","知识域","知识区","知识主题","知识点"},0))</f>
        <v>point</v>
      </c>
      <c r="H348" s="21" t="str">
        <f>INDEX( {"super","just","sub","infras"},MATCH(F348,{"超","恰","亚","次"},0))</f>
        <v>just</v>
      </c>
      <c r="I348" s="21">
        <f>MATCH(E348,{"知识体","知识域","知识区","知识主题","知识点"},0)-1</f>
        <v>4</v>
      </c>
      <c r="J348" s="21">
        <f>MATCH(F348,{"超","恰","亚","次"},0)-1</f>
        <v>1</v>
      </c>
      <c r="K348" s="21" t="str">
        <f t="shared" si="46"/>
        <v>数学</v>
      </c>
      <c r="L348" s="26" t="s">
        <v>342</v>
      </c>
      <c r="M348" s="23"/>
      <c r="N348" s="23"/>
      <c r="O348" s="24" t="str">
        <f t="shared" si="40"/>
        <v xml:space="preserve">
  - 
    name:  定积分在几何中的应用
    title:  定积分在几何中的应用
    description: 
    koLyro: point
    koLyri:  just
    son: </v>
      </c>
      <c r="P348" s="27" t="str">
        <f t="shared" si="47"/>
        <v xml:space="preserve">
          - 
            name:  定积分在几何中的应用
            title:  定积分在几何中的应用
            description: 
            koLyro: point
            koLyri:  just
            son: </v>
      </c>
    </row>
    <row r="349" spans="1:16" ht="15" customHeight="1">
      <c r="A349" s="20">
        <f t="shared" si="41"/>
        <v>4</v>
      </c>
      <c r="B349" s="21" t="str">
        <f t="shared" si="42"/>
        <v>知识点</v>
      </c>
      <c r="C349" s="21" t="str">
        <f t="shared" si="43"/>
        <v>定积分在物理中的应用</v>
      </c>
      <c r="D349" s="21" t="str">
        <f>IFERROR(IF(I349=1,INDEX( {"chinese","english","math","physics","chemistry","biology","politics","history","geography"},MATCH(C349,{"语文","英语","数学","物理","化学","生物","政治","历史","地理"},0)),IF(I349=2,INDEX(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,{"单项选择","阅读理解","信息匹配","完形填空","短文填空","单句填空","短文改错","单句改错","句型转换","翻译短语","翻译句子","词汇/短语及固搭","完成句子","听力"},0)),"")), "")</f>
        <v/>
      </c>
      <c r="E349" s="21" t="str">
        <f t="shared" si="44"/>
        <v>知识点</v>
      </c>
      <c r="F349" s="21" t="str">
        <f t="shared" si="45"/>
        <v>恰</v>
      </c>
      <c r="G349" s="21" t="str">
        <f>INDEX( {"body","discipline","area","topic","point"},MATCH(E349,{"知识体","知识域","知识区","知识主题","知识点"},0))</f>
        <v>point</v>
      </c>
      <c r="H349" s="21" t="str">
        <f>INDEX( {"super","just","sub","infras"},MATCH(F349,{"超","恰","亚","次"},0))</f>
        <v>just</v>
      </c>
      <c r="I349" s="21">
        <f>MATCH(E349,{"知识体","知识域","知识区","知识主题","知识点"},0)-1</f>
        <v>4</v>
      </c>
      <c r="J349" s="21">
        <f>MATCH(F349,{"超","恰","亚","次"},0)-1</f>
        <v>1</v>
      </c>
      <c r="K349" s="21" t="str">
        <f t="shared" si="46"/>
        <v>数学</v>
      </c>
      <c r="L349" s="26" t="s">
        <v>343</v>
      </c>
      <c r="M349" s="23"/>
      <c r="N349" s="23"/>
      <c r="O349" s="24" t="str">
        <f t="shared" si="40"/>
        <v xml:space="preserve">
  - 
    name:  定积分在物理中的应用
    title:  定积分在物理中的应用
    description: 
    koLyro: point
    koLyri:  just
    son: </v>
      </c>
      <c r="P349" s="27" t="str">
        <f t="shared" si="47"/>
        <v xml:space="preserve">
          - 
            name:  定积分在物理中的应用
            title:  定积分在物理中的应用
            description: 
            koLyro: point
            koLyri:  just
            son: </v>
      </c>
    </row>
    <row r="350" spans="1:16" ht="15" customHeight="1">
      <c r="A350" s="20">
        <f t="shared" si="41"/>
        <v>4</v>
      </c>
      <c r="B350" s="21" t="str">
        <f t="shared" si="42"/>
        <v>知识点</v>
      </c>
      <c r="C350" s="21" t="str">
        <f t="shared" si="43"/>
        <v>定积分和导数的综合应用</v>
      </c>
      <c r="D350" s="21" t="str">
        <f>IFERROR(IF(I350=1,INDEX( {"chinese","english","math","physics","chemistry","biology","politics","history","geography"},MATCH(C350,{"语文","英语","数学","物理","化学","生物","政治","历史","地理"},0)),IF(I350=2,INDEX(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,{"单项选择","阅读理解","信息匹配","完形填空","短文填空","单句填空","短文改错","单句改错","句型转换","翻译短语","翻译句子","词汇/短语及固搭","完成句子","听力"},0)),"")), "")</f>
        <v/>
      </c>
      <c r="E350" s="21" t="str">
        <f t="shared" si="44"/>
        <v>知识点</v>
      </c>
      <c r="F350" s="21" t="str">
        <f t="shared" si="45"/>
        <v>恰</v>
      </c>
      <c r="G350" s="21" t="str">
        <f>INDEX( {"body","discipline","area","topic","point"},MATCH(E350,{"知识体","知识域","知识区","知识主题","知识点"},0))</f>
        <v>point</v>
      </c>
      <c r="H350" s="21" t="str">
        <f>INDEX( {"super","just","sub","infras"},MATCH(F350,{"超","恰","亚","次"},0))</f>
        <v>just</v>
      </c>
      <c r="I350" s="21">
        <f>MATCH(E350,{"知识体","知识域","知识区","知识主题","知识点"},0)-1</f>
        <v>4</v>
      </c>
      <c r="J350" s="21">
        <f>MATCH(F350,{"超","恰","亚","次"},0)-1</f>
        <v>1</v>
      </c>
      <c r="K350" s="21" t="str">
        <f t="shared" si="46"/>
        <v>数学</v>
      </c>
      <c r="L350" s="26" t="s">
        <v>344</v>
      </c>
      <c r="M350" s="23"/>
      <c r="N350" s="23"/>
      <c r="O350" s="24" t="str">
        <f t="shared" si="40"/>
        <v xml:space="preserve">
  - 
    name:  定积分和导数的综合应用
    title:  定积分和导数的综合应用
    description: 
    koLyro: point
    koLyri:  just
    son: </v>
      </c>
      <c r="P350" s="27" t="str">
        <f t="shared" si="47"/>
        <v xml:space="preserve">
          - 
            name:  定积分和导数的综合应用
            title:  定积分和导数的综合应用
            description: 
            koLyro: point
            koLyri:  just
            son: </v>
      </c>
    </row>
    <row r="351" spans="1:16" ht="15" customHeight="1">
      <c r="A351" s="20">
        <f t="shared" si="41"/>
        <v>2</v>
      </c>
      <c r="B351" s="21" t="str">
        <f t="shared" si="42"/>
        <v>知识区</v>
      </c>
      <c r="C351" s="21" t="str">
        <f t="shared" si="43"/>
        <v>3.三角函数、解三角形</v>
      </c>
      <c r="D351" s="21" t="str">
        <f>IFERROR(IF(I351=1,INDEX( {"chinese","english","math","physics","chemistry","biology","politics","history","geography"},MATCH(C351,{"语文","英语","数学","物理","化学","生物","政治","历史","地理"},0)),IF(I351=2,INDEX(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,{"单项选择","阅读理解","信息匹配","完形填空","短文填空","单句填空","短文改错","单句改错","句型转换","翻译短语","翻译句子","词汇/短语及固搭","完成句子","听力"},0)),"")), "")</f>
        <v/>
      </c>
      <c r="E351" s="21" t="str">
        <f t="shared" si="44"/>
        <v>知识区</v>
      </c>
      <c r="F351" s="21" t="str">
        <f t="shared" si="45"/>
        <v>恰</v>
      </c>
      <c r="G351" s="21" t="str">
        <f>INDEX( {"body","discipline","area","topic","point"},MATCH(E351,{"知识体","知识域","知识区","知识主题","知识点"},0))</f>
        <v>area</v>
      </c>
      <c r="H351" s="21" t="str">
        <f>INDEX( {"super","just","sub","infras"},MATCH(F351,{"超","恰","亚","次"},0))</f>
        <v>just</v>
      </c>
      <c r="I351" s="21">
        <f>MATCH(E351,{"知识体","知识域","知识区","知识主题","知识点"},0)-1</f>
        <v>2</v>
      </c>
      <c r="J351" s="21">
        <f>MATCH(F351,{"超","恰","亚","次"},0)-1</f>
        <v>1</v>
      </c>
      <c r="K351" s="21" t="str">
        <f t="shared" si="46"/>
        <v>数学</v>
      </c>
      <c r="L351" s="26" t="s">
        <v>4678</v>
      </c>
      <c r="M351" s="23" t="s">
        <v>346</v>
      </c>
      <c r="N351" s="23"/>
      <c r="O351" s="24" t="str">
        <f t="shared" si="40"/>
        <v xml:space="preserve">
  - 
    name:  3.三角函数、解三角形
    title:  3.三角函数、解三角形
    description: 
    koLyro: area
    koLyri:  just
    son: </v>
      </c>
      <c r="P351" s="27" t="str">
        <f t="shared" si="47"/>
        <v xml:space="preserve">
      - 
        name:  3.三角函数、解三角形
        title:  3.三角函数、解三角形
        description: 
        koLyro: area
        koLyri:  just
        son: </v>
      </c>
    </row>
    <row r="352" spans="1:16" ht="15" customHeight="1">
      <c r="A352" s="20">
        <f t="shared" si="41"/>
        <v>3</v>
      </c>
      <c r="B352" s="21" t="str">
        <f t="shared" si="42"/>
        <v>知识主题</v>
      </c>
      <c r="C352" s="21" t="str">
        <f t="shared" si="43"/>
        <v xml:space="preserve"> 任意角和弧度制</v>
      </c>
      <c r="D352" s="21" t="str">
        <f>IFERROR(IF(I352=1,INDEX( {"chinese","english","math","physics","chemistry","biology","politics","history","geography"},MATCH(C352,{"语文","英语","数学","物理","化学","生物","政治","历史","地理"},0)),IF(I352=2,INDEX(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,{"单项选择","阅读理解","信息匹配","完形填空","短文填空","单句填空","短文改错","单句改错","句型转换","翻译短语","翻译句子","词汇/短语及固搭","完成句子","听力"},0)),"")), "")</f>
        <v/>
      </c>
      <c r="E352" s="21" t="str">
        <f t="shared" si="44"/>
        <v>知识主题</v>
      </c>
      <c r="F352" s="21" t="str">
        <f t="shared" si="45"/>
        <v>恰</v>
      </c>
      <c r="G352" s="21" t="str">
        <f>INDEX( {"body","discipline","area","topic","point"},MATCH(E352,{"知识体","知识域","知识区","知识主题","知识点"},0))</f>
        <v>topic</v>
      </c>
      <c r="H352" s="21" t="str">
        <f>INDEX( {"super","just","sub","infras"},MATCH(F352,{"超","恰","亚","次"},0))</f>
        <v>just</v>
      </c>
      <c r="I352" s="21">
        <f>MATCH(E352,{"知识体","知识域","知识区","知识主题","知识点"},0)-1</f>
        <v>3</v>
      </c>
      <c r="J352" s="21">
        <f>MATCH(F352,{"超","恰","亚","次"},0)-1</f>
        <v>1</v>
      </c>
      <c r="K352" s="21" t="str">
        <f t="shared" si="46"/>
        <v>数学</v>
      </c>
      <c r="L352" s="26" t="s">
        <v>4611</v>
      </c>
      <c r="M352" s="23" t="s">
        <v>348</v>
      </c>
      <c r="N352" s="23"/>
      <c r="O352" s="24" t="str">
        <f t="shared" si="40"/>
        <v xml:space="preserve">
  - 
    name:   任意角和弧度制
    title:   任意角和弧度制
    description: 
    koLyro: topic
    koLyri:  just
    son: </v>
      </c>
      <c r="P352" s="27" t="str">
        <f t="shared" si="47"/>
        <v xml:space="preserve">
        - 
          name:   任意角和弧度制
          title:   任意角和弧度制
          description: 
          koLyro: topic
          koLyri:  just
          son: </v>
      </c>
    </row>
    <row r="353" spans="1:16" ht="15" customHeight="1">
      <c r="A353" s="20">
        <f t="shared" si="41"/>
        <v>4</v>
      </c>
      <c r="B353" s="21" t="str">
        <f t="shared" si="42"/>
        <v>知识点</v>
      </c>
      <c r="C353" s="21" t="str">
        <f t="shared" si="43"/>
        <v>角的表示及关系</v>
      </c>
      <c r="D353" s="21" t="str">
        <f>IFERROR(IF(I353=1,INDEX( {"chinese","english","math","physics","chemistry","biology","politics","history","geography"},MATCH(C353,{"语文","英语","数学","物理","化学","生物","政治","历史","地理"},0)),IF(I353=2,INDEX(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,{"单项选择","阅读理解","信息匹配","完形填空","短文填空","单句填空","短文改错","单句改错","句型转换","翻译短语","翻译句子","词汇/短语及固搭","完成句子","听力"},0)),"")), "")</f>
        <v/>
      </c>
      <c r="E353" s="21" t="str">
        <f t="shared" si="44"/>
        <v>知识点</v>
      </c>
      <c r="F353" s="21" t="str">
        <f t="shared" si="45"/>
        <v>恰</v>
      </c>
      <c r="G353" s="21" t="str">
        <f>INDEX( {"body","discipline","area","topic","point"},MATCH(E353,{"知识体","知识域","知识区","知识主题","知识点"},0))</f>
        <v>point</v>
      </c>
      <c r="H353" s="21" t="str">
        <f>INDEX( {"super","just","sub","infras"},MATCH(F353,{"超","恰","亚","次"},0))</f>
        <v>just</v>
      </c>
      <c r="I353" s="21">
        <f>MATCH(E353,{"知识体","知识域","知识区","知识主题","知识点"},0)-1</f>
        <v>4</v>
      </c>
      <c r="J353" s="21">
        <f>MATCH(F353,{"超","恰","亚","次"},0)-1</f>
        <v>1</v>
      </c>
      <c r="K353" s="21" t="str">
        <f t="shared" si="46"/>
        <v>数学</v>
      </c>
      <c r="L353" s="26" t="s">
        <v>349</v>
      </c>
      <c r="M353" s="23"/>
      <c r="N353" s="23"/>
      <c r="O353" s="24" t="str">
        <f t="shared" si="40"/>
        <v xml:space="preserve">
  - 
    name:  角的表示及关系
    title:  角的表示及关系
    description: 
    koLyro: point
    koLyri:  just
    son: </v>
      </c>
      <c r="P353" s="27" t="str">
        <f t="shared" si="47"/>
        <v xml:space="preserve">
          - 
            name:  角的表示及关系
            title:  角的表示及关系
            description: 
            koLyro: point
            koLyri:  just
            son: </v>
      </c>
    </row>
    <row r="354" spans="1:16" ht="15" customHeight="1">
      <c r="A354" s="20">
        <f t="shared" si="41"/>
        <v>4</v>
      </c>
      <c r="B354" s="21" t="str">
        <f t="shared" si="42"/>
        <v>知识点</v>
      </c>
      <c r="C354" s="21" t="str">
        <f t="shared" si="43"/>
        <v>角的范围的判断</v>
      </c>
      <c r="D354" s="21" t="str">
        <f>IFERROR(IF(I354=1,INDEX( {"chinese","english","math","physics","chemistry","biology","politics","history","geography"},MATCH(C354,{"语文","英语","数学","物理","化学","生物","政治","历史","地理"},0)),IF(I354=2,INDEX(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,{"单项选择","阅读理解","信息匹配","完形填空","短文填空","单句填空","短文改错","单句改错","句型转换","翻译短语","翻译句子","词汇/短语及固搭","完成句子","听力"},0)),"")), "")</f>
        <v/>
      </c>
      <c r="E354" s="21" t="str">
        <f t="shared" si="44"/>
        <v>知识点</v>
      </c>
      <c r="F354" s="21" t="str">
        <f t="shared" si="45"/>
        <v>恰</v>
      </c>
      <c r="G354" s="21" t="str">
        <f>INDEX( {"body","discipline","area","topic","point"},MATCH(E354,{"知识体","知识域","知识区","知识主题","知识点"},0))</f>
        <v>point</v>
      </c>
      <c r="H354" s="21" t="str">
        <f>INDEX( {"super","just","sub","infras"},MATCH(F354,{"超","恰","亚","次"},0))</f>
        <v>just</v>
      </c>
      <c r="I354" s="21">
        <f>MATCH(E354,{"知识体","知识域","知识区","知识主题","知识点"},0)-1</f>
        <v>4</v>
      </c>
      <c r="J354" s="21">
        <f>MATCH(F354,{"超","恰","亚","次"},0)-1</f>
        <v>1</v>
      </c>
      <c r="K354" s="21" t="str">
        <f t="shared" si="46"/>
        <v>数学</v>
      </c>
      <c r="L354" s="26" t="s">
        <v>350</v>
      </c>
      <c r="M354" s="23"/>
      <c r="N354" s="23"/>
      <c r="O354" s="24" t="str">
        <f t="shared" si="40"/>
        <v xml:space="preserve">
  - 
    name:  角的范围的判断
    title:  角的范围的判断
    description: 
    koLyro: point
    koLyri:  just
    son: </v>
      </c>
      <c r="P354" s="27" t="str">
        <f t="shared" si="47"/>
        <v xml:space="preserve">
          - 
            name:  角的范围的判断
            title:  角的范围的判断
            description: 
            koLyro: point
            koLyri:  just
            son: </v>
      </c>
    </row>
    <row r="355" spans="1:16" ht="15" customHeight="1">
      <c r="A355" s="20">
        <f t="shared" si="41"/>
        <v>4</v>
      </c>
      <c r="B355" s="21" t="str">
        <f t="shared" si="42"/>
        <v>知识点</v>
      </c>
      <c r="C355" s="21" t="str">
        <f t="shared" si="43"/>
        <v>弧度的定义</v>
      </c>
      <c r="D355" s="21" t="str">
        <f>IFERROR(IF(I355=1,INDEX( {"chinese","english","math","physics","chemistry","biology","politics","history","geography"},MATCH(C355,{"语文","英语","数学","物理","化学","生物","政治","历史","地理"},0)),IF(I355=2,INDEX(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,{"单项选择","阅读理解","信息匹配","完形填空","短文填空","单句填空","短文改错","单句改错","句型转换","翻译短语","翻译句子","词汇/短语及固搭","完成句子","听力"},0)),"")), "")</f>
        <v/>
      </c>
      <c r="E355" s="21" t="str">
        <f t="shared" si="44"/>
        <v>知识点</v>
      </c>
      <c r="F355" s="21" t="str">
        <f t="shared" si="45"/>
        <v>恰</v>
      </c>
      <c r="G355" s="21" t="str">
        <f>INDEX( {"body","discipline","area","topic","point"},MATCH(E355,{"知识体","知识域","知识区","知识主题","知识点"},0))</f>
        <v>point</v>
      </c>
      <c r="H355" s="21" t="str">
        <f>INDEX( {"super","just","sub","infras"},MATCH(F355,{"超","恰","亚","次"},0))</f>
        <v>just</v>
      </c>
      <c r="I355" s="21">
        <f>MATCH(E355,{"知识体","知识域","知识区","知识主题","知识点"},0)-1</f>
        <v>4</v>
      </c>
      <c r="J355" s="21">
        <f>MATCH(F355,{"超","恰","亚","次"},0)-1</f>
        <v>1</v>
      </c>
      <c r="K355" s="21" t="str">
        <f t="shared" si="46"/>
        <v>数学</v>
      </c>
      <c r="L355" s="26" t="s">
        <v>351</v>
      </c>
      <c r="M355" s="23"/>
      <c r="N355" s="23"/>
      <c r="O355" s="24" t="str">
        <f t="shared" si="40"/>
        <v xml:space="preserve">
  - 
    name:  弧度的定义
    title:  弧度的定义
    description: 
    koLyro: point
    koLyri:  just
    son: </v>
      </c>
      <c r="P355" s="27" t="str">
        <f t="shared" si="47"/>
        <v xml:space="preserve">
          - 
            name:  弧度的定义
            title:  弧度的定义
            description: 
            koLyro: point
            koLyri:  just
            son: </v>
      </c>
    </row>
    <row r="356" spans="1:16" ht="15" customHeight="1">
      <c r="A356" s="20">
        <f t="shared" si="41"/>
        <v>4</v>
      </c>
      <c r="B356" s="21" t="str">
        <f t="shared" si="42"/>
        <v>知识点</v>
      </c>
      <c r="C356" s="21" t="str">
        <f t="shared" si="43"/>
        <v>弧度与角度</v>
      </c>
      <c r="D356" s="21" t="str">
        <f>IFERROR(IF(I356=1,INDEX( {"chinese","english","math","physics","chemistry","biology","politics","history","geography"},MATCH(C356,{"语文","英语","数学","物理","化学","生物","政治","历史","地理"},0)),IF(I356=2,INDEX(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,{"单项选择","阅读理解","信息匹配","完形填空","短文填空","单句填空","短文改错","单句改错","句型转换","翻译短语","翻译句子","词汇/短语及固搭","完成句子","听力"},0)),"")), "")</f>
        <v/>
      </c>
      <c r="E356" s="21" t="str">
        <f t="shared" si="44"/>
        <v>知识点</v>
      </c>
      <c r="F356" s="21" t="str">
        <f t="shared" si="45"/>
        <v>恰</v>
      </c>
      <c r="G356" s="21" t="str">
        <f>INDEX( {"body","discipline","area","topic","point"},MATCH(E356,{"知识体","知识域","知识区","知识主题","知识点"},0))</f>
        <v>point</v>
      </c>
      <c r="H356" s="21" t="str">
        <f>INDEX( {"super","just","sub","infras"},MATCH(F356,{"超","恰","亚","次"},0))</f>
        <v>just</v>
      </c>
      <c r="I356" s="21">
        <f>MATCH(E356,{"知识体","知识域","知识区","知识主题","知识点"},0)-1</f>
        <v>4</v>
      </c>
      <c r="J356" s="21">
        <f>MATCH(F356,{"超","恰","亚","次"},0)-1</f>
        <v>1</v>
      </c>
      <c r="K356" s="21" t="str">
        <f t="shared" si="46"/>
        <v>数学</v>
      </c>
      <c r="L356" s="26" t="s">
        <v>352</v>
      </c>
      <c r="M356" s="23"/>
      <c r="N356" s="23"/>
      <c r="O356" s="24" t="str">
        <f t="shared" si="40"/>
        <v xml:space="preserve">
  - 
    name:  弧度与角度
    title:  弧度与角度
    description: 
    koLyro: point
    koLyri:  just
    son: </v>
      </c>
      <c r="P356" s="27" t="str">
        <f t="shared" si="47"/>
        <v xml:space="preserve">
          - 
            name:  弧度与角度
            title:  弧度与角度
            description: 
            koLyro: point
            koLyri:  just
            son: </v>
      </c>
    </row>
    <row r="357" spans="1:16" ht="15" customHeight="1">
      <c r="A357" s="20">
        <f t="shared" si="41"/>
        <v>4</v>
      </c>
      <c r="B357" s="21" t="str">
        <f t="shared" si="42"/>
        <v>知识点</v>
      </c>
      <c r="C357" s="21" t="str">
        <f t="shared" si="43"/>
        <v>扇形的弧长和面积</v>
      </c>
      <c r="D357" s="21" t="str">
        <f>IFERROR(IF(I357=1,INDEX( {"chinese","english","math","physics","chemistry","biology","politics","history","geography"},MATCH(C357,{"语文","英语","数学","物理","化学","生物","政治","历史","地理"},0)),IF(I357=2,INDEX(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,{"单项选择","阅读理解","信息匹配","完形填空","短文填空","单句填空","短文改错","单句改错","句型转换","翻译短语","翻译句子","词汇/短语及固搭","完成句子","听力"},0)),"")), "")</f>
        <v/>
      </c>
      <c r="E357" s="21" t="str">
        <f t="shared" si="44"/>
        <v>知识点</v>
      </c>
      <c r="F357" s="21" t="str">
        <f t="shared" si="45"/>
        <v>恰</v>
      </c>
      <c r="G357" s="21" t="str">
        <f>INDEX( {"body","discipline","area","topic","point"},MATCH(E357,{"知识体","知识域","知识区","知识主题","知识点"},0))</f>
        <v>point</v>
      </c>
      <c r="H357" s="21" t="str">
        <f>INDEX( {"super","just","sub","infras"},MATCH(F357,{"超","恰","亚","次"},0))</f>
        <v>just</v>
      </c>
      <c r="I357" s="21">
        <f>MATCH(E357,{"知识体","知识域","知识区","知识主题","知识点"},0)-1</f>
        <v>4</v>
      </c>
      <c r="J357" s="21">
        <f>MATCH(F357,{"超","恰","亚","次"},0)-1</f>
        <v>1</v>
      </c>
      <c r="K357" s="21" t="str">
        <f t="shared" si="46"/>
        <v>数学</v>
      </c>
      <c r="L357" s="26" t="s">
        <v>353</v>
      </c>
      <c r="M357" s="23"/>
      <c r="N357" s="23"/>
      <c r="O357" s="24" t="str">
        <f t="shared" si="40"/>
        <v xml:space="preserve">
  - 
    name:  扇形的弧长和面积
    title:  扇形的弧长和面积
    description: 
    koLyro: point
    koLyri:  just
    son: </v>
      </c>
      <c r="P357" s="27" t="str">
        <f t="shared" si="47"/>
        <v xml:space="preserve">
          - 
            name:  扇形的弧长和面积
            title:  扇形的弧长和面积
            description: 
            koLyro: point
            koLyri:  just
            son: </v>
      </c>
    </row>
    <row r="358" spans="1:16" ht="15" customHeight="1">
      <c r="A358" s="20">
        <f t="shared" si="41"/>
        <v>3</v>
      </c>
      <c r="B358" s="21" t="str">
        <f t="shared" si="42"/>
        <v>知识主题</v>
      </c>
      <c r="C358" s="21" t="str">
        <f t="shared" si="43"/>
        <v xml:space="preserve"> 任意角的三角函数、同角三角函数的基本关系及诱导公式</v>
      </c>
      <c r="D358" s="21" t="str">
        <f>IFERROR(IF(I358=1,INDEX( {"chinese","english","math","physics","chemistry","biology","politics","history","geography"},MATCH(C358,{"语文","英语","数学","物理","化学","生物","政治","历史","地理"},0)),IF(I358=2,INDEX(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,{"单项选择","阅读理解","信息匹配","完形填空","短文填空","单句填空","短文改错","单句改错","句型转换","翻译短语","翻译句子","词汇/短语及固搭","完成句子","听力"},0)),"")), "")</f>
        <v/>
      </c>
      <c r="E358" s="21" t="str">
        <f t="shared" si="44"/>
        <v>知识主题</v>
      </c>
      <c r="F358" s="21" t="str">
        <f t="shared" si="45"/>
        <v>恰</v>
      </c>
      <c r="G358" s="21" t="str">
        <f>INDEX( {"body","discipline","area","topic","point"},MATCH(E358,{"知识体","知识域","知识区","知识主题","知识点"},0))</f>
        <v>topic</v>
      </c>
      <c r="H358" s="21" t="str">
        <f>INDEX( {"super","just","sub","infras"},MATCH(F358,{"超","恰","亚","次"},0))</f>
        <v>just</v>
      </c>
      <c r="I358" s="21">
        <f>MATCH(E358,{"知识体","知识域","知识区","知识主题","知识点"},0)-1</f>
        <v>3</v>
      </c>
      <c r="J358" s="21">
        <f>MATCH(F358,{"超","恰","亚","次"},0)-1</f>
        <v>1</v>
      </c>
      <c r="K358" s="21" t="str">
        <f t="shared" si="46"/>
        <v>数学</v>
      </c>
      <c r="L358" s="26" t="s">
        <v>4612</v>
      </c>
      <c r="M358" s="23" t="s">
        <v>355</v>
      </c>
      <c r="N358" s="23"/>
      <c r="O358" s="24" t="str">
        <f t="shared" si="40"/>
        <v xml:space="preserve">
  - 
    name:   任意角的三角函数、同角三角函数的基本关系及诱导公式
    title:   任意角的三角函数、同角三角函数的基本关系及诱导公式
    description: 
    koLyro: topic
    koLyri:  just
    son: </v>
      </c>
      <c r="P358" s="27" t="str">
        <f t="shared" si="47"/>
        <v xml:space="preserve">
        - 
          name:   任意角的三角函数、同角三角函数的基本关系及诱导公式
          title:   任意角的三角函数、同角三角函数的基本关系及诱导公式
          description: 
          koLyro: topic
          koLyri:  just
          son: </v>
      </c>
    </row>
    <row r="359" spans="1:16" ht="15" customHeight="1">
      <c r="A359" s="20">
        <f t="shared" si="41"/>
        <v>4</v>
      </c>
      <c r="B359" s="21" t="str">
        <f t="shared" si="42"/>
        <v>知识点</v>
      </c>
      <c r="C359" s="21" t="str">
        <f t="shared" si="43"/>
        <v>三角函数的定义</v>
      </c>
      <c r="D359" s="21" t="str">
        <f>IFERROR(IF(I359=1,INDEX( {"chinese","english","math","physics","chemistry","biology","politics","history","geography"},MATCH(C359,{"语文","英语","数学","物理","化学","生物","政治","历史","地理"},0)),IF(I359=2,INDEX(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,{"单项选择","阅读理解","信息匹配","完形填空","短文填空","单句填空","短文改错","单句改错","句型转换","翻译短语","翻译句子","词汇/短语及固搭","完成句子","听力"},0)),"")), "")</f>
        <v/>
      </c>
      <c r="E359" s="21" t="str">
        <f t="shared" si="44"/>
        <v>知识点</v>
      </c>
      <c r="F359" s="21" t="str">
        <f t="shared" si="45"/>
        <v>恰</v>
      </c>
      <c r="G359" s="21" t="str">
        <f>INDEX( {"body","discipline","area","topic","point"},MATCH(E359,{"知识体","知识域","知识区","知识主题","知识点"},0))</f>
        <v>point</v>
      </c>
      <c r="H359" s="21" t="str">
        <f>INDEX( {"super","just","sub","infras"},MATCH(F359,{"超","恰","亚","次"},0))</f>
        <v>just</v>
      </c>
      <c r="I359" s="21">
        <f>MATCH(E359,{"知识体","知识域","知识区","知识主题","知识点"},0)-1</f>
        <v>4</v>
      </c>
      <c r="J359" s="21">
        <f>MATCH(F359,{"超","恰","亚","次"},0)-1</f>
        <v>1</v>
      </c>
      <c r="K359" s="21" t="str">
        <f t="shared" si="46"/>
        <v>数学</v>
      </c>
      <c r="L359" s="26" t="s">
        <v>356</v>
      </c>
      <c r="M359" s="23"/>
      <c r="N359" s="23"/>
      <c r="O359" s="24" t="str">
        <f t="shared" si="40"/>
        <v xml:space="preserve">
  - 
    name:  三角函数的定义
    title:  三角函数的定义
    description: 
    koLyro: point
    koLyri:  just
    son: </v>
      </c>
      <c r="P359" s="27" t="str">
        <f t="shared" si="47"/>
        <v xml:space="preserve">
          - 
            name:  三角函数的定义
            title:  三角函数的定义
            description: 
            koLyro: point
            koLyri:  just
            son: </v>
      </c>
    </row>
    <row r="360" spans="1:16" ht="15" customHeight="1">
      <c r="A360" s="20">
        <f t="shared" si="41"/>
        <v>4</v>
      </c>
      <c r="B360" s="21" t="str">
        <f t="shared" si="42"/>
        <v>知识点</v>
      </c>
      <c r="C360" s="21" t="str">
        <f t="shared" si="43"/>
        <v>三角函数线</v>
      </c>
      <c r="D360" s="21" t="str">
        <f>IFERROR(IF(I360=1,INDEX( {"chinese","english","math","physics","chemistry","biology","politics","history","geography"},MATCH(C360,{"语文","英语","数学","物理","化学","生物","政治","历史","地理"},0)),IF(I360=2,INDEX(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,{"单项选择","阅读理解","信息匹配","完形填空","短文填空","单句填空","短文改错","单句改错","句型转换","翻译短语","翻译句子","词汇/短语及固搭","完成句子","听力"},0)),"")), "")</f>
        <v/>
      </c>
      <c r="E360" s="21" t="str">
        <f t="shared" si="44"/>
        <v>知识点</v>
      </c>
      <c r="F360" s="21" t="str">
        <f t="shared" si="45"/>
        <v>恰</v>
      </c>
      <c r="G360" s="21" t="str">
        <f>INDEX( {"body","discipline","area","topic","point"},MATCH(E360,{"知识体","知识域","知识区","知识主题","知识点"},0))</f>
        <v>point</v>
      </c>
      <c r="H360" s="21" t="str">
        <f>INDEX( {"super","just","sub","infras"},MATCH(F360,{"超","恰","亚","次"},0))</f>
        <v>just</v>
      </c>
      <c r="I360" s="21">
        <f>MATCH(E360,{"知识体","知识域","知识区","知识主题","知识点"},0)-1</f>
        <v>4</v>
      </c>
      <c r="J360" s="21">
        <f>MATCH(F360,{"超","恰","亚","次"},0)-1</f>
        <v>1</v>
      </c>
      <c r="K360" s="21" t="str">
        <f t="shared" si="46"/>
        <v>数学</v>
      </c>
      <c r="L360" s="26" t="s">
        <v>357</v>
      </c>
      <c r="M360" s="23"/>
      <c r="N360" s="23"/>
      <c r="O360" s="24" t="str">
        <f t="shared" si="40"/>
        <v xml:space="preserve">
  - 
    name:  三角函数线
    title:  三角函数线
    description: 
    koLyro: point
    koLyri:  just
    son: </v>
      </c>
      <c r="P360" s="27" t="str">
        <f t="shared" si="47"/>
        <v xml:space="preserve">
          - 
            name:  三角函数线
            title:  三角函数线
            description: 
            koLyro: point
            koLyri:  just
            son: </v>
      </c>
    </row>
    <row r="361" spans="1:16" ht="15" customHeight="1">
      <c r="A361" s="20">
        <f t="shared" si="41"/>
        <v>5</v>
      </c>
      <c r="B361" s="21" t="str">
        <f t="shared" si="42"/>
        <v>知识亚点</v>
      </c>
      <c r="C361" s="21" t="str">
        <f t="shared" si="43"/>
        <v>三角函数线的定义</v>
      </c>
      <c r="D361" s="21" t="str">
        <f>IFERROR(IF(I361=1,INDEX( {"chinese","english","math","physics","chemistry","biology","politics","history","geography"},MATCH(C361,{"语文","英语","数学","物理","化学","生物","政治","历史","地理"},0)),IF(I361=2,INDEX(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,{"单项选择","阅读理解","信息匹配","完形填空","短文填空","单句填空","短文改错","单句改错","句型转换","翻译短语","翻译句子","词汇/短语及固搭","完成句子","听力"},0)),"")), "")</f>
        <v/>
      </c>
      <c r="E361" s="21" t="str">
        <f t="shared" si="44"/>
        <v>知识点</v>
      </c>
      <c r="F361" s="21" t="str">
        <f t="shared" si="45"/>
        <v>亚</v>
      </c>
      <c r="G361" s="21" t="str">
        <f>INDEX( {"body","discipline","area","topic","point"},MATCH(E361,{"知识体","知识域","知识区","知识主题","知识点"},0))</f>
        <v>point</v>
      </c>
      <c r="H361" s="21" t="str">
        <f>INDEX( {"super","just","sub","infras"},MATCH(F361,{"超","恰","亚","次"},0))</f>
        <v>sub</v>
      </c>
      <c r="I361" s="21">
        <f>MATCH(E361,{"知识体","知识域","知识区","知识主题","知识点"},0)-1</f>
        <v>4</v>
      </c>
      <c r="J361" s="21">
        <f>MATCH(F361,{"超","恰","亚","次"},0)-1</f>
        <v>2</v>
      </c>
      <c r="K361" s="21" t="str">
        <f t="shared" si="46"/>
        <v>数学</v>
      </c>
      <c r="L361" s="26" t="s">
        <v>358</v>
      </c>
      <c r="M361" s="23"/>
      <c r="N361" s="23"/>
      <c r="O361" s="24" t="str">
        <f t="shared" si="40"/>
        <v xml:space="preserve">
  - 
    name:  三角函数线的定义
    title:  三角函数线的定义
    description: 
    koLyro: point
    koLyri:  sub
    son: </v>
      </c>
      <c r="P361" s="27" t="str">
        <f t="shared" si="47"/>
        <v xml:space="preserve">
            - 
              name:  三角函数线的定义
              title:  三角函数线的定义
              description: 
              koLyro: point
              koLyri:  sub
              son: </v>
      </c>
    </row>
    <row r="362" spans="1:16" ht="15" customHeight="1">
      <c r="A362" s="20">
        <f t="shared" si="41"/>
        <v>5</v>
      </c>
      <c r="B362" s="21" t="str">
        <f t="shared" si="42"/>
        <v>知识亚点</v>
      </c>
      <c r="C362" s="21" t="str">
        <f t="shared" si="43"/>
        <v>三角函数线的应用</v>
      </c>
      <c r="D362" s="21" t="str">
        <f>IFERROR(IF(I362=1,INDEX( {"chinese","english","math","physics","chemistry","biology","politics","history","geography"},MATCH(C362,{"语文","英语","数学","物理","化学","生物","政治","历史","地理"},0)),IF(I362=2,INDEX(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,{"单项选择","阅读理解","信息匹配","完形填空","短文填空","单句填空","短文改错","单句改错","句型转换","翻译短语","翻译句子","词汇/短语及固搭","完成句子","听力"},0)),"")), "")</f>
        <v/>
      </c>
      <c r="E362" s="21" t="str">
        <f t="shared" si="44"/>
        <v>知识点</v>
      </c>
      <c r="F362" s="21" t="str">
        <f t="shared" si="45"/>
        <v>亚</v>
      </c>
      <c r="G362" s="21" t="str">
        <f>INDEX( {"body","discipline","area","topic","point"},MATCH(E362,{"知识体","知识域","知识区","知识主题","知识点"},0))</f>
        <v>point</v>
      </c>
      <c r="H362" s="21" t="str">
        <f>INDEX( {"super","just","sub","infras"},MATCH(F362,{"超","恰","亚","次"},0))</f>
        <v>sub</v>
      </c>
      <c r="I362" s="21">
        <f>MATCH(E362,{"知识体","知识域","知识区","知识主题","知识点"},0)-1</f>
        <v>4</v>
      </c>
      <c r="J362" s="21">
        <f>MATCH(F362,{"超","恰","亚","次"},0)-1</f>
        <v>2</v>
      </c>
      <c r="K362" s="21" t="str">
        <f t="shared" si="46"/>
        <v>数学</v>
      </c>
      <c r="L362" s="26" t="s">
        <v>359</v>
      </c>
      <c r="M362" s="23"/>
      <c r="N362" s="23"/>
      <c r="O362" s="24" t="str">
        <f t="shared" si="40"/>
        <v xml:space="preserve">
  - 
    name:  三角函数线的应用
    title:  三角函数线的应用
    description: 
    koLyro: point
    koLyri:  sub
    son: </v>
      </c>
      <c r="P362" s="27" t="str">
        <f t="shared" si="47"/>
        <v xml:space="preserve">
            - 
              name:  三角函数线的应用
              title:  三角函数线的应用
              description: 
              koLyro: point
              koLyri:  sub
              son: </v>
      </c>
    </row>
    <row r="363" spans="1:16" ht="15" customHeight="1">
      <c r="A363" s="20">
        <f t="shared" si="41"/>
        <v>4</v>
      </c>
      <c r="B363" s="21" t="str">
        <f t="shared" si="42"/>
        <v>知识点</v>
      </c>
      <c r="C363" s="21" t="str">
        <f t="shared" si="43"/>
        <v>三角函数值的符号</v>
      </c>
      <c r="D363" s="21" t="str">
        <f>IFERROR(IF(I363=1,INDEX( {"chinese","english","math","physics","chemistry","biology","politics","history","geography"},MATCH(C363,{"语文","英语","数学","物理","化学","生物","政治","历史","地理"},0)),IF(I363=2,INDEX(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,{"单项选择","阅读理解","信息匹配","完形填空","短文填空","单句填空","短文改错","单句改错","句型转换","翻译短语","翻译句子","词汇/短语及固搭","完成句子","听力"},0)),"")), "")</f>
        <v/>
      </c>
      <c r="E363" s="21" t="str">
        <f t="shared" si="44"/>
        <v>知识点</v>
      </c>
      <c r="F363" s="21" t="str">
        <f t="shared" si="45"/>
        <v>恰</v>
      </c>
      <c r="G363" s="21" t="str">
        <f>INDEX( {"body","discipline","area","topic","point"},MATCH(E363,{"知识体","知识域","知识区","知识主题","知识点"},0))</f>
        <v>point</v>
      </c>
      <c r="H363" s="21" t="str">
        <f>INDEX( {"super","just","sub","infras"},MATCH(F363,{"超","恰","亚","次"},0))</f>
        <v>just</v>
      </c>
      <c r="I363" s="21">
        <f>MATCH(E363,{"知识体","知识域","知识区","知识主题","知识点"},0)-1</f>
        <v>4</v>
      </c>
      <c r="J363" s="21">
        <f>MATCH(F363,{"超","恰","亚","次"},0)-1</f>
        <v>1</v>
      </c>
      <c r="K363" s="21" t="str">
        <f t="shared" si="46"/>
        <v>数学</v>
      </c>
      <c r="L363" s="26" t="s">
        <v>360</v>
      </c>
      <c r="M363" s="23"/>
      <c r="N363" s="23"/>
      <c r="O363" s="24" t="str">
        <f t="shared" si="40"/>
        <v xml:space="preserve">
  - 
    name:  三角函数值的符号
    title:  三角函数值的符号
    description: 
    koLyro: point
    koLyri:  just
    son: </v>
      </c>
      <c r="P363" s="27" t="str">
        <f t="shared" si="47"/>
        <v xml:space="preserve">
          - 
            name:  三角函数值的符号
            title:  三角函数值的符号
            description: 
            koLyro: point
            koLyri:  just
            son: </v>
      </c>
    </row>
    <row r="364" spans="1:16" ht="15" customHeight="1">
      <c r="A364" s="20">
        <f t="shared" si="41"/>
        <v>4</v>
      </c>
      <c r="B364" s="21" t="str">
        <f t="shared" si="42"/>
        <v>知识点</v>
      </c>
      <c r="C364" s="21" t="str">
        <f t="shared" si="43"/>
        <v>同角三角函数的基本关系</v>
      </c>
      <c r="D364" s="21" t="str">
        <f>IFERROR(IF(I364=1,INDEX( {"chinese","english","math","physics","chemistry","biology","politics","history","geography"},MATCH(C364,{"语文","英语","数学","物理","化学","生物","政治","历史","地理"},0)),IF(I364=2,INDEX(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,{"单项选择","阅读理解","信息匹配","完形填空","短文填空","单句填空","短文改错","单句改错","句型转换","翻译短语","翻译句子","词汇/短语及固搭","完成句子","听力"},0)),"")), "")</f>
        <v/>
      </c>
      <c r="E364" s="21" t="str">
        <f t="shared" si="44"/>
        <v>知识点</v>
      </c>
      <c r="F364" s="21" t="str">
        <f t="shared" si="45"/>
        <v>恰</v>
      </c>
      <c r="G364" s="21" t="str">
        <f>INDEX( {"body","discipline","area","topic","point"},MATCH(E364,{"知识体","知识域","知识区","知识主题","知识点"},0))</f>
        <v>point</v>
      </c>
      <c r="H364" s="21" t="str">
        <f>INDEX( {"super","just","sub","infras"},MATCH(F364,{"超","恰","亚","次"},0))</f>
        <v>just</v>
      </c>
      <c r="I364" s="21">
        <f>MATCH(E364,{"知识体","知识域","知识区","知识主题","知识点"},0)-1</f>
        <v>4</v>
      </c>
      <c r="J364" s="21">
        <f>MATCH(F364,{"超","恰","亚","次"},0)-1</f>
        <v>1</v>
      </c>
      <c r="K364" s="21" t="str">
        <f t="shared" si="46"/>
        <v>数学</v>
      </c>
      <c r="L364" s="26" t="s">
        <v>361</v>
      </c>
      <c r="M364" s="23"/>
      <c r="N364" s="23"/>
      <c r="O364" s="24" t="str">
        <f t="shared" si="40"/>
        <v xml:space="preserve">
  - 
    name:  同角三角函数的基本关系
    title:  同角三角函数的基本关系
    description: 
    koLyro: point
    koLyri:  just
    son: </v>
      </c>
      <c r="P364" s="27" t="str">
        <f t="shared" si="47"/>
        <v xml:space="preserve">
          - 
            name:  同角三角函数的基本关系
            title:  同角三角函数的基本关系
            description: 
            koLyro: point
            koLyri:  just
            son: </v>
      </c>
    </row>
    <row r="365" spans="1:16" ht="15" customHeight="1">
      <c r="A365" s="20">
        <f t="shared" si="41"/>
        <v>4</v>
      </c>
      <c r="B365" s="21" t="str">
        <f t="shared" si="42"/>
        <v>知识点</v>
      </c>
      <c r="C365" s="21" t="str">
        <f t="shared" si="43"/>
        <v>诱导公式</v>
      </c>
      <c r="D365" s="21" t="str">
        <f>IFERROR(IF(I365=1,INDEX( {"chinese","english","math","physics","chemistry","biology","politics","history","geography"},MATCH(C365,{"语文","英语","数学","物理","化学","生物","政治","历史","地理"},0)),IF(I365=2,INDEX(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,{"单项选择","阅读理解","信息匹配","完形填空","短文填空","单句填空","短文改错","单句改错","句型转换","翻译短语","翻译句子","词汇/短语及固搭","完成句子","听力"},0)),"")), "")</f>
        <v/>
      </c>
      <c r="E365" s="21" t="str">
        <f t="shared" si="44"/>
        <v>知识点</v>
      </c>
      <c r="F365" s="21" t="str">
        <f t="shared" si="45"/>
        <v>恰</v>
      </c>
      <c r="G365" s="21" t="str">
        <f>INDEX( {"body","discipline","area","topic","point"},MATCH(E365,{"知识体","知识域","知识区","知识主题","知识点"},0))</f>
        <v>point</v>
      </c>
      <c r="H365" s="21" t="str">
        <f>INDEX( {"super","just","sub","infras"},MATCH(F365,{"超","恰","亚","次"},0))</f>
        <v>just</v>
      </c>
      <c r="I365" s="21">
        <f>MATCH(E365,{"知识体","知识域","知识区","知识主题","知识点"},0)-1</f>
        <v>4</v>
      </c>
      <c r="J365" s="21">
        <f>MATCH(F365,{"超","恰","亚","次"},0)-1</f>
        <v>1</v>
      </c>
      <c r="K365" s="21" t="str">
        <f t="shared" si="46"/>
        <v>数学</v>
      </c>
      <c r="L365" s="26" t="s">
        <v>362</v>
      </c>
      <c r="M365" s="23"/>
      <c r="N365" s="23"/>
      <c r="O365" s="24" t="str">
        <f t="shared" si="40"/>
        <v xml:space="preserve">
  - 
    name:  诱导公式
    title:  诱导公式
    description: 
    koLyro: point
    koLyri:  just
    son: </v>
      </c>
      <c r="P365" s="27" t="str">
        <f t="shared" si="47"/>
        <v xml:space="preserve">
          - 
            name:  诱导公式
            title:  诱导公式
            description: 
            koLyro: point
            koLyri:  just
            son: </v>
      </c>
    </row>
    <row r="366" spans="1:16" ht="15" customHeight="1">
      <c r="A366" s="20">
        <f t="shared" si="41"/>
        <v>4</v>
      </c>
      <c r="B366" s="21" t="str">
        <f t="shared" si="42"/>
        <v>知识点</v>
      </c>
      <c r="C366" s="21" t="str">
        <f t="shared" si="43"/>
        <v>三角函数的求值</v>
      </c>
      <c r="D366" s="21" t="str">
        <f>IFERROR(IF(I366=1,INDEX( {"chinese","english","math","physics","chemistry","biology","politics","history","geography"},MATCH(C366,{"语文","英语","数学","物理","化学","生物","政治","历史","地理"},0)),IF(I366=2,INDEX(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,{"单项选择","阅读理解","信息匹配","完形填空","短文填空","单句填空","短文改错","单句改错","句型转换","翻译短语","翻译句子","词汇/短语及固搭","完成句子","听力"},0)),"")), "")</f>
        <v/>
      </c>
      <c r="E366" s="21" t="str">
        <f t="shared" si="44"/>
        <v>知识点</v>
      </c>
      <c r="F366" s="21" t="str">
        <f t="shared" si="45"/>
        <v>恰</v>
      </c>
      <c r="G366" s="21" t="str">
        <f>INDEX( {"body","discipline","area","topic","point"},MATCH(E366,{"知识体","知识域","知识区","知识主题","知识点"},0))</f>
        <v>point</v>
      </c>
      <c r="H366" s="21" t="str">
        <f>INDEX( {"super","just","sub","infras"},MATCH(F366,{"超","恰","亚","次"},0))</f>
        <v>just</v>
      </c>
      <c r="I366" s="21">
        <f>MATCH(E366,{"知识体","知识域","知识区","知识主题","知识点"},0)-1</f>
        <v>4</v>
      </c>
      <c r="J366" s="21">
        <f>MATCH(F366,{"超","恰","亚","次"},0)-1</f>
        <v>1</v>
      </c>
      <c r="K366" s="21" t="str">
        <f t="shared" si="46"/>
        <v>数学</v>
      </c>
      <c r="L366" s="26" t="s">
        <v>363</v>
      </c>
      <c r="M366" s="23"/>
      <c r="N366" s="23"/>
      <c r="O366" s="24" t="str">
        <f t="shared" si="40"/>
        <v xml:space="preserve">
  - 
    name:  三角函数的求值
    title:  三角函数的求值
    description: 
    koLyro: point
    koLyri:  just
    son: </v>
      </c>
      <c r="P366" s="27" t="str">
        <f t="shared" si="47"/>
        <v xml:space="preserve">
          - 
            name:  三角函数的求值
            title:  三角函数的求值
            description: 
            koLyro: point
            koLyri:  just
            son: </v>
      </c>
    </row>
    <row r="367" spans="1:16" ht="15" customHeight="1">
      <c r="A367" s="20">
        <f t="shared" si="41"/>
        <v>4</v>
      </c>
      <c r="B367" s="21" t="str">
        <f t="shared" si="42"/>
        <v>知识点</v>
      </c>
      <c r="C367" s="21" t="str">
        <f t="shared" si="43"/>
        <v>三角函数的实际问题</v>
      </c>
      <c r="D367" s="21" t="str">
        <f>IFERROR(IF(I367=1,INDEX( {"chinese","english","math","physics","chemistry","biology","politics","history","geography"},MATCH(C367,{"语文","英语","数学","物理","化学","生物","政治","历史","地理"},0)),IF(I367=2,INDEX(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,{"单项选择","阅读理解","信息匹配","完形填空","短文填空","单句填空","短文改错","单句改错","句型转换","翻译短语","翻译句子","词汇/短语及固搭","完成句子","听力"},0)),"")), "")</f>
        <v/>
      </c>
      <c r="E367" s="21" t="str">
        <f t="shared" si="44"/>
        <v>知识点</v>
      </c>
      <c r="F367" s="21" t="str">
        <f t="shared" si="45"/>
        <v>恰</v>
      </c>
      <c r="G367" s="21" t="str">
        <f>INDEX( {"body","discipline","area","topic","point"},MATCH(E367,{"知识体","知识域","知识区","知识主题","知识点"},0))</f>
        <v>point</v>
      </c>
      <c r="H367" s="21" t="str">
        <f>INDEX( {"super","just","sub","infras"},MATCH(F367,{"超","恰","亚","次"},0))</f>
        <v>just</v>
      </c>
      <c r="I367" s="21">
        <f>MATCH(E367,{"知识体","知识域","知识区","知识主题","知识点"},0)-1</f>
        <v>4</v>
      </c>
      <c r="J367" s="21">
        <f>MATCH(F367,{"超","恰","亚","次"},0)-1</f>
        <v>1</v>
      </c>
      <c r="K367" s="21" t="str">
        <f t="shared" si="46"/>
        <v>数学</v>
      </c>
      <c r="L367" s="26" t="s">
        <v>364</v>
      </c>
      <c r="M367" s="23"/>
      <c r="N367" s="23"/>
      <c r="O367" s="24" t="str">
        <f t="shared" si="40"/>
        <v xml:space="preserve">
  - 
    name:  三角函数的实际问题
    title:  三角函数的实际问题
    description: 
    koLyro: point
    koLyri:  just
    son: </v>
      </c>
      <c r="P367" s="27" t="str">
        <f t="shared" si="47"/>
        <v xml:space="preserve">
          - 
            name:  三角函数的实际问题
            title:  三角函数的实际问题
            description: 
            koLyro: point
            koLyri:  just
            son: </v>
      </c>
    </row>
    <row r="368" spans="1:16" ht="15" customHeight="1">
      <c r="A368" s="20">
        <f t="shared" si="41"/>
        <v>4</v>
      </c>
      <c r="B368" s="21" t="str">
        <f t="shared" si="42"/>
        <v>知识点</v>
      </c>
      <c r="C368" s="21" t="str">
        <f t="shared" si="43"/>
        <v>三角函数的新定义</v>
      </c>
      <c r="D368" s="21" t="str">
        <f>IFERROR(IF(I368=1,INDEX( {"chinese","english","math","physics","chemistry","biology","politics","history","geography"},MATCH(C368,{"语文","英语","数学","物理","化学","生物","政治","历史","地理"},0)),IF(I368=2,INDEX(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,{"单项选择","阅读理解","信息匹配","完形填空","短文填空","单句填空","短文改错","单句改错","句型转换","翻译短语","翻译句子","词汇/短语及固搭","完成句子","听力"},0)),"")), "")</f>
        <v/>
      </c>
      <c r="E368" s="21" t="str">
        <f t="shared" si="44"/>
        <v>知识点</v>
      </c>
      <c r="F368" s="21" t="str">
        <f t="shared" si="45"/>
        <v>恰</v>
      </c>
      <c r="G368" s="21" t="str">
        <f>INDEX( {"body","discipline","area","topic","point"},MATCH(E368,{"知识体","知识域","知识区","知识主题","知识点"},0))</f>
        <v>point</v>
      </c>
      <c r="H368" s="21" t="str">
        <f>INDEX( {"super","just","sub","infras"},MATCH(F368,{"超","恰","亚","次"},0))</f>
        <v>just</v>
      </c>
      <c r="I368" s="21">
        <f>MATCH(E368,{"知识体","知识域","知识区","知识主题","知识点"},0)-1</f>
        <v>4</v>
      </c>
      <c r="J368" s="21">
        <f>MATCH(F368,{"超","恰","亚","次"},0)-1</f>
        <v>1</v>
      </c>
      <c r="K368" s="21" t="str">
        <f t="shared" si="46"/>
        <v>数学</v>
      </c>
      <c r="L368" s="26" t="s">
        <v>365</v>
      </c>
      <c r="M368" s="23"/>
      <c r="N368" s="23"/>
      <c r="O368" s="24" t="str">
        <f t="shared" si="40"/>
        <v xml:space="preserve">
  - 
    name:  三角函数的新定义
    title:  三角函数的新定义
    description: 
    koLyro: point
    koLyri:  just
    son: </v>
      </c>
      <c r="P368" s="27" t="str">
        <f t="shared" si="47"/>
        <v xml:space="preserve">
          - 
            name:  三角函数的新定义
            title:  三角函数的新定义
            description: 
            koLyro: point
            koLyri:  just
            son: </v>
      </c>
    </row>
    <row r="369" spans="1:16" ht="15" customHeight="1">
      <c r="A369" s="20">
        <f t="shared" si="41"/>
        <v>3</v>
      </c>
      <c r="B369" s="21" t="str">
        <f t="shared" si="42"/>
        <v>知识主题</v>
      </c>
      <c r="C369" s="21" t="str">
        <f t="shared" si="43"/>
        <v xml:space="preserve"> 三角函数的图象与性质</v>
      </c>
      <c r="D369" s="21" t="str">
        <f>IFERROR(IF(I369=1,INDEX( {"chinese","english","math","physics","chemistry","biology","politics","history","geography"},MATCH(C369,{"语文","英语","数学","物理","化学","生物","政治","历史","地理"},0)),IF(I369=2,INDEX(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,{"单项选择","阅读理解","信息匹配","完形填空","短文填空","单句填空","短文改错","单句改错","句型转换","翻译短语","翻译句子","词汇/短语及固搭","完成句子","听力"},0)),"")), "")</f>
        <v/>
      </c>
      <c r="E369" s="21" t="str">
        <f t="shared" si="44"/>
        <v>知识主题</v>
      </c>
      <c r="F369" s="21" t="str">
        <f t="shared" si="45"/>
        <v>恰</v>
      </c>
      <c r="G369" s="21" t="str">
        <f>INDEX( {"body","discipline","area","topic","point"},MATCH(E369,{"知识体","知识域","知识区","知识主题","知识点"},0))</f>
        <v>topic</v>
      </c>
      <c r="H369" s="21" t="str">
        <f>INDEX( {"super","just","sub","infras"},MATCH(F369,{"超","恰","亚","次"},0))</f>
        <v>just</v>
      </c>
      <c r="I369" s="21">
        <f>MATCH(E369,{"知识体","知识域","知识区","知识主题","知识点"},0)-1</f>
        <v>3</v>
      </c>
      <c r="J369" s="21">
        <f>MATCH(F369,{"超","恰","亚","次"},0)-1</f>
        <v>1</v>
      </c>
      <c r="K369" s="21" t="str">
        <f t="shared" si="46"/>
        <v>数学</v>
      </c>
      <c r="L369" s="26" t="s">
        <v>4613</v>
      </c>
      <c r="M369" s="23" t="s">
        <v>367</v>
      </c>
      <c r="N369" s="23"/>
      <c r="O369" s="24" t="str">
        <f t="shared" si="40"/>
        <v xml:space="preserve">
  - 
    name:   三角函数的图象与性质
    title:   三角函数的图象与性质
    description: 
    koLyro: topic
    koLyri:  just
    son: </v>
      </c>
      <c r="P369" s="27" t="str">
        <f t="shared" si="47"/>
        <v xml:space="preserve">
        - 
          name:   三角函数的图象与性质
          title:   三角函数的图象与性质
          description: 
          koLyro: topic
          koLyri:  just
          son: </v>
      </c>
    </row>
    <row r="370" spans="1:16" ht="15" customHeight="1">
      <c r="A370" s="20">
        <f t="shared" si="41"/>
        <v>4</v>
      </c>
      <c r="B370" s="21" t="str">
        <f t="shared" si="42"/>
        <v>知识点</v>
      </c>
      <c r="C370" s="21" t="str">
        <f t="shared" si="43"/>
        <v>三角函数的图象的理解和判断</v>
      </c>
      <c r="D370" s="21" t="str">
        <f>IFERROR(IF(I370=1,INDEX( {"chinese","english","math","physics","chemistry","biology","politics","history","geography"},MATCH(C370,{"语文","英语","数学","物理","化学","生物","政治","历史","地理"},0)),IF(I370=2,INDEX(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,{"单项选择","阅读理解","信息匹配","完形填空","短文填空","单句填空","短文改错","单句改错","句型转换","翻译短语","翻译句子","词汇/短语及固搭","完成句子","听力"},0)),"")), "")</f>
        <v/>
      </c>
      <c r="E370" s="21" t="str">
        <f t="shared" si="44"/>
        <v>知识点</v>
      </c>
      <c r="F370" s="21" t="str">
        <f t="shared" si="45"/>
        <v>恰</v>
      </c>
      <c r="G370" s="21" t="str">
        <f>INDEX( {"body","discipline","area","topic","point"},MATCH(E370,{"知识体","知识域","知识区","知识主题","知识点"},0))</f>
        <v>point</v>
      </c>
      <c r="H370" s="21" t="str">
        <f>INDEX( {"super","just","sub","infras"},MATCH(F370,{"超","恰","亚","次"},0))</f>
        <v>just</v>
      </c>
      <c r="I370" s="21">
        <f>MATCH(E370,{"知识体","知识域","知识区","知识主题","知识点"},0)-1</f>
        <v>4</v>
      </c>
      <c r="J370" s="21">
        <f>MATCH(F370,{"超","恰","亚","次"},0)-1</f>
        <v>1</v>
      </c>
      <c r="K370" s="21" t="str">
        <f t="shared" si="46"/>
        <v>数学</v>
      </c>
      <c r="L370" s="26" t="s">
        <v>368</v>
      </c>
      <c r="M370" s="23"/>
      <c r="N370" s="23"/>
      <c r="O370" s="24" t="str">
        <f t="shared" si="40"/>
        <v xml:space="preserve">
  - 
    name:  三角函数的图象的理解和判断
    title:  三角函数的图象的理解和判断
    description: 
    koLyro: point
    koLyri:  just
    son: </v>
      </c>
      <c r="P370" s="27" t="str">
        <f t="shared" si="47"/>
        <v xml:space="preserve">
          - 
            name:  三角函数的图象的理解和判断
            title:  三角函数的图象的理解和判断
            description: 
            koLyro: point
            koLyri:  just
            son: </v>
      </c>
    </row>
    <row r="371" spans="1:16" ht="15" customHeight="1">
      <c r="A371" s="20">
        <f t="shared" si="41"/>
        <v>5</v>
      </c>
      <c r="B371" s="21" t="str">
        <f t="shared" si="42"/>
        <v>知识亚点</v>
      </c>
      <c r="C371" s="21" t="str">
        <f t="shared" si="43"/>
        <v>正弦函数的图象</v>
      </c>
      <c r="D371" s="21" t="str">
        <f>IFERROR(IF(I371=1,INDEX( {"chinese","english","math","physics","chemistry","biology","politics","history","geography"},MATCH(C371,{"语文","英语","数学","物理","化学","生物","政治","历史","地理"},0)),IF(I371=2,INDEX(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,{"单项选择","阅读理解","信息匹配","完形填空","短文填空","单句填空","短文改错","单句改错","句型转换","翻译短语","翻译句子","词汇/短语及固搭","完成句子","听力"},0)),"")), "")</f>
        <v/>
      </c>
      <c r="E371" s="21" t="str">
        <f t="shared" si="44"/>
        <v>知识点</v>
      </c>
      <c r="F371" s="21" t="str">
        <f t="shared" si="45"/>
        <v>亚</v>
      </c>
      <c r="G371" s="21" t="str">
        <f>INDEX( {"body","discipline","area","topic","point"},MATCH(E371,{"知识体","知识域","知识区","知识主题","知识点"},0))</f>
        <v>point</v>
      </c>
      <c r="H371" s="21" t="str">
        <f>INDEX( {"super","just","sub","infras"},MATCH(F371,{"超","恰","亚","次"},0))</f>
        <v>sub</v>
      </c>
      <c r="I371" s="21">
        <f>MATCH(E371,{"知识体","知识域","知识区","知识主题","知识点"},0)-1</f>
        <v>4</v>
      </c>
      <c r="J371" s="21">
        <f>MATCH(F371,{"超","恰","亚","次"},0)-1</f>
        <v>2</v>
      </c>
      <c r="K371" s="21" t="str">
        <f t="shared" si="46"/>
        <v>数学</v>
      </c>
      <c r="L371" s="26" t="s">
        <v>369</v>
      </c>
      <c r="M371" s="23"/>
      <c r="N371" s="23"/>
      <c r="O371" s="24" t="str">
        <f t="shared" si="40"/>
        <v xml:space="preserve">
  - 
    name:  正弦函数的图象
    title:  正弦函数的图象
    description: 
    koLyro: point
    koLyri:  sub
    son: </v>
      </c>
      <c r="P371" s="27" t="str">
        <f t="shared" si="47"/>
        <v xml:space="preserve">
            - 
              name:  正弦函数的图象
              title:  正弦函数的图象
              description: 
              koLyro: point
              koLyri:  sub
              son: </v>
      </c>
    </row>
    <row r="372" spans="1:16" ht="15" customHeight="1">
      <c r="A372" s="20">
        <f t="shared" si="41"/>
        <v>5</v>
      </c>
      <c r="B372" s="21" t="str">
        <f t="shared" si="42"/>
        <v>知识亚点</v>
      </c>
      <c r="C372" s="21" t="str">
        <f t="shared" si="43"/>
        <v>余弦函数的图象</v>
      </c>
      <c r="D372" s="21" t="str">
        <f>IFERROR(IF(I372=1,INDEX( {"chinese","english","math","physics","chemistry","biology","politics","history","geography"},MATCH(C372,{"语文","英语","数学","物理","化学","生物","政治","历史","地理"},0)),IF(I372=2,INDEX(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,{"单项选择","阅读理解","信息匹配","完形填空","短文填空","单句填空","短文改错","单句改错","句型转换","翻译短语","翻译句子","词汇/短语及固搭","完成句子","听力"},0)),"")), "")</f>
        <v/>
      </c>
      <c r="E372" s="21" t="str">
        <f t="shared" si="44"/>
        <v>知识点</v>
      </c>
      <c r="F372" s="21" t="str">
        <f t="shared" si="45"/>
        <v>亚</v>
      </c>
      <c r="G372" s="21" t="str">
        <f>INDEX( {"body","discipline","area","topic","point"},MATCH(E372,{"知识体","知识域","知识区","知识主题","知识点"},0))</f>
        <v>point</v>
      </c>
      <c r="H372" s="21" t="str">
        <f>INDEX( {"super","just","sub","infras"},MATCH(F372,{"超","恰","亚","次"},0))</f>
        <v>sub</v>
      </c>
      <c r="I372" s="21">
        <f>MATCH(E372,{"知识体","知识域","知识区","知识主题","知识点"},0)-1</f>
        <v>4</v>
      </c>
      <c r="J372" s="21">
        <f>MATCH(F372,{"超","恰","亚","次"},0)-1</f>
        <v>2</v>
      </c>
      <c r="K372" s="21" t="str">
        <f t="shared" si="46"/>
        <v>数学</v>
      </c>
      <c r="L372" s="26" t="s">
        <v>370</v>
      </c>
      <c r="M372" s="23"/>
      <c r="N372" s="23"/>
      <c r="O372" s="24" t="str">
        <f t="shared" si="40"/>
        <v xml:space="preserve">
  - 
    name:  余弦函数的图象
    title:  余弦函数的图象
    description: 
    koLyro: point
    koLyri:  sub
    son: </v>
      </c>
      <c r="P372" s="27" t="str">
        <f t="shared" si="47"/>
        <v xml:space="preserve">
            - 
              name:  余弦函数的图象
              title:  余弦函数的图象
              description: 
              koLyro: point
              koLyri:  sub
              son: </v>
      </c>
    </row>
    <row r="373" spans="1:16" ht="15" customHeight="1">
      <c r="A373" s="20">
        <f t="shared" si="41"/>
        <v>5</v>
      </c>
      <c r="B373" s="21" t="str">
        <f t="shared" si="42"/>
        <v>知识亚点</v>
      </c>
      <c r="C373" s="21" t="str">
        <f t="shared" si="43"/>
        <v>正切函数的图象</v>
      </c>
      <c r="D373" s="21" t="str">
        <f>IFERROR(IF(I373=1,INDEX( {"chinese","english","math","physics","chemistry","biology","politics","history","geography"},MATCH(C373,{"语文","英语","数学","物理","化学","生物","政治","历史","地理"},0)),IF(I373=2,INDEX(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,{"单项选择","阅读理解","信息匹配","完形填空","短文填空","单句填空","短文改错","单句改错","句型转换","翻译短语","翻译句子","词汇/短语及固搭","完成句子","听力"},0)),"")), "")</f>
        <v/>
      </c>
      <c r="E373" s="21" t="str">
        <f t="shared" si="44"/>
        <v>知识点</v>
      </c>
      <c r="F373" s="21" t="str">
        <f t="shared" si="45"/>
        <v>亚</v>
      </c>
      <c r="G373" s="21" t="str">
        <f>INDEX( {"body","discipline","area","topic","point"},MATCH(E373,{"知识体","知识域","知识区","知识主题","知识点"},0))</f>
        <v>point</v>
      </c>
      <c r="H373" s="21" t="str">
        <f>INDEX( {"super","just","sub","infras"},MATCH(F373,{"超","恰","亚","次"},0))</f>
        <v>sub</v>
      </c>
      <c r="I373" s="21">
        <f>MATCH(E373,{"知识体","知识域","知识区","知识主题","知识点"},0)-1</f>
        <v>4</v>
      </c>
      <c r="J373" s="21">
        <f>MATCH(F373,{"超","恰","亚","次"},0)-1</f>
        <v>2</v>
      </c>
      <c r="K373" s="21" t="str">
        <f t="shared" si="46"/>
        <v>数学</v>
      </c>
      <c r="L373" s="26" t="s">
        <v>371</v>
      </c>
      <c r="M373" s="23"/>
      <c r="N373" s="23"/>
      <c r="O373" s="24" t="str">
        <f t="shared" si="40"/>
        <v xml:space="preserve">
  - 
    name:  正切函数的图象
    title:  正切函数的图象
    description: 
    koLyro: point
    koLyri:  sub
    son: </v>
      </c>
      <c r="P373" s="27" t="str">
        <f t="shared" si="47"/>
        <v xml:space="preserve">
            - 
              name:  正切函数的图象
              title:  正切函数的图象
              description: 
              koLyro: point
              koLyri:  sub
              son: </v>
      </c>
    </row>
    <row r="374" spans="1:16" ht="15" customHeight="1">
      <c r="A374" s="20">
        <f t="shared" si="41"/>
        <v>4</v>
      </c>
      <c r="B374" s="21" t="str">
        <f t="shared" si="42"/>
        <v>知识点</v>
      </c>
      <c r="C374" s="21" t="str">
        <f t="shared" si="43"/>
        <v>三角函数的图象在函数方程及函数不等式中的应用</v>
      </c>
      <c r="D374" s="21" t="str">
        <f>IFERROR(IF(I374=1,INDEX( {"chinese","english","math","physics","chemistry","biology","politics","history","geography"},MATCH(C374,{"语文","英语","数学","物理","化学","生物","政治","历史","地理"},0)),IF(I374=2,INDEX(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,{"单项选择","阅读理解","信息匹配","完形填空","短文填空","单句填空","短文改错","单句改错","句型转换","翻译短语","翻译句子","词汇/短语及固搭","完成句子","听力"},0)),"")), "")</f>
        <v/>
      </c>
      <c r="E374" s="21" t="str">
        <f t="shared" si="44"/>
        <v>知识点</v>
      </c>
      <c r="F374" s="21" t="str">
        <f t="shared" si="45"/>
        <v>恰</v>
      </c>
      <c r="G374" s="21" t="str">
        <f>INDEX( {"body","discipline","area","topic","point"},MATCH(E374,{"知识体","知识域","知识区","知识主题","知识点"},0))</f>
        <v>point</v>
      </c>
      <c r="H374" s="21" t="str">
        <f>INDEX( {"super","just","sub","infras"},MATCH(F374,{"超","恰","亚","次"},0))</f>
        <v>just</v>
      </c>
      <c r="I374" s="21">
        <f>MATCH(E374,{"知识体","知识域","知识区","知识主题","知识点"},0)-1</f>
        <v>4</v>
      </c>
      <c r="J374" s="21">
        <f>MATCH(F374,{"超","恰","亚","次"},0)-1</f>
        <v>1</v>
      </c>
      <c r="K374" s="21" t="str">
        <f t="shared" si="46"/>
        <v>数学</v>
      </c>
      <c r="L374" s="26" t="s">
        <v>372</v>
      </c>
      <c r="M374" s="23"/>
      <c r="N374" s="23"/>
      <c r="O374" s="24" t="str">
        <f t="shared" si="40"/>
        <v xml:space="preserve">
  - 
    name:  三角函数的图象在函数方程及函数不等式中的应用
    title:  三角函数的图象在函数方程及函数不等式中的应用
    description: 
    koLyro: point
    koLyri:  just
    son: </v>
      </c>
      <c r="P374" s="27" t="str">
        <f t="shared" si="47"/>
        <v xml:space="preserve">
          - 
            name:  三角函数的图象在函数方程及函数不等式中的应用
            title:  三角函数的图象在函数方程及函数不等式中的应用
            description: 
            koLyro: point
            koLyri:  just
            son: </v>
      </c>
    </row>
    <row r="375" spans="1:16" ht="15" customHeight="1">
      <c r="A375" s="20">
        <f t="shared" si="41"/>
        <v>4</v>
      </c>
      <c r="B375" s="21" t="str">
        <f t="shared" si="42"/>
        <v>知识点</v>
      </c>
      <c r="C375" s="21" t="str">
        <f t="shared" si="43"/>
        <v>三角函数的图象与函数的性质</v>
      </c>
      <c r="D375" s="21" t="str">
        <f>IFERROR(IF(I375=1,INDEX( {"chinese","english","math","physics","chemistry","biology","politics","history","geography"},MATCH(C375,{"语文","英语","数学","物理","化学","生物","政治","历史","地理"},0)),IF(I375=2,INDEX(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,{"单项选择","阅读理解","信息匹配","完形填空","短文填空","单句填空","短文改错","单句改错","句型转换","翻译短语","翻译句子","词汇/短语及固搭","完成句子","听力"},0)),"")), "")</f>
        <v/>
      </c>
      <c r="E375" s="21" t="str">
        <f t="shared" si="44"/>
        <v>知识点</v>
      </c>
      <c r="F375" s="21" t="str">
        <f t="shared" si="45"/>
        <v>恰</v>
      </c>
      <c r="G375" s="21" t="str">
        <f>INDEX( {"body","discipline","area","topic","point"},MATCH(E375,{"知识体","知识域","知识区","知识主题","知识点"},0))</f>
        <v>point</v>
      </c>
      <c r="H375" s="21" t="str">
        <f>INDEX( {"super","just","sub","infras"},MATCH(F375,{"超","恰","亚","次"},0))</f>
        <v>just</v>
      </c>
      <c r="I375" s="21">
        <f>MATCH(E375,{"知识体","知识域","知识区","知识主题","知识点"},0)-1</f>
        <v>4</v>
      </c>
      <c r="J375" s="21">
        <f>MATCH(F375,{"超","恰","亚","次"},0)-1</f>
        <v>1</v>
      </c>
      <c r="K375" s="21" t="str">
        <f t="shared" si="46"/>
        <v>数学</v>
      </c>
      <c r="L375" s="26" t="s">
        <v>373</v>
      </c>
      <c r="M375" s="23"/>
      <c r="N375" s="23"/>
      <c r="O375" s="24" t="str">
        <f t="shared" si="40"/>
        <v xml:space="preserve">
  - 
    name:  三角函数的图象与函数的性质
    title:  三角函数的图象与函数的性质
    description: 
    koLyro: point
    koLyri:  just
    son: </v>
      </c>
      <c r="P375" s="27" t="str">
        <f t="shared" si="47"/>
        <v xml:space="preserve">
          - 
            name:  三角函数的图象与函数的性质
            title:  三角函数的图象与函数的性质
            description: 
            koLyro: point
            koLyri:  just
            son: </v>
      </c>
    </row>
    <row r="376" spans="1:16" ht="15" customHeight="1">
      <c r="A376" s="20">
        <f t="shared" si="41"/>
        <v>4</v>
      </c>
      <c r="B376" s="21" t="str">
        <f t="shared" si="42"/>
        <v>知识点</v>
      </c>
      <c r="C376" s="21" t="str">
        <f t="shared" si="43"/>
        <v>三角函数的定义域</v>
      </c>
      <c r="D376" s="21" t="str">
        <f>IFERROR(IF(I376=1,INDEX( {"chinese","english","math","physics","chemistry","biology","politics","history","geography"},MATCH(C376,{"语文","英语","数学","物理","化学","生物","政治","历史","地理"},0)),IF(I376=2,INDEX(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,{"单项选择","阅读理解","信息匹配","完形填空","短文填空","单句填空","短文改错","单句改错","句型转换","翻译短语","翻译句子","词汇/短语及固搭","完成句子","听力"},0)),"")), "")</f>
        <v/>
      </c>
      <c r="E376" s="21" t="str">
        <f t="shared" si="44"/>
        <v>知识点</v>
      </c>
      <c r="F376" s="21" t="str">
        <f t="shared" si="45"/>
        <v>恰</v>
      </c>
      <c r="G376" s="21" t="str">
        <f>INDEX( {"body","discipline","area","topic","point"},MATCH(E376,{"知识体","知识域","知识区","知识主题","知识点"},0))</f>
        <v>point</v>
      </c>
      <c r="H376" s="21" t="str">
        <f>INDEX( {"super","just","sub","infras"},MATCH(F376,{"超","恰","亚","次"},0))</f>
        <v>just</v>
      </c>
      <c r="I376" s="21">
        <f>MATCH(E376,{"知识体","知识域","知识区","知识主题","知识点"},0)-1</f>
        <v>4</v>
      </c>
      <c r="J376" s="21">
        <f>MATCH(F376,{"超","恰","亚","次"},0)-1</f>
        <v>1</v>
      </c>
      <c r="K376" s="21" t="str">
        <f t="shared" si="46"/>
        <v>数学</v>
      </c>
      <c r="L376" s="26" t="s">
        <v>374</v>
      </c>
      <c r="M376" s="23"/>
      <c r="N376" s="23"/>
      <c r="O376" s="24" t="str">
        <f t="shared" si="40"/>
        <v xml:space="preserve">
  - 
    name:  三角函数的定义域
    title:  三角函数的定义域
    description: 
    koLyro: point
    koLyri:  just
    son: </v>
      </c>
      <c r="P376" s="27" t="str">
        <f t="shared" si="47"/>
        <v xml:space="preserve">
          - 
            name:  三角函数的定义域
            title:  三角函数的定义域
            description: 
            koLyro: point
            koLyri:  just
            son: </v>
      </c>
    </row>
    <row r="377" spans="1:16" ht="15" customHeight="1">
      <c r="A377" s="20">
        <f t="shared" si="41"/>
        <v>5</v>
      </c>
      <c r="B377" s="21" t="str">
        <f t="shared" si="42"/>
        <v>知识亚点</v>
      </c>
      <c r="C377" s="21" t="str">
        <f t="shared" si="43"/>
        <v>正弦函数的定义域</v>
      </c>
      <c r="D377" s="21" t="str">
        <f>IFERROR(IF(I377=1,INDEX( {"chinese","english","math","physics","chemistry","biology","politics","history","geography"},MATCH(C377,{"语文","英语","数学","物理","化学","生物","政治","历史","地理"},0)),IF(I377=2,INDEX(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,{"单项选择","阅读理解","信息匹配","完形填空","短文填空","单句填空","短文改错","单句改错","句型转换","翻译短语","翻译句子","词汇/短语及固搭","完成句子","听力"},0)),"")), "")</f>
        <v/>
      </c>
      <c r="E377" s="21" t="str">
        <f t="shared" si="44"/>
        <v>知识点</v>
      </c>
      <c r="F377" s="21" t="str">
        <f t="shared" si="45"/>
        <v>亚</v>
      </c>
      <c r="G377" s="21" t="str">
        <f>INDEX( {"body","discipline","area","topic","point"},MATCH(E377,{"知识体","知识域","知识区","知识主题","知识点"},0))</f>
        <v>point</v>
      </c>
      <c r="H377" s="21" t="str">
        <f>INDEX( {"super","just","sub","infras"},MATCH(F377,{"超","恰","亚","次"},0))</f>
        <v>sub</v>
      </c>
      <c r="I377" s="21">
        <f>MATCH(E377,{"知识体","知识域","知识区","知识主题","知识点"},0)-1</f>
        <v>4</v>
      </c>
      <c r="J377" s="21">
        <f>MATCH(F377,{"超","恰","亚","次"},0)-1</f>
        <v>2</v>
      </c>
      <c r="K377" s="21" t="str">
        <f t="shared" si="46"/>
        <v>数学</v>
      </c>
      <c r="L377" s="26" t="s">
        <v>375</v>
      </c>
      <c r="M377" s="23"/>
      <c r="N377" s="23"/>
      <c r="O377" s="24" t="str">
        <f t="shared" si="40"/>
        <v xml:space="preserve">
  - 
    name:  正弦函数的定义域
    title:  正弦函数的定义域
    description: 
    koLyro: point
    koLyri:  sub
    son: </v>
      </c>
      <c r="P377" s="27" t="str">
        <f t="shared" si="47"/>
        <v xml:space="preserve">
            - 
              name:  正弦函数的定义域
              title:  正弦函数的定义域
              description: 
              koLyro: point
              koLyri:  sub
              son: </v>
      </c>
    </row>
    <row r="378" spans="1:16" ht="15" customHeight="1">
      <c r="A378" s="20">
        <f t="shared" si="41"/>
        <v>5</v>
      </c>
      <c r="B378" s="21" t="str">
        <f t="shared" si="42"/>
        <v>知识亚点</v>
      </c>
      <c r="C378" s="21" t="str">
        <f t="shared" si="43"/>
        <v>余弦函数的定义域</v>
      </c>
      <c r="D378" s="21" t="str">
        <f>IFERROR(IF(I378=1,INDEX( {"chinese","english","math","physics","chemistry","biology","politics","history","geography"},MATCH(C378,{"语文","英语","数学","物理","化学","生物","政治","历史","地理"},0)),IF(I378=2,INDEX(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,{"单项选择","阅读理解","信息匹配","完形填空","短文填空","单句填空","短文改错","单句改错","句型转换","翻译短语","翻译句子","词汇/短语及固搭","完成句子","听力"},0)),"")), "")</f>
        <v/>
      </c>
      <c r="E378" s="21" t="str">
        <f t="shared" si="44"/>
        <v>知识点</v>
      </c>
      <c r="F378" s="21" t="str">
        <f t="shared" si="45"/>
        <v>亚</v>
      </c>
      <c r="G378" s="21" t="str">
        <f>INDEX( {"body","discipline","area","topic","point"},MATCH(E378,{"知识体","知识域","知识区","知识主题","知识点"},0))</f>
        <v>point</v>
      </c>
      <c r="H378" s="21" t="str">
        <f>INDEX( {"super","just","sub","infras"},MATCH(F378,{"超","恰","亚","次"},0))</f>
        <v>sub</v>
      </c>
      <c r="I378" s="21">
        <f>MATCH(E378,{"知识体","知识域","知识区","知识主题","知识点"},0)-1</f>
        <v>4</v>
      </c>
      <c r="J378" s="21">
        <f>MATCH(F378,{"超","恰","亚","次"},0)-1</f>
        <v>2</v>
      </c>
      <c r="K378" s="21" t="str">
        <f t="shared" si="46"/>
        <v>数学</v>
      </c>
      <c r="L378" s="26" t="s">
        <v>376</v>
      </c>
      <c r="M378" s="23"/>
      <c r="N378" s="23"/>
      <c r="O378" s="24" t="str">
        <f t="shared" si="40"/>
        <v xml:space="preserve">
  - 
    name:  余弦函数的定义域
    title:  余弦函数的定义域
    description: 
    koLyro: point
    koLyri:  sub
    son: </v>
      </c>
      <c r="P378" s="27" t="str">
        <f t="shared" si="47"/>
        <v xml:space="preserve">
            - 
              name:  余弦函数的定义域
              title:  余弦函数的定义域
              description: 
              koLyro: point
              koLyri:  sub
              son: </v>
      </c>
    </row>
    <row r="379" spans="1:16" ht="15" customHeight="1">
      <c r="A379" s="20">
        <f t="shared" si="41"/>
        <v>5</v>
      </c>
      <c r="B379" s="21" t="str">
        <f t="shared" si="42"/>
        <v>知识亚点</v>
      </c>
      <c r="C379" s="21" t="str">
        <f t="shared" si="43"/>
        <v>正切函数的定义域</v>
      </c>
      <c r="D379" s="21" t="str">
        <f>IFERROR(IF(I379=1,INDEX( {"chinese","english","math","physics","chemistry","biology","politics","history","geography"},MATCH(C379,{"语文","英语","数学","物理","化学","生物","政治","历史","地理"},0)),IF(I379=2,INDEX(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,{"单项选择","阅读理解","信息匹配","完形填空","短文填空","单句填空","短文改错","单句改错","句型转换","翻译短语","翻译句子","词汇/短语及固搭","完成句子","听力"},0)),"")), "")</f>
        <v/>
      </c>
      <c r="E379" s="21" t="str">
        <f t="shared" si="44"/>
        <v>知识点</v>
      </c>
      <c r="F379" s="21" t="str">
        <f t="shared" si="45"/>
        <v>亚</v>
      </c>
      <c r="G379" s="21" t="str">
        <f>INDEX( {"body","discipline","area","topic","point"},MATCH(E379,{"知识体","知识域","知识区","知识主题","知识点"},0))</f>
        <v>point</v>
      </c>
      <c r="H379" s="21" t="str">
        <f>INDEX( {"super","just","sub","infras"},MATCH(F379,{"超","恰","亚","次"},0))</f>
        <v>sub</v>
      </c>
      <c r="I379" s="21">
        <f>MATCH(E379,{"知识体","知识域","知识区","知识主题","知识点"},0)-1</f>
        <v>4</v>
      </c>
      <c r="J379" s="21">
        <f>MATCH(F379,{"超","恰","亚","次"},0)-1</f>
        <v>2</v>
      </c>
      <c r="K379" s="21" t="str">
        <f t="shared" si="46"/>
        <v>数学</v>
      </c>
      <c r="L379" s="26" t="s">
        <v>377</v>
      </c>
      <c r="M379" s="23"/>
      <c r="N379" s="23"/>
      <c r="O379" s="24" t="str">
        <f t="shared" si="40"/>
        <v xml:space="preserve">
  - 
    name:  正切函数的定义域
    title:  正切函数的定义域
    description: 
    koLyro: point
    koLyri:  sub
    son: </v>
      </c>
      <c r="P379" s="27" t="str">
        <f t="shared" si="47"/>
        <v xml:space="preserve">
            - 
              name:  正切函数的定义域
              title:  正切函数的定义域
              description: 
              koLyro: point
              koLyri:  sub
              son: </v>
      </c>
    </row>
    <row r="380" spans="1:16" ht="15" customHeight="1">
      <c r="A380" s="20">
        <f t="shared" si="41"/>
        <v>4</v>
      </c>
      <c r="B380" s="21" t="str">
        <f t="shared" si="42"/>
        <v>知识点</v>
      </c>
      <c r="C380" s="21" t="str">
        <f t="shared" si="43"/>
        <v>三角函数的值域</v>
      </c>
      <c r="D380" s="21" t="str">
        <f>IFERROR(IF(I380=1,INDEX( {"chinese","english","math","physics","chemistry","biology","politics","history","geography"},MATCH(C380,{"语文","英语","数学","物理","化学","生物","政治","历史","地理"},0)),IF(I380=2,INDEX(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,{"单项选择","阅读理解","信息匹配","完形填空","短文填空","单句填空","短文改错","单句改错","句型转换","翻译短语","翻译句子","词汇/短语及固搭","完成句子","听力"},0)),"")), "")</f>
        <v/>
      </c>
      <c r="E380" s="21" t="str">
        <f t="shared" si="44"/>
        <v>知识点</v>
      </c>
      <c r="F380" s="21" t="str">
        <f t="shared" si="45"/>
        <v>恰</v>
      </c>
      <c r="G380" s="21" t="str">
        <f>INDEX( {"body","discipline","area","topic","point"},MATCH(E380,{"知识体","知识域","知识区","知识主题","知识点"},0))</f>
        <v>point</v>
      </c>
      <c r="H380" s="21" t="str">
        <f>INDEX( {"super","just","sub","infras"},MATCH(F380,{"超","恰","亚","次"},0))</f>
        <v>just</v>
      </c>
      <c r="I380" s="21">
        <f>MATCH(E380,{"知识体","知识域","知识区","知识主题","知识点"},0)-1</f>
        <v>4</v>
      </c>
      <c r="J380" s="21">
        <f>MATCH(F380,{"超","恰","亚","次"},0)-1</f>
        <v>1</v>
      </c>
      <c r="K380" s="21" t="str">
        <f t="shared" si="46"/>
        <v>数学</v>
      </c>
      <c r="L380" s="26" t="s">
        <v>378</v>
      </c>
      <c r="M380" s="23"/>
      <c r="N380" s="23"/>
      <c r="O380" s="24" t="str">
        <f t="shared" si="40"/>
        <v xml:space="preserve">
  - 
    name:  三角函数的值域
    title:  三角函数的值域
    description: 
    koLyro: point
    koLyri:  just
    son: </v>
      </c>
      <c r="P380" s="27" t="str">
        <f t="shared" si="47"/>
        <v xml:space="preserve">
          - 
            name:  三角函数的值域
            title:  三角函数的值域
            description: 
            koLyro: point
            koLyri:  just
            son: </v>
      </c>
    </row>
    <row r="381" spans="1:16" ht="15" customHeight="1">
      <c r="A381" s="20">
        <f t="shared" si="41"/>
        <v>5</v>
      </c>
      <c r="B381" s="21" t="str">
        <f t="shared" si="42"/>
        <v>知识亚点</v>
      </c>
      <c r="C381" s="21" t="str">
        <f t="shared" si="43"/>
        <v>正弦函数的值域</v>
      </c>
      <c r="D381" s="21" t="str">
        <f>IFERROR(IF(I381=1,INDEX( {"chinese","english","math","physics","chemistry","biology","politics","history","geography"},MATCH(C381,{"语文","英语","数学","物理","化学","生物","政治","历史","地理"},0)),IF(I381=2,INDEX(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,{"单项选择","阅读理解","信息匹配","完形填空","短文填空","单句填空","短文改错","单句改错","句型转换","翻译短语","翻译句子","词汇/短语及固搭","完成句子","听力"},0)),"")), "")</f>
        <v/>
      </c>
      <c r="E381" s="21" t="str">
        <f t="shared" si="44"/>
        <v>知识点</v>
      </c>
      <c r="F381" s="21" t="str">
        <f t="shared" si="45"/>
        <v>亚</v>
      </c>
      <c r="G381" s="21" t="str">
        <f>INDEX( {"body","discipline","area","topic","point"},MATCH(E381,{"知识体","知识域","知识区","知识主题","知识点"},0))</f>
        <v>point</v>
      </c>
      <c r="H381" s="21" t="str">
        <f>INDEX( {"super","just","sub","infras"},MATCH(F381,{"超","恰","亚","次"},0))</f>
        <v>sub</v>
      </c>
      <c r="I381" s="21">
        <f>MATCH(E381,{"知识体","知识域","知识区","知识主题","知识点"},0)-1</f>
        <v>4</v>
      </c>
      <c r="J381" s="21">
        <f>MATCH(F381,{"超","恰","亚","次"},0)-1</f>
        <v>2</v>
      </c>
      <c r="K381" s="21" t="str">
        <f t="shared" si="46"/>
        <v>数学</v>
      </c>
      <c r="L381" s="26" t="s">
        <v>379</v>
      </c>
      <c r="M381" s="23"/>
      <c r="N381" s="23"/>
      <c r="O381" s="24" t="str">
        <f t="shared" si="40"/>
        <v xml:space="preserve">
  - 
    name:  正弦函数的值域
    title:  正弦函数的值域
    description: 
    koLyro: point
    koLyri:  sub
    son: </v>
      </c>
      <c r="P381" s="27" t="str">
        <f t="shared" si="47"/>
        <v xml:space="preserve">
            - 
              name:  正弦函数的值域
              title:  正弦函数的值域
              description: 
              koLyro: point
              koLyri:  sub
              son: </v>
      </c>
    </row>
    <row r="382" spans="1:16" ht="15" customHeight="1">
      <c r="A382" s="20">
        <f t="shared" si="41"/>
        <v>5</v>
      </c>
      <c r="B382" s="21" t="str">
        <f t="shared" si="42"/>
        <v>知识亚点</v>
      </c>
      <c r="C382" s="21" t="str">
        <f t="shared" si="43"/>
        <v>余弦函数的值域</v>
      </c>
      <c r="D382" s="21" t="str">
        <f>IFERROR(IF(I382=1,INDEX( {"chinese","english","math","physics","chemistry","biology","politics","history","geography"},MATCH(C382,{"语文","英语","数学","物理","化学","生物","政治","历史","地理"},0)),IF(I382=2,INDEX(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,{"单项选择","阅读理解","信息匹配","完形填空","短文填空","单句填空","短文改错","单句改错","句型转换","翻译短语","翻译句子","词汇/短语及固搭","完成句子","听力"},0)),"")), "")</f>
        <v/>
      </c>
      <c r="E382" s="21" t="str">
        <f t="shared" si="44"/>
        <v>知识点</v>
      </c>
      <c r="F382" s="21" t="str">
        <f t="shared" si="45"/>
        <v>亚</v>
      </c>
      <c r="G382" s="21" t="str">
        <f>INDEX( {"body","discipline","area","topic","point"},MATCH(E382,{"知识体","知识域","知识区","知识主题","知识点"},0))</f>
        <v>point</v>
      </c>
      <c r="H382" s="21" t="str">
        <f>INDEX( {"super","just","sub","infras"},MATCH(F382,{"超","恰","亚","次"},0))</f>
        <v>sub</v>
      </c>
      <c r="I382" s="21">
        <f>MATCH(E382,{"知识体","知识域","知识区","知识主题","知识点"},0)-1</f>
        <v>4</v>
      </c>
      <c r="J382" s="21">
        <f>MATCH(F382,{"超","恰","亚","次"},0)-1</f>
        <v>2</v>
      </c>
      <c r="K382" s="21" t="str">
        <f t="shared" si="46"/>
        <v>数学</v>
      </c>
      <c r="L382" s="26" t="s">
        <v>380</v>
      </c>
      <c r="M382" s="23"/>
      <c r="N382" s="23"/>
      <c r="O382" s="24" t="str">
        <f t="shared" si="40"/>
        <v xml:space="preserve">
  - 
    name:  余弦函数的值域
    title:  余弦函数的值域
    description: 
    koLyro: point
    koLyri:  sub
    son: </v>
      </c>
      <c r="P382" s="27" t="str">
        <f t="shared" si="47"/>
        <v xml:space="preserve">
            - 
              name:  余弦函数的值域
              title:  余弦函数的值域
              description: 
              koLyro: point
              koLyri:  sub
              son: </v>
      </c>
    </row>
    <row r="383" spans="1:16" ht="15" customHeight="1">
      <c r="A383" s="20">
        <f t="shared" si="41"/>
        <v>5</v>
      </c>
      <c r="B383" s="21" t="str">
        <f t="shared" si="42"/>
        <v>知识亚点</v>
      </c>
      <c r="C383" s="21" t="str">
        <f t="shared" si="43"/>
        <v>正切函数的值域</v>
      </c>
      <c r="D383" s="21" t="str">
        <f>IFERROR(IF(I383=1,INDEX( {"chinese","english","math","physics","chemistry","biology","politics","history","geography"},MATCH(C383,{"语文","英语","数学","物理","化学","生物","政治","历史","地理"},0)),IF(I383=2,INDEX(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,{"单项选择","阅读理解","信息匹配","完形填空","短文填空","单句填空","短文改错","单句改错","句型转换","翻译短语","翻译句子","词汇/短语及固搭","完成句子","听力"},0)),"")), "")</f>
        <v/>
      </c>
      <c r="E383" s="21" t="str">
        <f t="shared" si="44"/>
        <v>知识点</v>
      </c>
      <c r="F383" s="21" t="str">
        <f t="shared" si="45"/>
        <v>亚</v>
      </c>
      <c r="G383" s="21" t="str">
        <f>INDEX( {"body","discipline","area","topic","point"},MATCH(E383,{"知识体","知识域","知识区","知识主题","知识点"},0))</f>
        <v>point</v>
      </c>
      <c r="H383" s="21" t="str">
        <f>INDEX( {"super","just","sub","infras"},MATCH(F383,{"超","恰","亚","次"},0))</f>
        <v>sub</v>
      </c>
      <c r="I383" s="21">
        <f>MATCH(E383,{"知识体","知识域","知识区","知识主题","知识点"},0)-1</f>
        <v>4</v>
      </c>
      <c r="J383" s="21">
        <f>MATCH(F383,{"超","恰","亚","次"},0)-1</f>
        <v>2</v>
      </c>
      <c r="K383" s="21" t="str">
        <f t="shared" si="46"/>
        <v>数学</v>
      </c>
      <c r="L383" s="26" t="s">
        <v>381</v>
      </c>
      <c r="M383" s="23"/>
      <c r="N383" s="23"/>
      <c r="O383" s="24" t="str">
        <f t="shared" si="40"/>
        <v xml:space="preserve">
  - 
    name:  正切函数的值域
    title:  正切函数的值域
    description: 
    koLyro: point
    koLyri:  sub
    son: </v>
      </c>
      <c r="P383" s="27" t="str">
        <f t="shared" si="47"/>
        <v xml:space="preserve">
            - 
              name:  正切函数的值域
              title:  正切函数的值域
              description: 
              koLyro: point
              koLyri:  sub
              son: </v>
      </c>
    </row>
    <row r="384" spans="1:16" ht="15" customHeight="1">
      <c r="A384" s="20">
        <f t="shared" si="41"/>
        <v>4</v>
      </c>
      <c r="B384" s="21" t="str">
        <f t="shared" si="42"/>
        <v>知识点</v>
      </c>
      <c r="C384" s="21" t="str">
        <f t="shared" si="43"/>
        <v>三角函数的单调性的理解和判断</v>
      </c>
      <c r="D384" s="21" t="str">
        <f>IFERROR(IF(I384=1,INDEX( {"chinese","english","math","physics","chemistry","biology","politics","history","geography"},MATCH(C384,{"语文","英语","数学","物理","化学","生物","政治","历史","地理"},0)),IF(I384=2,INDEX(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,{"单项选择","阅读理解","信息匹配","完形填空","短文填空","单句填空","短文改错","单句改错","句型转换","翻译短语","翻译句子","词汇/短语及固搭","完成句子","听力"},0)),"")), "")</f>
        <v/>
      </c>
      <c r="E384" s="21" t="str">
        <f t="shared" si="44"/>
        <v>知识点</v>
      </c>
      <c r="F384" s="21" t="str">
        <f t="shared" si="45"/>
        <v>恰</v>
      </c>
      <c r="G384" s="21" t="str">
        <f>INDEX( {"body","discipline","area","topic","point"},MATCH(E384,{"知识体","知识域","知识区","知识主题","知识点"},0))</f>
        <v>point</v>
      </c>
      <c r="H384" s="21" t="str">
        <f>INDEX( {"super","just","sub","infras"},MATCH(F384,{"超","恰","亚","次"},0))</f>
        <v>just</v>
      </c>
      <c r="I384" s="21">
        <f>MATCH(E384,{"知识体","知识域","知识区","知识主题","知识点"},0)-1</f>
        <v>4</v>
      </c>
      <c r="J384" s="21">
        <f>MATCH(F384,{"超","恰","亚","次"},0)-1</f>
        <v>1</v>
      </c>
      <c r="K384" s="21" t="str">
        <f t="shared" si="46"/>
        <v>数学</v>
      </c>
      <c r="L384" s="26" t="s">
        <v>382</v>
      </c>
      <c r="M384" s="23"/>
      <c r="N384" s="23"/>
      <c r="O384" s="24" t="str">
        <f t="shared" si="40"/>
        <v xml:space="preserve">
  - 
    name:  三角函数的单调性的理解和判断
    title:  三角函数的单调性的理解和判断
    description: 
    koLyro: point
    koLyri:  just
    son: </v>
      </c>
      <c r="P384" s="27" t="str">
        <f t="shared" si="47"/>
        <v xml:space="preserve">
          - 
            name:  三角函数的单调性的理解和判断
            title:  三角函数的单调性的理解和判断
            description: 
            koLyro: point
            koLyri:  just
            son: </v>
      </c>
    </row>
    <row r="385" spans="1:16" ht="15" customHeight="1">
      <c r="A385" s="20">
        <f t="shared" si="41"/>
        <v>5</v>
      </c>
      <c r="B385" s="21" t="str">
        <f t="shared" si="42"/>
        <v>知识亚点</v>
      </c>
      <c r="C385" s="21" t="str">
        <f t="shared" si="43"/>
        <v>正弦函数的单调性</v>
      </c>
      <c r="D385" s="21" t="str">
        <f>IFERROR(IF(I385=1,INDEX( {"chinese","english","math","physics","chemistry","biology","politics","history","geography"},MATCH(C385,{"语文","英语","数学","物理","化学","生物","政治","历史","地理"},0)),IF(I385=2,INDEX(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,{"单项选择","阅读理解","信息匹配","完形填空","短文填空","单句填空","短文改错","单句改错","句型转换","翻译短语","翻译句子","词汇/短语及固搭","完成句子","听力"},0)),"")), "")</f>
        <v/>
      </c>
      <c r="E385" s="21" t="str">
        <f t="shared" si="44"/>
        <v>知识点</v>
      </c>
      <c r="F385" s="21" t="str">
        <f t="shared" si="45"/>
        <v>亚</v>
      </c>
      <c r="G385" s="21" t="str">
        <f>INDEX( {"body","discipline","area","topic","point"},MATCH(E385,{"知识体","知识域","知识区","知识主题","知识点"},0))</f>
        <v>point</v>
      </c>
      <c r="H385" s="21" t="str">
        <f>INDEX( {"super","just","sub","infras"},MATCH(F385,{"超","恰","亚","次"},0))</f>
        <v>sub</v>
      </c>
      <c r="I385" s="21">
        <f>MATCH(E385,{"知识体","知识域","知识区","知识主题","知识点"},0)-1</f>
        <v>4</v>
      </c>
      <c r="J385" s="21">
        <f>MATCH(F385,{"超","恰","亚","次"},0)-1</f>
        <v>2</v>
      </c>
      <c r="K385" s="21" t="str">
        <f t="shared" si="46"/>
        <v>数学</v>
      </c>
      <c r="L385" s="26" t="s">
        <v>383</v>
      </c>
      <c r="M385" s="23"/>
      <c r="N385" s="23"/>
      <c r="O385" s="24" t="str">
        <f t="shared" si="40"/>
        <v xml:space="preserve">
  - 
    name:  正弦函数的单调性
    title:  正弦函数的单调性
    description: 
    koLyro: point
    koLyri:  sub
    son: </v>
      </c>
      <c r="P385" s="27" t="str">
        <f t="shared" si="47"/>
        <v xml:space="preserve">
            - 
              name:  正弦函数的单调性
              title:  正弦函数的单调性
              description: 
              koLyro: point
              koLyri:  sub
              son: </v>
      </c>
    </row>
    <row r="386" spans="1:16" ht="15" customHeight="1">
      <c r="A386" s="20">
        <f t="shared" si="41"/>
        <v>5</v>
      </c>
      <c r="B386" s="21" t="str">
        <f t="shared" si="42"/>
        <v>知识亚点</v>
      </c>
      <c r="C386" s="21" t="str">
        <f t="shared" si="43"/>
        <v>余弦函数的单调性</v>
      </c>
      <c r="D386" s="21" t="str">
        <f>IFERROR(IF(I386=1,INDEX( {"chinese","english","math","physics","chemistry","biology","politics","history","geography"},MATCH(C386,{"语文","英语","数学","物理","化学","生物","政治","历史","地理"},0)),IF(I386=2,INDEX(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,{"单项选择","阅读理解","信息匹配","完形填空","短文填空","单句填空","短文改错","单句改错","句型转换","翻译短语","翻译句子","词汇/短语及固搭","完成句子","听力"},0)),"")), "")</f>
        <v/>
      </c>
      <c r="E386" s="21" t="str">
        <f t="shared" si="44"/>
        <v>知识点</v>
      </c>
      <c r="F386" s="21" t="str">
        <f t="shared" si="45"/>
        <v>亚</v>
      </c>
      <c r="G386" s="21" t="str">
        <f>INDEX( {"body","discipline","area","topic","point"},MATCH(E386,{"知识体","知识域","知识区","知识主题","知识点"},0))</f>
        <v>point</v>
      </c>
      <c r="H386" s="21" t="str">
        <f>INDEX( {"super","just","sub","infras"},MATCH(F386,{"超","恰","亚","次"},0))</f>
        <v>sub</v>
      </c>
      <c r="I386" s="21">
        <f>MATCH(E386,{"知识体","知识域","知识区","知识主题","知识点"},0)-1</f>
        <v>4</v>
      </c>
      <c r="J386" s="21">
        <f>MATCH(F386,{"超","恰","亚","次"},0)-1</f>
        <v>2</v>
      </c>
      <c r="K386" s="21" t="str">
        <f t="shared" si="46"/>
        <v>数学</v>
      </c>
      <c r="L386" s="26" t="s">
        <v>384</v>
      </c>
      <c r="M386" s="23"/>
      <c r="N386" s="23"/>
      <c r="O386" s="24" t="str">
        <f t="shared" si="40"/>
        <v xml:space="preserve">
  - 
    name:  余弦函数的单调性
    title:  余弦函数的单调性
    description: 
    koLyro: point
    koLyri:  sub
    son: </v>
      </c>
      <c r="P386" s="27" t="str">
        <f t="shared" si="47"/>
        <v xml:space="preserve">
            - 
              name:  余弦函数的单调性
              title:  余弦函数的单调性
              description: 
              koLyro: point
              koLyri:  sub
              son: </v>
      </c>
    </row>
    <row r="387" spans="1:16" ht="15" customHeight="1">
      <c r="A387" s="20">
        <f t="shared" si="41"/>
        <v>5</v>
      </c>
      <c r="B387" s="21" t="str">
        <f t="shared" si="42"/>
        <v>知识亚点</v>
      </c>
      <c r="C387" s="21" t="str">
        <f t="shared" si="43"/>
        <v>正切函数的单调性</v>
      </c>
      <c r="D387" s="21" t="str">
        <f>IFERROR(IF(I387=1,INDEX( {"chinese","english","math","physics","chemistry","biology","politics","history","geography"},MATCH(C387,{"语文","英语","数学","物理","化学","生物","政治","历史","地理"},0)),IF(I387=2,INDEX(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,{"单项选择","阅读理解","信息匹配","完形填空","短文填空","单句填空","短文改错","单句改错","句型转换","翻译短语","翻译句子","词汇/短语及固搭","完成句子","听力"},0)),"")), "")</f>
        <v/>
      </c>
      <c r="E387" s="21" t="str">
        <f t="shared" si="44"/>
        <v>知识点</v>
      </c>
      <c r="F387" s="21" t="str">
        <f t="shared" si="45"/>
        <v>亚</v>
      </c>
      <c r="G387" s="21" t="str">
        <f>INDEX( {"body","discipline","area","topic","point"},MATCH(E387,{"知识体","知识域","知识区","知识主题","知识点"},0))</f>
        <v>point</v>
      </c>
      <c r="H387" s="21" t="str">
        <f>INDEX( {"super","just","sub","infras"},MATCH(F387,{"超","恰","亚","次"},0))</f>
        <v>sub</v>
      </c>
      <c r="I387" s="21">
        <f>MATCH(E387,{"知识体","知识域","知识区","知识主题","知识点"},0)-1</f>
        <v>4</v>
      </c>
      <c r="J387" s="21">
        <f>MATCH(F387,{"超","恰","亚","次"},0)-1</f>
        <v>2</v>
      </c>
      <c r="K387" s="21" t="str">
        <f t="shared" si="46"/>
        <v>数学</v>
      </c>
      <c r="L387" s="26" t="s">
        <v>385</v>
      </c>
      <c r="M387" s="23"/>
      <c r="N387" s="23"/>
      <c r="O387" s="24" t="str">
        <f t="shared" ref="O387:O450" si="48">SUBSTITUTE(SUBSTITUTE(SUBSTITUTE(SUBSTITUTE($O$1,"NAME",IF(D387="",C387,D387)),"TITLE",C387),"KO_LYRO",G387),"KO_LYRI",H387)</f>
        <v xml:space="preserve">
  - 
    name:  正切函数的单调性
    title:  正切函数的单调性
    description: 
    koLyro: point
    koLyri:  sub
    son: </v>
      </c>
      <c r="P387" s="27" t="str">
        <f t="shared" si="47"/>
        <v xml:space="preserve">
            - 
              name:  正切函数的单调性
              title:  正切函数的单调性
              description: 
              koLyro: point
              koLyri:  sub
              son: </v>
      </c>
    </row>
    <row r="388" spans="1:16" ht="15" customHeight="1">
      <c r="A388" s="20">
        <f t="shared" ref="A388:A451" si="49">IFERROR(FIND("├",L388),0)</f>
        <v>4</v>
      </c>
      <c r="B388" s="21" t="str">
        <f t="shared" ref="B388:B451" si="50">MID(L388,FIND("«",L388)+1,FIND("»",L388)-FIND("«",L388)-1)</f>
        <v>知识点</v>
      </c>
      <c r="C388" s="21" t="str">
        <f t="shared" ref="C388:C451" si="51">RIGHT(L388,LEN(L388)-FIND("»",L388))</f>
        <v>三角函数的单调性的应用</v>
      </c>
      <c r="D388" s="21" t="str">
        <f>IFERROR(IF(I388=1,INDEX( {"chinese","english","math","physics","chemistry","biology","politics","history","geography"},MATCH(C388,{"语文","英语","数学","物理","化学","生物","政治","历史","地理"},0)),IF(I388=2,INDEX(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,{"单项选择","阅读理解","信息匹配","完形填空","短文填空","单句填空","短文改错","单句改错","句型转换","翻译短语","翻译句子","词汇/短语及固搭","完成句子","听力"},0)),"")), "")</f>
        <v/>
      </c>
      <c r="E388" s="21" t="str">
        <f t="shared" ref="E388:E451" si="52">SUBSTITUTE(SUBSTITUTE(SUBSTITUTE(SUBSTITUTE(B388,"超",""),"恰",""),"亚",""),"次","")</f>
        <v>知识点</v>
      </c>
      <c r="F388" s="21" t="str">
        <f t="shared" ref="F388:F451" si="53">IF(IFERROR(FIND("超",B388),-1)&gt;0,"超",  IF(IFERROR(FIND("亚",B388),-1)&gt;0,"亚",   IF(IFERROR(FIND("次",B388),-1)&gt;0,"次",    "恰"  )))</f>
        <v>恰</v>
      </c>
      <c r="G388" s="21" t="str">
        <f>INDEX( {"body","discipline","area","topic","point"},MATCH(E388,{"知识体","知识域","知识区","知识主题","知识点"},0))</f>
        <v>point</v>
      </c>
      <c r="H388" s="21" t="str">
        <f>INDEX( {"super","just","sub","infras"},MATCH(F388,{"超","恰","亚","次"},0))</f>
        <v>just</v>
      </c>
      <c r="I388" s="21">
        <f>MATCH(E388,{"知识体","知识域","知识区","知识主题","知识点"},0)-1</f>
        <v>4</v>
      </c>
      <c r="J388" s="21">
        <f>MATCH(F388,{"超","恰","亚","次"},0)-1</f>
        <v>1</v>
      </c>
      <c r="K388" s="21" t="str">
        <f t="shared" ref="K388:K451" si="54">IF(I388=0,"",IF(I388=1,C388,K387))</f>
        <v>数学</v>
      </c>
      <c r="L388" s="26" t="s">
        <v>386</v>
      </c>
      <c r="M388" s="23"/>
      <c r="N388" s="23"/>
      <c r="O388" s="24" t="str">
        <f t="shared" si="48"/>
        <v xml:space="preserve">
  - 
    name:  三角函数的单调性的应用
    title:  三角函数的单调性的应用
    description: 
    koLyro: point
    koLyri:  just
    son: </v>
      </c>
      <c r="P388" s="27" t="str">
        <f t="shared" si="47"/>
        <v xml:space="preserve">
          - 
            name:  三角函数的单调性的应用
            title:  三角函数的单调性的应用
            description: 
            koLyro: point
            koLyri:  just
            son: </v>
      </c>
    </row>
    <row r="389" spans="1:16" ht="15" customHeight="1">
      <c r="A389" s="20">
        <f t="shared" si="49"/>
        <v>4</v>
      </c>
      <c r="B389" s="21" t="str">
        <f t="shared" si="50"/>
        <v>知识点</v>
      </c>
      <c r="C389" s="21" t="str">
        <f t="shared" si="51"/>
        <v>三角不等式</v>
      </c>
      <c r="D389" s="21" t="str">
        <f>IFERROR(IF(I389=1,INDEX( {"chinese","english","math","physics","chemistry","biology","politics","history","geography"},MATCH(C389,{"语文","英语","数学","物理","化学","生物","政治","历史","地理"},0)),IF(I389=2,INDEX(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,{"单项选择","阅读理解","信息匹配","完形填空","短文填空","单句填空","短文改错","单句改错","句型转换","翻译短语","翻译句子","词汇/短语及固搭","完成句子","听力"},0)),"")), "")</f>
        <v/>
      </c>
      <c r="E389" s="21" t="str">
        <f t="shared" si="52"/>
        <v>知识点</v>
      </c>
      <c r="F389" s="21" t="str">
        <f t="shared" si="53"/>
        <v>恰</v>
      </c>
      <c r="G389" s="21" t="str">
        <f>INDEX( {"body","discipline","area","topic","point"},MATCH(E389,{"知识体","知识域","知识区","知识主题","知识点"},0))</f>
        <v>point</v>
      </c>
      <c r="H389" s="21" t="str">
        <f>INDEX( {"super","just","sub","infras"},MATCH(F389,{"超","恰","亚","次"},0))</f>
        <v>just</v>
      </c>
      <c r="I389" s="21">
        <f>MATCH(E389,{"知识体","知识域","知识区","知识主题","知识点"},0)-1</f>
        <v>4</v>
      </c>
      <c r="J389" s="21">
        <f>MATCH(F389,{"超","恰","亚","次"},0)-1</f>
        <v>1</v>
      </c>
      <c r="K389" s="21" t="str">
        <f t="shared" si="54"/>
        <v>数学</v>
      </c>
      <c r="L389" s="26" t="s">
        <v>387</v>
      </c>
      <c r="M389" s="23"/>
      <c r="N389" s="23"/>
      <c r="O389" s="24" t="str">
        <f t="shared" si="48"/>
        <v xml:space="preserve">
  - 
    name:  三角不等式
    title:  三角不等式
    description: 
    koLyro: point
    koLyri:  just
    son: </v>
      </c>
      <c r="P389" s="27" t="str">
        <f t="shared" ref="P389:P452" si="55">SUBSTITUTE(O389,CHAR(10),CHAR(10)&amp;REPT("  ",A389))</f>
        <v xml:space="preserve">
          - 
            name:  三角不等式
            title:  三角不等式
            description: 
            koLyro: point
            koLyri:  just
            son: </v>
      </c>
    </row>
    <row r="390" spans="1:16" ht="15" customHeight="1">
      <c r="A390" s="20">
        <f t="shared" si="49"/>
        <v>4</v>
      </c>
      <c r="B390" s="21" t="str">
        <f t="shared" si="50"/>
        <v>知识点</v>
      </c>
      <c r="C390" s="21" t="str">
        <f t="shared" si="51"/>
        <v>三角函数的对称性</v>
      </c>
      <c r="D390" s="21" t="str">
        <f>IFERROR(IF(I390=1,INDEX( {"chinese","english","math","physics","chemistry","biology","politics","history","geography"},MATCH(C390,{"语文","英语","数学","物理","化学","生物","政治","历史","地理"},0)),IF(I390=2,INDEX(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,{"单项选择","阅读理解","信息匹配","完形填空","短文填空","单句填空","短文改错","单句改错","句型转换","翻译短语","翻译句子","词汇/短语及固搭","完成句子","听力"},0)),"")), "")</f>
        <v/>
      </c>
      <c r="E390" s="21" t="str">
        <f t="shared" si="52"/>
        <v>知识点</v>
      </c>
      <c r="F390" s="21" t="str">
        <f t="shared" si="53"/>
        <v>恰</v>
      </c>
      <c r="G390" s="21" t="str">
        <f>INDEX( {"body","discipline","area","topic","point"},MATCH(E390,{"知识体","知识域","知识区","知识主题","知识点"},0))</f>
        <v>point</v>
      </c>
      <c r="H390" s="21" t="str">
        <f>INDEX( {"super","just","sub","infras"},MATCH(F390,{"超","恰","亚","次"},0))</f>
        <v>just</v>
      </c>
      <c r="I390" s="21">
        <f>MATCH(E390,{"知识体","知识域","知识区","知识主题","知识点"},0)-1</f>
        <v>4</v>
      </c>
      <c r="J390" s="21">
        <f>MATCH(F390,{"超","恰","亚","次"},0)-1</f>
        <v>1</v>
      </c>
      <c r="K390" s="21" t="str">
        <f t="shared" si="54"/>
        <v>数学</v>
      </c>
      <c r="L390" s="26" t="s">
        <v>388</v>
      </c>
      <c r="M390" s="23"/>
      <c r="N390" s="23"/>
      <c r="O390" s="24" t="str">
        <f t="shared" si="48"/>
        <v xml:space="preserve">
  - 
    name:  三角函数的对称性
    title:  三角函数的对称性
    description: 
    koLyro: point
    koLyri:  just
    son: </v>
      </c>
      <c r="P390" s="27" t="str">
        <f t="shared" si="55"/>
        <v xml:space="preserve">
          - 
            name:  三角函数的对称性
            title:  三角函数的对称性
            description: 
            koLyro: point
            koLyri:  just
            son: </v>
      </c>
    </row>
    <row r="391" spans="1:16" ht="15" customHeight="1">
      <c r="A391" s="20">
        <f t="shared" si="49"/>
        <v>5</v>
      </c>
      <c r="B391" s="21" t="str">
        <f t="shared" si="50"/>
        <v>知识亚点</v>
      </c>
      <c r="C391" s="21" t="str">
        <f t="shared" si="51"/>
        <v>正弦函数的对称性</v>
      </c>
      <c r="D391" s="21" t="str">
        <f>IFERROR(IF(I391=1,INDEX( {"chinese","english","math","physics","chemistry","biology","politics","history","geography"},MATCH(C391,{"语文","英语","数学","物理","化学","生物","政治","历史","地理"},0)),IF(I391=2,INDEX(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,{"单项选择","阅读理解","信息匹配","完形填空","短文填空","单句填空","短文改错","单句改错","句型转换","翻译短语","翻译句子","词汇/短语及固搭","完成句子","听力"},0)),"")), "")</f>
        <v/>
      </c>
      <c r="E391" s="21" t="str">
        <f t="shared" si="52"/>
        <v>知识点</v>
      </c>
      <c r="F391" s="21" t="str">
        <f t="shared" si="53"/>
        <v>亚</v>
      </c>
      <c r="G391" s="21" t="str">
        <f>INDEX( {"body","discipline","area","topic","point"},MATCH(E391,{"知识体","知识域","知识区","知识主题","知识点"},0))</f>
        <v>point</v>
      </c>
      <c r="H391" s="21" t="str">
        <f>INDEX( {"super","just","sub","infras"},MATCH(F391,{"超","恰","亚","次"},0))</f>
        <v>sub</v>
      </c>
      <c r="I391" s="21">
        <f>MATCH(E391,{"知识体","知识域","知识区","知识主题","知识点"},0)-1</f>
        <v>4</v>
      </c>
      <c r="J391" s="21">
        <f>MATCH(F391,{"超","恰","亚","次"},0)-1</f>
        <v>2</v>
      </c>
      <c r="K391" s="21" t="str">
        <f t="shared" si="54"/>
        <v>数学</v>
      </c>
      <c r="L391" s="26" t="s">
        <v>389</v>
      </c>
      <c r="M391" s="23"/>
      <c r="N391" s="23"/>
      <c r="O391" s="24" t="str">
        <f t="shared" si="48"/>
        <v xml:space="preserve">
  - 
    name:  正弦函数的对称性
    title:  正弦函数的对称性
    description: 
    koLyro: point
    koLyri:  sub
    son: </v>
      </c>
      <c r="P391" s="27" t="str">
        <f t="shared" si="55"/>
        <v xml:space="preserve">
            - 
              name:  正弦函数的对称性
              title:  正弦函数的对称性
              description: 
              koLyro: point
              koLyri:  sub
              son: </v>
      </c>
    </row>
    <row r="392" spans="1:16" ht="15" customHeight="1">
      <c r="A392" s="20">
        <f t="shared" si="49"/>
        <v>5</v>
      </c>
      <c r="B392" s="21" t="str">
        <f t="shared" si="50"/>
        <v>知识亚点</v>
      </c>
      <c r="C392" s="21" t="str">
        <f t="shared" si="51"/>
        <v>余弦函数的对称性</v>
      </c>
      <c r="D392" s="21" t="str">
        <f>IFERROR(IF(I392=1,INDEX( {"chinese","english","math","physics","chemistry","biology","politics","history","geography"},MATCH(C392,{"语文","英语","数学","物理","化学","生物","政治","历史","地理"},0)),IF(I392=2,INDEX(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,{"单项选择","阅读理解","信息匹配","完形填空","短文填空","单句填空","短文改错","单句改错","句型转换","翻译短语","翻译句子","词汇/短语及固搭","完成句子","听力"},0)),"")), "")</f>
        <v/>
      </c>
      <c r="E392" s="21" t="str">
        <f t="shared" si="52"/>
        <v>知识点</v>
      </c>
      <c r="F392" s="21" t="str">
        <f t="shared" si="53"/>
        <v>亚</v>
      </c>
      <c r="G392" s="21" t="str">
        <f>INDEX( {"body","discipline","area","topic","point"},MATCH(E392,{"知识体","知识域","知识区","知识主题","知识点"},0))</f>
        <v>point</v>
      </c>
      <c r="H392" s="21" t="str">
        <f>INDEX( {"super","just","sub","infras"},MATCH(F392,{"超","恰","亚","次"},0))</f>
        <v>sub</v>
      </c>
      <c r="I392" s="21">
        <f>MATCH(E392,{"知识体","知识域","知识区","知识主题","知识点"},0)-1</f>
        <v>4</v>
      </c>
      <c r="J392" s="21">
        <f>MATCH(F392,{"超","恰","亚","次"},0)-1</f>
        <v>2</v>
      </c>
      <c r="K392" s="21" t="str">
        <f t="shared" si="54"/>
        <v>数学</v>
      </c>
      <c r="L392" s="26" t="s">
        <v>390</v>
      </c>
      <c r="M392" s="23"/>
      <c r="N392" s="23"/>
      <c r="O392" s="24" t="str">
        <f t="shared" si="48"/>
        <v xml:space="preserve">
  - 
    name:  余弦函数的对称性
    title:  余弦函数的对称性
    description: 
    koLyro: point
    koLyri:  sub
    son: </v>
      </c>
      <c r="P392" s="27" t="str">
        <f t="shared" si="55"/>
        <v xml:space="preserve">
            - 
              name:  余弦函数的对称性
              title:  余弦函数的对称性
              description: 
              koLyro: point
              koLyri:  sub
              son: </v>
      </c>
    </row>
    <row r="393" spans="1:16" ht="15" customHeight="1">
      <c r="A393" s="20">
        <f t="shared" si="49"/>
        <v>5</v>
      </c>
      <c r="B393" s="21" t="str">
        <f t="shared" si="50"/>
        <v>知识亚点</v>
      </c>
      <c r="C393" s="21" t="str">
        <f t="shared" si="51"/>
        <v>正切函数的对称性</v>
      </c>
      <c r="D393" s="21" t="str">
        <f>IFERROR(IF(I393=1,INDEX( {"chinese","english","math","physics","chemistry","biology","politics","history","geography"},MATCH(C393,{"语文","英语","数学","物理","化学","生物","政治","历史","地理"},0)),IF(I393=2,INDEX(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,{"单项选择","阅读理解","信息匹配","完形填空","短文填空","单句填空","短文改错","单句改错","句型转换","翻译短语","翻译句子","词汇/短语及固搭","完成句子","听力"},0)),"")), "")</f>
        <v/>
      </c>
      <c r="E393" s="21" t="str">
        <f t="shared" si="52"/>
        <v>知识点</v>
      </c>
      <c r="F393" s="21" t="str">
        <f t="shared" si="53"/>
        <v>亚</v>
      </c>
      <c r="G393" s="21" t="str">
        <f>INDEX( {"body","discipline","area","topic","point"},MATCH(E393,{"知识体","知识域","知识区","知识主题","知识点"},0))</f>
        <v>point</v>
      </c>
      <c r="H393" s="21" t="str">
        <f>INDEX( {"super","just","sub","infras"},MATCH(F393,{"超","恰","亚","次"},0))</f>
        <v>sub</v>
      </c>
      <c r="I393" s="21">
        <f>MATCH(E393,{"知识体","知识域","知识区","知识主题","知识点"},0)-1</f>
        <v>4</v>
      </c>
      <c r="J393" s="21">
        <f>MATCH(F393,{"超","恰","亚","次"},0)-1</f>
        <v>2</v>
      </c>
      <c r="K393" s="21" t="str">
        <f t="shared" si="54"/>
        <v>数学</v>
      </c>
      <c r="L393" s="26" t="s">
        <v>391</v>
      </c>
      <c r="M393" s="23"/>
      <c r="N393" s="23"/>
      <c r="O393" s="24" t="str">
        <f t="shared" si="48"/>
        <v xml:space="preserve">
  - 
    name:  正切函数的对称性
    title:  正切函数的对称性
    description: 
    koLyro: point
    koLyri:  sub
    son: </v>
      </c>
      <c r="P393" s="27" t="str">
        <f t="shared" si="55"/>
        <v xml:space="preserve">
            - 
              name:  正切函数的对称性
              title:  正切函数的对称性
              description: 
              koLyro: point
              koLyri:  sub
              son: </v>
      </c>
    </row>
    <row r="394" spans="1:16" ht="15" customHeight="1">
      <c r="A394" s="20">
        <f t="shared" si="49"/>
        <v>4</v>
      </c>
      <c r="B394" s="21" t="str">
        <f t="shared" si="50"/>
        <v>知识点</v>
      </c>
      <c r="C394" s="21" t="str">
        <f t="shared" si="51"/>
        <v>三角函数的周期性</v>
      </c>
      <c r="D394" s="21" t="str">
        <f>IFERROR(IF(I394=1,INDEX( {"chinese","english","math","physics","chemistry","biology","politics","history","geography"},MATCH(C394,{"语文","英语","数学","物理","化学","生物","政治","历史","地理"},0)),IF(I394=2,INDEX(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,{"单项选择","阅读理解","信息匹配","完形填空","短文填空","单句填空","短文改错","单句改错","句型转换","翻译短语","翻译句子","词汇/短语及固搭","完成句子","听力"},0)),"")), "")</f>
        <v/>
      </c>
      <c r="E394" s="21" t="str">
        <f t="shared" si="52"/>
        <v>知识点</v>
      </c>
      <c r="F394" s="21" t="str">
        <f t="shared" si="53"/>
        <v>恰</v>
      </c>
      <c r="G394" s="21" t="str">
        <f>INDEX( {"body","discipline","area","topic","point"},MATCH(E394,{"知识体","知识域","知识区","知识主题","知识点"},0))</f>
        <v>point</v>
      </c>
      <c r="H394" s="21" t="str">
        <f>INDEX( {"super","just","sub","infras"},MATCH(F394,{"超","恰","亚","次"},0))</f>
        <v>just</v>
      </c>
      <c r="I394" s="21">
        <f>MATCH(E394,{"知识体","知识域","知识区","知识主题","知识点"},0)-1</f>
        <v>4</v>
      </c>
      <c r="J394" s="21">
        <f>MATCH(F394,{"超","恰","亚","次"},0)-1</f>
        <v>1</v>
      </c>
      <c r="K394" s="21" t="str">
        <f t="shared" si="54"/>
        <v>数学</v>
      </c>
      <c r="L394" s="26" t="s">
        <v>392</v>
      </c>
      <c r="M394" s="23"/>
      <c r="N394" s="23"/>
      <c r="O394" s="24" t="str">
        <f t="shared" si="48"/>
        <v xml:space="preserve">
  - 
    name:  三角函数的周期性
    title:  三角函数的周期性
    description: 
    koLyro: point
    koLyri:  just
    son: </v>
      </c>
      <c r="P394" s="27" t="str">
        <f t="shared" si="55"/>
        <v xml:space="preserve">
          - 
            name:  三角函数的周期性
            title:  三角函数的周期性
            description: 
            koLyro: point
            koLyri:  just
            son: </v>
      </c>
    </row>
    <row r="395" spans="1:16" ht="15" customHeight="1">
      <c r="A395" s="20">
        <f t="shared" si="49"/>
        <v>5</v>
      </c>
      <c r="B395" s="21" t="str">
        <f t="shared" si="50"/>
        <v>知识亚点</v>
      </c>
      <c r="C395" s="21" t="str">
        <f t="shared" si="51"/>
        <v>正弦函数的周期性</v>
      </c>
      <c r="D395" s="21" t="str">
        <f>IFERROR(IF(I395=1,INDEX( {"chinese","english","math","physics","chemistry","biology","politics","history","geography"},MATCH(C395,{"语文","英语","数学","物理","化学","生物","政治","历史","地理"},0)),IF(I395=2,INDEX(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,{"单项选择","阅读理解","信息匹配","完形填空","短文填空","单句填空","短文改错","单句改错","句型转换","翻译短语","翻译句子","词汇/短语及固搭","完成句子","听力"},0)),"")), "")</f>
        <v/>
      </c>
      <c r="E395" s="21" t="str">
        <f t="shared" si="52"/>
        <v>知识点</v>
      </c>
      <c r="F395" s="21" t="str">
        <f t="shared" si="53"/>
        <v>亚</v>
      </c>
      <c r="G395" s="21" t="str">
        <f>INDEX( {"body","discipline","area","topic","point"},MATCH(E395,{"知识体","知识域","知识区","知识主题","知识点"},0))</f>
        <v>point</v>
      </c>
      <c r="H395" s="21" t="str">
        <f>INDEX( {"super","just","sub","infras"},MATCH(F395,{"超","恰","亚","次"},0))</f>
        <v>sub</v>
      </c>
      <c r="I395" s="21">
        <f>MATCH(E395,{"知识体","知识域","知识区","知识主题","知识点"},0)-1</f>
        <v>4</v>
      </c>
      <c r="J395" s="21">
        <f>MATCH(F395,{"超","恰","亚","次"},0)-1</f>
        <v>2</v>
      </c>
      <c r="K395" s="21" t="str">
        <f t="shared" si="54"/>
        <v>数学</v>
      </c>
      <c r="L395" s="26" t="s">
        <v>393</v>
      </c>
      <c r="M395" s="23"/>
      <c r="N395" s="23"/>
      <c r="O395" s="24" t="str">
        <f t="shared" si="48"/>
        <v xml:space="preserve">
  - 
    name:  正弦函数的周期性
    title:  正弦函数的周期性
    description: 
    koLyro: point
    koLyri:  sub
    son: </v>
      </c>
      <c r="P395" s="27" t="str">
        <f t="shared" si="55"/>
        <v xml:space="preserve">
            - 
              name:  正弦函数的周期性
              title:  正弦函数的周期性
              description: 
              koLyro: point
              koLyri:  sub
              son: </v>
      </c>
    </row>
    <row r="396" spans="1:16" ht="15" customHeight="1">
      <c r="A396" s="20">
        <f t="shared" si="49"/>
        <v>5</v>
      </c>
      <c r="B396" s="21" t="str">
        <f t="shared" si="50"/>
        <v>知识亚点</v>
      </c>
      <c r="C396" s="21" t="str">
        <f t="shared" si="51"/>
        <v>余弦函数的周期性</v>
      </c>
      <c r="D396" s="21" t="str">
        <f>IFERROR(IF(I396=1,INDEX( {"chinese","english","math","physics","chemistry","biology","politics","history","geography"},MATCH(C396,{"语文","英语","数学","物理","化学","生物","政治","历史","地理"},0)),IF(I396=2,INDEX(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,{"单项选择","阅读理解","信息匹配","完形填空","短文填空","单句填空","短文改错","单句改错","句型转换","翻译短语","翻译句子","词汇/短语及固搭","完成句子","听力"},0)),"")), "")</f>
        <v/>
      </c>
      <c r="E396" s="21" t="str">
        <f t="shared" si="52"/>
        <v>知识点</v>
      </c>
      <c r="F396" s="21" t="str">
        <f t="shared" si="53"/>
        <v>亚</v>
      </c>
      <c r="G396" s="21" t="str">
        <f>INDEX( {"body","discipline","area","topic","point"},MATCH(E396,{"知识体","知识域","知识区","知识主题","知识点"},0))</f>
        <v>point</v>
      </c>
      <c r="H396" s="21" t="str">
        <f>INDEX( {"super","just","sub","infras"},MATCH(F396,{"超","恰","亚","次"},0))</f>
        <v>sub</v>
      </c>
      <c r="I396" s="21">
        <f>MATCH(E396,{"知识体","知识域","知识区","知识主题","知识点"},0)-1</f>
        <v>4</v>
      </c>
      <c r="J396" s="21">
        <f>MATCH(F396,{"超","恰","亚","次"},0)-1</f>
        <v>2</v>
      </c>
      <c r="K396" s="21" t="str">
        <f t="shared" si="54"/>
        <v>数学</v>
      </c>
      <c r="L396" s="26" t="s">
        <v>394</v>
      </c>
      <c r="M396" s="23"/>
      <c r="N396" s="23"/>
      <c r="O396" s="24" t="str">
        <f t="shared" si="48"/>
        <v xml:space="preserve">
  - 
    name:  余弦函数的周期性
    title:  余弦函数的周期性
    description: 
    koLyro: point
    koLyri:  sub
    son: </v>
      </c>
      <c r="P396" s="27" t="str">
        <f t="shared" si="55"/>
        <v xml:space="preserve">
            - 
              name:  余弦函数的周期性
              title:  余弦函数的周期性
              description: 
              koLyro: point
              koLyri:  sub
              son: </v>
      </c>
    </row>
    <row r="397" spans="1:16" ht="15" customHeight="1">
      <c r="A397" s="20">
        <f t="shared" si="49"/>
        <v>5</v>
      </c>
      <c r="B397" s="21" t="str">
        <f t="shared" si="50"/>
        <v>知识亚点</v>
      </c>
      <c r="C397" s="21" t="str">
        <f t="shared" si="51"/>
        <v>正切函数的周期性</v>
      </c>
      <c r="D397" s="21" t="str">
        <f>IFERROR(IF(I397=1,INDEX( {"chinese","english","math","physics","chemistry","biology","politics","history","geography"},MATCH(C397,{"语文","英语","数学","物理","化学","生物","政治","历史","地理"},0)),IF(I397=2,INDEX(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,{"单项选择","阅读理解","信息匹配","完形填空","短文填空","单句填空","短文改错","单句改错","句型转换","翻译短语","翻译句子","词汇/短语及固搭","完成句子","听力"},0)),"")), "")</f>
        <v/>
      </c>
      <c r="E397" s="21" t="str">
        <f t="shared" si="52"/>
        <v>知识点</v>
      </c>
      <c r="F397" s="21" t="str">
        <f t="shared" si="53"/>
        <v>亚</v>
      </c>
      <c r="G397" s="21" t="str">
        <f>INDEX( {"body","discipline","area","topic","point"},MATCH(E397,{"知识体","知识域","知识区","知识主题","知识点"},0))</f>
        <v>point</v>
      </c>
      <c r="H397" s="21" t="str">
        <f>INDEX( {"super","just","sub","infras"},MATCH(F397,{"超","恰","亚","次"},0))</f>
        <v>sub</v>
      </c>
      <c r="I397" s="21">
        <f>MATCH(E397,{"知识体","知识域","知识区","知识主题","知识点"},0)-1</f>
        <v>4</v>
      </c>
      <c r="J397" s="21">
        <f>MATCH(F397,{"超","恰","亚","次"},0)-1</f>
        <v>2</v>
      </c>
      <c r="K397" s="21" t="str">
        <f t="shared" si="54"/>
        <v>数学</v>
      </c>
      <c r="L397" s="26" t="s">
        <v>395</v>
      </c>
      <c r="M397" s="23"/>
      <c r="N397" s="23"/>
      <c r="O397" s="24" t="str">
        <f t="shared" si="48"/>
        <v xml:space="preserve">
  - 
    name:  正切函数的周期性
    title:  正切函数的周期性
    description: 
    koLyro: point
    koLyri:  sub
    son: </v>
      </c>
      <c r="P397" s="27" t="str">
        <f t="shared" si="55"/>
        <v xml:space="preserve">
            - 
              name:  正切函数的周期性
              title:  正切函数的周期性
              description: 
              koLyro: point
              koLyri:  sub
              son: </v>
      </c>
    </row>
    <row r="398" spans="1:16" ht="15" customHeight="1">
      <c r="A398" s="20">
        <f t="shared" si="49"/>
        <v>4</v>
      </c>
      <c r="B398" s="21" t="str">
        <f t="shared" si="50"/>
        <v>知识点</v>
      </c>
      <c r="C398" s="21" t="str">
        <f t="shared" si="51"/>
        <v>三角函数的奇偶性</v>
      </c>
      <c r="D398" s="21" t="str">
        <f>IFERROR(IF(I398=1,INDEX( {"chinese","english","math","physics","chemistry","biology","politics","history","geography"},MATCH(C398,{"语文","英语","数学","物理","化学","生物","政治","历史","地理"},0)),IF(I398=2,INDEX(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,{"单项选择","阅读理解","信息匹配","完形填空","短文填空","单句填空","短文改错","单句改错","句型转换","翻译短语","翻译句子","词汇/短语及固搭","完成句子","听力"},0)),"")), "")</f>
        <v/>
      </c>
      <c r="E398" s="21" t="str">
        <f t="shared" si="52"/>
        <v>知识点</v>
      </c>
      <c r="F398" s="21" t="str">
        <f t="shared" si="53"/>
        <v>恰</v>
      </c>
      <c r="G398" s="21" t="str">
        <f>INDEX( {"body","discipline","area","topic","point"},MATCH(E398,{"知识体","知识域","知识区","知识主题","知识点"},0))</f>
        <v>point</v>
      </c>
      <c r="H398" s="21" t="str">
        <f>INDEX( {"super","just","sub","infras"},MATCH(F398,{"超","恰","亚","次"},0))</f>
        <v>just</v>
      </c>
      <c r="I398" s="21">
        <f>MATCH(E398,{"知识体","知识域","知识区","知识主题","知识点"},0)-1</f>
        <v>4</v>
      </c>
      <c r="J398" s="21">
        <f>MATCH(F398,{"超","恰","亚","次"},0)-1</f>
        <v>1</v>
      </c>
      <c r="K398" s="21" t="str">
        <f t="shared" si="54"/>
        <v>数学</v>
      </c>
      <c r="L398" s="26" t="s">
        <v>396</v>
      </c>
      <c r="M398" s="23"/>
      <c r="N398" s="23"/>
      <c r="O398" s="24" t="str">
        <f t="shared" si="48"/>
        <v xml:space="preserve">
  - 
    name:  三角函数的奇偶性
    title:  三角函数的奇偶性
    description: 
    koLyro: point
    koLyri:  just
    son: </v>
      </c>
      <c r="P398" s="27" t="str">
        <f t="shared" si="55"/>
        <v xml:space="preserve">
          - 
            name:  三角函数的奇偶性
            title:  三角函数的奇偶性
            description: 
            koLyro: point
            koLyri:  just
            son: </v>
      </c>
    </row>
    <row r="399" spans="1:16" ht="15" customHeight="1">
      <c r="A399" s="20">
        <f t="shared" si="49"/>
        <v>5</v>
      </c>
      <c r="B399" s="21" t="str">
        <f t="shared" si="50"/>
        <v>知识亚点</v>
      </c>
      <c r="C399" s="21" t="str">
        <f t="shared" si="51"/>
        <v>正弦函数的奇偶性</v>
      </c>
      <c r="D399" s="21" t="str">
        <f>IFERROR(IF(I399=1,INDEX( {"chinese","english","math","physics","chemistry","biology","politics","history","geography"},MATCH(C399,{"语文","英语","数学","物理","化学","生物","政治","历史","地理"},0)),IF(I399=2,INDEX(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,{"单项选择","阅读理解","信息匹配","完形填空","短文填空","单句填空","短文改错","单句改错","句型转换","翻译短语","翻译句子","词汇/短语及固搭","完成句子","听力"},0)),"")), "")</f>
        <v/>
      </c>
      <c r="E399" s="21" t="str">
        <f t="shared" si="52"/>
        <v>知识点</v>
      </c>
      <c r="F399" s="21" t="str">
        <f t="shared" si="53"/>
        <v>亚</v>
      </c>
      <c r="G399" s="21" t="str">
        <f>INDEX( {"body","discipline","area","topic","point"},MATCH(E399,{"知识体","知识域","知识区","知识主题","知识点"},0))</f>
        <v>point</v>
      </c>
      <c r="H399" s="21" t="str">
        <f>INDEX( {"super","just","sub","infras"},MATCH(F399,{"超","恰","亚","次"},0))</f>
        <v>sub</v>
      </c>
      <c r="I399" s="21">
        <f>MATCH(E399,{"知识体","知识域","知识区","知识主题","知识点"},0)-1</f>
        <v>4</v>
      </c>
      <c r="J399" s="21">
        <f>MATCH(F399,{"超","恰","亚","次"},0)-1</f>
        <v>2</v>
      </c>
      <c r="K399" s="21" t="str">
        <f t="shared" si="54"/>
        <v>数学</v>
      </c>
      <c r="L399" s="26" t="s">
        <v>397</v>
      </c>
      <c r="M399" s="23"/>
      <c r="N399" s="23"/>
      <c r="O399" s="24" t="str">
        <f t="shared" si="48"/>
        <v xml:space="preserve">
  - 
    name:  正弦函数的奇偶性
    title:  正弦函数的奇偶性
    description: 
    koLyro: point
    koLyri:  sub
    son: </v>
      </c>
      <c r="P399" s="27" t="str">
        <f t="shared" si="55"/>
        <v xml:space="preserve">
            - 
              name:  正弦函数的奇偶性
              title:  正弦函数的奇偶性
              description: 
              koLyro: point
              koLyri:  sub
              son: </v>
      </c>
    </row>
    <row r="400" spans="1:16" ht="15" customHeight="1">
      <c r="A400" s="20">
        <f t="shared" si="49"/>
        <v>5</v>
      </c>
      <c r="B400" s="21" t="str">
        <f t="shared" si="50"/>
        <v>知识亚点</v>
      </c>
      <c r="C400" s="21" t="str">
        <f t="shared" si="51"/>
        <v>余弦函数的奇偶性</v>
      </c>
      <c r="D400" s="21" t="str">
        <f>IFERROR(IF(I400=1,INDEX( {"chinese","english","math","physics","chemistry","biology","politics","history","geography"},MATCH(C400,{"语文","英语","数学","物理","化学","生物","政治","历史","地理"},0)),IF(I400=2,INDEX(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,{"单项选择","阅读理解","信息匹配","完形填空","短文填空","单句填空","短文改错","单句改错","句型转换","翻译短语","翻译句子","词汇/短语及固搭","完成句子","听力"},0)),"")), "")</f>
        <v/>
      </c>
      <c r="E400" s="21" t="str">
        <f t="shared" si="52"/>
        <v>知识点</v>
      </c>
      <c r="F400" s="21" t="str">
        <f t="shared" si="53"/>
        <v>亚</v>
      </c>
      <c r="G400" s="21" t="str">
        <f>INDEX( {"body","discipline","area","topic","point"},MATCH(E400,{"知识体","知识域","知识区","知识主题","知识点"},0))</f>
        <v>point</v>
      </c>
      <c r="H400" s="21" t="str">
        <f>INDEX( {"super","just","sub","infras"},MATCH(F400,{"超","恰","亚","次"},0))</f>
        <v>sub</v>
      </c>
      <c r="I400" s="21">
        <f>MATCH(E400,{"知识体","知识域","知识区","知识主题","知识点"},0)-1</f>
        <v>4</v>
      </c>
      <c r="J400" s="21">
        <f>MATCH(F400,{"超","恰","亚","次"},0)-1</f>
        <v>2</v>
      </c>
      <c r="K400" s="21" t="str">
        <f t="shared" si="54"/>
        <v>数学</v>
      </c>
      <c r="L400" s="26" t="s">
        <v>398</v>
      </c>
      <c r="M400" s="23"/>
      <c r="N400" s="23"/>
      <c r="O400" s="24" t="str">
        <f t="shared" si="48"/>
        <v xml:space="preserve">
  - 
    name:  余弦函数的奇偶性
    title:  余弦函数的奇偶性
    description: 
    koLyro: point
    koLyri:  sub
    son: </v>
      </c>
      <c r="P400" s="27" t="str">
        <f t="shared" si="55"/>
        <v xml:space="preserve">
            - 
              name:  余弦函数的奇偶性
              title:  余弦函数的奇偶性
              description: 
              koLyro: point
              koLyri:  sub
              son: </v>
      </c>
    </row>
    <row r="401" spans="1:16" ht="15" customHeight="1">
      <c r="A401" s="20">
        <f t="shared" si="49"/>
        <v>5</v>
      </c>
      <c r="B401" s="21" t="str">
        <f t="shared" si="50"/>
        <v>知识亚点</v>
      </c>
      <c r="C401" s="21" t="str">
        <f t="shared" si="51"/>
        <v>正切函数的奇偶性</v>
      </c>
      <c r="D401" s="21" t="str">
        <f>IFERROR(IF(I401=1,INDEX( {"chinese","english","math","physics","chemistry","biology","politics","history","geography"},MATCH(C401,{"语文","英语","数学","物理","化学","生物","政治","历史","地理"},0)),IF(I401=2,INDEX(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,{"单项选择","阅读理解","信息匹配","完形填空","短文填空","单句填空","短文改错","单句改错","句型转换","翻译短语","翻译句子","词汇/短语及固搭","完成句子","听力"},0)),"")), "")</f>
        <v/>
      </c>
      <c r="E401" s="21" t="str">
        <f t="shared" si="52"/>
        <v>知识点</v>
      </c>
      <c r="F401" s="21" t="str">
        <f t="shared" si="53"/>
        <v>亚</v>
      </c>
      <c r="G401" s="21" t="str">
        <f>INDEX( {"body","discipline","area","topic","point"},MATCH(E401,{"知识体","知识域","知识区","知识主题","知识点"},0))</f>
        <v>point</v>
      </c>
      <c r="H401" s="21" t="str">
        <f>INDEX( {"super","just","sub","infras"},MATCH(F401,{"超","恰","亚","次"},0))</f>
        <v>sub</v>
      </c>
      <c r="I401" s="21">
        <f>MATCH(E401,{"知识体","知识域","知识区","知识主题","知识点"},0)-1</f>
        <v>4</v>
      </c>
      <c r="J401" s="21">
        <f>MATCH(F401,{"超","恰","亚","次"},0)-1</f>
        <v>2</v>
      </c>
      <c r="K401" s="21" t="str">
        <f t="shared" si="54"/>
        <v>数学</v>
      </c>
      <c r="L401" s="26" t="s">
        <v>399</v>
      </c>
      <c r="M401" s="23"/>
      <c r="N401" s="23"/>
      <c r="O401" s="24" t="str">
        <f t="shared" si="48"/>
        <v xml:space="preserve">
  - 
    name:  正切函数的奇偶性
    title:  正切函数的奇偶性
    description: 
    koLyro: point
    koLyri:  sub
    son: </v>
      </c>
      <c r="P401" s="27" t="str">
        <f t="shared" si="55"/>
        <v xml:space="preserve">
            - 
              name:  正切函数的奇偶性
              title:  正切函数的奇偶性
              description: 
              koLyro: point
              koLyri:  sub
              son: </v>
      </c>
    </row>
    <row r="402" spans="1:16" ht="15" customHeight="1">
      <c r="A402" s="20">
        <f t="shared" si="49"/>
        <v>4</v>
      </c>
      <c r="B402" s="21" t="str">
        <f t="shared" si="50"/>
        <v>知识点</v>
      </c>
      <c r="C402" s="21" t="str">
        <f t="shared" si="51"/>
        <v>三角函数的最值</v>
      </c>
      <c r="D402" s="21" t="str">
        <f>IFERROR(IF(I402=1,INDEX( {"chinese","english","math","physics","chemistry","biology","politics","history","geography"},MATCH(C402,{"语文","英语","数学","物理","化学","生物","政治","历史","地理"},0)),IF(I402=2,INDEX(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,{"单项选择","阅读理解","信息匹配","完形填空","短文填空","单句填空","短文改错","单句改错","句型转换","翻译短语","翻译句子","词汇/短语及固搭","完成句子","听力"},0)),"")), "")</f>
        <v/>
      </c>
      <c r="E402" s="21" t="str">
        <f t="shared" si="52"/>
        <v>知识点</v>
      </c>
      <c r="F402" s="21" t="str">
        <f t="shared" si="53"/>
        <v>恰</v>
      </c>
      <c r="G402" s="21" t="str">
        <f>INDEX( {"body","discipline","area","topic","point"},MATCH(E402,{"知识体","知识域","知识区","知识主题","知识点"},0))</f>
        <v>point</v>
      </c>
      <c r="H402" s="21" t="str">
        <f>INDEX( {"super","just","sub","infras"},MATCH(F402,{"超","恰","亚","次"},0))</f>
        <v>just</v>
      </c>
      <c r="I402" s="21">
        <f>MATCH(E402,{"知识体","知识域","知识区","知识主题","知识点"},0)-1</f>
        <v>4</v>
      </c>
      <c r="J402" s="21">
        <f>MATCH(F402,{"超","恰","亚","次"},0)-1</f>
        <v>1</v>
      </c>
      <c r="K402" s="21" t="str">
        <f t="shared" si="54"/>
        <v>数学</v>
      </c>
      <c r="L402" s="26" t="s">
        <v>400</v>
      </c>
      <c r="M402" s="23"/>
      <c r="N402" s="23"/>
      <c r="O402" s="24" t="str">
        <f t="shared" si="48"/>
        <v xml:space="preserve">
  - 
    name:  三角函数的最值
    title:  三角函数的最值
    description: 
    koLyro: point
    koLyri:  just
    son: </v>
      </c>
      <c r="P402" s="27" t="str">
        <f t="shared" si="55"/>
        <v xml:space="preserve">
          - 
            name:  三角函数的最值
            title:  三角函数的最值
            description: 
            koLyro: point
            koLyri:  just
            son: </v>
      </c>
    </row>
    <row r="403" spans="1:16" ht="15" customHeight="1">
      <c r="A403" s="20">
        <f t="shared" si="49"/>
        <v>4</v>
      </c>
      <c r="B403" s="21" t="str">
        <f t="shared" si="50"/>
        <v>知识点</v>
      </c>
      <c r="C403" s="21" t="str">
        <f t="shared" si="51"/>
        <v>三角函数的性质的综合判断</v>
      </c>
      <c r="D403" s="21" t="str">
        <f>IFERROR(IF(I403=1,INDEX( {"chinese","english","math","physics","chemistry","biology","politics","history","geography"},MATCH(C403,{"语文","英语","数学","物理","化学","生物","政治","历史","地理"},0)),IF(I403=2,INDEX(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,{"单项选择","阅读理解","信息匹配","完形填空","短文填空","单句填空","短文改错","单句改错","句型转换","翻译短语","翻译句子","词汇/短语及固搭","完成句子","听力"},0)),"")), "")</f>
        <v/>
      </c>
      <c r="E403" s="21" t="str">
        <f t="shared" si="52"/>
        <v>知识点</v>
      </c>
      <c r="F403" s="21" t="str">
        <f t="shared" si="53"/>
        <v>恰</v>
      </c>
      <c r="G403" s="21" t="str">
        <f>INDEX( {"body","discipline","area","topic","point"},MATCH(E403,{"知识体","知识域","知识区","知识主题","知识点"},0))</f>
        <v>point</v>
      </c>
      <c r="H403" s="21" t="str">
        <f>INDEX( {"super","just","sub","infras"},MATCH(F403,{"超","恰","亚","次"},0))</f>
        <v>just</v>
      </c>
      <c r="I403" s="21">
        <f>MATCH(E403,{"知识体","知识域","知识区","知识主题","知识点"},0)-1</f>
        <v>4</v>
      </c>
      <c r="J403" s="21">
        <f>MATCH(F403,{"超","恰","亚","次"},0)-1</f>
        <v>1</v>
      </c>
      <c r="K403" s="21" t="str">
        <f t="shared" si="54"/>
        <v>数学</v>
      </c>
      <c r="L403" s="26" t="s">
        <v>401</v>
      </c>
      <c r="M403" s="23"/>
      <c r="N403" s="23"/>
      <c r="O403" s="24" t="str">
        <f t="shared" si="48"/>
        <v xml:space="preserve">
  - 
    name:  三角函数的性质的综合判断
    title:  三角函数的性质的综合判断
    description: 
    koLyro: point
    koLyri:  just
    son: </v>
      </c>
      <c r="P403" s="27" t="str">
        <f t="shared" si="55"/>
        <v xml:space="preserve">
          - 
            name:  三角函数的性质的综合判断
            title:  三角函数的性质的综合判断
            description: 
            koLyro: point
            koLyri:  just
            son: </v>
      </c>
    </row>
    <row r="404" spans="1:16" ht="15" customHeight="1">
      <c r="A404" s="20">
        <f t="shared" si="49"/>
        <v>4</v>
      </c>
      <c r="B404" s="21" t="str">
        <f t="shared" si="50"/>
        <v>知识点</v>
      </c>
      <c r="C404" s="21" t="str">
        <f t="shared" si="51"/>
        <v>三角函数的性质的综合应用</v>
      </c>
      <c r="D404" s="21" t="str">
        <f>IFERROR(IF(I404=1,INDEX( {"chinese","english","math","physics","chemistry","biology","politics","history","geography"},MATCH(C404,{"语文","英语","数学","物理","化学","生物","政治","历史","地理"},0)),IF(I404=2,INDEX(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,{"单项选择","阅读理解","信息匹配","完形填空","短文填空","单句填空","短文改错","单句改错","句型转换","翻译短语","翻译句子","词汇/短语及固搭","完成句子","听力"},0)),"")), "")</f>
        <v/>
      </c>
      <c r="E404" s="21" t="str">
        <f t="shared" si="52"/>
        <v>知识点</v>
      </c>
      <c r="F404" s="21" t="str">
        <f t="shared" si="53"/>
        <v>恰</v>
      </c>
      <c r="G404" s="21" t="str">
        <f>INDEX( {"body","discipline","area","topic","point"},MATCH(E404,{"知识体","知识域","知识区","知识主题","知识点"},0))</f>
        <v>point</v>
      </c>
      <c r="H404" s="21" t="str">
        <f>INDEX( {"super","just","sub","infras"},MATCH(F404,{"超","恰","亚","次"},0))</f>
        <v>just</v>
      </c>
      <c r="I404" s="21">
        <f>MATCH(E404,{"知识体","知识域","知识区","知识主题","知识点"},0)-1</f>
        <v>4</v>
      </c>
      <c r="J404" s="21">
        <f>MATCH(F404,{"超","恰","亚","次"},0)-1</f>
        <v>1</v>
      </c>
      <c r="K404" s="21" t="str">
        <f t="shared" si="54"/>
        <v>数学</v>
      </c>
      <c r="L404" s="26" t="s">
        <v>402</v>
      </c>
      <c r="M404" s="23"/>
      <c r="N404" s="23"/>
      <c r="O404" s="24" t="str">
        <f t="shared" si="48"/>
        <v xml:space="preserve">
  - 
    name:  三角函数的性质的综合应用
    title:  三角函数的性质的综合应用
    description: 
    koLyro: point
    koLyri:  just
    son: </v>
      </c>
      <c r="P404" s="27" t="str">
        <f t="shared" si="55"/>
        <v xml:space="preserve">
          - 
            name:  三角函数的性质的综合应用
            title:  三角函数的性质的综合应用
            description: 
            koLyro: point
            koLyri:  just
            son: </v>
      </c>
    </row>
    <row r="405" spans="1:16" ht="15" customHeight="1">
      <c r="A405" s="20">
        <f t="shared" si="49"/>
        <v>4</v>
      </c>
      <c r="B405" s="21" t="str">
        <f t="shared" si="50"/>
        <v>知识点</v>
      </c>
      <c r="C405" s="21" t="str">
        <f t="shared" si="51"/>
        <v>三角函数的解析式</v>
      </c>
      <c r="D405" s="21" t="str">
        <f>IFERROR(IF(I405=1,INDEX( {"chinese","english","math","physics","chemistry","biology","politics","history","geography"},MATCH(C405,{"语文","英语","数学","物理","化学","生物","政治","历史","地理"},0)),IF(I405=2,INDEX(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,{"单项选择","阅读理解","信息匹配","完形填空","短文填空","单句填空","短文改错","单句改错","句型转换","翻译短语","翻译句子","词汇/短语及固搭","完成句子","听力"},0)),"")), "")</f>
        <v/>
      </c>
      <c r="E405" s="21" t="str">
        <f t="shared" si="52"/>
        <v>知识点</v>
      </c>
      <c r="F405" s="21" t="str">
        <f t="shared" si="53"/>
        <v>恰</v>
      </c>
      <c r="G405" s="21" t="str">
        <f>INDEX( {"body","discipline","area","topic","point"},MATCH(E405,{"知识体","知识域","知识区","知识主题","知识点"},0))</f>
        <v>point</v>
      </c>
      <c r="H405" s="21" t="str">
        <f>INDEX( {"super","just","sub","infras"},MATCH(F405,{"超","恰","亚","次"},0))</f>
        <v>just</v>
      </c>
      <c r="I405" s="21">
        <f>MATCH(E405,{"知识体","知识域","知识区","知识主题","知识点"},0)-1</f>
        <v>4</v>
      </c>
      <c r="J405" s="21">
        <f>MATCH(F405,{"超","恰","亚","次"},0)-1</f>
        <v>1</v>
      </c>
      <c r="K405" s="21" t="str">
        <f t="shared" si="54"/>
        <v>数学</v>
      </c>
      <c r="L405" s="26" t="s">
        <v>403</v>
      </c>
      <c r="M405" s="23"/>
      <c r="N405" s="23"/>
      <c r="O405" s="24" t="str">
        <f t="shared" si="48"/>
        <v xml:space="preserve">
  - 
    name:  三角函数的解析式
    title:  三角函数的解析式
    description: 
    koLyro: point
    koLyri:  just
    son: </v>
      </c>
      <c r="P405" s="27" t="str">
        <f t="shared" si="55"/>
        <v xml:space="preserve">
          - 
            name:  三角函数的解析式
            title:  三角函数的解析式
            description: 
            koLyro: point
            koLyri:  just
            son: </v>
      </c>
    </row>
    <row r="406" spans="1:16" ht="15" customHeight="1">
      <c r="A406" s="20">
        <f t="shared" si="49"/>
        <v>4</v>
      </c>
      <c r="B406" s="21" t="str">
        <f t="shared" si="50"/>
        <v>知识点</v>
      </c>
      <c r="C406" s="21" t="str">
        <f t="shared" si="51"/>
        <v>三角函数的恒成立问题</v>
      </c>
      <c r="D406" s="21" t="str">
        <f>IFERROR(IF(I406=1,INDEX( {"chinese","english","math","physics","chemistry","biology","politics","history","geography"},MATCH(C406,{"语文","英语","数学","物理","化学","生物","政治","历史","地理"},0)),IF(I406=2,INDEX(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,{"单项选择","阅读理解","信息匹配","完形填空","短文填空","单句填空","短文改错","单句改错","句型转换","翻译短语","翻译句子","词汇/短语及固搭","完成句子","听力"},0)),"")), "")</f>
        <v/>
      </c>
      <c r="E406" s="21" t="str">
        <f t="shared" si="52"/>
        <v>知识点</v>
      </c>
      <c r="F406" s="21" t="str">
        <f t="shared" si="53"/>
        <v>恰</v>
      </c>
      <c r="G406" s="21" t="str">
        <f>INDEX( {"body","discipline","area","topic","point"},MATCH(E406,{"知识体","知识域","知识区","知识主题","知识点"},0))</f>
        <v>point</v>
      </c>
      <c r="H406" s="21" t="str">
        <f>INDEX( {"super","just","sub","infras"},MATCH(F406,{"超","恰","亚","次"},0))</f>
        <v>just</v>
      </c>
      <c r="I406" s="21">
        <f>MATCH(E406,{"知识体","知识域","知识区","知识主题","知识点"},0)-1</f>
        <v>4</v>
      </c>
      <c r="J406" s="21">
        <f>MATCH(F406,{"超","恰","亚","次"},0)-1</f>
        <v>1</v>
      </c>
      <c r="K406" s="21" t="str">
        <f t="shared" si="54"/>
        <v>数学</v>
      </c>
      <c r="L406" s="26" t="s">
        <v>404</v>
      </c>
      <c r="M406" s="23"/>
      <c r="N406" s="23"/>
      <c r="O406" s="24" t="str">
        <f t="shared" si="48"/>
        <v xml:space="preserve">
  - 
    name:  三角函数的恒成立问题
    title:  三角函数的恒成立问题
    description: 
    koLyro: point
    koLyri:  just
    son: </v>
      </c>
      <c r="P406" s="27" t="str">
        <f t="shared" si="55"/>
        <v xml:space="preserve">
          - 
            name:  三角函数的恒成立问题
            title:  三角函数的恒成立问题
            description: 
            koLyro: point
            koLyri:  just
            son: </v>
      </c>
    </row>
    <row r="407" spans="1:16" ht="15" customHeight="1">
      <c r="A407" s="20">
        <f t="shared" si="49"/>
        <v>4</v>
      </c>
      <c r="B407" s="21" t="str">
        <f t="shared" si="50"/>
        <v>知识点</v>
      </c>
      <c r="C407" s="21" t="str">
        <f t="shared" si="51"/>
        <v>三角函数的存在性问题</v>
      </c>
      <c r="D407" s="21" t="str">
        <f>IFERROR(IF(I407=1,INDEX( {"chinese","english","math","physics","chemistry","biology","politics","history","geography"},MATCH(C407,{"语文","英语","数学","物理","化学","生物","政治","历史","地理"},0)),IF(I407=2,INDEX(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,{"单项选择","阅读理解","信息匹配","完形填空","短文填空","单句填空","短文改错","单句改错","句型转换","翻译短语","翻译句子","词汇/短语及固搭","完成句子","听力"},0)),"")), "")</f>
        <v/>
      </c>
      <c r="E407" s="21" t="str">
        <f t="shared" si="52"/>
        <v>知识点</v>
      </c>
      <c r="F407" s="21" t="str">
        <f t="shared" si="53"/>
        <v>恰</v>
      </c>
      <c r="G407" s="21" t="str">
        <f>INDEX( {"body","discipline","area","topic","point"},MATCH(E407,{"知识体","知识域","知识区","知识主题","知识点"},0))</f>
        <v>point</v>
      </c>
      <c r="H407" s="21" t="str">
        <f>INDEX( {"super","just","sub","infras"},MATCH(F407,{"超","恰","亚","次"},0))</f>
        <v>just</v>
      </c>
      <c r="I407" s="21">
        <f>MATCH(E407,{"知识体","知识域","知识区","知识主题","知识点"},0)-1</f>
        <v>4</v>
      </c>
      <c r="J407" s="21">
        <f>MATCH(F407,{"超","恰","亚","次"},0)-1</f>
        <v>1</v>
      </c>
      <c r="K407" s="21" t="str">
        <f t="shared" si="54"/>
        <v>数学</v>
      </c>
      <c r="L407" s="26" t="s">
        <v>405</v>
      </c>
      <c r="M407" s="23"/>
      <c r="N407" s="23"/>
      <c r="O407" s="24" t="str">
        <f t="shared" si="48"/>
        <v xml:space="preserve">
  - 
    name:  三角函数的存在性问题
    title:  三角函数的存在性问题
    description: 
    koLyro: point
    koLyri:  just
    son: </v>
      </c>
      <c r="P407" s="27" t="str">
        <f t="shared" si="55"/>
        <v xml:space="preserve">
          - 
            name:  三角函数的存在性问题
            title:  三角函数的存在性问题
            description: 
            koLyro: point
            koLyri:  just
            son: </v>
      </c>
    </row>
    <row r="408" spans="1:16" ht="15" customHeight="1">
      <c r="A408" s="20">
        <f t="shared" si="49"/>
        <v>4</v>
      </c>
      <c r="B408" s="21" t="str">
        <f t="shared" si="50"/>
        <v>知识点</v>
      </c>
      <c r="C408" s="21" t="str">
        <f t="shared" si="51"/>
        <v>三角函数与二次函数的复合</v>
      </c>
      <c r="D408" s="21" t="str">
        <f>IFERROR(IF(I408=1,INDEX( {"chinese","english","math","physics","chemistry","biology","politics","history","geography"},MATCH(C408,{"语文","英语","数学","物理","化学","生物","政治","历史","地理"},0)),IF(I408=2,INDEX(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,{"单项选择","阅读理解","信息匹配","完形填空","短文填空","单句填空","短文改错","单句改错","句型转换","翻译短语","翻译句子","词汇/短语及固搭","完成句子","听力"},0)),"")), "")</f>
        <v/>
      </c>
      <c r="E408" s="21" t="str">
        <f t="shared" si="52"/>
        <v>知识点</v>
      </c>
      <c r="F408" s="21" t="str">
        <f t="shared" si="53"/>
        <v>恰</v>
      </c>
      <c r="G408" s="21" t="str">
        <f>INDEX( {"body","discipline","area","topic","point"},MATCH(E408,{"知识体","知识域","知识区","知识主题","知识点"},0))</f>
        <v>point</v>
      </c>
      <c r="H408" s="21" t="str">
        <f>INDEX( {"super","just","sub","infras"},MATCH(F408,{"超","恰","亚","次"},0))</f>
        <v>just</v>
      </c>
      <c r="I408" s="21">
        <f>MATCH(E408,{"知识体","知识域","知识区","知识主题","知识点"},0)-1</f>
        <v>4</v>
      </c>
      <c r="J408" s="21">
        <f>MATCH(F408,{"超","恰","亚","次"},0)-1</f>
        <v>1</v>
      </c>
      <c r="K408" s="21" t="str">
        <f t="shared" si="54"/>
        <v>数学</v>
      </c>
      <c r="L408" s="26" t="s">
        <v>406</v>
      </c>
      <c r="M408" s="23"/>
      <c r="N408" s="23"/>
      <c r="O408" s="24" t="str">
        <f t="shared" si="48"/>
        <v xml:space="preserve">
  - 
    name:  三角函数与二次函数的复合
    title:  三角函数与二次函数的复合
    description: 
    koLyro: point
    koLyri:  just
    son: </v>
      </c>
      <c r="P408" s="27" t="str">
        <f t="shared" si="55"/>
        <v xml:space="preserve">
          - 
            name:  三角函数与二次函数的复合
            title:  三角函数与二次函数的复合
            description: 
            koLyro: point
            koLyri:  just
            son: </v>
      </c>
    </row>
    <row r="409" spans="1:16" ht="15" customHeight="1">
      <c r="A409" s="20">
        <f t="shared" si="49"/>
        <v>4</v>
      </c>
      <c r="B409" s="21" t="str">
        <f t="shared" si="50"/>
        <v>知识点</v>
      </c>
      <c r="C409" s="21" t="str">
        <f t="shared" si="51"/>
        <v>三角函数与指数函数的复合</v>
      </c>
      <c r="D409" s="21" t="str">
        <f>IFERROR(IF(I409=1,INDEX( {"chinese","english","math","physics","chemistry","biology","politics","history","geography"},MATCH(C409,{"语文","英语","数学","物理","化学","生物","政治","历史","地理"},0)),IF(I409=2,INDEX(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,{"单项选择","阅读理解","信息匹配","完形填空","短文填空","单句填空","短文改错","单句改错","句型转换","翻译短语","翻译句子","词汇/短语及固搭","完成句子","听力"},0)),"")), "")</f>
        <v/>
      </c>
      <c r="E409" s="21" t="str">
        <f t="shared" si="52"/>
        <v>知识点</v>
      </c>
      <c r="F409" s="21" t="str">
        <f t="shared" si="53"/>
        <v>恰</v>
      </c>
      <c r="G409" s="21" t="str">
        <f>INDEX( {"body","discipline","area","topic","point"},MATCH(E409,{"知识体","知识域","知识区","知识主题","知识点"},0))</f>
        <v>point</v>
      </c>
      <c r="H409" s="21" t="str">
        <f>INDEX( {"super","just","sub","infras"},MATCH(F409,{"超","恰","亚","次"},0))</f>
        <v>just</v>
      </c>
      <c r="I409" s="21">
        <f>MATCH(E409,{"知识体","知识域","知识区","知识主题","知识点"},0)-1</f>
        <v>4</v>
      </c>
      <c r="J409" s="21">
        <f>MATCH(F409,{"超","恰","亚","次"},0)-1</f>
        <v>1</v>
      </c>
      <c r="K409" s="21" t="str">
        <f t="shared" si="54"/>
        <v>数学</v>
      </c>
      <c r="L409" s="26" t="s">
        <v>407</v>
      </c>
      <c r="M409" s="23"/>
      <c r="N409" s="23"/>
      <c r="O409" s="24" t="str">
        <f t="shared" si="48"/>
        <v xml:space="preserve">
  - 
    name:  三角函数与指数函数的复合
    title:  三角函数与指数函数的复合
    description: 
    koLyro: point
    koLyri:  just
    son: </v>
      </c>
      <c r="P409" s="27" t="str">
        <f t="shared" si="55"/>
        <v xml:space="preserve">
          - 
            name:  三角函数与指数函数的复合
            title:  三角函数与指数函数的复合
            description: 
            koLyro: point
            koLyri:  just
            son: </v>
      </c>
    </row>
    <row r="410" spans="1:16" ht="15" customHeight="1">
      <c r="A410" s="20">
        <f t="shared" si="49"/>
        <v>4</v>
      </c>
      <c r="B410" s="21" t="str">
        <f t="shared" si="50"/>
        <v>知识点</v>
      </c>
      <c r="C410" s="21" t="str">
        <f t="shared" si="51"/>
        <v>三角函数与对数函数的复合</v>
      </c>
      <c r="D410" s="21" t="str">
        <f>IFERROR(IF(I410=1,INDEX( {"chinese","english","math","physics","chemistry","biology","politics","history","geography"},MATCH(C410,{"语文","英语","数学","物理","化学","生物","政治","历史","地理"},0)),IF(I410=2,INDEX(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,{"单项选择","阅读理解","信息匹配","完形填空","短文填空","单句填空","短文改错","单句改错","句型转换","翻译短语","翻译句子","词汇/短语及固搭","完成句子","听力"},0)),"")), "")</f>
        <v/>
      </c>
      <c r="E410" s="21" t="str">
        <f t="shared" si="52"/>
        <v>知识点</v>
      </c>
      <c r="F410" s="21" t="str">
        <f t="shared" si="53"/>
        <v>恰</v>
      </c>
      <c r="G410" s="21" t="str">
        <f>INDEX( {"body","discipline","area","topic","point"},MATCH(E410,{"知识体","知识域","知识区","知识主题","知识点"},0))</f>
        <v>point</v>
      </c>
      <c r="H410" s="21" t="str">
        <f>INDEX( {"super","just","sub","infras"},MATCH(F410,{"超","恰","亚","次"},0))</f>
        <v>just</v>
      </c>
      <c r="I410" s="21">
        <f>MATCH(E410,{"知识体","知识域","知识区","知识主题","知识点"},0)-1</f>
        <v>4</v>
      </c>
      <c r="J410" s="21">
        <f>MATCH(F410,{"超","恰","亚","次"},0)-1</f>
        <v>1</v>
      </c>
      <c r="K410" s="21" t="str">
        <f t="shared" si="54"/>
        <v>数学</v>
      </c>
      <c r="L410" s="26" t="s">
        <v>408</v>
      </c>
      <c r="M410" s="23"/>
      <c r="N410" s="23"/>
      <c r="O410" s="24" t="str">
        <f t="shared" si="48"/>
        <v xml:space="preserve">
  - 
    name:  三角函数与对数函数的复合
    title:  三角函数与对数函数的复合
    description: 
    koLyro: point
    koLyri:  just
    son: </v>
      </c>
      <c r="P410" s="27" t="str">
        <f t="shared" si="55"/>
        <v xml:space="preserve">
          - 
            name:  三角函数与对数函数的复合
            title:  三角函数与对数函数的复合
            description: 
            koLyro: point
            koLyri:  just
            son: </v>
      </c>
    </row>
    <row r="411" spans="1:16" ht="15" customHeight="1">
      <c r="A411" s="20">
        <f t="shared" si="49"/>
        <v>3</v>
      </c>
      <c r="B411" s="21" t="str">
        <f t="shared" si="50"/>
        <v>知识主题</v>
      </c>
      <c r="C411" s="21" t="str">
        <f t="shared" si="51"/>
        <v xml:space="preserve"> 函数y＝Asin(ωx＋φ)的图象及三角函数模型的简单</v>
      </c>
      <c r="D411" s="21" t="str">
        <f>IFERROR(IF(I411=1,INDEX( {"chinese","english","math","physics","chemistry","biology","politics","history","geography"},MATCH(C411,{"语文","英语","数学","物理","化学","生物","政治","历史","地理"},0)),IF(I411=2,INDEX(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,{"单项选择","阅读理解","信息匹配","完形填空","短文填空","单句填空","短文改错","单句改错","句型转换","翻译短语","翻译句子","词汇/短语及固搭","完成句子","听力"},0)),"")), "")</f>
        <v/>
      </c>
      <c r="E411" s="21" t="str">
        <f t="shared" si="52"/>
        <v>知识主题</v>
      </c>
      <c r="F411" s="21" t="str">
        <f t="shared" si="53"/>
        <v>恰</v>
      </c>
      <c r="G411" s="21" t="str">
        <f>INDEX( {"body","discipline","area","topic","point"},MATCH(E411,{"知识体","知识域","知识区","知识主题","知识点"},0))</f>
        <v>topic</v>
      </c>
      <c r="H411" s="21" t="str">
        <f>INDEX( {"super","just","sub","infras"},MATCH(F411,{"超","恰","亚","次"},0))</f>
        <v>just</v>
      </c>
      <c r="I411" s="21">
        <f>MATCH(E411,{"知识体","知识域","知识区","知识主题","知识点"},0)-1</f>
        <v>3</v>
      </c>
      <c r="J411" s="21">
        <f>MATCH(F411,{"超","恰","亚","次"},0)-1</f>
        <v>1</v>
      </c>
      <c r="K411" s="21" t="str">
        <f t="shared" si="54"/>
        <v>数学</v>
      </c>
      <c r="L411" s="26" t="s">
        <v>4614</v>
      </c>
      <c r="M411" s="23" t="s">
        <v>410</v>
      </c>
      <c r="N411" s="23"/>
      <c r="O411" s="24" t="str">
        <f t="shared" si="48"/>
        <v xml:space="preserve">
  - 
    name:   函数y＝Asin(ωx＋φ)的图象及三角函数模型的简单
    title:   函数y＝Asin(ωx＋φ)的图象及三角函数模型的简单
    description: 
    koLyro: topic
    koLyri:  just
    son: </v>
      </c>
      <c r="P411" s="27" t="str">
        <f t="shared" si="55"/>
        <v xml:space="preserve">
        - 
          name:   函数y＝Asin(ωx＋φ)的图象及三角函数模型的简单
          title:   函数y＝Asin(ωx＋φ)的图象及三角函数模型的简单
          description: 
          koLyro: topic
          koLyri:  just
          son: </v>
      </c>
    </row>
    <row r="412" spans="1:16" ht="15" customHeight="1">
      <c r="A412" s="20">
        <f t="shared" si="49"/>
        <v>4</v>
      </c>
      <c r="B412" s="21" t="str">
        <f t="shared" si="50"/>
        <v>知识点</v>
      </c>
      <c r="C412" s="21" t="str">
        <f t="shared" si="51"/>
        <v>函数y＝Asin(ωx＋φ)的图象基本概念</v>
      </c>
      <c r="D412" s="21" t="str">
        <f>IFERROR(IF(I412=1,INDEX( {"chinese","english","math","physics","chemistry","biology","politics","history","geography"},MATCH(C412,{"语文","英语","数学","物理","化学","生物","政治","历史","地理"},0)),IF(I412=2,INDEX(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,{"单项选择","阅读理解","信息匹配","完形填空","短文填空","单句填空","短文改错","单句改错","句型转换","翻译短语","翻译句子","词汇/短语及固搭","完成句子","听力"},0)),"")), "")</f>
        <v/>
      </c>
      <c r="E412" s="21" t="str">
        <f t="shared" si="52"/>
        <v>知识点</v>
      </c>
      <c r="F412" s="21" t="str">
        <f t="shared" si="53"/>
        <v>恰</v>
      </c>
      <c r="G412" s="21" t="str">
        <f>INDEX( {"body","discipline","area","topic","point"},MATCH(E412,{"知识体","知识域","知识区","知识主题","知识点"},0))</f>
        <v>point</v>
      </c>
      <c r="H412" s="21" t="str">
        <f>INDEX( {"super","just","sub","infras"},MATCH(F412,{"超","恰","亚","次"},0))</f>
        <v>just</v>
      </c>
      <c r="I412" s="21">
        <f>MATCH(E412,{"知识体","知识域","知识区","知识主题","知识点"},0)-1</f>
        <v>4</v>
      </c>
      <c r="J412" s="21">
        <f>MATCH(F412,{"超","恰","亚","次"},0)-1</f>
        <v>1</v>
      </c>
      <c r="K412" s="21" t="str">
        <f t="shared" si="54"/>
        <v>数学</v>
      </c>
      <c r="L412" s="26" t="s">
        <v>411</v>
      </c>
      <c r="M412" s="23"/>
      <c r="N412" s="23"/>
      <c r="O412" s="24" t="str">
        <f t="shared" si="48"/>
        <v xml:space="preserve">
  - 
    name:  函数y＝Asin(ωx＋φ)的图象基本概念
    title:  函数y＝Asin(ωx＋φ)的图象基本概念
    description: 
    koLyro: point
    koLyri:  just
    son: </v>
      </c>
      <c r="P412" s="27" t="str">
        <f t="shared" si="55"/>
        <v xml:space="preserve">
          - 
            name:  函数y＝Asin(ωx＋φ)的图象基本概念
            title:  函数y＝Asin(ωx＋φ)的图象基本概念
            description: 
            koLyro: point
            koLyri:  just
            son: </v>
      </c>
    </row>
    <row r="413" spans="1:16" ht="15" customHeight="1">
      <c r="A413" s="20">
        <f t="shared" si="49"/>
        <v>4</v>
      </c>
      <c r="B413" s="21" t="str">
        <f t="shared" si="50"/>
        <v>知识点</v>
      </c>
      <c r="C413" s="21" t="str">
        <f t="shared" si="51"/>
        <v>五点作图法</v>
      </c>
      <c r="D413" s="21" t="str">
        <f>IFERROR(IF(I413=1,INDEX( {"chinese","english","math","physics","chemistry","biology","politics","history","geography"},MATCH(C413,{"语文","英语","数学","物理","化学","生物","政治","历史","地理"},0)),IF(I413=2,INDEX(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,{"单项选择","阅读理解","信息匹配","完形填空","短文填空","单句填空","短文改错","单句改错","句型转换","翻译短语","翻译句子","词汇/短语及固搭","完成句子","听力"},0)),"")), "")</f>
        <v/>
      </c>
      <c r="E413" s="21" t="str">
        <f t="shared" si="52"/>
        <v>知识点</v>
      </c>
      <c r="F413" s="21" t="str">
        <f t="shared" si="53"/>
        <v>恰</v>
      </c>
      <c r="G413" s="21" t="str">
        <f>INDEX( {"body","discipline","area","topic","point"},MATCH(E413,{"知识体","知识域","知识区","知识主题","知识点"},0))</f>
        <v>point</v>
      </c>
      <c r="H413" s="21" t="str">
        <f>INDEX( {"super","just","sub","infras"},MATCH(F413,{"超","恰","亚","次"},0))</f>
        <v>just</v>
      </c>
      <c r="I413" s="21">
        <f>MATCH(E413,{"知识体","知识域","知识区","知识主题","知识点"},0)-1</f>
        <v>4</v>
      </c>
      <c r="J413" s="21">
        <f>MATCH(F413,{"超","恰","亚","次"},0)-1</f>
        <v>1</v>
      </c>
      <c r="K413" s="21" t="str">
        <f t="shared" si="54"/>
        <v>数学</v>
      </c>
      <c r="L413" s="26" t="s">
        <v>412</v>
      </c>
      <c r="M413" s="23"/>
      <c r="N413" s="23"/>
      <c r="O413" s="24" t="str">
        <f t="shared" si="48"/>
        <v xml:space="preserve">
  - 
    name:  五点作图法
    title:  五点作图法
    description: 
    koLyro: point
    koLyri:  just
    son: </v>
      </c>
      <c r="P413" s="27" t="str">
        <f t="shared" si="55"/>
        <v xml:space="preserve">
          - 
            name:  五点作图法
            title:  五点作图法
            description: 
            koLyro: point
            koLyri:  just
            son: </v>
      </c>
    </row>
    <row r="414" spans="1:16" ht="15" customHeight="1">
      <c r="A414" s="20">
        <f t="shared" si="49"/>
        <v>4</v>
      </c>
      <c r="B414" s="21" t="str">
        <f t="shared" si="50"/>
        <v>知识点</v>
      </c>
      <c r="C414" s="21" t="str">
        <f t="shared" si="51"/>
        <v>函数y＝Asin(ωx＋φ)的图象变换</v>
      </c>
      <c r="D414" s="21" t="str">
        <f>IFERROR(IF(I414=1,INDEX( {"chinese","english","math","physics","chemistry","biology","politics","history","geography"},MATCH(C414,{"语文","英语","数学","物理","化学","生物","政治","历史","地理"},0)),IF(I414=2,INDEX(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,{"单项选择","阅读理解","信息匹配","完形填空","短文填空","单句填空","短文改错","单句改错","句型转换","翻译短语","翻译句子","词汇/短语及固搭","完成句子","听力"},0)),"")), "")</f>
        <v/>
      </c>
      <c r="E414" s="21" t="str">
        <f t="shared" si="52"/>
        <v>知识点</v>
      </c>
      <c r="F414" s="21" t="str">
        <f t="shared" si="53"/>
        <v>恰</v>
      </c>
      <c r="G414" s="21" t="str">
        <f>INDEX( {"body","discipline","area","topic","point"},MATCH(E414,{"知识体","知识域","知识区","知识主题","知识点"},0))</f>
        <v>point</v>
      </c>
      <c r="H414" s="21" t="str">
        <f>INDEX( {"super","just","sub","infras"},MATCH(F414,{"超","恰","亚","次"},0))</f>
        <v>just</v>
      </c>
      <c r="I414" s="21">
        <f>MATCH(E414,{"知识体","知识域","知识区","知识主题","知识点"},0)-1</f>
        <v>4</v>
      </c>
      <c r="J414" s="21">
        <f>MATCH(F414,{"超","恰","亚","次"},0)-1</f>
        <v>1</v>
      </c>
      <c r="K414" s="21" t="str">
        <f t="shared" si="54"/>
        <v>数学</v>
      </c>
      <c r="L414" s="26" t="s">
        <v>413</v>
      </c>
      <c r="M414" s="23"/>
      <c r="N414" s="23"/>
      <c r="O414" s="24" t="str">
        <f t="shared" si="48"/>
        <v xml:space="preserve">
  - 
    name:  函数y＝Asin(ωx＋φ)的图象变换
    title:  函数y＝Asin(ωx＋φ)的图象变换
    description: 
    koLyro: point
    koLyri:  just
    son: </v>
      </c>
      <c r="P414" s="27" t="str">
        <f t="shared" si="55"/>
        <v xml:space="preserve">
          - 
            name:  函数y＝Asin(ωx＋φ)的图象变换
            title:  函数y＝Asin(ωx＋φ)的图象变换
            description: 
            koLyro: point
            koLyri:  just
            son: </v>
      </c>
    </row>
    <row r="415" spans="1:16" ht="15" customHeight="1">
      <c r="A415" s="20">
        <f t="shared" si="49"/>
        <v>4</v>
      </c>
      <c r="B415" s="21" t="str">
        <f t="shared" si="50"/>
        <v>知识点</v>
      </c>
      <c r="C415" s="21" t="str">
        <f t="shared" si="51"/>
        <v>三角函数模型的应用</v>
      </c>
      <c r="D415" s="21" t="str">
        <f>IFERROR(IF(I415=1,INDEX( {"chinese","english","math","physics","chemistry","biology","politics","history","geography"},MATCH(C415,{"语文","英语","数学","物理","化学","生物","政治","历史","地理"},0)),IF(I415=2,INDEX(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,{"单项选择","阅读理解","信息匹配","完形填空","短文填空","单句填空","短文改错","单句改错","句型转换","翻译短语","翻译句子","词汇/短语及固搭","完成句子","听力"},0)),"")), "")</f>
        <v/>
      </c>
      <c r="E415" s="21" t="str">
        <f t="shared" si="52"/>
        <v>知识点</v>
      </c>
      <c r="F415" s="21" t="str">
        <f t="shared" si="53"/>
        <v>恰</v>
      </c>
      <c r="G415" s="21" t="str">
        <f>INDEX( {"body","discipline","area","topic","point"},MATCH(E415,{"知识体","知识域","知识区","知识主题","知识点"},0))</f>
        <v>point</v>
      </c>
      <c r="H415" s="21" t="str">
        <f>INDEX( {"super","just","sub","infras"},MATCH(F415,{"超","恰","亚","次"},0))</f>
        <v>just</v>
      </c>
      <c r="I415" s="21">
        <f>MATCH(E415,{"知识体","知识域","知识区","知识主题","知识点"},0)-1</f>
        <v>4</v>
      </c>
      <c r="J415" s="21">
        <f>MATCH(F415,{"超","恰","亚","次"},0)-1</f>
        <v>1</v>
      </c>
      <c r="K415" s="21" t="str">
        <f t="shared" si="54"/>
        <v>数学</v>
      </c>
      <c r="L415" s="26" t="s">
        <v>414</v>
      </c>
      <c r="M415" s="23"/>
      <c r="N415" s="23"/>
      <c r="O415" s="24" t="str">
        <f t="shared" si="48"/>
        <v xml:space="preserve">
  - 
    name:  三角函数模型的应用
    title:  三角函数模型的应用
    description: 
    koLyro: point
    koLyri:  just
    son: </v>
      </c>
      <c r="P415" s="27" t="str">
        <f t="shared" si="55"/>
        <v xml:space="preserve">
          - 
            name:  三角函数模型的应用
            title:  三角函数模型的应用
            description: 
            koLyro: point
            koLyri:  just
            son: </v>
      </c>
    </row>
    <row r="416" spans="1:16" ht="15" customHeight="1">
      <c r="A416" s="20">
        <f t="shared" si="49"/>
        <v>3</v>
      </c>
      <c r="B416" s="21" t="str">
        <f t="shared" si="50"/>
        <v>知识主题</v>
      </c>
      <c r="C416" s="21" t="str">
        <f t="shared" si="51"/>
        <v xml:space="preserve"> 两角和与差的正弦、余弦和正切公式</v>
      </c>
      <c r="D416" s="21" t="str">
        <f>IFERROR(IF(I416=1,INDEX( {"chinese","english","math","physics","chemistry","biology","politics","history","geography"},MATCH(C416,{"语文","英语","数学","物理","化学","生物","政治","历史","地理"},0)),IF(I416=2,INDEX(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,{"单项选择","阅读理解","信息匹配","完形填空","短文填空","单句填空","短文改错","单句改错","句型转换","翻译短语","翻译句子","词汇/短语及固搭","完成句子","听力"},0)),"")), "")</f>
        <v/>
      </c>
      <c r="E416" s="21" t="str">
        <f t="shared" si="52"/>
        <v>知识主题</v>
      </c>
      <c r="F416" s="21" t="str">
        <f t="shared" si="53"/>
        <v>恰</v>
      </c>
      <c r="G416" s="21" t="str">
        <f>INDEX( {"body","discipline","area","topic","point"},MATCH(E416,{"知识体","知识域","知识区","知识主题","知识点"},0))</f>
        <v>topic</v>
      </c>
      <c r="H416" s="21" t="str">
        <f>INDEX( {"super","just","sub","infras"},MATCH(F416,{"超","恰","亚","次"},0))</f>
        <v>just</v>
      </c>
      <c r="I416" s="21">
        <f>MATCH(E416,{"知识体","知识域","知识区","知识主题","知识点"},0)-1</f>
        <v>3</v>
      </c>
      <c r="J416" s="21">
        <f>MATCH(F416,{"超","恰","亚","次"},0)-1</f>
        <v>1</v>
      </c>
      <c r="K416" s="21" t="str">
        <f t="shared" si="54"/>
        <v>数学</v>
      </c>
      <c r="L416" s="26" t="s">
        <v>4615</v>
      </c>
      <c r="M416" s="23" t="s">
        <v>416</v>
      </c>
      <c r="N416" s="23"/>
      <c r="O416" s="24" t="str">
        <f t="shared" si="48"/>
        <v xml:space="preserve">
  - 
    name:   两角和与差的正弦、余弦和正切公式
    title:   两角和与差的正弦、余弦和正切公式
    description: 
    koLyro: topic
    koLyri:  just
    son: </v>
      </c>
      <c r="P416" s="27" t="str">
        <f t="shared" si="55"/>
        <v xml:space="preserve">
        - 
          name:   两角和与差的正弦、余弦和正切公式
          title:   两角和与差的正弦、余弦和正切公式
          description: 
          koLyro: topic
          koLyri:  just
          son: </v>
      </c>
    </row>
    <row r="417" spans="1:16" ht="15" customHeight="1">
      <c r="A417" s="20">
        <f t="shared" si="49"/>
        <v>4</v>
      </c>
      <c r="B417" s="21" t="str">
        <f t="shared" si="50"/>
        <v>知识点</v>
      </c>
      <c r="C417" s="21" t="str">
        <f t="shared" si="51"/>
        <v>两角和差的正弦、余弦公式</v>
      </c>
      <c r="D417" s="21" t="str">
        <f>IFERROR(IF(I417=1,INDEX( {"chinese","english","math","physics","chemistry","biology","politics","history","geography"},MATCH(C417,{"语文","英语","数学","物理","化学","生物","政治","历史","地理"},0)),IF(I417=2,INDEX(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,{"单项选择","阅读理解","信息匹配","完形填空","短文填空","单句填空","短文改错","单句改错","句型转换","翻译短语","翻译句子","词汇/短语及固搭","完成句子","听力"},0)),"")), "")</f>
        <v/>
      </c>
      <c r="E417" s="21" t="str">
        <f t="shared" si="52"/>
        <v>知识点</v>
      </c>
      <c r="F417" s="21" t="str">
        <f t="shared" si="53"/>
        <v>恰</v>
      </c>
      <c r="G417" s="21" t="str">
        <f>INDEX( {"body","discipline","area","topic","point"},MATCH(E417,{"知识体","知识域","知识区","知识主题","知识点"},0))</f>
        <v>point</v>
      </c>
      <c r="H417" s="21" t="str">
        <f>INDEX( {"super","just","sub","infras"},MATCH(F417,{"超","恰","亚","次"},0))</f>
        <v>just</v>
      </c>
      <c r="I417" s="21">
        <f>MATCH(E417,{"知识体","知识域","知识区","知识主题","知识点"},0)-1</f>
        <v>4</v>
      </c>
      <c r="J417" s="21">
        <f>MATCH(F417,{"超","恰","亚","次"},0)-1</f>
        <v>1</v>
      </c>
      <c r="K417" s="21" t="str">
        <f t="shared" si="54"/>
        <v>数学</v>
      </c>
      <c r="L417" s="26" t="s">
        <v>417</v>
      </c>
      <c r="M417" s="23"/>
      <c r="N417" s="23"/>
      <c r="O417" s="24" t="str">
        <f t="shared" si="48"/>
        <v xml:space="preserve">
  - 
    name:  两角和差的正弦、余弦公式
    title:  两角和差的正弦、余弦公式
    description: 
    koLyro: point
    koLyri:  just
    son: </v>
      </c>
      <c r="P417" s="27" t="str">
        <f t="shared" si="55"/>
        <v xml:space="preserve">
          - 
            name:  两角和差的正弦、余弦公式
            title:  两角和差的正弦、余弦公式
            description: 
            koLyro: point
            koLyri:  just
            son: </v>
      </c>
    </row>
    <row r="418" spans="1:16" ht="15" customHeight="1">
      <c r="A418" s="20">
        <f t="shared" si="49"/>
        <v>4</v>
      </c>
      <c r="B418" s="21" t="str">
        <f t="shared" si="50"/>
        <v>知识点</v>
      </c>
      <c r="C418" s="21" t="str">
        <f t="shared" si="51"/>
        <v>两角和与差的正切公式</v>
      </c>
      <c r="D418" s="21" t="str">
        <f>IFERROR(IF(I418=1,INDEX( {"chinese","english","math","physics","chemistry","biology","politics","history","geography"},MATCH(C418,{"语文","英语","数学","物理","化学","生物","政治","历史","地理"},0)),IF(I418=2,INDEX(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,{"单项选择","阅读理解","信息匹配","完形填空","短文填空","单句填空","短文改错","单句改错","句型转换","翻译短语","翻译句子","词汇/短语及固搭","完成句子","听力"},0)),"")), "")</f>
        <v/>
      </c>
      <c r="E418" s="21" t="str">
        <f t="shared" si="52"/>
        <v>知识点</v>
      </c>
      <c r="F418" s="21" t="str">
        <f t="shared" si="53"/>
        <v>恰</v>
      </c>
      <c r="G418" s="21" t="str">
        <f>INDEX( {"body","discipline","area","topic","point"},MATCH(E418,{"知识体","知识域","知识区","知识主题","知识点"},0))</f>
        <v>point</v>
      </c>
      <c r="H418" s="21" t="str">
        <f>INDEX( {"super","just","sub","infras"},MATCH(F418,{"超","恰","亚","次"},0))</f>
        <v>just</v>
      </c>
      <c r="I418" s="21">
        <f>MATCH(E418,{"知识体","知识域","知识区","知识主题","知识点"},0)-1</f>
        <v>4</v>
      </c>
      <c r="J418" s="21">
        <f>MATCH(F418,{"超","恰","亚","次"},0)-1</f>
        <v>1</v>
      </c>
      <c r="K418" s="21" t="str">
        <f t="shared" si="54"/>
        <v>数学</v>
      </c>
      <c r="L418" s="26" t="s">
        <v>418</v>
      </c>
      <c r="M418" s="23"/>
      <c r="N418" s="23"/>
      <c r="O418" s="24" t="str">
        <f t="shared" si="48"/>
        <v xml:space="preserve">
  - 
    name:  两角和与差的正切公式
    title:  两角和与差的正切公式
    description: 
    koLyro: point
    koLyri:  just
    son: </v>
      </c>
      <c r="P418" s="27" t="str">
        <f t="shared" si="55"/>
        <v xml:space="preserve">
          - 
            name:  两角和与差的正切公式
            title:  两角和与差的正切公式
            description: 
            koLyro: point
            koLyri:  just
            son: </v>
      </c>
    </row>
    <row r="419" spans="1:16" ht="15" customHeight="1">
      <c r="A419" s="20">
        <f t="shared" si="49"/>
        <v>4</v>
      </c>
      <c r="B419" s="21" t="str">
        <f t="shared" si="50"/>
        <v>知识点</v>
      </c>
      <c r="C419" s="21" t="str">
        <f t="shared" si="51"/>
        <v>倍角公式的灵活应用</v>
      </c>
      <c r="D419" s="21" t="str">
        <f>IFERROR(IF(I419=1,INDEX( {"chinese","english","math","physics","chemistry","biology","politics","history","geography"},MATCH(C419,{"语文","英语","数学","物理","化学","生物","政治","历史","地理"},0)),IF(I419=2,INDEX(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,{"单项选择","阅读理解","信息匹配","完形填空","短文填空","单句填空","短文改错","单句改错","句型转换","翻译短语","翻译句子","词汇/短语及固搭","完成句子","听力"},0)),"")), "")</f>
        <v/>
      </c>
      <c r="E419" s="21" t="str">
        <f t="shared" si="52"/>
        <v>知识点</v>
      </c>
      <c r="F419" s="21" t="str">
        <f t="shared" si="53"/>
        <v>恰</v>
      </c>
      <c r="G419" s="21" t="str">
        <f>INDEX( {"body","discipline","area","topic","point"},MATCH(E419,{"知识体","知识域","知识区","知识主题","知识点"},0))</f>
        <v>point</v>
      </c>
      <c r="H419" s="21" t="str">
        <f>INDEX( {"super","just","sub","infras"},MATCH(F419,{"超","恰","亚","次"},0))</f>
        <v>just</v>
      </c>
      <c r="I419" s="21">
        <f>MATCH(E419,{"知识体","知识域","知识区","知识主题","知识点"},0)-1</f>
        <v>4</v>
      </c>
      <c r="J419" s="21">
        <f>MATCH(F419,{"超","恰","亚","次"},0)-1</f>
        <v>1</v>
      </c>
      <c r="K419" s="21" t="str">
        <f t="shared" si="54"/>
        <v>数学</v>
      </c>
      <c r="L419" s="26" t="s">
        <v>419</v>
      </c>
      <c r="M419" s="23"/>
      <c r="N419" s="23"/>
      <c r="O419" s="24" t="str">
        <f t="shared" si="48"/>
        <v xml:space="preserve">
  - 
    name:  倍角公式的灵活应用
    title:  倍角公式的灵活应用
    description: 
    koLyro: point
    koLyri:  just
    son: </v>
      </c>
      <c r="P419" s="27" t="str">
        <f t="shared" si="55"/>
        <v xml:space="preserve">
          - 
            name:  倍角公式的灵活应用
            title:  倍角公式的灵活应用
            description: 
            koLyro: point
            koLyri:  just
            son: </v>
      </c>
    </row>
    <row r="420" spans="1:16" ht="15" customHeight="1">
      <c r="A420" s="20">
        <f t="shared" si="49"/>
        <v>4</v>
      </c>
      <c r="B420" s="21" t="str">
        <f t="shared" si="50"/>
        <v>知识点</v>
      </c>
      <c r="C420" s="21" t="str">
        <f t="shared" si="51"/>
        <v>辅助角公式</v>
      </c>
      <c r="D420" s="21" t="str">
        <f>IFERROR(IF(I420=1,INDEX( {"chinese","english","math","physics","chemistry","biology","politics","history","geography"},MATCH(C420,{"语文","英语","数学","物理","化学","生物","政治","历史","地理"},0)),IF(I420=2,INDEX(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,{"单项选择","阅读理解","信息匹配","完形填空","短文填空","单句填空","短文改错","单句改错","句型转换","翻译短语","翻译句子","词汇/短语及固搭","完成句子","听力"},0)),"")), "")</f>
        <v/>
      </c>
      <c r="E420" s="21" t="str">
        <f t="shared" si="52"/>
        <v>知识点</v>
      </c>
      <c r="F420" s="21" t="str">
        <f t="shared" si="53"/>
        <v>恰</v>
      </c>
      <c r="G420" s="21" t="str">
        <f>INDEX( {"body","discipline","area","topic","point"},MATCH(E420,{"知识体","知识域","知识区","知识主题","知识点"},0))</f>
        <v>point</v>
      </c>
      <c r="H420" s="21" t="str">
        <f>INDEX( {"super","just","sub","infras"},MATCH(F420,{"超","恰","亚","次"},0))</f>
        <v>just</v>
      </c>
      <c r="I420" s="21">
        <f>MATCH(E420,{"知识体","知识域","知识区","知识主题","知识点"},0)-1</f>
        <v>4</v>
      </c>
      <c r="J420" s="21">
        <f>MATCH(F420,{"超","恰","亚","次"},0)-1</f>
        <v>1</v>
      </c>
      <c r="K420" s="21" t="str">
        <f t="shared" si="54"/>
        <v>数学</v>
      </c>
      <c r="L420" s="26" t="s">
        <v>420</v>
      </c>
      <c r="M420" s="23"/>
      <c r="N420" s="23"/>
      <c r="O420" s="24" t="str">
        <f t="shared" si="48"/>
        <v xml:space="preserve">
  - 
    name:  辅助角公式
    title:  辅助角公式
    description: 
    koLyro: point
    koLyri:  just
    son: </v>
      </c>
      <c r="P420" s="27" t="str">
        <f t="shared" si="55"/>
        <v xml:space="preserve">
          - 
            name:  辅助角公式
            title:  辅助角公式
            description: 
            koLyro: point
            koLyri:  just
            son: </v>
      </c>
    </row>
    <row r="421" spans="1:16" ht="15" customHeight="1">
      <c r="A421" s="20">
        <f t="shared" si="49"/>
        <v>3</v>
      </c>
      <c r="B421" s="21" t="str">
        <f t="shared" si="50"/>
        <v>知识主题</v>
      </c>
      <c r="C421" s="21" t="str">
        <f t="shared" si="51"/>
        <v xml:space="preserve"> 简单的三角恒等变换</v>
      </c>
      <c r="D421" s="21" t="str">
        <f>IFERROR(IF(I421=1,INDEX( {"chinese","english","math","physics","chemistry","biology","politics","history","geography"},MATCH(C421,{"语文","英语","数学","物理","化学","生物","政治","历史","地理"},0)),IF(I421=2,INDEX(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,{"单项选择","阅读理解","信息匹配","完形填空","短文填空","单句填空","短文改错","单句改错","句型转换","翻译短语","翻译句子","词汇/短语及固搭","完成句子","听力"},0)),"")), "")</f>
        <v/>
      </c>
      <c r="E421" s="21" t="str">
        <f t="shared" si="52"/>
        <v>知识主题</v>
      </c>
      <c r="F421" s="21" t="str">
        <f t="shared" si="53"/>
        <v>恰</v>
      </c>
      <c r="G421" s="21" t="str">
        <f>INDEX( {"body","discipline","area","topic","point"},MATCH(E421,{"知识体","知识域","知识区","知识主题","知识点"},0))</f>
        <v>topic</v>
      </c>
      <c r="H421" s="21" t="str">
        <f>INDEX( {"super","just","sub","infras"},MATCH(F421,{"超","恰","亚","次"},0))</f>
        <v>just</v>
      </c>
      <c r="I421" s="21">
        <f>MATCH(E421,{"知识体","知识域","知识区","知识主题","知识点"},0)-1</f>
        <v>3</v>
      </c>
      <c r="J421" s="21">
        <f>MATCH(F421,{"超","恰","亚","次"},0)-1</f>
        <v>1</v>
      </c>
      <c r="K421" s="21" t="str">
        <f t="shared" si="54"/>
        <v>数学</v>
      </c>
      <c r="L421" s="26" t="s">
        <v>4616</v>
      </c>
      <c r="M421" s="23" t="s">
        <v>422</v>
      </c>
      <c r="N421" s="23"/>
      <c r="O421" s="24" t="str">
        <f t="shared" si="48"/>
        <v xml:space="preserve">
  - 
    name:   简单的三角恒等变换
    title:   简单的三角恒等变换
    description: 
    koLyro: topic
    koLyri:  just
    son: </v>
      </c>
      <c r="P421" s="27" t="str">
        <f t="shared" si="55"/>
        <v xml:space="preserve">
        - 
          name:   简单的三角恒等变换
          title:   简单的三角恒等变换
          description: 
          koLyro: topic
          koLyri:  just
          son: </v>
      </c>
    </row>
    <row r="422" spans="1:16" ht="15" customHeight="1">
      <c r="A422" s="20">
        <f t="shared" si="49"/>
        <v>4</v>
      </c>
      <c r="B422" s="21" t="str">
        <f t="shared" si="50"/>
        <v>知识点</v>
      </c>
      <c r="C422" s="21" t="str">
        <f t="shared" si="51"/>
        <v>三角函数的化简求值</v>
      </c>
      <c r="D422" s="21" t="str">
        <f>IFERROR(IF(I422=1,INDEX( {"chinese","english","math","physics","chemistry","biology","politics","history","geography"},MATCH(C422,{"语文","英语","数学","物理","化学","生物","政治","历史","地理"},0)),IF(I422=2,INDEX(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,{"单项选择","阅读理解","信息匹配","完形填空","短文填空","单句填空","短文改错","单句改错","句型转换","翻译短语","翻译句子","词汇/短语及固搭","完成句子","听力"},0)),"")), "")</f>
        <v/>
      </c>
      <c r="E422" s="21" t="str">
        <f t="shared" si="52"/>
        <v>知识点</v>
      </c>
      <c r="F422" s="21" t="str">
        <f t="shared" si="53"/>
        <v>恰</v>
      </c>
      <c r="G422" s="21" t="str">
        <f>INDEX( {"body","discipline","area","topic","point"},MATCH(E422,{"知识体","知识域","知识区","知识主题","知识点"},0))</f>
        <v>point</v>
      </c>
      <c r="H422" s="21" t="str">
        <f>INDEX( {"super","just","sub","infras"},MATCH(F422,{"超","恰","亚","次"},0))</f>
        <v>just</v>
      </c>
      <c r="I422" s="21">
        <f>MATCH(E422,{"知识体","知识域","知识区","知识主题","知识点"},0)-1</f>
        <v>4</v>
      </c>
      <c r="J422" s="21">
        <f>MATCH(F422,{"超","恰","亚","次"},0)-1</f>
        <v>1</v>
      </c>
      <c r="K422" s="21" t="str">
        <f t="shared" si="54"/>
        <v>数学</v>
      </c>
      <c r="L422" s="26" t="s">
        <v>423</v>
      </c>
      <c r="M422" s="23"/>
      <c r="N422" s="23"/>
      <c r="O422" s="24" t="str">
        <f t="shared" si="48"/>
        <v xml:space="preserve">
  - 
    name:  三角函数的化简求值
    title:  三角函数的化简求值
    description: 
    koLyro: point
    koLyri:  just
    son: </v>
      </c>
      <c r="P422" s="27" t="str">
        <f t="shared" si="55"/>
        <v xml:space="preserve">
          - 
            name:  三角函数的化简求值
            title:  三角函数的化简求值
            description: 
            koLyro: point
            koLyri:  just
            son: </v>
      </c>
    </row>
    <row r="423" spans="1:16" ht="15" customHeight="1">
      <c r="A423" s="20">
        <f t="shared" si="49"/>
        <v>4</v>
      </c>
      <c r="B423" s="21" t="str">
        <f t="shared" si="50"/>
        <v>知识点</v>
      </c>
      <c r="C423" s="21" t="str">
        <f t="shared" si="51"/>
        <v>三角函数恒等式的证明</v>
      </c>
      <c r="D423" s="21" t="str">
        <f>IFERROR(IF(I423=1,INDEX( {"chinese","english","math","physics","chemistry","biology","politics","history","geography"},MATCH(C423,{"语文","英语","数学","物理","化学","生物","政治","历史","地理"},0)),IF(I423=2,INDEX(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,{"单项选择","阅读理解","信息匹配","完形填空","短文填空","单句填空","短文改错","单句改错","句型转换","翻译短语","翻译句子","词汇/短语及固搭","完成句子","听力"},0)),"")), "")</f>
        <v/>
      </c>
      <c r="E423" s="21" t="str">
        <f t="shared" si="52"/>
        <v>知识点</v>
      </c>
      <c r="F423" s="21" t="str">
        <f t="shared" si="53"/>
        <v>恰</v>
      </c>
      <c r="G423" s="21" t="str">
        <f>INDEX( {"body","discipline","area","topic","point"},MATCH(E423,{"知识体","知识域","知识区","知识主题","知识点"},0))</f>
        <v>point</v>
      </c>
      <c r="H423" s="21" t="str">
        <f>INDEX( {"super","just","sub","infras"},MATCH(F423,{"超","恰","亚","次"},0))</f>
        <v>just</v>
      </c>
      <c r="I423" s="21">
        <f>MATCH(E423,{"知识体","知识域","知识区","知识主题","知识点"},0)-1</f>
        <v>4</v>
      </c>
      <c r="J423" s="21">
        <f>MATCH(F423,{"超","恰","亚","次"},0)-1</f>
        <v>1</v>
      </c>
      <c r="K423" s="21" t="str">
        <f t="shared" si="54"/>
        <v>数学</v>
      </c>
      <c r="L423" s="26" t="s">
        <v>424</v>
      </c>
      <c r="M423" s="23"/>
      <c r="N423" s="23"/>
      <c r="O423" s="24" t="str">
        <f t="shared" si="48"/>
        <v xml:space="preserve">
  - 
    name:  三角函数恒等式的证明
    title:  三角函数恒等式的证明
    description: 
    koLyro: point
    koLyri:  just
    son: </v>
      </c>
      <c r="P423" s="27" t="str">
        <f t="shared" si="55"/>
        <v xml:space="preserve">
          - 
            name:  三角函数恒等式的证明
            title:  三角函数恒等式的证明
            description: 
            koLyro: point
            koLyri:  just
            son: </v>
      </c>
    </row>
    <row r="424" spans="1:16" ht="15" customHeight="1">
      <c r="A424" s="20">
        <f t="shared" si="49"/>
        <v>4</v>
      </c>
      <c r="B424" s="21" t="str">
        <f t="shared" si="50"/>
        <v>知识点</v>
      </c>
      <c r="C424" s="21" t="str">
        <f t="shared" si="51"/>
        <v>三角函数的求值问题（仅限于角的配凑问题）</v>
      </c>
      <c r="D424" s="21" t="str">
        <f>IFERROR(IF(I424=1,INDEX( {"chinese","english","math","physics","chemistry","biology","politics","history","geography"},MATCH(C424,{"语文","英语","数学","物理","化学","生物","政治","历史","地理"},0)),IF(I424=2,INDEX(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,{"单项选择","阅读理解","信息匹配","完形填空","短文填空","单句填空","短文改错","单句改错","句型转换","翻译短语","翻译句子","词汇/短语及固搭","完成句子","听力"},0)),"")), "")</f>
        <v/>
      </c>
      <c r="E424" s="21" t="str">
        <f t="shared" si="52"/>
        <v>知识点</v>
      </c>
      <c r="F424" s="21" t="str">
        <f t="shared" si="53"/>
        <v>恰</v>
      </c>
      <c r="G424" s="21" t="str">
        <f>INDEX( {"body","discipline","area","topic","point"},MATCH(E424,{"知识体","知识域","知识区","知识主题","知识点"},0))</f>
        <v>point</v>
      </c>
      <c r="H424" s="21" t="str">
        <f>INDEX( {"super","just","sub","infras"},MATCH(F424,{"超","恰","亚","次"},0))</f>
        <v>just</v>
      </c>
      <c r="I424" s="21">
        <f>MATCH(E424,{"知识体","知识域","知识区","知识主题","知识点"},0)-1</f>
        <v>4</v>
      </c>
      <c r="J424" s="21">
        <f>MATCH(F424,{"超","恰","亚","次"},0)-1</f>
        <v>1</v>
      </c>
      <c r="K424" s="21" t="str">
        <f t="shared" si="54"/>
        <v>数学</v>
      </c>
      <c r="L424" s="26" t="s">
        <v>425</v>
      </c>
      <c r="M424" s="23"/>
      <c r="N424" s="23"/>
      <c r="O424" s="24" t="str">
        <f t="shared" si="48"/>
        <v xml:space="preserve">
  - 
    name:  三角函数的求值问题（仅限于角的配凑问题）
    title:  三角函数的求值问题（仅限于角的配凑问题）
    description: 
    koLyro: point
    koLyri:  just
    son: </v>
      </c>
      <c r="P424" s="27" t="str">
        <f t="shared" si="55"/>
        <v xml:space="preserve">
          - 
            name:  三角函数的求值问题（仅限于角的配凑问题）
            title:  三角函数的求值问题（仅限于角的配凑问题）
            description: 
            koLyro: point
            koLyri:  just
            son: </v>
      </c>
    </row>
    <row r="425" spans="1:16" ht="15" customHeight="1">
      <c r="A425" s="20">
        <f t="shared" si="49"/>
        <v>4</v>
      </c>
      <c r="B425" s="21" t="str">
        <f t="shared" si="50"/>
        <v>知识点</v>
      </c>
      <c r="C425" s="21" t="str">
        <f t="shared" si="51"/>
        <v>三角变换与三角函数的综合</v>
      </c>
      <c r="D425" s="21" t="str">
        <f>IFERROR(IF(I425=1,INDEX( {"chinese","english","math","physics","chemistry","biology","politics","history","geography"},MATCH(C425,{"语文","英语","数学","物理","化学","生物","政治","历史","地理"},0)),IF(I425=2,INDEX(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,{"单项选择","阅读理解","信息匹配","完形填空","短文填空","单句填空","短文改错","单句改错","句型转换","翻译短语","翻译句子","词汇/短语及固搭","完成句子","听力"},0)),"")), "")</f>
        <v/>
      </c>
      <c r="E425" s="21" t="str">
        <f t="shared" si="52"/>
        <v>知识点</v>
      </c>
      <c r="F425" s="21" t="str">
        <f t="shared" si="53"/>
        <v>恰</v>
      </c>
      <c r="G425" s="21" t="str">
        <f>INDEX( {"body","discipline","area","topic","point"},MATCH(E425,{"知识体","知识域","知识区","知识主题","知识点"},0))</f>
        <v>point</v>
      </c>
      <c r="H425" s="21" t="str">
        <f>INDEX( {"super","just","sub","infras"},MATCH(F425,{"超","恰","亚","次"},0))</f>
        <v>just</v>
      </c>
      <c r="I425" s="21">
        <f>MATCH(E425,{"知识体","知识域","知识区","知识主题","知识点"},0)-1</f>
        <v>4</v>
      </c>
      <c r="J425" s="21">
        <f>MATCH(F425,{"超","恰","亚","次"},0)-1</f>
        <v>1</v>
      </c>
      <c r="K425" s="21" t="str">
        <f t="shared" si="54"/>
        <v>数学</v>
      </c>
      <c r="L425" s="26" t="s">
        <v>426</v>
      </c>
      <c r="M425" s="23"/>
      <c r="N425" s="23"/>
      <c r="O425" s="24" t="str">
        <f t="shared" si="48"/>
        <v xml:space="preserve">
  - 
    name:  三角变换与三角函数的综合
    title:  三角变换与三角函数的综合
    description: 
    koLyro: point
    koLyri:  just
    son: </v>
      </c>
      <c r="P425" s="27" t="str">
        <f t="shared" si="55"/>
        <v xml:space="preserve">
          - 
            name:  三角变换与三角函数的综合
            title:  三角变换与三角函数的综合
            description: 
            koLyro: point
            koLyri:  just
            son: </v>
      </c>
    </row>
    <row r="426" spans="1:16" ht="15" customHeight="1">
      <c r="A426" s="20">
        <f t="shared" si="49"/>
        <v>4</v>
      </c>
      <c r="B426" s="21" t="str">
        <f t="shared" si="50"/>
        <v>知识点</v>
      </c>
      <c r="C426" s="21" t="str">
        <f t="shared" si="51"/>
        <v>三角恒等变换与方程的综合问题</v>
      </c>
      <c r="D426" s="21" t="str">
        <f>IFERROR(IF(I426=1,INDEX( {"chinese","english","math","physics","chemistry","biology","politics","history","geography"},MATCH(C426,{"语文","英语","数学","物理","化学","生物","政治","历史","地理"},0)),IF(I426=2,INDEX(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,{"单项选择","阅读理解","信息匹配","完形填空","短文填空","单句填空","短文改错","单句改错","句型转换","翻译短语","翻译句子","词汇/短语及固搭","完成句子","听力"},0)),"")), "")</f>
        <v/>
      </c>
      <c r="E426" s="21" t="str">
        <f t="shared" si="52"/>
        <v>知识点</v>
      </c>
      <c r="F426" s="21" t="str">
        <f t="shared" si="53"/>
        <v>恰</v>
      </c>
      <c r="G426" s="21" t="str">
        <f>INDEX( {"body","discipline","area","topic","point"},MATCH(E426,{"知识体","知识域","知识区","知识主题","知识点"},0))</f>
        <v>point</v>
      </c>
      <c r="H426" s="21" t="str">
        <f>INDEX( {"super","just","sub","infras"},MATCH(F426,{"超","恰","亚","次"},0))</f>
        <v>just</v>
      </c>
      <c r="I426" s="21">
        <f>MATCH(E426,{"知识体","知识域","知识区","知识主题","知识点"},0)-1</f>
        <v>4</v>
      </c>
      <c r="J426" s="21">
        <f>MATCH(F426,{"超","恰","亚","次"},0)-1</f>
        <v>1</v>
      </c>
      <c r="K426" s="21" t="str">
        <f t="shared" si="54"/>
        <v>数学</v>
      </c>
      <c r="L426" s="26" t="s">
        <v>427</v>
      </c>
      <c r="M426" s="23"/>
      <c r="N426" s="23"/>
      <c r="O426" s="24" t="str">
        <f t="shared" si="48"/>
        <v xml:space="preserve">
  - 
    name:  三角恒等变换与方程的综合问题
    title:  三角恒等变换与方程的综合问题
    description: 
    koLyro: point
    koLyri:  just
    son: </v>
      </c>
      <c r="P426" s="27" t="str">
        <f t="shared" si="55"/>
        <v xml:space="preserve">
          - 
            name:  三角恒等变换与方程的综合问题
            title:  三角恒等变换与方程的综合问题
            description: 
            koLyro: point
            koLyri:  just
            son: </v>
      </c>
    </row>
    <row r="427" spans="1:16" ht="15" customHeight="1">
      <c r="A427" s="20">
        <f t="shared" si="49"/>
        <v>4</v>
      </c>
      <c r="B427" s="21" t="str">
        <f t="shared" si="50"/>
        <v>知识点</v>
      </c>
      <c r="C427" s="21" t="str">
        <f t="shared" si="51"/>
        <v>三角变换和向量的综合</v>
      </c>
      <c r="D427" s="21" t="str">
        <f>IFERROR(IF(I427=1,INDEX( {"chinese","english","math","physics","chemistry","biology","politics","history","geography"},MATCH(C427,{"语文","英语","数学","物理","化学","生物","政治","历史","地理"},0)),IF(I427=2,INDEX(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,{"单项选择","阅读理解","信息匹配","完形填空","短文填空","单句填空","短文改错","单句改错","句型转换","翻译短语","翻译句子","词汇/短语及固搭","完成句子","听力"},0)),"")), "")</f>
        <v/>
      </c>
      <c r="E427" s="21" t="str">
        <f t="shared" si="52"/>
        <v>知识点</v>
      </c>
      <c r="F427" s="21" t="str">
        <f t="shared" si="53"/>
        <v>恰</v>
      </c>
      <c r="G427" s="21" t="str">
        <f>INDEX( {"body","discipline","area","topic","point"},MATCH(E427,{"知识体","知识域","知识区","知识主题","知识点"},0))</f>
        <v>point</v>
      </c>
      <c r="H427" s="21" t="str">
        <f>INDEX( {"super","just","sub","infras"},MATCH(F427,{"超","恰","亚","次"},0))</f>
        <v>just</v>
      </c>
      <c r="I427" s="21">
        <f>MATCH(E427,{"知识体","知识域","知识区","知识主题","知识点"},0)-1</f>
        <v>4</v>
      </c>
      <c r="J427" s="21">
        <f>MATCH(F427,{"超","恰","亚","次"},0)-1</f>
        <v>1</v>
      </c>
      <c r="K427" s="21" t="str">
        <f t="shared" si="54"/>
        <v>数学</v>
      </c>
      <c r="L427" s="26" t="s">
        <v>428</v>
      </c>
      <c r="M427" s="23"/>
      <c r="N427" s="23"/>
      <c r="O427" s="24" t="str">
        <f t="shared" si="48"/>
        <v xml:space="preserve">
  - 
    name:  三角变换和向量的综合
    title:  三角变换和向量的综合
    description: 
    koLyro: point
    koLyri:  just
    son: </v>
      </c>
      <c r="P427" s="27" t="str">
        <f t="shared" si="55"/>
        <v xml:space="preserve">
          - 
            name:  三角变换和向量的综合
            title:  三角变换和向量的综合
            description: 
            koLyro: point
            koLyri:  just
            son: </v>
      </c>
    </row>
    <row r="428" spans="1:16" ht="15" customHeight="1">
      <c r="A428" s="20">
        <f t="shared" si="49"/>
        <v>4</v>
      </c>
      <c r="B428" s="21" t="str">
        <f t="shared" si="50"/>
        <v>知识点</v>
      </c>
      <c r="C428" s="21" t="str">
        <f t="shared" si="51"/>
        <v>三角变换和平面几何的综合</v>
      </c>
      <c r="D428" s="21" t="str">
        <f>IFERROR(IF(I428=1,INDEX( {"chinese","english","math","physics","chemistry","biology","politics","history","geography"},MATCH(C428,{"语文","英语","数学","物理","化学","生物","政治","历史","地理"},0)),IF(I428=2,INDEX(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,{"单项选择","阅读理解","信息匹配","完形填空","短文填空","单句填空","短文改错","单句改错","句型转换","翻译短语","翻译句子","词汇/短语及固搭","完成句子","听力"},0)),"")), "")</f>
        <v/>
      </c>
      <c r="E428" s="21" t="str">
        <f t="shared" si="52"/>
        <v>知识点</v>
      </c>
      <c r="F428" s="21" t="str">
        <f t="shared" si="53"/>
        <v>恰</v>
      </c>
      <c r="G428" s="21" t="str">
        <f>INDEX( {"body","discipline","area","topic","point"},MATCH(E428,{"知识体","知识域","知识区","知识主题","知识点"},0))</f>
        <v>point</v>
      </c>
      <c r="H428" s="21" t="str">
        <f>INDEX( {"super","just","sub","infras"},MATCH(F428,{"超","恰","亚","次"},0))</f>
        <v>just</v>
      </c>
      <c r="I428" s="21">
        <f>MATCH(E428,{"知识体","知识域","知识区","知识主题","知识点"},0)-1</f>
        <v>4</v>
      </c>
      <c r="J428" s="21">
        <f>MATCH(F428,{"超","恰","亚","次"},0)-1</f>
        <v>1</v>
      </c>
      <c r="K428" s="21" t="str">
        <f t="shared" si="54"/>
        <v>数学</v>
      </c>
      <c r="L428" s="26" t="s">
        <v>429</v>
      </c>
      <c r="M428" s="23"/>
      <c r="N428" s="23"/>
      <c r="O428" s="24" t="str">
        <f t="shared" si="48"/>
        <v xml:space="preserve">
  - 
    name:  三角变换和平面几何的综合
    title:  三角变换和平面几何的综合
    description: 
    koLyro: point
    koLyri:  just
    son: </v>
      </c>
      <c r="P428" s="27" t="str">
        <f t="shared" si="55"/>
        <v xml:space="preserve">
          - 
            name:  三角变换和平面几何的综合
            title:  三角变换和平面几何的综合
            description: 
            koLyro: point
            koLyri:  just
            son: </v>
      </c>
    </row>
    <row r="429" spans="1:16" ht="15" customHeight="1">
      <c r="A429" s="20">
        <f t="shared" si="49"/>
        <v>4</v>
      </c>
      <c r="B429" s="21" t="str">
        <f t="shared" si="50"/>
        <v>知识点</v>
      </c>
      <c r="C429" s="21" t="str">
        <f t="shared" si="51"/>
        <v>三角变换在三角形的综合应用</v>
      </c>
      <c r="D429" s="21" t="str">
        <f>IFERROR(IF(I429=1,INDEX( {"chinese","english","math","physics","chemistry","biology","politics","history","geography"},MATCH(C429,{"语文","英语","数学","物理","化学","生物","政治","历史","地理"},0)),IF(I429=2,INDEX(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,{"单项选择","阅读理解","信息匹配","完形填空","短文填空","单句填空","短文改错","单句改错","句型转换","翻译短语","翻译句子","词汇/短语及固搭","完成句子","听力"},0)),"")), "")</f>
        <v/>
      </c>
      <c r="E429" s="21" t="str">
        <f t="shared" si="52"/>
        <v>知识点</v>
      </c>
      <c r="F429" s="21" t="str">
        <f t="shared" si="53"/>
        <v>恰</v>
      </c>
      <c r="G429" s="21" t="str">
        <f>INDEX( {"body","discipline","area","topic","point"},MATCH(E429,{"知识体","知识域","知识区","知识主题","知识点"},0))</f>
        <v>point</v>
      </c>
      <c r="H429" s="21" t="str">
        <f>INDEX( {"super","just","sub","infras"},MATCH(F429,{"超","恰","亚","次"},0))</f>
        <v>just</v>
      </c>
      <c r="I429" s="21">
        <f>MATCH(E429,{"知识体","知识域","知识区","知识主题","知识点"},0)-1</f>
        <v>4</v>
      </c>
      <c r="J429" s="21">
        <f>MATCH(F429,{"超","恰","亚","次"},0)-1</f>
        <v>1</v>
      </c>
      <c r="K429" s="21" t="str">
        <f t="shared" si="54"/>
        <v>数学</v>
      </c>
      <c r="L429" s="26" t="s">
        <v>430</v>
      </c>
      <c r="M429" s="23"/>
      <c r="N429" s="23"/>
      <c r="O429" s="24" t="str">
        <f t="shared" si="48"/>
        <v xml:space="preserve">
  - 
    name:  三角变换在三角形的综合应用
    title:  三角变换在三角形的综合应用
    description: 
    koLyro: point
    koLyri:  just
    son: </v>
      </c>
      <c r="P429" s="27" t="str">
        <f t="shared" si="55"/>
        <v xml:space="preserve">
          - 
            name:  三角变换在三角形的综合应用
            title:  三角变换在三角形的综合应用
            description: 
            koLyro: point
            koLyri:  just
            son: </v>
      </c>
    </row>
    <row r="430" spans="1:16" ht="15" customHeight="1">
      <c r="A430" s="20">
        <f t="shared" si="49"/>
        <v>3</v>
      </c>
      <c r="B430" s="21" t="str">
        <f t="shared" si="50"/>
        <v>知识主题</v>
      </c>
      <c r="C430" s="21" t="str">
        <f t="shared" si="51"/>
        <v xml:space="preserve"> 正弦定理与余弦定理</v>
      </c>
      <c r="D430" s="21" t="str">
        <f>IFERROR(IF(I430=1,INDEX( {"chinese","english","math","physics","chemistry","biology","politics","history","geography"},MATCH(C430,{"语文","英语","数学","物理","化学","生物","政治","历史","地理"},0)),IF(I430=2,INDEX(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,{"单项选择","阅读理解","信息匹配","完形填空","短文填空","单句填空","短文改错","单句改错","句型转换","翻译短语","翻译句子","词汇/短语及固搭","完成句子","听力"},0)),"")), "")</f>
        <v/>
      </c>
      <c r="E430" s="21" t="str">
        <f t="shared" si="52"/>
        <v>知识主题</v>
      </c>
      <c r="F430" s="21" t="str">
        <f t="shared" si="53"/>
        <v>恰</v>
      </c>
      <c r="G430" s="21" t="str">
        <f>INDEX( {"body","discipline","area","topic","point"},MATCH(E430,{"知识体","知识域","知识区","知识主题","知识点"},0))</f>
        <v>topic</v>
      </c>
      <c r="H430" s="21" t="str">
        <f>INDEX( {"super","just","sub","infras"},MATCH(F430,{"超","恰","亚","次"},0))</f>
        <v>just</v>
      </c>
      <c r="I430" s="21">
        <f>MATCH(E430,{"知识体","知识域","知识区","知识主题","知识点"},0)-1</f>
        <v>3</v>
      </c>
      <c r="J430" s="21">
        <f>MATCH(F430,{"超","恰","亚","次"},0)-1</f>
        <v>1</v>
      </c>
      <c r="K430" s="21" t="str">
        <f t="shared" si="54"/>
        <v>数学</v>
      </c>
      <c r="L430" s="26" t="s">
        <v>4617</v>
      </c>
      <c r="M430" s="23" t="s">
        <v>432</v>
      </c>
      <c r="N430" s="23"/>
      <c r="O430" s="24" t="str">
        <f t="shared" si="48"/>
        <v xml:space="preserve">
  - 
    name:   正弦定理与余弦定理
    title:   正弦定理与余弦定理
    description: 
    koLyro: topic
    koLyri:  just
    son: </v>
      </c>
      <c r="P430" s="27" t="str">
        <f t="shared" si="55"/>
        <v xml:space="preserve">
        - 
          name:   正弦定理与余弦定理
          title:   正弦定理与余弦定理
          description: 
          koLyro: topic
          koLyri:  just
          son: </v>
      </c>
    </row>
    <row r="431" spans="1:16" ht="15" customHeight="1">
      <c r="A431" s="20">
        <f t="shared" si="49"/>
        <v>4</v>
      </c>
      <c r="B431" s="21" t="str">
        <f t="shared" si="50"/>
        <v>知识点</v>
      </c>
      <c r="C431" s="21" t="str">
        <f t="shared" si="51"/>
        <v>正弦定理的理解与应用</v>
      </c>
      <c r="D431" s="21" t="str">
        <f>IFERROR(IF(I431=1,INDEX( {"chinese","english","math","physics","chemistry","biology","politics","history","geography"},MATCH(C431,{"语文","英语","数学","物理","化学","生物","政治","历史","地理"},0)),IF(I431=2,INDEX(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,{"单项选择","阅读理解","信息匹配","完形填空","短文填空","单句填空","短文改错","单句改错","句型转换","翻译短语","翻译句子","词汇/短语及固搭","完成句子","听力"},0)),"")), "")</f>
        <v/>
      </c>
      <c r="E431" s="21" t="str">
        <f t="shared" si="52"/>
        <v>知识点</v>
      </c>
      <c r="F431" s="21" t="str">
        <f t="shared" si="53"/>
        <v>恰</v>
      </c>
      <c r="G431" s="21" t="str">
        <f>INDEX( {"body","discipline","area","topic","point"},MATCH(E431,{"知识体","知识域","知识区","知识主题","知识点"},0))</f>
        <v>point</v>
      </c>
      <c r="H431" s="21" t="str">
        <f>INDEX( {"super","just","sub","infras"},MATCH(F431,{"超","恰","亚","次"},0))</f>
        <v>just</v>
      </c>
      <c r="I431" s="21">
        <f>MATCH(E431,{"知识体","知识域","知识区","知识主题","知识点"},0)-1</f>
        <v>4</v>
      </c>
      <c r="J431" s="21">
        <f>MATCH(F431,{"超","恰","亚","次"},0)-1</f>
        <v>1</v>
      </c>
      <c r="K431" s="21" t="str">
        <f t="shared" si="54"/>
        <v>数学</v>
      </c>
      <c r="L431" s="26" t="s">
        <v>433</v>
      </c>
      <c r="M431" s="23"/>
      <c r="N431" s="23"/>
      <c r="O431" s="24" t="str">
        <f t="shared" si="48"/>
        <v xml:space="preserve">
  - 
    name:  正弦定理的理解与应用
    title:  正弦定理的理解与应用
    description: 
    koLyro: point
    koLyri:  just
    son: </v>
      </c>
      <c r="P431" s="27" t="str">
        <f t="shared" si="55"/>
        <v xml:space="preserve">
          - 
            name:  正弦定理的理解与应用
            title:  正弦定理的理解与应用
            description: 
            koLyro: point
            koLyri:  just
            son: </v>
      </c>
    </row>
    <row r="432" spans="1:16" ht="15" customHeight="1">
      <c r="A432" s="20">
        <f t="shared" si="49"/>
        <v>4</v>
      </c>
      <c r="B432" s="21" t="str">
        <f t="shared" si="50"/>
        <v>知识点</v>
      </c>
      <c r="C432" s="21" t="str">
        <f t="shared" si="51"/>
        <v>余弦定理的理解与应用</v>
      </c>
      <c r="D432" s="21" t="str">
        <f>IFERROR(IF(I432=1,INDEX( {"chinese","english","math","physics","chemistry","biology","politics","history","geography"},MATCH(C432,{"语文","英语","数学","物理","化学","生物","政治","历史","地理"},0)),IF(I432=2,INDEX(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,{"单项选择","阅读理解","信息匹配","完形填空","短文填空","单句填空","短文改错","单句改错","句型转换","翻译短语","翻译句子","词汇/短语及固搭","完成句子","听力"},0)),"")), "")</f>
        <v/>
      </c>
      <c r="E432" s="21" t="str">
        <f t="shared" si="52"/>
        <v>知识点</v>
      </c>
      <c r="F432" s="21" t="str">
        <f t="shared" si="53"/>
        <v>恰</v>
      </c>
      <c r="G432" s="21" t="str">
        <f>INDEX( {"body","discipline","area","topic","point"},MATCH(E432,{"知识体","知识域","知识区","知识主题","知识点"},0))</f>
        <v>point</v>
      </c>
      <c r="H432" s="21" t="str">
        <f>INDEX( {"super","just","sub","infras"},MATCH(F432,{"超","恰","亚","次"},0))</f>
        <v>just</v>
      </c>
      <c r="I432" s="21">
        <f>MATCH(E432,{"知识体","知识域","知识区","知识主题","知识点"},0)-1</f>
        <v>4</v>
      </c>
      <c r="J432" s="21">
        <f>MATCH(F432,{"超","恰","亚","次"},0)-1</f>
        <v>1</v>
      </c>
      <c r="K432" s="21" t="str">
        <f t="shared" si="54"/>
        <v>数学</v>
      </c>
      <c r="L432" s="26" t="s">
        <v>434</v>
      </c>
      <c r="M432" s="23"/>
      <c r="N432" s="23"/>
      <c r="O432" s="24" t="str">
        <f t="shared" si="48"/>
        <v xml:space="preserve">
  - 
    name:  余弦定理的理解与应用
    title:  余弦定理的理解与应用
    description: 
    koLyro: point
    koLyri:  just
    son: </v>
      </c>
      <c r="P432" s="27" t="str">
        <f t="shared" si="55"/>
        <v xml:space="preserve">
          - 
            name:  余弦定理的理解与应用
            title:  余弦定理的理解与应用
            description: 
            koLyro: point
            koLyri:  just
            son: </v>
      </c>
    </row>
    <row r="433" spans="1:16" ht="15" customHeight="1">
      <c r="A433" s="20">
        <f t="shared" si="49"/>
        <v>4</v>
      </c>
      <c r="B433" s="21" t="str">
        <f t="shared" si="50"/>
        <v>知识点</v>
      </c>
      <c r="C433" s="21" t="str">
        <f t="shared" si="51"/>
        <v>正、余弦定理判断三角形的形状</v>
      </c>
      <c r="D433" s="21" t="str">
        <f>IFERROR(IF(I433=1,INDEX( {"chinese","english","math","physics","chemistry","biology","politics","history","geography"},MATCH(C433,{"语文","英语","数学","物理","化学","生物","政治","历史","地理"},0)),IF(I433=2,INDEX(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,{"单项选择","阅读理解","信息匹配","完形填空","短文填空","单句填空","短文改错","单句改错","句型转换","翻译短语","翻译句子","词汇/短语及固搭","完成句子","听力"},0)),"")), "")</f>
        <v/>
      </c>
      <c r="E433" s="21" t="str">
        <f t="shared" si="52"/>
        <v>知识点</v>
      </c>
      <c r="F433" s="21" t="str">
        <f t="shared" si="53"/>
        <v>恰</v>
      </c>
      <c r="G433" s="21" t="str">
        <f>INDEX( {"body","discipline","area","topic","point"},MATCH(E433,{"知识体","知识域","知识区","知识主题","知识点"},0))</f>
        <v>point</v>
      </c>
      <c r="H433" s="21" t="str">
        <f>INDEX( {"super","just","sub","infras"},MATCH(F433,{"超","恰","亚","次"},0))</f>
        <v>just</v>
      </c>
      <c r="I433" s="21">
        <f>MATCH(E433,{"知识体","知识域","知识区","知识主题","知识点"},0)-1</f>
        <v>4</v>
      </c>
      <c r="J433" s="21">
        <f>MATCH(F433,{"超","恰","亚","次"},0)-1</f>
        <v>1</v>
      </c>
      <c r="K433" s="21" t="str">
        <f t="shared" si="54"/>
        <v>数学</v>
      </c>
      <c r="L433" s="26" t="s">
        <v>435</v>
      </c>
      <c r="M433" s="23"/>
      <c r="N433" s="23"/>
      <c r="O433" s="24" t="str">
        <f t="shared" si="48"/>
        <v xml:space="preserve">
  - 
    name:  正、余弦定理判断三角形的形状
    title:  正、余弦定理判断三角形的形状
    description: 
    koLyro: point
    koLyri:  just
    son: </v>
      </c>
      <c r="P433" s="27" t="str">
        <f t="shared" si="55"/>
        <v xml:space="preserve">
          - 
            name:  正、余弦定理判断三角形的形状
            title:  正、余弦定理判断三角形的形状
            description: 
            koLyro: point
            koLyri:  just
            son: </v>
      </c>
    </row>
    <row r="434" spans="1:16" ht="15" customHeight="1">
      <c r="A434" s="20">
        <f t="shared" si="49"/>
        <v>4</v>
      </c>
      <c r="B434" s="21" t="str">
        <f t="shared" si="50"/>
        <v>知识点</v>
      </c>
      <c r="C434" s="21" t="str">
        <f t="shared" si="51"/>
        <v>三角形的面积（周长）问题</v>
      </c>
      <c r="D434" s="21" t="str">
        <f>IFERROR(IF(I434=1,INDEX( {"chinese","english","math","physics","chemistry","biology","politics","history","geography"},MATCH(C434,{"语文","英语","数学","物理","化学","生物","政治","历史","地理"},0)),IF(I434=2,INDEX(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,{"单项选择","阅读理解","信息匹配","完形填空","短文填空","单句填空","短文改错","单句改错","句型转换","翻译短语","翻译句子","词汇/短语及固搭","完成句子","听力"},0)),"")), "")</f>
        <v/>
      </c>
      <c r="E434" s="21" t="str">
        <f t="shared" si="52"/>
        <v>知识点</v>
      </c>
      <c r="F434" s="21" t="str">
        <f t="shared" si="53"/>
        <v>恰</v>
      </c>
      <c r="G434" s="21" t="str">
        <f>INDEX( {"body","discipline","area","topic","point"},MATCH(E434,{"知识体","知识域","知识区","知识主题","知识点"},0))</f>
        <v>point</v>
      </c>
      <c r="H434" s="21" t="str">
        <f>INDEX( {"super","just","sub","infras"},MATCH(F434,{"超","恰","亚","次"},0))</f>
        <v>just</v>
      </c>
      <c r="I434" s="21">
        <f>MATCH(E434,{"知识体","知识域","知识区","知识主题","知识点"},0)-1</f>
        <v>4</v>
      </c>
      <c r="J434" s="21">
        <f>MATCH(F434,{"超","恰","亚","次"},0)-1</f>
        <v>1</v>
      </c>
      <c r="K434" s="21" t="str">
        <f t="shared" si="54"/>
        <v>数学</v>
      </c>
      <c r="L434" s="26" t="s">
        <v>436</v>
      </c>
      <c r="M434" s="23"/>
      <c r="N434" s="23"/>
      <c r="O434" s="24" t="str">
        <f t="shared" si="48"/>
        <v xml:space="preserve">
  - 
    name:  三角形的面积（周长）问题
    title:  三角形的面积（周长）问题
    description: 
    koLyro: point
    koLyri:  just
    son: </v>
      </c>
      <c r="P434" s="27" t="str">
        <f t="shared" si="55"/>
        <v xml:space="preserve">
          - 
            name:  三角形的面积（周长）问题
            title:  三角形的面积（周长）问题
            description: 
            koLyro: point
            koLyri:  just
            son: </v>
      </c>
    </row>
    <row r="435" spans="1:16" ht="15" customHeight="1">
      <c r="A435" s="20">
        <f t="shared" si="49"/>
        <v>4</v>
      </c>
      <c r="B435" s="21" t="str">
        <f t="shared" si="50"/>
        <v>知识点</v>
      </c>
      <c r="C435" s="21" t="str">
        <f t="shared" si="51"/>
        <v>利用正余弦定理化简和求值</v>
      </c>
      <c r="D435" s="21" t="str">
        <f>IFERROR(IF(I435=1,INDEX( {"chinese","english","math","physics","chemistry","biology","politics","history","geography"},MATCH(C435,{"语文","英语","数学","物理","化学","生物","政治","历史","地理"},0)),IF(I435=2,INDEX(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,{"单项选择","阅读理解","信息匹配","完形填空","短文填空","单句填空","短文改错","单句改错","句型转换","翻译短语","翻译句子","词汇/短语及固搭","完成句子","听力"},0)),"")), "")</f>
        <v/>
      </c>
      <c r="E435" s="21" t="str">
        <f t="shared" si="52"/>
        <v>知识点</v>
      </c>
      <c r="F435" s="21" t="str">
        <f t="shared" si="53"/>
        <v>恰</v>
      </c>
      <c r="G435" s="21" t="str">
        <f>INDEX( {"body","discipline","area","topic","point"},MATCH(E435,{"知识体","知识域","知识区","知识主题","知识点"},0))</f>
        <v>point</v>
      </c>
      <c r="H435" s="21" t="str">
        <f>INDEX( {"super","just","sub","infras"},MATCH(F435,{"超","恰","亚","次"},0))</f>
        <v>just</v>
      </c>
      <c r="I435" s="21">
        <f>MATCH(E435,{"知识体","知识域","知识区","知识主题","知识点"},0)-1</f>
        <v>4</v>
      </c>
      <c r="J435" s="21">
        <f>MATCH(F435,{"超","恰","亚","次"},0)-1</f>
        <v>1</v>
      </c>
      <c r="K435" s="21" t="str">
        <f t="shared" si="54"/>
        <v>数学</v>
      </c>
      <c r="L435" s="26" t="s">
        <v>437</v>
      </c>
      <c r="M435" s="23"/>
      <c r="N435" s="23"/>
      <c r="O435" s="24" t="str">
        <f t="shared" si="48"/>
        <v xml:space="preserve">
  - 
    name:  利用正余弦定理化简和求值
    title:  利用正余弦定理化简和求值
    description: 
    koLyro: point
    koLyri:  just
    son: </v>
      </c>
      <c r="P435" s="27" t="str">
        <f t="shared" si="55"/>
        <v xml:space="preserve">
          - 
            name:  利用正余弦定理化简和求值
            title:  利用正余弦定理化简和求值
            description: 
            koLyro: point
            koLyri:  just
            son: </v>
      </c>
    </row>
    <row r="436" spans="1:16" ht="15" customHeight="1">
      <c r="A436" s="20">
        <f t="shared" si="49"/>
        <v>4</v>
      </c>
      <c r="B436" s="21" t="str">
        <f t="shared" si="50"/>
        <v>知识点</v>
      </c>
      <c r="C436" s="21" t="str">
        <f t="shared" si="51"/>
        <v>三角形中的最值问题</v>
      </c>
      <c r="D436" s="21" t="str">
        <f>IFERROR(IF(I436=1,INDEX( {"chinese","english","math","physics","chemistry","biology","politics","history","geography"},MATCH(C436,{"语文","英语","数学","物理","化学","生物","政治","历史","地理"},0)),IF(I436=2,INDEX(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,{"单项选择","阅读理解","信息匹配","完形填空","短文填空","单句填空","短文改错","单句改错","句型转换","翻译短语","翻译句子","词汇/短语及固搭","完成句子","听力"},0)),"")), "")</f>
        <v/>
      </c>
      <c r="E436" s="21" t="str">
        <f t="shared" si="52"/>
        <v>知识点</v>
      </c>
      <c r="F436" s="21" t="str">
        <f t="shared" si="53"/>
        <v>恰</v>
      </c>
      <c r="G436" s="21" t="str">
        <f>INDEX( {"body","discipline","area","topic","point"},MATCH(E436,{"知识体","知识域","知识区","知识主题","知识点"},0))</f>
        <v>point</v>
      </c>
      <c r="H436" s="21" t="str">
        <f>INDEX( {"super","just","sub","infras"},MATCH(F436,{"超","恰","亚","次"},0))</f>
        <v>just</v>
      </c>
      <c r="I436" s="21">
        <f>MATCH(E436,{"知识体","知识域","知识区","知识主题","知识点"},0)-1</f>
        <v>4</v>
      </c>
      <c r="J436" s="21">
        <f>MATCH(F436,{"超","恰","亚","次"},0)-1</f>
        <v>1</v>
      </c>
      <c r="K436" s="21" t="str">
        <f t="shared" si="54"/>
        <v>数学</v>
      </c>
      <c r="L436" s="26" t="s">
        <v>438</v>
      </c>
      <c r="M436" s="23"/>
      <c r="N436" s="23"/>
      <c r="O436" s="24" t="str">
        <f t="shared" si="48"/>
        <v xml:space="preserve">
  - 
    name:  三角形中的最值问题
    title:  三角形中的最值问题
    description: 
    koLyro: point
    koLyri:  just
    son: </v>
      </c>
      <c r="P436" s="27" t="str">
        <f t="shared" si="55"/>
        <v xml:space="preserve">
          - 
            name:  三角形中的最值问题
            title:  三角形中的最值问题
            description: 
            koLyro: point
            koLyri:  just
            son: </v>
      </c>
    </row>
    <row r="437" spans="1:16" ht="15" customHeight="1">
      <c r="A437" s="20">
        <f t="shared" si="49"/>
        <v>3</v>
      </c>
      <c r="B437" s="21" t="str">
        <f t="shared" si="50"/>
        <v>知识主题</v>
      </c>
      <c r="C437" s="21" t="str">
        <f t="shared" si="51"/>
        <v xml:space="preserve"> 正弦定理与余弦定理的应用举例</v>
      </c>
      <c r="D437" s="21" t="str">
        <f>IFERROR(IF(I437=1,INDEX( {"chinese","english","math","physics","chemistry","biology","politics","history","geography"},MATCH(C437,{"语文","英语","数学","物理","化学","生物","政治","历史","地理"},0)),IF(I437=2,INDEX(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,{"单项选择","阅读理解","信息匹配","完形填空","短文填空","单句填空","短文改错","单句改错","句型转换","翻译短语","翻译句子","词汇/短语及固搭","完成句子","听力"},0)),"")), "")</f>
        <v/>
      </c>
      <c r="E437" s="21" t="str">
        <f t="shared" si="52"/>
        <v>知识主题</v>
      </c>
      <c r="F437" s="21" t="str">
        <f t="shared" si="53"/>
        <v>恰</v>
      </c>
      <c r="G437" s="21" t="str">
        <f>INDEX( {"body","discipline","area","topic","point"},MATCH(E437,{"知识体","知识域","知识区","知识主题","知识点"},0))</f>
        <v>topic</v>
      </c>
      <c r="H437" s="21" t="str">
        <f>INDEX( {"super","just","sub","infras"},MATCH(F437,{"超","恰","亚","次"},0))</f>
        <v>just</v>
      </c>
      <c r="I437" s="21">
        <f>MATCH(E437,{"知识体","知识域","知识区","知识主题","知识点"},0)-1</f>
        <v>3</v>
      </c>
      <c r="J437" s="21">
        <f>MATCH(F437,{"超","恰","亚","次"},0)-1</f>
        <v>1</v>
      </c>
      <c r="K437" s="21" t="str">
        <f t="shared" si="54"/>
        <v>数学</v>
      </c>
      <c r="L437" s="26" t="s">
        <v>4618</v>
      </c>
      <c r="M437" s="23" t="s">
        <v>440</v>
      </c>
      <c r="N437" s="23"/>
      <c r="O437" s="24" t="str">
        <f t="shared" si="48"/>
        <v xml:space="preserve">
  - 
    name:   正弦定理与余弦定理的应用举例
    title:   正弦定理与余弦定理的应用举例
    description: 
    koLyro: topic
    koLyri:  just
    son: </v>
      </c>
      <c r="P437" s="27" t="str">
        <f t="shared" si="55"/>
        <v xml:space="preserve">
        - 
          name:   正弦定理与余弦定理的应用举例
          title:   正弦定理与余弦定理的应用举例
          description: 
          koLyro: topic
          koLyri:  just
          son: </v>
      </c>
    </row>
    <row r="438" spans="1:16" ht="15" customHeight="1">
      <c r="A438" s="20">
        <f t="shared" si="49"/>
        <v>4</v>
      </c>
      <c r="B438" s="21" t="str">
        <f t="shared" si="50"/>
        <v>知识点</v>
      </c>
      <c r="C438" s="21" t="str">
        <f t="shared" si="51"/>
        <v>测量的基本概念的理解及应用</v>
      </c>
      <c r="D438" s="21" t="str">
        <f>IFERROR(IF(I438=1,INDEX( {"chinese","english","math","physics","chemistry","biology","politics","history","geography"},MATCH(C438,{"语文","英语","数学","物理","化学","生物","政治","历史","地理"},0)),IF(I438=2,INDEX(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,{"单项选择","阅读理解","信息匹配","完形填空","短文填空","单句填空","短文改错","单句改错","句型转换","翻译短语","翻译句子","词汇/短语及固搭","完成句子","听力"},0)),"")), "")</f>
        <v/>
      </c>
      <c r="E438" s="21" t="str">
        <f t="shared" si="52"/>
        <v>知识点</v>
      </c>
      <c r="F438" s="21" t="str">
        <f t="shared" si="53"/>
        <v>恰</v>
      </c>
      <c r="G438" s="21" t="str">
        <f>INDEX( {"body","discipline","area","topic","point"},MATCH(E438,{"知识体","知识域","知识区","知识主题","知识点"},0))</f>
        <v>point</v>
      </c>
      <c r="H438" s="21" t="str">
        <f>INDEX( {"super","just","sub","infras"},MATCH(F438,{"超","恰","亚","次"},0))</f>
        <v>just</v>
      </c>
      <c r="I438" s="21">
        <f>MATCH(E438,{"知识体","知识域","知识区","知识主题","知识点"},0)-1</f>
        <v>4</v>
      </c>
      <c r="J438" s="21">
        <f>MATCH(F438,{"超","恰","亚","次"},0)-1</f>
        <v>1</v>
      </c>
      <c r="K438" s="21" t="str">
        <f t="shared" si="54"/>
        <v>数学</v>
      </c>
      <c r="L438" s="26" t="s">
        <v>441</v>
      </c>
      <c r="M438" s="23"/>
      <c r="N438" s="23"/>
      <c r="O438" s="24" t="str">
        <f t="shared" si="48"/>
        <v xml:space="preserve">
  - 
    name:  测量的基本概念的理解及应用
    title:  测量的基本概念的理解及应用
    description: 
    koLyro: point
    koLyri:  just
    son: </v>
      </c>
      <c r="P438" s="27" t="str">
        <f t="shared" si="55"/>
        <v xml:space="preserve">
          - 
            name:  测量的基本概念的理解及应用
            title:  测量的基本概念的理解及应用
            description: 
            koLyro: point
            koLyri:  just
            son: </v>
      </c>
    </row>
    <row r="439" spans="1:16" ht="15" customHeight="1">
      <c r="A439" s="20">
        <f t="shared" si="49"/>
        <v>4</v>
      </c>
      <c r="B439" s="21" t="str">
        <f t="shared" si="50"/>
        <v>知识点</v>
      </c>
      <c r="C439" s="21" t="str">
        <f t="shared" si="51"/>
        <v>正余弦定理的实际应用</v>
      </c>
      <c r="D439" s="21" t="str">
        <f>IFERROR(IF(I439=1,INDEX( {"chinese","english","math","physics","chemistry","biology","politics","history","geography"},MATCH(C439,{"语文","英语","数学","物理","化学","生物","政治","历史","地理"},0)),IF(I439=2,INDEX(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,{"单项选择","阅读理解","信息匹配","完形填空","短文填空","单句填空","短文改错","单句改错","句型转换","翻译短语","翻译句子","词汇/短语及固搭","完成句子","听力"},0)),"")), "")</f>
        <v/>
      </c>
      <c r="E439" s="21" t="str">
        <f t="shared" si="52"/>
        <v>知识点</v>
      </c>
      <c r="F439" s="21" t="str">
        <f t="shared" si="53"/>
        <v>恰</v>
      </c>
      <c r="G439" s="21" t="str">
        <f>INDEX( {"body","discipline","area","topic","point"},MATCH(E439,{"知识体","知识域","知识区","知识主题","知识点"},0))</f>
        <v>point</v>
      </c>
      <c r="H439" s="21" t="str">
        <f>INDEX( {"super","just","sub","infras"},MATCH(F439,{"超","恰","亚","次"},0))</f>
        <v>just</v>
      </c>
      <c r="I439" s="21">
        <f>MATCH(E439,{"知识体","知识域","知识区","知识主题","知识点"},0)-1</f>
        <v>4</v>
      </c>
      <c r="J439" s="21">
        <f>MATCH(F439,{"超","恰","亚","次"},0)-1</f>
        <v>1</v>
      </c>
      <c r="K439" s="21" t="str">
        <f t="shared" si="54"/>
        <v>数学</v>
      </c>
      <c r="L439" s="26" t="s">
        <v>442</v>
      </c>
      <c r="M439" s="23"/>
      <c r="N439" s="23"/>
      <c r="O439" s="24" t="str">
        <f t="shared" si="48"/>
        <v xml:space="preserve">
  - 
    name:  正余弦定理的实际应用
    title:  正余弦定理的实际应用
    description: 
    koLyro: point
    koLyri:  just
    son: </v>
      </c>
      <c r="P439" s="27" t="str">
        <f t="shared" si="55"/>
        <v xml:space="preserve">
          - 
            name:  正余弦定理的实际应用
            title:  正余弦定理的实际应用
            description: 
            koLyro: point
            koLyri:  just
            son: </v>
      </c>
    </row>
    <row r="440" spans="1:16" ht="15" customHeight="1">
      <c r="A440" s="20">
        <f t="shared" si="49"/>
        <v>2</v>
      </c>
      <c r="B440" s="21" t="str">
        <f t="shared" si="50"/>
        <v>知识区</v>
      </c>
      <c r="C440" s="21" t="str">
        <f t="shared" si="51"/>
        <v>4.平面向量、数系的扩充与复数的引入</v>
      </c>
      <c r="D440" s="21" t="str">
        <f>IFERROR(IF(I440=1,INDEX( {"chinese","english","math","physics","chemistry","biology","politics","history","geography"},MATCH(C440,{"语文","英语","数学","物理","化学","生物","政治","历史","地理"},0)),IF(I440=2,INDEX(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,{"单项选择","阅读理解","信息匹配","完形填空","短文填空","单句填空","短文改错","单句改错","句型转换","翻译短语","翻译句子","词汇/短语及固搭","完成句子","听力"},0)),"")), "")</f>
        <v/>
      </c>
      <c r="E440" s="21" t="str">
        <f t="shared" si="52"/>
        <v>知识区</v>
      </c>
      <c r="F440" s="21" t="str">
        <f t="shared" si="53"/>
        <v>恰</v>
      </c>
      <c r="G440" s="21" t="str">
        <f>INDEX( {"body","discipline","area","topic","point"},MATCH(E440,{"知识体","知识域","知识区","知识主题","知识点"},0))</f>
        <v>area</v>
      </c>
      <c r="H440" s="21" t="str">
        <f>INDEX( {"super","just","sub","infras"},MATCH(F440,{"超","恰","亚","次"},0))</f>
        <v>just</v>
      </c>
      <c r="I440" s="21">
        <f>MATCH(E440,{"知识体","知识域","知识区","知识主题","知识点"},0)-1</f>
        <v>2</v>
      </c>
      <c r="J440" s="21">
        <f>MATCH(F440,{"超","恰","亚","次"},0)-1</f>
        <v>1</v>
      </c>
      <c r="K440" s="21" t="str">
        <f t="shared" si="54"/>
        <v>数学</v>
      </c>
      <c r="L440" s="26" t="s">
        <v>4679</v>
      </c>
      <c r="M440" s="23" t="s">
        <v>444</v>
      </c>
      <c r="N440" s="23"/>
      <c r="O440" s="24" t="str">
        <f t="shared" si="48"/>
        <v xml:space="preserve">
  - 
    name:  4.平面向量、数系的扩充与复数的引入
    title:  4.平面向量、数系的扩充与复数的引入
    description: 
    koLyro: area
    koLyri:  just
    son: </v>
      </c>
      <c r="P440" s="27" t="str">
        <f t="shared" si="55"/>
        <v xml:space="preserve">
      - 
        name:  4.平面向量、数系的扩充与复数的引入
        title:  4.平面向量、数系的扩充与复数的引入
        description: 
        koLyro: area
        koLyri:  just
        son: </v>
      </c>
    </row>
    <row r="441" spans="1:16" ht="15" customHeight="1">
      <c r="A441" s="20">
        <f t="shared" si="49"/>
        <v>3</v>
      </c>
      <c r="B441" s="21" t="str">
        <f t="shared" si="50"/>
        <v>知识主题</v>
      </c>
      <c r="C441" s="21" t="str">
        <f t="shared" si="51"/>
        <v xml:space="preserve"> 平面向量的概念及其线性运算</v>
      </c>
      <c r="D441" s="21" t="str">
        <f>IFERROR(IF(I441=1,INDEX( {"chinese","english","math","physics","chemistry","biology","politics","history","geography"},MATCH(C441,{"语文","英语","数学","物理","化学","生物","政治","历史","地理"},0)),IF(I441=2,INDEX(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,{"单项选择","阅读理解","信息匹配","完形填空","短文填空","单句填空","短文改错","单句改错","句型转换","翻译短语","翻译句子","词汇/短语及固搭","完成句子","听力"},0)),"")), "")</f>
        <v/>
      </c>
      <c r="E441" s="21" t="str">
        <f t="shared" si="52"/>
        <v>知识主题</v>
      </c>
      <c r="F441" s="21" t="str">
        <f t="shared" si="53"/>
        <v>恰</v>
      </c>
      <c r="G441" s="21" t="str">
        <f>INDEX( {"body","discipline","area","topic","point"},MATCH(E441,{"知识体","知识域","知识区","知识主题","知识点"},0))</f>
        <v>topic</v>
      </c>
      <c r="H441" s="21" t="str">
        <f>INDEX( {"super","just","sub","infras"},MATCH(F441,{"超","恰","亚","次"},0))</f>
        <v>just</v>
      </c>
      <c r="I441" s="21">
        <f>MATCH(E441,{"知识体","知识域","知识区","知识主题","知识点"},0)-1</f>
        <v>3</v>
      </c>
      <c r="J441" s="21">
        <f>MATCH(F441,{"超","恰","亚","次"},0)-1</f>
        <v>1</v>
      </c>
      <c r="K441" s="21" t="str">
        <f t="shared" si="54"/>
        <v>数学</v>
      </c>
      <c r="L441" s="26" t="s">
        <v>4619</v>
      </c>
      <c r="M441" s="23" t="s">
        <v>446</v>
      </c>
      <c r="N441" s="23"/>
      <c r="O441" s="24" t="str">
        <f t="shared" si="48"/>
        <v xml:space="preserve">
  - 
    name:   平面向量的概念及其线性运算
    title:   平面向量的概念及其线性运算
    description: 
    koLyro: topic
    koLyri:  just
    son: </v>
      </c>
      <c r="P441" s="27" t="str">
        <f t="shared" si="55"/>
        <v xml:space="preserve">
        - 
          name:   平面向量的概念及其线性运算
          title:   平面向量的概念及其线性运算
          description: 
          koLyro: topic
          koLyri:  just
          son: </v>
      </c>
    </row>
    <row r="442" spans="1:16" ht="15" customHeight="1">
      <c r="A442" s="20">
        <f t="shared" si="49"/>
        <v>4</v>
      </c>
      <c r="B442" s="21" t="str">
        <f t="shared" si="50"/>
        <v>知识点</v>
      </c>
      <c r="C442" s="21" t="str">
        <f t="shared" si="51"/>
        <v>平面向量的基本概念</v>
      </c>
      <c r="D442" s="21" t="str">
        <f>IFERROR(IF(I442=1,INDEX( {"chinese","english","math","physics","chemistry","biology","politics","history","geography"},MATCH(C442,{"语文","英语","数学","物理","化学","生物","政治","历史","地理"},0)),IF(I442=2,INDEX(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,{"单项选择","阅读理解","信息匹配","完形填空","短文填空","单句填空","短文改错","单句改错","句型转换","翻译短语","翻译句子","词汇/短语及固搭","完成句子","听力"},0)),"")), "")</f>
        <v/>
      </c>
      <c r="E442" s="21" t="str">
        <f t="shared" si="52"/>
        <v>知识点</v>
      </c>
      <c r="F442" s="21" t="str">
        <f t="shared" si="53"/>
        <v>恰</v>
      </c>
      <c r="G442" s="21" t="str">
        <f>INDEX( {"body","discipline","area","topic","point"},MATCH(E442,{"知识体","知识域","知识区","知识主题","知识点"},0))</f>
        <v>point</v>
      </c>
      <c r="H442" s="21" t="str">
        <f>INDEX( {"super","just","sub","infras"},MATCH(F442,{"超","恰","亚","次"},0))</f>
        <v>just</v>
      </c>
      <c r="I442" s="21">
        <f>MATCH(E442,{"知识体","知识域","知识区","知识主题","知识点"},0)-1</f>
        <v>4</v>
      </c>
      <c r="J442" s="21">
        <f>MATCH(F442,{"超","恰","亚","次"},0)-1</f>
        <v>1</v>
      </c>
      <c r="K442" s="21" t="str">
        <f t="shared" si="54"/>
        <v>数学</v>
      </c>
      <c r="L442" s="26" t="s">
        <v>447</v>
      </c>
      <c r="M442" s="23"/>
      <c r="N442" s="23"/>
      <c r="O442" s="24" t="str">
        <f t="shared" si="48"/>
        <v xml:space="preserve">
  - 
    name:  平面向量的基本概念
    title:  平面向量的基本概念
    description: 
    koLyro: point
    koLyri:  just
    son: </v>
      </c>
      <c r="P442" s="27" t="str">
        <f t="shared" si="55"/>
        <v xml:space="preserve">
          - 
            name:  平面向量的基本概念
            title:  平面向量的基本概念
            description: 
            koLyro: point
            koLyri:  just
            son: </v>
      </c>
    </row>
    <row r="443" spans="1:16" ht="15" customHeight="1">
      <c r="A443" s="20">
        <f t="shared" si="49"/>
        <v>4</v>
      </c>
      <c r="B443" s="21" t="str">
        <f t="shared" si="50"/>
        <v>知识点</v>
      </c>
      <c r="C443" s="21" t="str">
        <f t="shared" si="51"/>
        <v>平面向量的几何意义</v>
      </c>
      <c r="D443" s="21" t="str">
        <f>IFERROR(IF(I443=1,INDEX( {"chinese","english","math","physics","chemistry","biology","politics","history","geography"},MATCH(C443,{"语文","英语","数学","物理","化学","生物","政治","历史","地理"},0)),IF(I443=2,INDEX(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,{"单项选择","阅读理解","信息匹配","完形填空","短文填空","单句填空","短文改错","单句改错","句型转换","翻译短语","翻译句子","词汇/短语及固搭","完成句子","听力"},0)),"")), "")</f>
        <v/>
      </c>
      <c r="E443" s="21" t="str">
        <f t="shared" si="52"/>
        <v>知识点</v>
      </c>
      <c r="F443" s="21" t="str">
        <f t="shared" si="53"/>
        <v>恰</v>
      </c>
      <c r="G443" s="21" t="str">
        <f>INDEX( {"body","discipline","area","topic","point"},MATCH(E443,{"知识体","知识域","知识区","知识主题","知识点"},0))</f>
        <v>point</v>
      </c>
      <c r="H443" s="21" t="str">
        <f>INDEX( {"super","just","sub","infras"},MATCH(F443,{"超","恰","亚","次"},0))</f>
        <v>just</v>
      </c>
      <c r="I443" s="21">
        <f>MATCH(E443,{"知识体","知识域","知识区","知识主题","知识点"},0)-1</f>
        <v>4</v>
      </c>
      <c r="J443" s="21">
        <f>MATCH(F443,{"超","恰","亚","次"},0)-1</f>
        <v>1</v>
      </c>
      <c r="K443" s="21" t="str">
        <f t="shared" si="54"/>
        <v>数学</v>
      </c>
      <c r="L443" s="26" t="s">
        <v>448</v>
      </c>
      <c r="M443" s="23"/>
      <c r="N443" s="23"/>
      <c r="O443" s="24" t="str">
        <f t="shared" si="48"/>
        <v xml:space="preserve">
  - 
    name:  平面向量的几何意义
    title:  平面向量的几何意义
    description: 
    koLyro: point
    koLyri:  just
    son: </v>
      </c>
      <c r="P443" s="27" t="str">
        <f t="shared" si="55"/>
        <v xml:space="preserve">
          - 
            name:  平面向量的几何意义
            title:  平面向量的几何意义
            description: 
            koLyro: point
            koLyri:  just
            son: </v>
      </c>
    </row>
    <row r="444" spans="1:16" ht="15" customHeight="1">
      <c r="A444" s="20">
        <f t="shared" si="49"/>
        <v>4</v>
      </c>
      <c r="B444" s="21" t="str">
        <f t="shared" si="50"/>
        <v>知识点</v>
      </c>
      <c r="C444" s="21" t="str">
        <f t="shared" si="51"/>
        <v>平面向量的线性运算</v>
      </c>
      <c r="D444" s="21" t="str">
        <f>IFERROR(IF(I444=1,INDEX( {"chinese","english","math","physics","chemistry","biology","politics","history","geography"},MATCH(C444,{"语文","英语","数学","物理","化学","生物","政治","历史","地理"},0)),IF(I444=2,INDEX(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,{"单项选择","阅读理解","信息匹配","完形填空","短文填空","单句填空","短文改错","单句改错","句型转换","翻译短语","翻译句子","词汇/短语及固搭","完成句子","听力"},0)),"")), "")</f>
        <v/>
      </c>
      <c r="E444" s="21" t="str">
        <f t="shared" si="52"/>
        <v>知识点</v>
      </c>
      <c r="F444" s="21" t="str">
        <f t="shared" si="53"/>
        <v>恰</v>
      </c>
      <c r="G444" s="21" t="str">
        <f>INDEX( {"body","discipline","area","topic","point"},MATCH(E444,{"知识体","知识域","知识区","知识主题","知识点"},0))</f>
        <v>point</v>
      </c>
      <c r="H444" s="21" t="str">
        <f>INDEX( {"super","just","sub","infras"},MATCH(F444,{"超","恰","亚","次"},0))</f>
        <v>just</v>
      </c>
      <c r="I444" s="21">
        <f>MATCH(E444,{"知识体","知识域","知识区","知识主题","知识点"},0)-1</f>
        <v>4</v>
      </c>
      <c r="J444" s="21">
        <f>MATCH(F444,{"超","恰","亚","次"},0)-1</f>
        <v>1</v>
      </c>
      <c r="K444" s="21" t="str">
        <f t="shared" si="54"/>
        <v>数学</v>
      </c>
      <c r="L444" s="26" t="s">
        <v>449</v>
      </c>
      <c r="M444" s="23"/>
      <c r="N444" s="23"/>
      <c r="O444" s="24" t="str">
        <f t="shared" si="48"/>
        <v xml:space="preserve">
  - 
    name:  平面向量的线性运算
    title:  平面向量的线性运算
    description: 
    koLyro: point
    koLyri:  just
    son: </v>
      </c>
      <c r="P444" s="27" t="str">
        <f t="shared" si="55"/>
        <v xml:space="preserve">
          - 
            name:  平面向量的线性运算
            title:  平面向量的线性运算
            description: 
            koLyro: point
            koLyri:  just
            son: </v>
      </c>
    </row>
    <row r="445" spans="1:16" ht="15" customHeight="1">
      <c r="A445" s="20">
        <f t="shared" si="49"/>
        <v>5</v>
      </c>
      <c r="B445" s="21" t="str">
        <f t="shared" si="50"/>
        <v>知识亚点</v>
      </c>
      <c r="C445" s="21" t="str">
        <f t="shared" si="51"/>
        <v>向量加减的概念和计算</v>
      </c>
      <c r="D445" s="21" t="str">
        <f>IFERROR(IF(I445=1,INDEX( {"chinese","english","math","physics","chemistry","biology","politics","history","geography"},MATCH(C445,{"语文","英语","数学","物理","化学","生物","政治","历史","地理"},0)),IF(I445=2,INDEX(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,{"单项选择","阅读理解","信息匹配","完形填空","短文填空","单句填空","短文改错","单句改错","句型转换","翻译短语","翻译句子","词汇/短语及固搭","完成句子","听力"},0)),"")), "")</f>
        <v/>
      </c>
      <c r="E445" s="21" t="str">
        <f t="shared" si="52"/>
        <v>知识点</v>
      </c>
      <c r="F445" s="21" t="str">
        <f t="shared" si="53"/>
        <v>亚</v>
      </c>
      <c r="G445" s="21" t="str">
        <f>INDEX( {"body","discipline","area","topic","point"},MATCH(E445,{"知识体","知识域","知识区","知识主题","知识点"},0))</f>
        <v>point</v>
      </c>
      <c r="H445" s="21" t="str">
        <f>INDEX( {"super","just","sub","infras"},MATCH(F445,{"超","恰","亚","次"},0))</f>
        <v>sub</v>
      </c>
      <c r="I445" s="21">
        <f>MATCH(E445,{"知识体","知识域","知识区","知识主题","知识点"},0)-1</f>
        <v>4</v>
      </c>
      <c r="J445" s="21">
        <f>MATCH(F445,{"超","恰","亚","次"},0)-1</f>
        <v>2</v>
      </c>
      <c r="K445" s="21" t="str">
        <f t="shared" si="54"/>
        <v>数学</v>
      </c>
      <c r="L445" s="26" t="s">
        <v>450</v>
      </c>
      <c r="M445" s="23"/>
      <c r="N445" s="23"/>
      <c r="O445" s="24" t="str">
        <f t="shared" si="48"/>
        <v xml:space="preserve">
  - 
    name:  向量加减的概念和计算
    title:  向量加减的概念和计算
    description: 
    koLyro: point
    koLyri:  sub
    son: </v>
      </c>
      <c r="P445" s="27" t="str">
        <f t="shared" si="55"/>
        <v xml:space="preserve">
            - 
              name:  向量加减的概念和计算
              title:  向量加减的概念和计算
              description: 
              koLyro: point
              koLyri:  sub
              son: </v>
      </c>
    </row>
    <row r="446" spans="1:16" ht="15" customHeight="1">
      <c r="A446" s="20">
        <f t="shared" si="49"/>
        <v>5</v>
      </c>
      <c r="B446" s="21" t="str">
        <f t="shared" si="50"/>
        <v>知识亚点</v>
      </c>
      <c r="C446" s="21" t="str">
        <f t="shared" si="51"/>
        <v>向量数乘的概念和计算</v>
      </c>
      <c r="D446" s="21" t="str">
        <f>IFERROR(IF(I446=1,INDEX( {"chinese","english","math","physics","chemistry","biology","politics","history","geography"},MATCH(C446,{"语文","英语","数学","物理","化学","生物","政治","历史","地理"},0)),IF(I446=2,INDEX(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,{"单项选择","阅读理解","信息匹配","完形填空","短文填空","单句填空","短文改错","单句改错","句型转换","翻译短语","翻译句子","词汇/短语及固搭","完成句子","听力"},0)),"")), "")</f>
        <v/>
      </c>
      <c r="E446" s="21" t="str">
        <f t="shared" si="52"/>
        <v>知识点</v>
      </c>
      <c r="F446" s="21" t="str">
        <f t="shared" si="53"/>
        <v>亚</v>
      </c>
      <c r="G446" s="21" t="str">
        <f>INDEX( {"body","discipline","area","topic","point"},MATCH(E446,{"知识体","知识域","知识区","知识主题","知识点"},0))</f>
        <v>point</v>
      </c>
      <c r="H446" s="21" t="str">
        <f>INDEX( {"super","just","sub","infras"},MATCH(F446,{"超","恰","亚","次"},0))</f>
        <v>sub</v>
      </c>
      <c r="I446" s="21">
        <f>MATCH(E446,{"知识体","知识域","知识区","知识主题","知识点"},0)-1</f>
        <v>4</v>
      </c>
      <c r="J446" s="21">
        <f>MATCH(F446,{"超","恰","亚","次"},0)-1</f>
        <v>2</v>
      </c>
      <c r="K446" s="21" t="str">
        <f t="shared" si="54"/>
        <v>数学</v>
      </c>
      <c r="L446" s="26" t="s">
        <v>451</v>
      </c>
      <c r="M446" s="23"/>
      <c r="N446" s="23"/>
      <c r="O446" s="24" t="str">
        <f t="shared" si="48"/>
        <v xml:space="preserve">
  - 
    name:  向量数乘的概念和计算
    title:  向量数乘的概念和计算
    description: 
    koLyro: point
    koLyri:  sub
    son: </v>
      </c>
      <c r="P446" s="27" t="str">
        <f t="shared" si="55"/>
        <v xml:space="preserve">
            - 
              name:  向量数乘的概念和计算
              title:  向量数乘的概念和计算
              description: 
              koLyro: point
              koLyri:  sub
              son: </v>
      </c>
    </row>
    <row r="447" spans="1:16" ht="15" customHeight="1">
      <c r="A447" s="20">
        <f t="shared" si="49"/>
        <v>4</v>
      </c>
      <c r="B447" s="21" t="str">
        <f t="shared" si="50"/>
        <v>知识点</v>
      </c>
      <c r="C447" s="21" t="str">
        <f t="shared" si="51"/>
        <v>平面向量的模</v>
      </c>
      <c r="D447" s="21" t="str">
        <f>IFERROR(IF(I447=1,INDEX( {"chinese","english","math","physics","chemistry","biology","politics","history","geography"},MATCH(C447,{"语文","英语","数学","物理","化学","生物","政治","历史","地理"},0)),IF(I447=2,INDEX(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,{"单项选择","阅读理解","信息匹配","完形填空","短文填空","单句填空","短文改错","单句改错","句型转换","翻译短语","翻译句子","词汇/短语及固搭","完成句子","听力"},0)),"")), "")</f>
        <v/>
      </c>
      <c r="E447" s="21" t="str">
        <f t="shared" si="52"/>
        <v>知识点</v>
      </c>
      <c r="F447" s="21" t="str">
        <f t="shared" si="53"/>
        <v>恰</v>
      </c>
      <c r="G447" s="21" t="str">
        <f>INDEX( {"body","discipline","area","topic","point"},MATCH(E447,{"知识体","知识域","知识区","知识主题","知识点"},0))</f>
        <v>point</v>
      </c>
      <c r="H447" s="21" t="str">
        <f>INDEX( {"super","just","sub","infras"},MATCH(F447,{"超","恰","亚","次"},0))</f>
        <v>just</v>
      </c>
      <c r="I447" s="21">
        <f>MATCH(E447,{"知识体","知识域","知识区","知识主题","知识点"},0)-1</f>
        <v>4</v>
      </c>
      <c r="J447" s="21">
        <f>MATCH(F447,{"超","恰","亚","次"},0)-1</f>
        <v>1</v>
      </c>
      <c r="K447" s="21" t="str">
        <f t="shared" si="54"/>
        <v>数学</v>
      </c>
      <c r="L447" s="26" t="s">
        <v>452</v>
      </c>
      <c r="M447" s="23"/>
      <c r="N447" s="23"/>
      <c r="O447" s="24" t="str">
        <f t="shared" si="48"/>
        <v xml:space="preserve">
  - 
    name:  平面向量的模
    title:  平面向量的模
    description: 
    koLyro: point
    koLyri:  just
    son: </v>
      </c>
      <c r="P447" s="27" t="str">
        <f t="shared" si="55"/>
        <v xml:space="preserve">
          - 
            name:  平面向量的模
            title:  平面向量的模
            description: 
            koLyro: point
            koLyri:  just
            son: </v>
      </c>
    </row>
    <row r="448" spans="1:16" ht="15" customHeight="1">
      <c r="A448" s="20">
        <f t="shared" si="49"/>
        <v>4</v>
      </c>
      <c r="B448" s="21" t="str">
        <f t="shared" si="50"/>
        <v>知识点</v>
      </c>
      <c r="C448" s="21" t="str">
        <f t="shared" si="51"/>
        <v>平面向量的线性运算在平面几何中的应用</v>
      </c>
      <c r="D448" s="21" t="str">
        <f>IFERROR(IF(I448=1,INDEX( {"chinese","english","math","physics","chemistry","biology","politics","history","geography"},MATCH(C448,{"语文","英语","数学","物理","化学","生物","政治","历史","地理"},0)),IF(I448=2,INDEX(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,{"单项选择","阅读理解","信息匹配","完形填空","短文填空","单句填空","短文改错","单句改错","句型转换","翻译短语","翻译句子","词汇/短语及固搭","完成句子","听力"},0)),"")), "")</f>
        <v/>
      </c>
      <c r="E448" s="21" t="str">
        <f t="shared" si="52"/>
        <v>知识点</v>
      </c>
      <c r="F448" s="21" t="str">
        <f t="shared" si="53"/>
        <v>恰</v>
      </c>
      <c r="G448" s="21" t="str">
        <f>INDEX( {"body","discipline","area","topic","point"},MATCH(E448,{"知识体","知识域","知识区","知识主题","知识点"},0))</f>
        <v>point</v>
      </c>
      <c r="H448" s="21" t="str">
        <f>INDEX( {"super","just","sub","infras"},MATCH(F448,{"超","恰","亚","次"},0))</f>
        <v>just</v>
      </c>
      <c r="I448" s="21">
        <f>MATCH(E448,{"知识体","知识域","知识区","知识主题","知识点"},0)-1</f>
        <v>4</v>
      </c>
      <c r="J448" s="21">
        <f>MATCH(F448,{"超","恰","亚","次"},0)-1</f>
        <v>1</v>
      </c>
      <c r="K448" s="21" t="str">
        <f t="shared" si="54"/>
        <v>数学</v>
      </c>
      <c r="L448" s="26" t="s">
        <v>453</v>
      </c>
      <c r="M448" s="23"/>
      <c r="N448" s="23"/>
      <c r="O448" s="24" t="str">
        <f t="shared" si="48"/>
        <v xml:space="preserve">
  - 
    name:  平面向量的线性运算在平面几何中的应用
    title:  平面向量的线性运算在平面几何中的应用
    description: 
    koLyro: point
    koLyri:  just
    son: </v>
      </c>
      <c r="P448" s="27" t="str">
        <f t="shared" si="55"/>
        <v xml:space="preserve">
          - 
            name:  平面向量的线性运算在平面几何中的应用
            title:  平面向量的线性运算在平面几何中的应用
            description: 
            koLyro: point
            koLyri:  just
            son: </v>
      </c>
    </row>
    <row r="449" spans="1:16" ht="15" customHeight="1">
      <c r="A449" s="20">
        <f t="shared" si="49"/>
        <v>4</v>
      </c>
      <c r="B449" s="21" t="str">
        <f t="shared" si="50"/>
        <v>知识点</v>
      </c>
      <c r="C449" s="21" t="str">
        <f t="shared" si="51"/>
        <v>平面向量方程及不等式</v>
      </c>
      <c r="D449" s="21" t="str">
        <f>IFERROR(IF(I449=1,INDEX( {"chinese","english","math","physics","chemistry","biology","politics","history","geography"},MATCH(C449,{"语文","英语","数学","物理","化学","生物","政治","历史","地理"},0)),IF(I449=2,INDEX(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,{"单项选择","阅读理解","信息匹配","完形填空","短文填空","单句填空","短文改错","单句改错","句型转换","翻译短语","翻译句子","词汇/短语及固搭","完成句子","听力"},0)),"")), "")</f>
        <v/>
      </c>
      <c r="E449" s="21" t="str">
        <f t="shared" si="52"/>
        <v>知识点</v>
      </c>
      <c r="F449" s="21" t="str">
        <f t="shared" si="53"/>
        <v>恰</v>
      </c>
      <c r="G449" s="21" t="str">
        <f>INDEX( {"body","discipline","area","topic","point"},MATCH(E449,{"知识体","知识域","知识区","知识主题","知识点"},0))</f>
        <v>point</v>
      </c>
      <c r="H449" s="21" t="str">
        <f>INDEX( {"super","just","sub","infras"},MATCH(F449,{"超","恰","亚","次"},0))</f>
        <v>just</v>
      </c>
      <c r="I449" s="21">
        <f>MATCH(E449,{"知识体","知识域","知识区","知识主题","知识点"},0)-1</f>
        <v>4</v>
      </c>
      <c r="J449" s="21">
        <f>MATCH(F449,{"超","恰","亚","次"},0)-1</f>
        <v>1</v>
      </c>
      <c r="K449" s="21" t="str">
        <f t="shared" si="54"/>
        <v>数学</v>
      </c>
      <c r="L449" s="26" t="s">
        <v>454</v>
      </c>
      <c r="M449" s="23"/>
      <c r="N449" s="23"/>
      <c r="O449" s="24" t="str">
        <f t="shared" si="48"/>
        <v xml:space="preserve">
  - 
    name:  平面向量方程及不等式
    title:  平面向量方程及不等式
    description: 
    koLyro: point
    koLyri:  just
    son: </v>
      </c>
      <c r="P449" s="27" t="str">
        <f t="shared" si="55"/>
        <v xml:space="preserve">
          - 
            name:  平面向量方程及不等式
            title:  平面向量方程及不等式
            description: 
            koLyro: point
            koLyri:  just
            son: </v>
      </c>
    </row>
    <row r="450" spans="1:16" ht="15" customHeight="1">
      <c r="A450" s="20">
        <f t="shared" si="49"/>
        <v>4</v>
      </c>
      <c r="B450" s="21" t="str">
        <f t="shared" si="50"/>
        <v>知识点</v>
      </c>
      <c r="C450" s="21" t="str">
        <f t="shared" si="51"/>
        <v>平面向量的线性运算的实际应用</v>
      </c>
      <c r="D450" s="21" t="str">
        <f>IFERROR(IF(I450=1,INDEX( {"chinese","english","math","physics","chemistry","biology","politics","history","geography"},MATCH(C450,{"语文","英语","数学","物理","化学","生物","政治","历史","地理"},0)),IF(I450=2,INDEX(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,{"单项选择","阅读理解","信息匹配","完形填空","短文填空","单句填空","短文改错","单句改错","句型转换","翻译短语","翻译句子","词汇/短语及固搭","完成句子","听力"},0)),"")), "")</f>
        <v/>
      </c>
      <c r="E450" s="21" t="str">
        <f t="shared" si="52"/>
        <v>知识点</v>
      </c>
      <c r="F450" s="21" t="str">
        <f t="shared" si="53"/>
        <v>恰</v>
      </c>
      <c r="G450" s="21" t="str">
        <f>INDEX( {"body","discipline","area","topic","point"},MATCH(E450,{"知识体","知识域","知识区","知识主题","知识点"},0))</f>
        <v>point</v>
      </c>
      <c r="H450" s="21" t="str">
        <f>INDEX( {"super","just","sub","infras"},MATCH(F450,{"超","恰","亚","次"},0))</f>
        <v>just</v>
      </c>
      <c r="I450" s="21">
        <f>MATCH(E450,{"知识体","知识域","知识区","知识主题","知识点"},0)-1</f>
        <v>4</v>
      </c>
      <c r="J450" s="21">
        <f>MATCH(F450,{"超","恰","亚","次"},0)-1</f>
        <v>1</v>
      </c>
      <c r="K450" s="21" t="str">
        <f t="shared" si="54"/>
        <v>数学</v>
      </c>
      <c r="L450" s="26" t="s">
        <v>455</v>
      </c>
      <c r="M450" s="23"/>
      <c r="N450" s="23"/>
      <c r="O450" s="24" t="str">
        <f t="shared" si="48"/>
        <v xml:space="preserve">
  - 
    name:  平面向量的线性运算的实际应用
    title:  平面向量的线性运算的实际应用
    description: 
    koLyro: point
    koLyri:  just
    son: </v>
      </c>
      <c r="P450" s="27" t="str">
        <f t="shared" si="55"/>
        <v xml:space="preserve">
          - 
            name:  平面向量的线性运算的实际应用
            title:  平面向量的线性运算的实际应用
            description: 
            koLyro: point
            koLyri:  just
            son: </v>
      </c>
    </row>
    <row r="451" spans="1:16" ht="15" customHeight="1">
      <c r="A451" s="20">
        <f t="shared" si="49"/>
        <v>4</v>
      </c>
      <c r="B451" s="21" t="str">
        <f t="shared" si="50"/>
        <v>知识点</v>
      </c>
      <c r="C451" s="21" t="str">
        <f t="shared" si="51"/>
        <v>平面向量共线定理的应用</v>
      </c>
      <c r="D451" s="21" t="str">
        <f>IFERROR(IF(I451=1,INDEX( {"chinese","english","math","physics","chemistry","biology","politics","history","geography"},MATCH(C451,{"语文","英语","数学","物理","化学","生物","政治","历史","地理"},0)),IF(I451=2,INDEX(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,{"单项选择","阅读理解","信息匹配","完形填空","短文填空","单句填空","短文改错","单句改错","句型转换","翻译短语","翻译句子","词汇/短语及固搭","完成句子","听力"},0)),"")), "")</f>
        <v/>
      </c>
      <c r="E451" s="21" t="str">
        <f t="shared" si="52"/>
        <v>知识点</v>
      </c>
      <c r="F451" s="21" t="str">
        <f t="shared" si="53"/>
        <v>恰</v>
      </c>
      <c r="G451" s="21" t="str">
        <f>INDEX( {"body","discipline","area","topic","point"},MATCH(E451,{"知识体","知识域","知识区","知识主题","知识点"},0))</f>
        <v>point</v>
      </c>
      <c r="H451" s="21" t="str">
        <f>INDEX( {"super","just","sub","infras"},MATCH(F451,{"超","恰","亚","次"},0))</f>
        <v>just</v>
      </c>
      <c r="I451" s="21">
        <f>MATCH(E451,{"知识体","知识域","知识区","知识主题","知识点"},0)-1</f>
        <v>4</v>
      </c>
      <c r="J451" s="21">
        <f>MATCH(F451,{"超","恰","亚","次"},0)-1</f>
        <v>1</v>
      </c>
      <c r="K451" s="21" t="str">
        <f t="shared" si="54"/>
        <v>数学</v>
      </c>
      <c r="L451" s="26" t="s">
        <v>456</v>
      </c>
      <c r="M451" s="23"/>
      <c r="N451" s="23"/>
      <c r="O451" s="24" t="str">
        <f t="shared" ref="O451:O514" si="56">SUBSTITUTE(SUBSTITUTE(SUBSTITUTE(SUBSTITUTE($O$1,"NAME",IF(D451="",C451,D451)),"TITLE",C451),"KO_LYRO",G451),"KO_LYRI",H451)</f>
        <v xml:space="preserve">
  - 
    name:  平面向量共线定理的应用
    title:  平面向量共线定理的应用
    description: 
    koLyro: point
    koLyri:  just
    son: </v>
      </c>
      <c r="P451" s="27" t="str">
        <f t="shared" si="55"/>
        <v xml:space="preserve">
          - 
            name:  平面向量共线定理的应用
            title:  平面向量共线定理的应用
            description: 
            koLyro: point
            koLyri:  just
            son: </v>
      </c>
    </row>
    <row r="452" spans="1:16" ht="15" customHeight="1">
      <c r="A452" s="20">
        <f t="shared" ref="A452:A515" si="57">IFERROR(FIND("├",L452),0)</f>
        <v>5</v>
      </c>
      <c r="B452" s="21" t="str">
        <f t="shared" ref="B452:B515" si="58">MID(L452,FIND("«",L452)+1,FIND("»",L452)-FIND("«",L452)-1)</f>
        <v>知识亚点</v>
      </c>
      <c r="C452" s="21" t="str">
        <f t="shared" ref="C452:C515" si="59">RIGHT(L452,LEN(L452)-FIND("»",L452))</f>
        <v>平面向量共线的判断及应用</v>
      </c>
      <c r="D452" s="21" t="str">
        <f>IFERROR(IF(I452=1,INDEX( {"chinese","english","math","physics","chemistry","biology","politics","history","geography"},MATCH(C452,{"语文","英语","数学","物理","化学","生物","政治","历史","地理"},0)),IF(I452=2,INDEX(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,{"单项选择","阅读理解","信息匹配","完形填空","短文填空","单句填空","短文改错","单句改错","句型转换","翻译短语","翻译句子","词汇/短语及固搭","完成句子","听力"},0)),"")), "")</f>
        <v/>
      </c>
      <c r="E452" s="21" t="str">
        <f t="shared" ref="E452:E515" si="60">SUBSTITUTE(SUBSTITUTE(SUBSTITUTE(SUBSTITUTE(B452,"超",""),"恰",""),"亚",""),"次","")</f>
        <v>知识点</v>
      </c>
      <c r="F452" s="21" t="str">
        <f t="shared" ref="F452:F515" si="61">IF(IFERROR(FIND("超",B452),-1)&gt;0,"超",  IF(IFERROR(FIND("亚",B452),-1)&gt;0,"亚",   IF(IFERROR(FIND("次",B452),-1)&gt;0,"次",    "恰"  )))</f>
        <v>亚</v>
      </c>
      <c r="G452" s="21" t="str">
        <f>INDEX( {"body","discipline","area","topic","point"},MATCH(E452,{"知识体","知识域","知识区","知识主题","知识点"},0))</f>
        <v>point</v>
      </c>
      <c r="H452" s="21" t="str">
        <f>INDEX( {"super","just","sub","infras"},MATCH(F452,{"超","恰","亚","次"},0))</f>
        <v>sub</v>
      </c>
      <c r="I452" s="21">
        <f>MATCH(E452,{"知识体","知识域","知识区","知识主题","知识点"},0)-1</f>
        <v>4</v>
      </c>
      <c r="J452" s="21">
        <f>MATCH(F452,{"超","恰","亚","次"},0)-1</f>
        <v>2</v>
      </c>
      <c r="K452" s="21" t="str">
        <f t="shared" ref="K452:K515" si="62">IF(I452=0,"",IF(I452=1,C452,K451))</f>
        <v>数学</v>
      </c>
      <c r="L452" s="26" t="s">
        <v>457</v>
      </c>
      <c r="M452" s="23"/>
      <c r="N452" s="23"/>
      <c r="O452" s="24" t="str">
        <f t="shared" si="56"/>
        <v xml:space="preserve">
  - 
    name:  平面向量共线的判断及应用
    title:  平面向量共线的判断及应用
    description: 
    koLyro: point
    koLyri:  sub
    son: </v>
      </c>
      <c r="P452" s="27" t="str">
        <f t="shared" si="55"/>
        <v xml:space="preserve">
            - 
              name:  平面向量共线的判断及应用
              title:  平面向量共线的判断及应用
              description: 
              koLyro: point
              koLyri:  sub
              son: </v>
      </c>
    </row>
    <row r="453" spans="1:16" ht="15" customHeight="1">
      <c r="A453" s="20">
        <f t="shared" si="57"/>
        <v>5</v>
      </c>
      <c r="B453" s="21" t="str">
        <f t="shared" si="58"/>
        <v>知识亚点</v>
      </c>
      <c r="C453" s="21" t="str">
        <f t="shared" si="59"/>
        <v>平面向量共线定理几何应用</v>
      </c>
      <c r="D453" s="21" t="str">
        <f>IFERROR(IF(I453=1,INDEX( {"chinese","english","math","physics","chemistry","biology","politics","history","geography"},MATCH(C453,{"语文","英语","数学","物理","化学","生物","政治","历史","地理"},0)),IF(I453=2,INDEX(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,{"单项选择","阅读理解","信息匹配","完形填空","短文填空","单句填空","短文改错","单句改错","句型转换","翻译短语","翻译句子","词汇/短语及固搭","完成句子","听力"},0)),"")), "")</f>
        <v/>
      </c>
      <c r="E453" s="21" t="str">
        <f t="shared" si="60"/>
        <v>知识点</v>
      </c>
      <c r="F453" s="21" t="str">
        <f t="shared" si="61"/>
        <v>亚</v>
      </c>
      <c r="G453" s="21" t="str">
        <f>INDEX( {"body","discipline","area","topic","point"},MATCH(E453,{"知识体","知识域","知识区","知识主题","知识点"},0))</f>
        <v>point</v>
      </c>
      <c r="H453" s="21" t="str">
        <f>INDEX( {"super","just","sub","infras"},MATCH(F453,{"超","恰","亚","次"},0))</f>
        <v>sub</v>
      </c>
      <c r="I453" s="21">
        <f>MATCH(E453,{"知识体","知识域","知识区","知识主题","知识点"},0)-1</f>
        <v>4</v>
      </c>
      <c r="J453" s="21">
        <f>MATCH(F453,{"超","恰","亚","次"},0)-1</f>
        <v>2</v>
      </c>
      <c r="K453" s="21" t="str">
        <f t="shared" si="62"/>
        <v>数学</v>
      </c>
      <c r="L453" s="26" t="s">
        <v>458</v>
      </c>
      <c r="M453" s="23"/>
      <c r="N453" s="23"/>
      <c r="O453" s="24" t="str">
        <f t="shared" si="56"/>
        <v xml:space="preserve">
  - 
    name:  平面向量共线定理几何应用
    title:  平面向量共线定理几何应用
    description: 
    koLyro: point
    koLyri:  sub
    son: </v>
      </c>
      <c r="P453" s="27" t="str">
        <f t="shared" ref="P453:P516" si="63">SUBSTITUTE(O453,CHAR(10),CHAR(10)&amp;REPT("  ",A453))</f>
        <v xml:space="preserve">
            - 
              name:  平面向量共线定理几何应用
              title:  平面向量共线定理几何应用
              description: 
              koLyro: point
              koLyri:  sub
              son: </v>
      </c>
    </row>
    <row r="454" spans="1:16" ht="15" customHeight="1">
      <c r="A454" s="20">
        <f t="shared" si="57"/>
        <v>3</v>
      </c>
      <c r="B454" s="21" t="str">
        <f t="shared" si="58"/>
        <v>知识主题</v>
      </c>
      <c r="C454" s="21" t="str">
        <f t="shared" si="59"/>
        <v xml:space="preserve"> 平面向量的基本定理及坐标表示</v>
      </c>
      <c r="D454" s="21" t="str">
        <f>IFERROR(IF(I454=1,INDEX( {"chinese","english","math","physics","chemistry","biology","politics","history","geography"},MATCH(C454,{"语文","英语","数学","物理","化学","生物","政治","历史","地理"},0)),IF(I454=2,INDEX(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,{"单项选择","阅读理解","信息匹配","完形填空","短文填空","单句填空","短文改错","单句改错","句型转换","翻译短语","翻译句子","词汇/短语及固搭","完成句子","听力"},0)),"")), "")</f>
        <v/>
      </c>
      <c r="E454" s="21" t="str">
        <f t="shared" si="60"/>
        <v>知识主题</v>
      </c>
      <c r="F454" s="21" t="str">
        <f t="shared" si="61"/>
        <v>恰</v>
      </c>
      <c r="G454" s="21" t="str">
        <f>INDEX( {"body","discipline","area","topic","point"},MATCH(E454,{"知识体","知识域","知识区","知识主题","知识点"},0))</f>
        <v>topic</v>
      </c>
      <c r="H454" s="21" t="str">
        <f>INDEX( {"super","just","sub","infras"},MATCH(F454,{"超","恰","亚","次"},0))</f>
        <v>just</v>
      </c>
      <c r="I454" s="21">
        <f>MATCH(E454,{"知识体","知识域","知识区","知识主题","知识点"},0)-1</f>
        <v>3</v>
      </c>
      <c r="J454" s="21">
        <f>MATCH(F454,{"超","恰","亚","次"},0)-1</f>
        <v>1</v>
      </c>
      <c r="K454" s="21" t="str">
        <f t="shared" si="62"/>
        <v>数学</v>
      </c>
      <c r="L454" s="26" t="s">
        <v>4620</v>
      </c>
      <c r="M454" s="23" t="s">
        <v>460</v>
      </c>
      <c r="N454" s="23"/>
      <c r="O454" s="24" t="str">
        <f t="shared" si="56"/>
        <v xml:space="preserve">
  - 
    name:   平面向量的基本定理及坐标表示
    title:   平面向量的基本定理及坐标表示
    description: 
    koLyro: topic
    koLyri:  just
    son: </v>
      </c>
      <c r="P454" s="27" t="str">
        <f t="shared" si="63"/>
        <v xml:space="preserve">
        - 
          name:   平面向量的基本定理及坐标表示
          title:   平面向量的基本定理及坐标表示
          description: 
          koLyro: topic
          koLyri:  just
          son: </v>
      </c>
    </row>
    <row r="455" spans="1:16" ht="15" customHeight="1">
      <c r="A455" s="20">
        <f t="shared" si="57"/>
        <v>4</v>
      </c>
      <c r="B455" s="21" t="str">
        <f t="shared" si="58"/>
        <v>知识点</v>
      </c>
      <c r="C455" s="21" t="str">
        <f t="shared" si="59"/>
        <v>平面向量的基底的概念及应用</v>
      </c>
      <c r="D455" s="21" t="str">
        <f>IFERROR(IF(I455=1,INDEX( {"chinese","english","math","physics","chemistry","biology","politics","history","geography"},MATCH(C455,{"语文","英语","数学","物理","化学","生物","政治","历史","地理"},0)),IF(I455=2,INDEX(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,{"单项选择","阅读理解","信息匹配","完形填空","短文填空","单句填空","短文改错","单句改错","句型转换","翻译短语","翻译句子","词汇/短语及固搭","完成句子","听力"},0)),"")), "")</f>
        <v/>
      </c>
      <c r="E455" s="21" t="str">
        <f t="shared" si="60"/>
        <v>知识点</v>
      </c>
      <c r="F455" s="21" t="str">
        <f t="shared" si="61"/>
        <v>恰</v>
      </c>
      <c r="G455" s="21" t="str">
        <f>INDEX( {"body","discipline","area","topic","point"},MATCH(E455,{"知识体","知识域","知识区","知识主题","知识点"},0))</f>
        <v>point</v>
      </c>
      <c r="H455" s="21" t="str">
        <f>INDEX( {"super","just","sub","infras"},MATCH(F455,{"超","恰","亚","次"},0))</f>
        <v>just</v>
      </c>
      <c r="I455" s="21">
        <f>MATCH(E455,{"知识体","知识域","知识区","知识主题","知识点"},0)-1</f>
        <v>4</v>
      </c>
      <c r="J455" s="21">
        <f>MATCH(F455,{"超","恰","亚","次"},0)-1</f>
        <v>1</v>
      </c>
      <c r="K455" s="21" t="str">
        <f t="shared" si="62"/>
        <v>数学</v>
      </c>
      <c r="L455" s="26" t="s">
        <v>461</v>
      </c>
      <c r="M455" s="23"/>
      <c r="N455" s="23"/>
      <c r="O455" s="24" t="str">
        <f t="shared" si="56"/>
        <v xml:space="preserve">
  - 
    name:  平面向量的基底的概念及应用
    title:  平面向量的基底的概念及应用
    description: 
    koLyro: point
    koLyri:  just
    son: </v>
      </c>
      <c r="P455" s="27" t="str">
        <f t="shared" si="63"/>
        <v xml:space="preserve">
          - 
            name:  平面向量的基底的概念及应用
            title:  平面向量的基底的概念及应用
            description: 
            koLyro: point
            koLyri:  just
            son: </v>
      </c>
    </row>
    <row r="456" spans="1:16" ht="15" customHeight="1">
      <c r="A456" s="20">
        <f t="shared" si="57"/>
        <v>4</v>
      </c>
      <c r="B456" s="21" t="str">
        <f t="shared" si="58"/>
        <v>知识点</v>
      </c>
      <c r="C456" s="21" t="str">
        <f t="shared" si="59"/>
        <v>平面向量基本定理的理解</v>
      </c>
      <c r="D456" s="21" t="str">
        <f>IFERROR(IF(I456=1,INDEX( {"chinese","english","math","physics","chemistry","biology","politics","history","geography"},MATCH(C456,{"语文","英语","数学","物理","化学","生物","政治","历史","地理"},0)),IF(I456=2,INDEX(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,{"单项选择","阅读理解","信息匹配","完形填空","短文填空","单句填空","短文改错","单句改错","句型转换","翻译短语","翻译句子","词汇/短语及固搭","完成句子","听力"},0)),"")), "")</f>
        <v/>
      </c>
      <c r="E456" s="21" t="str">
        <f t="shared" si="60"/>
        <v>知识点</v>
      </c>
      <c r="F456" s="21" t="str">
        <f t="shared" si="61"/>
        <v>恰</v>
      </c>
      <c r="G456" s="21" t="str">
        <f>INDEX( {"body","discipline","area","topic","point"},MATCH(E456,{"知识体","知识域","知识区","知识主题","知识点"},0))</f>
        <v>point</v>
      </c>
      <c r="H456" s="21" t="str">
        <f>INDEX( {"super","just","sub","infras"},MATCH(F456,{"超","恰","亚","次"},0))</f>
        <v>just</v>
      </c>
      <c r="I456" s="21">
        <f>MATCH(E456,{"知识体","知识域","知识区","知识主题","知识点"},0)-1</f>
        <v>4</v>
      </c>
      <c r="J456" s="21">
        <f>MATCH(F456,{"超","恰","亚","次"},0)-1</f>
        <v>1</v>
      </c>
      <c r="K456" s="21" t="str">
        <f t="shared" si="62"/>
        <v>数学</v>
      </c>
      <c r="L456" s="26" t="s">
        <v>462</v>
      </c>
      <c r="M456" s="23"/>
      <c r="N456" s="23"/>
      <c r="O456" s="24" t="str">
        <f t="shared" si="56"/>
        <v xml:space="preserve">
  - 
    name:  平面向量基本定理的理解
    title:  平面向量基本定理的理解
    description: 
    koLyro: point
    koLyri:  just
    son: </v>
      </c>
      <c r="P456" s="27" t="str">
        <f t="shared" si="63"/>
        <v xml:space="preserve">
          - 
            name:  平面向量基本定理的理解
            title:  平面向量基本定理的理解
            description: 
            koLyro: point
            koLyri:  just
            son: </v>
      </c>
    </row>
    <row r="457" spans="1:16" ht="15" customHeight="1">
      <c r="A457" s="20">
        <f t="shared" si="57"/>
        <v>4</v>
      </c>
      <c r="B457" s="21" t="str">
        <f t="shared" si="58"/>
        <v>知识点</v>
      </c>
      <c r="C457" s="21" t="str">
        <f t="shared" si="59"/>
        <v>平面向量基本定理的应用</v>
      </c>
      <c r="D457" s="21" t="str">
        <f>IFERROR(IF(I457=1,INDEX( {"chinese","english","math","physics","chemistry","biology","politics","history","geography"},MATCH(C457,{"语文","英语","数学","物理","化学","生物","政治","历史","地理"},0)),IF(I457=2,INDEX(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,{"单项选择","阅读理解","信息匹配","完形填空","短文填空","单句填空","短文改错","单句改错","句型转换","翻译短语","翻译句子","词汇/短语及固搭","完成句子","听力"},0)),"")), "")</f>
        <v/>
      </c>
      <c r="E457" s="21" t="str">
        <f t="shared" si="60"/>
        <v>知识点</v>
      </c>
      <c r="F457" s="21" t="str">
        <f t="shared" si="61"/>
        <v>恰</v>
      </c>
      <c r="G457" s="21" t="str">
        <f>INDEX( {"body","discipline","area","topic","point"},MATCH(E457,{"知识体","知识域","知识区","知识主题","知识点"},0))</f>
        <v>point</v>
      </c>
      <c r="H457" s="21" t="str">
        <f>INDEX( {"super","just","sub","infras"},MATCH(F457,{"超","恰","亚","次"},0))</f>
        <v>just</v>
      </c>
      <c r="I457" s="21">
        <f>MATCH(E457,{"知识体","知识域","知识区","知识主题","知识点"},0)-1</f>
        <v>4</v>
      </c>
      <c r="J457" s="21">
        <f>MATCH(F457,{"超","恰","亚","次"},0)-1</f>
        <v>1</v>
      </c>
      <c r="K457" s="21" t="str">
        <f t="shared" si="62"/>
        <v>数学</v>
      </c>
      <c r="L457" s="26" t="s">
        <v>463</v>
      </c>
      <c r="M457" s="23"/>
      <c r="N457" s="23"/>
      <c r="O457" s="24" t="str">
        <f t="shared" si="56"/>
        <v xml:space="preserve">
  - 
    name:  平面向量基本定理的应用
    title:  平面向量基本定理的应用
    description: 
    koLyro: point
    koLyri:  just
    son: </v>
      </c>
      <c r="P457" s="27" t="str">
        <f t="shared" si="63"/>
        <v xml:space="preserve">
          - 
            name:  平面向量基本定理的应用
            title:  平面向量基本定理的应用
            description: 
            koLyro: point
            koLyri:  just
            son: </v>
      </c>
    </row>
    <row r="458" spans="1:16" ht="15" customHeight="1">
      <c r="A458" s="20">
        <f t="shared" si="57"/>
        <v>4</v>
      </c>
      <c r="B458" s="21" t="str">
        <f t="shared" si="58"/>
        <v>知识点</v>
      </c>
      <c r="C458" s="21" t="str">
        <f t="shared" si="59"/>
        <v>平面向量的坐标表示</v>
      </c>
      <c r="D458" s="21" t="str">
        <f>IFERROR(IF(I458=1,INDEX( {"chinese","english","math","physics","chemistry","biology","politics","history","geography"},MATCH(C458,{"语文","英语","数学","物理","化学","生物","政治","历史","地理"},0)),IF(I458=2,INDEX(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,{"单项选择","阅读理解","信息匹配","完形填空","短文填空","单句填空","短文改错","单句改错","句型转换","翻译短语","翻译句子","词汇/短语及固搭","完成句子","听力"},0)),"")), "")</f>
        <v/>
      </c>
      <c r="E458" s="21" t="str">
        <f t="shared" si="60"/>
        <v>知识点</v>
      </c>
      <c r="F458" s="21" t="str">
        <f t="shared" si="61"/>
        <v>恰</v>
      </c>
      <c r="G458" s="21" t="str">
        <f>INDEX( {"body","discipline","area","topic","point"},MATCH(E458,{"知识体","知识域","知识区","知识主题","知识点"},0))</f>
        <v>point</v>
      </c>
      <c r="H458" s="21" t="str">
        <f>INDEX( {"super","just","sub","infras"},MATCH(F458,{"超","恰","亚","次"},0))</f>
        <v>just</v>
      </c>
      <c r="I458" s="21">
        <f>MATCH(E458,{"知识体","知识域","知识区","知识主题","知识点"},0)-1</f>
        <v>4</v>
      </c>
      <c r="J458" s="21">
        <f>MATCH(F458,{"超","恰","亚","次"},0)-1</f>
        <v>1</v>
      </c>
      <c r="K458" s="21" t="str">
        <f t="shared" si="62"/>
        <v>数学</v>
      </c>
      <c r="L458" s="26" t="s">
        <v>464</v>
      </c>
      <c r="M458" s="23"/>
      <c r="N458" s="23"/>
      <c r="O458" s="24" t="str">
        <f t="shared" si="56"/>
        <v xml:space="preserve">
  - 
    name:  平面向量的坐标表示
    title:  平面向量的坐标表示
    description: 
    koLyro: point
    koLyri:  just
    son: </v>
      </c>
      <c r="P458" s="27" t="str">
        <f t="shared" si="63"/>
        <v xml:space="preserve">
          - 
            name:  平面向量的坐标表示
            title:  平面向量的坐标表示
            description: 
            koLyro: point
            koLyri:  just
            son: </v>
      </c>
    </row>
    <row r="459" spans="1:16" ht="15" customHeight="1">
      <c r="A459" s="20">
        <f t="shared" si="57"/>
        <v>4</v>
      </c>
      <c r="B459" s="21" t="str">
        <f t="shared" si="58"/>
        <v>知识点</v>
      </c>
      <c r="C459" s="21" t="str">
        <f t="shared" si="59"/>
        <v>平面向量的坐标运算</v>
      </c>
      <c r="D459" s="21" t="str">
        <f>IFERROR(IF(I459=1,INDEX( {"chinese","english","math","physics","chemistry","biology","politics","history","geography"},MATCH(C459,{"语文","英语","数学","物理","化学","生物","政治","历史","地理"},0)),IF(I459=2,INDEX(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,{"单项选择","阅读理解","信息匹配","完形填空","短文填空","单句填空","短文改错","单句改错","句型转换","翻译短语","翻译句子","词汇/短语及固搭","完成句子","听力"},0)),"")), "")</f>
        <v/>
      </c>
      <c r="E459" s="21" t="str">
        <f t="shared" si="60"/>
        <v>知识点</v>
      </c>
      <c r="F459" s="21" t="str">
        <f t="shared" si="61"/>
        <v>恰</v>
      </c>
      <c r="G459" s="21" t="str">
        <f>INDEX( {"body","discipline","area","topic","point"},MATCH(E459,{"知识体","知识域","知识区","知识主题","知识点"},0))</f>
        <v>point</v>
      </c>
      <c r="H459" s="21" t="str">
        <f>INDEX( {"super","just","sub","infras"},MATCH(F459,{"超","恰","亚","次"},0))</f>
        <v>just</v>
      </c>
      <c r="I459" s="21">
        <f>MATCH(E459,{"知识体","知识域","知识区","知识主题","知识点"},0)-1</f>
        <v>4</v>
      </c>
      <c r="J459" s="21">
        <f>MATCH(F459,{"超","恰","亚","次"},0)-1</f>
        <v>1</v>
      </c>
      <c r="K459" s="21" t="str">
        <f t="shared" si="62"/>
        <v>数学</v>
      </c>
      <c r="L459" s="26" t="s">
        <v>465</v>
      </c>
      <c r="M459" s="23"/>
      <c r="N459" s="23"/>
      <c r="O459" s="24" t="str">
        <f t="shared" si="56"/>
        <v xml:space="preserve">
  - 
    name:  平面向量的坐标运算
    title:  平面向量的坐标运算
    description: 
    koLyro: point
    koLyri:  just
    son: </v>
      </c>
      <c r="P459" s="27" t="str">
        <f t="shared" si="63"/>
        <v xml:space="preserve">
          - 
            name:  平面向量的坐标运算
            title:  平面向量的坐标运算
            description: 
            koLyro: point
            koLyri:  just
            son: </v>
      </c>
    </row>
    <row r="460" spans="1:16" ht="15" customHeight="1">
      <c r="A460" s="20">
        <f t="shared" si="57"/>
        <v>4</v>
      </c>
      <c r="B460" s="21" t="str">
        <f t="shared" si="58"/>
        <v>知识点</v>
      </c>
      <c r="C460" s="21" t="str">
        <f t="shared" si="59"/>
        <v>平面向量共线的坐标表示</v>
      </c>
      <c r="D460" s="21" t="str">
        <f>IFERROR(IF(I460=1,INDEX( {"chinese","english","math","physics","chemistry","biology","politics","history","geography"},MATCH(C460,{"语文","英语","数学","物理","化学","生物","政治","历史","地理"},0)),IF(I460=2,INDEX(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,{"单项选择","阅读理解","信息匹配","完形填空","短文填空","单句填空","短文改错","单句改错","句型转换","翻译短语","翻译句子","词汇/短语及固搭","完成句子","听力"},0)),"")), "")</f>
        <v/>
      </c>
      <c r="E460" s="21" t="str">
        <f t="shared" si="60"/>
        <v>知识点</v>
      </c>
      <c r="F460" s="21" t="str">
        <f t="shared" si="61"/>
        <v>恰</v>
      </c>
      <c r="G460" s="21" t="str">
        <f>INDEX( {"body","discipline","area","topic","point"},MATCH(E460,{"知识体","知识域","知识区","知识主题","知识点"},0))</f>
        <v>point</v>
      </c>
      <c r="H460" s="21" t="str">
        <f>INDEX( {"super","just","sub","infras"},MATCH(F460,{"超","恰","亚","次"},0))</f>
        <v>just</v>
      </c>
      <c r="I460" s="21">
        <f>MATCH(E460,{"知识体","知识域","知识区","知识主题","知识点"},0)-1</f>
        <v>4</v>
      </c>
      <c r="J460" s="21">
        <f>MATCH(F460,{"超","恰","亚","次"},0)-1</f>
        <v>1</v>
      </c>
      <c r="K460" s="21" t="str">
        <f t="shared" si="62"/>
        <v>数学</v>
      </c>
      <c r="L460" s="26" t="s">
        <v>466</v>
      </c>
      <c r="M460" s="23"/>
      <c r="N460" s="23"/>
      <c r="O460" s="24" t="str">
        <f t="shared" si="56"/>
        <v xml:space="preserve">
  - 
    name:  平面向量共线的坐标表示
    title:  平面向量共线的坐标表示
    description: 
    koLyro: point
    koLyri:  just
    son: </v>
      </c>
      <c r="P460" s="27" t="str">
        <f t="shared" si="63"/>
        <v xml:space="preserve">
          - 
            name:  平面向量共线的坐标表示
            title:  平面向量共线的坐标表示
            description: 
            koLyro: point
            koLyri:  just
            son: </v>
      </c>
    </row>
    <row r="461" spans="1:16" ht="15" customHeight="1">
      <c r="A461" s="20">
        <f t="shared" si="57"/>
        <v>3</v>
      </c>
      <c r="B461" s="21" t="str">
        <f t="shared" si="58"/>
        <v>知识主题</v>
      </c>
      <c r="C461" s="21" t="str">
        <f t="shared" si="59"/>
        <v xml:space="preserve"> 平面向量的数量积</v>
      </c>
      <c r="D461" s="21" t="str">
        <f>IFERROR(IF(I461=1,INDEX( {"chinese","english","math","physics","chemistry","biology","politics","history","geography"},MATCH(C461,{"语文","英语","数学","物理","化学","生物","政治","历史","地理"},0)),IF(I461=2,INDEX(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,{"单项选择","阅读理解","信息匹配","完形填空","短文填空","单句填空","短文改错","单句改错","句型转换","翻译短语","翻译句子","词汇/短语及固搭","完成句子","听力"},0)),"")), "")</f>
        <v/>
      </c>
      <c r="E461" s="21" t="str">
        <f t="shared" si="60"/>
        <v>知识主题</v>
      </c>
      <c r="F461" s="21" t="str">
        <f t="shared" si="61"/>
        <v>恰</v>
      </c>
      <c r="G461" s="21" t="str">
        <f>INDEX( {"body","discipline","area","topic","point"},MATCH(E461,{"知识体","知识域","知识区","知识主题","知识点"},0))</f>
        <v>topic</v>
      </c>
      <c r="H461" s="21" t="str">
        <f>INDEX( {"super","just","sub","infras"},MATCH(F461,{"超","恰","亚","次"},0))</f>
        <v>just</v>
      </c>
      <c r="I461" s="21">
        <f>MATCH(E461,{"知识体","知识域","知识区","知识主题","知识点"},0)-1</f>
        <v>3</v>
      </c>
      <c r="J461" s="21">
        <f>MATCH(F461,{"超","恰","亚","次"},0)-1</f>
        <v>1</v>
      </c>
      <c r="K461" s="21" t="str">
        <f t="shared" si="62"/>
        <v>数学</v>
      </c>
      <c r="L461" s="26" t="s">
        <v>4621</v>
      </c>
      <c r="M461" s="23" t="s">
        <v>468</v>
      </c>
      <c r="N461" s="23"/>
      <c r="O461" s="24" t="str">
        <f t="shared" si="56"/>
        <v xml:space="preserve">
  - 
    name:   平面向量的数量积
    title:   平面向量的数量积
    description: 
    koLyro: topic
    koLyri:  just
    son: </v>
      </c>
      <c r="P461" s="27" t="str">
        <f t="shared" si="63"/>
        <v xml:space="preserve">
        - 
          name:   平面向量的数量积
          title:   平面向量的数量积
          description: 
          koLyro: topic
          koLyri:  just
          son: </v>
      </c>
    </row>
    <row r="462" spans="1:16" ht="15" customHeight="1">
      <c r="A462" s="20">
        <f t="shared" si="57"/>
        <v>4</v>
      </c>
      <c r="B462" s="21" t="str">
        <f t="shared" si="58"/>
        <v>知识点</v>
      </c>
      <c r="C462" s="21" t="str">
        <f t="shared" si="59"/>
        <v>平面向量的数量积的定义</v>
      </c>
      <c r="D462" s="21" t="str">
        <f>IFERROR(IF(I462=1,INDEX( {"chinese","english","math","physics","chemistry","biology","politics","history","geography"},MATCH(C462,{"语文","英语","数学","物理","化学","生物","政治","历史","地理"},0)),IF(I462=2,INDEX(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,{"单项选择","阅读理解","信息匹配","完形填空","短文填空","单句填空","短文改错","单句改错","句型转换","翻译短语","翻译句子","词汇/短语及固搭","完成句子","听力"},0)),"")), "")</f>
        <v/>
      </c>
      <c r="E462" s="21" t="str">
        <f t="shared" si="60"/>
        <v>知识点</v>
      </c>
      <c r="F462" s="21" t="str">
        <f t="shared" si="61"/>
        <v>恰</v>
      </c>
      <c r="G462" s="21" t="str">
        <f>INDEX( {"body","discipline","area","topic","point"},MATCH(E462,{"知识体","知识域","知识区","知识主题","知识点"},0))</f>
        <v>point</v>
      </c>
      <c r="H462" s="21" t="str">
        <f>INDEX( {"super","just","sub","infras"},MATCH(F462,{"超","恰","亚","次"},0))</f>
        <v>just</v>
      </c>
      <c r="I462" s="21">
        <f>MATCH(E462,{"知识体","知识域","知识区","知识主题","知识点"},0)-1</f>
        <v>4</v>
      </c>
      <c r="J462" s="21">
        <f>MATCH(F462,{"超","恰","亚","次"},0)-1</f>
        <v>1</v>
      </c>
      <c r="K462" s="21" t="str">
        <f t="shared" si="62"/>
        <v>数学</v>
      </c>
      <c r="L462" s="26" t="s">
        <v>469</v>
      </c>
      <c r="M462" s="23"/>
      <c r="N462" s="23"/>
      <c r="O462" s="24" t="str">
        <f t="shared" si="56"/>
        <v xml:space="preserve">
  - 
    name:  平面向量的数量积的定义
    title:  平面向量的数量积的定义
    description: 
    koLyro: point
    koLyri:  just
    son: </v>
      </c>
      <c r="P462" s="27" t="str">
        <f t="shared" si="63"/>
        <v xml:space="preserve">
          - 
            name:  平面向量的数量积的定义
            title:  平面向量的数量积的定义
            description: 
            koLyro: point
            koLyri:  just
            son: </v>
      </c>
    </row>
    <row r="463" spans="1:16" ht="15" customHeight="1">
      <c r="A463" s="20">
        <f t="shared" si="57"/>
        <v>4</v>
      </c>
      <c r="B463" s="21" t="str">
        <f t="shared" si="58"/>
        <v>知识点</v>
      </c>
      <c r="C463" s="21" t="str">
        <f t="shared" si="59"/>
        <v>平面向量的数量积的性质</v>
      </c>
      <c r="D463" s="21" t="str">
        <f>IFERROR(IF(I463=1,INDEX( {"chinese","english","math","physics","chemistry","biology","politics","history","geography"},MATCH(C463,{"语文","英语","数学","物理","化学","生物","政治","历史","地理"},0)),IF(I463=2,INDEX(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,{"单项选择","阅读理解","信息匹配","完形填空","短文填空","单句填空","短文改错","单句改错","句型转换","翻译短语","翻译句子","词汇/短语及固搭","完成句子","听力"},0)),"")), "")</f>
        <v/>
      </c>
      <c r="E463" s="21" t="str">
        <f t="shared" si="60"/>
        <v>知识点</v>
      </c>
      <c r="F463" s="21" t="str">
        <f t="shared" si="61"/>
        <v>恰</v>
      </c>
      <c r="G463" s="21" t="str">
        <f>INDEX( {"body","discipline","area","topic","point"},MATCH(E463,{"知识体","知识域","知识区","知识主题","知识点"},0))</f>
        <v>point</v>
      </c>
      <c r="H463" s="21" t="str">
        <f>INDEX( {"super","just","sub","infras"},MATCH(F463,{"超","恰","亚","次"},0))</f>
        <v>just</v>
      </c>
      <c r="I463" s="21">
        <f>MATCH(E463,{"知识体","知识域","知识区","知识主题","知识点"},0)-1</f>
        <v>4</v>
      </c>
      <c r="J463" s="21">
        <f>MATCH(F463,{"超","恰","亚","次"},0)-1</f>
        <v>1</v>
      </c>
      <c r="K463" s="21" t="str">
        <f t="shared" si="62"/>
        <v>数学</v>
      </c>
      <c r="L463" s="26" t="s">
        <v>470</v>
      </c>
      <c r="M463" s="23"/>
      <c r="N463" s="23"/>
      <c r="O463" s="24" t="str">
        <f t="shared" si="56"/>
        <v xml:space="preserve">
  - 
    name:  平面向量的数量积的性质
    title:  平面向量的数量积的性质
    description: 
    koLyro: point
    koLyri:  just
    son: </v>
      </c>
      <c r="P463" s="27" t="str">
        <f t="shared" si="63"/>
        <v xml:space="preserve">
          - 
            name:  平面向量的数量积的性质
            title:  平面向量的数量积的性质
            description: 
            koLyro: point
            koLyri:  just
            son: </v>
      </c>
    </row>
    <row r="464" spans="1:16" ht="15" customHeight="1">
      <c r="A464" s="20">
        <f t="shared" si="57"/>
        <v>4</v>
      </c>
      <c r="B464" s="21" t="str">
        <f t="shared" si="58"/>
        <v>知识点</v>
      </c>
      <c r="C464" s="21" t="str">
        <f t="shared" si="59"/>
        <v>平面数量积的坐标运算</v>
      </c>
      <c r="D464" s="21" t="str">
        <f>IFERROR(IF(I464=1,INDEX( {"chinese","english","math","physics","chemistry","biology","politics","history","geography"},MATCH(C464,{"语文","英语","数学","物理","化学","生物","政治","历史","地理"},0)),IF(I464=2,INDEX(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,{"单项选择","阅读理解","信息匹配","完形填空","短文填空","单句填空","短文改错","单句改错","句型转换","翻译短语","翻译句子","词汇/短语及固搭","完成句子","听力"},0)),"")), "")</f>
        <v/>
      </c>
      <c r="E464" s="21" t="str">
        <f t="shared" si="60"/>
        <v>知识点</v>
      </c>
      <c r="F464" s="21" t="str">
        <f t="shared" si="61"/>
        <v>恰</v>
      </c>
      <c r="G464" s="21" t="str">
        <f>INDEX( {"body","discipline","area","topic","point"},MATCH(E464,{"知识体","知识域","知识区","知识主题","知识点"},0))</f>
        <v>point</v>
      </c>
      <c r="H464" s="21" t="str">
        <f>INDEX( {"super","just","sub","infras"},MATCH(F464,{"超","恰","亚","次"},0))</f>
        <v>just</v>
      </c>
      <c r="I464" s="21">
        <f>MATCH(E464,{"知识体","知识域","知识区","知识主题","知识点"},0)-1</f>
        <v>4</v>
      </c>
      <c r="J464" s="21">
        <f>MATCH(F464,{"超","恰","亚","次"},0)-1</f>
        <v>1</v>
      </c>
      <c r="K464" s="21" t="str">
        <f t="shared" si="62"/>
        <v>数学</v>
      </c>
      <c r="L464" s="26" t="s">
        <v>471</v>
      </c>
      <c r="M464" s="23"/>
      <c r="N464" s="23"/>
      <c r="O464" s="24" t="str">
        <f t="shared" si="56"/>
        <v xml:space="preserve">
  - 
    name:  平面数量积的坐标运算
    title:  平面数量积的坐标运算
    description: 
    koLyro: point
    koLyri:  just
    son: </v>
      </c>
      <c r="P464" s="27" t="str">
        <f t="shared" si="63"/>
        <v xml:space="preserve">
          - 
            name:  平面数量积的坐标运算
            title:  平面数量积的坐标运算
            description: 
            koLyro: point
            koLyri:  just
            son: </v>
      </c>
    </row>
    <row r="465" spans="1:16" ht="15" customHeight="1">
      <c r="A465" s="20">
        <f t="shared" si="57"/>
        <v>4</v>
      </c>
      <c r="B465" s="21" t="str">
        <f t="shared" si="58"/>
        <v>知识点</v>
      </c>
      <c r="C465" s="21" t="str">
        <f t="shared" si="59"/>
        <v>平面向量的模</v>
      </c>
      <c r="D465" s="21" t="str">
        <f>IFERROR(IF(I465=1,INDEX( {"chinese","english","math","physics","chemistry","biology","politics","history","geography"},MATCH(C465,{"语文","英语","数学","物理","化学","生物","政治","历史","地理"},0)),IF(I465=2,INDEX(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,{"单项选择","阅读理解","信息匹配","完形填空","短文填空","单句填空","短文改错","单句改错","句型转换","翻译短语","翻译句子","词汇/短语及固搭","完成句子","听力"},0)),"")), "")</f>
        <v/>
      </c>
      <c r="E465" s="21" t="str">
        <f t="shared" si="60"/>
        <v>知识点</v>
      </c>
      <c r="F465" s="21" t="str">
        <f t="shared" si="61"/>
        <v>恰</v>
      </c>
      <c r="G465" s="21" t="str">
        <f>INDEX( {"body","discipline","area","topic","point"},MATCH(E465,{"知识体","知识域","知识区","知识主题","知识点"},0))</f>
        <v>point</v>
      </c>
      <c r="H465" s="21" t="str">
        <f>INDEX( {"super","just","sub","infras"},MATCH(F465,{"超","恰","亚","次"},0))</f>
        <v>just</v>
      </c>
      <c r="I465" s="21">
        <f>MATCH(E465,{"知识体","知识域","知识区","知识主题","知识点"},0)-1</f>
        <v>4</v>
      </c>
      <c r="J465" s="21">
        <f>MATCH(F465,{"超","恰","亚","次"},0)-1</f>
        <v>1</v>
      </c>
      <c r="K465" s="21" t="str">
        <f t="shared" si="62"/>
        <v>数学</v>
      </c>
      <c r="L465" s="26" t="s">
        <v>452</v>
      </c>
      <c r="M465" s="23"/>
      <c r="N465" s="23"/>
      <c r="O465" s="24" t="str">
        <f t="shared" si="56"/>
        <v xml:space="preserve">
  - 
    name:  平面向量的模
    title:  平面向量的模
    description: 
    koLyro: point
    koLyri:  just
    son: </v>
      </c>
      <c r="P465" s="27" t="str">
        <f t="shared" si="63"/>
        <v xml:space="preserve">
          - 
            name:  平面向量的模
            title:  平面向量的模
            description: 
            koLyro: point
            koLyri:  just
            son: </v>
      </c>
    </row>
    <row r="466" spans="1:16" ht="15" customHeight="1">
      <c r="A466" s="20">
        <f t="shared" si="57"/>
        <v>5</v>
      </c>
      <c r="B466" s="21" t="str">
        <f t="shared" si="58"/>
        <v>知识亚点</v>
      </c>
      <c r="C466" s="21" t="str">
        <f t="shared" si="59"/>
        <v>平面向量的模长</v>
      </c>
      <c r="D466" s="21" t="str">
        <f>IFERROR(IF(I466=1,INDEX( {"chinese","english","math","physics","chemistry","biology","politics","history","geography"},MATCH(C466,{"语文","英语","数学","物理","化学","生物","政治","历史","地理"},0)),IF(I466=2,INDEX(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,{"单项选择","阅读理解","信息匹配","完形填空","短文填空","单句填空","短文改错","单句改错","句型转换","翻译短语","翻译句子","词汇/短语及固搭","完成句子","听力"},0)),"")), "")</f>
        <v/>
      </c>
      <c r="E466" s="21" t="str">
        <f t="shared" si="60"/>
        <v>知识点</v>
      </c>
      <c r="F466" s="21" t="str">
        <f t="shared" si="61"/>
        <v>亚</v>
      </c>
      <c r="G466" s="21" t="str">
        <f>INDEX( {"body","discipline","area","topic","point"},MATCH(E466,{"知识体","知识域","知识区","知识主题","知识点"},0))</f>
        <v>point</v>
      </c>
      <c r="H466" s="21" t="str">
        <f>INDEX( {"super","just","sub","infras"},MATCH(F466,{"超","恰","亚","次"},0))</f>
        <v>sub</v>
      </c>
      <c r="I466" s="21">
        <f>MATCH(E466,{"知识体","知识域","知识区","知识主题","知识点"},0)-1</f>
        <v>4</v>
      </c>
      <c r="J466" s="21">
        <f>MATCH(F466,{"超","恰","亚","次"},0)-1</f>
        <v>2</v>
      </c>
      <c r="K466" s="21" t="str">
        <f t="shared" si="62"/>
        <v>数学</v>
      </c>
      <c r="L466" s="26" t="s">
        <v>472</v>
      </c>
      <c r="M466" s="23"/>
      <c r="N466" s="23"/>
      <c r="O466" s="24" t="str">
        <f t="shared" si="56"/>
        <v xml:space="preserve">
  - 
    name:  平面向量的模长
    title:  平面向量的模长
    description: 
    koLyro: point
    koLyri:  sub
    son: </v>
      </c>
      <c r="P466" s="27" t="str">
        <f t="shared" si="63"/>
        <v xml:space="preserve">
            - 
              name:  平面向量的模长
              title:  平面向量的模长
              description: 
              koLyro: point
              koLyri:  sub
              son: </v>
      </c>
    </row>
    <row r="467" spans="1:16" ht="15" customHeight="1">
      <c r="A467" s="20">
        <f t="shared" si="57"/>
        <v>5</v>
      </c>
      <c r="B467" s="21" t="str">
        <f t="shared" si="58"/>
        <v>知识亚点</v>
      </c>
      <c r="C467" s="21" t="str">
        <f t="shared" si="59"/>
        <v>平面向量的模的最值</v>
      </c>
      <c r="D467" s="21" t="str">
        <f>IFERROR(IF(I467=1,INDEX( {"chinese","english","math","physics","chemistry","biology","politics","history","geography"},MATCH(C467,{"语文","英语","数学","物理","化学","生物","政治","历史","地理"},0)),IF(I467=2,INDEX(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,{"单项选择","阅读理解","信息匹配","完形填空","短文填空","单句填空","短文改错","单句改错","句型转换","翻译短语","翻译句子","词汇/短语及固搭","完成句子","听力"},0)),"")), "")</f>
        <v/>
      </c>
      <c r="E467" s="21" t="str">
        <f t="shared" si="60"/>
        <v>知识点</v>
      </c>
      <c r="F467" s="21" t="str">
        <f t="shared" si="61"/>
        <v>亚</v>
      </c>
      <c r="G467" s="21" t="str">
        <f>INDEX( {"body","discipline","area","topic","point"},MATCH(E467,{"知识体","知识域","知识区","知识主题","知识点"},0))</f>
        <v>point</v>
      </c>
      <c r="H467" s="21" t="str">
        <f>INDEX( {"super","just","sub","infras"},MATCH(F467,{"超","恰","亚","次"},0))</f>
        <v>sub</v>
      </c>
      <c r="I467" s="21">
        <f>MATCH(E467,{"知识体","知识域","知识区","知识主题","知识点"},0)-1</f>
        <v>4</v>
      </c>
      <c r="J467" s="21">
        <f>MATCH(F467,{"超","恰","亚","次"},0)-1</f>
        <v>2</v>
      </c>
      <c r="K467" s="21" t="str">
        <f t="shared" si="62"/>
        <v>数学</v>
      </c>
      <c r="L467" s="26" t="s">
        <v>473</v>
      </c>
      <c r="M467" s="23"/>
      <c r="N467" s="23"/>
      <c r="O467" s="24" t="str">
        <f t="shared" si="56"/>
        <v xml:space="preserve">
  - 
    name:  平面向量的模的最值
    title:  平面向量的模的最值
    description: 
    koLyro: point
    koLyri:  sub
    son: </v>
      </c>
      <c r="P467" s="27" t="str">
        <f t="shared" si="63"/>
        <v xml:space="preserve">
            - 
              name:  平面向量的模的最值
              title:  平面向量的模的最值
              description: 
              koLyro: point
              koLyri:  sub
              son: </v>
      </c>
    </row>
    <row r="468" spans="1:16" ht="15" customHeight="1">
      <c r="A468" s="20">
        <f t="shared" si="57"/>
        <v>4</v>
      </c>
      <c r="B468" s="21" t="str">
        <f t="shared" si="58"/>
        <v>知识点</v>
      </c>
      <c r="C468" s="21" t="str">
        <f t="shared" si="59"/>
        <v>平面向量的夹角</v>
      </c>
      <c r="D468" s="21" t="str">
        <f>IFERROR(IF(I468=1,INDEX( {"chinese","english","math","physics","chemistry","biology","politics","history","geography"},MATCH(C468,{"语文","英语","数学","物理","化学","生物","政治","历史","地理"},0)),IF(I468=2,INDEX(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,{"单项选择","阅读理解","信息匹配","完形填空","短文填空","单句填空","短文改错","单句改错","句型转换","翻译短语","翻译句子","词汇/短语及固搭","完成句子","听力"},0)),"")), "")</f>
        <v/>
      </c>
      <c r="E468" s="21" t="str">
        <f t="shared" si="60"/>
        <v>知识点</v>
      </c>
      <c r="F468" s="21" t="str">
        <f t="shared" si="61"/>
        <v>恰</v>
      </c>
      <c r="G468" s="21" t="str">
        <f>INDEX( {"body","discipline","area","topic","point"},MATCH(E468,{"知识体","知识域","知识区","知识主题","知识点"},0))</f>
        <v>point</v>
      </c>
      <c r="H468" s="21" t="str">
        <f>INDEX( {"super","just","sub","infras"},MATCH(F468,{"超","恰","亚","次"},0))</f>
        <v>just</v>
      </c>
      <c r="I468" s="21">
        <f>MATCH(E468,{"知识体","知识域","知识区","知识主题","知识点"},0)-1</f>
        <v>4</v>
      </c>
      <c r="J468" s="21">
        <f>MATCH(F468,{"超","恰","亚","次"},0)-1</f>
        <v>1</v>
      </c>
      <c r="K468" s="21" t="str">
        <f t="shared" si="62"/>
        <v>数学</v>
      </c>
      <c r="L468" s="26" t="s">
        <v>474</v>
      </c>
      <c r="M468" s="23"/>
      <c r="N468" s="23"/>
      <c r="O468" s="24" t="str">
        <f t="shared" si="56"/>
        <v xml:space="preserve">
  - 
    name:  平面向量的夹角
    title:  平面向量的夹角
    description: 
    koLyro: point
    koLyri:  just
    son: </v>
      </c>
      <c r="P468" s="27" t="str">
        <f t="shared" si="63"/>
        <v xml:space="preserve">
          - 
            name:  平面向量的夹角
            title:  平面向量的夹角
            description: 
            koLyro: point
            koLyri:  just
            son: </v>
      </c>
    </row>
    <row r="469" spans="1:16" ht="15" customHeight="1">
      <c r="A469" s="20">
        <f t="shared" si="57"/>
        <v>4</v>
      </c>
      <c r="B469" s="21" t="str">
        <f t="shared" si="58"/>
        <v>知识点</v>
      </c>
      <c r="C469" s="21" t="str">
        <f t="shared" si="59"/>
        <v>平面向量的投影</v>
      </c>
      <c r="D469" s="21" t="str">
        <f>IFERROR(IF(I469=1,INDEX( {"chinese","english","math","physics","chemistry","biology","politics","history","geography"},MATCH(C469,{"语文","英语","数学","物理","化学","生物","政治","历史","地理"},0)),IF(I469=2,INDEX(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,{"单项选择","阅读理解","信息匹配","完形填空","短文填空","单句填空","短文改错","单句改错","句型转换","翻译短语","翻译句子","词汇/短语及固搭","完成句子","听力"},0)),"")), "")</f>
        <v/>
      </c>
      <c r="E469" s="21" t="str">
        <f t="shared" si="60"/>
        <v>知识点</v>
      </c>
      <c r="F469" s="21" t="str">
        <f t="shared" si="61"/>
        <v>恰</v>
      </c>
      <c r="G469" s="21" t="str">
        <f>INDEX( {"body","discipline","area","topic","point"},MATCH(E469,{"知识体","知识域","知识区","知识主题","知识点"},0))</f>
        <v>point</v>
      </c>
      <c r="H469" s="21" t="str">
        <f>INDEX( {"super","just","sub","infras"},MATCH(F469,{"超","恰","亚","次"},0))</f>
        <v>just</v>
      </c>
      <c r="I469" s="21">
        <f>MATCH(E469,{"知识体","知识域","知识区","知识主题","知识点"},0)-1</f>
        <v>4</v>
      </c>
      <c r="J469" s="21">
        <f>MATCH(F469,{"超","恰","亚","次"},0)-1</f>
        <v>1</v>
      </c>
      <c r="K469" s="21" t="str">
        <f t="shared" si="62"/>
        <v>数学</v>
      </c>
      <c r="L469" s="26" t="s">
        <v>475</v>
      </c>
      <c r="M469" s="23"/>
      <c r="N469" s="23"/>
      <c r="O469" s="24" t="str">
        <f t="shared" si="56"/>
        <v xml:space="preserve">
  - 
    name:  平面向量的投影
    title:  平面向量的投影
    description: 
    koLyro: point
    koLyri:  just
    son: </v>
      </c>
      <c r="P469" s="27" t="str">
        <f t="shared" si="63"/>
        <v xml:space="preserve">
          - 
            name:  平面向量的投影
            title:  平面向量的投影
            description: 
            koLyro: point
            koLyri:  just
            son: </v>
      </c>
    </row>
    <row r="470" spans="1:16" ht="15" customHeight="1">
      <c r="A470" s="20">
        <f t="shared" si="57"/>
        <v>4</v>
      </c>
      <c r="B470" s="21" t="str">
        <f t="shared" si="58"/>
        <v>知识点</v>
      </c>
      <c r="C470" s="21" t="str">
        <f t="shared" si="59"/>
        <v>平面向量的垂直关系</v>
      </c>
      <c r="D470" s="21" t="str">
        <f>IFERROR(IF(I470=1,INDEX( {"chinese","english","math","physics","chemistry","biology","politics","history","geography"},MATCH(C470,{"语文","英语","数学","物理","化学","生物","政治","历史","地理"},0)),IF(I470=2,INDEX(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,{"单项选择","阅读理解","信息匹配","完形填空","短文填空","单句填空","短文改错","单句改错","句型转换","翻译短语","翻译句子","词汇/短语及固搭","完成句子","听力"},0)),"")), "")</f>
        <v/>
      </c>
      <c r="E470" s="21" t="str">
        <f t="shared" si="60"/>
        <v>知识点</v>
      </c>
      <c r="F470" s="21" t="str">
        <f t="shared" si="61"/>
        <v>恰</v>
      </c>
      <c r="G470" s="21" t="str">
        <f>INDEX( {"body","discipline","area","topic","point"},MATCH(E470,{"知识体","知识域","知识区","知识主题","知识点"},0))</f>
        <v>point</v>
      </c>
      <c r="H470" s="21" t="str">
        <f>INDEX( {"super","just","sub","infras"},MATCH(F470,{"超","恰","亚","次"},0))</f>
        <v>just</v>
      </c>
      <c r="I470" s="21">
        <f>MATCH(E470,{"知识体","知识域","知识区","知识主题","知识点"},0)-1</f>
        <v>4</v>
      </c>
      <c r="J470" s="21">
        <f>MATCH(F470,{"超","恰","亚","次"},0)-1</f>
        <v>1</v>
      </c>
      <c r="K470" s="21" t="str">
        <f t="shared" si="62"/>
        <v>数学</v>
      </c>
      <c r="L470" s="26" t="s">
        <v>476</v>
      </c>
      <c r="M470" s="23"/>
      <c r="N470" s="23"/>
      <c r="O470" s="24" t="str">
        <f t="shared" si="56"/>
        <v xml:space="preserve">
  - 
    name:  平面向量的垂直关系
    title:  平面向量的垂直关系
    description: 
    koLyro: point
    koLyri:  just
    son: </v>
      </c>
      <c r="P470" s="27" t="str">
        <f t="shared" si="63"/>
        <v xml:space="preserve">
          - 
            name:  平面向量的垂直关系
            title:  平面向量的垂直关系
            description: 
            koLyro: point
            koLyri:  just
            son: </v>
      </c>
    </row>
    <row r="471" spans="1:16" ht="15" customHeight="1">
      <c r="A471" s="20">
        <f t="shared" si="57"/>
        <v>4</v>
      </c>
      <c r="B471" s="21" t="str">
        <f t="shared" si="58"/>
        <v>知识点</v>
      </c>
      <c r="C471" s="21" t="str">
        <f t="shared" si="59"/>
        <v>几何图形中的数量积问题</v>
      </c>
      <c r="D471" s="21" t="str">
        <f>IFERROR(IF(I471=1,INDEX( {"chinese","english","math","physics","chemistry","biology","politics","history","geography"},MATCH(C471,{"语文","英语","数学","物理","化学","生物","政治","历史","地理"},0)),IF(I471=2,INDEX(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,{"单项选择","阅读理解","信息匹配","完形填空","短文填空","单句填空","短文改错","单句改错","句型转换","翻译短语","翻译句子","词汇/短语及固搭","完成句子","听力"},0)),"")), "")</f>
        <v/>
      </c>
      <c r="E471" s="21" t="str">
        <f t="shared" si="60"/>
        <v>知识点</v>
      </c>
      <c r="F471" s="21" t="str">
        <f t="shared" si="61"/>
        <v>恰</v>
      </c>
      <c r="G471" s="21" t="str">
        <f>INDEX( {"body","discipline","area","topic","point"},MATCH(E471,{"知识体","知识域","知识区","知识主题","知识点"},0))</f>
        <v>point</v>
      </c>
      <c r="H471" s="21" t="str">
        <f>INDEX( {"super","just","sub","infras"},MATCH(F471,{"超","恰","亚","次"},0))</f>
        <v>just</v>
      </c>
      <c r="I471" s="21">
        <f>MATCH(E471,{"知识体","知识域","知识区","知识主题","知识点"},0)-1</f>
        <v>4</v>
      </c>
      <c r="J471" s="21">
        <f>MATCH(F471,{"超","恰","亚","次"},0)-1</f>
        <v>1</v>
      </c>
      <c r="K471" s="21" t="str">
        <f t="shared" si="62"/>
        <v>数学</v>
      </c>
      <c r="L471" s="26" t="s">
        <v>477</v>
      </c>
      <c r="M471" s="23"/>
      <c r="N471" s="23"/>
      <c r="O471" s="24" t="str">
        <f t="shared" si="56"/>
        <v xml:space="preserve">
  - 
    name:  几何图形中的数量积问题
    title:  几何图形中的数量积问题
    description: 
    koLyro: point
    koLyri:  just
    son: </v>
      </c>
      <c r="P471" s="27" t="str">
        <f t="shared" si="63"/>
        <v xml:space="preserve">
          - 
            name:  几何图形中的数量积问题
            title:  几何图形中的数量积问题
            description: 
            koLyro: point
            koLyri:  just
            son: </v>
      </c>
    </row>
    <row r="472" spans="1:16" ht="15" customHeight="1">
      <c r="A472" s="20">
        <f t="shared" si="57"/>
        <v>4</v>
      </c>
      <c r="B472" s="21" t="str">
        <f t="shared" si="58"/>
        <v>知识点</v>
      </c>
      <c r="C472" s="21" t="str">
        <f t="shared" si="59"/>
        <v>平面向量数量积的最值问题</v>
      </c>
      <c r="D472" s="21" t="str">
        <f>IFERROR(IF(I472=1,INDEX( {"chinese","english","math","physics","chemistry","biology","politics","history","geography"},MATCH(C472,{"语文","英语","数学","物理","化学","生物","政治","历史","地理"},0)),IF(I472=2,INDEX(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,{"单项选择","阅读理解","信息匹配","完形填空","短文填空","单句填空","短文改错","单句改错","句型转换","翻译短语","翻译句子","词汇/短语及固搭","完成句子","听力"},0)),"")), "")</f>
        <v/>
      </c>
      <c r="E472" s="21" t="str">
        <f t="shared" si="60"/>
        <v>知识点</v>
      </c>
      <c r="F472" s="21" t="str">
        <f t="shared" si="61"/>
        <v>恰</v>
      </c>
      <c r="G472" s="21" t="str">
        <f>INDEX( {"body","discipline","area","topic","point"},MATCH(E472,{"知识体","知识域","知识区","知识主题","知识点"},0))</f>
        <v>point</v>
      </c>
      <c r="H472" s="21" t="str">
        <f>INDEX( {"super","just","sub","infras"},MATCH(F472,{"超","恰","亚","次"},0))</f>
        <v>just</v>
      </c>
      <c r="I472" s="21">
        <f>MATCH(E472,{"知识体","知识域","知识区","知识主题","知识点"},0)-1</f>
        <v>4</v>
      </c>
      <c r="J472" s="21">
        <f>MATCH(F472,{"超","恰","亚","次"},0)-1</f>
        <v>1</v>
      </c>
      <c r="K472" s="21" t="str">
        <f t="shared" si="62"/>
        <v>数学</v>
      </c>
      <c r="L472" s="26" t="s">
        <v>478</v>
      </c>
      <c r="M472" s="23"/>
      <c r="N472" s="23"/>
      <c r="O472" s="24" t="str">
        <f t="shared" si="56"/>
        <v xml:space="preserve">
  - 
    name:  平面向量数量积的最值问题
    title:  平面向量数量积的最值问题
    description: 
    koLyro: point
    koLyri:  just
    son: </v>
      </c>
      <c r="P472" s="27" t="str">
        <f t="shared" si="63"/>
        <v xml:space="preserve">
          - 
            name:  平面向量数量积的最值问题
            title:  平面向量数量积的最值问题
            description: 
            koLyro: point
            koLyri:  just
            son: </v>
      </c>
    </row>
    <row r="473" spans="1:16" ht="15" customHeight="1">
      <c r="A473" s="20">
        <f t="shared" si="57"/>
        <v>4</v>
      </c>
      <c r="B473" s="21" t="str">
        <f t="shared" si="58"/>
        <v>知识点</v>
      </c>
      <c r="C473" s="21" t="str">
        <f t="shared" si="59"/>
        <v>平面向量数量积的恒成立问题</v>
      </c>
      <c r="D473" s="21" t="str">
        <f>IFERROR(IF(I473=1,INDEX( {"chinese","english","math","physics","chemistry","biology","politics","history","geography"},MATCH(C473,{"语文","英语","数学","物理","化学","生物","政治","历史","地理"},0)),IF(I473=2,INDEX(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,{"单项选择","阅读理解","信息匹配","完形填空","短文填空","单句填空","短文改错","单句改错","句型转换","翻译短语","翻译句子","词汇/短语及固搭","完成句子","听力"},0)),"")), "")</f>
        <v/>
      </c>
      <c r="E473" s="21" t="str">
        <f t="shared" si="60"/>
        <v>知识点</v>
      </c>
      <c r="F473" s="21" t="str">
        <f t="shared" si="61"/>
        <v>恰</v>
      </c>
      <c r="G473" s="21" t="str">
        <f>INDEX( {"body","discipline","area","topic","point"},MATCH(E473,{"知识体","知识域","知识区","知识主题","知识点"},0))</f>
        <v>point</v>
      </c>
      <c r="H473" s="21" t="str">
        <f>INDEX( {"super","just","sub","infras"},MATCH(F473,{"超","恰","亚","次"},0))</f>
        <v>just</v>
      </c>
      <c r="I473" s="21">
        <f>MATCH(E473,{"知识体","知识域","知识区","知识主题","知识点"},0)-1</f>
        <v>4</v>
      </c>
      <c r="J473" s="21">
        <f>MATCH(F473,{"超","恰","亚","次"},0)-1</f>
        <v>1</v>
      </c>
      <c r="K473" s="21" t="str">
        <f t="shared" si="62"/>
        <v>数学</v>
      </c>
      <c r="L473" s="26" t="s">
        <v>479</v>
      </c>
      <c r="M473" s="23"/>
      <c r="N473" s="23"/>
      <c r="O473" s="24" t="str">
        <f t="shared" si="56"/>
        <v xml:space="preserve">
  - 
    name:  平面向量数量积的恒成立问题
    title:  平面向量数量积的恒成立问题
    description: 
    koLyro: point
    koLyri:  just
    son: </v>
      </c>
      <c r="P473" s="27" t="str">
        <f t="shared" si="63"/>
        <v xml:space="preserve">
          - 
            name:  平面向量数量积的恒成立问题
            title:  平面向量数量积的恒成立问题
            description: 
            koLyro: point
            koLyri:  just
            son: </v>
      </c>
    </row>
    <row r="474" spans="1:16" ht="15" customHeight="1">
      <c r="A474" s="20">
        <f t="shared" si="57"/>
        <v>3</v>
      </c>
      <c r="B474" s="21" t="str">
        <f t="shared" si="58"/>
        <v>知识主题</v>
      </c>
      <c r="C474" s="21" t="str">
        <f t="shared" si="59"/>
        <v xml:space="preserve"> 平面向量应用举例</v>
      </c>
      <c r="D474" s="21" t="str">
        <f>IFERROR(IF(I474=1,INDEX( {"chinese","english","math","physics","chemistry","biology","politics","history","geography"},MATCH(C474,{"语文","英语","数学","物理","化学","生物","政治","历史","地理"},0)),IF(I474=2,INDEX(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,{"单项选择","阅读理解","信息匹配","完形填空","短文填空","单句填空","短文改错","单句改错","句型转换","翻译短语","翻译句子","词汇/短语及固搭","完成句子","听力"},0)),"")), "")</f>
        <v/>
      </c>
      <c r="E474" s="21" t="str">
        <f t="shared" si="60"/>
        <v>知识主题</v>
      </c>
      <c r="F474" s="21" t="str">
        <f t="shared" si="61"/>
        <v>恰</v>
      </c>
      <c r="G474" s="21" t="str">
        <f>INDEX( {"body","discipline","area","topic","point"},MATCH(E474,{"知识体","知识域","知识区","知识主题","知识点"},0))</f>
        <v>topic</v>
      </c>
      <c r="H474" s="21" t="str">
        <f>INDEX( {"super","just","sub","infras"},MATCH(F474,{"超","恰","亚","次"},0))</f>
        <v>just</v>
      </c>
      <c r="I474" s="21">
        <f>MATCH(E474,{"知识体","知识域","知识区","知识主题","知识点"},0)-1</f>
        <v>3</v>
      </c>
      <c r="J474" s="21">
        <f>MATCH(F474,{"超","恰","亚","次"},0)-1</f>
        <v>1</v>
      </c>
      <c r="K474" s="21" t="str">
        <f t="shared" si="62"/>
        <v>数学</v>
      </c>
      <c r="L474" s="26" t="s">
        <v>4622</v>
      </c>
      <c r="M474" s="23" t="s">
        <v>481</v>
      </c>
      <c r="N474" s="23"/>
      <c r="O474" s="24" t="str">
        <f t="shared" si="56"/>
        <v xml:space="preserve">
  - 
    name:   平面向量应用举例
    title:   平面向量应用举例
    description: 
    koLyro: topic
    koLyri:  just
    son: </v>
      </c>
      <c r="P474" s="27" t="str">
        <f t="shared" si="63"/>
        <v xml:space="preserve">
        - 
          name:   平面向量应用举例
          title:   平面向量应用举例
          description: 
          koLyro: topic
          koLyri:  just
          son: </v>
      </c>
    </row>
    <row r="475" spans="1:16" ht="15" customHeight="1">
      <c r="A475" s="20">
        <f t="shared" si="57"/>
        <v>4</v>
      </c>
      <c r="B475" s="21" t="str">
        <f t="shared" si="58"/>
        <v>知识点</v>
      </c>
      <c r="C475" s="21" t="str">
        <f t="shared" si="59"/>
        <v>平面向量在平面几何中的应用</v>
      </c>
      <c r="D475" s="21" t="str">
        <f>IFERROR(IF(I475=1,INDEX( {"chinese","english","math","physics","chemistry","biology","politics","history","geography"},MATCH(C475,{"语文","英语","数学","物理","化学","生物","政治","历史","地理"},0)),IF(I475=2,INDEX(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,{"单项选择","阅读理解","信息匹配","完形填空","短文填空","单句填空","短文改错","单句改错","句型转换","翻译短语","翻译句子","词汇/短语及固搭","完成句子","听力"},0)),"")), "")</f>
        <v/>
      </c>
      <c r="E475" s="21" t="str">
        <f t="shared" si="60"/>
        <v>知识点</v>
      </c>
      <c r="F475" s="21" t="str">
        <f t="shared" si="61"/>
        <v>恰</v>
      </c>
      <c r="G475" s="21" t="str">
        <f>INDEX( {"body","discipline","area","topic","point"},MATCH(E475,{"知识体","知识域","知识区","知识主题","知识点"},0))</f>
        <v>point</v>
      </c>
      <c r="H475" s="21" t="str">
        <f>INDEX( {"super","just","sub","infras"},MATCH(F475,{"超","恰","亚","次"},0))</f>
        <v>just</v>
      </c>
      <c r="I475" s="21">
        <f>MATCH(E475,{"知识体","知识域","知识区","知识主题","知识点"},0)-1</f>
        <v>4</v>
      </c>
      <c r="J475" s="21">
        <f>MATCH(F475,{"超","恰","亚","次"},0)-1</f>
        <v>1</v>
      </c>
      <c r="K475" s="21" t="str">
        <f t="shared" si="62"/>
        <v>数学</v>
      </c>
      <c r="L475" s="26" t="s">
        <v>482</v>
      </c>
      <c r="M475" s="23"/>
      <c r="N475" s="23"/>
      <c r="O475" s="24" t="str">
        <f t="shared" si="56"/>
        <v xml:space="preserve">
  - 
    name:  平面向量在平面几何中的应用
    title:  平面向量在平面几何中的应用
    description: 
    koLyro: point
    koLyri:  just
    son: </v>
      </c>
      <c r="P475" s="27" t="str">
        <f t="shared" si="63"/>
        <v xml:space="preserve">
          - 
            name:  平面向量在平面几何中的应用
            title:  平面向量在平面几何中的应用
            description: 
            koLyro: point
            koLyri:  just
            son: </v>
      </c>
    </row>
    <row r="476" spans="1:16" ht="15" customHeight="1">
      <c r="A476" s="20">
        <f t="shared" si="57"/>
        <v>4</v>
      </c>
      <c r="B476" s="21" t="str">
        <f t="shared" si="58"/>
        <v>知识点</v>
      </c>
      <c r="C476" s="21" t="str">
        <f t="shared" si="59"/>
        <v>平面几何在物理中的应用</v>
      </c>
      <c r="D476" s="21" t="str">
        <f>IFERROR(IF(I476=1,INDEX( {"chinese","english","math","physics","chemistry","biology","politics","history","geography"},MATCH(C476,{"语文","英语","数学","物理","化学","生物","政治","历史","地理"},0)),IF(I476=2,INDEX(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,{"单项选择","阅读理解","信息匹配","完形填空","短文填空","单句填空","短文改错","单句改错","句型转换","翻译短语","翻译句子","词汇/短语及固搭","完成句子","听力"},0)),"")), "")</f>
        <v/>
      </c>
      <c r="E476" s="21" t="str">
        <f t="shared" si="60"/>
        <v>知识点</v>
      </c>
      <c r="F476" s="21" t="str">
        <f t="shared" si="61"/>
        <v>恰</v>
      </c>
      <c r="G476" s="21" t="str">
        <f>INDEX( {"body","discipline","area","topic","point"},MATCH(E476,{"知识体","知识域","知识区","知识主题","知识点"},0))</f>
        <v>point</v>
      </c>
      <c r="H476" s="21" t="str">
        <f>INDEX( {"super","just","sub","infras"},MATCH(F476,{"超","恰","亚","次"},0))</f>
        <v>just</v>
      </c>
      <c r="I476" s="21">
        <f>MATCH(E476,{"知识体","知识域","知识区","知识主题","知识点"},0)-1</f>
        <v>4</v>
      </c>
      <c r="J476" s="21">
        <f>MATCH(F476,{"超","恰","亚","次"},0)-1</f>
        <v>1</v>
      </c>
      <c r="K476" s="21" t="str">
        <f t="shared" si="62"/>
        <v>数学</v>
      </c>
      <c r="L476" s="26" t="s">
        <v>483</v>
      </c>
      <c r="M476" s="23"/>
      <c r="N476" s="23"/>
      <c r="O476" s="24" t="str">
        <f t="shared" si="56"/>
        <v xml:space="preserve">
  - 
    name:  平面几何在物理中的应用
    title:  平面几何在物理中的应用
    description: 
    koLyro: point
    koLyri:  just
    son: </v>
      </c>
      <c r="P476" s="27" t="str">
        <f t="shared" si="63"/>
        <v xml:space="preserve">
          - 
            name:  平面几何在物理中的应用
            title:  平面几何在物理中的应用
            description: 
            koLyro: point
            koLyri:  just
            son: </v>
      </c>
    </row>
    <row r="477" spans="1:16" ht="15" customHeight="1">
      <c r="A477" s="20">
        <f t="shared" si="57"/>
        <v>3</v>
      </c>
      <c r="B477" s="21" t="str">
        <f t="shared" si="58"/>
        <v>知识主题</v>
      </c>
      <c r="C477" s="21" t="str">
        <f t="shared" si="59"/>
        <v xml:space="preserve"> 数系的扩充与复数的引入</v>
      </c>
      <c r="D477" s="21" t="str">
        <f>IFERROR(IF(I477=1,INDEX( {"chinese","english","math","physics","chemistry","biology","politics","history","geography"},MATCH(C477,{"语文","英语","数学","物理","化学","生物","政治","历史","地理"},0)),IF(I477=2,INDEX(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,{"单项选择","阅读理解","信息匹配","完形填空","短文填空","单句填空","短文改错","单句改错","句型转换","翻译短语","翻译句子","词汇/短语及固搭","完成句子","听力"},0)),"")), "")</f>
        <v/>
      </c>
      <c r="E477" s="21" t="str">
        <f t="shared" si="60"/>
        <v>知识主题</v>
      </c>
      <c r="F477" s="21" t="str">
        <f t="shared" si="61"/>
        <v>恰</v>
      </c>
      <c r="G477" s="21" t="str">
        <f>INDEX( {"body","discipline","area","topic","point"},MATCH(E477,{"知识体","知识域","知识区","知识主题","知识点"},0))</f>
        <v>topic</v>
      </c>
      <c r="H477" s="21" t="str">
        <f>INDEX( {"super","just","sub","infras"},MATCH(F477,{"超","恰","亚","次"},0))</f>
        <v>just</v>
      </c>
      <c r="I477" s="21">
        <f>MATCH(E477,{"知识体","知识域","知识区","知识主题","知识点"},0)-1</f>
        <v>3</v>
      </c>
      <c r="J477" s="21">
        <f>MATCH(F477,{"超","恰","亚","次"},0)-1</f>
        <v>1</v>
      </c>
      <c r="K477" s="21" t="str">
        <f t="shared" si="62"/>
        <v>数学</v>
      </c>
      <c r="L477" s="26" t="s">
        <v>4623</v>
      </c>
      <c r="M477" s="23" t="s">
        <v>485</v>
      </c>
      <c r="N477" s="23"/>
      <c r="O477" s="24" t="str">
        <f t="shared" si="56"/>
        <v xml:space="preserve">
  - 
    name:   数系的扩充与复数的引入
    title:   数系的扩充与复数的引入
    description: 
    koLyro: topic
    koLyri:  just
    son: </v>
      </c>
      <c r="P477" s="27" t="str">
        <f t="shared" si="63"/>
        <v xml:space="preserve">
        - 
          name:   数系的扩充与复数的引入
          title:   数系的扩充与复数的引入
          description: 
          koLyro: topic
          koLyri:  just
          son: </v>
      </c>
    </row>
    <row r="478" spans="1:16" ht="15" customHeight="1">
      <c r="A478" s="20">
        <f t="shared" si="57"/>
        <v>4</v>
      </c>
      <c r="B478" s="21" t="str">
        <f t="shared" si="58"/>
        <v>知识点</v>
      </c>
      <c r="C478" s="21" t="str">
        <f t="shared" si="59"/>
        <v>复数的基本概念</v>
      </c>
      <c r="D478" s="21" t="str">
        <f>IFERROR(IF(I478=1,INDEX( {"chinese","english","math","physics","chemistry","biology","politics","history","geography"},MATCH(C478,{"语文","英语","数学","物理","化学","生物","政治","历史","地理"},0)),IF(I478=2,INDEX(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,{"单项选择","阅读理解","信息匹配","完形填空","短文填空","单句填空","短文改错","单句改错","句型转换","翻译短语","翻译句子","词汇/短语及固搭","完成句子","听力"},0)),"")), "")</f>
        <v/>
      </c>
      <c r="E478" s="21" t="str">
        <f t="shared" si="60"/>
        <v>知识点</v>
      </c>
      <c r="F478" s="21" t="str">
        <f t="shared" si="61"/>
        <v>恰</v>
      </c>
      <c r="G478" s="21" t="str">
        <f>INDEX( {"body","discipline","area","topic","point"},MATCH(E478,{"知识体","知识域","知识区","知识主题","知识点"},0))</f>
        <v>point</v>
      </c>
      <c r="H478" s="21" t="str">
        <f>INDEX( {"super","just","sub","infras"},MATCH(F478,{"超","恰","亚","次"},0))</f>
        <v>just</v>
      </c>
      <c r="I478" s="21">
        <f>MATCH(E478,{"知识体","知识域","知识区","知识主题","知识点"},0)-1</f>
        <v>4</v>
      </c>
      <c r="J478" s="21">
        <f>MATCH(F478,{"超","恰","亚","次"},0)-1</f>
        <v>1</v>
      </c>
      <c r="K478" s="21" t="str">
        <f t="shared" si="62"/>
        <v>数学</v>
      </c>
      <c r="L478" s="26" t="s">
        <v>486</v>
      </c>
      <c r="M478" s="23"/>
      <c r="N478" s="23"/>
      <c r="O478" s="24" t="str">
        <f t="shared" si="56"/>
        <v xml:space="preserve">
  - 
    name:  复数的基本概念
    title:  复数的基本概念
    description: 
    koLyro: point
    koLyri:  just
    son: </v>
      </c>
      <c r="P478" s="27" t="str">
        <f t="shared" si="63"/>
        <v xml:space="preserve">
          - 
            name:  复数的基本概念
            title:  复数的基本概念
            description: 
            koLyro: point
            koLyri:  just
            son: </v>
      </c>
    </row>
    <row r="479" spans="1:16" ht="15" customHeight="1">
      <c r="A479" s="20">
        <f t="shared" si="57"/>
        <v>4</v>
      </c>
      <c r="B479" s="21" t="str">
        <f t="shared" si="58"/>
        <v>知识点</v>
      </c>
      <c r="C479" s="21" t="str">
        <f t="shared" si="59"/>
        <v>复数的运算</v>
      </c>
      <c r="D479" s="21" t="str">
        <f>IFERROR(IF(I479=1,INDEX( {"chinese","english","math","physics","chemistry","biology","politics","history","geography"},MATCH(C479,{"语文","英语","数学","物理","化学","生物","政治","历史","地理"},0)),IF(I479=2,INDEX(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,{"单项选择","阅读理解","信息匹配","完形填空","短文填空","单句填空","短文改错","单句改错","句型转换","翻译短语","翻译句子","词汇/短语及固搭","完成句子","听力"},0)),"")), "")</f>
        <v/>
      </c>
      <c r="E479" s="21" t="str">
        <f t="shared" si="60"/>
        <v>知识点</v>
      </c>
      <c r="F479" s="21" t="str">
        <f t="shared" si="61"/>
        <v>恰</v>
      </c>
      <c r="G479" s="21" t="str">
        <f>INDEX( {"body","discipline","area","topic","point"},MATCH(E479,{"知识体","知识域","知识区","知识主题","知识点"},0))</f>
        <v>point</v>
      </c>
      <c r="H479" s="21" t="str">
        <f>INDEX( {"super","just","sub","infras"},MATCH(F479,{"超","恰","亚","次"},0))</f>
        <v>just</v>
      </c>
      <c r="I479" s="21">
        <f>MATCH(E479,{"知识体","知识域","知识区","知识主题","知识点"},0)-1</f>
        <v>4</v>
      </c>
      <c r="J479" s="21">
        <f>MATCH(F479,{"超","恰","亚","次"},0)-1</f>
        <v>1</v>
      </c>
      <c r="K479" s="21" t="str">
        <f t="shared" si="62"/>
        <v>数学</v>
      </c>
      <c r="L479" s="26" t="s">
        <v>487</v>
      </c>
      <c r="M479" s="23"/>
      <c r="N479" s="23"/>
      <c r="O479" s="24" t="str">
        <f t="shared" si="56"/>
        <v xml:space="preserve">
  - 
    name:  复数的运算
    title:  复数的运算
    description: 
    koLyro: point
    koLyri:  just
    son: </v>
      </c>
      <c r="P479" s="27" t="str">
        <f t="shared" si="63"/>
        <v xml:space="preserve">
          - 
            name:  复数的运算
            title:  复数的运算
            description: 
            koLyro: point
            koLyri:  just
            son: </v>
      </c>
    </row>
    <row r="480" spans="1:16" ht="15" customHeight="1">
      <c r="A480" s="20">
        <f t="shared" si="57"/>
        <v>4</v>
      </c>
      <c r="B480" s="21" t="str">
        <f t="shared" si="58"/>
        <v>知识点</v>
      </c>
      <c r="C480" s="21" t="str">
        <f t="shared" si="59"/>
        <v>复数的几何意义</v>
      </c>
      <c r="D480" s="21" t="str">
        <f>IFERROR(IF(I480=1,INDEX( {"chinese","english","math","physics","chemistry","biology","politics","history","geography"},MATCH(C480,{"语文","英语","数学","物理","化学","生物","政治","历史","地理"},0)),IF(I480=2,INDEX(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,{"单项选择","阅读理解","信息匹配","完形填空","短文填空","单句填空","短文改错","单句改错","句型转换","翻译短语","翻译句子","词汇/短语及固搭","完成句子","听力"},0)),"")), "")</f>
        <v/>
      </c>
      <c r="E480" s="21" t="str">
        <f t="shared" si="60"/>
        <v>知识点</v>
      </c>
      <c r="F480" s="21" t="str">
        <f t="shared" si="61"/>
        <v>恰</v>
      </c>
      <c r="G480" s="21" t="str">
        <f>INDEX( {"body","discipline","area","topic","point"},MATCH(E480,{"知识体","知识域","知识区","知识主题","知识点"},0))</f>
        <v>point</v>
      </c>
      <c r="H480" s="21" t="str">
        <f>INDEX( {"super","just","sub","infras"},MATCH(F480,{"超","恰","亚","次"},0))</f>
        <v>just</v>
      </c>
      <c r="I480" s="21">
        <f>MATCH(E480,{"知识体","知识域","知识区","知识主题","知识点"},0)-1</f>
        <v>4</v>
      </c>
      <c r="J480" s="21">
        <f>MATCH(F480,{"超","恰","亚","次"},0)-1</f>
        <v>1</v>
      </c>
      <c r="K480" s="21" t="str">
        <f t="shared" si="62"/>
        <v>数学</v>
      </c>
      <c r="L480" s="26" t="s">
        <v>488</v>
      </c>
      <c r="M480" s="23"/>
      <c r="N480" s="23"/>
      <c r="O480" s="24" t="str">
        <f t="shared" si="56"/>
        <v xml:space="preserve">
  - 
    name:  复数的几何意义
    title:  复数的几何意义
    description: 
    koLyro: point
    koLyri:  just
    son: </v>
      </c>
      <c r="P480" s="27" t="str">
        <f t="shared" si="63"/>
        <v xml:space="preserve">
          - 
            name:  复数的几何意义
            title:  复数的几何意义
            description: 
            koLyro: point
            koLyri:  just
            son: </v>
      </c>
    </row>
    <row r="481" spans="1:16" ht="15" customHeight="1">
      <c r="A481" s="20">
        <f t="shared" si="57"/>
        <v>4</v>
      </c>
      <c r="B481" s="21" t="str">
        <f t="shared" si="58"/>
        <v>知识点</v>
      </c>
      <c r="C481" s="21" t="str">
        <f t="shared" si="59"/>
        <v>复数的模</v>
      </c>
      <c r="D481" s="21" t="str">
        <f>IFERROR(IF(I481=1,INDEX( {"chinese","english","math","physics","chemistry","biology","politics","history","geography"},MATCH(C481,{"语文","英语","数学","物理","化学","生物","政治","历史","地理"},0)),IF(I481=2,INDEX(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,{"单项选择","阅读理解","信息匹配","完形填空","短文填空","单句填空","短文改错","单句改错","句型转换","翻译短语","翻译句子","词汇/短语及固搭","完成句子","听力"},0)),"")), "")</f>
        <v/>
      </c>
      <c r="E481" s="21" t="str">
        <f t="shared" si="60"/>
        <v>知识点</v>
      </c>
      <c r="F481" s="21" t="str">
        <f t="shared" si="61"/>
        <v>恰</v>
      </c>
      <c r="G481" s="21" t="str">
        <f>INDEX( {"body","discipline","area","topic","point"},MATCH(E481,{"知识体","知识域","知识区","知识主题","知识点"},0))</f>
        <v>point</v>
      </c>
      <c r="H481" s="21" t="str">
        <f>INDEX( {"super","just","sub","infras"},MATCH(F481,{"超","恰","亚","次"},0))</f>
        <v>just</v>
      </c>
      <c r="I481" s="21">
        <f>MATCH(E481,{"知识体","知识域","知识区","知识主题","知识点"},0)-1</f>
        <v>4</v>
      </c>
      <c r="J481" s="21">
        <f>MATCH(F481,{"超","恰","亚","次"},0)-1</f>
        <v>1</v>
      </c>
      <c r="K481" s="21" t="str">
        <f t="shared" si="62"/>
        <v>数学</v>
      </c>
      <c r="L481" s="26" t="s">
        <v>489</v>
      </c>
      <c r="M481" s="23"/>
      <c r="N481" s="23"/>
      <c r="O481" s="24" t="str">
        <f t="shared" si="56"/>
        <v xml:space="preserve">
  - 
    name:  复数的模
    title:  复数的模
    description: 
    koLyro: point
    koLyri:  just
    son: </v>
      </c>
      <c r="P481" s="27" t="str">
        <f t="shared" si="63"/>
        <v xml:space="preserve">
          - 
            name:  复数的模
            title:  复数的模
            description: 
            koLyro: point
            koLyri:  just
            son: </v>
      </c>
    </row>
    <row r="482" spans="1:16" ht="15" customHeight="1">
      <c r="A482" s="20">
        <f t="shared" si="57"/>
        <v>4</v>
      </c>
      <c r="B482" s="21" t="str">
        <f t="shared" si="58"/>
        <v>知识点</v>
      </c>
      <c r="C482" s="21" t="str">
        <f t="shared" si="59"/>
        <v>共轭复数</v>
      </c>
      <c r="D482" s="21" t="str">
        <f>IFERROR(IF(I482=1,INDEX( {"chinese","english","math","physics","chemistry","biology","politics","history","geography"},MATCH(C482,{"语文","英语","数学","物理","化学","生物","政治","历史","地理"},0)),IF(I482=2,INDEX(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,{"单项选择","阅读理解","信息匹配","完形填空","短文填空","单句填空","短文改错","单句改错","句型转换","翻译短语","翻译句子","词汇/短语及固搭","完成句子","听力"},0)),"")), "")</f>
        <v/>
      </c>
      <c r="E482" s="21" t="str">
        <f t="shared" si="60"/>
        <v>知识点</v>
      </c>
      <c r="F482" s="21" t="str">
        <f t="shared" si="61"/>
        <v>恰</v>
      </c>
      <c r="G482" s="21" t="str">
        <f>INDEX( {"body","discipline","area","topic","point"},MATCH(E482,{"知识体","知识域","知识区","知识主题","知识点"},0))</f>
        <v>point</v>
      </c>
      <c r="H482" s="21" t="str">
        <f>INDEX( {"super","just","sub","infras"},MATCH(F482,{"超","恰","亚","次"},0))</f>
        <v>just</v>
      </c>
      <c r="I482" s="21">
        <f>MATCH(E482,{"知识体","知识域","知识区","知识主题","知识点"},0)-1</f>
        <v>4</v>
      </c>
      <c r="J482" s="21">
        <f>MATCH(F482,{"超","恰","亚","次"},0)-1</f>
        <v>1</v>
      </c>
      <c r="K482" s="21" t="str">
        <f t="shared" si="62"/>
        <v>数学</v>
      </c>
      <c r="L482" s="26" t="s">
        <v>490</v>
      </c>
      <c r="M482" s="23"/>
      <c r="N482" s="23"/>
      <c r="O482" s="24" t="str">
        <f t="shared" si="56"/>
        <v xml:space="preserve">
  - 
    name:  共轭复数
    title:  共轭复数
    description: 
    koLyro: point
    koLyri:  just
    son: </v>
      </c>
      <c r="P482" s="27" t="str">
        <f t="shared" si="63"/>
        <v xml:space="preserve">
          - 
            name:  共轭复数
            title:  共轭复数
            description: 
            koLyro: point
            koLyri:  just
            son: </v>
      </c>
    </row>
    <row r="483" spans="1:16" ht="15" customHeight="1">
      <c r="A483" s="20">
        <f t="shared" si="57"/>
        <v>4</v>
      </c>
      <c r="B483" s="21" t="str">
        <f t="shared" si="58"/>
        <v>知识点</v>
      </c>
      <c r="C483" s="21" t="str">
        <f t="shared" si="59"/>
        <v>相等复数</v>
      </c>
      <c r="D483" s="21" t="str">
        <f>IFERROR(IF(I483=1,INDEX( {"chinese","english","math","physics","chemistry","biology","politics","history","geography"},MATCH(C483,{"语文","英语","数学","物理","化学","生物","政治","历史","地理"},0)),IF(I483=2,INDEX(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,{"单项选择","阅读理解","信息匹配","完形填空","短文填空","单句填空","短文改错","单句改错","句型转换","翻译短语","翻译句子","词汇/短语及固搭","完成句子","听力"},0)),"")), "")</f>
        <v/>
      </c>
      <c r="E483" s="21" t="str">
        <f t="shared" si="60"/>
        <v>知识点</v>
      </c>
      <c r="F483" s="21" t="str">
        <f t="shared" si="61"/>
        <v>恰</v>
      </c>
      <c r="G483" s="21" t="str">
        <f>INDEX( {"body","discipline","area","topic","point"},MATCH(E483,{"知识体","知识域","知识区","知识主题","知识点"},0))</f>
        <v>point</v>
      </c>
      <c r="H483" s="21" t="str">
        <f>INDEX( {"super","just","sub","infras"},MATCH(F483,{"超","恰","亚","次"},0))</f>
        <v>just</v>
      </c>
      <c r="I483" s="21">
        <f>MATCH(E483,{"知识体","知识域","知识区","知识主题","知识点"},0)-1</f>
        <v>4</v>
      </c>
      <c r="J483" s="21">
        <f>MATCH(F483,{"超","恰","亚","次"},0)-1</f>
        <v>1</v>
      </c>
      <c r="K483" s="21" t="str">
        <f t="shared" si="62"/>
        <v>数学</v>
      </c>
      <c r="L483" s="26" t="s">
        <v>491</v>
      </c>
      <c r="M483" s="23"/>
      <c r="N483" s="23"/>
      <c r="O483" s="24" t="str">
        <f t="shared" si="56"/>
        <v xml:space="preserve">
  - 
    name:  相等复数
    title:  相等复数
    description: 
    koLyro: point
    koLyri:  just
    son: </v>
      </c>
      <c r="P483" s="27" t="str">
        <f t="shared" si="63"/>
        <v xml:space="preserve">
          - 
            name:  相等复数
            title:  相等复数
            description: 
            koLyro: point
            koLyri:  just
            son: </v>
      </c>
    </row>
    <row r="484" spans="1:16" ht="15" customHeight="1">
      <c r="A484" s="20">
        <f t="shared" si="57"/>
        <v>4</v>
      </c>
      <c r="B484" s="21" t="str">
        <f t="shared" si="58"/>
        <v>知识点</v>
      </c>
      <c r="C484" s="21" t="str">
        <f t="shared" si="59"/>
        <v>在复数系中的一元二次方程</v>
      </c>
      <c r="D484" s="21" t="str">
        <f>IFERROR(IF(I484=1,INDEX( {"chinese","english","math","physics","chemistry","biology","politics","history","geography"},MATCH(C484,{"语文","英语","数学","物理","化学","生物","政治","历史","地理"},0)),IF(I484=2,INDEX(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,{"单项选择","阅读理解","信息匹配","完形填空","短文填空","单句填空","短文改错","单句改错","句型转换","翻译短语","翻译句子","词汇/短语及固搭","完成句子","听力"},0)),"")), "")</f>
        <v/>
      </c>
      <c r="E484" s="21" t="str">
        <f t="shared" si="60"/>
        <v>知识点</v>
      </c>
      <c r="F484" s="21" t="str">
        <f t="shared" si="61"/>
        <v>恰</v>
      </c>
      <c r="G484" s="21" t="str">
        <f>INDEX( {"body","discipline","area","topic","point"},MATCH(E484,{"知识体","知识域","知识区","知识主题","知识点"},0))</f>
        <v>point</v>
      </c>
      <c r="H484" s="21" t="str">
        <f>INDEX( {"super","just","sub","infras"},MATCH(F484,{"超","恰","亚","次"},0))</f>
        <v>just</v>
      </c>
      <c r="I484" s="21">
        <f>MATCH(E484,{"知识体","知识域","知识区","知识主题","知识点"},0)-1</f>
        <v>4</v>
      </c>
      <c r="J484" s="21">
        <f>MATCH(F484,{"超","恰","亚","次"},0)-1</f>
        <v>1</v>
      </c>
      <c r="K484" s="21" t="str">
        <f t="shared" si="62"/>
        <v>数学</v>
      </c>
      <c r="L484" s="26" t="s">
        <v>492</v>
      </c>
      <c r="M484" s="23"/>
      <c r="N484" s="23"/>
      <c r="O484" s="24" t="str">
        <f t="shared" si="56"/>
        <v xml:space="preserve">
  - 
    name:  在复数系中的一元二次方程
    title:  在复数系中的一元二次方程
    description: 
    koLyro: point
    koLyri:  just
    son: </v>
      </c>
      <c r="P484" s="27" t="str">
        <f t="shared" si="63"/>
        <v xml:space="preserve">
          - 
            name:  在复数系中的一元二次方程
            title:  在复数系中的一元二次方程
            description: 
            koLyro: point
            koLyri:  just
            son: </v>
      </c>
    </row>
    <row r="485" spans="1:16" ht="15" customHeight="1">
      <c r="A485" s="20">
        <f t="shared" si="57"/>
        <v>4</v>
      </c>
      <c r="B485" s="21" t="str">
        <f t="shared" si="58"/>
        <v>知识点</v>
      </c>
      <c r="C485" s="21" t="str">
        <f t="shared" si="59"/>
        <v>复数中点的轨迹问题</v>
      </c>
      <c r="D485" s="21" t="str">
        <f>IFERROR(IF(I485=1,INDEX( {"chinese","english","math","physics","chemistry","biology","politics","history","geography"},MATCH(C485,{"语文","英语","数学","物理","化学","生物","政治","历史","地理"},0)),IF(I485=2,INDEX(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,{"单项选择","阅读理解","信息匹配","完形填空","短文填空","单句填空","短文改错","单句改错","句型转换","翻译短语","翻译句子","词汇/短语及固搭","完成句子","听力"},0)),"")), "")</f>
        <v/>
      </c>
      <c r="E485" s="21" t="str">
        <f t="shared" si="60"/>
        <v>知识点</v>
      </c>
      <c r="F485" s="21" t="str">
        <f t="shared" si="61"/>
        <v>恰</v>
      </c>
      <c r="G485" s="21" t="str">
        <f>INDEX( {"body","discipline","area","topic","point"},MATCH(E485,{"知识体","知识域","知识区","知识主题","知识点"},0))</f>
        <v>point</v>
      </c>
      <c r="H485" s="21" t="str">
        <f>INDEX( {"super","just","sub","infras"},MATCH(F485,{"超","恰","亚","次"},0))</f>
        <v>just</v>
      </c>
      <c r="I485" s="21">
        <f>MATCH(E485,{"知识体","知识域","知识区","知识主题","知识点"},0)-1</f>
        <v>4</v>
      </c>
      <c r="J485" s="21">
        <f>MATCH(F485,{"超","恰","亚","次"},0)-1</f>
        <v>1</v>
      </c>
      <c r="K485" s="21" t="str">
        <f t="shared" si="62"/>
        <v>数学</v>
      </c>
      <c r="L485" s="26" t="s">
        <v>493</v>
      </c>
      <c r="M485" s="23"/>
      <c r="N485" s="23"/>
      <c r="O485" s="24" t="str">
        <f t="shared" si="56"/>
        <v xml:space="preserve">
  - 
    name:  复数中点的轨迹问题
    title:  复数中点的轨迹问题
    description: 
    koLyro: point
    koLyri:  just
    son: </v>
      </c>
      <c r="P485" s="27" t="str">
        <f t="shared" si="63"/>
        <v xml:space="preserve">
          - 
            name:  复数中点的轨迹问题
            title:  复数中点的轨迹问题
            description: 
            koLyro: point
            koLyri:  just
            son: </v>
      </c>
    </row>
    <row r="486" spans="1:16" ht="15" customHeight="1">
      <c r="A486" s="20">
        <f t="shared" si="57"/>
        <v>2</v>
      </c>
      <c r="B486" s="21" t="str">
        <f t="shared" si="58"/>
        <v>知识区</v>
      </c>
      <c r="C486" s="21" t="str">
        <f t="shared" si="59"/>
        <v>5.数列</v>
      </c>
      <c r="D486" s="21" t="str">
        <f>IFERROR(IF(I486=1,INDEX( {"chinese","english","math","physics","chemistry","biology","politics","history","geography"},MATCH(C486,{"语文","英语","数学","物理","化学","生物","政治","历史","地理"},0)),IF(I486=2,INDEX(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,{"单项选择","阅读理解","信息匹配","完形填空","短文填空","单句填空","短文改错","单句改错","句型转换","翻译短语","翻译句子","词汇/短语及固搭","完成句子","听力"},0)),"")), "")</f>
        <v/>
      </c>
      <c r="E486" s="21" t="str">
        <f t="shared" si="60"/>
        <v>知识区</v>
      </c>
      <c r="F486" s="21" t="str">
        <f t="shared" si="61"/>
        <v>恰</v>
      </c>
      <c r="G486" s="21" t="str">
        <f>INDEX( {"body","discipline","area","topic","point"},MATCH(E486,{"知识体","知识域","知识区","知识主题","知识点"},0))</f>
        <v>area</v>
      </c>
      <c r="H486" s="21" t="str">
        <f>INDEX( {"super","just","sub","infras"},MATCH(F486,{"超","恰","亚","次"},0))</f>
        <v>just</v>
      </c>
      <c r="I486" s="21">
        <f>MATCH(E486,{"知识体","知识域","知识区","知识主题","知识点"},0)-1</f>
        <v>2</v>
      </c>
      <c r="J486" s="21">
        <f>MATCH(F486,{"超","恰","亚","次"},0)-1</f>
        <v>1</v>
      </c>
      <c r="K486" s="21" t="str">
        <f t="shared" si="62"/>
        <v>数学</v>
      </c>
      <c r="L486" s="26" t="s">
        <v>4680</v>
      </c>
      <c r="M486" s="23" t="s">
        <v>495</v>
      </c>
      <c r="N486" s="23"/>
      <c r="O486" s="24" t="str">
        <f t="shared" si="56"/>
        <v xml:space="preserve">
  - 
    name:  5.数列
    title:  5.数列
    description: 
    koLyro: area
    koLyri:  just
    son: </v>
      </c>
      <c r="P486" s="27" t="str">
        <f t="shared" si="63"/>
        <v xml:space="preserve">
      - 
        name:  5.数列
        title:  5.数列
        description: 
        koLyro: area
        koLyri:  just
        son: </v>
      </c>
    </row>
    <row r="487" spans="1:16" ht="15" customHeight="1">
      <c r="A487" s="20">
        <f t="shared" si="57"/>
        <v>3</v>
      </c>
      <c r="B487" s="21" t="str">
        <f t="shared" si="58"/>
        <v>知识主题</v>
      </c>
      <c r="C487" s="21" t="str">
        <f t="shared" si="59"/>
        <v xml:space="preserve"> 数列的概念和简单表示法</v>
      </c>
      <c r="D487" s="21" t="str">
        <f>IFERROR(IF(I487=1,INDEX( {"chinese","english","math","physics","chemistry","biology","politics","history","geography"},MATCH(C487,{"语文","英语","数学","物理","化学","生物","政治","历史","地理"},0)),IF(I487=2,INDEX(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,{"单项选择","阅读理解","信息匹配","完形填空","短文填空","单句填空","短文改错","单句改错","句型转换","翻译短语","翻译句子","词汇/短语及固搭","完成句子","听力"},0)),"")), "")</f>
        <v/>
      </c>
      <c r="E487" s="21" t="str">
        <f t="shared" si="60"/>
        <v>知识主题</v>
      </c>
      <c r="F487" s="21" t="str">
        <f t="shared" si="61"/>
        <v>恰</v>
      </c>
      <c r="G487" s="21" t="str">
        <f>INDEX( {"body","discipline","area","topic","point"},MATCH(E487,{"知识体","知识域","知识区","知识主题","知识点"},0))</f>
        <v>topic</v>
      </c>
      <c r="H487" s="21" t="str">
        <f>INDEX( {"super","just","sub","infras"},MATCH(F487,{"超","恰","亚","次"},0))</f>
        <v>just</v>
      </c>
      <c r="I487" s="21">
        <f>MATCH(E487,{"知识体","知识域","知识区","知识主题","知识点"},0)-1</f>
        <v>3</v>
      </c>
      <c r="J487" s="21">
        <f>MATCH(F487,{"超","恰","亚","次"},0)-1</f>
        <v>1</v>
      </c>
      <c r="K487" s="21" t="str">
        <f t="shared" si="62"/>
        <v>数学</v>
      </c>
      <c r="L487" s="26" t="s">
        <v>4624</v>
      </c>
      <c r="M487" s="23" t="s">
        <v>497</v>
      </c>
      <c r="N487" s="23"/>
      <c r="O487" s="24" t="str">
        <f t="shared" si="56"/>
        <v xml:space="preserve">
  - 
    name:   数列的概念和简单表示法
    title:   数列的概念和简单表示法
    description: 
    koLyro: topic
    koLyri:  just
    son: </v>
      </c>
      <c r="P487" s="27" t="str">
        <f t="shared" si="63"/>
        <v xml:space="preserve">
        - 
          name:   数列的概念和简单表示法
          title:   数列的概念和简单表示法
          description: 
          koLyro: topic
          koLyri:  just
          son: </v>
      </c>
    </row>
    <row r="488" spans="1:16" ht="15" customHeight="1">
      <c r="A488" s="20">
        <f t="shared" si="57"/>
        <v>4</v>
      </c>
      <c r="B488" s="21" t="str">
        <f t="shared" si="58"/>
        <v>知识点</v>
      </c>
      <c r="C488" s="21" t="str">
        <f t="shared" si="59"/>
        <v>数列的基本概念</v>
      </c>
      <c r="D488" s="21" t="str">
        <f>IFERROR(IF(I488=1,INDEX( {"chinese","english","math","physics","chemistry","biology","politics","history","geography"},MATCH(C488,{"语文","英语","数学","物理","化学","生物","政治","历史","地理"},0)),IF(I488=2,INDEX(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,{"单项选择","阅读理解","信息匹配","完形填空","短文填空","单句填空","短文改错","单句改错","句型转换","翻译短语","翻译句子","词汇/短语及固搭","完成句子","听力"},0)),"")), "")</f>
        <v/>
      </c>
      <c r="E488" s="21" t="str">
        <f t="shared" si="60"/>
        <v>知识点</v>
      </c>
      <c r="F488" s="21" t="str">
        <f t="shared" si="61"/>
        <v>恰</v>
      </c>
      <c r="G488" s="21" t="str">
        <f>INDEX( {"body","discipline","area","topic","point"},MATCH(E488,{"知识体","知识域","知识区","知识主题","知识点"},0))</f>
        <v>point</v>
      </c>
      <c r="H488" s="21" t="str">
        <f>INDEX( {"super","just","sub","infras"},MATCH(F488,{"超","恰","亚","次"},0))</f>
        <v>just</v>
      </c>
      <c r="I488" s="21">
        <f>MATCH(E488,{"知识体","知识域","知识区","知识主题","知识点"},0)-1</f>
        <v>4</v>
      </c>
      <c r="J488" s="21">
        <f>MATCH(F488,{"超","恰","亚","次"},0)-1</f>
        <v>1</v>
      </c>
      <c r="K488" s="21" t="str">
        <f t="shared" si="62"/>
        <v>数学</v>
      </c>
      <c r="L488" s="26" t="s">
        <v>498</v>
      </c>
      <c r="M488" s="23"/>
      <c r="N488" s="23"/>
      <c r="O488" s="24" t="str">
        <f t="shared" si="56"/>
        <v xml:space="preserve">
  - 
    name:  数列的基本概念
    title:  数列的基本概念
    description: 
    koLyro: point
    koLyri:  just
    son: </v>
      </c>
      <c r="P488" s="27" t="str">
        <f t="shared" si="63"/>
        <v xml:space="preserve">
          - 
            name:  数列的基本概念
            title:  数列的基本概念
            description: 
            koLyro: point
            koLyri:  just
            son: </v>
      </c>
    </row>
    <row r="489" spans="1:16" ht="15" customHeight="1">
      <c r="A489" s="20">
        <f t="shared" si="57"/>
        <v>4</v>
      </c>
      <c r="B489" s="21" t="str">
        <f t="shared" si="58"/>
        <v>知识点</v>
      </c>
      <c r="C489" s="21" t="str">
        <f t="shared" si="59"/>
        <v>数列的通项公式</v>
      </c>
      <c r="D489" s="21" t="str">
        <f>IFERROR(IF(I489=1,INDEX( {"chinese","english","math","physics","chemistry","biology","politics","history","geography"},MATCH(C489,{"语文","英语","数学","物理","化学","生物","政治","历史","地理"},0)),IF(I489=2,INDEX(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,{"单项选择","阅读理解","信息匹配","完形填空","短文填空","单句填空","短文改错","单句改错","句型转换","翻译短语","翻译句子","词汇/短语及固搭","完成句子","听力"},0)),"")), "")</f>
        <v/>
      </c>
      <c r="E489" s="21" t="str">
        <f t="shared" si="60"/>
        <v>知识点</v>
      </c>
      <c r="F489" s="21" t="str">
        <f t="shared" si="61"/>
        <v>恰</v>
      </c>
      <c r="G489" s="21" t="str">
        <f>INDEX( {"body","discipline","area","topic","point"},MATCH(E489,{"知识体","知识域","知识区","知识主题","知识点"},0))</f>
        <v>point</v>
      </c>
      <c r="H489" s="21" t="str">
        <f>INDEX( {"super","just","sub","infras"},MATCH(F489,{"超","恰","亚","次"},0))</f>
        <v>just</v>
      </c>
      <c r="I489" s="21">
        <f>MATCH(E489,{"知识体","知识域","知识区","知识主题","知识点"},0)-1</f>
        <v>4</v>
      </c>
      <c r="J489" s="21">
        <f>MATCH(F489,{"超","恰","亚","次"},0)-1</f>
        <v>1</v>
      </c>
      <c r="K489" s="21" t="str">
        <f t="shared" si="62"/>
        <v>数学</v>
      </c>
      <c r="L489" s="26" t="s">
        <v>499</v>
      </c>
      <c r="M489" s="23"/>
      <c r="N489" s="23"/>
      <c r="O489" s="24" t="str">
        <f t="shared" si="56"/>
        <v xml:space="preserve">
  - 
    name:  数列的通项公式
    title:  数列的通项公式
    description: 
    koLyro: point
    koLyri:  just
    son: </v>
      </c>
      <c r="P489" s="27" t="str">
        <f t="shared" si="63"/>
        <v xml:space="preserve">
          - 
            name:  数列的通项公式
            title:  数列的通项公式
            description: 
            koLyro: point
            koLyri:  just
            son: </v>
      </c>
    </row>
    <row r="490" spans="1:16" ht="15" customHeight="1">
      <c r="A490" s="20">
        <f t="shared" si="57"/>
        <v>5</v>
      </c>
      <c r="B490" s="21" t="str">
        <f t="shared" si="58"/>
        <v>知识亚点</v>
      </c>
      <c r="C490" s="21" t="str">
        <f t="shared" si="59"/>
        <v>由数列的前几项归纳数列的通项</v>
      </c>
      <c r="D490" s="21" t="str">
        <f>IFERROR(IF(I490=1,INDEX( {"chinese","english","math","physics","chemistry","biology","politics","history","geography"},MATCH(C490,{"语文","英语","数学","物理","化学","生物","政治","历史","地理"},0)),IF(I490=2,INDEX(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,{"单项选择","阅读理解","信息匹配","完形填空","短文填空","单句填空","短文改错","单句改错","句型转换","翻译短语","翻译句子","词汇/短语及固搭","完成句子","听力"},0)),"")), "")</f>
        <v/>
      </c>
      <c r="E490" s="21" t="str">
        <f t="shared" si="60"/>
        <v>知识点</v>
      </c>
      <c r="F490" s="21" t="str">
        <f t="shared" si="61"/>
        <v>亚</v>
      </c>
      <c r="G490" s="21" t="str">
        <f>INDEX( {"body","discipline","area","topic","point"},MATCH(E490,{"知识体","知识域","知识区","知识主题","知识点"},0))</f>
        <v>point</v>
      </c>
      <c r="H490" s="21" t="str">
        <f>INDEX( {"super","just","sub","infras"},MATCH(F490,{"超","恰","亚","次"},0))</f>
        <v>sub</v>
      </c>
      <c r="I490" s="21">
        <f>MATCH(E490,{"知识体","知识域","知识区","知识主题","知识点"},0)-1</f>
        <v>4</v>
      </c>
      <c r="J490" s="21">
        <f>MATCH(F490,{"超","恰","亚","次"},0)-1</f>
        <v>2</v>
      </c>
      <c r="K490" s="21" t="str">
        <f t="shared" si="62"/>
        <v>数学</v>
      </c>
      <c r="L490" s="26" t="s">
        <v>500</v>
      </c>
      <c r="M490" s="23"/>
      <c r="N490" s="23"/>
      <c r="O490" s="24" t="str">
        <f t="shared" si="56"/>
        <v xml:space="preserve">
  - 
    name:  由数列的前几项归纳数列的通项
    title:  由数列的前几项归纳数列的通项
    description: 
    koLyro: point
    koLyri:  sub
    son: </v>
      </c>
      <c r="P490" s="27" t="str">
        <f t="shared" si="63"/>
        <v xml:space="preserve">
            - 
              name:  由数列的前几项归纳数列的通项
              title:  由数列的前几项归纳数列的通项
              description: 
              koLyro: point
              koLyri:  sub
              son: </v>
      </c>
    </row>
    <row r="491" spans="1:16" ht="15" customHeight="1">
      <c r="A491" s="20">
        <f t="shared" si="57"/>
        <v>5</v>
      </c>
      <c r="B491" s="21" t="str">
        <f t="shared" si="58"/>
        <v>知识亚点</v>
      </c>
      <c r="C491" s="21" t="str">
        <f t="shared" si="59"/>
        <v>累加法求数列的通项</v>
      </c>
      <c r="D491" s="21" t="str">
        <f>IFERROR(IF(I491=1,INDEX( {"chinese","english","math","physics","chemistry","biology","politics","history","geography"},MATCH(C491,{"语文","英语","数学","物理","化学","生物","政治","历史","地理"},0)),IF(I491=2,INDEX(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,{"单项选择","阅读理解","信息匹配","完形填空","短文填空","单句填空","短文改错","单句改错","句型转换","翻译短语","翻译句子","词汇/短语及固搭","完成句子","听力"},0)),"")), "")</f>
        <v/>
      </c>
      <c r="E491" s="21" t="str">
        <f t="shared" si="60"/>
        <v>知识点</v>
      </c>
      <c r="F491" s="21" t="str">
        <f t="shared" si="61"/>
        <v>亚</v>
      </c>
      <c r="G491" s="21" t="str">
        <f>INDEX( {"body","discipline","area","topic","point"},MATCH(E491,{"知识体","知识域","知识区","知识主题","知识点"},0))</f>
        <v>point</v>
      </c>
      <c r="H491" s="21" t="str">
        <f>INDEX( {"super","just","sub","infras"},MATCH(F491,{"超","恰","亚","次"},0))</f>
        <v>sub</v>
      </c>
      <c r="I491" s="21">
        <f>MATCH(E491,{"知识体","知识域","知识区","知识主题","知识点"},0)-1</f>
        <v>4</v>
      </c>
      <c r="J491" s="21">
        <f>MATCH(F491,{"超","恰","亚","次"},0)-1</f>
        <v>2</v>
      </c>
      <c r="K491" s="21" t="str">
        <f t="shared" si="62"/>
        <v>数学</v>
      </c>
      <c r="L491" s="26" t="s">
        <v>501</v>
      </c>
      <c r="M491" s="23"/>
      <c r="N491" s="23"/>
      <c r="O491" s="24" t="str">
        <f t="shared" si="56"/>
        <v xml:space="preserve">
  - 
    name:  累加法求数列的通项
    title:  累加法求数列的通项
    description: 
    koLyro: point
    koLyri:  sub
    son: </v>
      </c>
      <c r="P491" s="27" t="str">
        <f t="shared" si="63"/>
        <v xml:space="preserve">
            - 
              name:  累加法求数列的通项
              title:  累加法求数列的通项
              description: 
              koLyro: point
              koLyri:  sub
              son: </v>
      </c>
    </row>
    <row r="492" spans="1:16" ht="15" customHeight="1">
      <c r="A492" s="20">
        <f t="shared" si="57"/>
        <v>5</v>
      </c>
      <c r="B492" s="21" t="str">
        <f t="shared" si="58"/>
        <v>知识亚点</v>
      </c>
      <c r="C492" s="21" t="str">
        <f t="shared" si="59"/>
        <v>累乘法求数列的通项</v>
      </c>
      <c r="D492" s="21" t="str">
        <f>IFERROR(IF(I492=1,INDEX( {"chinese","english","math","physics","chemistry","biology","politics","history","geography"},MATCH(C492,{"语文","英语","数学","物理","化学","生物","政治","历史","地理"},0)),IF(I492=2,INDEX(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,{"单项选择","阅读理解","信息匹配","完形填空","短文填空","单句填空","短文改错","单句改错","句型转换","翻译短语","翻译句子","词汇/短语及固搭","完成句子","听力"},0)),"")), "")</f>
        <v/>
      </c>
      <c r="E492" s="21" t="str">
        <f t="shared" si="60"/>
        <v>知识点</v>
      </c>
      <c r="F492" s="21" t="str">
        <f t="shared" si="61"/>
        <v>亚</v>
      </c>
      <c r="G492" s="21" t="str">
        <f>INDEX( {"body","discipline","area","topic","point"},MATCH(E492,{"知识体","知识域","知识区","知识主题","知识点"},0))</f>
        <v>point</v>
      </c>
      <c r="H492" s="21" t="str">
        <f>INDEX( {"super","just","sub","infras"},MATCH(F492,{"超","恰","亚","次"},0))</f>
        <v>sub</v>
      </c>
      <c r="I492" s="21">
        <f>MATCH(E492,{"知识体","知识域","知识区","知识主题","知识点"},0)-1</f>
        <v>4</v>
      </c>
      <c r="J492" s="21">
        <f>MATCH(F492,{"超","恰","亚","次"},0)-1</f>
        <v>2</v>
      </c>
      <c r="K492" s="21" t="str">
        <f t="shared" si="62"/>
        <v>数学</v>
      </c>
      <c r="L492" s="26" t="s">
        <v>502</v>
      </c>
      <c r="M492" s="23"/>
      <c r="N492" s="23"/>
      <c r="O492" s="24" t="str">
        <f t="shared" si="56"/>
        <v xml:space="preserve">
  - 
    name:  累乘法求数列的通项
    title:  累乘法求数列的通项
    description: 
    koLyro: point
    koLyri:  sub
    son: </v>
      </c>
      <c r="P492" s="27" t="str">
        <f t="shared" si="63"/>
        <v xml:space="preserve">
            - 
              name:  累乘法求数列的通项
              title:  累乘法求数列的通项
              description: 
              koLyro: point
              koLyri:  sub
              son: </v>
      </c>
    </row>
    <row r="493" spans="1:16" ht="15" customHeight="1">
      <c r="A493" s="20">
        <f t="shared" si="57"/>
        <v>5</v>
      </c>
      <c r="B493" s="21" t="str">
        <f t="shared" si="58"/>
        <v>知识亚点</v>
      </c>
      <c r="C493" s="21" t="str">
        <f t="shared" si="59"/>
        <v>由数列Sn与an的关系求数列的通项</v>
      </c>
      <c r="D493" s="21" t="str">
        <f>IFERROR(IF(I493=1,INDEX( {"chinese","english","math","physics","chemistry","biology","politics","history","geography"},MATCH(C493,{"语文","英语","数学","物理","化学","生物","政治","历史","地理"},0)),IF(I493=2,INDEX(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,{"单项选择","阅读理解","信息匹配","完形填空","短文填空","单句填空","短文改错","单句改错","句型转换","翻译短语","翻译句子","词汇/短语及固搭","完成句子","听力"},0)),"")), "")</f>
        <v/>
      </c>
      <c r="E493" s="21" t="str">
        <f t="shared" si="60"/>
        <v>知识点</v>
      </c>
      <c r="F493" s="21" t="str">
        <f t="shared" si="61"/>
        <v>亚</v>
      </c>
      <c r="G493" s="21" t="str">
        <f>INDEX( {"body","discipline","area","topic","point"},MATCH(E493,{"知识体","知识域","知识区","知识主题","知识点"},0))</f>
        <v>point</v>
      </c>
      <c r="H493" s="21" t="str">
        <f>INDEX( {"super","just","sub","infras"},MATCH(F493,{"超","恰","亚","次"},0))</f>
        <v>sub</v>
      </c>
      <c r="I493" s="21">
        <f>MATCH(E493,{"知识体","知识域","知识区","知识主题","知识点"},0)-1</f>
        <v>4</v>
      </c>
      <c r="J493" s="21">
        <f>MATCH(F493,{"超","恰","亚","次"},0)-1</f>
        <v>2</v>
      </c>
      <c r="K493" s="21" t="str">
        <f t="shared" si="62"/>
        <v>数学</v>
      </c>
      <c r="L493" s="26" t="s">
        <v>503</v>
      </c>
      <c r="M493" s="23"/>
      <c r="N493" s="23"/>
      <c r="O493" s="24" t="str">
        <f t="shared" si="56"/>
        <v xml:space="preserve">
  - 
    name:  由数列Sn与an的关系求数列的通项
    title:  由数列Sn与an的关系求数列的通项
    description: 
    koLyro: point
    koLyri:  sub
    son: </v>
      </c>
      <c r="P493" s="27" t="str">
        <f t="shared" si="63"/>
        <v xml:space="preserve">
            - 
              name:  由数列Sn与an的关系求数列的通项
              title:  由数列Sn与an的关系求数列的通项
              description: 
              koLyro: point
              koLyri:  sub
              son: </v>
      </c>
    </row>
    <row r="494" spans="1:16" ht="15" customHeight="1">
      <c r="A494" s="20">
        <f t="shared" si="57"/>
        <v>4</v>
      </c>
      <c r="B494" s="21" t="str">
        <f t="shared" si="58"/>
        <v>知识点</v>
      </c>
      <c r="C494" s="21" t="str">
        <f t="shared" si="59"/>
        <v>递推数列</v>
      </c>
      <c r="D494" s="21" t="str">
        <f>IFERROR(IF(I494=1,INDEX( {"chinese","english","math","physics","chemistry","biology","politics","history","geography"},MATCH(C494,{"语文","英语","数学","物理","化学","生物","政治","历史","地理"},0)),IF(I494=2,INDEX(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,{"单项选择","阅读理解","信息匹配","完形填空","短文填空","单句填空","短文改错","单句改错","句型转换","翻译短语","翻译句子","词汇/短语及固搭","完成句子","听力"},0)),"")), "")</f>
        <v/>
      </c>
      <c r="E494" s="21" t="str">
        <f t="shared" si="60"/>
        <v>知识点</v>
      </c>
      <c r="F494" s="21" t="str">
        <f t="shared" si="61"/>
        <v>恰</v>
      </c>
      <c r="G494" s="21" t="str">
        <f>INDEX( {"body","discipline","area","topic","point"},MATCH(E494,{"知识体","知识域","知识区","知识主题","知识点"},0))</f>
        <v>point</v>
      </c>
      <c r="H494" s="21" t="str">
        <f>INDEX( {"super","just","sub","infras"},MATCH(F494,{"超","恰","亚","次"},0))</f>
        <v>just</v>
      </c>
      <c r="I494" s="21">
        <f>MATCH(E494,{"知识体","知识域","知识区","知识主题","知识点"},0)-1</f>
        <v>4</v>
      </c>
      <c r="J494" s="21">
        <f>MATCH(F494,{"超","恰","亚","次"},0)-1</f>
        <v>1</v>
      </c>
      <c r="K494" s="21" t="str">
        <f t="shared" si="62"/>
        <v>数学</v>
      </c>
      <c r="L494" s="26" t="s">
        <v>504</v>
      </c>
      <c r="M494" s="23"/>
      <c r="N494" s="23"/>
      <c r="O494" s="24" t="str">
        <f t="shared" si="56"/>
        <v xml:space="preserve">
  - 
    name:  递推数列
    title:  递推数列
    description: 
    koLyro: point
    koLyri:  just
    son: </v>
      </c>
      <c r="P494" s="27" t="str">
        <f t="shared" si="63"/>
        <v xml:space="preserve">
          - 
            name:  递推数列
            title:  递推数列
            description: 
            koLyro: point
            koLyri:  just
            son: </v>
      </c>
    </row>
    <row r="495" spans="1:16" ht="15" customHeight="1">
      <c r="A495" s="20">
        <f t="shared" si="57"/>
        <v>5</v>
      </c>
      <c r="B495" s="21" t="str">
        <f t="shared" si="58"/>
        <v>知识亚点</v>
      </c>
      <c r="C495" s="21" t="str">
        <f t="shared" si="59"/>
        <v>递推数列的通项公式</v>
      </c>
      <c r="D495" s="21" t="str">
        <f>IFERROR(IF(I495=1,INDEX( {"chinese","english","math","physics","chemistry","biology","politics","history","geography"},MATCH(C495,{"语文","英语","数学","物理","化学","生物","政治","历史","地理"},0)),IF(I495=2,INDEX(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,{"单项选择","阅读理解","信息匹配","完形填空","短文填空","单句填空","短文改错","单句改错","句型转换","翻译短语","翻译句子","词汇/短语及固搭","完成句子","听力"},0)),"")), "")</f>
        <v/>
      </c>
      <c r="E495" s="21" t="str">
        <f t="shared" si="60"/>
        <v>知识点</v>
      </c>
      <c r="F495" s="21" t="str">
        <f t="shared" si="61"/>
        <v>亚</v>
      </c>
      <c r="G495" s="21" t="str">
        <f>INDEX( {"body","discipline","area","topic","point"},MATCH(E495,{"知识体","知识域","知识区","知识主题","知识点"},0))</f>
        <v>point</v>
      </c>
      <c r="H495" s="21" t="str">
        <f>INDEX( {"super","just","sub","infras"},MATCH(F495,{"超","恰","亚","次"},0))</f>
        <v>sub</v>
      </c>
      <c r="I495" s="21">
        <f>MATCH(E495,{"知识体","知识域","知识区","知识主题","知识点"},0)-1</f>
        <v>4</v>
      </c>
      <c r="J495" s="21">
        <f>MATCH(F495,{"超","恰","亚","次"},0)-1</f>
        <v>2</v>
      </c>
      <c r="K495" s="21" t="str">
        <f t="shared" si="62"/>
        <v>数学</v>
      </c>
      <c r="L495" s="26" t="s">
        <v>505</v>
      </c>
      <c r="M495" s="23"/>
      <c r="N495" s="23"/>
      <c r="O495" s="24" t="str">
        <f t="shared" si="56"/>
        <v xml:space="preserve">
  - 
    name:  递推数列的通项公式
    title:  递推数列的通项公式
    description: 
    koLyro: point
    koLyri:  sub
    son: </v>
      </c>
      <c r="P495" s="27" t="str">
        <f t="shared" si="63"/>
        <v xml:space="preserve">
            - 
              name:  递推数列的通项公式
              title:  递推数列的通项公式
              description: 
              koLyro: point
              koLyri:  sub
              son: </v>
      </c>
    </row>
    <row r="496" spans="1:16" ht="15" customHeight="1">
      <c r="A496" s="20">
        <f t="shared" si="57"/>
        <v>5</v>
      </c>
      <c r="B496" s="21" t="str">
        <f t="shared" si="58"/>
        <v>知识亚点</v>
      </c>
      <c r="C496" s="21" t="str">
        <f t="shared" si="59"/>
        <v>数列的递推关系</v>
      </c>
      <c r="D496" s="21" t="str">
        <f>IFERROR(IF(I496=1,INDEX( {"chinese","english","math","physics","chemistry","biology","politics","history","geography"},MATCH(C496,{"语文","英语","数学","物理","化学","生物","政治","历史","地理"},0)),IF(I496=2,INDEX(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,{"单项选择","阅读理解","信息匹配","完形填空","短文填空","单句填空","短文改错","单句改错","句型转换","翻译短语","翻译句子","词汇/短语及固搭","完成句子","听力"},0)),"")), "")</f>
        <v/>
      </c>
      <c r="E496" s="21" t="str">
        <f t="shared" si="60"/>
        <v>知识点</v>
      </c>
      <c r="F496" s="21" t="str">
        <f t="shared" si="61"/>
        <v>亚</v>
      </c>
      <c r="G496" s="21" t="str">
        <f>INDEX( {"body","discipline","area","topic","point"},MATCH(E496,{"知识体","知识域","知识区","知识主题","知识点"},0))</f>
        <v>point</v>
      </c>
      <c r="H496" s="21" t="str">
        <f>INDEX( {"super","just","sub","infras"},MATCH(F496,{"超","恰","亚","次"},0))</f>
        <v>sub</v>
      </c>
      <c r="I496" s="21">
        <f>MATCH(E496,{"知识体","知识域","知识区","知识主题","知识点"},0)-1</f>
        <v>4</v>
      </c>
      <c r="J496" s="21">
        <f>MATCH(F496,{"超","恰","亚","次"},0)-1</f>
        <v>2</v>
      </c>
      <c r="K496" s="21" t="str">
        <f t="shared" si="62"/>
        <v>数学</v>
      </c>
      <c r="L496" s="26" t="s">
        <v>506</v>
      </c>
      <c r="M496" s="23"/>
      <c r="N496" s="23"/>
      <c r="O496" s="24" t="str">
        <f t="shared" si="56"/>
        <v xml:space="preserve">
  - 
    name:  数列的递推关系
    title:  数列的递推关系
    description: 
    koLyro: point
    koLyri:  sub
    son: </v>
      </c>
      <c r="P496" s="27" t="str">
        <f t="shared" si="63"/>
        <v xml:space="preserve">
            - 
              name:  数列的递推关系
              title:  数列的递推关系
              description: 
              koLyro: point
              koLyri:  sub
              son: </v>
      </c>
    </row>
    <row r="497" spans="1:16" ht="15" customHeight="1">
      <c r="A497" s="20">
        <f t="shared" si="57"/>
        <v>4</v>
      </c>
      <c r="B497" s="21" t="str">
        <f t="shared" si="58"/>
        <v>知识点</v>
      </c>
      <c r="C497" s="21" t="str">
        <f t="shared" si="59"/>
        <v>数列的性质</v>
      </c>
      <c r="D497" s="21" t="str">
        <f>IFERROR(IF(I497=1,INDEX( {"chinese","english","math","physics","chemistry","biology","politics","history","geography"},MATCH(C497,{"语文","英语","数学","物理","化学","生物","政治","历史","地理"},0)),IF(I497=2,INDEX(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,{"单项选择","阅读理解","信息匹配","完形填空","短文填空","单句填空","短文改错","单句改错","句型转换","翻译短语","翻译句子","词汇/短语及固搭","完成句子","听力"},0)),"")), "")</f>
        <v/>
      </c>
      <c r="E497" s="21" t="str">
        <f t="shared" si="60"/>
        <v>知识点</v>
      </c>
      <c r="F497" s="21" t="str">
        <f t="shared" si="61"/>
        <v>恰</v>
      </c>
      <c r="G497" s="21" t="str">
        <f>INDEX( {"body","discipline","area","topic","point"},MATCH(E497,{"知识体","知识域","知识区","知识主题","知识点"},0))</f>
        <v>point</v>
      </c>
      <c r="H497" s="21" t="str">
        <f>INDEX( {"super","just","sub","infras"},MATCH(F497,{"超","恰","亚","次"},0))</f>
        <v>just</v>
      </c>
      <c r="I497" s="21">
        <f>MATCH(E497,{"知识体","知识域","知识区","知识主题","知识点"},0)-1</f>
        <v>4</v>
      </c>
      <c r="J497" s="21">
        <f>MATCH(F497,{"超","恰","亚","次"},0)-1</f>
        <v>1</v>
      </c>
      <c r="K497" s="21" t="str">
        <f t="shared" si="62"/>
        <v>数学</v>
      </c>
      <c r="L497" s="26" t="s">
        <v>507</v>
      </c>
      <c r="M497" s="23"/>
      <c r="N497" s="23"/>
      <c r="O497" s="24" t="str">
        <f t="shared" si="56"/>
        <v xml:space="preserve">
  - 
    name:  数列的性质
    title:  数列的性质
    description: 
    koLyro: point
    koLyri:  just
    son: </v>
      </c>
      <c r="P497" s="27" t="str">
        <f t="shared" si="63"/>
        <v xml:space="preserve">
          - 
            name:  数列的性质
            title:  数列的性质
            description: 
            koLyro: point
            koLyri:  just
            son: </v>
      </c>
    </row>
    <row r="498" spans="1:16" ht="15" customHeight="1">
      <c r="A498" s="20">
        <f t="shared" si="57"/>
        <v>4</v>
      </c>
      <c r="B498" s="21" t="str">
        <f t="shared" si="58"/>
        <v>知识点</v>
      </c>
      <c r="C498" s="21" t="str">
        <f t="shared" si="59"/>
        <v>数列的新定义问题</v>
      </c>
      <c r="D498" s="21" t="str">
        <f>IFERROR(IF(I498=1,INDEX( {"chinese","english","math","physics","chemistry","biology","politics","history","geography"},MATCH(C498,{"语文","英语","数学","物理","化学","生物","政治","历史","地理"},0)),IF(I498=2,INDEX(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,{"单项选择","阅读理解","信息匹配","完形填空","短文填空","单句填空","短文改错","单句改错","句型转换","翻译短语","翻译句子","词汇/短语及固搭","完成句子","听力"},0)),"")), "")</f>
        <v/>
      </c>
      <c r="E498" s="21" t="str">
        <f t="shared" si="60"/>
        <v>知识点</v>
      </c>
      <c r="F498" s="21" t="str">
        <f t="shared" si="61"/>
        <v>恰</v>
      </c>
      <c r="G498" s="21" t="str">
        <f>INDEX( {"body","discipline","area","topic","point"},MATCH(E498,{"知识体","知识域","知识区","知识主题","知识点"},0))</f>
        <v>point</v>
      </c>
      <c r="H498" s="21" t="str">
        <f>INDEX( {"super","just","sub","infras"},MATCH(F498,{"超","恰","亚","次"},0))</f>
        <v>just</v>
      </c>
      <c r="I498" s="21">
        <f>MATCH(E498,{"知识体","知识域","知识区","知识主题","知识点"},0)-1</f>
        <v>4</v>
      </c>
      <c r="J498" s="21">
        <f>MATCH(F498,{"超","恰","亚","次"},0)-1</f>
        <v>1</v>
      </c>
      <c r="K498" s="21" t="str">
        <f t="shared" si="62"/>
        <v>数学</v>
      </c>
      <c r="L498" s="26" t="s">
        <v>508</v>
      </c>
      <c r="M498" s="23"/>
      <c r="N498" s="23"/>
      <c r="O498" s="24" t="str">
        <f t="shared" si="56"/>
        <v xml:space="preserve">
  - 
    name:  数列的新定义问题
    title:  数列的新定义问题
    description: 
    koLyro: point
    koLyri:  just
    son: </v>
      </c>
      <c r="P498" s="27" t="str">
        <f t="shared" si="63"/>
        <v xml:space="preserve">
          - 
            name:  数列的新定义问题
            title:  数列的新定义问题
            description: 
            koLyro: point
            koLyri:  just
            son: </v>
      </c>
    </row>
    <row r="499" spans="1:16" ht="15" customHeight="1">
      <c r="A499" s="20">
        <f t="shared" si="57"/>
        <v>4</v>
      </c>
      <c r="B499" s="21" t="str">
        <f t="shared" si="58"/>
        <v>知识点</v>
      </c>
      <c r="C499" s="21" t="str">
        <f t="shared" si="59"/>
        <v>数列的恒成立问题</v>
      </c>
      <c r="D499" s="21" t="str">
        <f>IFERROR(IF(I499=1,INDEX( {"chinese","english","math","physics","chemistry","biology","politics","history","geography"},MATCH(C499,{"语文","英语","数学","物理","化学","生物","政治","历史","地理"},0)),IF(I499=2,INDEX(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,{"单项选择","阅读理解","信息匹配","完形填空","短文填空","单句填空","短文改错","单句改错","句型转换","翻译短语","翻译句子","词汇/短语及固搭","完成句子","听力"},0)),"")), "")</f>
        <v/>
      </c>
      <c r="E499" s="21" t="str">
        <f t="shared" si="60"/>
        <v>知识点</v>
      </c>
      <c r="F499" s="21" t="str">
        <f t="shared" si="61"/>
        <v>恰</v>
      </c>
      <c r="G499" s="21" t="str">
        <f>INDEX( {"body","discipline","area","topic","point"},MATCH(E499,{"知识体","知识域","知识区","知识主题","知识点"},0))</f>
        <v>point</v>
      </c>
      <c r="H499" s="21" t="str">
        <f>INDEX( {"super","just","sub","infras"},MATCH(F499,{"超","恰","亚","次"},0))</f>
        <v>just</v>
      </c>
      <c r="I499" s="21">
        <f>MATCH(E499,{"知识体","知识域","知识区","知识主题","知识点"},0)-1</f>
        <v>4</v>
      </c>
      <c r="J499" s="21">
        <f>MATCH(F499,{"超","恰","亚","次"},0)-1</f>
        <v>1</v>
      </c>
      <c r="K499" s="21" t="str">
        <f t="shared" si="62"/>
        <v>数学</v>
      </c>
      <c r="L499" s="26" t="s">
        <v>509</v>
      </c>
      <c r="M499" s="23"/>
      <c r="N499" s="23"/>
      <c r="O499" s="24" t="str">
        <f t="shared" si="56"/>
        <v xml:space="preserve">
  - 
    name:  数列的恒成立问题
    title:  数列的恒成立问题
    description: 
    koLyro: point
    koLyri:  just
    son: </v>
      </c>
      <c r="P499" s="27" t="str">
        <f t="shared" si="63"/>
        <v xml:space="preserve">
          - 
            name:  数列的恒成立问题
            title:  数列的恒成立问题
            description: 
            koLyro: point
            koLyri:  just
            son: </v>
      </c>
    </row>
    <row r="500" spans="1:16" ht="15" customHeight="1">
      <c r="A500" s="20">
        <f t="shared" si="57"/>
        <v>4</v>
      </c>
      <c r="B500" s="21" t="str">
        <f t="shared" si="58"/>
        <v>知识点</v>
      </c>
      <c r="C500" s="21" t="str">
        <f t="shared" si="59"/>
        <v>数列的最值问题</v>
      </c>
      <c r="D500" s="21" t="str">
        <f>IFERROR(IF(I500=1,INDEX( {"chinese","english","math","physics","chemistry","biology","politics","history","geography"},MATCH(C500,{"语文","英语","数学","物理","化学","生物","政治","历史","地理"},0)),IF(I500=2,INDEX(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,{"单项选择","阅读理解","信息匹配","完形填空","短文填空","单句填空","短文改错","单句改错","句型转换","翻译短语","翻译句子","词汇/短语及固搭","完成句子","听力"},0)),"")), "")</f>
        <v/>
      </c>
      <c r="E500" s="21" t="str">
        <f t="shared" si="60"/>
        <v>知识点</v>
      </c>
      <c r="F500" s="21" t="str">
        <f t="shared" si="61"/>
        <v>恰</v>
      </c>
      <c r="G500" s="21" t="str">
        <f>INDEX( {"body","discipline","area","topic","point"},MATCH(E500,{"知识体","知识域","知识区","知识主题","知识点"},0))</f>
        <v>point</v>
      </c>
      <c r="H500" s="21" t="str">
        <f>INDEX( {"super","just","sub","infras"},MATCH(F500,{"超","恰","亚","次"},0))</f>
        <v>just</v>
      </c>
      <c r="I500" s="21">
        <f>MATCH(E500,{"知识体","知识域","知识区","知识主题","知识点"},0)-1</f>
        <v>4</v>
      </c>
      <c r="J500" s="21">
        <f>MATCH(F500,{"超","恰","亚","次"},0)-1</f>
        <v>1</v>
      </c>
      <c r="K500" s="21" t="str">
        <f t="shared" si="62"/>
        <v>数学</v>
      </c>
      <c r="L500" s="26" t="s">
        <v>510</v>
      </c>
      <c r="M500" s="23"/>
      <c r="N500" s="23"/>
      <c r="O500" s="24" t="str">
        <f t="shared" si="56"/>
        <v xml:space="preserve">
  - 
    name:  数列的最值问题
    title:  数列的最值问题
    description: 
    koLyro: point
    koLyri:  just
    son: </v>
      </c>
      <c r="P500" s="27" t="str">
        <f t="shared" si="63"/>
        <v xml:space="preserve">
          - 
            name:  数列的最值问题
            title:  数列的最值问题
            description: 
            koLyro: point
            koLyri:  just
            son: </v>
      </c>
    </row>
    <row r="501" spans="1:16" ht="15" customHeight="1">
      <c r="A501" s="20">
        <f t="shared" si="57"/>
        <v>3</v>
      </c>
      <c r="B501" s="21" t="str">
        <f t="shared" si="58"/>
        <v>知识主题</v>
      </c>
      <c r="C501" s="21" t="str">
        <f t="shared" si="59"/>
        <v xml:space="preserve"> 等差数列及其前n项和</v>
      </c>
      <c r="D501" s="21" t="str">
        <f>IFERROR(IF(I501=1,INDEX( {"chinese","english","math","physics","chemistry","biology","politics","history","geography"},MATCH(C501,{"语文","英语","数学","物理","化学","生物","政治","历史","地理"},0)),IF(I501=2,INDEX(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,{"单项选择","阅读理解","信息匹配","完形填空","短文填空","单句填空","短文改错","单句改错","句型转换","翻译短语","翻译句子","词汇/短语及固搭","完成句子","听力"},0)),"")), "")</f>
        <v/>
      </c>
      <c r="E501" s="21" t="str">
        <f t="shared" si="60"/>
        <v>知识主题</v>
      </c>
      <c r="F501" s="21" t="str">
        <f t="shared" si="61"/>
        <v>恰</v>
      </c>
      <c r="G501" s="21" t="str">
        <f>INDEX( {"body","discipline","area","topic","point"},MATCH(E501,{"知识体","知识域","知识区","知识主题","知识点"},0))</f>
        <v>topic</v>
      </c>
      <c r="H501" s="21" t="str">
        <f>INDEX( {"super","just","sub","infras"},MATCH(F501,{"超","恰","亚","次"},0))</f>
        <v>just</v>
      </c>
      <c r="I501" s="21">
        <f>MATCH(E501,{"知识体","知识域","知识区","知识主题","知识点"},0)-1</f>
        <v>3</v>
      </c>
      <c r="J501" s="21">
        <f>MATCH(F501,{"超","恰","亚","次"},0)-1</f>
        <v>1</v>
      </c>
      <c r="K501" s="21" t="str">
        <f t="shared" si="62"/>
        <v>数学</v>
      </c>
      <c r="L501" s="26" t="s">
        <v>4625</v>
      </c>
      <c r="M501" s="23" t="s">
        <v>512</v>
      </c>
      <c r="N501" s="23"/>
      <c r="O501" s="24" t="str">
        <f t="shared" si="56"/>
        <v xml:space="preserve">
  - 
    name:   等差数列及其前n项和
    title:   等差数列及其前n项和
    description: 
    koLyro: topic
    koLyri:  just
    son: </v>
      </c>
      <c r="P501" s="27" t="str">
        <f t="shared" si="63"/>
        <v xml:space="preserve">
        - 
          name:   等差数列及其前n项和
          title:   等差数列及其前n项和
          description: 
          koLyro: topic
          koLyri:  just
          son: </v>
      </c>
    </row>
    <row r="502" spans="1:16" ht="15" customHeight="1">
      <c r="A502" s="20">
        <f t="shared" si="57"/>
        <v>4</v>
      </c>
      <c r="B502" s="21" t="str">
        <f t="shared" si="58"/>
        <v>知识点</v>
      </c>
      <c r="C502" s="21" t="str">
        <f t="shared" si="59"/>
        <v>等差数列的判断与证明</v>
      </c>
      <c r="D502" s="21" t="str">
        <f>IFERROR(IF(I502=1,INDEX( {"chinese","english","math","physics","chemistry","biology","politics","history","geography"},MATCH(C502,{"语文","英语","数学","物理","化学","生物","政治","历史","地理"},0)),IF(I502=2,INDEX(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,{"单项选择","阅读理解","信息匹配","完形填空","短文填空","单句填空","短文改错","单句改错","句型转换","翻译短语","翻译句子","词汇/短语及固搭","完成句子","听力"},0)),"")), "")</f>
        <v/>
      </c>
      <c r="E502" s="21" t="str">
        <f t="shared" si="60"/>
        <v>知识点</v>
      </c>
      <c r="F502" s="21" t="str">
        <f t="shared" si="61"/>
        <v>恰</v>
      </c>
      <c r="G502" s="21" t="str">
        <f>INDEX( {"body","discipline","area","topic","point"},MATCH(E502,{"知识体","知识域","知识区","知识主题","知识点"},0))</f>
        <v>point</v>
      </c>
      <c r="H502" s="21" t="str">
        <f>INDEX( {"super","just","sub","infras"},MATCH(F502,{"超","恰","亚","次"},0))</f>
        <v>just</v>
      </c>
      <c r="I502" s="21">
        <f>MATCH(E502,{"知识体","知识域","知识区","知识主题","知识点"},0)-1</f>
        <v>4</v>
      </c>
      <c r="J502" s="21">
        <f>MATCH(F502,{"超","恰","亚","次"},0)-1</f>
        <v>1</v>
      </c>
      <c r="K502" s="21" t="str">
        <f t="shared" si="62"/>
        <v>数学</v>
      </c>
      <c r="L502" s="26" t="s">
        <v>513</v>
      </c>
      <c r="M502" s="23"/>
      <c r="N502" s="23"/>
      <c r="O502" s="24" t="str">
        <f t="shared" si="56"/>
        <v xml:space="preserve">
  - 
    name:  等差数列的判断与证明
    title:  等差数列的判断与证明
    description: 
    koLyro: point
    koLyri:  just
    son: </v>
      </c>
      <c r="P502" s="27" t="str">
        <f t="shared" si="63"/>
        <v xml:space="preserve">
          - 
            name:  等差数列的判断与证明
            title:  等差数列的判断与证明
            description: 
            koLyro: point
            koLyri:  just
            son: </v>
      </c>
    </row>
    <row r="503" spans="1:16" ht="15" customHeight="1">
      <c r="A503" s="20">
        <f t="shared" si="57"/>
        <v>4</v>
      </c>
      <c r="B503" s="21" t="str">
        <f t="shared" si="58"/>
        <v>知识点</v>
      </c>
      <c r="C503" s="21" t="str">
        <f t="shared" si="59"/>
        <v>等差数列的通项公式</v>
      </c>
      <c r="D503" s="21" t="str">
        <f>IFERROR(IF(I503=1,INDEX( {"chinese","english","math","physics","chemistry","biology","politics","history","geography"},MATCH(C503,{"语文","英语","数学","物理","化学","生物","政治","历史","地理"},0)),IF(I503=2,INDEX(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,{"单项选择","阅读理解","信息匹配","完形填空","短文填空","单句填空","短文改错","单句改错","句型转换","翻译短语","翻译句子","词汇/短语及固搭","完成句子","听力"},0)),"")), "")</f>
        <v/>
      </c>
      <c r="E503" s="21" t="str">
        <f t="shared" si="60"/>
        <v>知识点</v>
      </c>
      <c r="F503" s="21" t="str">
        <f t="shared" si="61"/>
        <v>恰</v>
      </c>
      <c r="G503" s="21" t="str">
        <f>INDEX( {"body","discipline","area","topic","point"},MATCH(E503,{"知识体","知识域","知识区","知识主题","知识点"},0))</f>
        <v>point</v>
      </c>
      <c r="H503" s="21" t="str">
        <f>INDEX( {"super","just","sub","infras"},MATCH(F503,{"超","恰","亚","次"},0))</f>
        <v>just</v>
      </c>
      <c r="I503" s="21">
        <f>MATCH(E503,{"知识体","知识域","知识区","知识主题","知识点"},0)-1</f>
        <v>4</v>
      </c>
      <c r="J503" s="21">
        <f>MATCH(F503,{"超","恰","亚","次"},0)-1</f>
        <v>1</v>
      </c>
      <c r="K503" s="21" t="str">
        <f t="shared" si="62"/>
        <v>数学</v>
      </c>
      <c r="L503" s="26" t="s">
        <v>514</v>
      </c>
      <c r="M503" s="23"/>
      <c r="N503" s="23"/>
      <c r="O503" s="24" t="str">
        <f t="shared" si="56"/>
        <v xml:space="preserve">
  - 
    name:  等差数列的通项公式
    title:  等差数列的通项公式
    description: 
    koLyro: point
    koLyri:  just
    son: </v>
      </c>
      <c r="P503" s="27" t="str">
        <f t="shared" si="63"/>
        <v xml:space="preserve">
          - 
            name:  等差数列的通项公式
            title:  等差数列的通项公式
            description: 
            koLyro: point
            koLyri:  just
            son: </v>
      </c>
    </row>
    <row r="504" spans="1:16" ht="15" customHeight="1">
      <c r="A504" s="20">
        <f t="shared" si="57"/>
        <v>5</v>
      </c>
      <c r="B504" s="21" t="str">
        <f t="shared" si="58"/>
        <v>知识亚点</v>
      </c>
      <c r="C504" s="21" t="str">
        <f t="shared" si="59"/>
        <v>等差数列的基本计算</v>
      </c>
      <c r="D504" s="21" t="str">
        <f>IFERROR(IF(I504=1,INDEX( {"chinese","english","math","physics","chemistry","biology","politics","history","geography"},MATCH(C504,{"语文","英语","数学","物理","化学","生物","政治","历史","地理"},0)),IF(I504=2,INDEX(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,{"单项选择","阅读理解","信息匹配","完形填空","短文填空","单句填空","短文改错","单句改错","句型转换","翻译短语","翻译句子","词汇/短语及固搭","完成句子","听力"},0)),"")), "")</f>
        <v/>
      </c>
      <c r="E504" s="21" t="str">
        <f t="shared" si="60"/>
        <v>知识点</v>
      </c>
      <c r="F504" s="21" t="str">
        <f t="shared" si="61"/>
        <v>亚</v>
      </c>
      <c r="G504" s="21" t="str">
        <f>INDEX( {"body","discipline","area","topic","point"},MATCH(E504,{"知识体","知识域","知识区","知识主题","知识点"},0))</f>
        <v>point</v>
      </c>
      <c r="H504" s="21" t="str">
        <f>INDEX( {"super","just","sub","infras"},MATCH(F504,{"超","恰","亚","次"},0))</f>
        <v>sub</v>
      </c>
      <c r="I504" s="21">
        <f>MATCH(E504,{"知识体","知识域","知识区","知识主题","知识点"},0)-1</f>
        <v>4</v>
      </c>
      <c r="J504" s="21">
        <f>MATCH(F504,{"超","恰","亚","次"},0)-1</f>
        <v>2</v>
      </c>
      <c r="K504" s="21" t="str">
        <f t="shared" si="62"/>
        <v>数学</v>
      </c>
      <c r="L504" s="26" t="s">
        <v>515</v>
      </c>
      <c r="M504" s="23"/>
      <c r="N504" s="23"/>
      <c r="O504" s="24" t="str">
        <f t="shared" si="56"/>
        <v xml:space="preserve">
  - 
    name:  等差数列的基本计算
    title:  等差数列的基本计算
    description: 
    koLyro: point
    koLyri:  sub
    son: </v>
      </c>
      <c r="P504" s="27" t="str">
        <f t="shared" si="63"/>
        <v xml:space="preserve">
            - 
              name:  等差数列的基本计算
              title:  等差数列的基本计算
              description: 
              koLyro: point
              koLyri:  sub
              son: </v>
      </c>
    </row>
    <row r="505" spans="1:16" ht="15" customHeight="1">
      <c r="A505" s="20">
        <f t="shared" si="57"/>
        <v>5</v>
      </c>
      <c r="B505" s="21" t="str">
        <f t="shared" si="58"/>
        <v>知识亚点</v>
      </c>
      <c r="C505" s="21" t="str">
        <f t="shared" si="59"/>
        <v>求等差数列的通项公式</v>
      </c>
      <c r="D505" s="21" t="str">
        <f>IFERROR(IF(I505=1,INDEX( {"chinese","english","math","physics","chemistry","biology","politics","history","geography"},MATCH(C505,{"语文","英语","数学","物理","化学","生物","政治","历史","地理"},0)),IF(I505=2,INDEX(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,{"单项选择","阅读理解","信息匹配","完形填空","短文填空","单句填空","短文改错","单句改错","句型转换","翻译短语","翻译句子","词汇/短语及固搭","完成句子","听力"},0)),"")), "")</f>
        <v/>
      </c>
      <c r="E505" s="21" t="str">
        <f t="shared" si="60"/>
        <v>知识点</v>
      </c>
      <c r="F505" s="21" t="str">
        <f t="shared" si="61"/>
        <v>亚</v>
      </c>
      <c r="G505" s="21" t="str">
        <f>INDEX( {"body","discipline","area","topic","point"},MATCH(E505,{"知识体","知识域","知识区","知识主题","知识点"},0))</f>
        <v>point</v>
      </c>
      <c r="H505" s="21" t="str">
        <f>INDEX( {"super","just","sub","infras"},MATCH(F505,{"超","恰","亚","次"},0))</f>
        <v>sub</v>
      </c>
      <c r="I505" s="21">
        <f>MATCH(E505,{"知识体","知识域","知识区","知识主题","知识点"},0)-1</f>
        <v>4</v>
      </c>
      <c r="J505" s="21">
        <f>MATCH(F505,{"超","恰","亚","次"},0)-1</f>
        <v>2</v>
      </c>
      <c r="K505" s="21" t="str">
        <f t="shared" si="62"/>
        <v>数学</v>
      </c>
      <c r="L505" s="26" t="s">
        <v>516</v>
      </c>
      <c r="M505" s="23"/>
      <c r="N505" s="23"/>
      <c r="O505" s="24" t="str">
        <f t="shared" si="56"/>
        <v xml:space="preserve">
  - 
    name:  求等差数列的通项公式
    title:  求等差数列的通项公式
    description: 
    koLyro: point
    koLyri:  sub
    son: </v>
      </c>
      <c r="P505" s="27" t="str">
        <f t="shared" si="63"/>
        <v xml:space="preserve">
            - 
              name:  求等差数列的通项公式
              title:  求等差数列的通项公式
              description: 
              koLyro: point
              koLyri:  sub
              son: </v>
      </c>
    </row>
    <row r="506" spans="1:16" ht="15" customHeight="1">
      <c r="A506" s="20">
        <f t="shared" si="57"/>
        <v>4</v>
      </c>
      <c r="B506" s="21" t="str">
        <f t="shared" si="58"/>
        <v>知识点</v>
      </c>
      <c r="C506" s="21" t="str">
        <f t="shared" si="59"/>
        <v>等差数列的性质及应用</v>
      </c>
      <c r="D506" s="21" t="str">
        <f>IFERROR(IF(I506=1,INDEX( {"chinese","english","math","physics","chemistry","biology","politics","history","geography"},MATCH(C506,{"语文","英语","数学","物理","化学","生物","政治","历史","地理"},0)),IF(I506=2,INDEX(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,{"单项选择","阅读理解","信息匹配","完形填空","短文填空","单句填空","短文改错","单句改错","句型转换","翻译短语","翻译句子","词汇/短语及固搭","完成句子","听力"},0)),"")), "")</f>
        <v/>
      </c>
      <c r="E506" s="21" t="str">
        <f t="shared" si="60"/>
        <v>知识点</v>
      </c>
      <c r="F506" s="21" t="str">
        <f t="shared" si="61"/>
        <v>恰</v>
      </c>
      <c r="G506" s="21" t="str">
        <f>INDEX( {"body","discipline","area","topic","point"},MATCH(E506,{"知识体","知识域","知识区","知识主题","知识点"},0))</f>
        <v>point</v>
      </c>
      <c r="H506" s="21" t="str">
        <f>INDEX( {"super","just","sub","infras"},MATCH(F506,{"超","恰","亚","次"},0))</f>
        <v>just</v>
      </c>
      <c r="I506" s="21">
        <f>MATCH(E506,{"知识体","知识域","知识区","知识主题","知识点"},0)-1</f>
        <v>4</v>
      </c>
      <c r="J506" s="21">
        <f>MATCH(F506,{"超","恰","亚","次"},0)-1</f>
        <v>1</v>
      </c>
      <c r="K506" s="21" t="str">
        <f t="shared" si="62"/>
        <v>数学</v>
      </c>
      <c r="L506" s="26" t="s">
        <v>517</v>
      </c>
      <c r="M506" s="23"/>
      <c r="N506" s="23"/>
      <c r="O506" s="24" t="str">
        <f t="shared" si="56"/>
        <v xml:space="preserve">
  - 
    name:  等差数列的性质及应用
    title:  等差数列的性质及应用
    description: 
    koLyro: point
    koLyri:  just
    son: </v>
      </c>
      <c r="P506" s="27" t="str">
        <f t="shared" si="63"/>
        <v xml:space="preserve">
          - 
            name:  等差数列的性质及应用
            title:  等差数列的性质及应用
            description: 
            koLyro: point
            koLyri:  just
            son: </v>
      </c>
    </row>
    <row r="507" spans="1:16" ht="15" customHeight="1">
      <c r="A507" s="20">
        <f t="shared" si="57"/>
        <v>4</v>
      </c>
      <c r="B507" s="21" t="str">
        <f t="shared" si="58"/>
        <v>知识点</v>
      </c>
      <c r="C507" s="21" t="str">
        <f t="shared" si="59"/>
        <v>等差数列的前n项和公式</v>
      </c>
      <c r="D507" s="21" t="str">
        <f>IFERROR(IF(I507=1,INDEX( {"chinese","english","math","physics","chemistry","biology","politics","history","geography"},MATCH(C507,{"语文","英语","数学","物理","化学","生物","政治","历史","地理"},0)),IF(I507=2,INDEX(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,{"单项选择","阅读理解","信息匹配","完形填空","短文填空","单句填空","短文改错","单句改错","句型转换","翻译短语","翻译句子","词汇/短语及固搭","完成句子","听力"},0)),"")), "")</f>
        <v/>
      </c>
      <c r="E507" s="21" t="str">
        <f t="shared" si="60"/>
        <v>知识点</v>
      </c>
      <c r="F507" s="21" t="str">
        <f t="shared" si="61"/>
        <v>恰</v>
      </c>
      <c r="G507" s="21" t="str">
        <f>INDEX( {"body","discipline","area","topic","point"},MATCH(E507,{"知识体","知识域","知识区","知识主题","知识点"},0))</f>
        <v>point</v>
      </c>
      <c r="H507" s="21" t="str">
        <f>INDEX( {"super","just","sub","infras"},MATCH(F507,{"超","恰","亚","次"},0))</f>
        <v>just</v>
      </c>
      <c r="I507" s="21">
        <f>MATCH(E507,{"知识体","知识域","知识区","知识主题","知识点"},0)-1</f>
        <v>4</v>
      </c>
      <c r="J507" s="21">
        <f>MATCH(F507,{"超","恰","亚","次"},0)-1</f>
        <v>1</v>
      </c>
      <c r="K507" s="21" t="str">
        <f t="shared" si="62"/>
        <v>数学</v>
      </c>
      <c r="L507" s="26" t="s">
        <v>518</v>
      </c>
      <c r="M507" s="23"/>
      <c r="N507" s="23"/>
      <c r="O507" s="24" t="str">
        <f t="shared" si="56"/>
        <v xml:space="preserve">
  - 
    name:  等差数列的前n项和公式
    title:  等差数列的前n项和公式
    description: 
    koLyro: point
    koLyri:  just
    son: </v>
      </c>
      <c r="P507" s="27" t="str">
        <f t="shared" si="63"/>
        <v xml:space="preserve">
          - 
            name:  等差数列的前n项和公式
            title:  等差数列的前n项和公式
            description: 
            koLyro: point
            koLyri:  just
            son: </v>
      </c>
    </row>
    <row r="508" spans="1:16" ht="15" customHeight="1">
      <c r="A508" s="20">
        <f t="shared" si="57"/>
        <v>4</v>
      </c>
      <c r="B508" s="21" t="str">
        <f t="shared" si="58"/>
        <v>知识点</v>
      </c>
      <c r="C508" s="21" t="str">
        <f t="shared" si="59"/>
        <v>等差数列的前n项和的性质</v>
      </c>
      <c r="D508" s="21" t="str">
        <f>IFERROR(IF(I508=1,INDEX( {"chinese","english","math","physics","chemistry","biology","politics","history","geography"},MATCH(C508,{"语文","英语","数学","物理","化学","生物","政治","历史","地理"},0)),IF(I508=2,INDEX(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,{"单项选择","阅读理解","信息匹配","完形填空","短文填空","单句填空","短文改错","单句改错","句型转换","翻译短语","翻译句子","词汇/短语及固搭","完成句子","听力"},0)),"")), "")</f>
        <v/>
      </c>
      <c r="E508" s="21" t="str">
        <f t="shared" si="60"/>
        <v>知识点</v>
      </c>
      <c r="F508" s="21" t="str">
        <f t="shared" si="61"/>
        <v>恰</v>
      </c>
      <c r="G508" s="21" t="str">
        <f>INDEX( {"body","discipline","area","topic","point"},MATCH(E508,{"知识体","知识域","知识区","知识主题","知识点"},0))</f>
        <v>point</v>
      </c>
      <c r="H508" s="21" t="str">
        <f>INDEX( {"super","just","sub","infras"},MATCH(F508,{"超","恰","亚","次"},0))</f>
        <v>just</v>
      </c>
      <c r="I508" s="21">
        <f>MATCH(E508,{"知识体","知识域","知识区","知识主题","知识点"},0)-1</f>
        <v>4</v>
      </c>
      <c r="J508" s="21">
        <f>MATCH(F508,{"超","恰","亚","次"},0)-1</f>
        <v>1</v>
      </c>
      <c r="K508" s="21" t="str">
        <f t="shared" si="62"/>
        <v>数学</v>
      </c>
      <c r="L508" s="26" t="s">
        <v>519</v>
      </c>
      <c r="M508" s="23"/>
      <c r="N508" s="23"/>
      <c r="O508" s="24" t="str">
        <f t="shared" si="56"/>
        <v xml:space="preserve">
  - 
    name:  等差数列的前n项和的性质
    title:  等差数列的前n项和的性质
    description: 
    koLyro: point
    koLyri:  just
    son: </v>
      </c>
      <c r="P508" s="27" t="str">
        <f t="shared" si="63"/>
        <v xml:space="preserve">
          - 
            name:  等差数列的前n项和的性质
            title:  等差数列的前n项和的性质
            description: 
            koLyro: point
            koLyri:  just
            son: </v>
      </c>
    </row>
    <row r="509" spans="1:16" ht="15" customHeight="1">
      <c r="A509" s="20">
        <f t="shared" si="57"/>
        <v>4</v>
      </c>
      <c r="B509" s="21" t="str">
        <f t="shared" si="58"/>
        <v>知识点</v>
      </c>
      <c r="C509" s="21" t="str">
        <f t="shared" si="59"/>
        <v>等差数列的最值问题</v>
      </c>
      <c r="D509" s="21" t="str">
        <f>IFERROR(IF(I509=1,INDEX( {"chinese","english","math","physics","chemistry","biology","politics","history","geography"},MATCH(C509,{"语文","英语","数学","物理","化学","生物","政治","历史","地理"},0)),IF(I509=2,INDEX(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,{"单项选择","阅读理解","信息匹配","完形填空","短文填空","单句填空","短文改错","单句改错","句型转换","翻译短语","翻译句子","词汇/短语及固搭","完成句子","听力"},0)),"")), "")</f>
        <v/>
      </c>
      <c r="E509" s="21" t="str">
        <f t="shared" si="60"/>
        <v>知识点</v>
      </c>
      <c r="F509" s="21" t="str">
        <f t="shared" si="61"/>
        <v>恰</v>
      </c>
      <c r="G509" s="21" t="str">
        <f>INDEX( {"body","discipline","area","topic","point"},MATCH(E509,{"知识体","知识域","知识区","知识主题","知识点"},0))</f>
        <v>point</v>
      </c>
      <c r="H509" s="21" t="str">
        <f>INDEX( {"super","just","sub","infras"},MATCH(F509,{"超","恰","亚","次"},0))</f>
        <v>just</v>
      </c>
      <c r="I509" s="21">
        <f>MATCH(E509,{"知识体","知识域","知识区","知识主题","知识点"},0)-1</f>
        <v>4</v>
      </c>
      <c r="J509" s="21">
        <f>MATCH(F509,{"超","恰","亚","次"},0)-1</f>
        <v>1</v>
      </c>
      <c r="K509" s="21" t="str">
        <f t="shared" si="62"/>
        <v>数学</v>
      </c>
      <c r="L509" s="26" t="s">
        <v>520</v>
      </c>
      <c r="M509" s="23"/>
      <c r="N509" s="23"/>
      <c r="O509" s="24" t="str">
        <f t="shared" si="56"/>
        <v xml:space="preserve">
  - 
    name:  等差数列的最值问题
    title:  等差数列的最值问题
    description: 
    koLyro: point
    koLyri:  just
    son: </v>
      </c>
      <c r="P509" s="27" t="str">
        <f t="shared" si="63"/>
        <v xml:space="preserve">
          - 
            name:  等差数列的最值问题
            title:  等差数列的最值问题
            description: 
            koLyro: point
            koLyri:  just
            son: </v>
      </c>
    </row>
    <row r="510" spans="1:16" ht="15" customHeight="1">
      <c r="A510" s="20">
        <f t="shared" si="57"/>
        <v>4</v>
      </c>
      <c r="B510" s="21" t="str">
        <f t="shared" si="58"/>
        <v>知识点</v>
      </c>
      <c r="C510" s="21" t="str">
        <f t="shared" si="59"/>
        <v>等差数列和函数的关系</v>
      </c>
      <c r="D510" s="21" t="str">
        <f>IFERROR(IF(I510=1,INDEX( {"chinese","english","math","physics","chemistry","biology","politics","history","geography"},MATCH(C510,{"语文","英语","数学","物理","化学","生物","政治","历史","地理"},0)),IF(I510=2,INDEX(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,{"单项选择","阅读理解","信息匹配","完形填空","短文填空","单句填空","短文改错","单句改错","句型转换","翻译短语","翻译句子","词汇/短语及固搭","完成句子","听力"},0)),"")), "")</f>
        <v/>
      </c>
      <c r="E510" s="21" t="str">
        <f t="shared" si="60"/>
        <v>知识点</v>
      </c>
      <c r="F510" s="21" t="str">
        <f t="shared" si="61"/>
        <v>恰</v>
      </c>
      <c r="G510" s="21" t="str">
        <f>INDEX( {"body","discipline","area","topic","point"},MATCH(E510,{"知识体","知识域","知识区","知识主题","知识点"},0))</f>
        <v>point</v>
      </c>
      <c r="H510" s="21" t="str">
        <f>INDEX( {"super","just","sub","infras"},MATCH(F510,{"超","恰","亚","次"},0))</f>
        <v>just</v>
      </c>
      <c r="I510" s="21">
        <f>MATCH(E510,{"知识体","知识域","知识区","知识主题","知识点"},0)-1</f>
        <v>4</v>
      </c>
      <c r="J510" s="21">
        <f>MATCH(F510,{"超","恰","亚","次"},0)-1</f>
        <v>1</v>
      </c>
      <c r="K510" s="21" t="str">
        <f t="shared" si="62"/>
        <v>数学</v>
      </c>
      <c r="L510" s="26" t="s">
        <v>521</v>
      </c>
      <c r="M510" s="23"/>
      <c r="N510" s="23"/>
      <c r="O510" s="24" t="str">
        <f t="shared" si="56"/>
        <v xml:space="preserve">
  - 
    name:  等差数列和函数的关系
    title:  等差数列和函数的关系
    description: 
    koLyro: point
    koLyri:  just
    son: </v>
      </c>
      <c r="P510" s="27" t="str">
        <f t="shared" si="63"/>
        <v xml:space="preserve">
          - 
            name:  等差数列和函数的关系
            title:  等差数列和函数的关系
            description: 
            koLyro: point
            koLyri:  just
            son: </v>
      </c>
    </row>
    <row r="511" spans="1:16" ht="15" customHeight="1">
      <c r="A511" s="20">
        <f t="shared" si="57"/>
        <v>3</v>
      </c>
      <c r="B511" s="21" t="str">
        <f t="shared" si="58"/>
        <v>知识主题</v>
      </c>
      <c r="C511" s="21" t="str">
        <f t="shared" si="59"/>
        <v xml:space="preserve"> 等比数列及其前n项和</v>
      </c>
      <c r="D511" s="21" t="str">
        <f>IFERROR(IF(I511=1,INDEX( {"chinese","english","math","physics","chemistry","biology","politics","history","geography"},MATCH(C511,{"语文","英语","数学","物理","化学","生物","政治","历史","地理"},0)),IF(I511=2,INDEX(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,{"单项选择","阅读理解","信息匹配","完形填空","短文填空","单句填空","短文改错","单句改错","句型转换","翻译短语","翻译句子","词汇/短语及固搭","完成句子","听力"},0)),"")), "")</f>
        <v/>
      </c>
      <c r="E511" s="21" t="str">
        <f t="shared" si="60"/>
        <v>知识主题</v>
      </c>
      <c r="F511" s="21" t="str">
        <f t="shared" si="61"/>
        <v>恰</v>
      </c>
      <c r="G511" s="21" t="str">
        <f>INDEX( {"body","discipline","area","topic","point"},MATCH(E511,{"知识体","知识域","知识区","知识主题","知识点"},0))</f>
        <v>topic</v>
      </c>
      <c r="H511" s="21" t="str">
        <f>INDEX( {"super","just","sub","infras"},MATCH(F511,{"超","恰","亚","次"},0))</f>
        <v>just</v>
      </c>
      <c r="I511" s="21">
        <f>MATCH(E511,{"知识体","知识域","知识区","知识主题","知识点"},0)-1</f>
        <v>3</v>
      </c>
      <c r="J511" s="21">
        <f>MATCH(F511,{"超","恰","亚","次"},0)-1</f>
        <v>1</v>
      </c>
      <c r="K511" s="21" t="str">
        <f t="shared" si="62"/>
        <v>数学</v>
      </c>
      <c r="L511" s="26" t="s">
        <v>4626</v>
      </c>
      <c r="M511" s="23" t="s">
        <v>523</v>
      </c>
      <c r="N511" s="23"/>
      <c r="O511" s="24" t="str">
        <f t="shared" si="56"/>
        <v xml:space="preserve">
  - 
    name:   等比数列及其前n项和
    title:   等比数列及其前n项和
    description: 
    koLyro: topic
    koLyri:  just
    son: </v>
      </c>
      <c r="P511" s="27" t="str">
        <f t="shared" si="63"/>
        <v xml:space="preserve">
        - 
          name:   等比数列及其前n项和
          title:   等比数列及其前n项和
          description: 
          koLyro: topic
          koLyri:  just
          son: </v>
      </c>
    </row>
    <row r="512" spans="1:16" ht="15" customHeight="1">
      <c r="A512" s="20">
        <f t="shared" si="57"/>
        <v>4</v>
      </c>
      <c r="B512" s="21" t="str">
        <f t="shared" si="58"/>
        <v>知识点</v>
      </c>
      <c r="C512" s="21" t="str">
        <f t="shared" si="59"/>
        <v>等比数列的判断与证明</v>
      </c>
      <c r="D512" s="21" t="str">
        <f>IFERROR(IF(I512=1,INDEX( {"chinese","english","math","physics","chemistry","biology","politics","history","geography"},MATCH(C512,{"语文","英语","数学","物理","化学","生物","政治","历史","地理"},0)),IF(I512=2,INDEX(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,{"单项选择","阅读理解","信息匹配","完形填空","短文填空","单句填空","短文改错","单句改错","句型转换","翻译短语","翻译句子","词汇/短语及固搭","完成句子","听力"},0)),"")), "")</f>
        <v/>
      </c>
      <c r="E512" s="21" t="str">
        <f t="shared" si="60"/>
        <v>知识点</v>
      </c>
      <c r="F512" s="21" t="str">
        <f t="shared" si="61"/>
        <v>恰</v>
      </c>
      <c r="G512" s="21" t="str">
        <f>INDEX( {"body","discipline","area","topic","point"},MATCH(E512,{"知识体","知识域","知识区","知识主题","知识点"},0))</f>
        <v>point</v>
      </c>
      <c r="H512" s="21" t="str">
        <f>INDEX( {"super","just","sub","infras"},MATCH(F512,{"超","恰","亚","次"},0))</f>
        <v>just</v>
      </c>
      <c r="I512" s="21">
        <f>MATCH(E512,{"知识体","知识域","知识区","知识主题","知识点"},0)-1</f>
        <v>4</v>
      </c>
      <c r="J512" s="21">
        <f>MATCH(F512,{"超","恰","亚","次"},0)-1</f>
        <v>1</v>
      </c>
      <c r="K512" s="21" t="str">
        <f t="shared" si="62"/>
        <v>数学</v>
      </c>
      <c r="L512" s="26" t="s">
        <v>524</v>
      </c>
      <c r="M512" s="23"/>
      <c r="N512" s="23"/>
      <c r="O512" s="24" t="str">
        <f t="shared" si="56"/>
        <v xml:space="preserve">
  - 
    name:  等比数列的判断与证明
    title:  等比数列的判断与证明
    description: 
    koLyro: point
    koLyri:  just
    son: </v>
      </c>
      <c r="P512" s="27" t="str">
        <f t="shared" si="63"/>
        <v xml:space="preserve">
          - 
            name:  等比数列的判断与证明
            title:  等比数列的判断与证明
            description: 
            koLyro: point
            koLyri:  just
            son: </v>
      </c>
    </row>
    <row r="513" spans="1:16" ht="15" customHeight="1">
      <c r="A513" s="20">
        <f t="shared" si="57"/>
        <v>4</v>
      </c>
      <c r="B513" s="21" t="str">
        <f t="shared" si="58"/>
        <v>知识点</v>
      </c>
      <c r="C513" s="21" t="str">
        <f t="shared" si="59"/>
        <v>等比数列的通项公式</v>
      </c>
      <c r="D513" s="21" t="str">
        <f>IFERROR(IF(I513=1,INDEX( {"chinese","english","math","physics","chemistry","biology","politics","history","geography"},MATCH(C513,{"语文","英语","数学","物理","化学","生物","政治","历史","地理"},0)),IF(I513=2,INDEX(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,{"单项选择","阅读理解","信息匹配","完形填空","短文填空","单句填空","短文改错","单句改错","句型转换","翻译短语","翻译句子","词汇/短语及固搭","完成句子","听力"},0)),"")), "")</f>
        <v/>
      </c>
      <c r="E513" s="21" t="str">
        <f t="shared" si="60"/>
        <v>知识点</v>
      </c>
      <c r="F513" s="21" t="str">
        <f t="shared" si="61"/>
        <v>恰</v>
      </c>
      <c r="G513" s="21" t="str">
        <f>INDEX( {"body","discipline","area","topic","point"},MATCH(E513,{"知识体","知识域","知识区","知识主题","知识点"},0))</f>
        <v>point</v>
      </c>
      <c r="H513" s="21" t="str">
        <f>INDEX( {"super","just","sub","infras"},MATCH(F513,{"超","恰","亚","次"},0))</f>
        <v>just</v>
      </c>
      <c r="I513" s="21">
        <f>MATCH(E513,{"知识体","知识域","知识区","知识主题","知识点"},0)-1</f>
        <v>4</v>
      </c>
      <c r="J513" s="21">
        <f>MATCH(F513,{"超","恰","亚","次"},0)-1</f>
        <v>1</v>
      </c>
      <c r="K513" s="21" t="str">
        <f t="shared" si="62"/>
        <v>数学</v>
      </c>
      <c r="L513" s="26" t="s">
        <v>525</v>
      </c>
      <c r="M513" s="23"/>
      <c r="N513" s="23"/>
      <c r="O513" s="24" t="str">
        <f t="shared" si="56"/>
        <v xml:space="preserve">
  - 
    name:  等比数列的通项公式
    title:  等比数列的通项公式
    description: 
    koLyro: point
    koLyri:  just
    son: </v>
      </c>
      <c r="P513" s="27" t="str">
        <f t="shared" si="63"/>
        <v xml:space="preserve">
          - 
            name:  等比数列的通项公式
            title:  等比数列的通项公式
            description: 
            koLyro: point
            koLyri:  just
            son: </v>
      </c>
    </row>
    <row r="514" spans="1:16" ht="15" customHeight="1">
      <c r="A514" s="20">
        <f t="shared" si="57"/>
        <v>5</v>
      </c>
      <c r="B514" s="21" t="str">
        <f t="shared" si="58"/>
        <v>知识亚点</v>
      </c>
      <c r="C514" s="21" t="str">
        <f t="shared" si="59"/>
        <v>等比数列的基本计算</v>
      </c>
      <c r="D514" s="21" t="str">
        <f>IFERROR(IF(I514=1,INDEX( {"chinese","english","math","physics","chemistry","biology","politics","history","geography"},MATCH(C514,{"语文","英语","数学","物理","化学","生物","政治","历史","地理"},0)),IF(I514=2,INDEX(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,{"单项选择","阅读理解","信息匹配","完形填空","短文填空","单句填空","短文改错","单句改错","句型转换","翻译短语","翻译句子","词汇/短语及固搭","完成句子","听力"},0)),"")), "")</f>
        <v/>
      </c>
      <c r="E514" s="21" t="str">
        <f t="shared" si="60"/>
        <v>知识点</v>
      </c>
      <c r="F514" s="21" t="str">
        <f t="shared" si="61"/>
        <v>亚</v>
      </c>
      <c r="G514" s="21" t="str">
        <f>INDEX( {"body","discipline","area","topic","point"},MATCH(E514,{"知识体","知识域","知识区","知识主题","知识点"},0))</f>
        <v>point</v>
      </c>
      <c r="H514" s="21" t="str">
        <f>INDEX( {"super","just","sub","infras"},MATCH(F514,{"超","恰","亚","次"},0))</f>
        <v>sub</v>
      </c>
      <c r="I514" s="21">
        <f>MATCH(E514,{"知识体","知识域","知识区","知识主题","知识点"},0)-1</f>
        <v>4</v>
      </c>
      <c r="J514" s="21">
        <f>MATCH(F514,{"超","恰","亚","次"},0)-1</f>
        <v>2</v>
      </c>
      <c r="K514" s="21" t="str">
        <f t="shared" si="62"/>
        <v>数学</v>
      </c>
      <c r="L514" s="26" t="s">
        <v>526</v>
      </c>
      <c r="M514" s="23"/>
      <c r="N514" s="23"/>
      <c r="O514" s="24" t="str">
        <f t="shared" si="56"/>
        <v xml:space="preserve">
  - 
    name:  等比数列的基本计算
    title:  等比数列的基本计算
    description: 
    koLyro: point
    koLyri:  sub
    son: </v>
      </c>
      <c r="P514" s="27" t="str">
        <f t="shared" si="63"/>
        <v xml:space="preserve">
            - 
              name:  等比数列的基本计算
              title:  等比数列的基本计算
              description: 
              koLyro: point
              koLyri:  sub
              son: </v>
      </c>
    </row>
    <row r="515" spans="1:16" ht="15" customHeight="1">
      <c r="A515" s="20">
        <f t="shared" si="57"/>
        <v>5</v>
      </c>
      <c r="B515" s="21" t="str">
        <f t="shared" si="58"/>
        <v>知识亚点</v>
      </c>
      <c r="C515" s="21" t="str">
        <f t="shared" si="59"/>
        <v>求等比数列的通项公式</v>
      </c>
      <c r="D515" s="21" t="str">
        <f>IFERROR(IF(I515=1,INDEX( {"chinese","english","math","physics","chemistry","biology","politics","history","geography"},MATCH(C515,{"语文","英语","数学","物理","化学","生物","政治","历史","地理"},0)),IF(I515=2,INDEX(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,{"单项选择","阅读理解","信息匹配","完形填空","短文填空","单句填空","短文改错","单句改错","句型转换","翻译短语","翻译句子","词汇/短语及固搭","完成句子","听力"},0)),"")), "")</f>
        <v/>
      </c>
      <c r="E515" s="21" t="str">
        <f t="shared" si="60"/>
        <v>知识点</v>
      </c>
      <c r="F515" s="21" t="str">
        <f t="shared" si="61"/>
        <v>亚</v>
      </c>
      <c r="G515" s="21" t="str">
        <f>INDEX( {"body","discipline","area","topic","point"},MATCH(E515,{"知识体","知识域","知识区","知识主题","知识点"},0))</f>
        <v>point</v>
      </c>
      <c r="H515" s="21" t="str">
        <f>INDEX( {"super","just","sub","infras"},MATCH(F515,{"超","恰","亚","次"},0))</f>
        <v>sub</v>
      </c>
      <c r="I515" s="21">
        <f>MATCH(E515,{"知识体","知识域","知识区","知识主题","知识点"},0)-1</f>
        <v>4</v>
      </c>
      <c r="J515" s="21">
        <f>MATCH(F515,{"超","恰","亚","次"},0)-1</f>
        <v>2</v>
      </c>
      <c r="K515" s="21" t="str">
        <f t="shared" si="62"/>
        <v>数学</v>
      </c>
      <c r="L515" s="26" t="s">
        <v>527</v>
      </c>
      <c r="M515" s="23"/>
      <c r="N515" s="23"/>
      <c r="O515" s="24" t="str">
        <f t="shared" ref="O515:O578" si="64">SUBSTITUTE(SUBSTITUTE(SUBSTITUTE(SUBSTITUTE($O$1,"NAME",IF(D515="",C515,D515)),"TITLE",C515),"KO_LYRO",G515),"KO_LYRI",H515)</f>
        <v xml:space="preserve">
  - 
    name:  求等比数列的通项公式
    title:  求等比数列的通项公式
    description: 
    koLyro: point
    koLyri:  sub
    son: </v>
      </c>
      <c r="P515" s="27" t="str">
        <f t="shared" si="63"/>
        <v xml:space="preserve">
            - 
              name:  求等比数列的通项公式
              title:  求等比数列的通项公式
              description: 
              koLyro: point
              koLyri:  sub
              son: </v>
      </c>
    </row>
    <row r="516" spans="1:16" ht="15" customHeight="1">
      <c r="A516" s="20">
        <f t="shared" ref="A516:A579" si="65">IFERROR(FIND("├",L516),0)</f>
        <v>4</v>
      </c>
      <c r="B516" s="21" t="str">
        <f t="shared" ref="B516:B579" si="66">MID(L516,FIND("«",L516)+1,FIND("»",L516)-FIND("«",L516)-1)</f>
        <v>知识点</v>
      </c>
      <c r="C516" s="21" t="str">
        <f t="shared" ref="C516:C579" si="67">RIGHT(L516,LEN(L516)-FIND("»",L516))</f>
        <v>等比数列的性质及应用</v>
      </c>
      <c r="D516" s="21" t="str">
        <f>IFERROR(IF(I516=1,INDEX( {"chinese","english","math","physics","chemistry","biology","politics","history","geography"},MATCH(C516,{"语文","英语","数学","物理","化学","生物","政治","历史","地理"},0)),IF(I516=2,INDEX(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,{"单项选择","阅读理解","信息匹配","完形填空","短文填空","单句填空","短文改错","单句改错","句型转换","翻译短语","翻译句子","词汇/短语及固搭","完成句子","听力"},0)),"")), "")</f>
        <v/>
      </c>
      <c r="E516" s="21" t="str">
        <f t="shared" ref="E516:E579" si="68">SUBSTITUTE(SUBSTITUTE(SUBSTITUTE(SUBSTITUTE(B516,"超",""),"恰",""),"亚",""),"次","")</f>
        <v>知识点</v>
      </c>
      <c r="F516" s="21" t="str">
        <f t="shared" ref="F516:F579" si="69">IF(IFERROR(FIND("超",B516),-1)&gt;0,"超",  IF(IFERROR(FIND("亚",B516),-1)&gt;0,"亚",   IF(IFERROR(FIND("次",B516),-1)&gt;0,"次",    "恰"  )))</f>
        <v>恰</v>
      </c>
      <c r="G516" s="21" t="str">
        <f>INDEX( {"body","discipline","area","topic","point"},MATCH(E516,{"知识体","知识域","知识区","知识主题","知识点"},0))</f>
        <v>point</v>
      </c>
      <c r="H516" s="21" t="str">
        <f>INDEX( {"super","just","sub","infras"},MATCH(F516,{"超","恰","亚","次"},0))</f>
        <v>just</v>
      </c>
      <c r="I516" s="21">
        <f>MATCH(E516,{"知识体","知识域","知识区","知识主题","知识点"},0)-1</f>
        <v>4</v>
      </c>
      <c r="J516" s="21">
        <f>MATCH(F516,{"超","恰","亚","次"},0)-1</f>
        <v>1</v>
      </c>
      <c r="K516" s="21" t="str">
        <f t="shared" ref="K516:K579" si="70">IF(I516=0,"",IF(I516=1,C516,K515))</f>
        <v>数学</v>
      </c>
      <c r="L516" s="26" t="s">
        <v>528</v>
      </c>
      <c r="M516" s="23"/>
      <c r="N516" s="23"/>
      <c r="O516" s="24" t="str">
        <f t="shared" si="64"/>
        <v xml:space="preserve">
  - 
    name:  等比数列的性质及应用
    title:  等比数列的性质及应用
    description: 
    koLyro: point
    koLyri:  just
    son: </v>
      </c>
      <c r="P516" s="27" t="str">
        <f t="shared" si="63"/>
        <v xml:space="preserve">
          - 
            name:  等比数列的性质及应用
            title:  等比数列的性质及应用
            description: 
            koLyro: point
            koLyri:  just
            son: </v>
      </c>
    </row>
    <row r="517" spans="1:16" ht="15" customHeight="1">
      <c r="A517" s="20">
        <f t="shared" si="65"/>
        <v>4</v>
      </c>
      <c r="B517" s="21" t="str">
        <f t="shared" si="66"/>
        <v>知识点</v>
      </c>
      <c r="C517" s="21" t="str">
        <f t="shared" si="67"/>
        <v>等比数列的前n项和公式</v>
      </c>
      <c r="D517" s="21" t="str">
        <f>IFERROR(IF(I517=1,INDEX( {"chinese","english","math","physics","chemistry","biology","politics","history","geography"},MATCH(C517,{"语文","英语","数学","物理","化学","生物","政治","历史","地理"},0)),IF(I517=2,INDEX(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,{"单项选择","阅读理解","信息匹配","完形填空","短文填空","单句填空","短文改错","单句改错","句型转换","翻译短语","翻译句子","词汇/短语及固搭","完成句子","听力"},0)),"")), "")</f>
        <v/>
      </c>
      <c r="E517" s="21" t="str">
        <f t="shared" si="68"/>
        <v>知识点</v>
      </c>
      <c r="F517" s="21" t="str">
        <f t="shared" si="69"/>
        <v>恰</v>
      </c>
      <c r="G517" s="21" t="str">
        <f>INDEX( {"body","discipline","area","topic","point"},MATCH(E517,{"知识体","知识域","知识区","知识主题","知识点"},0))</f>
        <v>point</v>
      </c>
      <c r="H517" s="21" t="str">
        <f>INDEX( {"super","just","sub","infras"},MATCH(F517,{"超","恰","亚","次"},0))</f>
        <v>just</v>
      </c>
      <c r="I517" s="21">
        <f>MATCH(E517,{"知识体","知识域","知识区","知识主题","知识点"},0)-1</f>
        <v>4</v>
      </c>
      <c r="J517" s="21">
        <f>MATCH(F517,{"超","恰","亚","次"},0)-1</f>
        <v>1</v>
      </c>
      <c r="K517" s="21" t="str">
        <f t="shared" si="70"/>
        <v>数学</v>
      </c>
      <c r="L517" s="26" t="s">
        <v>529</v>
      </c>
      <c r="M517" s="23"/>
      <c r="N517" s="23"/>
      <c r="O517" s="24" t="str">
        <f t="shared" si="64"/>
        <v xml:space="preserve">
  - 
    name:  等比数列的前n项和公式
    title:  等比数列的前n项和公式
    description: 
    koLyro: point
    koLyri:  just
    son: </v>
      </c>
      <c r="P517" s="27" t="str">
        <f t="shared" ref="P517:P580" si="71">SUBSTITUTE(O517,CHAR(10),CHAR(10)&amp;REPT("  ",A517))</f>
        <v xml:space="preserve">
          - 
            name:  等比数列的前n项和公式
            title:  等比数列的前n项和公式
            description: 
            koLyro: point
            koLyri:  just
            son: </v>
      </c>
    </row>
    <row r="518" spans="1:16" ht="15" customHeight="1">
      <c r="A518" s="20">
        <f t="shared" si="65"/>
        <v>4</v>
      </c>
      <c r="B518" s="21" t="str">
        <f t="shared" si="66"/>
        <v>知识点</v>
      </c>
      <c r="C518" s="21" t="str">
        <f t="shared" si="67"/>
        <v>等差数列的前n项和的性质</v>
      </c>
      <c r="D518" s="21" t="str">
        <f>IFERROR(IF(I518=1,INDEX( {"chinese","english","math","physics","chemistry","biology","politics","history","geography"},MATCH(C518,{"语文","英语","数学","物理","化学","生物","政治","历史","地理"},0)),IF(I518=2,INDEX(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,{"单项选择","阅读理解","信息匹配","完形填空","短文填空","单句填空","短文改错","单句改错","句型转换","翻译短语","翻译句子","词汇/短语及固搭","完成句子","听力"},0)),"")), "")</f>
        <v/>
      </c>
      <c r="E518" s="21" t="str">
        <f t="shared" si="68"/>
        <v>知识点</v>
      </c>
      <c r="F518" s="21" t="str">
        <f t="shared" si="69"/>
        <v>恰</v>
      </c>
      <c r="G518" s="21" t="str">
        <f>INDEX( {"body","discipline","area","topic","point"},MATCH(E518,{"知识体","知识域","知识区","知识主题","知识点"},0))</f>
        <v>point</v>
      </c>
      <c r="H518" s="21" t="str">
        <f>INDEX( {"super","just","sub","infras"},MATCH(F518,{"超","恰","亚","次"},0))</f>
        <v>just</v>
      </c>
      <c r="I518" s="21">
        <f>MATCH(E518,{"知识体","知识域","知识区","知识主题","知识点"},0)-1</f>
        <v>4</v>
      </c>
      <c r="J518" s="21">
        <f>MATCH(F518,{"超","恰","亚","次"},0)-1</f>
        <v>1</v>
      </c>
      <c r="K518" s="21" t="str">
        <f t="shared" si="70"/>
        <v>数学</v>
      </c>
      <c r="L518" s="26" t="s">
        <v>519</v>
      </c>
      <c r="M518" s="23"/>
      <c r="N518" s="23"/>
      <c r="O518" s="24" t="str">
        <f t="shared" si="64"/>
        <v xml:space="preserve">
  - 
    name:  等差数列的前n项和的性质
    title:  等差数列的前n项和的性质
    description: 
    koLyro: point
    koLyri:  just
    son: </v>
      </c>
      <c r="P518" s="27" t="str">
        <f t="shared" si="71"/>
        <v xml:space="preserve">
          - 
            name:  等差数列的前n项和的性质
            title:  等差数列的前n项和的性质
            description: 
            koLyro: point
            koLyri:  just
            son: </v>
      </c>
    </row>
    <row r="519" spans="1:16" ht="15" customHeight="1">
      <c r="A519" s="20">
        <f t="shared" si="65"/>
        <v>4</v>
      </c>
      <c r="B519" s="21" t="str">
        <f t="shared" si="66"/>
        <v>知识点</v>
      </c>
      <c r="C519" s="21" t="str">
        <f t="shared" si="67"/>
        <v>等比数列的最值问题</v>
      </c>
      <c r="D519" s="21" t="str">
        <f>IFERROR(IF(I519=1,INDEX( {"chinese","english","math","physics","chemistry","biology","politics","history","geography"},MATCH(C519,{"语文","英语","数学","物理","化学","生物","政治","历史","地理"},0)),IF(I519=2,INDEX(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,{"单项选择","阅读理解","信息匹配","完形填空","短文填空","单句填空","短文改错","单句改错","句型转换","翻译短语","翻译句子","词汇/短语及固搭","完成句子","听力"},0)),"")), "")</f>
        <v/>
      </c>
      <c r="E519" s="21" t="str">
        <f t="shared" si="68"/>
        <v>知识点</v>
      </c>
      <c r="F519" s="21" t="str">
        <f t="shared" si="69"/>
        <v>恰</v>
      </c>
      <c r="G519" s="21" t="str">
        <f>INDEX( {"body","discipline","area","topic","point"},MATCH(E519,{"知识体","知识域","知识区","知识主题","知识点"},0))</f>
        <v>point</v>
      </c>
      <c r="H519" s="21" t="str">
        <f>INDEX( {"super","just","sub","infras"},MATCH(F519,{"超","恰","亚","次"},0))</f>
        <v>just</v>
      </c>
      <c r="I519" s="21">
        <f>MATCH(E519,{"知识体","知识域","知识区","知识主题","知识点"},0)-1</f>
        <v>4</v>
      </c>
      <c r="J519" s="21">
        <f>MATCH(F519,{"超","恰","亚","次"},0)-1</f>
        <v>1</v>
      </c>
      <c r="K519" s="21" t="str">
        <f t="shared" si="70"/>
        <v>数学</v>
      </c>
      <c r="L519" s="26" t="s">
        <v>530</v>
      </c>
      <c r="M519" s="23"/>
      <c r="N519" s="23"/>
      <c r="O519" s="24" t="str">
        <f t="shared" si="64"/>
        <v xml:space="preserve">
  - 
    name:  等比数列的最值问题
    title:  等比数列的最值问题
    description: 
    koLyro: point
    koLyri:  just
    son: </v>
      </c>
      <c r="P519" s="27" t="str">
        <f t="shared" si="71"/>
        <v xml:space="preserve">
          - 
            name:  等比数列的最值问题
            title:  等比数列的最值问题
            description: 
            koLyro: point
            koLyri:  just
            son: </v>
      </c>
    </row>
    <row r="520" spans="1:16" ht="15" customHeight="1">
      <c r="A520" s="20">
        <f t="shared" si="65"/>
        <v>4</v>
      </c>
      <c r="B520" s="21" t="str">
        <f t="shared" si="66"/>
        <v>知识点</v>
      </c>
      <c r="C520" s="21" t="str">
        <f t="shared" si="67"/>
        <v>等比数列和函数的关系</v>
      </c>
      <c r="D520" s="21" t="str">
        <f>IFERROR(IF(I520=1,INDEX( {"chinese","english","math","physics","chemistry","biology","politics","history","geography"},MATCH(C520,{"语文","英语","数学","物理","化学","生物","政治","历史","地理"},0)),IF(I520=2,INDEX(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,{"单项选择","阅读理解","信息匹配","完形填空","短文填空","单句填空","短文改错","单句改错","句型转换","翻译短语","翻译句子","词汇/短语及固搭","完成句子","听力"},0)),"")), "")</f>
        <v/>
      </c>
      <c r="E520" s="21" t="str">
        <f t="shared" si="68"/>
        <v>知识点</v>
      </c>
      <c r="F520" s="21" t="str">
        <f t="shared" si="69"/>
        <v>恰</v>
      </c>
      <c r="G520" s="21" t="str">
        <f>INDEX( {"body","discipline","area","topic","point"},MATCH(E520,{"知识体","知识域","知识区","知识主题","知识点"},0))</f>
        <v>point</v>
      </c>
      <c r="H520" s="21" t="str">
        <f>INDEX( {"super","just","sub","infras"},MATCH(F520,{"超","恰","亚","次"},0))</f>
        <v>just</v>
      </c>
      <c r="I520" s="21">
        <f>MATCH(E520,{"知识体","知识域","知识区","知识主题","知识点"},0)-1</f>
        <v>4</v>
      </c>
      <c r="J520" s="21">
        <f>MATCH(F520,{"超","恰","亚","次"},0)-1</f>
        <v>1</v>
      </c>
      <c r="K520" s="21" t="str">
        <f t="shared" si="70"/>
        <v>数学</v>
      </c>
      <c r="L520" s="26" t="s">
        <v>531</v>
      </c>
      <c r="M520" s="23"/>
      <c r="N520" s="23"/>
      <c r="O520" s="24" t="str">
        <f t="shared" si="64"/>
        <v xml:space="preserve">
  - 
    name:  等比数列和函数的关系
    title:  等比数列和函数的关系
    description: 
    koLyro: point
    koLyri:  just
    son: </v>
      </c>
      <c r="P520" s="27" t="str">
        <f t="shared" si="71"/>
        <v xml:space="preserve">
          - 
            name:  等比数列和函数的关系
            title:  等比数列和函数的关系
            description: 
            koLyro: point
            koLyri:  just
            son: </v>
      </c>
    </row>
    <row r="521" spans="1:16" ht="15" customHeight="1">
      <c r="A521" s="20">
        <f t="shared" si="65"/>
        <v>4</v>
      </c>
      <c r="B521" s="21" t="str">
        <f t="shared" si="66"/>
        <v>知识点</v>
      </c>
      <c r="C521" s="21" t="str">
        <f t="shared" si="67"/>
        <v>等差数列和等比数列的综合</v>
      </c>
      <c r="D521" s="21" t="str">
        <f>IFERROR(IF(I521=1,INDEX( {"chinese","english","math","physics","chemistry","biology","politics","history","geography"},MATCH(C521,{"语文","英语","数学","物理","化学","生物","政治","历史","地理"},0)),IF(I521=2,INDEX(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,{"单项选择","阅读理解","信息匹配","完形填空","短文填空","单句填空","短文改错","单句改错","句型转换","翻译短语","翻译句子","词汇/短语及固搭","完成句子","听力"},0)),"")), "")</f>
        <v/>
      </c>
      <c r="E521" s="21" t="str">
        <f t="shared" si="68"/>
        <v>知识点</v>
      </c>
      <c r="F521" s="21" t="str">
        <f t="shared" si="69"/>
        <v>恰</v>
      </c>
      <c r="G521" s="21" t="str">
        <f>INDEX( {"body","discipline","area","topic","point"},MATCH(E521,{"知识体","知识域","知识区","知识主题","知识点"},0))</f>
        <v>point</v>
      </c>
      <c r="H521" s="21" t="str">
        <f>INDEX( {"super","just","sub","infras"},MATCH(F521,{"超","恰","亚","次"},0))</f>
        <v>just</v>
      </c>
      <c r="I521" s="21">
        <f>MATCH(E521,{"知识体","知识域","知识区","知识主题","知识点"},0)-1</f>
        <v>4</v>
      </c>
      <c r="J521" s="21">
        <f>MATCH(F521,{"超","恰","亚","次"},0)-1</f>
        <v>1</v>
      </c>
      <c r="K521" s="21" t="str">
        <f t="shared" si="70"/>
        <v>数学</v>
      </c>
      <c r="L521" s="26" t="s">
        <v>532</v>
      </c>
      <c r="M521" s="23"/>
      <c r="N521" s="23"/>
      <c r="O521" s="24" t="str">
        <f t="shared" si="64"/>
        <v xml:space="preserve">
  - 
    name:  等差数列和等比数列的综合
    title:  等差数列和等比数列的综合
    description: 
    koLyro: point
    koLyri:  just
    son: </v>
      </c>
      <c r="P521" s="27" t="str">
        <f t="shared" si="71"/>
        <v xml:space="preserve">
          - 
            name:  等差数列和等比数列的综合
            title:  等差数列和等比数列的综合
            description: 
            koLyro: point
            koLyri:  just
            son: </v>
      </c>
    </row>
    <row r="522" spans="1:16" ht="15" customHeight="1">
      <c r="A522" s="20">
        <f t="shared" si="65"/>
        <v>5</v>
      </c>
      <c r="B522" s="21" t="str">
        <f t="shared" si="66"/>
        <v>知识亚点</v>
      </c>
      <c r="C522" s="21" t="str">
        <f t="shared" si="67"/>
        <v>等差数列和等比数列的综合计算</v>
      </c>
      <c r="D522" s="21" t="str">
        <f>IFERROR(IF(I522=1,INDEX( {"chinese","english","math","physics","chemistry","biology","politics","history","geography"},MATCH(C522,{"语文","英语","数学","物理","化学","生物","政治","历史","地理"},0)),IF(I522=2,INDEX(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,{"单项选择","阅读理解","信息匹配","完形填空","短文填空","单句填空","短文改错","单句改错","句型转换","翻译短语","翻译句子","词汇/短语及固搭","完成句子","听力"},0)),"")), "")</f>
        <v/>
      </c>
      <c r="E522" s="21" t="str">
        <f t="shared" si="68"/>
        <v>知识点</v>
      </c>
      <c r="F522" s="21" t="str">
        <f t="shared" si="69"/>
        <v>亚</v>
      </c>
      <c r="G522" s="21" t="str">
        <f>INDEX( {"body","discipline","area","topic","point"},MATCH(E522,{"知识体","知识域","知识区","知识主题","知识点"},0))</f>
        <v>point</v>
      </c>
      <c r="H522" s="21" t="str">
        <f>INDEX( {"super","just","sub","infras"},MATCH(F522,{"超","恰","亚","次"},0))</f>
        <v>sub</v>
      </c>
      <c r="I522" s="21">
        <f>MATCH(E522,{"知识体","知识域","知识区","知识主题","知识点"},0)-1</f>
        <v>4</v>
      </c>
      <c r="J522" s="21">
        <f>MATCH(F522,{"超","恰","亚","次"},0)-1</f>
        <v>2</v>
      </c>
      <c r="K522" s="21" t="str">
        <f t="shared" si="70"/>
        <v>数学</v>
      </c>
      <c r="L522" s="26" t="s">
        <v>533</v>
      </c>
      <c r="M522" s="23"/>
      <c r="N522" s="23"/>
      <c r="O522" s="24" t="str">
        <f t="shared" si="64"/>
        <v xml:space="preserve">
  - 
    name:  等差数列和等比数列的综合计算
    title:  等差数列和等比数列的综合计算
    description: 
    koLyro: point
    koLyri:  sub
    son: </v>
      </c>
      <c r="P522" s="27" t="str">
        <f t="shared" si="71"/>
        <v xml:space="preserve">
            - 
              name:  等差数列和等比数列的综合计算
              title:  等差数列和等比数列的综合计算
              description: 
              koLyro: point
              koLyri:  sub
              son: </v>
      </c>
    </row>
    <row r="523" spans="1:16" ht="15" customHeight="1">
      <c r="A523" s="20">
        <f t="shared" si="65"/>
        <v>5</v>
      </c>
      <c r="B523" s="21" t="str">
        <f t="shared" si="66"/>
        <v>知识亚点</v>
      </c>
      <c r="C523" s="21" t="str">
        <f t="shared" si="67"/>
        <v>等差数列和等比数列的性质的综合应用</v>
      </c>
      <c r="D523" s="21" t="str">
        <f>IFERROR(IF(I523=1,INDEX( {"chinese","english","math","physics","chemistry","biology","politics","history","geography"},MATCH(C523,{"语文","英语","数学","物理","化学","生物","政治","历史","地理"},0)),IF(I523=2,INDEX(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,{"单项选择","阅读理解","信息匹配","完形填空","短文填空","单句填空","短文改错","单句改错","句型转换","翻译短语","翻译句子","词汇/短语及固搭","完成句子","听力"},0)),"")), "")</f>
        <v/>
      </c>
      <c r="E523" s="21" t="str">
        <f t="shared" si="68"/>
        <v>知识点</v>
      </c>
      <c r="F523" s="21" t="str">
        <f t="shared" si="69"/>
        <v>亚</v>
      </c>
      <c r="G523" s="21" t="str">
        <f>INDEX( {"body","discipline","area","topic","point"},MATCH(E523,{"知识体","知识域","知识区","知识主题","知识点"},0))</f>
        <v>point</v>
      </c>
      <c r="H523" s="21" t="str">
        <f>INDEX( {"super","just","sub","infras"},MATCH(F523,{"超","恰","亚","次"},0))</f>
        <v>sub</v>
      </c>
      <c r="I523" s="21">
        <f>MATCH(E523,{"知识体","知识域","知识区","知识主题","知识点"},0)-1</f>
        <v>4</v>
      </c>
      <c r="J523" s="21">
        <f>MATCH(F523,{"超","恰","亚","次"},0)-1</f>
        <v>2</v>
      </c>
      <c r="K523" s="21" t="str">
        <f t="shared" si="70"/>
        <v>数学</v>
      </c>
      <c r="L523" s="26" t="s">
        <v>534</v>
      </c>
      <c r="M523" s="23"/>
      <c r="N523" s="23"/>
      <c r="O523" s="24" t="str">
        <f t="shared" si="64"/>
        <v xml:space="preserve">
  - 
    name:  等差数列和等比数列的性质的综合应用
    title:  等差数列和等比数列的性质的综合应用
    description: 
    koLyro: point
    koLyri:  sub
    son: </v>
      </c>
      <c r="P523" s="27" t="str">
        <f t="shared" si="71"/>
        <v xml:space="preserve">
            - 
              name:  等差数列和等比数列的性质的综合应用
              title:  等差数列和等比数列的性质的综合应用
              description: 
              koLyro: point
              koLyri:  sub
              son: </v>
      </c>
    </row>
    <row r="524" spans="1:16" ht="15" customHeight="1">
      <c r="A524" s="20">
        <f t="shared" si="65"/>
        <v>3</v>
      </c>
      <c r="B524" s="21" t="str">
        <f t="shared" si="66"/>
        <v>知识主题</v>
      </c>
      <c r="C524" s="21" t="str">
        <f t="shared" si="67"/>
        <v xml:space="preserve"> 数列的综合应用</v>
      </c>
      <c r="D524" s="21" t="str">
        <f>IFERROR(IF(I524=1,INDEX( {"chinese","english","math","physics","chemistry","biology","politics","history","geography"},MATCH(C524,{"语文","英语","数学","物理","化学","生物","政治","历史","地理"},0)),IF(I524=2,INDEX(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,{"单项选择","阅读理解","信息匹配","完形填空","短文填空","单句填空","短文改错","单句改错","句型转换","翻译短语","翻译句子","词汇/短语及固搭","完成句子","听力"},0)),"")), "")</f>
        <v/>
      </c>
      <c r="E524" s="21" t="str">
        <f t="shared" si="68"/>
        <v>知识主题</v>
      </c>
      <c r="F524" s="21" t="str">
        <f t="shared" si="69"/>
        <v>恰</v>
      </c>
      <c r="G524" s="21" t="str">
        <f>INDEX( {"body","discipline","area","topic","point"},MATCH(E524,{"知识体","知识域","知识区","知识主题","知识点"},0))</f>
        <v>topic</v>
      </c>
      <c r="H524" s="21" t="str">
        <f>INDEX( {"super","just","sub","infras"},MATCH(F524,{"超","恰","亚","次"},0))</f>
        <v>just</v>
      </c>
      <c r="I524" s="21">
        <f>MATCH(E524,{"知识体","知识域","知识区","知识主题","知识点"},0)-1</f>
        <v>3</v>
      </c>
      <c r="J524" s="21">
        <f>MATCH(F524,{"超","恰","亚","次"},0)-1</f>
        <v>1</v>
      </c>
      <c r="K524" s="21" t="str">
        <f t="shared" si="70"/>
        <v>数学</v>
      </c>
      <c r="L524" s="26" t="s">
        <v>4627</v>
      </c>
      <c r="M524" s="23" t="s">
        <v>536</v>
      </c>
      <c r="N524" s="23"/>
      <c r="O524" s="24" t="str">
        <f t="shared" si="64"/>
        <v xml:space="preserve">
  - 
    name:   数列的综合应用
    title:   数列的综合应用
    description: 
    koLyro: topic
    koLyri:  just
    son: </v>
      </c>
      <c r="P524" s="27" t="str">
        <f t="shared" si="71"/>
        <v xml:space="preserve">
        - 
          name:   数列的综合应用
          title:   数列的综合应用
          description: 
          koLyro: topic
          koLyri:  just
          son: </v>
      </c>
    </row>
    <row r="525" spans="1:16" ht="15" customHeight="1">
      <c r="A525" s="20">
        <f t="shared" si="65"/>
        <v>4</v>
      </c>
      <c r="B525" s="21" t="str">
        <f t="shared" si="66"/>
        <v>知识点</v>
      </c>
      <c r="C525" s="21" t="str">
        <f t="shared" si="67"/>
        <v>数列求和</v>
      </c>
      <c r="D525" s="21" t="str">
        <f>IFERROR(IF(I525=1,INDEX( {"chinese","english","math","physics","chemistry","biology","politics","history","geography"},MATCH(C525,{"语文","英语","数学","物理","化学","生物","政治","历史","地理"},0)),IF(I525=2,INDEX(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,{"单项选择","阅读理解","信息匹配","完形填空","短文填空","单句填空","短文改错","单句改错","句型转换","翻译短语","翻译句子","词汇/短语及固搭","完成句子","听力"},0)),"")), "")</f>
        <v/>
      </c>
      <c r="E525" s="21" t="str">
        <f t="shared" si="68"/>
        <v>知识点</v>
      </c>
      <c r="F525" s="21" t="str">
        <f t="shared" si="69"/>
        <v>恰</v>
      </c>
      <c r="G525" s="21" t="str">
        <f>INDEX( {"body","discipline","area","topic","point"},MATCH(E525,{"知识体","知识域","知识区","知识主题","知识点"},0))</f>
        <v>point</v>
      </c>
      <c r="H525" s="21" t="str">
        <f>INDEX( {"super","just","sub","infras"},MATCH(F525,{"超","恰","亚","次"},0))</f>
        <v>just</v>
      </c>
      <c r="I525" s="21">
        <f>MATCH(E525,{"知识体","知识域","知识区","知识主题","知识点"},0)-1</f>
        <v>4</v>
      </c>
      <c r="J525" s="21">
        <f>MATCH(F525,{"超","恰","亚","次"},0)-1</f>
        <v>1</v>
      </c>
      <c r="K525" s="21" t="str">
        <f t="shared" si="70"/>
        <v>数学</v>
      </c>
      <c r="L525" s="26" t="s">
        <v>537</v>
      </c>
      <c r="M525" s="23"/>
      <c r="N525" s="23"/>
      <c r="O525" s="24" t="str">
        <f t="shared" si="64"/>
        <v xml:space="preserve">
  - 
    name:  数列求和
    title:  数列求和
    description: 
    koLyro: point
    koLyri:  just
    son: </v>
      </c>
      <c r="P525" s="27" t="str">
        <f t="shared" si="71"/>
        <v xml:space="preserve">
          - 
            name:  数列求和
            title:  数列求和
            description: 
            koLyro: point
            koLyri:  just
            son: </v>
      </c>
    </row>
    <row r="526" spans="1:16" ht="15" customHeight="1">
      <c r="A526" s="20">
        <f t="shared" si="65"/>
        <v>5</v>
      </c>
      <c r="B526" s="21" t="str">
        <f t="shared" si="66"/>
        <v>知识亚点</v>
      </c>
      <c r="C526" s="21" t="str">
        <f t="shared" si="67"/>
        <v>公式法求和</v>
      </c>
      <c r="D526" s="21" t="str">
        <f>IFERROR(IF(I526=1,INDEX( {"chinese","english","math","physics","chemistry","biology","politics","history","geography"},MATCH(C526,{"语文","英语","数学","物理","化学","生物","政治","历史","地理"},0)),IF(I526=2,INDEX(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,{"单项选择","阅读理解","信息匹配","完形填空","短文填空","单句填空","短文改错","单句改错","句型转换","翻译短语","翻译句子","词汇/短语及固搭","完成句子","听力"},0)),"")), "")</f>
        <v/>
      </c>
      <c r="E526" s="21" t="str">
        <f t="shared" si="68"/>
        <v>知识点</v>
      </c>
      <c r="F526" s="21" t="str">
        <f t="shared" si="69"/>
        <v>亚</v>
      </c>
      <c r="G526" s="21" t="str">
        <f>INDEX( {"body","discipline","area","topic","point"},MATCH(E526,{"知识体","知识域","知识区","知识主题","知识点"},0))</f>
        <v>point</v>
      </c>
      <c r="H526" s="21" t="str">
        <f>INDEX( {"super","just","sub","infras"},MATCH(F526,{"超","恰","亚","次"},0))</f>
        <v>sub</v>
      </c>
      <c r="I526" s="21">
        <f>MATCH(E526,{"知识体","知识域","知识区","知识主题","知识点"},0)-1</f>
        <v>4</v>
      </c>
      <c r="J526" s="21">
        <f>MATCH(F526,{"超","恰","亚","次"},0)-1</f>
        <v>2</v>
      </c>
      <c r="K526" s="21" t="str">
        <f t="shared" si="70"/>
        <v>数学</v>
      </c>
      <c r="L526" s="26" t="s">
        <v>538</v>
      </c>
      <c r="M526" s="23"/>
      <c r="N526" s="23"/>
      <c r="O526" s="24" t="str">
        <f t="shared" si="64"/>
        <v xml:space="preserve">
  - 
    name:  公式法求和
    title:  公式法求和
    description: 
    koLyro: point
    koLyri:  sub
    son: </v>
      </c>
      <c r="P526" s="27" t="str">
        <f t="shared" si="71"/>
        <v xml:space="preserve">
            - 
              name:  公式法求和
              title:  公式法求和
              description: 
              koLyro: point
              koLyri:  sub
              son: </v>
      </c>
    </row>
    <row r="527" spans="1:16" ht="15" customHeight="1">
      <c r="A527" s="20">
        <f t="shared" si="65"/>
        <v>5</v>
      </c>
      <c r="B527" s="21" t="str">
        <f t="shared" si="66"/>
        <v>知识亚点</v>
      </c>
      <c r="C527" s="21" t="str">
        <f t="shared" si="67"/>
        <v>分组转化法求和</v>
      </c>
      <c r="D527" s="21" t="str">
        <f>IFERROR(IF(I527=1,INDEX( {"chinese","english","math","physics","chemistry","biology","politics","history","geography"},MATCH(C527,{"语文","英语","数学","物理","化学","生物","政治","历史","地理"},0)),IF(I527=2,INDEX(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527,{"单项选择","阅读理解","信息匹配","完形填空","短文填空","单句填空","短文改错","单句改错","句型转换","翻译短语","翻译句子","词汇/短语及固搭","完成句子","听力"},0)),"")), "")</f>
        <v/>
      </c>
      <c r="E527" s="21" t="str">
        <f t="shared" si="68"/>
        <v>知识点</v>
      </c>
      <c r="F527" s="21" t="str">
        <f t="shared" si="69"/>
        <v>亚</v>
      </c>
      <c r="G527" s="21" t="str">
        <f>INDEX( {"body","discipline","area","topic","point"},MATCH(E527,{"知识体","知识域","知识区","知识主题","知识点"},0))</f>
        <v>point</v>
      </c>
      <c r="H527" s="21" t="str">
        <f>INDEX( {"super","just","sub","infras"},MATCH(F527,{"超","恰","亚","次"},0))</f>
        <v>sub</v>
      </c>
      <c r="I527" s="21">
        <f>MATCH(E527,{"知识体","知识域","知识区","知识主题","知识点"},0)-1</f>
        <v>4</v>
      </c>
      <c r="J527" s="21">
        <f>MATCH(F527,{"超","恰","亚","次"},0)-1</f>
        <v>2</v>
      </c>
      <c r="K527" s="21" t="str">
        <f t="shared" si="70"/>
        <v>数学</v>
      </c>
      <c r="L527" s="26" t="s">
        <v>539</v>
      </c>
      <c r="M527" s="23"/>
      <c r="N527" s="23"/>
      <c r="O527" s="24" t="str">
        <f t="shared" si="64"/>
        <v xml:space="preserve">
  - 
    name:  分组转化法求和
    title:  分组转化法求和
    description: 
    koLyro: point
    koLyri:  sub
    son: </v>
      </c>
      <c r="P527" s="27" t="str">
        <f t="shared" si="71"/>
        <v xml:space="preserve">
            - 
              name:  分组转化法求和
              title:  分组转化法求和
              description: 
              koLyro: point
              koLyri:  sub
              son: </v>
      </c>
    </row>
    <row r="528" spans="1:16" ht="15" customHeight="1">
      <c r="A528" s="20">
        <f t="shared" si="65"/>
        <v>5</v>
      </c>
      <c r="B528" s="21" t="str">
        <f t="shared" si="66"/>
        <v>知识亚点</v>
      </c>
      <c r="C528" s="21" t="str">
        <f t="shared" si="67"/>
        <v>错位相减法求和</v>
      </c>
      <c r="D528" s="21" t="str">
        <f>IFERROR(IF(I528=1,INDEX( {"chinese","english","math","physics","chemistry","biology","politics","history","geography"},MATCH(C528,{"语文","英语","数学","物理","化学","生物","政治","历史","地理"},0)),IF(I528=2,INDEX(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528,{"单项选择","阅读理解","信息匹配","完形填空","短文填空","单句填空","短文改错","单句改错","句型转换","翻译短语","翻译句子","词汇/短语及固搭","完成句子","听力"},0)),"")), "")</f>
        <v/>
      </c>
      <c r="E528" s="21" t="str">
        <f t="shared" si="68"/>
        <v>知识点</v>
      </c>
      <c r="F528" s="21" t="str">
        <f t="shared" si="69"/>
        <v>亚</v>
      </c>
      <c r="G528" s="21" t="str">
        <f>INDEX( {"body","discipline","area","topic","point"},MATCH(E528,{"知识体","知识域","知识区","知识主题","知识点"},0))</f>
        <v>point</v>
      </c>
      <c r="H528" s="21" t="str">
        <f>INDEX( {"super","just","sub","infras"},MATCH(F528,{"超","恰","亚","次"},0))</f>
        <v>sub</v>
      </c>
      <c r="I528" s="21">
        <f>MATCH(E528,{"知识体","知识域","知识区","知识主题","知识点"},0)-1</f>
        <v>4</v>
      </c>
      <c r="J528" s="21">
        <f>MATCH(F528,{"超","恰","亚","次"},0)-1</f>
        <v>2</v>
      </c>
      <c r="K528" s="21" t="str">
        <f t="shared" si="70"/>
        <v>数学</v>
      </c>
      <c r="L528" s="26" t="s">
        <v>540</v>
      </c>
      <c r="M528" s="23"/>
      <c r="N528" s="23"/>
      <c r="O528" s="24" t="str">
        <f t="shared" si="64"/>
        <v xml:space="preserve">
  - 
    name:  错位相减法求和
    title:  错位相减法求和
    description: 
    koLyro: point
    koLyri:  sub
    son: </v>
      </c>
      <c r="P528" s="27" t="str">
        <f t="shared" si="71"/>
        <v xml:space="preserve">
            - 
              name:  错位相减法求和
              title:  错位相减法求和
              description: 
              koLyro: point
              koLyri:  sub
              son: </v>
      </c>
    </row>
    <row r="529" spans="1:16" ht="15" customHeight="1">
      <c r="A529" s="20">
        <f t="shared" si="65"/>
        <v>5</v>
      </c>
      <c r="B529" s="21" t="str">
        <f t="shared" si="66"/>
        <v>知识亚点</v>
      </c>
      <c r="C529" s="21" t="str">
        <f t="shared" si="67"/>
        <v>裂项相消法求和</v>
      </c>
      <c r="D529" s="21" t="str">
        <f>IFERROR(IF(I529=1,INDEX( {"chinese","english","math","physics","chemistry","biology","politics","history","geography"},MATCH(C529,{"语文","英语","数学","物理","化学","生物","政治","历史","地理"},0)),IF(I529=2,INDEX(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529,{"单项选择","阅读理解","信息匹配","完形填空","短文填空","单句填空","短文改错","单句改错","句型转换","翻译短语","翻译句子","词汇/短语及固搭","完成句子","听力"},0)),"")), "")</f>
        <v/>
      </c>
      <c r="E529" s="21" t="str">
        <f t="shared" si="68"/>
        <v>知识点</v>
      </c>
      <c r="F529" s="21" t="str">
        <f t="shared" si="69"/>
        <v>亚</v>
      </c>
      <c r="G529" s="21" t="str">
        <f>INDEX( {"body","discipline","area","topic","point"},MATCH(E529,{"知识体","知识域","知识区","知识主题","知识点"},0))</f>
        <v>point</v>
      </c>
      <c r="H529" s="21" t="str">
        <f>INDEX( {"super","just","sub","infras"},MATCH(F529,{"超","恰","亚","次"},0))</f>
        <v>sub</v>
      </c>
      <c r="I529" s="21">
        <f>MATCH(E529,{"知识体","知识域","知识区","知识主题","知识点"},0)-1</f>
        <v>4</v>
      </c>
      <c r="J529" s="21">
        <f>MATCH(F529,{"超","恰","亚","次"},0)-1</f>
        <v>2</v>
      </c>
      <c r="K529" s="21" t="str">
        <f t="shared" si="70"/>
        <v>数学</v>
      </c>
      <c r="L529" s="26" t="s">
        <v>541</v>
      </c>
      <c r="M529" s="23"/>
      <c r="N529" s="23"/>
      <c r="O529" s="24" t="str">
        <f t="shared" si="64"/>
        <v xml:space="preserve">
  - 
    name:  裂项相消法求和
    title:  裂项相消法求和
    description: 
    koLyro: point
    koLyri:  sub
    son: </v>
      </c>
      <c r="P529" s="27" t="str">
        <f t="shared" si="71"/>
        <v xml:space="preserve">
            - 
              name:  裂项相消法求和
              title:  裂项相消法求和
              description: 
              koLyro: point
              koLyri:  sub
              son: </v>
      </c>
    </row>
    <row r="530" spans="1:16" ht="15" customHeight="1">
      <c r="A530" s="20">
        <f t="shared" si="65"/>
        <v>5</v>
      </c>
      <c r="B530" s="21" t="str">
        <f t="shared" si="66"/>
        <v>知识亚点</v>
      </c>
      <c r="C530" s="21" t="str">
        <f t="shared" si="67"/>
        <v>倒序相加法求和</v>
      </c>
      <c r="D530" s="21" t="str">
        <f>IFERROR(IF(I530=1,INDEX( {"chinese","english","math","physics","chemistry","biology","politics","history","geography"},MATCH(C530,{"语文","英语","数学","物理","化学","生物","政治","历史","地理"},0)),IF(I530=2,INDEX(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530,{"单项选择","阅读理解","信息匹配","完形填空","短文填空","单句填空","短文改错","单句改错","句型转换","翻译短语","翻译句子","词汇/短语及固搭","完成句子","听力"},0)),"")), "")</f>
        <v/>
      </c>
      <c r="E530" s="21" t="str">
        <f t="shared" si="68"/>
        <v>知识点</v>
      </c>
      <c r="F530" s="21" t="str">
        <f t="shared" si="69"/>
        <v>亚</v>
      </c>
      <c r="G530" s="21" t="str">
        <f>INDEX( {"body","discipline","area","topic","point"},MATCH(E530,{"知识体","知识域","知识区","知识主题","知识点"},0))</f>
        <v>point</v>
      </c>
      <c r="H530" s="21" t="str">
        <f>INDEX( {"super","just","sub","infras"},MATCH(F530,{"超","恰","亚","次"},0))</f>
        <v>sub</v>
      </c>
      <c r="I530" s="21">
        <f>MATCH(E530,{"知识体","知识域","知识区","知识主题","知识点"},0)-1</f>
        <v>4</v>
      </c>
      <c r="J530" s="21">
        <f>MATCH(F530,{"超","恰","亚","次"},0)-1</f>
        <v>2</v>
      </c>
      <c r="K530" s="21" t="str">
        <f t="shared" si="70"/>
        <v>数学</v>
      </c>
      <c r="L530" s="26" t="s">
        <v>542</v>
      </c>
      <c r="M530" s="23"/>
      <c r="N530" s="23"/>
      <c r="O530" s="24" t="str">
        <f t="shared" si="64"/>
        <v xml:space="preserve">
  - 
    name:  倒序相加法求和
    title:  倒序相加法求和
    description: 
    koLyro: point
    koLyri:  sub
    son: </v>
      </c>
      <c r="P530" s="27" t="str">
        <f t="shared" si="71"/>
        <v xml:space="preserve">
            - 
              name:  倒序相加法求和
              title:  倒序相加法求和
              description: 
              koLyro: point
              koLyri:  sub
              son: </v>
      </c>
    </row>
    <row r="531" spans="1:16" ht="15" customHeight="1">
      <c r="A531" s="20">
        <f t="shared" si="65"/>
        <v>4</v>
      </c>
      <c r="B531" s="21" t="str">
        <f t="shared" si="66"/>
        <v>知识点</v>
      </c>
      <c r="C531" s="21" t="str">
        <f t="shared" si="67"/>
        <v>数列与不等式的综合</v>
      </c>
      <c r="D531" s="21" t="str">
        <f>IFERROR(IF(I531=1,INDEX( {"chinese","english","math","physics","chemistry","biology","politics","history","geography"},MATCH(C531,{"语文","英语","数学","物理","化学","生物","政治","历史","地理"},0)),IF(I531=2,INDEX(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531,{"单项选择","阅读理解","信息匹配","完形填空","短文填空","单句填空","短文改错","单句改错","句型转换","翻译短语","翻译句子","词汇/短语及固搭","完成句子","听力"},0)),"")), "")</f>
        <v/>
      </c>
      <c r="E531" s="21" t="str">
        <f t="shared" si="68"/>
        <v>知识点</v>
      </c>
      <c r="F531" s="21" t="str">
        <f t="shared" si="69"/>
        <v>恰</v>
      </c>
      <c r="G531" s="21" t="str">
        <f>INDEX( {"body","discipline","area","topic","point"},MATCH(E531,{"知识体","知识域","知识区","知识主题","知识点"},0))</f>
        <v>point</v>
      </c>
      <c r="H531" s="21" t="str">
        <f>INDEX( {"super","just","sub","infras"},MATCH(F531,{"超","恰","亚","次"},0))</f>
        <v>just</v>
      </c>
      <c r="I531" s="21">
        <f>MATCH(E531,{"知识体","知识域","知识区","知识主题","知识点"},0)-1</f>
        <v>4</v>
      </c>
      <c r="J531" s="21">
        <f>MATCH(F531,{"超","恰","亚","次"},0)-1</f>
        <v>1</v>
      </c>
      <c r="K531" s="21" t="str">
        <f t="shared" si="70"/>
        <v>数学</v>
      </c>
      <c r="L531" s="26" t="s">
        <v>543</v>
      </c>
      <c r="M531" s="23"/>
      <c r="N531" s="23"/>
      <c r="O531" s="24" t="str">
        <f t="shared" si="64"/>
        <v xml:space="preserve">
  - 
    name:  数列与不等式的综合
    title:  数列与不等式的综合
    description: 
    koLyro: point
    koLyri:  just
    son: </v>
      </c>
      <c r="P531" s="27" t="str">
        <f t="shared" si="71"/>
        <v xml:space="preserve">
          - 
            name:  数列与不等式的综合
            title:  数列与不等式的综合
            description: 
            koLyro: point
            koLyri:  just
            son: </v>
      </c>
    </row>
    <row r="532" spans="1:16" ht="15" customHeight="1">
      <c r="A532" s="20">
        <f t="shared" si="65"/>
        <v>4</v>
      </c>
      <c r="B532" s="21" t="str">
        <f t="shared" si="66"/>
        <v>知识点</v>
      </c>
      <c r="C532" s="21" t="str">
        <f t="shared" si="67"/>
        <v>数列与函数的综合</v>
      </c>
      <c r="D532" s="21" t="str">
        <f>IFERROR(IF(I532=1,INDEX( {"chinese","english","math","physics","chemistry","biology","politics","history","geography"},MATCH(C532,{"语文","英语","数学","物理","化学","生物","政治","历史","地理"},0)),IF(I532=2,INDEX(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532,{"单项选择","阅读理解","信息匹配","完形填空","短文填空","单句填空","短文改错","单句改错","句型转换","翻译短语","翻译句子","词汇/短语及固搭","完成句子","听力"},0)),"")), "")</f>
        <v/>
      </c>
      <c r="E532" s="21" t="str">
        <f t="shared" si="68"/>
        <v>知识点</v>
      </c>
      <c r="F532" s="21" t="str">
        <f t="shared" si="69"/>
        <v>恰</v>
      </c>
      <c r="G532" s="21" t="str">
        <f>INDEX( {"body","discipline","area","topic","point"},MATCH(E532,{"知识体","知识域","知识区","知识主题","知识点"},0))</f>
        <v>point</v>
      </c>
      <c r="H532" s="21" t="str">
        <f>INDEX( {"super","just","sub","infras"},MATCH(F532,{"超","恰","亚","次"},0))</f>
        <v>just</v>
      </c>
      <c r="I532" s="21">
        <f>MATCH(E532,{"知识体","知识域","知识区","知识主题","知识点"},0)-1</f>
        <v>4</v>
      </c>
      <c r="J532" s="21">
        <f>MATCH(F532,{"超","恰","亚","次"},0)-1</f>
        <v>1</v>
      </c>
      <c r="K532" s="21" t="str">
        <f t="shared" si="70"/>
        <v>数学</v>
      </c>
      <c r="L532" s="26" t="s">
        <v>544</v>
      </c>
      <c r="M532" s="23"/>
      <c r="N532" s="23"/>
      <c r="O532" s="24" t="str">
        <f t="shared" si="64"/>
        <v xml:space="preserve">
  - 
    name:  数列与函数的综合
    title:  数列与函数的综合
    description: 
    koLyro: point
    koLyri:  just
    son: </v>
      </c>
      <c r="P532" s="27" t="str">
        <f t="shared" si="71"/>
        <v xml:space="preserve">
          - 
            name:  数列与函数的综合
            title:  数列与函数的综合
            description: 
            koLyro: point
            koLyri:  just
            son: </v>
      </c>
    </row>
    <row r="533" spans="1:16" ht="15" customHeight="1">
      <c r="A533" s="20">
        <f t="shared" si="65"/>
        <v>4</v>
      </c>
      <c r="B533" s="21" t="str">
        <f t="shared" si="66"/>
        <v>知识点</v>
      </c>
      <c r="C533" s="21" t="str">
        <f t="shared" si="67"/>
        <v>数列与解析几何的综合</v>
      </c>
      <c r="D533" s="21" t="str">
        <f>IFERROR(IF(I533=1,INDEX( {"chinese","english","math","physics","chemistry","biology","politics","history","geography"},MATCH(C533,{"语文","英语","数学","物理","化学","生物","政治","历史","地理"},0)),IF(I533=2,INDEX(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533,{"单项选择","阅读理解","信息匹配","完形填空","短文填空","单句填空","短文改错","单句改错","句型转换","翻译短语","翻译句子","词汇/短语及固搭","完成句子","听力"},0)),"")), "")</f>
        <v/>
      </c>
      <c r="E533" s="21" t="str">
        <f t="shared" si="68"/>
        <v>知识点</v>
      </c>
      <c r="F533" s="21" t="str">
        <f t="shared" si="69"/>
        <v>恰</v>
      </c>
      <c r="G533" s="21" t="str">
        <f>INDEX( {"body","discipline","area","topic","point"},MATCH(E533,{"知识体","知识域","知识区","知识主题","知识点"},0))</f>
        <v>point</v>
      </c>
      <c r="H533" s="21" t="str">
        <f>INDEX( {"super","just","sub","infras"},MATCH(F533,{"超","恰","亚","次"},0))</f>
        <v>just</v>
      </c>
      <c r="I533" s="21">
        <f>MATCH(E533,{"知识体","知识域","知识区","知识主题","知识点"},0)-1</f>
        <v>4</v>
      </c>
      <c r="J533" s="21">
        <f>MATCH(F533,{"超","恰","亚","次"},0)-1</f>
        <v>1</v>
      </c>
      <c r="K533" s="21" t="str">
        <f t="shared" si="70"/>
        <v>数学</v>
      </c>
      <c r="L533" s="26" t="s">
        <v>545</v>
      </c>
      <c r="M533" s="23"/>
      <c r="N533" s="23"/>
      <c r="O533" s="24" t="str">
        <f t="shared" si="64"/>
        <v xml:space="preserve">
  - 
    name:  数列与解析几何的综合
    title:  数列与解析几何的综合
    description: 
    koLyro: point
    koLyri:  just
    son: </v>
      </c>
      <c r="P533" s="27" t="str">
        <f t="shared" si="71"/>
        <v xml:space="preserve">
          - 
            name:  数列与解析几何的综合
            title:  数列与解析几何的综合
            description: 
            koLyro: point
            koLyri:  just
            son: </v>
      </c>
    </row>
    <row r="534" spans="1:16" ht="15" customHeight="1">
      <c r="A534" s="20">
        <f t="shared" si="65"/>
        <v>2</v>
      </c>
      <c r="B534" s="21" t="str">
        <f t="shared" si="66"/>
        <v>知识区</v>
      </c>
      <c r="C534" s="21" t="str">
        <f t="shared" si="67"/>
        <v>6.不等式、推理与证明</v>
      </c>
      <c r="D534" s="21" t="str">
        <f>IFERROR(IF(I534=1,INDEX( {"chinese","english","math","physics","chemistry","biology","politics","history","geography"},MATCH(C534,{"语文","英语","数学","物理","化学","生物","政治","历史","地理"},0)),IF(I534=2,INDEX(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534,{"单项选择","阅读理解","信息匹配","完形填空","短文填空","单句填空","短文改错","单句改错","句型转换","翻译短语","翻译句子","词汇/短语及固搭","完成句子","听力"},0)),"")), "")</f>
        <v/>
      </c>
      <c r="E534" s="21" t="str">
        <f t="shared" si="68"/>
        <v>知识区</v>
      </c>
      <c r="F534" s="21" t="str">
        <f t="shared" si="69"/>
        <v>恰</v>
      </c>
      <c r="G534" s="21" t="str">
        <f>INDEX( {"body","discipline","area","topic","point"},MATCH(E534,{"知识体","知识域","知识区","知识主题","知识点"},0))</f>
        <v>area</v>
      </c>
      <c r="H534" s="21" t="str">
        <f>INDEX( {"super","just","sub","infras"},MATCH(F534,{"超","恰","亚","次"},0))</f>
        <v>just</v>
      </c>
      <c r="I534" s="21">
        <f>MATCH(E534,{"知识体","知识域","知识区","知识主题","知识点"},0)-1</f>
        <v>2</v>
      </c>
      <c r="J534" s="21">
        <f>MATCH(F534,{"超","恰","亚","次"},0)-1</f>
        <v>1</v>
      </c>
      <c r="K534" s="21" t="str">
        <f t="shared" si="70"/>
        <v>数学</v>
      </c>
      <c r="L534" s="26" t="s">
        <v>4681</v>
      </c>
      <c r="M534" s="23" t="s">
        <v>547</v>
      </c>
      <c r="N534" s="23"/>
      <c r="O534" s="24" t="str">
        <f t="shared" si="64"/>
        <v xml:space="preserve">
  - 
    name:  6.不等式、推理与证明
    title:  6.不等式、推理与证明
    description: 
    koLyro: area
    koLyri:  just
    son: </v>
      </c>
      <c r="P534" s="27" t="str">
        <f t="shared" si="71"/>
        <v xml:space="preserve">
      - 
        name:  6.不等式、推理与证明
        title:  6.不等式、推理与证明
        description: 
        koLyro: area
        koLyri:  just
        son: </v>
      </c>
    </row>
    <row r="535" spans="1:16" ht="15" customHeight="1">
      <c r="A535" s="20">
        <f t="shared" si="65"/>
        <v>3</v>
      </c>
      <c r="B535" s="21" t="str">
        <f t="shared" si="66"/>
        <v>知识主题</v>
      </c>
      <c r="C535" s="21" t="str">
        <f t="shared" si="67"/>
        <v xml:space="preserve"> 不等关系与不等式</v>
      </c>
      <c r="D535" s="21" t="str">
        <f>IFERROR(IF(I535=1,INDEX( {"chinese","english","math","physics","chemistry","biology","politics","history","geography"},MATCH(C535,{"语文","英语","数学","物理","化学","生物","政治","历史","地理"},0)),IF(I535=2,INDEX(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535,{"单项选择","阅读理解","信息匹配","完形填空","短文填空","单句填空","短文改错","单句改错","句型转换","翻译短语","翻译句子","词汇/短语及固搭","完成句子","听力"},0)),"")), "")</f>
        <v/>
      </c>
      <c r="E535" s="21" t="str">
        <f t="shared" si="68"/>
        <v>知识主题</v>
      </c>
      <c r="F535" s="21" t="str">
        <f t="shared" si="69"/>
        <v>恰</v>
      </c>
      <c r="G535" s="21" t="str">
        <f>INDEX( {"body","discipline","area","topic","point"},MATCH(E535,{"知识体","知识域","知识区","知识主题","知识点"},0))</f>
        <v>topic</v>
      </c>
      <c r="H535" s="21" t="str">
        <f>INDEX( {"super","just","sub","infras"},MATCH(F535,{"超","恰","亚","次"},0))</f>
        <v>just</v>
      </c>
      <c r="I535" s="21">
        <f>MATCH(E535,{"知识体","知识域","知识区","知识主题","知识点"},0)-1</f>
        <v>3</v>
      </c>
      <c r="J535" s="21">
        <f>MATCH(F535,{"超","恰","亚","次"},0)-1</f>
        <v>1</v>
      </c>
      <c r="K535" s="21" t="str">
        <f t="shared" si="70"/>
        <v>数学</v>
      </c>
      <c r="L535" s="26" t="s">
        <v>4628</v>
      </c>
      <c r="M535" s="23" t="s">
        <v>549</v>
      </c>
      <c r="N535" s="23"/>
      <c r="O535" s="24" t="str">
        <f t="shared" si="64"/>
        <v xml:space="preserve">
  - 
    name:   不等关系与不等式
    title:   不等关系与不等式
    description: 
    koLyro: topic
    koLyri:  just
    son: </v>
      </c>
      <c r="P535" s="27" t="str">
        <f t="shared" si="71"/>
        <v xml:space="preserve">
        - 
          name:   不等关系与不等式
          title:   不等关系与不等式
          description: 
          koLyro: topic
          koLyri:  just
          son: </v>
      </c>
    </row>
    <row r="536" spans="1:16" ht="15" customHeight="1">
      <c r="A536" s="20">
        <f t="shared" si="65"/>
        <v>4</v>
      </c>
      <c r="B536" s="21" t="str">
        <f t="shared" si="66"/>
        <v>知识点</v>
      </c>
      <c r="C536" s="21" t="str">
        <f t="shared" si="67"/>
        <v>不等式的基本概念</v>
      </c>
      <c r="D536" s="21" t="str">
        <f>IFERROR(IF(I536=1,INDEX( {"chinese","english","math","physics","chemistry","biology","politics","history","geography"},MATCH(C536,{"语文","英语","数学","物理","化学","生物","政治","历史","地理"},0)),IF(I536=2,INDEX(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536,{"单项选择","阅读理解","信息匹配","完形填空","短文填空","单句填空","短文改错","单句改错","句型转换","翻译短语","翻译句子","词汇/短语及固搭","完成句子","听力"},0)),"")), "")</f>
        <v/>
      </c>
      <c r="E536" s="21" t="str">
        <f t="shared" si="68"/>
        <v>知识点</v>
      </c>
      <c r="F536" s="21" t="str">
        <f t="shared" si="69"/>
        <v>恰</v>
      </c>
      <c r="G536" s="21" t="str">
        <f>INDEX( {"body","discipline","area","topic","point"},MATCH(E536,{"知识体","知识域","知识区","知识主题","知识点"},0))</f>
        <v>point</v>
      </c>
      <c r="H536" s="21" t="str">
        <f>INDEX( {"super","just","sub","infras"},MATCH(F536,{"超","恰","亚","次"},0))</f>
        <v>just</v>
      </c>
      <c r="I536" s="21">
        <f>MATCH(E536,{"知识体","知识域","知识区","知识主题","知识点"},0)-1</f>
        <v>4</v>
      </c>
      <c r="J536" s="21">
        <f>MATCH(F536,{"超","恰","亚","次"},0)-1</f>
        <v>1</v>
      </c>
      <c r="K536" s="21" t="str">
        <f t="shared" si="70"/>
        <v>数学</v>
      </c>
      <c r="L536" s="26" t="s">
        <v>550</v>
      </c>
      <c r="M536" s="23"/>
      <c r="N536" s="23"/>
      <c r="O536" s="24" t="str">
        <f t="shared" si="64"/>
        <v xml:space="preserve">
  - 
    name:  不等式的基本概念
    title:  不等式的基本概念
    description: 
    koLyro: point
    koLyri:  just
    son: </v>
      </c>
      <c r="P536" s="27" t="str">
        <f t="shared" si="71"/>
        <v xml:space="preserve">
          - 
            name:  不等式的基本概念
            title:  不等式的基本概念
            description: 
            koLyro: point
            koLyri:  just
            son: </v>
      </c>
    </row>
    <row r="537" spans="1:16" ht="15" customHeight="1">
      <c r="A537" s="20">
        <f t="shared" si="65"/>
        <v>4</v>
      </c>
      <c r="B537" s="21" t="str">
        <f t="shared" si="66"/>
        <v>知识点</v>
      </c>
      <c r="C537" s="21" t="str">
        <f t="shared" si="67"/>
        <v>不等关系</v>
      </c>
      <c r="D537" s="21" t="str">
        <f>IFERROR(IF(I537=1,INDEX( {"chinese","english","math","physics","chemistry","biology","politics","history","geography"},MATCH(C537,{"语文","英语","数学","物理","化学","生物","政治","历史","地理"},0)),IF(I537=2,INDEX(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537,{"单项选择","阅读理解","信息匹配","完形填空","短文填空","单句填空","短文改错","单句改错","句型转换","翻译短语","翻译句子","词汇/短语及固搭","完成句子","听力"},0)),"")), "")</f>
        <v/>
      </c>
      <c r="E537" s="21" t="str">
        <f t="shared" si="68"/>
        <v>知识点</v>
      </c>
      <c r="F537" s="21" t="str">
        <f t="shared" si="69"/>
        <v>恰</v>
      </c>
      <c r="G537" s="21" t="str">
        <f>INDEX( {"body","discipline","area","topic","point"},MATCH(E537,{"知识体","知识域","知识区","知识主题","知识点"},0))</f>
        <v>point</v>
      </c>
      <c r="H537" s="21" t="str">
        <f>INDEX( {"super","just","sub","infras"},MATCH(F537,{"超","恰","亚","次"},0))</f>
        <v>just</v>
      </c>
      <c r="I537" s="21">
        <f>MATCH(E537,{"知识体","知识域","知识区","知识主题","知识点"},0)-1</f>
        <v>4</v>
      </c>
      <c r="J537" s="21">
        <f>MATCH(F537,{"超","恰","亚","次"},0)-1</f>
        <v>1</v>
      </c>
      <c r="K537" s="21" t="str">
        <f t="shared" si="70"/>
        <v>数学</v>
      </c>
      <c r="L537" s="26" t="s">
        <v>551</v>
      </c>
      <c r="M537" s="23"/>
      <c r="N537" s="23"/>
      <c r="O537" s="24" t="str">
        <f t="shared" si="64"/>
        <v xml:space="preserve">
  - 
    name:  不等关系
    title:  不等关系
    description: 
    koLyro: point
    koLyri:  just
    son: </v>
      </c>
      <c r="P537" s="27" t="str">
        <f t="shared" si="71"/>
        <v xml:space="preserve">
          - 
            name:  不等关系
            title:  不等关系
            description: 
            koLyro: point
            koLyri:  just
            son: </v>
      </c>
    </row>
    <row r="538" spans="1:16" ht="15" customHeight="1">
      <c r="A538" s="20">
        <f t="shared" si="65"/>
        <v>4</v>
      </c>
      <c r="B538" s="21" t="str">
        <f t="shared" si="66"/>
        <v>知识点</v>
      </c>
      <c r="C538" s="21" t="str">
        <f t="shared" si="67"/>
        <v>比较大小</v>
      </c>
      <c r="D538" s="21" t="str">
        <f>IFERROR(IF(I538=1,INDEX( {"chinese","english","math","physics","chemistry","biology","politics","history","geography"},MATCH(C538,{"语文","英语","数学","物理","化学","生物","政治","历史","地理"},0)),IF(I538=2,INDEX(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538,{"单项选择","阅读理解","信息匹配","完形填空","短文填空","单句填空","短文改错","单句改错","句型转换","翻译短语","翻译句子","词汇/短语及固搭","完成句子","听力"},0)),"")), "")</f>
        <v/>
      </c>
      <c r="E538" s="21" t="str">
        <f t="shared" si="68"/>
        <v>知识点</v>
      </c>
      <c r="F538" s="21" t="str">
        <f t="shared" si="69"/>
        <v>恰</v>
      </c>
      <c r="G538" s="21" t="str">
        <f>INDEX( {"body","discipline","area","topic","point"},MATCH(E538,{"知识体","知识域","知识区","知识主题","知识点"},0))</f>
        <v>point</v>
      </c>
      <c r="H538" s="21" t="str">
        <f>INDEX( {"super","just","sub","infras"},MATCH(F538,{"超","恰","亚","次"},0))</f>
        <v>just</v>
      </c>
      <c r="I538" s="21">
        <f>MATCH(E538,{"知识体","知识域","知识区","知识主题","知识点"},0)-1</f>
        <v>4</v>
      </c>
      <c r="J538" s="21">
        <f>MATCH(F538,{"超","恰","亚","次"},0)-1</f>
        <v>1</v>
      </c>
      <c r="K538" s="21" t="str">
        <f t="shared" si="70"/>
        <v>数学</v>
      </c>
      <c r="L538" s="26" t="s">
        <v>552</v>
      </c>
      <c r="M538" s="23"/>
      <c r="N538" s="23"/>
      <c r="O538" s="24" t="str">
        <f t="shared" si="64"/>
        <v xml:space="preserve">
  - 
    name:  比较大小
    title:  比较大小
    description: 
    koLyro: point
    koLyri:  just
    son: </v>
      </c>
      <c r="P538" s="27" t="str">
        <f t="shared" si="71"/>
        <v xml:space="preserve">
          - 
            name:  比较大小
            title:  比较大小
            description: 
            koLyro: point
            koLyri:  just
            son: </v>
      </c>
    </row>
    <row r="539" spans="1:16" ht="15" customHeight="1">
      <c r="A539" s="20">
        <f t="shared" si="65"/>
        <v>5</v>
      </c>
      <c r="B539" s="21" t="str">
        <f t="shared" si="66"/>
        <v>知识亚点</v>
      </c>
      <c r="C539" s="21" t="str">
        <f t="shared" si="67"/>
        <v>作差比较法</v>
      </c>
      <c r="D539" s="21" t="str">
        <f>IFERROR(IF(I539=1,INDEX( {"chinese","english","math","physics","chemistry","biology","politics","history","geography"},MATCH(C539,{"语文","英语","数学","物理","化学","生物","政治","历史","地理"},0)),IF(I539=2,INDEX(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539,{"单项选择","阅读理解","信息匹配","完形填空","短文填空","单句填空","短文改错","单句改错","句型转换","翻译短语","翻译句子","词汇/短语及固搭","完成句子","听力"},0)),"")), "")</f>
        <v/>
      </c>
      <c r="E539" s="21" t="str">
        <f t="shared" si="68"/>
        <v>知识点</v>
      </c>
      <c r="F539" s="21" t="str">
        <f t="shared" si="69"/>
        <v>亚</v>
      </c>
      <c r="G539" s="21" t="str">
        <f>INDEX( {"body","discipline","area","topic","point"},MATCH(E539,{"知识体","知识域","知识区","知识主题","知识点"},0))</f>
        <v>point</v>
      </c>
      <c r="H539" s="21" t="str">
        <f>INDEX( {"super","just","sub","infras"},MATCH(F539,{"超","恰","亚","次"},0))</f>
        <v>sub</v>
      </c>
      <c r="I539" s="21">
        <f>MATCH(E539,{"知识体","知识域","知识区","知识主题","知识点"},0)-1</f>
        <v>4</v>
      </c>
      <c r="J539" s="21">
        <f>MATCH(F539,{"超","恰","亚","次"},0)-1</f>
        <v>2</v>
      </c>
      <c r="K539" s="21" t="str">
        <f t="shared" si="70"/>
        <v>数学</v>
      </c>
      <c r="L539" s="26" t="s">
        <v>553</v>
      </c>
      <c r="M539" s="23"/>
      <c r="N539" s="23"/>
      <c r="O539" s="24" t="str">
        <f t="shared" si="64"/>
        <v xml:space="preserve">
  - 
    name:  作差比较法
    title:  作差比较法
    description: 
    koLyro: point
    koLyri:  sub
    son: </v>
      </c>
      <c r="P539" s="27" t="str">
        <f t="shared" si="71"/>
        <v xml:space="preserve">
            - 
              name:  作差比较法
              title:  作差比较法
              description: 
              koLyro: point
              koLyri:  sub
              son: </v>
      </c>
    </row>
    <row r="540" spans="1:16" ht="15" customHeight="1">
      <c r="A540" s="20">
        <f t="shared" si="65"/>
        <v>5</v>
      </c>
      <c r="B540" s="21" t="str">
        <f t="shared" si="66"/>
        <v>知识亚点</v>
      </c>
      <c r="C540" s="21" t="str">
        <f t="shared" si="67"/>
        <v>作商比较法</v>
      </c>
      <c r="D540" s="21" t="str">
        <f>IFERROR(IF(I540=1,INDEX( {"chinese","english","math","physics","chemistry","biology","politics","history","geography"},MATCH(C540,{"语文","英语","数学","物理","化学","生物","政治","历史","地理"},0)),IF(I540=2,INDEX(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540,{"单项选择","阅读理解","信息匹配","完形填空","短文填空","单句填空","短文改错","单句改错","句型转换","翻译短语","翻译句子","词汇/短语及固搭","完成句子","听力"},0)),"")), "")</f>
        <v/>
      </c>
      <c r="E540" s="21" t="str">
        <f t="shared" si="68"/>
        <v>知识点</v>
      </c>
      <c r="F540" s="21" t="str">
        <f t="shared" si="69"/>
        <v>亚</v>
      </c>
      <c r="G540" s="21" t="str">
        <f>INDEX( {"body","discipline","area","topic","point"},MATCH(E540,{"知识体","知识域","知识区","知识主题","知识点"},0))</f>
        <v>point</v>
      </c>
      <c r="H540" s="21" t="str">
        <f>INDEX( {"super","just","sub","infras"},MATCH(F540,{"超","恰","亚","次"},0))</f>
        <v>sub</v>
      </c>
      <c r="I540" s="21">
        <f>MATCH(E540,{"知识体","知识域","知识区","知识主题","知识点"},0)-1</f>
        <v>4</v>
      </c>
      <c r="J540" s="21">
        <f>MATCH(F540,{"超","恰","亚","次"},0)-1</f>
        <v>2</v>
      </c>
      <c r="K540" s="21" t="str">
        <f t="shared" si="70"/>
        <v>数学</v>
      </c>
      <c r="L540" s="26" t="s">
        <v>554</v>
      </c>
      <c r="M540" s="23"/>
      <c r="N540" s="23"/>
      <c r="O540" s="24" t="str">
        <f t="shared" si="64"/>
        <v xml:space="preserve">
  - 
    name:  作商比较法
    title:  作商比较法
    description: 
    koLyro: point
    koLyri:  sub
    son: </v>
      </c>
      <c r="P540" s="27" t="str">
        <f t="shared" si="71"/>
        <v xml:space="preserve">
            - 
              name:  作商比较法
              title:  作商比较法
              description: 
              koLyro: point
              koLyri:  sub
              son: </v>
      </c>
    </row>
    <row r="541" spans="1:16" ht="15" customHeight="1">
      <c r="A541" s="20">
        <f t="shared" si="65"/>
        <v>5</v>
      </c>
      <c r="B541" s="21" t="str">
        <f t="shared" si="66"/>
        <v>知识亚点</v>
      </c>
      <c r="C541" s="21" t="str">
        <f t="shared" si="67"/>
        <v>应用单调性比较大小</v>
      </c>
      <c r="D541" s="21" t="str">
        <f>IFERROR(IF(I541=1,INDEX( {"chinese","english","math","physics","chemistry","biology","politics","history","geography"},MATCH(C541,{"语文","英语","数学","物理","化学","生物","政治","历史","地理"},0)),IF(I541=2,INDEX(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541,{"单项选择","阅读理解","信息匹配","完形填空","短文填空","单句填空","短文改错","单句改错","句型转换","翻译短语","翻译句子","词汇/短语及固搭","完成句子","听力"},0)),"")), "")</f>
        <v/>
      </c>
      <c r="E541" s="21" t="str">
        <f t="shared" si="68"/>
        <v>知识点</v>
      </c>
      <c r="F541" s="21" t="str">
        <f t="shared" si="69"/>
        <v>亚</v>
      </c>
      <c r="G541" s="21" t="str">
        <f>INDEX( {"body","discipline","area","topic","point"},MATCH(E541,{"知识体","知识域","知识区","知识主题","知识点"},0))</f>
        <v>point</v>
      </c>
      <c r="H541" s="21" t="str">
        <f>INDEX( {"super","just","sub","infras"},MATCH(F541,{"超","恰","亚","次"},0))</f>
        <v>sub</v>
      </c>
      <c r="I541" s="21">
        <f>MATCH(E541,{"知识体","知识域","知识区","知识主题","知识点"},0)-1</f>
        <v>4</v>
      </c>
      <c r="J541" s="21">
        <f>MATCH(F541,{"超","恰","亚","次"},0)-1</f>
        <v>2</v>
      </c>
      <c r="K541" s="21" t="str">
        <f t="shared" si="70"/>
        <v>数学</v>
      </c>
      <c r="L541" s="26" t="s">
        <v>555</v>
      </c>
      <c r="M541" s="23"/>
      <c r="N541" s="23"/>
      <c r="O541" s="24" t="str">
        <f t="shared" si="64"/>
        <v xml:space="preserve">
  - 
    name:  应用单调性比较大小
    title:  应用单调性比较大小
    description: 
    koLyro: point
    koLyri:  sub
    son: </v>
      </c>
      <c r="P541" s="27" t="str">
        <f t="shared" si="71"/>
        <v xml:space="preserve">
            - 
              name:  应用单调性比较大小
              title:  应用单调性比较大小
              description: 
              koLyro: point
              koLyri:  sub
              son: </v>
      </c>
    </row>
    <row r="542" spans="1:16" ht="15" customHeight="1">
      <c r="A542" s="20">
        <f t="shared" si="65"/>
        <v>4</v>
      </c>
      <c r="B542" s="21" t="str">
        <f t="shared" si="66"/>
        <v>知识点</v>
      </c>
      <c r="C542" s="21" t="str">
        <f t="shared" si="67"/>
        <v>不等式的性质</v>
      </c>
      <c r="D542" s="21" t="str">
        <f>IFERROR(IF(I542=1,INDEX( {"chinese","english","math","physics","chemistry","biology","politics","history","geography"},MATCH(C542,{"语文","英语","数学","物理","化学","生物","政治","历史","地理"},0)),IF(I542=2,INDEX(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542,{"单项选择","阅读理解","信息匹配","完形填空","短文填空","单句填空","短文改错","单句改错","句型转换","翻译短语","翻译句子","词汇/短语及固搭","完成句子","听力"},0)),"")), "")</f>
        <v/>
      </c>
      <c r="E542" s="21" t="str">
        <f t="shared" si="68"/>
        <v>知识点</v>
      </c>
      <c r="F542" s="21" t="str">
        <f t="shared" si="69"/>
        <v>恰</v>
      </c>
      <c r="G542" s="21" t="str">
        <f>INDEX( {"body","discipline","area","topic","point"},MATCH(E542,{"知识体","知识域","知识区","知识主题","知识点"},0))</f>
        <v>point</v>
      </c>
      <c r="H542" s="21" t="str">
        <f>INDEX( {"super","just","sub","infras"},MATCH(F542,{"超","恰","亚","次"},0))</f>
        <v>just</v>
      </c>
      <c r="I542" s="21">
        <f>MATCH(E542,{"知识体","知识域","知识区","知识主题","知识点"},0)-1</f>
        <v>4</v>
      </c>
      <c r="J542" s="21">
        <f>MATCH(F542,{"超","恰","亚","次"},0)-1</f>
        <v>1</v>
      </c>
      <c r="K542" s="21" t="str">
        <f t="shared" si="70"/>
        <v>数学</v>
      </c>
      <c r="L542" s="26" t="s">
        <v>556</v>
      </c>
      <c r="M542" s="23"/>
      <c r="N542" s="23"/>
      <c r="O542" s="24" t="str">
        <f t="shared" si="64"/>
        <v xml:space="preserve">
  - 
    name:  不等式的性质
    title:  不等式的性质
    description: 
    koLyro: point
    koLyri:  just
    son: </v>
      </c>
      <c r="P542" s="27" t="str">
        <f t="shared" si="71"/>
        <v xml:space="preserve">
          - 
            name:  不等式的性质
            title:  不等式的性质
            description: 
            koLyro: point
            koLyri:  just
            son: </v>
      </c>
    </row>
    <row r="543" spans="1:16" ht="15" customHeight="1">
      <c r="A543" s="20">
        <f t="shared" si="65"/>
        <v>4</v>
      </c>
      <c r="B543" s="21" t="str">
        <f t="shared" si="66"/>
        <v>知识点</v>
      </c>
      <c r="C543" s="21" t="str">
        <f t="shared" si="67"/>
        <v>不等式的证明</v>
      </c>
      <c r="D543" s="21" t="str">
        <f>IFERROR(IF(I543=1,INDEX( {"chinese","english","math","physics","chemistry","biology","politics","history","geography"},MATCH(C543,{"语文","英语","数学","物理","化学","生物","政治","历史","地理"},0)),IF(I543=2,INDEX(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543,{"单项选择","阅读理解","信息匹配","完形填空","短文填空","单句填空","短文改错","单句改错","句型转换","翻译短语","翻译句子","词汇/短语及固搭","完成句子","听力"},0)),"")), "")</f>
        <v/>
      </c>
      <c r="E543" s="21" t="str">
        <f t="shared" si="68"/>
        <v>知识点</v>
      </c>
      <c r="F543" s="21" t="str">
        <f t="shared" si="69"/>
        <v>恰</v>
      </c>
      <c r="G543" s="21" t="str">
        <f>INDEX( {"body","discipline","area","topic","point"},MATCH(E543,{"知识体","知识域","知识区","知识主题","知识点"},0))</f>
        <v>point</v>
      </c>
      <c r="H543" s="21" t="str">
        <f>INDEX( {"super","just","sub","infras"},MATCH(F543,{"超","恰","亚","次"},0))</f>
        <v>just</v>
      </c>
      <c r="I543" s="21">
        <f>MATCH(E543,{"知识体","知识域","知识区","知识主题","知识点"},0)-1</f>
        <v>4</v>
      </c>
      <c r="J543" s="21">
        <f>MATCH(F543,{"超","恰","亚","次"},0)-1</f>
        <v>1</v>
      </c>
      <c r="K543" s="21" t="str">
        <f t="shared" si="70"/>
        <v>数学</v>
      </c>
      <c r="L543" s="26" t="s">
        <v>557</v>
      </c>
      <c r="M543" s="23"/>
      <c r="N543" s="23"/>
      <c r="O543" s="24" t="str">
        <f t="shared" si="64"/>
        <v xml:space="preserve">
  - 
    name:  不等式的证明
    title:  不等式的证明
    description: 
    koLyro: point
    koLyri:  just
    son: </v>
      </c>
      <c r="P543" s="27" t="str">
        <f t="shared" si="71"/>
        <v xml:space="preserve">
          - 
            name:  不等式的证明
            title:  不等式的证明
            description: 
            koLyro: point
            koLyri:  just
            son: </v>
      </c>
    </row>
    <row r="544" spans="1:16" ht="15" customHeight="1">
      <c r="A544" s="20">
        <f t="shared" si="65"/>
        <v>5</v>
      </c>
      <c r="B544" s="21" t="str">
        <f t="shared" si="66"/>
        <v>知识亚点</v>
      </c>
      <c r="C544" s="21" t="str">
        <f t="shared" si="67"/>
        <v>不等式的比较法</v>
      </c>
      <c r="D544" s="21" t="str">
        <f>IFERROR(IF(I544=1,INDEX( {"chinese","english","math","physics","chemistry","biology","politics","history","geography"},MATCH(C544,{"语文","英语","数学","物理","化学","生物","政治","历史","地理"},0)),IF(I544=2,INDEX(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544,{"单项选择","阅读理解","信息匹配","完形填空","短文填空","单句填空","短文改错","单句改错","句型转换","翻译短语","翻译句子","词汇/短语及固搭","完成句子","听力"},0)),"")), "")</f>
        <v/>
      </c>
      <c r="E544" s="21" t="str">
        <f t="shared" si="68"/>
        <v>知识点</v>
      </c>
      <c r="F544" s="21" t="str">
        <f t="shared" si="69"/>
        <v>亚</v>
      </c>
      <c r="G544" s="21" t="str">
        <f>INDEX( {"body","discipline","area","topic","point"},MATCH(E544,{"知识体","知识域","知识区","知识主题","知识点"},0))</f>
        <v>point</v>
      </c>
      <c r="H544" s="21" t="str">
        <f>INDEX( {"super","just","sub","infras"},MATCH(F544,{"超","恰","亚","次"},0))</f>
        <v>sub</v>
      </c>
      <c r="I544" s="21">
        <f>MATCH(E544,{"知识体","知识域","知识区","知识主题","知识点"},0)-1</f>
        <v>4</v>
      </c>
      <c r="J544" s="21">
        <f>MATCH(F544,{"超","恰","亚","次"},0)-1</f>
        <v>2</v>
      </c>
      <c r="K544" s="21" t="str">
        <f t="shared" si="70"/>
        <v>数学</v>
      </c>
      <c r="L544" s="26" t="s">
        <v>558</v>
      </c>
      <c r="M544" s="23"/>
      <c r="N544" s="23"/>
      <c r="O544" s="24" t="str">
        <f t="shared" si="64"/>
        <v xml:space="preserve">
  - 
    name:  不等式的比较法
    title:  不等式的比较法
    description: 
    koLyro: point
    koLyri:  sub
    son: </v>
      </c>
      <c r="P544" s="27" t="str">
        <f t="shared" si="71"/>
        <v xml:space="preserve">
            - 
              name:  不等式的比较法
              title:  不等式的比较法
              description: 
              koLyro: point
              koLyri:  sub
              son: </v>
      </c>
    </row>
    <row r="545" spans="1:16" ht="15" customHeight="1">
      <c r="A545" s="20">
        <f t="shared" si="65"/>
        <v>5</v>
      </c>
      <c r="B545" s="21" t="str">
        <f t="shared" si="66"/>
        <v>知识亚点</v>
      </c>
      <c r="C545" s="21" t="str">
        <f t="shared" si="67"/>
        <v>综合法</v>
      </c>
      <c r="D545" s="21" t="str">
        <f>IFERROR(IF(I545=1,INDEX( {"chinese","english","math","physics","chemistry","biology","politics","history","geography"},MATCH(C545,{"语文","英语","数学","物理","化学","生物","政治","历史","地理"},0)),IF(I545=2,INDEX(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545,{"单项选择","阅读理解","信息匹配","完形填空","短文填空","单句填空","短文改错","单句改错","句型转换","翻译短语","翻译句子","词汇/短语及固搭","完成句子","听力"},0)),"")), "")</f>
        <v/>
      </c>
      <c r="E545" s="21" t="str">
        <f t="shared" si="68"/>
        <v>知识点</v>
      </c>
      <c r="F545" s="21" t="str">
        <f t="shared" si="69"/>
        <v>亚</v>
      </c>
      <c r="G545" s="21" t="str">
        <f>INDEX( {"body","discipline","area","topic","point"},MATCH(E545,{"知识体","知识域","知识区","知识主题","知识点"},0))</f>
        <v>point</v>
      </c>
      <c r="H545" s="21" t="str">
        <f>INDEX( {"super","just","sub","infras"},MATCH(F545,{"超","恰","亚","次"},0))</f>
        <v>sub</v>
      </c>
      <c r="I545" s="21">
        <f>MATCH(E545,{"知识体","知识域","知识区","知识主题","知识点"},0)-1</f>
        <v>4</v>
      </c>
      <c r="J545" s="21">
        <f>MATCH(F545,{"超","恰","亚","次"},0)-1</f>
        <v>2</v>
      </c>
      <c r="K545" s="21" t="str">
        <f t="shared" si="70"/>
        <v>数学</v>
      </c>
      <c r="L545" s="26" t="s">
        <v>559</v>
      </c>
      <c r="M545" s="23"/>
      <c r="N545" s="23"/>
      <c r="O545" s="24" t="str">
        <f t="shared" si="64"/>
        <v xml:space="preserve">
  - 
    name:  综合法
    title:  综合法
    description: 
    koLyro: point
    koLyri:  sub
    son: </v>
      </c>
      <c r="P545" s="27" t="str">
        <f t="shared" si="71"/>
        <v xml:space="preserve">
            - 
              name:  综合法
              title:  综合法
              description: 
              koLyro: point
              koLyri:  sub
              son: </v>
      </c>
    </row>
    <row r="546" spans="1:16" ht="15" customHeight="1">
      <c r="A546" s="20">
        <f t="shared" si="65"/>
        <v>5</v>
      </c>
      <c r="B546" s="21" t="str">
        <f t="shared" si="66"/>
        <v>知识亚点</v>
      </c>
      <c r="C546" s="21" t="str">
        <f t="shared" si="67"/>
        <v>分析法</v>
      </c>
      <c r="D546" s="21" t="str">
        <f>IFERROR(IF(I546=1,INDEX( {"chinese","english","math","physics","chemistry","biology","politics","history","geography"},MATCH(C546,{"语文","英语","数学","物理","化学","生物","政治","历史","地理"},0)),IF(I546=2,INDEX(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546,{"单项选择","阅读理解","信息匹配","完形填空","短文填空","单句填空","短文改错","单句改错","句型转换","翻译短语","翻译句子","词汇/短语及固搭","完成句子","听力"},0)),"")), "")</f>
        <v/>
      </c>
      <c r="E546" s="21" t="str">
        <f t="shared" si="68"/>
        <v>知识点</v>
      </c>
      <c r="F546" s="21" t="str">
        <f t="shared" si="69"/>
        <v>亚</v>
      </c>
      <c r="G546" s="21" t="str">
        <f>INDEX( {"body","discipline","area","topic","point"},MATCH(E546,{"知识体","知识域","知识区","知识主题","知识点"},0))</f>
        <v>point</v>
      </c>
      <c r="H546" s="21" t="str">
        <f>INDEX( {"super","just","sub","infras"},MATCH(F546,{"超","恰","亚","次"},0))</f>
        <v>sub</v>
      </c>
      <c r="I546" s="21">
        <f>MATCH(E546,{"知识体","知识域","知识区","知识主题","知识点"},0)-1</f>
        <v>4</v>
      </c>
      <c r="J546" s="21">
        <f>MATCH(F546,{"超","恰","亚","次"},0)-1</f>
        <v>2</v>
      </c>
      <c r="K546" s="21" t="str">
        <f t="shared" si="70"/>
        <v>数学</v>
      </c>
      <c r="L546" s="26" t="s">
        <v>560</v>
      </c>
      <c r="M546" s="23"/>
      <c r="N546" s="23"/>
      <c r="O546" s="24" t="str">
        <f t="shared" si="64"/>
        <v xml:space="preserve">
  - 
    name:  分析法
    title:  分析法
    description: 
    koLyro: point
    koLyri:  sub
    son: </v>
      </c>
      <c r="P546" s="27" t="str">
        <f t="shared" si="71"/>
        <v xml:space="preserve">
            - 
              name:  分析法
              title:  分析法
              description: 
              koLyro: point
              koLyri:  sub
              son: </v>
      </c>
    </row>
    <row r="547" spans="1:16" ht="15" customHeight="1">
      <c r="A547" s="20">
        <f t="shared" si="65"/>
        <v>5</v>
      </c>
      <c r="B547" s="21" t="str">
        <f t="shared" si="66"/>
        <v>知识亚点</v>
      </c>
      <c r="C547" s="21" t="str">
        <f t="shared" si="67"/>
        <v>特殊值法</v>
      </c>
      <c r="D547" s="21" t="str">
        <f>IFERROR(IF(I547=1,INDEX( {"chinese","english","math","physics","chemistry","biology","politics","history","geography"},MATCH(C547,{"语文","英语","数学","物理","化学","生物","政治","历史","地理"},0)),IF(I547=2,INDEX(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547,{"单项选择","阅读理解","信息匹配","完形填空","短文填空","单句填空","短文改错","单句改错","句型转换","翻译短语","翻译句子","词汇/短语及固搭","完成句子","听力"},0)),"")), "")</f>
        <v/>
      </c>
      <c r="E547" s="21" t="str">
        <f t="shared" si="68"/>
        <v>知识点</v>
      </c>
      <c r="F547" s="21" t="str">
        <f t="shared" si="69"/>
        <v>亚</v>
      </c>
      <c r="G547" s="21" t="str">
        <f>INDEX( {"body","discipline","area","topic","point"},MATCH(E547,{"知识体","知识域","知识区","知识主题","知识点"},0))</f>
        <v>point</v>
      </c>
      <c r="H547" s="21" t="str">
        <f>INDEX( {"super","just","sub","infras"},MATCH(F547,{"超","恰","亚","次"},0))</f>
        <v>sub</v>
      </c>
      <c r="I547" s="21">
        <f>MATCH(E547,{"知识体","知识域","知识区","知识主题","知识点"},0)-1</f>
        <v>4</v>
      </c>
      <c r="J547" s="21">
        <f>MATCH(F547,{"超","恰","亚","次"},0)-1</f>
        <v>2</v>
      </c>
      <c r="K547" s="21" t="str">
        <f t="shared" si="70"/>
        <v>数学</v>
      </c>
      <c r="L547" s="26" t="s">
        <v>561</v>
      </c>
      <c r="M547" s="23"/>
      <c r="N547" s="23"/>
      <c r="O547" s="24" t="str">
        <f t="shared" si="64"/>
        <v xml:space="preserve">
  - 
    name:  特殊值法
    title:  特殊值法
    description: 
    koLyro: point
    koLyri:  sub
    son: </v>
      </c>
      <c r="P547" s="27" t="str">
        <f t="shared" si="71"/>
        <v xml:space="preserve">
            - 
              name:  特殊值法
              title:  特殊值法
              description: 
              koLyro: point
              koLyri:  sub
              son: </v>
      </c>
    </row>
    <row r="548" spans="1:16" ht="15" customHeight="1">
      <c r="A548" s="20">
        <f t="shared" si="65"/>
        <v>5</v>
      </c>
      <c r="B548" s="21" t="str">
        <f t="shared" si="66"/>
        <v>知识亚点</v>
      </c>
      <c r="C548" s="21" t="str">
        <f t="shared" si="67"/>
        <v>反证法</v>
      </c>
      <c r="D548" s="21" t="str">
        <f>IFERROR(IF(I548=1,INDEX( {"chinese","english","math","physics","chemistry","biology","politics","history","geography"},MATCH(C548,{"语文","英语","数学","物理","化学","生物","政治","历史","地理"},0)),IF(I548=2,INDEX(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548,{"单项选择","阅读理解","信息匹配","完形填空","短文填空","单句填空","短文改错","单句改错","句型转换","翻译短语","翻译句子","词汇/短语及固搭","完成句子","听力"},0)),"")), "")</f>
        <v/>
      </c>
      <c r="E548" s="21" t="str">
        <f t="shared" si="68"/>
        <v>知识点</v>
      </c>
      <c r="F548" s="21" t="str">
        <f t="shared" si="69"/>
        <v>亚</v>
      </c>
      <c r="G548" s="21" t="str">
        <f>INDEX( {"body","discipline","area","topic","point"},MATCH(E548,{"知识体","知识域","知识区","知识主题","知识点"},0))</f>
        <v>point</v>
      </c>
      <c r="H548" s="21" t="str">
        <f>INDEX( {"super","just","sub","infras"},MATCH(F548,{"超","恰","亚","次"},0))</f>
        <v>sub</v>
      </c>
      <c r="I548" s="21">
        <f>MATCH(E548,{"知识体","知识域","知识区","知识主题","知识点"},0)-1</f>
        <v>4</v>
      </c>
      <c r="J548" s="21">
        <f>MATCH(F548,{"超","恰","亚","次"},0)-1</f>
        <v>2</v>
      </c>
      <c r="K548" s="21" t="str">
        <f t="shared" si="70"/>
        <v>数学</v>
      </c>
      <c r="L548" s="26" t="s">
        <v>562</v>
      </c>
      <c r="M548" s="23"/>
      <c r="N548" s="23"/>
      <c r="O548" s="24" t="str">
        <f t="shared" si="64"/>
        <v xml:space="preserve">
  - 
    name:  反证法
    title:  反证法
    description: 
    koLyro: point
    koLyri:  sub
    son: </v>
      </c>
      <c r="P548" s="27" t="str">
        <f t="shared" si="71"/>
        <v xml:space="preserve">
            - 
              name:  反证法
              title:  反证法
              description: 
              koLyro: point
              koLyri:  sub
              son: </v>
      </c>
    </row>
    <row r="549" spans="1:16" ht="15" customHeight="1">
      <c r="A549" s="20">
        <f t="shared" si="65"/>
        <v>5</v>
      </c>
      <c r="B549" s="21" t="str">
        <f t="shared" si="66"/>
        <v>知识亚点</v>
      </c>
      <c r="C549" s="21" t="str">
        <f t="shared" si="67"/>
        <v>放缩法</v>
      </c>
      <c r="D549" s="21" t="str">
        <f>IFERROR(IF(I549=1,INDEX( {"chinese","english","math","physics","chemistry","biology","politics","history","geography"},MATCH(C549,{"语文","英语","数学","物理","化学","生物","政治","历史","地理"},0)),IF(I549=2,INDEX(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549,{"单项选择","阅读理解","信息匹配","完形填空","短文填空","单句填空","短文改错","单句改错","句型转换","翻译短语","翻译句子","词汇/短语及固搭","完成句子","听力"},0)),"")), "")</f>
        <v/>
      </c>
      <c r="E549" s="21" t="str">
        <f t="shared" si="68"/>
        <v>知识点</v>
      </c>
      <c r="F549" s="21" t="str">
        <f t="shared" si="69"/>
        <v>亚</v>
      </c>
      <c r="G549" s="21" t="str">
        <f>INDEX( {"body","discipline","area","topic","point"},MATCH(E549,{"知识体","知识域","知识区","知识主题","知识点"},0))</f>
        <v>point</v>
      </c>
      <c r="H549" s="21" t="str">
        <f>INDEX( {"super","just","sub","infras"},MATCH(F549,{"超","恰","亚","次"},0))</f>
        <v>sub</v>
      </c>
      <c r="I549" s="21">
        <f>MATCH(E549,{"知识体","知识域","知识区","知识主题","知识点"},0)-1</f>
        <v>4</v>
      </c>
      <c r="J549" s="21">
        <f>MATCH(F549,{"超","恰","亚","次"},0)-1</f>
        <v>2</v>
      </c>
      <c r="K549" s="21" t="str">
        <f t="shared" si="70"/>
        <v>数学</v>
      </c>
      <c r="L549" s="26" t="s">
        <v>563</v>
      </c>
      <c r="M549" s="23"/>
      <c r="N549" s="23"/>
      <c r="O549" s="24" t="str">
        <f t="shared" si="64"/>
        <v xml:space="preserve">
  - 
    name:  放缩法
    title:  放缩法
    description: 
    koLyro: point
    koLyri:  sub
    son: </v>
      </c>
      <c r="P549" s="27" t="str">
        <f t="shared" si="71"/>
        <v xml:space="preserve">
            - 
              name:  放缩法
              title:  放缩法
              description: 
              koLyro: point
              koLyri:  sub
              son: </v>
      </c>
    </row>
    <row r="550" spans="1:16" ht="15" customHeight="1">
      <c r="A550" s="20">
        <f t="shared" si="65"/>
        <v>4</v>
      </c>
      <c r="B550" s="21" t="str">
        <f t="shared" si="66"/>
        <v>知识点</v>
      </c>
      <c r="C550" s="21" t="str">
        <f t="shared" si="67"/>
        <v>不等式的实际应用</v>
      </c>
      <c r="D550" s="21" t="str">
        <f>IFERROR(IF(I550=1,INDEX( {"chinese","english","math","physics","chemistry","biology","politics","history","geography"},MATCH(C550,{"语文","英语","数学","物理","化学","生物","政治","历史","地理"},0)),IF(I550=2,INDEX(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550,{"单项选择","阅读理解","信息匹配","完形填空","短文填空","单句填空","短文改错","单句改错","句型转换","翻译短语","翻译句子","词汇/短语及固搭","完成句子","听力"},0)),"")), "")</f>
        <v/>
      </c>
      <c r="E550" s="21" t="str">
        <f t="shared" si="68"/>
        <v>知识点</v>
      </c>
      <c r="F550" s="21" t="str">
        <f t="shared" si="69"/>
        <v>恰</v>
      </c>
      <c r="G550" s="21" t="str">
        <f>INDEX( {"body","discipline","area","topic","point"},MATCH(E550,{"知识体","知识域","知识区","知识主题","知识点"},0))</f>
        <v>point</v>
      </c>
      <c r="H550" s="21" t="str">
        <f>INDEX( {"super","just","sub","infras"},MATCH(F550,{"超","恰","亚","次"},0))</f>
        <v>just</v>
      </c>
      <c r="I550" s="21">
        <f>MATCH(E550,{"知识体","知识域","知识区","知识主题","知识点"},0)-1</f>
        <v>4</v>
      </c>
      <c r="J550" s="21">
        <f>MATCH(F550,{"超","恰","亚","次"},0)-1</f>
        <v>1</v>
      </c>
      <c r="K550" s="21" t="str">
        <f t="shared" si="70"/>
        <v>数学</v>
      </c>
      <c r="L550" s="26" t="s">
        <v>564</v>
      </c>
      <c r="M550" s="23"/>
      <c r="N550" s="23"/>
      <c r="O550" s="24" t="str">
        <f t="shared" si="64"/>
        <v xml:space="preserve">
  - 
    name:  不等式的实际应用
    title:  不等式的实际应用
    description: 
    koLyro: point
    koLyri:  just
    son: </v>
      </c>
      <c r="P550" s="27" t="str">
        <f t="shared" si="71"/>
        <v xml:space="preserve">
          - 
            name:  不等式的实际应用
            title:  不等式的实际应用
            description: 
            koLyro: point
            koLyri:  just
            son: </v>
      </c>
    </row>
    <row r="551" spans="1:16" ht="15" customHeight="1">
      <c r="A551" s="20">
        <f t="shared" si="65"/>
        <v>3</v>
      </c>
      <c r="B551" s="21" t="str">
        <f t="shared" si="66"/>
        <v>知识主题</v>
      </c>
      <c r="C551" s="21" t="str">
        <f t="shared" si="67"/>
        <v xml:space="preserve"> 一元二次不等式及其解法</v>
      </c>
      <c r="D551" s="21" t="str">
        <f>IFERROR(IF(I551=1,INDEX( {"chinese","english","math","physics","chemistry","biology","politics","history","geography"},MATCH(C551,{"语文","英语","数学","物理","化学","生物","政治","历史","地理"},0)),IF(I551=2,INDEX(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551,{"单项选择","阅读理解","信息匹配","完形填空","短文填空","单句填空","短文改错","单句改错","句型转换","翻译短语","翻译句子","词汇/短语及固搭","完成句子","听力"},0)),"")), "")</f>
        <v/>
      </c>
      <c r="E551" s="21" t="str">
        <f t="shared" si="68"/>
        <v>知识主题</v>
      </c>
      <c r="F551" s="21" t="str">
        <f t="shared" si="69"/>
        <v>恰</v>
      </c>
      <c r="G551" s="21" t="str">
        <f>INDEX( {"body","discipline","area","topic","point"},MATCH(E551,{"知识体","知识域","知识区","知识主题","知识点"},0))</f>
        <v>topic</v>
      </c>
      <c r="H551" s="21" t="str">
        <f>INDEX( {"super","just","sub","infras"},MATCH(F551,{"超","恰","亚","次"},0))</f>
        <v>just</v>
      </c>
      <c r="I551" s="21">
        <f>MATCH(E551,{"知识体","知识域","知识区","知识主题","知识点"},0)-1</f>
        <v>3</v>
      </c>
      <c r="J551" s="21">
        <f>MATCH(F551,{"超","恰","亚","次"},0)-1</f>
        <v>1</v>
      </c>
      <c r="K551" s="21" t="str">
        <f t="shared" si="70"/>
        <v>数学</v>
      </c>
      <c r="L551" s="26" t="s">
        <v>4629</v>
      </c>
      <c r="M551" s="23" t="s">
        <v>566</v>
      </c>
      <c r="N551" s="23"/>
      <c r="O551" s="24" t="str">
        <f t="shared" si="64"/>
        <v xml:space="preserve">
  - 
    name:   一元二次不等式及其解法
    title:   一元二次不等式及其解法
    description: 
    koLyro: topic
    koLyri:  just
    son: </v>
      </c>
      <c r="P551" s="27" t="str">
        <f t="shared" si="71"/>
        <v xml:space="preserve">
        - 
          name:   一元二次不等式及其解法
          title:   一元二次不等式及其解法
          description: 
          koLyro: topic
          koLyri:  just
          son: </v>
      </c>
    </row>
    <row r="552" spans="1:16" ht="15" customHeight="1">
      <c r="A552" s="20">
        <f t="shared" si="65"/>
        <v>4</v>
      </c>
      <c r="B552" s="21" t="str">
        <f t="shared" si="66"/>
        <v>知识点</v>
      </c>
      <c r="C552" s="21" t="str">
        <f t="shared" si="67"/>
        <v>解不等式</v>
      </c>
      <c r="D552" s="21" t="str">
        <f>IFERROR(IF(I552=1,INDEX( {"chinese","english","math","physics","chemistry","biology","politics","history","geography"},MATCH(C552,{"语文","英语","数学","物理","化学","生物","政治","历史","地理"},0)),IF(I552=2,INDEX(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552,{"单项选择","阅读理解","信息匹配","完形填空","短文填空","单句填空","短文改错","单句改错","句型转换","翻译短语","翻译句子","词汇/短语及固搭","完成句子","听力"},0)),"")), "")</f>
        <v/>
      </c>
      <c r="E552" s="21" t="str">
        <f t="shared" si="68"/>
        <v>知识点</v>
      </c>
      <c r="F552" s="21" t="str">
        <f t="shared" si="69"/>
        <v>恰</v>
      </c>
      <c r="G552" s="21" t="str">
        <f>INDEX( {"body","discipline","area","topic","point"},MATCH(E552,{"知识体","知识域","知识区","知识主题","知识点"},0))</f>
        <v>point</v>
      </c>
      <c r="H552" s="21" t="str">
        <f>INDEX( {"super","just","sub","infras"},MATCH(F552,{"超","恰","亚","次"},0))</f>
        <v>just</v>
      </c>
      <c r="I552" s="21">
        <f>MATCH(E552,{"知识体","知识域","知识区","知识主题","知识点"},0)-1</f>
        <v>4</v>
      </c>
      <c r="J552" s="21">
        <f>MATCH(F552,{"超","恰","亚","次"},0)-1</f>
        <v>1</v>
      </c>
      <c r="K552" s="21" t="str">
        <f t="shared" si="70"/>
        <v>数学</v>
      </c>
      <c r="L552" s="26" t="s">
        <v>567</v>
      </c>
      <c r="M552" s="23"/>
      <c r="N552" s="23"/>
      <c r="O552" s="24" t="str">
        <f t="shared" si="64"/>
        <v xml:space="preserve">
  - 
    name:  解不等式
    title:  解不等式
    description: 
    koLyro: point
    koLyri:  just
    son: </v>
      </c>
      <c r="P552" s="27" t="str">
        <f t="shared" si="71"/>
        <v xml:space="preserve">
          - 
            name:  解不等式
            title:  解不等式
            description: 
            koLyro: point
            koLyri:  just
            son: </v>
      </c>
    </row>
    <row r="553" spans="1:16" ht="15" customHeight="1">
      <c r="A553" s="20">
        <f t="shared" si="65"/>
        <v>5</v>
      </c>
      <c r="B553" s="21" t="str">
        <f t="shared" si="66"/>
        <v>知识亚点</v>
      </c>
      <c r="C553" s="21" t="str">
        <f t="shared" si="67"/>
        <v>一元二次不等式</v>
      </c>
      <c r="D553" s="21" t="str">
        <f>IFERROR(IF(I553=1,INDEX( {"chinese","english","math","physics","chemistry","biology","politics","history","geography"},MATCH(C553,{"语文","英语","数学","物理","化学","生物","政治","历史","地理"},0)),IF(I553=2,INDEX(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553,{"单项选择","阅读理解","信息匹配","完形填空","短文填空","单句填空","短文改错","单句改错","句型转换","翻译短语","翻译句子","词汇/短语及固搭","完成句子","听力"},0)),"")), "")</f>
        <v/>
      </c>
      <c r="E553" s="21" t="str">
        <f t="shared" si="68"/>
        <v>知识点</v>
      </c>
      <c r="F553" s="21" t="str">
        <f t="shared" si="69"/>
        <v>亚</v>
      </c>
      <c r="G553" s="21" t="str">
        <f>INDEX( {"body","discipline","area","topic","point"},MATCH(E553,{"知识体","知识域","知识区","知识主题","知识点"},0))</f>
        <v>point</v>
      </c>
      <c r="H553" s="21" t="str">
        <f>INDEX( {"super","just","sub","infras"},MATCH(F553,{"超","恰","亚","次"},0))</f>
        <v>sub</v>
      </c>
      <c r="I553" s="21">
        <f>MATCH(E553,{"知识体","知识域","知识区","知识主题","知识点"},0)-1</f>
        <v>4</v>
      </c>
      <c r="J553" s="21">
        <f>MATCH(F553,{"超","恰","亚","次"},0)-1</f>
        <v>2</v>
      </c>
      <c r="K553" s="21" t="str">
        <f t="shared" si="70"/>
        <v>数学</v>
      </c>
      <c r="L553" s="26" t="s">
        <v>568</v>
      </c>
      <c r="M553" s="23"/>
      <c r="N553" s="23"/>
      <c r="O553" s="24" t="str">
        <f t="shared" si="64"/>
        <v xml:space="preserve">
  - 
    name:  一元二次不等式
    title:  一元二次不等式
    description: 
    koLyro: point
    koLyri:  sub
    son: </v>
      </c>
      <c r="P553" s="27" t="str">
        <f t="shared" si="71"/>
        <v xml:space="preserve">
            - 
              name:  一元二次不等式
              title:  一元二次不等式
              description: 
              koLyro: point
              koLyri:  sub
              son: </v>
      </c>
    </row>
    <row r="554" spans="1:16" ht="15" customHeight="1">
      <c r="A554" s="20">
        <f t="shared" si="65"/>
        <v>5</v>
      </c>
      <c r="B554" s="21" t="str">
        <f t="shared" si="66"/>
        <v>知识亚点</v>
      </c>
      <c r="C554" s="21" t="str">
        <f t="shared" si="67"/>
        <v>分式不等式</v>
      </c>
      <c r="D554" s="21" t="str">
        <f>IFERROR(IF(I554=1,INDEX( {"chinese","english","math","physics","chemistry","biology","politics","history","geography"},MATCH(C554,{"语文","英语","数学","物理","化学","生物","政治","历史","地理"},0)),IF(I554=2,INDEX(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554,{"单项选择","阅读理解","信息匹配","完形填空","短文填空","单句填空","短文改错","单句改错","句型转换","翻译短语","翻译句子","词汇/短语及固搭","完成句子","听力"},0)),"")), "")</f>
        <v/>
      </c>
      <c r="E554" s="21" t="str">
        <f t="shared" si="68"/>
        <v>知识点</v>
      </c>
      <c r="F554" s="21" t="str">
        <f t="shared" si="69"/>
        <v>亚</v>
      </c>
      <c r="G554" s="21" t="str">
        <f>INDEX( {"body","discipline","area","topic","point"},MATCH(E554,{"知识体","知识域","知识区","知识主题","知识点"},0))</f>
        <v>point</v>
      </c>
      <c r="H554" s="21" t="str">
        <f>INDEX( {"super","just","sub","infras"},MATCH(F554,{"超","恰","亚","次"},0))</f>
        <v>sub</v>
      </c>
      <c r="I554" s="21">
        <f>MATCH(E554,{"知识体","知识域","知识区","知识主题","知识点"},0)-1</f>
        <v>4</v>
      </c>
      <c r="J554" s="21">
        <f>MATCH(F554,{"超","恰","亚","次"},0)-1</f>
        <v>2</v>
      </c>
      <c r="K554" s="21" t="str">
        <f t="shared" si="70"/>
        <v>数学</v>
      </c>
      <c r="L554" s="26" t="s">
        <v>569</v>
      </c>
      <c r="M554" s="23"/>
      <c r="N554" s="23"/>
      <c r="O554" s="24" t="str">
        <f t="shared" si="64"/>
        <v xml:space="preserve">
  - 
    name:  分式不等式
    title:  分式不等式
    description: 
    koLyro: point
    koLyri:  sub
    son: </v>
      </c>
      <c r="P554" s="27" t="str">
        <f t="shared" si="71"/>
        <v xml:space="preserve">
            - 
              name:  分式不等式
              title:  分式不等式
              description: 
              koLyro: point
              koLyri:  sub
              son: </v>
      </c>
    </row>
    <row r="555" spans="1:16" ht="15" customHeight="1">
      <c r="A555" s="20">
        <f t="shared" si="65"/>
        <v>5</v>
      </c>
      <c r="B555" s="21" t="str">
        <f t="shared" si="66"/>
        <v>知识亚点</v>
      </c>
      <c r="C555" s="21" t="str">
        <f t="shared" si="67"/>
        <v>高次不等式</v>
      </c>
      <c r="D555" s="21" t="str">
        <f>IFERROR(IF(I555=1,INDEX( {"chinese","english","math","physics","chemistry","biology","politics","history","geography"},MATCH(C555,{"语文","英语","数学","物理","化学","生物","政治","历史","地理"},0)),IF(I555=2,INDEX(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555,{"单项选择","阅读理解","信息匹配","完形填空","短文填空","单句填空","短文改错","单句改错","句型转换","翻译短语","翻译句子","词汇/短语及固搭","完成句子","听力"},0)),"")), "")</f>
        <v/>
      </c>
      <c r="E555" s="21" t="str">
        <f t="shared" si="68"/>
        <v>知识点</v>
      </c>
      <c r="F555" s="21" t="str">
        <f t="shared" si="69"/>
        <v>亚</v>
      </c>
      <c r="G555" s="21" t="str">
        <f>INDEX( {"body","discipline","area","topic","point"},MATCH(E555,{"知识体","知识域","知识区","知识主题","知识点"},0))</f>
        <v>point</v>
      </c>
      <c r="H555" s="21" t="str">
        <f>INDEX( {"super","just","sub","infras"},MATCH(F555,{"超","恰","亚","次"},0))</f>
        <v>sub</v>
      </c>
      <c r="I555" s="21">
        <f>MATCH(E555,{"知识体","知识域","知识区","知识主题","知识点"},0)-1</f>
        <v>4</v>
      </c>
      <c r="J555" s="21">
        <f>MATCH(F555,{"超","恰","亚","次"},0)-1</f>
        <v>2</v>
      </c>
      <c r="K555" s="21" t="str">
        <f t="shared" si="70"/>
        <v>数学</v>
      </c>
      <c r="L555" s="26" t="s">
        <v>570</v>
      </c>
      <c r="M555" s="23"/>
      <c r="N555" s="23"/>
      <c r="O555" s="24" t="str">
        <f t="shared" si="64"/>
        <v xml:space="preserve">
  - 
    name:  高次不等式
    title:  高次不等式
    description: 
    koLyro: point
    koLyri:  sub
    son: </v>
      </c>
      <c r="P555" s="27" t="str">
        <f t="shared" si="71"/>
        <v xml:space="preserve">
            - 
              name:  高次不等式
              title:  高次不等式
              description: 
              koLyro: point
              koLyri:  sub
              son: </v>
      </c>
    </row>
    <row r="556" spans="1:16" ht="15" customHeight="1">
      <c r="A556" s="20">
        <f t="shared" si="65"/>
        <v>5</v>
      </c>
      <c r="B556" s="21" t="str">
        <f t="shared" si="66"/>
        <v>知识亚点</v>
      </c>
      <c r="C556" s="21" t="str">
        <f t="shared" si="67"/>
        <v>根式不等式</v>
      </c>
      <c r="D556" s="21" t="str">
        <f>IFERROR(IF(I556=1,INDEX( {"chinese","english","math","physics","chemistry","biology","politics","history","geography"},MATCH(C556,{"语文","英语","数学","物理","化学","生物","政治","历史","地理"},0)),IF(I556=2,INDEX(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556,{"单项选择","阅读理解","信息匹配","完形填空","短文填空","单句填空","短文改错","单句改错","句型转换","翻译短语","翻译句子","词汇/短语及固搭","完成句子","听力"},0)),"")), "")</f>
        <v/>
      </c>
      <c r="E556" s="21" t="str">
        <f t="shared" si="68"/>
        <v>知识点</v>
      </c>
      <c r="F556" s="21" t="str">
        <f t="shared" si="69"/>
        <v>亚</v>
      </c>
      <c r="G556" s="21" t="str">
        <f>INDEX( {"body","discipline","area","topic","point"},MATCH(E556,{"知识体","知识域","知识区","知识主题","知识点"},0))</f>
        <v>point</v>
      </c>
      <c r="H556" s="21" t="str">
        <f>INDEX( {"super","just","sub","infras"},MATCH(F556,{"超","恰","亚","次"},0))</f>
        <v>sub</v>
      </c>
      <c r="I556" s="21">
        <f>MATCH(E556,{"知识体","知识域","知识区","知识主题","知识点"},0)-1</f>
        <v>4</v>
      </c>
      <c r="J556" s="21">
        <f>MATCH(F556,{"超","恰","亚","次"},0)-1</f>
        <v>2</v>
      </c>
      <c r="K556" s="21" t="str">
        <f t="shared" si="70"/>
        <v>数学</v>
      </c>
      <c r="L556" s="26" t="s">
        <v>571</v>
      </c>
      <c r="M556" s="23"/>
      <c r="N556" s="23"/>
      <c r="O556" s="24" t="str">
        <f t="shared" si="64"/>
        <v xml:space="preserve">
  - 
    name:  根式不等式
    title:  根式不等式
    description: 
    koLyro: point
    koLyri:  sub
    son: </v>
      </c>
      <c r="P556" s="27" t="str">
        <f t="shared" si="71"/>
        <v xml:space="preserve">
            - 
              name:  根式不等式
              title:  根式不等式
              description: 
              koLyro: point
              koLyri:  sub
              son: </v>
      </c>
    </row>
    <row r="557" spans="1:16" ht="15" customHeight="1">
      <c r="A557" s="20">
        <f t="shared" si="65"/>
        <v>5</v>
      </c>
      <c r="B557" s="21" t="str">
        <f t="shared" si="66"/>
        <v>知识亚点</v>
      </c>
      <c r="C557" s="21" t="str">
        <f t="shared" si="67"/>
        <v>绝对值不等式</v>
      </c>
      <c r="D557" s="21" t="str">
        <f>IFERROR(IF(I557=1,INDEX( {"chinese","english","math","physics","chemistry","biology","politics","history","geography"},MATCH(C557,{"语文","英语","数学","物理","化学","生物","政治","历史","地理"},0)),IF(I557=2,INDEX(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557,{"单项选择","阅读理解","信息匹配","完形填空","短文填空","单句填空","短文改错","单句改错","句型转换","翻译短语","翻译句子","词汇/短语及固搭","完成句子","听力"},0)),"")), "")</f>
        <v/>
      </c>
      <c r="E557" s="21" t="str">
        <f t="shared" si="68"/>
        <v>知识点</v>
      </c>
      <c r="F557" s="21" t="str">
        <f t="shared" si="69"/>
        <v>亚</v>
      </c>
      <c r="G557" s="21" t="str">
        <f>INDEX( {"body","discipline","area","topic","point"},MATCH(E557,{"知识体","知识域","知识区","知识主题","知识点"},0))</f>
        <v>point</v>
      </c>
      <c r="H557" s="21" t="str">
        <f>INDEX( {"super","just","sub","infras"},MATCH(F557,{"超","恰","亚","次"},0))</f>
        <v>sub</v>
      </c>
      <c r="I557" s="21">
        <f>MATCH(E557,{"知识体","知识域","知识区","知识主题","知识点"},0)-1</f>
        <v>4</v>
      </c>
      <c r="J557" s="21">
        <f>MATCH(F557,{"超","恰","亚","次"},0)-1</f>
        <v>2</v>
      </c>
      <c r="K557" s="21" t="str">
        <f t="shared" si="70"/>
        <v>数学</v>
      </c>
      <c r="L557" s="26" t="s">
        <v>572</v>
      </c>
      <c r="M557" s="23"/>
      <c r="N557" s="23"/>
      <c r="O557" s="24" t="str">
        <f t="shared" si="64"/>
        <v xml:space="preserve">
  - 
    name:  绝对值不等式
    title:  绝对值不等式
    description: 
    koLyro: point
    koLyri:  sub
    son: </v>
      </c>
      <c r="P557" s="27" t="str">
        <f t="shared" si="71"/>
        <v xml:space="preserve">
            - 
              name:  绝对值不等式
              title:  绝对值不等式
              description: 
              koLyro: point
              koLyri:  sub
              son: </v>
      </c>
    </row>
    <row r="558" spans="1:16" ht="15" customHeight="1">
      <c r="A558" s="20">
        <f t="shared" si="65"/>
        <v>5</v>
      </c>
      <c r="B558" s="21" t="str">
        <f t="shared" si="66"/>
        <v>知识亚点</v>
      </c>
      <c r="C558" s="21" t="str">
        <f t="shared" si="67"/>
        <v>其他不等式</v>
      </c>
      <c r="D558" s="21" t="str">
        <f>IFERROR(IF(I558=1,INDEX( {"chinese","english","math","physics","chemistry","biology","politics","history","geography"},MATCH(C558,{"语文","英语","数学","物理","化学","生物","政治","历史","地理"},0)),IF(I558=2,INDEX(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558,{"单项选择","阅读理解","信息匹配","完形填空","短文填空","单句填空","短文改错","单句改错","句型转换","翻译短语","翻译句子","词汇/短语及固搭","完成句子","听力"},0)),"")), "")</f>
        <v/>
      </c>
      <c r="E558" s="21" t="str">
        <f t="shared" si="68"/>
        <v>知识点</v>
      </c>
      <c r="F558" s="21" t="str">
        <f t="shared" si="69"/>
        <v>亚</v>
      </c>
      <c r="G558" s="21" t="str">
        <f>INDEX( {"body","discipline","area","topic","point"},MATCH(E558,{"知识体","知识域","知识区","知识主题","知识点"},0))</f>
        <v>point</v>
      </c>
      <c r="H558" s="21" t="str">
        <f>INDEX( {"super","just","sub","infras"},MATCH(F558,{"超","恰","亚","次"},0))</f>
        <v>sub</v>
      </c>
      <c r="I558" s="21">
        <f>MATCH(E558,{"知识体","知识域","知识区","知识主题","知识点"},0)-1</f>
        <v>4</v>
      </c>
      <c r="J558" s="21">
        <f>MATCH(F558,{"超","恰","亚","次"},0)-1</f>
        <v>2</v>
      </c>
      <c r="K558" s="21" t="str">
        <f t="shared" si="70"/>
        <v>数学</v>
      </c>
      <c r="L558" s="26" t="s">
        <v>573</v>
      </c>
      <c r="M558" s="23"/>
      <c r="N558" s="23"/>
      <c r="O558" s="24" t="str">
        <f t="shared" si="64"/>
        <v xml:space="preserve">
  - 
    name:  其他不等式
    title:  其他不等式
    description: 
    koLyro: point
    koLyri:  sub
    son: </v>
      </c>
      <c r="P558" s="27" t="str">
        <f t="shared" si="71"/>
        <v xml:space="preserve">
            - 
              name:  其他不等式
              title:  其他不等式
              description: 
              koLyro: point
              koLyri:  sub
              son: </v>
      </c>
    </row>
    <row r="559" spans="1:16" ht="15" customHeight="1">
      <c r="A559" s="20">
        <f t="shared" si="65"/>
        <v>4</v>
      </c>
      <c r="B559" s="21" t="str">
        <f t="shared" si="66"/>
        <v>知识点</v>
      </c>
      <c r="C559" s="21" t="str">
        <f t="shared" si="67"/>
        <v>一元二次不等式、二次函数、二次方程的关系</v>
      </c>
      <c r="D559" s="21" t="str">
        <f>IFERROR(IF(I559=1,INDEX( {"chinese","english","math","physics","chemistry","biology","politics","history","geography"},MATCH(C559,{"语文","英语","数学","物理","化学","生物","政治","历史","地理"},0)),IF(I559=2,INDEX(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559,{"单项选择","阅读理解","信息匹配","完形填空","短文填空","单句填空","短文改错","单句改错","句型转换","翻译短语","翻译句子","词汇/短语及固搭","完成句子","听力"},0)),"")), "")</f>
        <v/>
      </c>
      <c r="E559" s="21" t="str">
        <f t="shared" si="68"/>
        <v>知识点</v>
      </c>
      <c r="F559" s="21" t="str">
        <f t="shared" si="69"/>
        <v>恰</v>
      </c>
      <c r="G559" s="21" t="str">
        <f>INDEX( {"body","discipline","area","topic","point"},MATCH(E559,{"知识体","知识域","知识区","知识主题","知识点"},0))</f>
        <v>point</v>
      </c>
      <c r="H559" s="21" t="str">
        <f>INDEX( {"super","just","sub","infras"},MATCH(F559,{"超","恰","亚","次"},0))</f>
        <v>just</v>
      </c>
      <c r="I559" s="21">
        <f>MATCH(E559,{"知识体","知识域","知识区","知识主题","知识点"},0)-1</f>
        <v>4</v>
      </c>
      <c r="J559" s="21">
        <f>MATCH(F559,{"超","恰","亚","次"},0)-1</f>
        <v>1</v>
      </c>
      <c r="K559" s="21" t="str">
        <f t="shared" si="70"/>
        <v>数学</v>
      </c>
      <c r="L559" s="26" t="s">
        <v>574</v>
      </c>
      <c r="M559" s="23"/>
      <c r="N559" s="23"/>
      <c r="O559" s="24" t="str">
        <f t="shared" si="64"/>
        <v xml:space="preserve">
  - 
    name:  一元二次不等式、二次函数、二次方程的关系
    title:  一元二次不等式、二次函数、二次方程的关系
    description: 
    koLyro: point
    koLyri:  just
    son: </v>
      </c>
      <c r="P559" s="27" t="str">
        <f t="shared" si="71"/>
        <v xml:space="preserve">
          - 
            name:  一元二次不等式、二次函数、二次方程的关系
            title:  一元二次不等式、二次函数、二次方程的关系
            description: 
            koLyro: point
            koLyri:  just
            son: </v>
      </c>
    </row>
    <row r="560" spans="1:16" ht="15" customHeight="1">
      <c r="A560" s="20">
        <f t="shared" si="65"/>
        <v>4</v>
      </c>
      <c r="B560" s="21" t="str">
        <f t="shared" si="66"/>
        <v>知识点</v>
      </c>
      <c r="C560" s="21" t="str">
        <f t="shared" si="67"/>
        <v>不等式的恒成立问题</v>
      </c>
      <c r="D560" s="21" t="str">
        <f>IFERROR(IF(I560=1,INDEX( {"chinese","english","math","physics","chemistry","biology","politics","history","geography"},MATCH(C560,{"语文","英语","数学","物理","化学","生物","政治","历史","地理"},0)),IF(I560=2,INDEX(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560,{"单项选择","阅读理解","信息匹配","完形填空","短文填空","单句填空","短文改错","单句改错","句型转换","翻译短语","翻译句子","词汇/短语及固搭","完成句子","听力"},0)),"")), "")</f>
        <v/>
      </c>
      <c r="E560" s="21" t="str">
        <f t="shared" si="68"/>
        <v>知识点</v>
      </c>
      <c r="F560" s="21" t="str">
        <f t="shared" si="69"/>
        <v>恰</v>
      </c>
      <c r="G560" s="21" t="str">
        <f>INDEX( {"body","discipline","area","topic","point"},MATCH(E560,{"知识体","知识域","知识区","知识主题","知识点"},0))</f>
        <v>point</v>
      </c>
      <c r="H560" s="21" t="str">
        <f>INDEX( {"super","just","sub","infras"},MATCH(F560,{"超","恰","亚","次"},0))</f>
        <v>just</v>
      </c>
      <c r="I560" s="21">
        <f>MATCH(E560,{"知识体","知识域","知识区","知识主题","知识点"},0)-1</f>
        <v>4</v>
      </c>
      <c r="J560" s="21">
        <f>MATCH(F560,{"超","恰","亚","次"},0)-1</f>
        <v>1</v>
      </c>
      <c r="K560" s="21" t="str">
        <f t="shared" si="70"/>
        <v>数学</v>
      </c>
      <c r="L560" s="26" t="s">
        <v>575</v>
      </c>
      <c r="M560" s="23"/>
      <c r="N560" s="23"/>
      <c r="O560" s="24" t="str">
        <f t="shared" si="64"/>
        <v xml:space="preserve">
  - 
    name:  不等式的恒成立问题
    title:  不等式的恒成立问题
    description: 
    koLyro: point
    koLyri:  just
    son: </v>
      </c>
      <c r="P560" s="27" t="str">
        <f t="shared" si="71"/>
        <v xml:space="preserve">
          - 
            name:  不等式的恒成立问题
            title:  不等式的恒成立问题
            description: 
            koLyro: point
            koLyri:  just
            son: </v>
      </c>
    </row>
    <row r="561" spans="1:16" ht="15" customHeight="1">
      <c r="A561" s="20">
        <f t="shared" si="65"/>
        <v>4</v>
      </c>
      <c r="B561" s="21" t="str">
        <f t="shared" si="66"/>
        <v>知识点</v>
      </c>
      <c r="C561" s="21" t="str">
        <f t="shared" si="67"/>
        <v>不等式的存在性问题</v>
      </c>
      <c r="D561" s="21" t="str">
        <f>IFERROR(IF(I561=1,INDEX( {"chinese","english","math","physics","chemistry","biology","politics","history","geography"},MATCH(C561,{"语文","英语","数学","物理","化学","生物","政治","历史","地理"},0)),IF(I561=2,INDEX(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561,{"单项选择","阅读理解","信息匹配","完形填空","短文填空","单句填空","短文改错","单句改错","句型转换","翻译短语","翻译句子","词汇/短语及固搭","完成句子","听力"},0)),"")), "")</f>
        <v/>
      </c>
      <c r="E561" s="21" t="str">
        <f t="shared" si="68"/>
        <v>知识点</v>
      </c>
      <c r="F561" s="21" t="str">
        <f t="shared" si="69"/>
        <v>恰</v>
      </c>
      <c r="G561" s="21" t="str">
        <f>INDEX( {"body","discipline","area","topic","point"},MATCH(E561,{"知识体","知识域","知识区","知识主题","知识点"},0))</f>
        <v>point</v>
      </c>
      <c r="H561" s="21" t="str">
        <f>INDEX( {"super","just","sub","infras"},MATCH(F561,{"超","恰","亚","次"},0))</f>
        <v>just</v>
      </c>
      <c r="I561" s="21">
        <f>MATCH(E561,{"知识体","知识域","知识区","知识主题","知识点"},0)-1</f>
        <v>4</v>
      </c>
      <c r="J561" s="21">
        <f>MATCH(F561,{"超","恰","亚","次"},0)-1</f>
        <v>1</v>
      </c>
      <c r="K561" s="21" t="str">
        <f t="shared" si="70"/>
        <v>数学</v>
      </c>
      <c r="L561" s="26" t="s">
        <v>576</v>
      </c>
      <c r="M561" s="23"/>
      <c r="N561" s="23"/>
      <c r="O561" s="24" t="str">
        <f t="shared" si="64"/>
        <v xml:space="preserve">
  - 
    name:  不等式的存在性问题
    title:  不等式的存在性问题
    description: 
    koLyro: point
    koLyri:  just
    son: </v>
      </c>
      <c r="P561" s="27" t="str">
        <f t="shared" si="71"/>
        <v xml:space="preserve">
          - 
            name:  不等式的存在性问题
            title:  不等式的存在性问题
            description: 
            koLyro: point
            koLyri:  just
            son: </v>
      </c>
    </row>
    <row r="562" spans="1:16" ht="15" customHeight="1">
      <c r="A562" s="20">
        <f t="shared" si="65"/>
        <v>4</v>
      </c>
      <c r="B562" s="21" t="str">
        <f t="shared" si="66"/>
        <v>知识点</v>
      </c>
      <c r="C562" s="21" t="str">
        <f t="shared" si="67"/>
        <v>不等式的实际应用</v>
      </c>
      <c r="D562" s="21" t="str">
        <f>IFERROR(IF(I562=1,INDEX( {"chinese","english","math","physics","chemistry","biology","politics","history","geography"},MATCH(C562,{"语文","英语","数学","物理","化学","生物","政治","历史","地理"},0)),IF(I562=2,INDEX(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562,{"单项选择","阅读理解","信息匹配","完形填空","短文填空","单句填空","短文改错","单句改错","句型转换","翻译短语","翻译句子","词汇/短语及固搭","完成句子","听力"},0)),"")), "")</f>
        <v/>
      </c>
      <c r="E562" s="21" t="str">
        <f t="shared" si="68"/>
        <v>知识点</v>
      </c>
      <c r="F562" s="21" t="str">
        <f t="shared" si="69"/>
        <v>恰</v>
      </c>
      <c r="G562" s="21" t="str">
        <f>INDEX( {"body","discipline","area","topic","point"},MATCH(E562,{"知识体","知识域","知识区","知识主题","知识点"},0))</f>
        <v>point</v>
      </c>
      <c r="H562" s="21" t="str">
        <f>INDEX( {"super","just","sub","infras"},MATCH(F562,{"超","恰","亚","次"},0))</f>
        <v>just</v>
      </c>
      <c r="I562" s="21">
        <f>MATCH(E562,{"知识体","知识域","知识区","知识主题","知识点"},0)-1</f>
        <v>4</v>
      </c>
      <c r="J562" s="21">
        <f>MATCH(F562,{"超","恰","亚","次"},0)-1</f>
        <v>1</v>
      </c>
      <c r="K562" s="21" t="str">
        <f t="shared" si="70"/>
        <v>数学</v>
      </c>
      <c r="L562" s="26" t="s">
        <v>564</v>
      </c>
      <c r="M562" s="23"/>
      <c r="N562" s="23"/>
      <c r="O562" s="24" t="str">
        <f t="shared" si="64"/>
        <v xml:space="preserve">
  - 
    name:  不等式的实际应用
    title:  不等式的实际应用
    description: 
    koLyro: point
    koLyri:  just
    son: </v>
      </c>
      <c r="P562" s="27" t="str">
        <f t="shared" si="71"/>
        <v xml:space="preserve">
          - 
            name:  不等式的实际应用
            title:  不等式的实际应用
            description: 
            koLyro: point
            koLyri:  just
            son: </v>
      </c>
    </row>
    <row r="563" spans="1:16" ht="15" customHeight="1">
      <c r="A563" s="20">
        <f t="shared" si="65"/>
        <v>3</v>
      </c>
      <c r="B563" s="21" t="str">
        <f t="shared" si="66"/>
        <v>知识主题</v>
      </c>
      <c r="C563" s="21" t="str">
        <f t="shared" si="67"/>
        <v xml:space="preserve"> 二元一次不等式（组）与简单的线性规划问题</v>
      </c>
      <c r="D563" s="21" t="str">
        <f>IFERROR(IF(I563=1,INDEX( {"chinese","english","math","physics","chemistry","biology","politics","history","geography"},MATCH(C563,{"语文","英语","数学","物理","化学","生物","政治","历史","地理"},0)),IF(I563=2,INDEX(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563,{"单项选择","阅读理解","信息匹配","完形填空","短文填空","单句填空","短文改错","单句改错","句型转换","翻译短语","翻译句子","词汇/短语及固搭","完成句子","听力"},0)),"")), "")</f>
        <v/>
      </c>
      <c r="E563" s="21" t="str">
        <f t="shared" si="68"/>
        <v>知识主题</v>
      </c>
      <c r="F563" s="21" t="str">
        <f t="shared" si="69"/>
        <v>恰</v>
      </c>
      <c r="G563" s="21" t="str">
        <f>INDEX( {"body","discipline","area","topic","point"},MATCH(E563,{"知识体","知识域","知识区","知识主题","知识点"},0))</f>
        <v>topic</v>
      </c>
      <c r="H563" s="21" t="str">
        <f>INDEX( {"super","just","sub","infras"},MATCH(F563,{"超","恰","亚","次"},0))</f>
        <v>just</v>
      </c>
      <c r="I563" s="21">
        <f>MATCH(E563,{"知识体","知识域","知识区","知识主题","知识点"},0)-1</f>
        <v>3</v>
      </c>
      <c r="J563" s="21">
        <f>MATCH(F563,{"超","恰","亚","次"},0)-1</f>
        <v>1</v>
      </c>
      <c r="K563" s="21" t="str">
        <f t="shared" si="70"/>
        <v>数学</v>
      </c>
      <c r="L563" s="26" t="s">
        <v>4630</v>
      </c>
      <c r="M563" s="23" t="s">
        <v>578</v>
      </c>
      <c r="N563" s="23"/>
      <c r="O563" s="24" t="str">
        <f t="shared" si="64"/>
        <v xml:space="preserve">
  - 
    name:   二元一次不等式（组）与简单的线性规划问题
    title:   二元一次不等式（组）与简单的线性规划问题
    description: 
    koLyro: topic
    koLyri:  just
    son: </v>
      </c>
      <c r="P563" s="27" t="str">
        <f t="shared" si="71"/>
        <v xml:space="preserve">
        - 
          name:   二元一次不等式（组）与简单的线性规划问题
          title:   二元一次不等式（组）与简单的线性规划问题
          description: 
          koLyro: topic
          koLyri:  just
          son: </v>
      </c>
    </row>
    <row r="564" spans="1:16" ht="15" customHeight="1">
      <c r="A564" s="20">
        <f t="shared" si="65"/>
        <v>4</v>
      </c>
      <c r="B564" s="21" t="str">
        <f t="shared" si="66"/>
        <v>知识点</v>
      </c>
      <c r="C564" s="21" t="str">
        <f t="shared" si="67"/>
        <v>二元一次不等式组</v>
      </c>
      <c r="D564" s="21" t="str">
        <f>IFERROR(IF(I564=1,INDEX( {"chinese","english","math","physics","chemistry","biology","politics","history","geography"},MATCH(C564,{"语文","英语","数学","物理","化学","生物","政治","历史","地理"},0)),IF(I564=2,INDEX(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564,{"单项选择","阅读理解","信息匹配","完形填空","短文填空","单句填空","短文改错","单句改错","句型转换","翻译短语","翻译句子","词汇/短语及固搭","完成句子","听力"},0)),"")), "")</f>
        <v/>
      </c>
      <c r="E564" s="21" t="str">
        <f t="shared" si="68"/>
        <v>知识点</v>
      </c>
      <c r="F564" s="21" t="str">
        <f t="shared" si="69"/>
        <v>恰</v>
      </c>
      <c r="G564" s="21" t="str">
        <f>INDEX( {"body","discipline","area","topic","point"},MATCH(E564,{"知识体","知识域","知识区","知识主题","知识点"},0))</f>
        <v>point</v>
      </c>
      <c r="H564" s="21" t="str">
        <f>INDEX( {"super","just","sub","infras"},MATCH(F564,{"超","恰","亚","次"},0))</f>
        <v>just</v>
      </c>
      <c r="I564" s="21">
        <f>MATCH(E564,{"知识体","知识域","知识区","知识主题","知识点"},0)-1</f>
        <v>4</v>
      </c>
      <c r="J564" s="21">
        <f>MATCH(F564,{"超","恰","亚","次"},0)-1</f>
        <v>1</v>
      </c>
      <c r="K564" s="21" t="str">
        <f t="shared" si="70"/>
        <v>数学</v>
      </c>
      <c r="L564" s="26" t="s">
        <v>579</v>
      </c>
      <c r="M564" s="23"/>
      <c r="N564" s="23"/>
      <c r="O564" s="24" t="str">
        <f t="shared" si="64"/>
        <v xml:space="preserve">
  - 
    name:  二元一次不等式组
    title:  二元一次不等式组
    description: 
    koLyro: point
    koLyri:  just
    son: </v>
      </c>
      <c r="P564" s="27" t="str">
        <f t="shared" si="71"/>
        <v xml:space="preserve">
          - 
            name:  二元一次不等式组
            title:  二元一次不等式组
            description: 
            koLyro: point
            koLyri:  just
            son: </v>
      </c>
    </row>
    <row r="565" spans="1:16" ht="15" customHeight="1">
      <c r="A565" s="20">
        <f t="shared" si="65"/>
        <v>4</v>
      </c>
      <c r="B565" s="21" t="str">
        <f t="shared" si="66"/>
        <v>知识点</v>
      </c>
      <c r="C565" s="21" t="str">
        <f t="shared" si="67"/>
        <v>二元一次不等式（组）表示的平面区域</v>
      </c>
      <c r="D565" s="21" t="str">
        <f>IFERROR(IF(I565=1,INDEX( {"chinese","english","math","physics","chemistry","biology","politics","history","geography"},MATCH(C565,{"语文","英语","数学","物理","化学","生物","政治","历史","地理"},0)),IF(I565=2,INDEX(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565,{"单项选择","阅读理解","信息匹配","完形填空","短文填空","单句填空","短文改错","单句改错","句型转换","翻译短语","翻译句子","词汇/短语及固搭","完成句子","听力"},0)),"")), "")</f>
        <v/>
      </c>
      <c r="E565" s="21" t="str">
        <f t="shared" si="68"/>
        <v>知识点</v>
      </c>
      <c r="F565" s="21" t="str">
        <f t="shared" si="69"/>
        <v>恰</v>
      </c>
      <c r="G565" s="21" t="str">
        <f>INDEX( {"body","discipline","area","topic","point"},MATCH(E565,{"知识体","知识域","知识区","知识主题","知识点"},0))</f>
        <v>point</v>
      </c>
      <c r="H565" s="21" t="str">
        <f>INDEX( {"super","just","sub","infras"},MATCH(F565,{"超","恰","亚","次"},0))</f>
        <v>just</v>
      </c>
      <c r="I565" s="21">
        <f>MATCH(E565,{"知识体","知识域","知识区","知识主题","知识点"},0)-1</f>
        <v>4</v>
      </c>
      <c r="J565" s="21">
        <f>MATCH(F565,{"超","恰","亚","次"},0)-1</f>
        <v>1</v>
      </c>
      <c r="K565" s="21" t="str">
        <f t="shared" si="70"/>
        <v>数学</v>
      </c>
      <c r="L565" s="26" t="s">
        <v>580</v>
      </c>
      <c r="M565" s="23"/>
      <c r="N565" s="23"/>
      <c r="O565" s="24" t="str">
        <f t="shared" si="64"/>
        <v xml:space="preserve">
  - 
    name:  二元一次不等式（组）表示的平面区域
    title:  二元一次不等式（组）表示的平面区域
    description: 
    koLyro: point
    koLyri:  just
    son: </v>
      </c>
      <c r="P565" s="27" t="str">
        <f t="shared" si="71"/>
        <v xml:space="preserve">
          - 
            name:  二元一次不等式（组）表示的平面区域
            title:  二元一次不等式（组）表示的平面区域
            description: 
            koLyro: point
            koLyri:  just
            son: </v>
      </c>
    </row>
    <row r="566" spans="1:16" ht="15" customHeight="1">
      <c r="A566" s="20">
        <f t="shared" si="65"/>
        <v>4</v>
      </c>
      <c r="B566" s="21" t="str">
        <f t="shared" si="66"/>
        <v>知识点</v>
      </c>
      <c r="C566" s="21" t="str">
        <f t="shared" si="67"/>
        <v>简单线性规划的基本概念</v>
      </c>
      <c r="D566" s="21" t="str">
        <f>IFERROR(IF(I566=1,INDEX( {"chinese","english","math","physics","chemistry","biology","politics","history","geography"},MATCH(C566,{"语文","英语","数学","物理","化学","生物","政治","历史","地理"},0)),IF(I566=2,INDEX(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566,{"单项选择","阅读理解","信息匹配","完形填空","短文填空","单句填空","短文改错","单句改错","句型转换","翻译短语","翻译句子","词汇/短语及固搭","完成句子","听力"},0)),"")), "")</f>
        <v/>
      </c>
      <c r="E566" s="21" t="str">
        <f t="shared" si="68"/>
        <v>知识点</v>
      </c>
      <c r="F566" s="21" t="str">
        <f t="shared" si="69"/>
        <v>恰</v>
      </c>
      <c r="G566" s="21" t="str">
        <f>INDEX( {"body","discipline","area","topic","point"},MATCH(E566,{"知识体","知识域","知识区","知识主题","知识点"},0))</f>
        <v>point</v>
      </c>
      <c r="H566" s="21" t="str">
        <f>INDEX( {"super","just","sub","infras"},MATCH(F566,{"超","恰","亚","次"},0))</f>
        <v>just</v>
      </c>
      <c r="I566" s="21">
        <f>MATCH(E566,{"知识体","知识域","知识区","知识主题","知识点"},0)-1</f>
        <v>4</v>
      </c>
      <c r="J566" s="21">
        <f>MATCH(F566,{"超","恰","亚","次"},0)-1</f>
        <v>1</v>
      </c>
      <c r="K566" s="21" t="str">
        <f t="shared" si="70"/>
        <v>数学</v>
      </c>
      <c r="L566" s="26" t="s">
        <v>581</v>
      </c>
      <c r="M566" s="23"/>
      <c r="N566" s="23"/>
      <c r="O566" s="24" t="str">
        <f t="shared" si="64"/>
        <v xml:space="preserve">
  - 
    name:  简单线性规划的基本概念
    title:  简单线性规划的基本概念
    description: 
    koLyro: point
    koLyri:  just
    son: </v>
      </c>
      <c r="P566" s="27" t="str">
        <f t="shared" si="71"/>
        <v xml:space="preserve">
          - 
            name:  简单线性规划的基本概念
            title:  简单线性规划的基本概念
            description: 
            koLyro: point
            koLyri:  just
            son: </v>
      </c>
    </row>
    <row r="567" spans="1:16" ht="15" customHeight="1">
      <c r="A567" s="20">
        <f t="shared" si="65"/>
        <v>4</v>
      </c>
      <c r="B567" s="21" t="str">
        <f t="shared" si="66"/>
        <v>知识点</v>
      </c>
      <c r="C567" s="21" t="str">
        <f t="shared" si="67"/>
        <v>简单线性规划</v>
      </c>
      <c r="D567" s="21" t="str">
        <f>IFERROR(IF(I567=1,INDEX( {"chinese","english","math","physics","chemistry","biology","politics","history","geography"},MATCH(C567,{"语文","英语","数学","物理","化学","生物","政治","历史","地理"},0)),IF(I567=2,INDEX(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567,{"单项选择","阅读理解","信息匹配","完形填空","短文填空","单句填空","短文改错","单句改错","句型转换","翻译短语","翻译句子","词汇/短语及固搭","完成句子","听力"},0)),"")), "")</f>
        <v/>
      </c>
      <c r="E567" s="21" t="str">
        <f t="shared" si="68"/>
        <v>知识点</v>
      </c>
      <c r="F567" s="21" t="str">
        <f t="shared" si="69"/>
        <v>恰</v>
      </c>
      <c r="G567" s="21" t="str">
        <f>INDEX( {"body","discipline","area","topic","point"},MATCH(E567,{"知识体","知识域","知识区","知识主题","知识点"},0))</f>
        <v>point</v>
      </c>
      <c r="H567" s="21" t="str">
        <f>INDEX( {"super","just","sub","infras"},MATCH(F567,{"超","恰","亚","次"},0))</f>
        <v>just</v>
      </c>
      <c r="I567" s="21">
        <f>MATCH(E567,{"知识体","知识域","知识区","知识主题","知识点"},0)-1</f>
        <v>4</v>
      </c>
      <c r="J567" s="21">
        <f>MATCH(F567,{"超","恰","亚","次"},0)-1</f>
        <v>1</v>
      </c>
      <c r="K567" s="21" t="str">
        <f t="shared" si="70"/>
        <v>数学</v>
      </c>
      <c r="L567" s="26" t="s">
        <v>582</v>
      </c>
      <c r="M567" s="23"/>
      <c r="N567" s="23"/>
      <c r="O567" s="24" t="str">
        <f t="shared" si="64"/>
        <v xml:space="preserve">
  - 
    name:  简单线性规划
    title:  简单线性规划
    description: 
    koLyro: point
    koLyri:  just
    son: </v>
      </c>
      <c r="P567" s="27" t="str">
        <f t="shared" si="71"/>
        <v xml:space="preserve">
          - 
            name:  简单线性规划
            title:  简单线性规划
            description: 
            koLyro: point
            koLyri:  just
            son: </v>
      </c>
    </row>
    <row r="568" spans="1:16" ht="15" customHeight="1">
      <c r="A568" s="20">
        <f t="shared" si="65"/>
        <v>4</v>
      </c>
      <c r="B568" s="21" t="str">
        <f t="shared" si="66"/>
        <v>知识点</v>
      </c>
      <c r="C568" s="21" t="str">
        <f t="shared" si="67"/>
        <v>简单非线性规划</v>
      </c>
      <c r="D568" s="21" t="str">
        <f>IFERROR(IF(I568=1,INDEX( {"chinese","english","math","physics","chemistry","biology","politics","history","geography"},MATCH(C568,{"语文","英语","数学","物理","化学","生物","政治","历史","地理"},0)),IF(I568=2,INDEX(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568,{"单项选择","阅读理解","信息匹配","完形填空","短文填空","单句填空","短文改错","单句改错","句型转换","翻译短语","翻译句子","词汇/短语及固搭","完成句子","听力"},0)),"")), "")</f>
        <v/>
      </c>
      <c r="E568" s="21" t="str">
        <f t="shared" si="68"/>
        <v>知识点</v>
      </c>
      <c r="F568" s="21" t="str">
        <f t="shared" si="69"/>
        <v>恰</v>
      </c>
      <c r="G568" s="21" t="str">
        <f>INDEX( {"body","discipline","area","topic","point"},MATCH(E568,{"知识体","知识域","知识区","知识主题","知识点"},0))</f>
        <v>point</v>
      </c>
      <c r="H568" s="21" t="str">
        <f>INDEX( {"super","just","sub","infras"},MATCH(F568,{"超","恰","亚","次"},0))</f>
        <v>just</v>
      </c>
      <c r="I568" s="21">
        <f>MATCH(E568,{"知识体","知识域","知识区","知识主题","知识点"},0)-1</f>
        <v>4</v>
      </c>
      <c r="J568" s="21">
        <f>MATCH(F568,{"超","恰","亚","次"},0)-1</f>
        <v>1</v>
      </c>
      <c r="K568" s="21" t="str">
        <f t="shared" si="70"/>
        <v>数学</v>
      </c>
      <c r="L568" s="26" t="s">
        <v>583</v>
      </c>
      <c r="M568" s="23"/>
      <c r="N568" s="23"/>
      <c r="O568" s="24" t="str">
        <f t="shared" si="64"/>
        <v xml:space="preserve">
  - 
    name:  简单非线性规划
    title:  简单非线性规划
    description: 
    koLyro: point
    koLyri:  just
    son: </v>
      </c>
      <c r="P568" s="27" t="str">
        <f t="shared" si="71"/>
        <v xml:space="preserve">
          - 
            name:  简单非线性规划
            title:  简单非线性规划
            description: 
            koLyro: point
            koLyri:  just
            son: </v>
      </c>
    </row>
    <row r="569" spans="1:16" ht="15" customHeight="1">
      <c r="A569" s="20">
        <f t="shared" si="65"/>
        <v>4</v>
      </c>
      <c r="B569" s="21" t="str">
        <f t="shared" si="66"/>
        <v>知识点</v>
      </c>
      <c r="C569" s="21" t="str">
        <f t="shared" si="67"/>
        <v>简单线性规划的实际应用</v>
      </c>
      <c r="D569" s="21" t="str">
        <f>IFERROR(IF(I569=1,INDEX( {"chinese","english","math","physics","chemistry","biology","politics","history","geography"},MATCH(C569,{"语文","英语","数学","物理","化学","生物","政治","历史","地理"},0)),IF(I569=2,INDEX(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569,{"单项选择","阅读理解","信息匹配","完形填空","短文填空","单句填空","短文改错","单句改错","句型转换","翻译短语","翻译句子","词汇/短语及固搭","完成句子","听力"},0)),"")), "")</f>
        <v/>
      </c>
      <c r="E569" s="21" t="str">
        <f t="shared" si="68"/>
        <v>知识点</v>
      </c>
      <c r="F569" s="21" t="str">
        <f t="shared" si="69"/>
        <v>恰</v>
      </c>
      <c r="G569" s="21" t="str">
        <f>INDEX( {"body","discipline","area","topic","point"},MATCH(E569,{"知识体","知识域","知识区","知识主题","知识点"},0))</f>
        <v>point</v>
      </c>
      <c r="H569" s="21" t="str">
        <f>INDEX( {"super","just","sub","infras"},MATCH(F569,{"超","恰","亚","次"},0))</f>
        <v>just</v>
      </c>
      <c r="I569" s="21">
        <f>MATCH(E569,{"知识体","知识域","知识区","知识主题","知识点"},0)-1</f>
        <v>4</v>
      </c>
      <c r="J569" s="21">
        <f>MATCH(F569,{"超","恰","亚","次"},0)-1</f>
        <v>1</v>
      </c>
      <c r="K569" s="21" t="str">
        <f t="shared" si="70"/>
        <v>数学</v>
      </c>
      <c r="L569" s="26" t="s">
        <v>584</v>
      </c>
      <c r="M569" s="23"/>
      <c r="N569" s="23"/>
      <c r="O569" s="24" t="str">
        <f t="shared" si="64"/>
        <v xml:space="preserve">
  - 
    name:  简单线性规划的实际应用
    title:  简单线性规划的实际应用
    description: 
    koLyro: point
    koLyri:  just
    son: </v>
      </c>
      <c r="P569" s="27" t="str">
        <f t="shared" si="71"/>
        <v xml:space="preserve">
          - 
            name:  简单线性规划的实际应用
            title:  简单线性规划的实际应用
            description: 
            koLyro: point
            koLyri:  just
            son: </v>
      </c>
    </row>
    <row r="570" spans="1:16" ht="15" customHeight="1">
      <c r="A570" s="20">
        <f t="shared" si="65"/>
        <v>3</v>
      </c>
      <c r="B570" s="21" t="str">
        <f t="shared" si="66"/>
        <v>知识主题</v>
      </c>
      <c r="C570" s="21" t="str">
        <f t="shared" si="67"/>
        <v xml:space="preserve"> 基本不等式</v>
      </c>
      <c r="D570" s="21" t="str">
        <f>IFERROR(IF(I570=1,INDEX( {"chinese","english","math","physics","chemistry","biology","politics","history","geography"},MATCH(C570,{"语文","英语","数学","物理","化学","生物","政治","历史","地理"},0)),IF(I570=2,INDEX(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570,{"单项选择","阅读理解","信息匹配","完形填空","短文填空","单句填空","短文改错","单句改错","句型转换","翻译短语","翻译句子","词汇/短语及固搭","完成句子","听力"},0)),"")), "")</f>
        <v/>
      </c>
      <c r="E570" s="21" t="str">
        <f t="shared" si="68"/>
        <v>知识主题</v>
      </c>
      <c r="F570" s="21" t="str">
        <f t="shared" si="69"/>
        <v>恰</v>
      </c>
      <c r="G570" s="21" t="str">
        <f>INDEX( {"body","discipline","area","topic","point"},MATCH(E570,{"知识体","知识域","知识区","知识主题","知识点"},0))</f>
        <v>topic</v>
      </c>
      <c r="H570" s="21" t="str">
        <f>INDEX( {"super","just","sub","infras"},MATCH(F570,{"超","恰","亚","次"},0))</f>
        <v>just</v>
      </c>
      <c r="I570" s="21">
        <f>MATCH(E570,{"知识体","知识域","知识区","知识主题","知识点"},0)-1</f>
        <v>3</v>
      </c>
      <c r="J570" s="21">
        <f>MATCH(F570,{"超","恰","亚","次"},0)-1</f>
        <v>1</v>
      </c>
      <c r="K570" s="21" t="str">
        <f t="shared" si="70"/>
        <v>数学</v>
      </c>
      <c r="L570" s="26" t="s">
        <v>4631</v>
      </c>
      <c r="M570" s="23" t="s">
        <v>586</v>
      </c>
      <c r="N570" s="23"/>
      <c r="O570" s="24" t="str">
        <f t="shared" si="64"/>
        <v xml:space="preserve">
  - 
    name:   基本不等式
    title:   基本不等式
    description: 
    koLyro: topic
    koLyri:  just
    son: </v>
      </c>
      <c r="P570" s="27" t="str">
        <f t="shared" si="71"/>
        <v xml:space="preserve">
        - 
          name:   基本不等式
          title:   基本不等式
          description: 
          koLyro: topic
          koLyri:  just
          son: </v>
      </c>
    </row>
    <row r="571" spans="1:16" ht="15" customHeight="1">
      <c r="A571" s="20">
        <f t="shared" si="65"/>
        <v>4</v>
      </c>
      <c r="B571" s="21" t="str">
        <f t="shared" si="66"/>
        <v>知识点</v>
      </c>
      <c r="C571" s="21" t="str">
        <f t="shared" si="67"/>
        <v>基本不等式</v>
      </c>
      <c r="D571" s="21" t="str">
        <f>IFERROR(IF(I571=1,INDEX( {"chinese","english","math","physics","chemistry","biology","politics","history","geography"},MATCH(C571,{"语文","英语","数学","物理","化学","生物","政治","历史","地理"},0)),IF(I571=2,INDEX(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571,{"单项选择","阅读理解","信息匹配","完形填空","短文填空","单句填空","短文改错","单句改错","句型转换","翻译短语","翻译句子","词汇/短语及固搭","完成句子","听力"},0)),"")), "")</f>
        <v/>
      </c>
      <c r="E571" s="21" t="str">
        <f t="shared" si="68"/>
        <v>知识点</v>
      </c>
      <c r="F571" s="21" t="str">
        <f t="shared" si="69"/>
        <v>恰</v>
      </c>
      <c r="G571" s="21" t="str">
        <f>INDEX( {"body","discipline","area","topic","point"},MATCH(E571,{"知识体","知识域","知识区","知识主题","知识点"},0))</f>
        <v>point</v>
      </c>
      <c r="H571" s="21" t="str">
        <f>INDEX( {"super","just","sub","infras"},MATCH(F571,{"超","恰","亚","次"},0))</f>
        <v>just</v>
      </c>
      <c r="I571" s="21">
        <f>MATCH(E571,{"知识体","知识域","知识区","知识主题","知识点"},0)-1</f>
        <v>4</v>
      </c>
      <c r="J571" s="21">
        <f>MATCH(F571,{"超","恰","亚","次"},0)-1</f>
        <v>1</v>
      </c>
      <c r="K571" s="21" t="str">
        <f t="shared" si="70"/>
        <v>数学</v>
      </c>
      <c r="L571" s="26" t="s">
        <v>587</v>
      </c>
      <c r="M571" s="23"/>
      <c r="N571" s="23"/>
      <c r="O571" s="24" t="str">
        <f t="shared" si="64"/>
        <v xml:space="preserve">
  - 
    name:  基本不等式
    title:  基本不等式
    description: 
    koLyro: point
    koLyri:  just
    son: </v>
      </c>
      <c r="P571" s="27" t="str">
        <f t="shared" si="71"/>
        <v xml:space="preserve">
          - 
            name:  基本不等式
            title:  基本不等式
            description: 
            koLyro: point
            koLyri:  just
            son: </v>
      </c>
    </row>
    <row r="572" spans="1:16" ht="15" customHeight="1">
      <c r="A572" s="20">
        <f t="shared" si="65"/>
        <v>4</v>
      </c>
      <c r="B572" s="21" t="str">
        <f t="shared" si="66"/>
        <v>知识点</v>
      </c>
      <c r="C572" s="21" t="str">
        <f t="shared" si="67"/>
        <v>基本不等式的应用</v>
      </c>
      <c r="D572" s="21" t="str">
        <f>IFERROR(IF(I572=1,INDEX( {"chinese","english","math","physics","chemistry","biology","politics","history","geography"},MATCH(C572,{"语文","英语","数学","物理","化学","生物","政治","历史","地理"},0)),IF(I572=2,INDEX(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572,{"单项选择","阅读理解","信息匹配","完形填空","短文填空","单句填空","短文改错","单句改错","句型转换","翻译短语","翻译句子","词汇/短语及固搭","完成句子","听力"},0)),"")), "")</f>
        <v/>
      </c>
      <c r="E572" s="21" t="str">
        <f t="shared" si="68"/>
        <v>知识点</v>
      </c>
      <c r="F572" s="21" t="str">
        <f t="shared" si="69"/>
        <v>恰</v>
      </c>
      <c r="G572" s="21" t="str">
        <f>INDEX( {"body","discipline","area","topic","point"},MATCH(E572,{"知识体","知识域","知识区","知识主题","知识点"},0))</f>
        <v>point</v>
      </c>
      <c r="H572" s="21" t="str">
        <f>INDEX( {"super","just","sub","infras"},MATCH(F572,{"超","恰","亚","次"},0))</f>
        <v>just</v>
      </c>
      <c r="I572" s="21">
        <f>MATCH(E572,{"知识体","知识域","知识区","知识主题","知识点"},0)-1</f>
        <v>4</v>
      </c>
      <c r="J572" s="21">
        <f>MATCH(F572,{"超","恰","亚","次"},0)-1</f>
        <v>1</v>
      </c>
      <c r="K572" s="21" t="str">
        <f t="shared" si="70"/>
        <v>数学</v>
      </c>
      <c r="L572" s="26" t="s">
        <v>588</v>
      </c>
      <c r="M572" s="23"/>
      <c r="N572" s="23"/>
      <c r="O572" s="24" t="str">
        <f t="shared" si="64"/>
        <v xml:space="preserve">
  - 
    name:  基本不等式的应用
    title:  基本不等式的应用
    description: 
    koLyro: point
    koLyri:  just
    son: </v>
      </c>
      <c r="P572" s="27" t="str">
        <f t="shared" si="71"/>
        <v xml:space="preserve">
          - 
            name:  基本不等式的应用
            title:  基本不等式的应用
            description: 
            koLyro: point
            koLyri:  just
            son: </v>
      </c>
    </row>
    <row r="573" spans="1:16" ht="15" customHeight="1">
      <c r="A573" s="20">
        <f t="shared" si="65"/>
        <v>5</v>
      </c>
      <c r="B573" s="21" t="str">
        <f t="shared" si="66"/>
        <v>知识亚点</v>
      </c>
      <c r="C573" s="21" t="str">
        <f t="shared" si="67"/>
        <v>利用基本不等式比较大小</v>
      </c>
      <c r="D573" s="21" t="str">
        <f>IFERROR(IF(I573=1,INDEX( {"chinese","english","math","physics","chemistry","biology","politics","history","geography"},MATCH(C573,{"语文","英语","数学","物理","化学","生物","政治","历史","地理"},0)),IF(I573=2,INDEX(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573,{"单项选择","阅读理解","信息匹配","完形填空","短文填空","单句填空","短文改错","单句改错","句型转换","翻译短语","翻译句子","词汇/短语及固搭","完成句子","听力"},0)),"")), "")</f>
        <v/>
      </c>
      <c r="E573" s="21" t="str">
        <f t="shared" si="68"/>
        <v>知识点</v>
      </c>
      <c r="F573" s="21" t="str">
        <f t="shared" si="69"/>
        <v>亚</v>
      </c>
      <c r="G573" s="21" t="str">
        <f>INDEX( {"body","discipline","area","topic","point"},MATCH(E573,{"知识体","知识域","知识区","知识主题","知识点"},0))</f>
        <v>point</v>
      </c>
      <c r="H573" s="21" t="str">
        <f>INDEX( {"super","just","sub","infras"},MATCH(F573,{"超","恰","亚","次"},0))</f>
        <v>sub</v>
      </c>
      <c r="I573" s="21">
        <f>MATCH(E573,{"知识体","知识域","知识区","知识主题","知识点"},0)-1</f>
        <v>4</v>
      </c>
      <c r="J573" s="21">
        <f>MATCH(F573,{"超","恰","亚","次"},0)-1</f>
        <v>2</v>
      </c>
      <c r="K573" s="21" t="str">
        <f t="shared" si="70"/>
        <v>数学</v>
      </c>
      <c r="L573" s="26" t="s">
        <v>589</v>
      </c>
      <c r="M573" s="23"/>
      <c r="N573" s="23"/>
      <c r="O573" s="24" t="str">
        <f t="shared" si="64"/>
        <v xml:space="preserve">
  - 
    name:  利用基本不等式比较大小
    title:  利用基本不等式比较大小
    description: 
    koLyro: point
    koLyri:  sub
    son: </v>
      </c>
      <c r="P573" s="27" t="str">
        <f t="shared" si="71"/>
        <v xml:space="preserve">
            - 
              name:  利用基本不等式比较大小
              title:  利用基本不等式比较大小
              description: 
              koLyro: point
              koLyri:  sub
              son: </v>
      </c>
    </row>
    <row r="574" spans="1:16" ht="15" customHeight="1">
      <c r="A574" s="20">
        <f t="shared" si="65"/>
        <v>5</v>
      </c>
      <c r="B574" s="21" t="str">
        <f t="shared" si="66"/>
        <v>知识亚点</v>
      </c>
      <c r="C574" s="21" t="str">
        <f t="shared" si="67"/>
        <v>利用基本不等式进行证明</v>
      </c>
      <c r="D574" s="21" t="str">
        <f>IFERROR(IF(I574=1,INDEX( {"chinese","english","math","physics","chemistry","biology","politics","history","geography"},MATCH(C574,{"语文","英语","数学","物理","化学","生物","政治","历史","地理"},0)),IF(I574=2,INDEX(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574,{"单项选择","阅读理解","信息匹配","完形填空","短文填空","单句填空","短文改错","单句改错","句型转换","翻译短语","翻译句子","词汇/短语及固搭","完成句子","听力"},0)),"")), "")</f>
        <v/>
      </c>
      <c r="E574" s="21" t="str">
        <f t="shared" si="68"/>
        <v>知识点</v>
      </c>
      <c r="F574" s="21" t="str">
        <f t="shared" si="69"/>
        <v>亚</v>
      </c>
      <c r="G574" s="21" t="str">
        <f>INDEX( {"body","discipline","area","topic","point"},MATCH(E574,{"知识体","知识域","知识区","知识主题","知识点"},0))</f>
        <v>point</v>
      </c>
      <c r="H574" s="21" t="str">
        <f>INDEX( {"super","just","sub","infras"},MATCH(F574,{"超","恰","亚","次"},0))</f>
        <v>sub</v>
      </c>
      <c r="I574" s="21">
        <f>MATCH(E574,{"知识体","知识域","知识区","知识主题","知识点"},0)-1</f>
        <v>4</v>
      </c>
      <c r="J574" s="21">
        <f>MATCH(F574,{"超","恰","亚","次"},0)-1</f>
        <v>2</v>
      </c>
      <c r="K574" s="21" t="str">
        <f t="shared" si="70"/>
        <v>数学</v>
      </c>
      <c r="L574" s="26" t="s">
        <v>590</v>
      </c>
      <c r="M574" s="23"/>
      <c r="N574" s="23"/>
      <c r="O574" s="24" t="str">
        <f t="shared" si="64"/>
        <v xml:space="preserve">
  - 
    name:  利用基本不等式进行证明
    title:  利用基本不等式进行证明
    description: 
    koLyro: point
    koLyri:  sub
    son: </v>
      </c>
      <c r="P574" s="27" t="str">
        <f t="shared" si="71"/>
        <v xml:space="preserve">
            - 
              name:  利用基本不等式进行证明
              title:  利用基本不等式进行证明
              description: 
              koLyro: point
              koLyri:  sub
              son: </v>
      </c>
    </row>
    <row r="575" spans="1:16" ht="15" customHeight="1">
      <c r="A575" s="20">
        <f t="shared" si="65"/>
        <v>5</v>
      </c>
      <c r="B575" s="21" t="str">
        <f t="shared" si="66"/>
        <v>知识亚点</v>
      </c>
      <c r="C575" s="21" t="str">
        <f t="shared" si="67"/>
        <v>利用基本不等式求最值</v>
      </c>
      <c r="D575" s="21" t="str">
        <f>IFERROR(IF(I575=1,INDEX( {"chinese","english","math","physics","chemistry","biology","politics","history","geography"},MATCH(C575,{"语文","英语","数学","物理","化学","生物","政治","历史","地理"},0)),IF(I575=2,INDEX(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575,{"单项选择","阅读理解","信息匹配","完形填空","短文填空","单句填空","短文改错","单句改错","句型转换","翻译短语","翻译句子","词汇/短语及固搭","完成句子","听力"},0)),"")), "")</f>
        <v/>
      </c>
      <c r="E575" s="21" t="str">
        <f t="shared" si="68"/>
        <v>知识点</v>
      </c>
      <c r="F575" s="21" t="str">
        <f t="shared" si="69"/>
        <v>亚</v>
      </c>
      <c r="G575" s="21" t="str">
        <f>INDEX( {"body","discipline","area","topic","point"},MATCH(E575,{"知识体","知识域","知识区","知识主题","知识点"},0))</f>
        <v>point</v>
      </c>
      <c r="H575" s="21" t="str">
        <f>INDEX( {"super","just","sub","infras"},MATCH(F575,{"超","恰","亚","次"},0))</f>
        <v>sub</v>
      </c>
      <c r="I575" s="21">
        <f>MATCH(E575,{"知识体","知识域","知识区","知识主题","知识点"},0)-1</f>
        <v>4</v>
      </c>
      <c r="J575" s="21">
        <f>MATCH(F575,{"超","恰","亚","次"},0)-1</f>
        <v>2</v>
      </c>
      <c r="K575" s="21" t="str">
        <f t="shared" si="70"/>
        <v>数学</v>
      </c>
      <c r="L575" s="26" t="s">
        <v>591</v>
      </c>
      <c r="M575" s="23"/>
      <c r="N575" s="23"/>
      <c r="O575" s="24" t="str">
        <f t="shared" si="64"/>
        <v xml:space="preserve">
  - 
    name:  利用基本不等式求最值
    title:  利用基本不等式求最值
    description: 
    koLyro: point
    koLyri:  sub
    son: </v>
      </c>
      <c r="P575" s="27" t="str">
        <f t="shared" si="71"/>
        <v xml:space="preserve">
            - 
              name:  利用基本不等式求最值
              title:  利用基本不等式求最值
              description: 
              koLyro: point
              koLyri:  sub
              son: </v>
      </c>
    </row>
    <row r="576" spans="1:16" ht="15" customHeight="1">
      <c r="A576" s="20">
        <f t="shared" si="65"/>
        <v>4</v>
      </c>
      <c r="B576" s="21" t="str">
        <f t="shared" si="66"/>
        <v>知识点</v>
      </c>
      <c r="C576" s="21" t="str">
        <f t="shared" si="67"/>
        <v>基本不等式与函数的综合</v>
      </c>
      <c r="D576" s="21" t="str">
        <f>IFERROR(IF(I576=1,INDEX( {"chinese","english","math","physics","chemistry","biology","politics","history","geography"},MATCH(C576,{"语文","英语","数学","物理","化学","生物","政治","历史","地理"},0)),IF(I576=2,INDEX(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576,{"单项选择","阅读理解","信息匹配","完形填空","短文填空","单句填空","短文改错","单句改错","句型转换","翻译短语","翻译句子","词汇/短语及固搭","完成句子","听力"},0)),"")), "")</f>
        <v/>
      </c>
      <c r="E576" s="21" t="str">
        <f t="shared" si="68"/>
        <v>知识点</v>
      </c>
      <c r="F576" s="21" t="str">
        <f t="shared" si="69"/>
        <v>恰</v>
      </c>
      <c r="G576" s="21" t="str">
        <f>INDEX( {"body","discipline","area","topic","point"},MATCH(E576,{"知识体","知识域","知识区","知识主题","知识点"},0))</f>
        <v>point</v>
      </c>
      <c r="H576" s="21" t="str">
        <f>INDEX( {"super","just","sub","infras"},MATCH(F576,{"超","恰","亚","次"},0))</f>
        <v>just</v>
      </c>
      <c r="I576" s="21">
        <f>MATCH(E576,{"知识体","知识域","知识区","知识主题","知识点"},0)-1</f>
        <v>4</v>
      </c>
      <c r="J576" s="21">
        <f>MATCH(F576,{"超","恰","亚","次"},0)-1</f>
        <v>1</v>
      </c>
      <c r="K576" s="21" t="str">
        <f t="shared" si="70"/>
        <v>数学</v>
      </c>
      <c r="L576" s="26" t="s">
        <v>592</v>
      </c>
      <c r="M576" s="23"/>
      <c r="N576" s="23"/>
      <c r="O576" s="24" t="str">
        <f t="shared" si="64"/>
        <v xml:space="preserve">
  - 
    name:  基本不等式与函数的综合
    title:  基本不等式与函数的综合
    description: 
    koLyro: point
    koLyri:  just
    son: </v>
      </c>
      <c r="P576" s="27" t="str">
        <f t="shared" si="71"/>
        <v xml:space="preserve">
          - 
            name:  基本不等式与函数的综合
            title:  基本不等式与函数的综合
            description: 
            koLyro: point
            koLyri:  just
            son: </v>
      </c>
    </row>
    <row r="577" spans="1:16" ht="15" customHeight="1">
      <c r="A577" s="20">
        <f t="shared" si="65"/>
        <v>4</v>
      </c>
      <c r="B577" s="21" t="str">
        <f t="shared" si="66"/>
        <v>知识点</v>
      </c>
      <c r="C577" s="21" t="str">
        <f t="shared" si="67"/>
        <v>基本不等式的实际应用</v>
      </c>
      <c r="D577" s="21" t="str">
        <f>IFERROR(IF(I577=1,INDEX( {"chinese","english","math","physics","chemistry","biology","politics","history","geography"},MATCH(C577,{"语文","英语","数学","物理","化学","生物","政治","历史","地理"},0)),IF(I577=2,INDEX(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577,{"单项选择","阅读理解","信息匹配","完形填空","短文填空","单句填空","短文改错","单句改错","句型转换","翻译短语","翻译句子","词汇/短语及固搭","完成句子","听力"},0)),"")), "")</f>
        <v/>
      </c>
      <c r="E577" s="21" t="str">
        <f t="shared" si="68"/>
        <v>知识点</v>
      </c>
      <c r="F577" s="21" t="str">
        <f t="shared" si="69"/>
        <v>恰</v>
      </c>
      <c r="G577" s="21" t="str">
        <f>INDEX( {"body","discipline","area","topic","point"},MATCH(E577,{"知识体","知识域","知识区","知识主题","知识点"},0))</f>
        <v>point</v>
      </c>
      <c r="H577" s="21" t="str">
        <f>INDEX( {"super","just","sub","infras"},MATCH(F577,{"超","恰","亚","次"},0))</f>
        <v>just</v>
      </c>
      <c r="I577" s="21">
        <f>MATCH(E577,{"知识体","知识域","知识区","知识主题","知识点"},0)-1</f>
        <v>4</v>
      </c>
      <c r="J577" s="21">
        <f>MATCH(F577,{"超","恰","亚","次"},0)-1</f>
        <v>1</v>
      </c>
      <c r="K577" s="21" t="str">
        <f t="shared" si="70"/>
        <v>数学</v>
      </c>
      <c r="L577" s="26" t="s">
        <v>593</v>
      </c>
      <c r="M577" s="23"/>
      <c r="N577" s="23"/>
      <c r="O577" s="24" t="str">
        <f t="shared" si="64"/>
        <v xml:space="preserve">
  - 
    name:  基本不等式的实际应用
    title:  基本不等式的实际应用
    description: 
    koLyro: point
    koLyri:  just
    son: </v>
      </c>
      <c r="P577" s="27" t="str">
        <f t="shared" si="71"/>
        <v xml:space="preserve">
          - 
            name:  基本不等式的实际应用
            title:  基本不等式的实际应用
            description: 
            koLyro: point
            koLyri:  just
            son: </v>
      </c>
    </row>
    <row r="578" spans="1:16" ht="15" customHeight="1">
      <c r="A578" s="20">
        <f t="shared" si="65"/>
        <v>3</v>
      </c>
      <c r="B578" s="21" t="str">
        <f t="shared" si="66"/>
        <v>知识主题</v>
      </c>
      <c r="C578" s="21" t="str">
        <f t="shared" si="67"/>
        <v xml:space="preserve"> 合情推理与演绎推理</v>
      </c>
      <c r="D578" s="21" t="str">
        <f>IFERROR(IF(I578=1,INDEX( {"chinese","english","math","physics","chemistry","biology","politics","history","geography"},MATCH(C578,{"语文","英语","数学","物理","化学","生物","政治","历史","地理"},0)),IF(I578=2,INDEX(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578,{"单项选择","阅读理解","信息匹配","完形填空","短文填空","单句填空","短文改错","单句改错","句型转换","翻译短语","翻译句子","词汇/短语及固搭","完成句子","听力"},0)),"")), "")</f>
        <v/>
      </c>
      <c r="E578" s="21" t="str">
        <f t="shared" si="68"/>
        <v>知识主题</v>
      </c>
      <c r="F578" s="21" t="str">
        <f t="shared" si="69"/>
        <v>恰</v>
      </c>
      <c r="G578" s="21" t="str">
        <f>INDEX( {"body","discipline","area","topic","point"},MATCH(E578,{"知识体","知识域","知识区","知识主题","知识点"},0))</f>
        <v>topic</v>
      </c>
      <c r="H578" s="21" t="str">
        <f>INDEX( {"super","just","sub","infras"},MATCH(F578,{"超","恰","亚","次"},0))</f>
        <v>just</v>
      </c>
      <c r="I578" s="21">
        <f>MATCH(E578,{"知识体","知识域","知识区","知识主题","知识点"},0)-1</f>
        <v>3</v>
      </c>
      <c r="J578" s="21">
        <f>MATCH(F578,{"超","恰","亚","次"},0)-1</f>
        <v>1</v>
      </c>
      <c r="K578" s="21" t="str">
        <f t="shared" si="70"/>
        <v>数学</v>
      </c>
      <c r="L578" s="26" t="s">
        <v>4632</v>
      </c>
      <c r="M578" s="23" t="s">
        <v>595</v>
      </c>
      <c r="N578" s="23"/>
      <c r="O578" s="24" t="str">
        <f t="shared" si="64"/>
        <v xml:space="preserve">
  - 
    name:   合情推理与演绎推理
    title:   合情推理与演绎推理
    description: 
    koLyro: topic
    koLyri:  just
    son: </v>
      </c>
      <c r="P578" s="27" t="str">
        <f t="shared" si="71"/>
        <v xml:space="preserve">
        - 
          name:   合情推理与演绎推理
          title:   合情推理与演绎推理
          description: 
          koLyro: topic
          koLyri:  just
          son: </v>
      </c>
    </row>
    <row r="579" spans="1:16" ht="15" customHeight="1">
      <c r="A579" s="20">
        <f t="shared" si="65"/>
        <v>4</v>
      </c>
      <c r="B579" s="21" t="str">
        <f t="shared" si="66"/>
        <v>知识点</v>
      </c>
      <c r="C579" s="21" t="str">
        <f t="shared" si="67"/>
        <v>推理的基本概念</v>
      </c>
      <c r="D579" s="21" t="str">
        <f>IFERROR(IF(I579=1,INDEX( {"chinese","english","math","physics","chemistry","biology","politics","history","geography"},MATCH(C579,{"语文","英语","数学","物理","化学","生物","政治","历史","地理"},0)),IF(I579=2,INDEX(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579,{"单项选择","阅读理解","信息匹配","完形填空","短文填空","单句填空","短文改错","单句改错","句型转换","翻译短语","翻译句子","词汇/短语及固搭","完成句子","听力"},0)),"")), "")</f>
        <v/>
      </c>
      <c r="E579" s="21" t="str">
        <f t="shared" si="68"/>
        <v>知识点</v>
      </c>
      <c r="F579" s="21" t="str">
        <f t="shared" si="69"/>
        <v>恰</v>
      </c>
      <c r="G579" s="21" t="str">
        <f>INDEX( {"body","discipline","area","topic","point"},MATCH(E579,{"知识体","知识域","知识区","知识主题","知识点"},0))</f>
        <v>point</v>
      </c>
      <c r="H579" s="21" t="str">
        <f>INDEX( {"super","just","sub","infras"},MATCH(F579,{"超","恰","亚","次"},0))</f>
        <v>just</v>
      </c>
      <c r="I579" s="21">
        <f>MATCH(E579,{"知识体","知识域","知识区","知识主题","知识点"},0)-1</f>
        <v>4</v>
      </c>
      <c r="J579" s="21">
        <f>MATCH(F579,{"超","恰","亚","次"},0)-1</f>
        <v>1</v>
      </c>
      <c r="K579" s="21" t="str">
        <f t="shared" si="70"/>
        <v>数学</v>
      </c>
      <c r="L579" s="26" t="s">
        <v>596</v>
      </c>
      <c r="M579" s="23"/>
      <c r="N579" s="23"/>
      <c r="O579" s="24" t="str">
        <f t="shared" ref="O579:O642" si="72">SUBSTITUTE(SUBSTITUTE(SUBSTITUTE(SUBSTITUTE($O$1,"NAME",IF(D579="",C579,D579)),"TITLE",C579),"KO_LYRO",G579),"KO_LYRI",H579)</f>
        <v xml:space="preserve">
  - 
    name:  推理的基本概念
    title:  推理的基本概念
    description: 
    koLyro: point
    koLyri:  just
    son: </v>
      </c>
      <c r="P579" s="27" t="str">
        <f t="shared" si="71"/>
        <v xml:space="preserve">
          - 
            name:  推理的基本概念
            title:  推理的基本概念
            description: 
            koLyro: point
            koLyri:  just
            son: </v>
      </c>
    </row>
    <row r="580" spans="1:16" ht="15" customHeight="1">
      <c r="A580" s="20">
        <f t="shared" ref="A580:A643" si="73">IFERROR(FIND("├",L580),0)</f>
        <v>4</v>
      </c>
      <c r="B580" s="21" t="str">
        <f t="shared" ref="B580:B643" si="74">MID(L580,FIND("«",L580)+1,FIND("»",L580)-FIND("«",L580)-1)</f>
        <v>知识点</v>
      </c>
      <c r="C580" s="21" t="str">
        <f t="shared" ref="C580:C643" si="75">RIGHT(L580,LEN(L580)-FIND("»",L580))</f>
        <v>归纳推理</v>
      </c>
      <c r="D580" s="21" t="str">
        <f>IFERROR(IF(I580=1,INDEX( {"chinese","english","math","physics","chemistry","biology","politics","history","geography"},MATCH(C580,{"语文","英语","数学","物理","化学","生物","政治","历史","地理"},0)),IF(I580=2,INDEX(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580,{"单项选择","阅读理解","信息匹配","完形填空","短文填空","单句填空","短文改错","单句改错","句型转换","翻译短语","翻译句子","词汇/短语及固搭","完成句子","听力"},0)),"")), "")</f>
        <v/>
      </c>
      <c r="E580" s="21" t="str">
        <f t="shared" ref="E580:E643" si="76">SUBSTITUTE(SUBSTITUTE(SUBSTITUTE(SUBSTITUTE(B580,"超",""),"恰",""),"亚",""),"次","")</f>
        <v>知识点</v>
      </c>
      <c r="F580" s="21" t="str">
        <f t="shared" ref="F580:F643" si="77">IF(IFERROR(FIND("超",B580),-1)&gt;0,"超",  IF(IFERROR(FIND("亚",B580),-1)&gt;0,"亚",   IF(IFERROR(FIND("次",B580),-1)&gt;0,"次",    "恰"  )))</f>
        <v>恰</v>
      </c>
      <c r="G580" s="21" t="str">
        <f>INDEX( {"body","discipline","area","topic","point"},MATCH(E580,{"知识体","知识域","知识区","知识主题","知识点"},0))</f>
        <v>point</v>
      </c>
      <c r="H580" s="21" t="str">
        <f>INDEX( {"super","just","sub","infras"},MATCH(F580,{"超","恰","亚","次"},0))</f>
        <v>just</v>
      </c>
      <c r="I580" s="21">
        <f>MATCH(E580,{"知识体","知识域","知识区","知识主题","知识点"},0)-1</f>
        <v>4</v>
      </c>
      <c r="J580" s="21">
        <f>MATCH(F580,{"超","恰","亚","次"},0)-1</f>
        <v>1</v>
      </c>
      <c r="K580" s="21" t="str">
        <f t="shared" ref="K580:K643" si="78">IF(I580=0,"",IF(I580=1,C580,K579))</f>
        <v>数学</v>
      </c>
      <c r="L580" s="26" t="s">
        <v>597</v>
      </c>
      <c r="M580" s="23"/>
      <c r="N580" s="23"/>
      <c r="O580" s="24" t="str">
        <f t="shared" si="72"/>
        <v xml:space="preserve">
  - 
    name:  归纳推理
    title:  归纳推理
    description: 
    koLyro: point
    koLyri:  just
    son: </v>
      </c>
      <c r="P580" s="27" t="str">
        <f t="shared" si="71"/>
        <v xml:space="preserve">
          - 
            name:  归纳推理
            title:  归纳推理
            description: 
            koLyro: point
            koLyri:  just
            son: </v>
      </c>
    </row>
    <row r="581" spans="1:16" ht="15" customHeight="1">
      <c r="A581" s="20">
        <f t="shared" si="73"/>
        <v>4</v>
      </c>
      <c r="B581" s="21" t="str">
        <f t="shared" si="74"/>
        <v>知识点</v>
      </c>
      <c r="C581" s="21" t="str">
        <f t="shared" si="75"/>
        <v>类比推理</v>
      </c>
      <c r="D581" s="21" t="str">
        <f>IFERROR(IF(I581=1,INDEX( {"chinese","english","math","physics","chemistry","biology","politics","history","geography"},MATCH(C581,{"语文","英语","数学","物理","化学","生物","政治","历史","地理"},0)),IF(I581=2,INDEX(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581,{"单项选择","阅读理解","信息匹配","完形填空","短文填空","单句填空","短文改错","单句改错","句型转换","翻译短语","翻译句子","词汇/短语及固搭","完成句子","听力"},0)),"")), "")</f>
        <v/>
      </c>
      <c r="E581" s="21" t="str">
        <f t="shared" si="76"/>
        <v>知识点</v>
      </c>
      <c r="F581" s="21" t="str">
        <f t="shared" si="77"/>
        <v>恰</v>
      </c>
      <c r="G581" s="21" t="str">
        <f>INDEX( {"body","discipline","area","topic","point"},MATCH(E581,{"知识体","知识域","知识区","知识主题","知识点"},0))</f>
        <v>point</v>
      </c>
      <c r="H581" s="21" t="str">
        <f>INDEX( {"super","just","sub","infras"},MATCH(F581,{"超","恰","亚","次"},0))</f>
        <v>just</v>
      </c>
      <c r="I581" s="21">
        <f>MATCH(E581,{"知识体","知识域","知识区","知识主题","知识点"},0)-1</f>
        <v>4</v>
      </c>
      <c r="J581" s="21">
        <f>MATCH(F581,{"超","恰","亚","次"},0)-1</f>
        <v>1</v>
      </c>
      <c r="K581" s="21" t="str">
        <f t="shared" si="78"/>
        <v>数学</v>
      </c>
      <c r="L581" s="26" t="s">
        <v>598</v>
      </c>
      <c r="M581" s="23"/>
      <c r="N581" s="23"/>
      <c r="O581" s="24" t="str">
        <f t="shared" si="72"/>
        <v xml:space="preserve">
  - 
    name:  类比推理
    title:  类比推理
    description: 
    koLyro: point
    koLyri:  just
    son: </v>
      </c>
      <c r="P581" s="27" t="str">
        <f t="shared" ref="P581:P644" si="79">SUBSTITUTE(O581,CHAR(10),CHAR(10)&amp;REPT("  ",A581))</f>
        <v xml:space="preserve">
          - 
            name:  类比推理
            title:  类比推理
            description: 
            koLyro: point
            koLyri:  just
            son: </v>
      </c>
    </row>
    <row r="582" spans="1:16" ht="15" customHeight="1">
      <c r="A582" s="20">
        <f t="shared" si="73"/>
        <v>4</v>
      </c>
      <c r="B582" s="21" t="str">
        <f t="shared" si="74"/>
        <v>知识点</v>
      </c>
      <c r="C582" s="21" t="str">
        <f t="shared" si="75"/>
        <v>演绎推理</v>
      </c>
      <c r="D582" s="21" t="str">
        <f>IFERROR(IF(I582=1,INDEX( {"chinese","english","math","physics","chemistry","biology","politics","history","geography"},MATCH(C582,{"语文","英语","数学","物理","化学","生物","政治","历史","地理"},0)),IF(I582=2,INDEX(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582,{"单项选择","阅读理解","信息匹配","完形填空","短文填空","单句填空","短文改错","单句改错","句型转换","翻译短语","翻译句子","词汇/短语及固搭","完成句子","听力"},0)),"")), "")</f>
        <v/>
      </c>
      <c r="E582" s="21" t="str">
        <f t="shared" si="76"/>
        <v>知识点</v>
      </c>
      <c r="F582" s="21" t="str">
        <f t="shared" si="77"/>
        <v>恰</v>
      </c>
      <c r="G582" s="21" t="str">
        <f>INDEX( {"body","discipline","area","topic","point"},MATCH(E582,{"知识体","知识域","知识区","知识主题","知识点"},0))</f>
        <v>point</v>
      </c>
      <c r="H582" s="21" t="str">
        <f>INDEX( {"super","just","sub","infras"},MATCH(F582,{"超","恰","亚","次"},0))</f>
        <v>just</v>
      </c>
      <c r="I582" s="21">
        <f>MATCH(E582,{"知识体","知识域","知识区","知识主题","知识点"},0)-1</f>
        <v>4</v>
      </c>
      <c r="J582" s="21">
        <f>MATCH(F582,{"超","恰","亚","次"},0)-1</f>
        <v>1</v>
      </c>
      <c r="K582" s="21" t="str">
        <f t="shared" si="78"/>
        <v>数学</v>
      </c>
      <c r="L582" s="26" t="s">
        <v>599</v>
      </c>
      <c r="M582" s="23"/>
      <c r="N582" s="23"/>
      <c r="O582" s="24" t="str">
        <f t="shared" si="72"/>
        <v xml:space="preserve">
  - 
    name:  演绎推理
    title:  演绎推理
    description: 
    koLyro: point
    koLyri:  just
    son: </v>
      </c>
      <c r="P582" s="27" t="str">
        <f t="shared" si="79"/>
        <v xml:space="preserve">
          - 
            name:  演绎推理
            title:  演绎推理
            description: 
            koLyro: point
            koLyri:  just
            son: </v>
      </c>
    </row>
    <row r="583" spans="1:16" ht="15" customHeight="1">
      <c r="A583" s="20">
        <f t="shared" si="73"/>
        <v>4</v>
      </c>
      <c r="B583" s="21" t="str">
        <f t="shared" si="74"/>
        <v>知识点</v>
      </c>
      <c r="C583" s="21" t="str">
        <f t="shared" si="75"/>
        <v>合情推理与演绎推理的综合应用</v>
      </c>
      <c r="D583" s="21" t="str">
        <f>IFERROR(IF(I583=1,INDEX( {"chinese","english","math","physics","chemistry","biology","politics","history","geography"},MATCH(C583,{"语文","英语","数学","物理","化学","生物","政治","历史","地理"},0)),IF(I583=2,INDEX(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583,{"单项选择","阅读理解","信息匹配","完形填空","短文填空","单句填空","短文改错","单句改错","句型转换","翻译短语","翻译句子","词汇/短语及固搭","完成句子","听力"},0)),"")), "")</f>
        <v/>
      </c>
      <c r="E583" s="21" t="str">
        <f t="shared" si="76"/>
        <v>知识点</v>
      </c>
      <c r="F583" s="21" t="str">
        <f t="shared" si="77"/>
        <v>恰</v>
      </c>
      <c r="G583" s="21" t="str">
        <f>INDEX( {"body","discipline","area","topic","point"},MATCH(E583,{"知识体","知识域","知识区","知识主题","知识点"},0))</f>
        <v>point</v>
      </c>
      <c r="H583" s="21" t="str">
        <f>INDEX( {"super","just","sub","infras"},MATCH(F583,{"超","恰","亚","次"},0))</f>
        <v>just</v>
      </c>
      <c r="I583" s="21">
        <f>MATCH(E583,{"知识体","知识域","知识区","知识主题","知识点"},0)-1</f>
        <v>4</v>
      </c>
      <c r="J583" s="21">
        <f>MATCH(F583,{"超","恰","亚","次"},0)-1</f>
        <v>1</v>
      </c>
      <c r="K583" s="21" t="str">
        <f t="shared" si="78"/>
        <v>数学</v>
      </c>
      <c r="L583" s="26" t="s">
        <v>600</v>
      </c>
      <c r="M583" s="23"/>
      <c r="N583" s="23"/>
      <c r="O583" s="24" t="str">
        <f t="shared" si="72"/>
        <v xml:space="preserve">
  - 
    name:  合情推理与演绎推理的综合应用
    title:  合情推理与演绎推理的综合应用
    description: 
    koLyro: point
    koLyri:  just
    son: </v>
      </c>
      <c r="P583" s="27" t="str">
        <f t="shared" si="79"/>
        <v xml:space="preserve">
          - 
            name:  合情推理与演绎推理的综合应用
            title:  合情推理与演绎推理的综合应用
            description: 
            koLyro: point
            koLyri:  just
            son: </v>
      </c>
    </row>
    <row r="584" spans="1:16" ht="15" customHeight="1">
      <c r="A584" s="20">
        <f t="shared" si="73"/>
        <v>3</v>
      </c>
      <c r="B584" s="21" t="str">
        <f t="shared" si="74"/>
        <v>知识主题</v>
      </c>
      <c r="C584" s="21" t="str">
        <f t="shared" si="75"/>
        <v xml:space="preserve"> 直接证明与间接证明</v>
      </c>
      <c r="D584" s="21" t="str">
        <f>IFERROR(IF(I584=1,INDEX( {"chinese","english","math","physics","chemistry","biology","politics","history","geography"},MATCH(C584,{"语文","英语","数学","物理","化学","生物","政治","历史","地理"},0)),IF(I584=2,INDEX(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584,{"单项选择","阅读理解","信息匹配","完形填空","短文填空","单句填空","短文改错","单句改错","句型转换","翻译短语","翻译句子","词汇/短语及固搭","完成句子","听力"},0)),"")), "")</f>
        <v/>
      </c>
      <c r="E584" s="21" t="str">
        <f t="shared" si="76"/>
        <v>知识主题</v>
      </c>
      <c r="F584" s="21" t="str">
        <f t="shared" si="77"/>
        <v>恰</v>
      </c>
      <c r="G584" s="21" t="str">
        <f>INDEX( {"body","discipline","area","topic","point"},MATCH(E584,{"知识体","知识域","知识区","知识主题","知识点"},0))</f>
        <v>topic</v>
      </c>
      <c r="H584" s="21" t="str">
        <f>INDEX( {"super","just","sub","infras"},MATCH(F584,{"超","恰","亚","次"},0))</f>
        <v>just</v>
      </c>
      <c r="I584" s="21">
        <f>MATCH(E584,{"知识体","知识域","知识区","知识主题","知识点"},0)-1</f>
        <v>3</v>
      </c>
      <c r="J584" s="21">
        <f>MATCH(F584,{"超","恰","亚","次"},0)-1</f>
        <v>1</v>
      </c>
      <c r="K584" s="21" t="str">
        <f t="shared" si="78"/>
        <v>数学</v>
      </c>
      <c r="L584" s="26" t="s">
        <v>4633</v>
      </c>
      <c r="M584" s="23" t="s">
        <v>602</v>
      </c>
      <c r="N584" s="23"/>
      <c r="O584" s="24" t="str">
        <f t="shared" si="72"/>
        <v xml:space="preserve">
  - 
    name:   直接证明与间接证明
    title:   直接证明与间接证明
    description: 
    koLyro: topic
    koLyri:  just
    son: </v>
      </c>
      <c r="P584" s="27" t="str">
        <f t="shared" si="79"/>
        <v xml:space="preserve">
        - 
          name:   直接证明与间接证明
          title:   直接证明与间接证明
          description: 
          koLyro: topic
          koLyri:  just
          son: </v>
      </c>
    </row>
    <row r="585" spans="1:16" ht="15" customHeight="1">
      <c r="A585" s="20">
        <f t="shared" si="73"/>
        <v>4</v>
      </c>
      <c r="B585" s="21" t="str">
        <f t="shared" si="74"/>
        <v>知识点</v>
      </c>
      <c r="C585" s="21" t="str">
        <f t="shared" si="75"/>
        <v>证明方法的理解</v>
      </c>
      <c r="D585" s="21" t="str">
        <f>IFERROR(IF(I585=1,INDEX( {"chinese","english","math","physics","chemistry","biology","politics","history","geography"},MATCH(C585,{"语文","英语","数学","物理","化学","生物","政治","历史","地理"},0)),IF(I585=2,INDEX(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585,{"单项选择","阅读理解","信息匹配","完形填空","短文填空","单句填空","短文改错","单句改错","句型转换","翻译短语","翻译句子","词汇/短语及固搭","完成句子","听力"},0)),"")), "")</f>
        <v/>
      </c>
      <c r="E585" s="21" t="str">
        <f t="shared" si="76"/>
        <v>知识点</v>
      </c>
      <c r="F585" s="21" t="str">
        <f t="shared" si="77"/>
        <v>恰</v>
      </c>
      <c r="G585" s="21" t="str">
        <f>INDEX( {"body","discipline","area","topic","point"},MATCH(E585,{"知识体","知识域","知识区","知识主题","知识点"},0))</f>
        <v>point</v>
      </c>
      <c r="H585" s="21" t="str">
        <f>INDEX( {"super","just","sub","infras"},MATCH(F585,{"超","恰","亚","次"},0))</f>
        <v>just</v>
      </c>
      <c r="I585" s="21">
        <f>MATCH(E585,{"知识体","知识域","知识区","知识主题","知识点"},0)-1</f>
        <v>4</v>
      </c>
      <c r="J585" s="21">
        <f>MATCH(F585,{"超","恰","亚","次"},0)-1</f>
        <v>1</v>
      </c>
      <c r="K585" s="21" t="str">
        <f t="shared" si="78"/>
        <v>数学</v>
      </c>
      <c r="L585" s="26" t="s">
        <v>603</v>
      </c>
      <c r="M585" s="23"/>
      <c r="N585" s="23"/>
      <c r="O585" s="24" t="str">
        <f t="shared" si="72"/>
        <v xml:space="preserve">
  - 
    name:  证明方法的理解
    title:  证明方法的理解
    description: 
    koLyro: point
    koLyri:  just
    son: </v>
      </c>
      <c r="P585" s="27" t="str">
        <f t="shared" si="79"/>
        <v xml:space="preserve">
          - 
            name:  证明方法的理解
            title:  证明方法的理解
            description: 
            koLyro: point
            koLyri:  just
            son: </v>
      </c>
    </row>
    <row r="586" spans="1:16" ht="15" customHeight="1">
      <c r="A586" s="20">
        <f t="shared" si="73"/>
        <v>4</v>
      </c>
      <c r="B586" s="21" t="str">
        <f t="shared" si="74"/>
        <v>知识点</v>
      </c>
      <c r="C586" s="21" t="str">
        <f t="shared" si="75"/>
        <v>常用否定词与反设</v>
      </c>
      <c r="D586" s="21" t="str">
        <f>IFERROR(IF(I586=1,INDEX( {"chinese","english","math","physics","chemistry","biology","politics","history","geography"},MATCH(C586,{"语文","英语","数学","物理","化学","生物","政治","历史","地理"},0)),IF(I586=2,INDEX(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586,{"单项选择","阅读理解","信息匹配","完形填空","短文填空","单句填空","短文改错","单句改错","句型转换","翻译短语","翻译句子","词汇/短语及固搭","完成句子","听力"},0)),"")), "")</f>
        <v/>
      </c>
      <c r="E586" s="21" t="str">
        <f t="shared" si="76"/>
        <v>知识点</v>
      </c>
      <c r="F586" s="21" t="str">
        <f t="shared" si="77"/>
        <v>恰</v>
      </c>
      <c r="G586" s="21" t="str">
        <f>INDEX( {"body","discipline","area","topic","point"},MATCH(E586,{"知识体","知识域","知识区","知识主题","知识点"},0))</f>
        <v>point</v>
      </c>
      <c r="H586" s="21" t="str">
        <f>INDEX( {"super","just","sub","infras"},MATCH(F586,{"超","恰","亚","次"},0))</f>
        <v>just</v>
      </c>
      <c r="I586" s="21">
        <f>MATCH(E586,{"知识体","知识域","知识区","知识主题","知识点"},0)-1</f>
        <v>4</v>
      </c>
      <c r="J586" s="21">
        <f>MATCH(F586,{"超","恰","亚","次"},0)-1</f>
        <v>1</v>
      </c>
      <c r="K586" s="21" t="str">
        <f t="shared" si="78"/>
        <v>数学</v>
      </c>
      <c r="L586" s="26" t="s">
        <v>604</v>
      </c>
      <c r="M586" s="23"/>
      <c r="N586" s="23"/>
      <c r="O586" s="24" t="str">
        <f t="shared" si="72"/>
        <v xml:space="preserve">
  - 
    name:  常用否定词与反设
    title:  常用否定词与反设
    description: 
    koLyro: point
    koLyri:  just
    son: </v>
      </c>
      <c r="P586" s="27" t="str">
        <f t="shared" si="79"/>
        <v xml:space="preserve">
          - 
            name:  常用否定词与反设
            title:  常用否定词与反设
            description: 
            koLyro: point
            koLyri:  just
            son: </v>
      </c>
    </row>
    <row r="587" spans="1:16" ht="15" customHeight="1">
      <c r="A587" s="20">
        <f t="shared" si="73"/>
        <v>4</v>
      </c>
      <c r="B587" s="21" t="str">
        <f t="shared" si="74"/>
        <v>知识点</v>
      </c>
      <c r="C587" s="21" t="str">
        <f t="shared" si="75"/>
        <v>综合法</v>
      </c>
      <c r="D587" s="21" t="str">
        <f>IFERROR(IF(I587=1,INDEX( {"chinese","english","math","physics","chemistry","biology","politics","history","geography"},MATCH(C587,{"语文","英语","数学","物理","化学","生物","政治","历史","地理"},0)),IF(I587=2,INDEX(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587,{"单项选择","阅读理解","信息匹配","完形填空","短文填空","单句填空","短文改错","单句改错","句型转换","翻译短语","翻译句子","词汇/短语及固搭","完成句子","听力"},0)),"")), "")</f>
        <v/>
      </c>
      <c r="E587" s="21" t="str">
        <f t="shared" si="76"/>
        <v>知识点</v>
      </c>
      <c r="F587" s="21" t="str">
        <f t="shared" si="77"/>
        <v>恰</v>
      </c>
      <c r="G587" s="21" t="str">
        <f>INDEX( {"body","discipline","area","topic","point"},MATCH(E587,{"知识体","知识域","知识区","知识主题","知识点"},0))</f>
        <v>point</v>
      </c>
      <c r="H587" s="21" t="str">
        <f>INDEX( {"super","just","sub","infras"},MATCH(F587,{"超","恰","亚","次"},0))</f>
        <v>just</v>
      </c>
      <c r="I587" s="21">
        <f>MATCH(E587,{"知识体","知识域","知识区","知识主题","知识点"},0)-1</f>
        <v>4</v>
      </c>
      <c r="J587" s="21">
        <f>MATCH(F587,{"超","恰","亚","次"},0)-1</f>
        <v>1</v>
      </c>
      <c r="K587" s="21" t="str">
        <f t="shared" si="78"/>
        <v>数学</v>
      </c>
      <c r="L587" s="26" t="s">
        <v>605</v>
      </c>
      <c r="M587" s="23"/>
      <c r="N587" s="23"/>
      <c r="O587" s="24" t="str">
        <f t="shared" si="72"/>
        <v xml:space="preserve">
  - 
    name:  综合法
    title:  综合法
    description: 
    koLyro: point
    koLyri:  just
    son: </v>
      </c>
      <c r="P587" s="27" t="str">
        <f t="shared" si="79"/>
        <v xml:space="preserve">
          - 
            name:  综合法
            title:  综合法
            description: 
            koLyro: point
            koLyri:  just
            son: </v>
      </c>
    </row>
    <row r="588" spans="1:16" ht="15" customHeight="1">
      <c r="A588" s="20">
        <f t="shared" si="73"/>
        <v>4</v>
      </c>
      <c r="B588" s="21" t="str">
        <f t="shared" si="74"/>
        <v>知识点</v>
      </c>
      <c r="C588" s="21" t="str">
        <f t="shared" si="75"/>
        <v>分析法</v>
      </c>
      <c r="D588" s="21" t="str">
        <f>IFERROR(IF(I588=1,INDEX( {"chinese","english","math","physics","chemistry","biology","politics","history","geography"},MATCH(C588,{"语文","英语","数学","物理","化学","生物","政治","历史","地理"},0)),IF(I588=2,INDEX(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588,{"单项选择","阅读理解","信息匹配","完形填空","短文填空","单句填空","短文改错","单句改错","句型转换","翻译短语","翻译句子","词汇/短语及固搭","完成句子","听力"},0)),"")), "")</f>
        <v/>
      </c>
      <c r="E588" s="21" t="str">
        <f t="shared" si="76"/>
        <v>知识点</v>
      </c>
      <c r="F588" s="21" t="str">
        <f t="shared" si="77"/>
        <v>恰</v>
      </c>
      <c r="G588" s="21" t="str">
        <f>INDEX( {"body","discipline","area","topic","point"},MATCH(E588,{"知识体","知识域","知识区","知识主题","知识点"},0))</f>
        <v>point</v>
      </c>
      <c r="H588" s="21" t="str">
        <f>INDEX( {"super","just","sub","infras"},MATCH(F588,{"超","恰","亚","次"},0))</f>
        <v>just</v>
      </c>
      <c r="I588" s="21">
        <f>MATCH(E588,{"知识体","知识域","知识区","知识主题","知识点"},0)-1</f>
        <v>4</v>
      </c>
      <c r="J588" s="21">
        <f>MATCH(F588,{"超","恰","亚","次"},0)-1</f>
        <v>1</v>
      </c>
      <c r="K588" s="21" t="str">
        <f t="shared" si="78"/>
        <v>数学</v>
      </c>
      <c r="L588" s="26" t="s">
        <v>606</v>
      </c>
      <c r="M588" s="23"/>
      <c r="N588" s="23"/>
      <c r="O588" s="24" t="str">
        <f t="shared" si="72"/>
        <v xml:space="preserve">
  - 
    name:  分析法
    title:  分析法
    description: 
    koLyro: point
    koLyri:  just
    son: </v>
      </c>
      <c r="P588" s="27" t="str">
        <f t="shared" si="79"/>
        <v xml:space="preserve">
          - 
            name:  分析法
            title:  分析法
            description: 
            koLyro: point
            koLyri:  just
            son: </v>
      </c>
    </row>
    <row r="589" spans="1:16" ht="15" customHeight="1">
      <c r="A589" s="20">
        <f t="shared" si="73"/>
        <v>4</v>
      </c>
      <c r="B589" s="21" t="str">
        <f t="shared" si="74"/>
        <v>知识点</v>
      </c>
      <c r="C589" s="21" t="str">
        <f t="shared" si="75"/>
        <v>反证法</v>
      </c>
      <c r="D589" s="21" t="str">
        <f>IFERROR(IF(I589=1,INDEX( {"chinese","english","math","physics","chemistry","biology","politics","history","geography"},MATCH(C589,{"语文","英语","数学","物理","化学","生物","政治","历史","地理"},0)),IF(I589=2,INDEX(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589,{"单项选择","阅读理解","信息匹配","完形填空","短文填空","单句填空","短文改错","单句改错","句型转换","翻译短语","翻译句子","词汇/短语及固搭","完成句子","听力"},0)),"")), "")</f>
        <v/>
      </c>
      <c r="E589" s="21" t="str">
        <f t="shared" si="76"/>
        <v>知识点</v>
      </c>
      <c r="F589" s="21" t="str">
        <f t="shared" si="77"/>
        <v>恰</v>
      </c>
      <c r="G589" s="21" t="str">
        <f>INDEX( {"body","discipline","area","topic","point"},MATCH(E589,{"知识体","知识域","知识区","知识主题","知识点"},0))</f>
        <v>point</v>
      </c>
      <c r="H589" s="21" t="str">
        <f>INDEX( {"super","just","sub","infras"},MATCH(F589,{"超","恰","亚","次"},0))</f>
        <v>just</v>
      </c>
      <c r="I589" s="21">
        <f>MATCH(E589,{"知识体","知识域","知识区","知识主题","知识点"},0)-1</f>
        <v>4</v>
      </c>
      <c r="J589" s="21">
        <f>MATCH(F589,{"超","恰","亚","次"},0)-1</f>
        <v>1</v>
      </c>
      <c r="K589" s="21" t="str">
        <f t="shared" si="78"/>
        <v>数学</v>
      </c>
      <c r="L589" s="26" t="s">
        <v>607</v>
      </c>
      <c r="M589" s="23"/>
      <c r="N589" s="23"/>
      <c r="O589" s="24" t="str">
        <f t="shared" si="72"/>
        <v xml:space="preserve">
  - 
    name:  反证法
    title:  反证法
    description: 
    koLyro: point
    koLyri:  just
    son: </v>
      </c>
      <c r="P589" s="27" t="str">
        <f t="shared" si="79"/>
        <v xml:space="preserve">
          - 
            name:  反证法
            title:  反证法
            description: 
            koLyro: point
            koLyri:  just
            son: </v>
      </c>
    </row>
    <row r="590" spans="1:16" ht="15" customHeight="1">
      <c r="A590" s="20">
        <f t="shared" si="73"/>
        <v>3</v>
      </c>
      <c r="B590" s="21" t="str">
        <f t="shared" si="74"/>
        <v>知识主题</v>
      </c>
      <c r="C590" s="21" t="str">
        <f t="shared" si="75"/>
        <v xml:space="preserve"> 数学归纳法</v>
      </c>
      <c r="D590" s="21" t="str">
        <f>IFERROR(IF(I590=1,INDEX( {"chinese","english","math","physics","chemistry","biology","politics","history","geography"},MATCH(C590,{"语文","英语","数学","物理","化学","生物","政治","历史","地理"},0)),IF(I590=2,INDEX(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590,{"单项选择","阅读理解","信息匹配","完形填空","短文填空","单句填空","短文改错","单句改错","句型转换","翻译短语","翻译句子","词汇/短语及固搭","完成句子","听力"},0)),"")), "")</f>
        <v/>
      </c>
      <c r="E590" s="21" t="str">
        <f t="shared" si="76"/>
        <v>知识主题</v>
      </c>
      <c r="F590" s="21" t="str">
        <f t="shared" si="77"/>
        <v>恰</v>
      </c>
      <c r="G590" s="21" t="str">
        <f>INDEX( {"body","discipline","area","topic","point"},MATCH(E590,{"知识体","知识域","知识区","知识主题","知识点"},0))</f>
        <v>topic</v>
      </c>
      <c r="H590" s="21" t="str">
        <f>INDEX( {"super","just","sub","infras"},MATCH(F590,{"超","恰","亚","次"},0))</f>
        <v>just</v>
      </c>
      <c r="I590" s="21">
        <f>MATCH(E590,{"知识体","知识域","知识区","知识主题","知识点"},0)-1</f>
        <v>3</v>
      </c>
      <c r="J590" s="21">
        <f>MATCH(F590,{"超","恰","亚","次"},0)-1</f>
        <v>1</v>
      </c>
      <c r="K590" s="21" t="str">
        <f t="shared" si="78"/>
        <v>数学</v>
      </c>
      <c r="L590" s="26" t="s">
        <v>4634</v>
      </c>
      <c r="M590" s="23" t="s">
        <v>609</v>
      </c>
      <c r="N590" s="23"/>
      <c r="O590" s="24" t="str">
        <f t="shared" si="72"/>
        <v xml:space="preserve">
  - 
    name:   数学归纳法
    title:   数学归纳法
    description: 
    koLyro: topic
    koLyri:  just
    son: </v>
      </c>
      <c r="P590" s="27" t="str">
        <f t="shared" si="79"/>
        <v xml:space="preserve">
        - 
          name:   数学归纳法
          title:   数学归纳法
          description: 
          koLyro: topic
          koLyri:  just
          son: </v>
      </c>
    </row>
    <row r="591" spans="1:16" ht="15" customHeight="1">
      <c r="A591" s="20">
        <f t="shared" si="73"/>
        <v>4</v>
      </c>
      <c r="B591" s="21" t="str">
        <f t="shared" si="74"/>
        <v>知识点</v>
      </c>
      <c r="C591" s="21" t="str">
        <f t="shared" si="75"/>
        <v>数学归纳法的理解</v>
      </c>
      <c r="D591" s="21" t="str">
        <f>IFERROR(IF(I591=1,INDEX( {"chinese","english","math","physics","chemistry","biology","politics","history","geography"},MATCH(C591,{"语文","英语","数学","物理","化学","生物","政治","历史","地理"},0)),IF(I591=2,INDEX(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591,{"单项选择","阅读理解","信息匹配","完形填空","短文填空","单句填空","短文改错","单句改错","句型转换","翻译短语","翻译句子","词汇/短语及固搭","完成句子","听力"},0)),"")), "")</f>
        <v/>
      </c>
      <c r="E591" s="21" t="str">
        <f t="shared" si="76"/>
        <v>知识点</v>
      </c>
      <c r="F591" s="21" t="str">
        <f t="shared" si="77"/>
        <v>恰</v>
      </c>
      <c r="G591" s="21" t="str">
        <f>INDEX( {"body","discipline","area","topic","point"},MATCH(E591,{"知识体","知识域","知识区","知识主题","知识点"},0))</f>
        <v>point</v>
      </c>
      <c r="H591" s="21" t="str">
        <f>INDEX( {"super","just","sub","infras"},MATCH(F591,{"超","恰","亚","次"},0))</f>
        <v>just</v>
      </c>
      <c r="I591" s="21">
        <f>MATCH(E591,{"知识体","知识域","知识区","知识主题","知识点"},0)-1</f>
        <v>4</v>
      </c>
      <c r="J591" s="21">
        <f>MATCH(F591,{"超","恰","亚","次"},0)-1</f>
        <v>1</v>
      </c>
      <c r="K591" s="21" t="str">
        <f t="shared" si="78"/>
        <v>数学</v>
      </c>
      <c r="L591" s="26" t="s">
        <v>610</v>
      </c>
      <c r="M591" s="23"/>
      <c r="N591" s="23"/>
      <c r="O591" s="24" t="str">
        <f t="shared" si="72"/>
        <v xml:space="preserve">
  - 
    name:  数学归纳法的理解
    title:  数学归纳法的理解
    description: 
    koLyro: point
    koLyri:  just
    son: </v>
      </c>
      <c r="P591" s="27" t="str">
        <f t="shared" si="79"/>
        <v xml:space="preserve">
          - 
            name:  数学归纳法的理解
            title:  数学归纳法的理解
            description: 
            koLyro: point
            koLyri:  just
            son: </v>
      </c>
    </row>
    <row r="592" spans="1:16" ht="15" customHeight="1">
      <c r="A592" s="20">
        <f t="shared" si="73"/>
        <v>4</v>
      </c>
      <c r="B592" s="21" t="str">
        <f t="shared" si="74"/>
        <v>知识点</v>
      </c>
      <c r="C592" s="21" t="str">
        <f t="shared" si="75"/>
        <v>数学归纳法的应用</v>
      </c>
      <c r="D592" s="21" t="str">
        <f>IFERROR(IF(I592=1,INDEX( {"chinese","english","math","physics","chemistry","biology","politics","history","geography"},MATCH(C592,{"语文","英语","数学","物理","化学","生物","政治","历史","地理"},0)),IF(I592=2,INDEX(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592,{"单项选择","阅读理解","信息匹配","完形填空","短文填空","单句填空","短文改错","单句改错","句型转换","翻译短语","翻译句子","词汇/短语及固搭","完成句子","听力"},0)),"")), "")</f>
        <v/>
      </c>
      <c r="E592" s="21" t="str">
        <f t="shared" si="76"/>
        <v>知识点</v>
      </c>
      <c r="F592" s="21" t="str">
        <f t="shared" si="77"/>
        <v>恰</v>
      </c>
      <c r="G592" s="21" t="str">
        <f>INDEX( {"body","discipline","area","topic","point"},MATCH(E592,{"知识体","知识域","知识区","知识主题","知识点"},0))</f>
        <v>point</v>
      </c>
      <c r="H592" s="21" t="str">
        <f>INDEX( {"super","just","sub","infras"},MATCH(F592,{"超","恰","亚","次"},0))</f>
        <v>just</v>
      </c>
      <c r="I592" s="21">
        <f>MATCH(E592,{"知识体","知识域","知识区","知识主题","知识点"},0)-1</f>
        <v>4</v>
      </c>
      <c r="J592" s="21">
        <f>MATCH(F592,{"超","恰","亚","次"},0)-1</f>
        <v>1</v>
      </c>
      <c r="K592" s="21" t="str">
        <f t="shared" si="78"/>
        <v>数学</v>
      </c>
      <c r="L592" s="26" t="s">
        <v>611</v>
      </c>
      <c r="M592" s="23"/>
      <c r="N592" s="23"/>
      <c r="O592" s="24" t="str">
        <f t="shared" si="72"/>
        <v xml:space="preserve">
  - 
    name:  数学归纳法的应用
    title:  数学归纳法的应用
    description: 
    koLyro: point
    koLyri:  just
    son: </v>
      </c>
      <c r="P592" s="27" t="str">
        <f t="shared" si="79"/>
        <v xml:space="preserve">
          - 
            name:  数学归纳法的应用
            title:  数学归纳法的应用
            description: 
            koLyro: point
            koLyri:  just
            son: </v>
      </c>
    </row>
    <row r="593" spans="1:16" ht="15" customHeight="1">
      <c r="A593" s="20">
        <f t="shared" si="73"/>
        <v>5</v>
      </c>
      <c r="B593" s="21" t="str">
        <f t="shared" si="74"/>
        <v>知识亚点</v>
      </c>
      <c r="C593" s="21" t="str">
        <f t="shared" si="75"/>
        <v>数学归纳法证明恒等式</v>
      </c>
      <c r="D593" s="21" t="str">
        <f>IFERROR(IF(I593=1,INDEX( {"chinese","english","math","physics","chemistry","biology","politics","history","geography"},MATCH(C593,{"语文","英语","数学","物理","化学","生物","政治","历史","地理"},0)),IF(I593=2,INDEX(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593,{"单项选择","阅读理解","信息匹配","完形填空","短文填空","单句填空","短文改错","单句改错","句型转换","翻译短语","翻译句子","词汇/短语及固搭","完成句子","听力"},0)),"")), "")</f>
        <v/>
      </c>
      <c r="E593" s="21" t="str">
        <f t="shared" si="76"/>
        <v>知识点</v>
      </c>
      <c r="F593" s="21" t="str">
        <f t="shared" si="77"/>
        <v>亚</v>
      </c>
      <c r="G593" s="21" t="str">
        <f>INDEX( {"body","discipline","area","topic","point"},MATCH(E593,{"知识体","知识域","知识区","知识主题","知识点"},0))</f>
        <v>point</v>
      </c>
      <c r="H593" s="21" t="str">
        <f>INDEX( {"super","just","sub","infras"},MATCH(F593,{"超","恰","亚","次"},0))</f>
        <v>sub</v>
      </c>
      <c r="I593" s="21">
        <f>MATCH(E593,{"知识体","知识域","知识区","知识主题","知识点"},0)-1</f>
        <v>4</v>
      </c>
      <c r="J593" s="21">
        <f>MATCH(F593,{"超","恰","亚","次"},0)-1</f>
        <v>2</v>
      </c>
      <c r="K593" s="21" t="str">
        <f t="shared" si="78"/>
        <v>数学</v>
      </c>
      <c r="L593" s="26" t="s">
        <v>612</v>
      </c>
      <c r="M593" s="23"/>
      <c r="N593" s="23"/>
      <c r="O593" s="24" t="str">
        <f t="shared" si="72"/>
        <v xml:space="preserve">
  - 
    name:  数学归纳法证明恒等式
    title:  数学归纳法证明恒等式
    description: 
    koLyro: point
    koLyri:  sub
    son: </v>
      </c>
      <c r="P593" s="27" t="str">
        <f t="shared" si="79"/>
        <v xml:space="preserve">
            - 
              name:  数学归纳法证明恒等式
              title:  数学归纳法证明恒等式
              description: 
              koLyro: point
              koLyri:  sub
              son: </v>
      </c>
    </row>
    <row r="594" spans="1:16" ht="15" customHeight="1">
      <c r="A594" s="20">
        <f t="shared" si="73"/>
        <v>5</v>
      </c>
      <c r="B594" s="21" t="str">
        <f t="shared" si="74"/>
        <v>知识亚点</v>
      </c>
      <c r="C594" s="21" t="str">
        <f t="shared" si="75"/>
        <v>数学归纳法证明不等式</v>
      </c>
      <c r="D594" s="21" t="str">
        <f>IFERROR(IF(I594=1,INDEX( {"chinese","english","math","physics","chemistry","biology","politics","history","geography"},MATCH(C594,{"语文","英语","数学","物理","化学","生物","政治","历史","地理"},0)),IF(I594=2,INDEX(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594,{"单项选择","阅读理解","信息匹配","完形填空","短文填空","单句填空","短文改错","单句改错","句型转换","翻译短语","翻译句子","词汇/短语及固搭","完成句子","听力"},0)),"")), "")</f>
        <v/>
      </c>
      <c r="E594" s="21" t="str">
        <f t="shared" si="76"/>
        <v>知识点</v>
      </c>
      <c r="F594" s="21" t="str">
        <f t="shared" si="77"/>
        <v>亚</v>
      </c>
      <c r="G594" s="21" t="str">
        <f>INDEX( {"body","discipline","area","topic","point"},MATCH(E594,{"知识体","知识域","知识区","知识主题","知识点"},0))</f>
        <v>point</v>
      </c>
      <c r="H594" s="21" t="str">
        <f>INDEX( {"super","just","sub","infras"},MATCH(F594,{"超","恰","亚","次"},0))</f>
        <v>sub</v>
      </c>
      <c r="I594" s="21">
        <f>MATCH(E594,{"知识体","知识域","知识区","知识主题","知识点"},0)-1</f>
        <v>4</v>
      </c>
      <c r="J594" s="21">
        <f>MATCH(F594,{"超","恰","亚","次"},0)-1</f>
        <v>2</v>
      </c>
      <c r="K594" s="21" t="str">
        <f t="shared" si="78"/>
        <v>数学</v>
      </c>
      <c r="L594" s="26" t="s">
        <v>613</v>
      </c>
      <c r="M594" s="23"/>
      <c r="N594" s="23"/>
      <c r="O594" s="24" t="str">
        <f t="shared" si="72"/>
        <v xml:space="preserve">
  - 
    name:  数学归纳法证明不等式
    title:  数学归纳法证明不等式
    description: 
    koLyro: point
    koLyri:  sub
    son: </v>
      </c>
      <c r="P594" s="27" t="str">
        <f t="shared" si="79"/>
        <v xml:space="preserve">
            - 
              name:  数学归纳法证明不等式
              title:  数学归纳法证明不等式
              description: 
              koLyro: point
              koLyri:  sub
              son: </v>
      </c>
    </row>
    <row r="595" spans="1:16" ht="15" customHeight="1">
      <c r="A595" s="20">
        <f t="shared" si="73"/>
        <v>5</v>
      </c>
      <c r="B595" s="21" t="str">
        <f t="shared" si="74"/>
        <v>知识亚点</v>
      </c>
      <c r="C595" s="21" t="str">
        <f t="shared" si="75"/>
        <v>数学归纳法证明数列问题</v>
      </c>
      <c r="D595" s="21" t="str">
        <f>IFERROR(IF(I595=1,INDEX( {"chinese","english","math","physics","chemistry","biology","politics","history","geography"},MATCH(C595,{"语文","英语","数学","物理","化学","生物","政治","历史","地理"},0)),IF(I595=2,INDEX(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595,{"单项选择","阅读理解","信息匹配","完形填空","短文填空","单句填空","短文改错","单句改错","句型转换","翻译短语","翻译句子","词汇/短语及固搭","完成句子","听力"},0)),"")), "")</f>
        <v/>
      </c>
      <c r="E595" s="21" t="str">
        <f t="shared" si="76"/>
        <v>知识点</v>
      </c>
      <c r="F595" s="21" t="str">
        <f t="shared" si="77"/>
        <v>亚</v>
      </c>
      <c r="G595" s="21" t="str">
        <f>INDEX( {"body","discipline","area","topic","point"},MATCH(E595,{"知识体","知识域","知识区","知识主题","知识点"},0))</f>
        <v>point</v>
      </c>
      <c r="H595" s="21" t="str">
        <f>INDEX( {"super","just","sub","infras"},MATCH(F595,{"超","恰","亚","次"},0))</f>
        <v>sub</v>
      </c>
      <c r="I595" s="21">
        <f>MATCH(E595,{"知识体","知识域","知识区","知识主题","知识点"},0)-1</f>
        <v>4</v>
      </c>
      <c r="J595" s="21">
        <f>MATCH(F595,{"超","恰","亚","次"},0)-1</f>
        <v>2</v>
      </c>
      <c r="K595" s="21" t="str">
        <f t="shared" si="78"/>
        <v>数学</v>
      </c>
      <c r="L595" s="26" t="s">
        <v>614</v>
      </c>
      <c r="M595" s="23"/>
      <c r="N595" s="23"/>
      <c r="O595" s="24" t="str">
        <f t="shared" si="72"/>
        <v xml:space="preserve">
  - 
    name:  数学归纳法证明数列问题
    title:  数学归纳法证明数列问题
    description: 
    koLyro: point
    koLyri:  sub
    son: </v>
      </c>
      <c r="P595" s="27" t="str">
        <f t="shared" si="79"/>
        <v xml:space="preserve">
            - 
              name:  数学归纳法证明数列问题
              title:  数学归纳法证明数列问题
              description: 
              koLyro: point
              koLyri:  sub
              son: </v>
      </c>
    </row>
    <row r="596" spans="1:16" ht="15" customHeight="1">
      <c r="A596" s="20">
        <f t="shared" si="73"/>
        <v>5</v>
      </c>
      <c r="B596" s="21" t="str">
        <f t="shared" si="74"/>
        <v>知识亚点</v>
      </c>
      <c r="C596" s="21" t="str">
        <f t="shared" si="75"/>
        <v>数学归纳法证明整除问题</v>
      </c>
      <c r="D596" s="21" t="str">
        <f>IFERROR(IF(I596=1,INDEX( {"chinese","english","math","physics","chemistry","biology","politics","history","geography"},MATCH(C596,{"语文","英语","数学","物理","化学","生物","政治","历史","地理"},0)),IF(I596=2,INDEX(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596,{"单项选择","阅读理解","信息匹配","完形填空","短文填空","单句填空","短文改错","单句改错","句型转换","翻译短语","翻译句子","词汇/短语及固搭","完成句子","听力"},0)),"")), "")</f>
        <v/>
      </c>
      <c r="E596" s="21" t="str">
        <f t="shared" si="76"/>
        <v>知识点</v>
      </c>
      <c r="F596" s="21" t="str">
        <f t="shared" si="77"/>
        <v>亚</v>
      </c>
      <c r="G596" s="21" t="str">
        <f>INDEX( {"body","discipline","area","topic","point"},MATCH(E596,{"知识体","知识域","知识区","知识主题","知识点"},0))</f>
        <v>point</v>
      </c>
      <c r="H596" s="21" t="str">
        <f>INDEX( {"super","just","sub","infras"},MATCH(F596,{"超","恰","亚","次"},0))</f>
        <v>sub</v>
      </c>
      <c r="I596" s="21">
        <f>MATCH(E596,{"知识体","知识域","知识区","知识主题","知识点"},0)-1</f>
        <v>4</v>
      </c>
      <c r="J596" s="21">
        <f>MATCH(F596,{"超","恰","亚","次"},0)-1</f>
        <v>2</v>
      </c>
      <c r="K596" s="21" t="str">
        <f t="shared" si="78"/>
        <v>数学</v>
      </c>
      <c r="L596" s="26" t="s">
        <v>615</v>
      </c>
      <c r="M596" s="23"/>
      <c r="N596" s="23"/>
      <c r="O596" s="24" t="str">
        <f t="shared" si="72"/>
        <v xml:space="preserve">
  - 
    name:  数学归纳法证明整除问题
    title:  数学归纳法证明整除问题
    description: 
    koLyro: point
    koLyri:  sub
    son: </v>
      </c>
      <c r="P596" s="27" t="str">
        <f t="shared" si="79"/>
        <v xml:space="preserve">
            - 
              name:  数学归纳法证明整除问题
              title:  数学归纳法证明整除问题
              description: 
              koLyro: point
              koLyri:  sub
              son: </v>
      </c>
    </row>
    <row r="597" spans="1:16" ht="15" customHeight="1">
      <c r="A597" s="20">
        <f t="shared" si="73"/>
        <v>5</v>
      </c>
      <c r="B597" s="21" t="str">
        <f t="shared" si="74"/>
        <v>知识亚点</v>
      </c>
      <c r="C597" s="21" t="str">
        <f t="shared" si="75"/>
        <v>数学归纳法证明几何问题</v>
      </c>
      <c r="D597" s="21" t="str">
        <f>IFERROR(IF(I597=1,INDEX( {"chinese","english","math","physics","chemistry","biology","politics","history","geography"},MATCH(C597,{"语文","英语","数学","物理","化学","生物","政治","历史","地理"},0)),IF(I597=2,INDEX(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597,{"单项选择","阅读理解","信息匹配","完形填空","短文填空","单句填空","短文改错","单句改错","句型转换","翻译短语","翻译句子","词汇/短语及固搭","完成句子","听力"},0)),"")), "")</f>
        <v/>
      </c>
      <c r="E597" s="21" t="str">
        <f t="shared" si="76"/>
        <v>知识点</v>
      </c>
      <c r="F597" s="21" t="str">
        <f t="shared" si="77"/>
        <v>亚</v>
      </c>
      <c r="G597" s="21" t="str">
        <f>INDEX( {"body","discipline","area","topic","point"},MATCH(E597,{"知识体","知识域","知识区","知识主题","知识点"},0))</f>
        <v>point</v>
      </c>
      <c r="H597" s="21" t="str">
        <f>INDEX( {"super","just","sub","infras"},MATCH(F597,{"超","恰","亚","次"},0))</f>
        <v>sub</v>
      </c>
      <c r="I597" s="21">
        <f>MATCH(E597,{"知识体","知识域","知识区","知识主题","知识点"},0)-1</f>
        <v>4</v>
      </c>
      <c r="J597" s="21">
        <f>MATCH(F597,{"超","恰","亚","次"},0)-1</f>
        <v>2</v>
      </c>
      <c r="K597" s="21" t="str">
        <f t="shared" si="78"/>
        <v>数学</v>
      </c>
      <c r="L597" s="26" t="s">
        <v>616</v>
      </c>
      <c r="M597" s="23"/>
      <c r="N597" s="23"/>
      <c r="O597" s="24" t="str">
        <f t="shared" si="72"/>
        <v xml:space="preserve">
  - 
    name:  数学归纳法证明几何问题
    title:  数学归纳法证明几何问题
    description: 
    koLyro: point
    koLyri:  sub
    son: </v>
      </c>
      <c r="P597" s="27" t="str">
        <f t="shared" si="79"/>
        <v xml:space="preserve">
            - 
              name:  数学归纳法证明几何问题
              title:  数学归纳法证明几何问题
              description: 
              koLyro: point
              koLyri:  sub
              son: </v>
      </c>
    </row>
    <row r="598" spans="1:16" ht="15" customHeight="1">
      <c r="A598" s="20">
        <f t="shared" si="73"/>
        <v>2</v>
      </c>
      <c r="B598" s="21" t="str">
        <f t="shared" si="74"/>
        <v>知识区</v>
      </c>
      <c r="C598" s="21" t="str">
        <f t="shared" si="75"/>
        <v>7.立体几何</v>
      </c>
      <c r="D598" s="21" t="str">
        <f>IFERROR(IF(I598=1,INDEX( {"chinese","english","math","physics","chemistry","biology","politics","history","geography"},MATCH(C598,{"语文","英语","数学","物理","化学","生物","政治","历史","地理"},0)),IF(I598=2,INDEX(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598,{"单项选择","阅读理解","信息匹配","完形填空","短文填空","单句填空","短文改错","单句改错","句型转换","翻译短语","翻译句子","词汇/短语及固搭","完成句子","听力"},0)),"")), "")</f>
        <v/>
      </c>
      <c r="E598" s="21" t="str">
        <f t="shared" si="76"/>
        <v>知识区</v>
      </c>
      <c r="F598" s="21" t="str">
        <f t="shared" si="77"/>
        <v>恰</v>
      </c>
      <c r="G598" s="21" t="str">
        <f>INDEX( {"body","discipline","area","topic","point"},MATCH(E598,{"知识体","知识域","知识区","知识主题","知识点"},0))</f>
        <v>area</v>
      </c>
      <c r="H598" s="21" t="str">
        <f>INDEX( {"super","just","sub","infras"},MATCH(F598,{"超","恰","亚","次"},0))</f>
        <v>just</v>
      </c>
      <c r="I598" s="21">
        <f>MATCH(E598,{"知识体","知识域","知识区","知识主题","知识点"},0)-1</f>
        <v>2</v>
      </c>
      <c r="J598" s="21">
        <f>MATCH(F598,{"超","恰","亚","次"},0)-1</f>
        <v>1</v>
      </c>
      <c r="K598" s="21" t="str">
        <f t="shared" si="78"/>
        <v>数学</v>
      </c>
      <c r="L598" s="26" t="s">
        <v>4682</v>
      </c>
      <c r="M598" s="23" t="s">
        <v>618</v>
      </c>
      <c r="N598" s="23"/>
      <c r="O598" s="24" t="str">
        <f t="shared" si="72"/>
        <v xml:space="preserve">
  - 
    name:  7.立体几何
    title:  7.立体几何
    description: 
    koLyro: area
    koLyri:  just
    son: </v>
      </c>
      <c r="P598" s="27" t="str">
        <f t="shared" si="79"/>
        <v xml:space="preserve">
      - 
        name:  7.立体几何
        title:  7.立体几何
        description: 
        koLyro: area
        koLyri:  just
        son: </v>
      </c>
    </row>
    <row r="599" spans="1:16" ht="15" customHeight="1">
      <c r="A599" s="20">
        <f t="shared" si="73"/>
        <v>3</v>
      </c>
      <c r="B599" s="21" t="str">
        <f t="shared" si="74"/>
        <v>知识主题</v>
      </c>
      <c r="C599" s="21" t="str">
        <f t="shared" si="75"/>
        <v xml:space="preserve"> 空间几何体的结构及其三视图和直观图</v>
      </c>
      <c r="D599" s="21" t="str">
        <f>IFERROR(IF(I599=1,INDEX( {"chinese","english","math","physics","chemistry","biology","politics","history","geography"},MATCH(C599,{"语文","英语","数学","物理","化学","生物","政治","历史","地理"},0)),IF(I599=2,INDEX(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599,{"单项选择","阅读理解","信息匹配","完形填空","短文填空","单句填空","短文改错","单句改错","句型转换","翻译短语","翻译句子","词汇/短语及固搭","完成句子","听力"},0)),"")), "")</f>
        <v/>
      </c>
      <c r="E599" s="21" t="str">
        <f t="shared" si="76"/>
        <v>知识主题</v>
      </c>
      <c r="F599" s="21" t="str">
        <f t="shared" si="77"/>
        <v>恰</v>
      </c>
      <c r="G599" s="21" t="str">
        <f>INDEX( {"body","discipline","area","topic","point"},MATCH(E599,{"知识体","知识域","知识区","知识主题","知识点"},0))</f>
        <v>topic</v>
      </c>
      <c r="H599" s="21" t="str">
        <f>INDEX( {"super","just","sub","infras"},MATCH(F599,{"超","恰","亚","次"},0))</f>
        <v>just</v>
      </c>
      <c r="I599" s="21">
        <f>MATCH(E599,{"知识体","知识域","知识区","知识主题","知识点"},0)-1</f>
        <v>3</v>
      </c>
      <c r="J599" s="21">
        <f>MATCH(F599,{"超","恰","亚","次"},0)-1</f>
        <v>1</v>
      </c>
      <c r="K599" s="21" t="str">
        <f t="shared" si="78"/>
        <v>数学</v>
      </c>
      <c r="L599" s="26" t="s">
        <v>4635</v>
      </c>
      <c r="M599" s="23" t="s">
        <v>620</v>
      </c>
      <c r="N599" s="23"/>
      <c r="O599" s="24" t="str">
        <f t="shared" si="72"/>
        <v xml:space="preserve">
  - 
    name:   空间几何体的结构及其三视图和直观图
    title:   空间几何体的结构及其三视图和直观图
    description: 
    koLyro: topic
    koLyri:  just
    son: </v>
      </c>
      <c r="P599" s="27" t="str">
        <f t="shared" si="79"/>
        <v xml:space="preserve">
        - 
          name:   空间几何体的结构及其三视图和直观图
          title:   空间几何体的结构及其三视图和直观图
          description: 
          koLyro: topic
          koLyri:  just
          son: </v>
      </c>
    </row>
    <row r="600" spans="1:16" ht="15" customHeight="1">
      <c r="A600" s="20">
        <f t="shared" si="73"/>
        <v>4</v>
      </c>
      <c r="B600" s="21" t="str">
        <f t="shared" si="74"/>
        <v>知识点</v>
      </c>
      <c r="C600" s="21" t="str">
        <f t="shared" si="75"/>
        <v>空间几何体的结构特征</v>
      </c>
      <c r="D600" s="21" t="str">
        <f>IFERROR(IF(I600=1,INDEX( {"chinese","english","math","physics","chemistry","biology","politics","history","geography"},MATCH(C600,{"语文","英语","数学","物理","化学","生物","政治","历史","地理"},0)),IF(I600=2,INDEX(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600,{"单项选择","阅读理解","信息匹配","完形填空","短文填空","单句填空","短文改错","单句改错","句型转换","翻译短语","翻译句子","词汇/短语及固搭","完成句子","听力"},0)),"")), "")</f>
        <v/>
      </c>
      <c r="E600" s="21" t="str">
        <f t="shared" si="76"/>
        <v>知识点</v>
      </c>
      <c r="F600" s="21" t="str">
        <f t="shared" si="77"/>
        <v>恰</v>
      </c>
      <c r="G600" s="21" t="str">
        <f>INDEX( {"body","discipline","area","topic","point"},MATCH(E600,{"知识体","知识域","知识区","知识主题","知识点"},0))</f>
        <v>point</v>
      </c>
      <c r="H600" s="21" t="str">
        <f>INDEX( {"super","just","sub","infras"},MATCH(F600,{"超","恰","亚","次"},0))</f>
        <v>just</v>
      </c>
      <c r="I600" s="21">
        <f>MATCH(E600,{"知识体","知识域","知识区","知识主题","知识点"},0)-1</f>
        <v>4</v>
      </c>
      <c r="J600" s="21">
        <f>MATCH(F600,{"超","恰","亚","次"},0)-1</f>
        <v>1</v>
      </c>
      <c r="K600" s="21" t="str">
        <f t="shared" si="78"/>
        <v>数学</v>
      </c>
      <c r="L600" s="26" t="s">
        <v>621</v>
      </c>
      <c r="M600" s="23"/>
      <c r="N600" s="23"/>
      <c r="O600" s="24" t="str">
        <f t="shared" si="72"/>
        <v xml:space="preserve">
  - 
    name:  空间几何体的结构特征
    title:  空间几何体的结构特征
    description: 
    koLyro: point
    koLyri:  just
    son: </v>
      </c>
      <c r="P600" s="27" t="str">
        <f t="shared" si="79"/>
        <v xml:space="preserve">
          - 
            name:  空间几何体的结构特征
            title:  空间几何体的结构特征
            description: 
            koLyro: point
            koLyri:  just
            son: </v>
      </c>
    </row>
    <row r="601" spans="1:16" ht="15" customHeight="1">
      <c r="A601" s="20">
        <f t="shared" si="73"/>
        <v>5</v>
      </c>
      <c r="B601" s="21" t="str">
        <f t="shared" si="74"/>
        <v>知识亚点</v>
      </c>
      <c r="C601" s="21" t="str">
        <f t="shared" si="75"/>
        <v>多面体的结构特征</v>
      </c>
      <c r="D601" s="21" t="str">
        <f>IFERROR(IF(I601=1,INDEX( {"chinese","english","math","physics","chemistry","biology","politics","history","geography"},MATCH(C601,{"语文","英语","数学","物理","化学","生物","政治","历史","地理"},0)),IF(I601=2,INDEX(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601,{"单项选择","阅读理解","信息匹配","完形填空","短文填空","单句填空","短文改错","单句改错","句型转换","翻译短语","翻译句子","词汇/短语及固搭","完成句子","听力"},0)),"")), "")</f>
        <v/>
      </c>
      <c r="E601" s="21" t="str">
        <f t="shared" si="76"/>
        <v>知识点</v>
      </c>
      <c r="F601" s="21" t="str">
        <f t="shared" si="77"/>
        <v>亚</v>
      </c>
      <c r="G601" s="21" t="str">
        <f>INDEX( {"body","discipline","area","topic","point"},MATCH(E601,{"知识体","知识域","知识区","知识主题","知识点"},0))</f>
        <v>point</v>
      </c>
      <c r="H601" s="21" t="str">
        <f>INDEX( {"super","just","sub","infras"},MATCH(F601,{"超","恰","亚","次"},0))</f>
        <v>sub</v>
      </c>
      <c r="I601" s="21">
        <f>MATCH(E601,{"知识体","知识域","知识区","知识主题","知识点"},0)-1</f>
        <v>4</v>
      </c>
      <c r="J601" s="21">
        <f>MATCH(F601,{"超","恰","亚","次"},0)-1</f>
        <v>2</v>
      </c>
      <c r="K601" s="21" t="str">
        <f t="shared" si="78"/>
        <v>数学</v>
      </c>
      <c r="L601" s="26" t="s">
        <v>622</v>
      </c>
      <c r="M601" s="23"/>
      <c r="N601" s="23"/>
      <c r="O601" s="24" t="str">
        <f t="shared" si="72"/>
        <v xml:space="preserve">
  - 
    name:  多面体的结构特征
    title:  多面体的结构特征
    description: 
    koLyro: point
    koLyri:  sub
    son: </v>
      </c>
      <c r="P601" s="27" t="str">
        <f t="shared" si="79"/>
        <v xml:space="preserve">
            - 
              name:  多面体的结构特征
              title:  多面体的结构特征
              description: 
              koLyro: point
              koLyri:  sub
              son: </v>
      </c>
    </row>
    <row r="602" spans="1:16" ht="15" customHeight="1">
      <c r="A602" s="20">
        <f t="shared" si="73"/>
        <v>5</v>
      </c>
      <c r="B602" s="21" t="str">
        <f t="shared" si="74"/>
        <v>知识亚点</v>
      </c>
      <c r="C602" s="21" t="str">
        <f t="shared" si="75"/>
        <v>旋转体的结构特征</v>
      </c>
      <c r="D602" s="21" t="str">
        <f>IFERROR(IF(I602=1,INDEX( {"chinese","english","math","physics","chemistry","biology","politics","history","geography"},MATCH(C602,{"语文","英语","数学","物理","化学","生物","政治","历史","地理"},0)),IF(I602=2,INDEX(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602,{"单项选择","阅读理解","信息匹配","完形填空","短文填空","单句填空","短文改错","单句改错","句型转换","翻译短语","翻译句子","词汇/短语及固搭","完成句子","听力"},0)),"")), "")</f>
        <v/>
      </c>
      <c r="E602" s="21" t="str">
        <f t="shared" si="76"/>
        <v>知识点</v>
      </c>
      <c r="F602" s="21" t="str">
        <f t="shared" si="77"/>
        <v>亚</v>
      </c>
      <c r="G602" s="21" t="str">
        <f>INDEX( {"body","discipline","area","topic","point"},MATCH(E602,{"知识体","知识域","知识区","知识主题","知识点"},0))</f>
        <v>point</v>
      </c>
      <c r="H602" s="21" t="str">
        <f>INDEX( {"super","just","sub","infras"},MATCH(F602,{"超","恰","亚","次"},0))</f>
        <v>sub</v>
      </c>
      <c r="I602" s="21">
        <f>MATCH(E602,{"知识体","知识域","知识区","知识主题","知识点"},0)-1</f>
        <v>4</v>
      </c>
      <c r="J602" s="21">
        <f>MATCH(F602,{"超","恰","亚","次"},0)-1</f>
        <v>2</v>
      </c>
      <c r="K602" s="21" t="str">
        <f t="shared" si="78"/>
        <v>数学</v>
      </c>
      <c r="L602" s="26" t="s">
        <v>623</v>
      </c>
      <c r="M602" s="23"/>
      <c r="N602" s="23"/>
      <c r="O602" s="24" t="str">
        <f t="shared" si="72"/>
        <v xml:space="preserve">
  - 
    name:  旋转体的结构特征
    title:  旋转体的结构特征
    description: 
    koLyro: point
    koLyri:  sub
    son: </v>
      </c>
      <c r="P602" s="27" t="str">
        <f t="shared" si="79"/>
        <v xml:space="preserve">
            - 
              name:  旋转体的结构特征
              title:  旋转体的结构特征
              description: 
              koLyro: point
              koLyri:  sub
              son: </v>
      </c>
    </row>
    <row r="603" spans="1:16" ht="15" customHeight="1">
      <c r="A603" s="20">
        <f t="shared" si="73"/>
        <v>5</v>
      </c>
      <c r="B603" s="21" t="str">
        <f t="shared" si="74"/>
        <v>知识亚点</v>
      </c>
      <c r="C603" s="21" t="str">
        <f t="shared" si="75"/>
        <v>简单组合体的结构特征</v>
      </c>
      <c r="D603" s="21" t="str">
        <f>IFERROR(IF(I603=1,INDEX( {"chinese","english","math","physics","chemistry","biology","politics","history","geography"},MATCH(C603,{"语文","英语","数学","物理","化学","生物","政治","历史","地理"},0)),IF(I603=2,INDEX(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603,{"单项选择","阅读理解","信息匹配","完形填空","短文填空","单句填空","短文改错","单句改错","句型转换","翻译短语","翻译句子","词汇/短语及固搭","完成句子","听力"},0)),"")), "")</f>
        <v/>
      </c>
      <c r="E603" s="21" t="str">
        <f t="shared" si="76"/>
        <v>知识点</v>
      </c>
      <c r="F603" s="21" t="str">
        <f t="shared" si="77"/>
        <v>亚</v>
      </c>
      <c r="G603" s="21" t="str">
        <f>INDEX( {"body","discipline","area","topic","point"},MATCH(E603,{"知识体","知识域","知识区","知识主题","知识点"},0))</f>
        <v>point</v>
      </c>
      <c r="H603" s="21" t="str">
        <f>INDEX( {"super","just","sub","infras"},MATCH(F603,{"超","恰","亚","次"},0))</f>
        <v>sub</v>
      </c>
      <c r="I603" s="21">
        <f>MATCH(E603,{"知识体","知识域","知识区","知识主题","知识点"},0)-1</f>
        <v>4</v>
      </c>
      <c r="J603" s="21">
        <f>MATCH(F603,{"超","恰","亚","次"},0)-1</f>
        <v>2</v>
      </c>
      <c r="K603" s="21" t="str">
        <f t="shared" si="78"/>
        <v>数学</v>
      </c>
      <c r="L603" s="26" t="s">
        <v>624</v>
      </c>
      <c r="M603" s="23"/>
      <c r="N603" s="23"/>
      <c r="O603" s="24" t="str">
        <f t="shared" si="72"/>
        <v xml:space="preserve">
  - 
    name:  简单组合体的结构特征
    title:  简单组合体的结构特征
    description: 
    koLyro: point
    koLyri:  sub
    son: </v>
      </c>
      <c r="P603" s="27" t="str">
        <f t="shared" si="79"/>
        <v xml:space="preserve">
            - 
              name:  简单组合体的结构特征
              title:  简单组合体的结构特征
              description: 
              koLyro: point
              koLyri:  sub
              son: </v>
      </c>
    </row>
    <row r="604" spans="1:16" ht="15" customHeight="1">
      <c r="A604" s="20">
        <f t="shared" si="73"/>
        <v>4</v>
      </c>
      <c r="B604" s="21" t="str">
        <f t="shared" si="74"/>
        <v>知识点</v>
      </c>
      <c r="C604" s="21" t="str">
        <f t="shared" si="75"/>
        <v>中心投影和平行投影</v>
      </c>
      <c r="D604" s="21" t="str">
        <f>IFERROR(IF(I604=1,INDEX( {"chinese","english","math","physics","chemistry","biology","politics","history","geography"},MATCH(C604,{"语文","英语","数学","物理","化学","生物","政治","历史","地理"},0)),IF(I604=2,INDEX(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604,{"单项选择","阅读理解","信息匹配","完形填空","短文填空","单句填空","短文改错","单句改错","句型转换","翻译短语","翻译句子","词汇/短语及固搭","完成句子","听力"},0)),"")), "")</f>
        <v/>
      </c>
      <c r="E604" s="21" t="str">
        <f t="shared" si="76"/>
        <v>知识点</v>
      </c>
      <c r="F604" s="21" t="str">
        <f t="shared" si="77"/>
        <v>恰</v>
      </c>
      <c r="G604" s="21" t="str">
        <f>INDEX( {"body","discipline","area","topic","point"},MATCH(E604,{"知识体","知识域","知识区","知识主题","知识点"},0))</f>
        <v>point</v>
      </c>
      <c r="H604" s="21" t="str">
        <f>INDEX( {"super","just","sub","infras"},MATCH(F604,{"超","恰","亚","次"},0))</f>
        <v>just</v>
      </c>
      <c r="I604" s="21">
        <f>MATCH(E604,{"知识体","知识域","知识区","知识主题","知识点"},0)-1</f>
        <v>4</v>
      </c>
      <c r="J604" s="21">
        <f>MATCH(F604,{"超","恰","亚","次"},0)-1</f>
        <v>1</v>
      </c>
      <c r="K604" s="21" t="str">
        <f t="shared" si="78"/>
        <v>数学</v>
      </c>
      <c r="L604" s="26" t="s">
        <v>625</v>
      </c>
      <c r="M604" s="23"/>
      <c r="N604" s="23"/>
      <c r="O604" s="24" t="str">
        <f t="shared" si="72"/>
        <v xml:space="preserve">
  - 
    name:  中心投影和平行投影
    title:  中心投影和平行投影
    description: 
    koLyro: point
    koLyri:  just
    son: </v>
      </c>
      <c r="P604" s="27" t="str">
        <f t="shared" si="79"/>
        <v xml:space="preserve">
          - 
            name:  中心投影和平行投影
            title:  中心投影和平行投影
            description: 
            koLyro: point
            koLyri:  just
            son: </v>
      </c>
    </row>
    <row r="605" spans="1:16" ht="15" customHeight="1">
      <c r="A605" s="20">
        <f t="shared" si="73"/>
        <v>4</v>
      </c>
      <c r="B605" s="21" t="str">
        <f t="shared" si="74"/>
        <v>知识点</v>
      </c>
      <c r="C605" s="21" t="str">
        <f t="shared" si="75"/>
        <v>三视图</v>
      </c>
      <c r="D605" s="21" t="str">
        <f>IFERROR(IF(I605=1,INDEX( {"chinese","english","math","physics","chemistry","biology","politics","history","geography"},MATCH(C605,{"语文","英语","数学","物理","化学","生物","政治","历史","地理"},0)),IF(I605=2,INDEX(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605,{"单项选择","阅读理解","信息匹配","完形填空","短文填空","单句填空","短文改错","单句改错","句型转换","翻译短语","翻译句子","词汇/短语及固搭","完成句子","听力"},0)),"")), "")</f>
        <v/>
      </c>
      <c r="E605" s="21" t="str">
        <f t="shared" si="76"/>
        <v>知识点</v>
      </c>
      <c r="F605" s="21" t="str">
        <f t="shared" si="77"/>
        <v>恰</v>
      </c>
      <c r="G605" s="21" t="str">
        <f>INDEX( {"body","discipline","area","topic","point"},MATCH(E605,{"知识体","知识域","知识区","知识主题","知识点"},0))</f>
        <v>point</v>
      </c>
      <c r="H605" s="21" t="str">
        <f>INDEX( {"super","just","sub","infras"},MATCH(F605,{"超","恰","亚","次"},0))</f>
        <v>just</v>
      </c>
      <c r="I605" s="21">
        <f>MATCH(E605,{"知识体","知识域","知识区","知识主题","知识点"},0)-1</f>
        <v>4</v>
      </c>
      <c r="J605" s="21">
        <f>MATCH(F605,{"超","恰","亚","次"},0)-1</f>
        <v>1</v>
      </c>
      <c r="K605" s="21" t="str">
        <f t="shared" si="78"/>
        <v>数学</v>
      </c>
      <c r="L605" s="26" t="s">
        <v>626</v>
      </c>
      <c r="M605" s="23"/>
      <c r="N605" s="23"/>
      <c r="O605" s="24" t="str">
        <f t="shared" si="72"/>
        <v xml:space="preserve">
  - 
    name:  三视图
    title:  三视图
    description: 
    koLyro: point
    koLyri:  just
    son: </v>
      </c>
      <c r="P605" s="27" t="str">
        <f t="shared" si="79"/>
        <v xml:space="preserve">
          - 
            name:  三视图
            title:  三视图
            description: 
            koLyro: point
            koLyri:  just
            son: </v>
      </c>
    </row>
    <row r="606" spans="1:16" ht="15" customHeight="1">
      <c r="A606" s="20">
        <f t="shared" si="73"/>
        <v>5</v>
      </c>
      <c r="B606" s="21" t="str">
        <f t="shared" si="74"/>
        <v>知识亚点</v>
      </c>
      <c r="C606" s="21" t="str">
        <f t="shared" si="75"/>
        <v>三视图的基本概念及关系</v>
      </c>
      <c r="D606" s="21" t="str">
        <f>IFERROR(IF(I606=1,INDEX( {"chinese","english","math","physics","chemistry","biology","politics","history","geography"},MATCH(C606,{"语文","英语","数学","物理","化学","生物","政治","历史","地理"},0)),IF(I606=2,INDEX(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606,{"单项选择","阅读理解","信息匹配","完形填空","短文填空","单句填空","短文改错","单句改错","句型转换","翻译短语","翻译句子","词汇/短语及固搭","完成句子","听力"},0)),"")), "")</f>
        <v/>
      </c>
      <c r="E606" s="21" t="str">
        <f t="shared" si="76"/>
        <v>知识点</v>
      </c>
      <c r="F606" s="21" t="str">
        <f t="shared" si="77"/>
        <v>亚</v>
      </c>
      <c r="G606" s="21" t="str">
        <f>INDEX( {"body","discipline","area","topic","point"},MATCH(E606,{"知识体","知识域","知识区","知识主题","知识点"},0))</f>
        <v>point</v>
      </c>
      <c r="H606" s="21" t="str">
        <f>INDEX( {"super","just","sub","infras"},MATCH(F606,{"超","恰","亚","次"},0))</f>
        <v>sub</v>
      </c>
      <c r="I606" s="21">
        <f>MATCH(E606,{"知识体","知识域","知识区","知识主题","知识点"},0)-1</f>
        <v>4</v>
      </c>
      <c r="J606" s="21">
        <f>MATCH(F606,{"超","恰","亚","次"},0)-1</f>
        <v>2</v>
      </c>
      <c r="K606" s="21" t="str">
        <f t="shared" si="78"/>
        <v>数学</v>
      </c>
      <c r="L606" s="26" t="s">
        <v>627</v>
      </c>
      <c r="M606" s="23"/>
      <c r="N606" s="23"/>
      <c r="O606" s="24" t="str">
        <f t="shared" si="72"/>
        <v xml:space="preserve">
  - 
    name:  三视图的基本概念及关系
    title:  三视图的基本概念及关系
    description: 
    koLyro: point
    koLyri:  sub
    son: </v>
      </c>
      <c r="P606" s="27" t="str">
        <f t="shared" si="79"/>
        <v xml:space="preserve">
            - 
              name:  三视图的基本概念及关系
              title:  三视图的基本概念及关系
              description: 
              koLyro: point
              koLyri:  sub
              son: </v>
      </c>
    </row>
    <row r="607" spans="1:16" ht="15" customHeight="1">
      <c r="A607" s="20">
        <f t="shared" si="73"/>
        <v>5</v>
      </c>
      <c r="B607" s="21" t="str">
        <f t="shared" si="74"/>
        <v>知识亚点</v>
      </c>
      <c r="C607" s="21" t="str">
        <f t="shared" si="75"/>
        <v>三视图的基本计算</v>
      </c>
      <c r="D607" s="21" t="str">
        <f>IFERROR(IF(I607=1,INDEX( {"chinese","english","math","physics","chemistry","biology","politics","history","geography"},MATCH(C607,{"语文","英语","数学","物理","化学","生物","政治","历史","地理"},0)),IF(I607=2,INDEX(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607,{"单项选择","阅读理解","信息匹配","完形填空","短文填空","单句填空","短文改错","单句改错","句型转换","翻译短语","翻译句子","词汇/短语及固搭","完成句子","听力"},0)),"")), "")</f>
        <v/>
      </c>
      <c r="E607" s="21" t="str">
        <f t="shared" si="76"/>
        <v>知识点</v>
      </c>
      <c r="F607" s="21" t="str">
        <f t="shared" si="77"/>
        <v>亚</v>
      </c>
      <c r="G607" s="21" t="str">
        <f>INDEX( {"body","discipline","area","topic","point"},MATCH(E607,{"知识体","知识域","知识区","知识主题","知识点"},0))</f>
        <v>point</v>
      </c>
      <c r="H607" s="21" t="str">
        <f>INDEX( {"super","just","sub","infras"},MATCH(F607,{"超","恰","亚","次"},0))</f>
        <v>sub</v>
      </c>
      <c r="I607" s="21">
        <f>MATCH(E607,{"知识体","知识域","知识区","知识主题","知识点"},0)-1</f>
        <v>4</v>
      </c>
      <c r="J607" s="21">
        <f>MATCH(F607,{"超","恰","亚","次"},0)-1</f>
        <v>2</v>
      </c>
      <c r="K607" s="21" t="str">
        <f t="shared" si="78"/>
        <v>数学</v>
      </c>
      <c r="L607" s="26" t="s">
        <v>628</v>
      </c>
      <c r="M607" s="23"/>
      <c r="N607" s="23"/>
      <c r="O607" s="24" t="str">
        <f t="shared" si="72"/>
        <v xml:space="preserve">
  - 
    name:  三视图的基本计算
    title:  三视图的基本计算
    description: 
    koLyro: point
    koLyri:  sub
    son: </v>
      </c>
      <c r="P607" s="27" t="str">
        <f t="shared" si="79"/>
        <v xml:space="preserve">
            - 
              name:  三视图的基本计算
              title:  三视图的基本计算
              description: 
              koLyro: point
              koLyri:  sub
              son: </v>
      </c>
    </row>
    <row r="608" spans="1:16" ht="15" customHeight="1">
      <c r="A608" s="20">
        <f t="shared" si="73"/>
        <v>5</v>
      </c>
      <c r="B608" s="21" t="str">
        <f t="shared" si="74"/>
        <v>知识亚点</v>
      </c>
      <c r="C608" s="21" t="str">
        <f t="shared" si="75"/>
        <v>三视图与直观图</v>
      </c>
      <c r="D608" s="21" t="str">
        <f>IFERROR(IF(I608=1,INDEX( {"chinese","english","math","physics","chemistry","biology","politics","history","geography"},MATCH(C608,{"语文","英语","数学","物理","化学","生物","政治","历史","地理"},0)),IF(I608=2,INDEX(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608,{"单项选择","阅读理解","信息匹配","完形填空","短文填空","单句填空","短文改错","单句改错","句型转换","翻译短语","翻译句子","词汇/短语及固搭","完成句子","听力"},0)),"")), "")</f>
        <v/>
      </c>
      <c r="E608" s="21" t="str">
        <f t="shared" si="76"/>
        <v>知识点</v>
      </c>
      <c r="F608" s="21" t="str">
        <f t="shared" si="77"/>
        <v>亚</v>
      </c>
      <c r="G608" s="21" t="str">
        <f>INDEX( {"body","discipline","area","topic","point"},MATCH(E608,{"知识体","知识域","知识区","知识主题","知识点"},0))</f>
        <v>point</v>
      </c>
      <c r="H608" s="21" t="str">
        <f>INDEX( {"super","just","sub","infras"},MATCH(F608,{"超","恰","亚","次"},0))</f>
        <v>sub</v>
      </c>
      <c r="I608" s="21">
        <f>MATCH(E608,{"知识体","知识域","知识区","知识主题","知识点"},0)-1</f>
        <v>4</v>
      </c>
      <c r="J608" s="21">
        <f>MATCH(F608,{"超","恰","亚","次"},0)-1</f>
        <v>2</v>
      </c>
      <c r="K608" s="21" t="str">
        <f t="shared" si="78"/>
        <v>数学</v>
      </c>
      <c r="L608" s="26" t="s">
        <v>629</v>
      </c>
      <c r="M608" s="23"/>
      <c r="N608" s="23"/>
      <c r="O608" s="24" t="str">
        <f t="shared" si="72"/>
        <v xml:space="preserve">
  - 
    name:  三视图与直观图
    title:  三视图与直观图
    description: 
    koLyro: point
    koLyri:  sub
    son: </v>
      </c>
      <c r="P608" s="27" t="str">
        <f t="shared" si="79"/>
        <v xml:space="preserve">
            - 
              name:  三视图与直观图
              title:  三视图与直观图
              description: 
              koLyro: point
              koLyri:  sub
              son: </v>
      </c>
    </row>
    <row r="609" spans="1:16" ht="15" customHeight="1">
      <c r="A609" s="20">
        <f t="shared" si="73"/>
        <v>4</v>
      </c>
      <c r="B609" s="21" t="str">
        <f t="shared" si="74"/>
        <v>知识点</v>
      </c>
      <c r="C609" s="21" t="str">
        <f t="shared" si="75"/>
        <v>由三视图求几何体的体积和面积</v>
      </c>
      <c r="D609" s="21" t="str">
        <f>IFERROR(IF(I609=1,INDEX( {"chinese","english","math","physics","chemistry","biology","politics","history","geography"},MATCH(C609,{"语文","英语","数学","物理","化学","生物","政治","历史","地理"},0)),IF(I609=2,INDEX(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609,{"单项选择","阅读理解","信息匹配","完形填空","短文填空","单句填空","短文改错","单句改错","句型转换","翻译短语","翻译句子","词汇/短语及固搭","完成句子","听力"},0)),"")), "")</f>
        <v/>
      </c>
      <c r="E609" s="21" t="str">
        <f t="shared" si="76"/>
        <v>知识点</v>
      </c>
      <c r="F609" s="21" t="str">
        <f t="shared" si="77"/>
        <v>恰</v>
      </c>
      <c r="G609" s="21" t="str">
        <f>INDEX( {"body","discipline","area","topic","point"},MATCH(E609,{"知识体","知识域","知识区","知识主题","知识点"},0))</f>
        <v>point</v>
      </c>
      <c r="H609" s="21" t="str">
        <f>INDEX( {"super","just","sub","infras"},MATCH(F609,{"超","恰","亚","次"},0))</f>
        <v>just</v>
      </c>
      <c r="I609" s="21">
        <f>MATCH(E609,{"知识体","知识域","知识区","知识主题","知识点"},0)-1</f>
        <v>4</v>
      </c>
      <c r="J609" s="21">
        <f>MATCH(F609,{"超","恰","亚","次"},0)-1</f>
        <v>1</v>
      </c>
      <c r="K609" s="21" t="str">
        <f t="shared" si="78"/>
        <v>数学</v>
      </c>
      <c r="L609" s="26" t="s">
        <v>630</v>
      </c>
      <c r="M609" s="23"/>
      <c r="N609" s="23"/>
      <c r="O609" s="24" t="str">
        <f t="shared" si="72"/>
        <v xml:space="preserve">
  - 
    name:  由三视图求几何体的体积和面积
    title:  由三视图求几何体的体积和面积
    description: 
    koLyro: point
    koLyri:  just
    son: </v>
      </c>
      <c r="P609" s="27" t="str">
        <f t="shared" si="79"/>
        <v xml:space="preserve">
          - 
            name:  由三视图求几何体的体积和面积
            title:  由三视图求几何体的体积和面积
            description: 
            koLyro: point
            koLyri:  just
            son: </v>
      </c>
    </row>
    <row r="610" spans="1:16" ht="15" customHeight="1">
      <c r="A610" s="20">
        <f t="shared" si="73"/>
        <v>4</v>
      </c>
      <c r="B610" s="21" t="str">
        <f t="shared" si="74"/>
        <v>知识点</v>
      </c>
      <c r="C610" s="21" t="str">
        <f t="shared" si="75"/>
        <v>直观图</v>
      </c>
      <c r="D610" s="21" t="str">
        <f>IFERROR(IF(I610=1,INDEX( {"chinese","english","math","physics","chemistry","biology","politics","history","geography"},MATCH(C610,{"语文","英语","数学","物理","化学","生物","政治","历史","地理"},0)),IF(I610=2,INDEX(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610,{"单项选择","阅读理解","信息匹配","完形填空","短文填空","单句填空","短文改错","单句改错","句型转换","翻译短语","翻译句子","词汇/短语及固搭","完成句子","听力"},0)),"")), "")</f>
        <v/>
      </c>
      <c r="E610" s="21" t="str">
        <f t="shared" si="76"/>
        <v>知识点</v>
      </c>
      <c r="F610" s="21" t="str">
        <f t="shared" si="77"/>
        <v>恰</v>
      </c>
      <c r="G610" s="21" t="str">
        <f>INDEX( {"body","discipline","area","topic","point"},MATCH(E610,{"知识体","知识域","知识区","知识主题","知识点"},0))</f>
        <v>point</v>
      </c>
      <c r="H610" s="21" t="str">
        <f>INDEX( {"super","just","sub","infras"},MATCH(F610,{"超","恰","亚","次"},0))</f>
        <v>just</v>
      </c>
      <c r="I610" s="21">
        <f>MATCH(E610,{"知识体","知识域","知识区","知识主题","知识点"},0)-1</f>
        <v>4</v>
      </c>
      <c r="J610" s="21">
        <f>MATCH(F610,{"超","恰","亚","次"},0)-1</f>
        <v>1</v>
      </c>
      <c r="K610" s="21" t="str">
        <f t="shared" si="78"/>
        <v>数学</v>
      </c>
      <c r="L610" s="26" t="s">
        <v>631</v>
      </c>
      <c r="M610" s="23"/>
      <c r="N610" s="23"/>
      <c r="O610" s="24" t="str">
        <f t="shared" si="72"/>
        <v xml:space="preserve">
  - 
    name:  直观图
    title:  直观图
    description: 
    koLyro: point
    koLyri:  just
    son: </v>
      </c>
      <c r="P610" s="27" t="str">
        <f t="shared" si="79"/>
        <v xml:space="preserve">
          - 
            name:  直观图
            title:  直观图
            description: 
            koLyro: point
            koLyri:  just
            son: </v>
      </c>
    </row>
    <row r="611" spans="1:16" ht="15" customHeight="1">
      <c r="A611" s="20">
        <f t="shared" si="73"/>
        <v>5</v>
      </c>
      <c r="B611" s="21" t="str">
        <f t="shared" si="74"/>
        <v>知识亚点</v>
      </c>
      <c r="C611" s="21" t="str">
        <f t="shared" si="75"/>
        <v>斜二测画法</v>
      </c>
      <c r="D611" s="21" t="str">
        <f>IFERROR(IF(I611=1,INDEX( {"chinese","english","math","physics","chemistry","biology","politics","history","geography"},MATCH(C611,{"语文","英语","数学","物理","化学","生物","政治","历史","地理"},0)),IF(I611=2,INDEX(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611,{"单项选择","阅读理解","信息匹配","完形填空","短文填空","单句填空","短文改错","单句改错","句型转换","翻译短语","翻译句子","词汇/短语及固搭","完成句子","听力"},0)),"")), "")</f>
        <v/>
      </c>
      <c r="E611" s="21" t="str">
        <f t="shared" si="76"/>
        <v>知识点</v>
      </c>
      <c r="F611" s="21" t="str">
        <f t="shared" si="77"/>
        <v>亚</v>
      </c>
      <c r="G611" s="21" t="str">
        <f>INDEX( {"body","discipline","area","topic","point"},MATCH(E611,{"知识体","知识域","知识区","知识主题","知识点"},0))</f>
        <v>point</v>
      </c>
      <c r="H611" s="21" t="str">
        <f>INDEX( {"super","just","sub","infras"},MATCH(F611,{"超","恰","亚","次"},0))</f>
        <v>sub</v>
      </c>
      <c r="I611" s="21">
        <f>MATCH(E611,{"知识体","知识域","知识区","知识主题","知识点"},0)-1</f>
        <v>4</v>
      </c>
      <c r="J611" s="21">
        <f>MATCH(F611,{"超","恰","亚","次"},0)-1</f>
        <v>2</v>
      </c>
      <c r="K611" s="21" t="str">
        <f t="shared" si="78"/>
        <v>数学</v>
      </c>
      <c r="L611" s="26" t="s">
        <v>632</v>
      </c>
      <c r="M611" s="23"/>
      <c r="N611" s="23"/>
      <c r="O611" s="24" t="str">
        <f t="shared" si="72"/>
        <v xml:space="preserve">
  - 
    name:  斜二测画法
    title:  斜二测画法
    description: 
    koLyro: point
    koLyri:  sub
    son: </v>
      </c>
      <c r="P611" s="27" t="str">
        <f t="shared" si="79"/>
        <v xml:space="preserve">
            - 
              name:  斜二测画法
              title:  斜二测画法
              description: 
              koLyro: point
              koLyri:  sub
              son: </v>
      </c>
    </row>
    <row r="612" spans="1:16" ht="15" customHeight="1">
      <c r="A612" s="20">
        <f t="shared" si="73"/>
        <v>5</v>
      </c>
      <c r="B612" s="21" t="str">
        <f t="shared" si="74"/>
        <v>知识亚点</v>
      </c>
      <c r="C612" s="21" t="str">
        <f t="shared" si="75"/>
        <v>直观图的基本计算</v>
      </c>
      <c r="D612" s="21" t="str">
        <f>IFERROR(IF(I612=1,INDEX( {"chinese","english","math","physics","chemistry","biology","politics","history","geography"},MATCH(C612,{"语文","英语","数学","物理","化学","生物","政治","历史","地理"},0)),IF(I612=2,INDEX(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612,{"单项选择","阅读理解","信息匹配","完形填空","短文填空","单句填空","短文改错","单句改错","句型转换","翻译短语","翻译句子","词汇/短语及固搭","完成句子","听力"},0)),"")), "")</f>
        <v/>
      </c>
      <c r="E612" s="21" t="str">
        <f t="shared" si="76"/>
        <v>知识点</v>
      </c>
      <c r="F612" s="21" t="str">
        <f t="shared" si="77"/>
        <v>亚</v>
      </c>
      <c r="G612" s="21" t="str">
        <f>INDEX( {"body","discipline","area","topic","point"},MATCH(E612,{"知识体","知识域","知识区","知识主题","知识点"},0))</f>
        <v>point</v>
      </c>
      <c r="H612" s="21" t="str">
        <f>INDEX( {"super","just","sub","infras"},MATCH(F612,{"超","恰","亚","次"},0))</f>
        <v>sub</v>
      </c>
      <c r="I612" s="21">
        <f>MATCH(E612,{"知识体","知识域","知识区","知识主题","知识点"},0)-1</f>
        <v>4</v>
      </c>
      <c r="J612" s="21">
        <f>MATCH(F612,{"超","恰","亚","次"},0)-1</f>
        <v>2</v>
      </c>
      <c r="K612" s="21" t="str">
        <f t="shared" si="78"/>
        <v>数学</v>
      </c>
      <c r="L612" s="26" t="s">
        <v>633</v>
      </c>
      <c r="M612" s="23"/>
      <c r="N612" s="23"/>
      <c r="O612" s="24" t="str">
        <f t="shared" si="72"/>
        <v xml:space="preserve">
  - 
    name:  直观图的基本计算
    title:  直观图的基本计算
    description: 
    koLyro: point
    koLyri:  sub
    son: </v>
      </c>
      <c r="P612" s="27" t="str">
        <f t="shared" si="79"/>
        <v xml:space="preserve">
            - 
              name:  直观图的基本计算
              title:  直观图的基本计算
              description: 
              koLyro: point
              koLyri:  sub
              son: </v>
      </c>
    </row>
    <row r="613" spans="1:16" ht="15" customHeight="1">
      <c r="A613" s="20">
        <f t="shared" si="73"/>
        <v>4</v>
      </c>
      <c r="B613" s="21" t="str">
        <f t="shared" si="74"/>
        <v>知识点</v>
      </c>
      <c r="C613" s="21" t="str">
        <f t="shared" si="75"/>
        <v>球的截面</v>
      </c>
      <c r="D613" s="21" t="str">
        <f>IFERROR(IF(I613=1,INDEX( {"chinese","english","math","physics","chemistry","biology","politics","history","geography"},MATCH(C613,{"语文","英语","数学","物理","化学","生物","政治","历史","地理"},0)),IF(I613=2,INDEX(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613,{"单项选择","阅读理解","信息匹配","完形填空","短文填空","单句填空","短文改错","单句改错","句型转换","翻译短语","翻译句子","词汇/短语及固搭","完成句子","听力"},0)),"")), "")</f>
        <v/>
      </c>
      <c r="E613" s="21" t="str">
        <f t="shared" si="76"/>
        <v>知识点</v>
      </c>
      <c r="F613" s="21" t="str">
        <f t="shared" si="77"/>
        <v>恰</v>
      </c>
      <c r="G613" s="21" t="str">
        <f>INDEX( {"body","discipline","area","topic","point"},MATCH(E613,{"知识体","知识域","知识区","知识主题","知识点"},0))</f>
        <v>point</v>
      </c>
      <c r="H613" s="21" t="str">
        <f>INDEX( {"super","just","sub","infras"},MATCH(F613,{"超","恰","亚","次"},0))</f>
        <v>just</v>
      </c>
      <c r="I613" s="21">
        <f>MATCH(E613,{"知识体","知识域","知识区","知识主题","知识点"},0)-1</f>
        <v>4</v>
      </c>
      <c r="J613" s="21">
        <f>MATCH(F613,{"超","恰","亚","次"},0)-1</f>
        <v>1</v>
      </c>
      <c r="K613" s="21" t="str">
        <f t="shared" si="78"/>
        <v>数学</v>
      </c>
      <c r="L613" s="26" t="s">
        <v>634</v>
      </c>
      <c r="M613" s="23"/>
      <c r="N613" s="23"/>
      <c r="O613" s="24" t="str">
        <f t="shared" si="72"/>
        <v xml:space="preserve">
  - 
    name:  球的截面
    title:  球的截面
    description: 
    koLyro: point
    koLyri:  just
    son: </v>
      </c>
      <c r="P613" s="27" t="str">
        <f t="shared" si="79"/>
        <v xml:space="preserve">
          - 
            name:  球的截面
            title:  球的截面
            description: 
            koLyro: point
            koLyri:  just
            son: </v>
      </c>
    </row>
    <row r="614" spans="1:16" ht="15" customHeight="1">
      <c r="A614" s="20">
        <f t="shared" si="73"/>
        <v>4</v>
      </c>
      <c r="B614" s="21" t="str">
        <f t="shared" si="74"/>
        <v>知识点</v>
      </c>
      <c r="C614" s="21" t="str">
        <f t="shared" si="75"/>
        <v>球面距离</v>
      </c>
      <c r="D614" s="21" t="str">
        <f>IFERROR(IF(I614=1,INDEX( {"chinese","english","math","physics","chemistry","biology","politics","history","geography"},MATCH(C614,{"语文","英语","数学","物理","化学","生物","政治","历史","地理"},0)),IF(I614=2,INDEX(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614,{"单项选择","阅读理解","信息匹配","完形填空","短文填空","单句填空","短文改错","单句改错","句型转换","翻译短语","翻译句子","词汇/短语及固搭","完成句子","听力"},0)),"")), "")</f>
        <v/>
      </c>
      <c r="E614" s="21" t="str">
        <f t="shared" si="76"/>
        <v>知识点</v>
      </c>
      <c r="F614" s="21" t="str">
        <f t="shared" si="77"/>
        <v>恰</v>
      </c>
      <c r="G614" s="21" t="str">
        <f>INDEX( {"body","discipline","area","topic","point"},MATCH(E614,{"知识体","知识域","知识区","知识主题","知识点"},0))</f>
        <v>point</v>
      </c>
      <c r="H614" s="21" t="str">
        <f>INDEX( {"super","just","sub","infras"},MATCH(F614,{"超","恰","亚","次"},0))</f>
        <v>just</v>
      </c>
      <c r="I614" s="21">
        <f>MATCH(E614,{"知识体","知识域","知识区","知识主题","知识点"},0)-1</f>
        <v>4</v>
      </c>
      <c r="J614" s="21">
        <f>MATCH(F614,{"超","恰","亚","次"},0)-1</f>
        <v>1</v>
      </c>
      <c r="K614" s="21" t="str">
        <f t="shared" si="78"/>
        <v>数学</v>
      </c>
      <c r="L614" s="26" t="s">
        <v>635</v>
      </c>
      <c r="M614" s="23"/>
      <c r="N614" s="23"/>
      <c r="O614" s="24" t="str">
        <f t="shared" si="72"/>
        <v xml:space="preserve">
  - 
    name:  球面距离
    title:  球面距离
    description: 
    koLyro: point
    koLyri:  just
    son: </v>
      </c>
      <c r="P614" s="27" t="str">
        <f t="shared" si="79"/>
        <v xml:space="preserve">
          - 
            name:  球面距离
            title:  球面距离
            description: 
            koLyro: point
            koLyri:  just
            son: </v>
      </c>
    </row>
    <row r="615" spans="1:16" ht="15" customHeight="1">
      <c r="A615" s="20">
        <f t="shared" si="73"/>
        <v>4</v>
      </c>
      <c r="B615" s="21" t="str">
        <f t="shared" si="74"/>
        <v>知识点</v>
      </c>
      <c r="C615" s="21" t="str">
        <f t="shared" si="75"/>
        <v>空间几何体的截面</v>
      </c>
      <c r="D615" s="21" t="str">
        <f>IFERROR(IF(I615=1,INDEX( {"chinese","english","math","physics","chemistry","biology","politics","history","geography"},MATCH(C615,{"语文","英语","数学","物理","化学","生物","政治","历史","地理"},0)),IF(I615=2,INDEX(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615,{"单项选择","阅读理解","信息匹配","完形填空","短文填空","单句填空","短文改错","单句改错","句型转换","翻译短语","翻译句子","词汇/短语及固搭","完成句子","听力"},0)),"")), "")</f>
        <v/>
      </c>
      <c r="E615" s="21" t="str">
        <f t="shared" si="76"/>
        <v>知识点</v>
      </c>
      <c r="F615" s="21" t="str">
        <f t="shared" si="77"/>
        <v>恰</v>
      </c>
      <c r="G615" s="21" t="str">
        <f>INDEX( {"body","discipline","area","topic","point"},MATCH(E615,{"知识体","知识域","知识区","知识主题","知识点"},0))</f>
        <v>point</v>
      </c>
      <c r="H615" s="21" t="str">
        <f>INDEX( {"super","just","sub","infras"},MATCH(F615,{"超","恰","亚","次"},0))</f>
        <v>just</v>
      </c>
      <c r="I615" s="21">
        <f>MATCH(E615,{"知识体","知识域","知识区","知识主题","知识点"},0)-1</f>
        <v>4</v>
      </c>
      <c r="J615" s="21">
        <f>MATCH(F615,{"超","恰","亚","次"},0)-1</f>
        <v>1</v>
      </c>
      <c r="K615" s="21" t="str">
        <f t="shared" si="78"/>
        <v>数学</v>
      </c>
      <c r="L615" s="26" t="s">
        <v>636</v>
      </c>
      <c r="M615" s="23"/>
      <c r="N615" s="23"/>
      <c r="O615" s="24" t="str">
        <f t="shared" si="72"/>
        <v xml:space="preserve">
  - 
    name:  空间几何体的截面
    title:  空间几何体的截面
    description: 
    koLyro: point
    koLyri:  just
    son: </v>
      </c>
      <c r="P615" s="27" t="str">
        <f t="shared" si="79"/>
        <v xml:space="preserve">
          - 
            name:  空间几何体的截面
            title:  空间几何体的截面
            description: 
            koLyro: point
            koLyri:  just
            son: </v>
      </c>
    </row>
    <row r="616" spans="1:16" ht="15" customHeight="1">
      <c r="A616" s="20">
        <f t="shared" si="73"/>
        <v>3</v>
      </c>
      <c r="B616" s="21" t="str">
        <f t="shared" si="74"/>
        <v>知识主题</v>
      </c>
      <c r="C616" s="21" t="str">
        <f t="shared" si="75"/>
        <v xml:space="preserve"> 空间几何体的表面积与体积</v>
      </c>
      <c r="D616" s="21" t="str">
        <f>IFERROR(IF(I616=1,INDEX( {"chinese","english","math","physics","chemistry","biology","politics","history","geography"},MATCH(C616,{"语文","英语","数学","物理","化学","生物","政治","历史","地理"},0)),IF(I616=2,INDEX(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616,{"单项选择","阅读理解","信息匹配","完形填空","短文填空","单句填空","短文改错","单句改错","句型转换","翻译短语","翻译句子","词汇/短语及固搭","完成句子","听力"},0)),"")), "")</f>
        <v/>
      </c>
      <c r="E616" s="21" t="str">
        <f t="shared" si="76"/>
        <v>知识主题</v>
      </c>
      <c r="F616" s="21" t="str">
        <f t="shared" si="77"/>
        <v>恰</v>
      </c>
      <c r="G616" s="21" t="str">
        <f>INDEX( {"body","discipline","area","topic","point"},MATCH(E616,{"知识体","知识域","知识区","知识主题","知识点"},0))</f>
        <v>topic</v>
      </c>
      <c r="H616" s="21" t="str">
        <f>INDEX( {"super","just","sub","infras"},MATCH(F616,{"超","恰","亚","次"},0))</f>
        <v>just</v>
      </c>
      <c r="I616" s="21">
        <f>MATCH(E616,{"知识体","知识域","知识区","知识主题","知识点"},0)-1</f>
        <v>3</v>
      </c>
      <c r="J616" s="21">
        <f>MATCH(F616,{"超","恰","亚","次"},0)-1</f>
        <v>1</v>
      </c>
      <c r="K616" s="21" t="str">
        <f t="shared" si="78"/>
        <v>数学</v>
      </c>
      <c r="L616" s="26" t="s">
        <v>4636</v>
      </c>
      <c r="M616" s="23" t="s">
        <v>638</v>
      </c>
      <c r="N616" s="23"/>
      <c r="O616" s="24" t="str">
        <f t="shared" si="72"/>
        <v xml:space="preserve">
  - 
    name:   空间几何体的表面积与体积
    title:   空间几何体的表面积与体积
    description: 
    koLyro: topic
    koLyri:  just
    son: </v>
      </c>
      <c r="P616" s="27" t="str">
        <f t="shared" si="79"/>
        <v xml:space="preserve">
        - 
          name:   空间几何体的表面积与体积
          title:   空间几何体的表面积与体积
          description: 
          koLyro: topic
          koLyri:  just
          son: </v>
      </c>
    </row>
    <row r="617" spans="1:16" ht="15" customHeight="1">
      <c r="A617" s="20">
        <f t="shared" si="73"/>
        <v>4</v>
      </c>
      <c r="B617" s="21" t="str">
        <f t="shared" si="74"/>
        <v>知识点</v>
      </c>
      <c r="C617" s="21" t="str">
        <f t="shared" si="75"/>
        <v>空间几何体的面积</v>
      </c>
      <c r="D617" s="21" t="str">
        <f>IFERROR(IF(I617=1,INDEX( {"chinese","english","math","physics","chemistry","biology","politics","history","geography"},MATCH(C617,{"语文","英语","数学","物理","化学","生物","政治","历史","地理"},0)),IF(I617=2,INDEX(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617,{"单项选择","阅读理解","信息匹配","完形填空","短文填空","单句填空","短文改错","单句改错","句型转换","翻译短语","翻译句子","词汇/短语及固搭","完成句子","听力"},0)),"")), "")</f>
        <v/>
      </c>
      <c r="E617" s="21" t="str">
        <f t="shared" si="76"/>
        <v>知识点</v>
      </c>
      <c r="F617" s="21" t="str">
        <f t="shared" si="77"/>
        <v>恰</v>
      </c>
      <c r="G617" s="21" t="str">
        <f>INDEX( {"body","discipline","area","topic","point"},MATCH(E617,{"知识体","知识域","知识区","知识主题","知识点"},0))</f>
        <v>point</v>
      </c>
      <c r="H617" s="21" t="str">
        <f>INDEX( {"super","just","sub","infras"},MATCH(F617,{"超","恰","亚","次"},0))</f>
        <v>just</v>
      </c>
      <c r="I617" s="21">
        <f>MATCH(E617,{"知识体","知识域","知识区","知识主题","知识点"},0)-1</f>
        <v>4</v>
      </c>
      <c r="J617" s="21">
        <f>MATCH(F617,{"超","恰","亚","次"},0)-1</f>
        <v>1</v>
      </c>
      <c r="K617" s="21" t="str">
        <f t="shared" si="78"/>
        <v>数学</v>
      </c>
      <c r="L617" s="26" t="s">
        <v>639</v>
      </c>
      <c r="M617" s="23"/>
      <c r="N617" s="23"/>
      <c r="O617" s="24" t="str">
        <f t="shared" si="72"/>
        <v xml:space="preserve">
  - 
    name:  空间几何体的面积
    title:  空间几何体的面积
    description: 
    koLyro: point
    koLyri:  just
    son: </v>
      </c>
      <c r="P617" s="27" t="str">
        <f t="shared" si="79"/>
        <v xml:space="preserve">
          - 
            name:  空间几何体的面积
            title:  空间几何体的面积
            description: 
            koLyro: point
            koLyri:  just
            son: </v>
      </c>
    </row>
    <row r="618" spans="1:16" ht="15" customHeight="1">
      <c r="A618" s="20">
        <f t="shared" si="73"/>
        <v>4</v>
      </c>
      <c r="B618" s="21" t="str">
        <f t="shared" si="74"/>
        <v>知识点</v>
      </c>
      <c r="C618" s="21" t="str">
        <f t="shared" si="75"/>
        <v>空间几何体的体积</v>
      </c>
      <c r="D618" s="21" t="str">
        <f>IFERROR(IF(I618=1,INDEX( {"chinese","english","math","physics","chemistry","biology","politics","history","geography"},MATCH(C618,{"语文","英语","数学","物理","化学","生物","政治","历史","地理"},0)),IF(I618=2,INDEX(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618,{"单项选择","阅读理解","信息匹配","完形填空","短文填空","单句填空","短文改错","单句改错","句型转换","翻译短语","翻译句子","词汇/短语及固搭","完成句子","听力"},0)),"")), "")</f>
        <v/>
      </c>
      <c r="E618" s="21" t="str">
        <f t="shared" si="76"/>
        <v>知识点</v>
      </c>
      <c r="F618" s="21" t="str">
        <f t="shared" si="77"/>
        <v>恰</v>
      </c>
      <c r="G618" s="21" t="str">
        <f>INDEX( {"body","discipline","area","topic","point"},MATCH(E618,{"知识体","知识域","知识区","知识主题","知识点"},0))</f>
        <v>point</v>
      </c>
      <c r="H618" s="21" t="str">
        <f>INDEX( {"super","just","sub","infras"},MATCH(F618,{"超","恰","亚","次"},0))</f>
        <v>just</v>
      </c>
      <c r="I618" s="21">
        <f>MATCH(E618,{"知识体","知识域","知识区","知识主题","知识点"},0)-1</f>
        <v>4</v>
      </c>
      <c r="J618" s="21">
        <f>MATCH(F618,{"超","恰","亚","次"},0)-1</f>
        <v>1</v>
      </c>
      <c r="K618" s="21" t="str">
        <f t="shared" si="78"/>
        <v>数学</v>
      </c>
      <c r="L618" s="26" t="s">
        <v>640</v>
      </c>
      <c r="M618" s="23"/>
      <c r="N618" s="23"/>
      <c r="O618" s="24" t="str">
        <f t="shared" si="72"/>
        <v xml:space="preserve">
  - 
    name:  空间几何体的体积
    title:  空间几何体的体积
    description: 
    koLyro: point
    koLyri:  just
    son: </v>
      </c>
      <c r="P618" s="27" t="str">
        <f t="shared" si="79"/>
        <v xml:space="preserve">
          - 
            name:  空间几何体的体积
            title:  空间几何体的体积
            description: 
            koLyro: point
            koLyri:  just
            son: </v>
      </c>
    </row>
    <row r="619" spans="1:16" ht="15" customHeight="1">
      <c r="A619" s="20">
        <f t="shared" si="73"/>
        <v>4</v>
      </c>
      <c r="B619" s="21" t="str">
        <f t="shared" si="74"/>
        <v>知识点</v>
      </c>
      <c r="C619" s="21" t="str">
        <f t="shared" si="75"/>
        <v>空间几何体的最值问题</v>
      </c>
      <c r="D619" s="21" t="str">
        <f>IFERROR(IF(I619=1,INDEX( {"chinese","english","math","physics","chemistry","biology","politics","history","geography"},MATCH(C619,{"语文","英语","数学","物理","化学","生物","政治","历史","地理"},0)),IF(I619=2,INDEX(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619,{"单项选择","阅读理解","信息匹配","完形填空","短文填空","单句填空","短文改错","单句改错","句型转换","翻译短语","翻译句子","词汇/短语及固搭","完成句子","听力"},0)),"")), "")</f>
        <v/>
      </c>
      <c r="E619" s="21" t="str">
        <f t="shared" si="76"/>
        <v>知识点</v>
      </c>
      <c r="F619" s="21" t="str">
        <f t="shared" si="77"/>
        <v>恰</v>
      </c>
      <c r="G619" s="21" t="str">
        <f>INDEX( {"body","discipline","area","topic","point"},MATCH(E619,{"知识体","知识域","知识区","知识主题","知识点"},0))</f>
        <v>point</v>
      </c>
      <c r="H619" s="21" t="str">
        <f>INDEX( {"super","just","sub","infras"},MATCH(F619,{"超","恰","亚","次"},0))</f>
        <v>just</v>
      </c>
      <c r="I619" s="21">
        <f>MATCH(E619,{"知识体","知识域","知识区","知识主题","知识点"},0)-1</f>
        <v>4</v>
      </c>
      <c r="J619" s="21">
        <f>MATCH(F619,{"超","恰","亚","次"},0)-1</f>
        <v>1</v>
      </c>
      <c r="K619" s="21" t="str">
        <f t="shared" si="78"/>
        <v>数学</v>
      </c>
      <c r="L619" s="26" t="s">
        <v>641</v>
      </c>
      <c r="M619" s="23"/>
      <c r="N619" s="23"/>
      <c r="O619" s="24" t="str">
        <f t="shared" si="72"/>
        <v xml:space="preserve">
  - 
    name:  空间几何体的最值问题
    title:  空间几何体的最值问题
    description: 
    koLyro: point
    koLyri:  just
    son: </v>
      </c>
      <c r="P619" s="27" t="str">
        <f t="shared" si="79"/>
        <v xml:space="preserve">
          - 
            name:  空间几何体的最值问题
            title:  空间几何体的最值问题
            description: 
            koLyro: point
            koLyri:  just
            son: </v>
      </c>
    </row>
    <row r="620" spans="1:16" ht="15" customHeight="1">
      <c r="A620" s="20">
        <f t="shared" si="73"/>
        <v>4</v>
      </c>
      <c r="B620" s="21" t="str">
        <f t="shared" si="74"/>
        <v>知识点</v>
      </c>
      <c r="C620" s="21" t="str">
        <f t="shared" si="75"/>
        <v>空间几何体表面的最短距离问题</v>
      </c>
      <c r="D620" s="21" t="str">
        <f>IFERROR(IF(I620=1,INDEX( {"chinese","english","math","physics","chemistry","biology","politics","history","geography"},MATCH(C620,{"语文","英语","数学","物理","化学","生物","政治","历史","地理"},0)),IF(I620=2,INDEX(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620,{"单项选择","阅读理解","信息匹配","完形填空","短文填空","单句填空","短文改错","单句改错","句型转换","翻译短语","翻译句子","词汇/短语及固搭","完成句子","听力"},0)),"")), "")</f>
        <v/>
      </c>
      <c r="E620" s="21" t="str">
        <f t="shared" si="76"/>
        <v>知识点</v>
      </c>
      <c r="F620" s="21" t="str">
        <f t="shared" si="77"/>
        <v>恰</v>
      </c>
      <c r="G620" s="21" t="str">
        <f>INDEX( {"body","discipline","area","topic","point"},MATCH(E620,{"知识体","知识域","知识区","知识主题","知识点"},0))</f>
        <v>point</v>
      </c>
      <c r="H620" s="21" t="str">
        <f>INDEX( {"super","just","sub","infras"},MATCH(F620,{"超","恰","亚","次"},0))</f>
        <v>just</v>
      </c>
      <c r="I620" s="21">
        <f>MATCH(E620,{"知识体","知识域","知识区","知识主题","知识点"},0)-1</f>
        <v>4</v>
      </c>
      <c r="J620" s="21">
        <f>MATCH(F620,{"超","恰","亚","次"},0)-1</f>
        <v>1</v>
      </c>
      <c r="K620" s="21" t="str">
        <f t="shared" si="78"/>
        <v>数学</v>
      </c>
      <c r="L620" s="26" t="s">
        <v>642</v>
      </c>
      <c r="M620" s="23"/>
      <c r="N620" s="23"/>
      <c r="O620" s="24" t="str">
        <f t="shared" si="72"/>
        <v xml:space="preserve">
  - 
    name:  空间几何体表面的最短距离问题
    title:  空间几何体表面的最短距离问题
    description: 
    koLyro: point
    koLyri:  just
    son: </v>
      </c>
      <c r="P620" s="27" t="str">
        <f t="shared" si="79"/>
        <v xml:space="preserve">
          - 
            name:  空间几何体表面的最短距离问题
            title:  空间几何体表面的最短距离问题
            description: 
            koLyro: point
            koLyri:  just
            son: </v>
      </c>
    </row>
    <row r="621" spans="1:16" ht="15" customHeight="1">
      <c r="A621" s="20">
        <f t="shared" si="73"/>
        <v>4</v>
      </c>
      <c r="B621" s="21" t="str">
        <f t="shared" si="74"/>
        <v>知识点</v>
      </c>
      <c r="C621" s="21" t="str">
        <f t="shared" si="75"/>
        <v>与球体有关的内切、外接问题</v>
      </c>
      <c r="D621" s="21" t="str">
        <f>IFERROR(IF(I621=1,INDEX( {"chinese","english","math","physics","chemistry","biology","politics","history","geography"},MATCH(C621,{"语文","英语","数学","物理","化学","生物","政治","历史","地理"},0)),IF(I621=2,INDEX(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621,{"单项选择","阅读理解","信息匹配","完形填空","短文填空","单句填空","短文改错","单句改错","句型转换","翻译短语","翻译句子","词汇/短语及固搭","完成句子","听力"},0)),"")), "")</f>
        <v/>
      </c>
      <c r="E621" s="21" t="str">
        <f t="shared" si="76"/>
        <v>知识点</v>
      </c>
      <c r="F621" s="21" t="str">
        <f t="shared" si="77"/>
        <v>恰</v>
      </c>
      <c r="G621" s="21" t="str">
        <f>INDEX( {"body","discipline","area","topic","point"},MATCH(E621,{"知识体","知识域","知识区","知识主题","知识点"},0))</f>
        <v>point</v>
      </c>
      <c r="H621" s="21" t="str">
        <f>INDEX( {"super","just","sub","infras"},MATCH(F621,{"超","恰","亚","次"},0))</f>
        <v>just</v>
      </c>
      <c r="I621" s="21">
        <f>MATCH(E621,{"知识体","知识域","知识区","知识主题","知识点"},0)-1</f>
        <v>4</v>
      </c>
      <c r="J621" s="21">
        <f>MATCH(F621,{"超","恰","亚","次"},0)-1</f>
        <v>1</v>
      </c>
      <c r="K621" s="21" t="str">
        <f t="shared" si="78"/>
        <v>数学</v>
      </c>
      <c r="L621" s="26" t="s">
        <v>643</v>
      </c>
      <c r="M621" s="23"/>
      <c r="N621" s="23"/>
      <c r="O621" s="24" t="str">
        <f t="shared" si="72"/>
        <v xml:space="preserve">
  - 
    name:  与球体有关的内切、外接问题
    title:  与球体有关的内切、外接问题
    description: 
    koLyro: point
    koLyri:  just
    son: </v>
      </c>
      <c r="P621" s="27" t="str">
        <f t="shared" si="79"/>
        <v xml:space="preserve">
          - 
            name:  与球体有关的内切、外接问题
            title:  与球体有关的内切、外接问题
            description: 
            koLyro: point
            koLyri:  just
            son: </v>
      </c>
    </row>
    <row r="622" spans="1:16" ht="15" customHeight="1">
      <c r="A622" s="20">
        <f t="shared" si="73"/>
        <v>3</v>
      </c>
      <c r="B622" s="21" t="str">
        <f t="shared" si="74"/>
        <v>知识主题</v>
      </c>
      <c r="C622" s="21" t="str">
        <f t="shared" si="75"/>
        <v xml:space="preserve"> 空间点、直线、平面之间的位置关系</v>
      </c>
      <c r="D622" s="21" t="str">
        <f>IFERROR(IF(I622=1,INDEX( {"chinese","english","math","physics","chemistry","biology","politics","history","geography"},MATCH(C622,{"语文","英语","数学","物理","化学","生物","政治","历史","地理"},0)),IF(I622=2,INDEX(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622,{"单项选择","阅读理解","信息匹配","完形填空","短文填空","单句填空","短文改错","单句改错","句型转换","翻译短语","翻译句子","词汇/短语及固搭","完成句子","听力"},0)),"")), "")</f>
        <v/>
      </c>
      <c r="E622" s="21" t="str">
        <f t="shared" si="76"/>
        <v>知识主题</v>
      </c>
      <c r="F622" s="21" t="str">
        <f t="shared" si="77"/>
        <v>恰</v>
      </c>
      <c r="G622" s="21" t="str">
        <f>INDEX( {"body","discipline","area","topic","point"},MATCH(E622,{"知识体","知识域","知识区","知识主题","知识点"},0))</f>
        <v>topic</v>
      </c>
      <c r="H622" s="21" t="str">
        <f>INDEX( {"super","just","sub","infras"},MATCH(F622,{"超","恰","亚","次"},0))</f>
        <v>just</v>
      </c>
      <c r="I622" s="21">
        <f>MATCH(E622,{"知识体","知识域","知识区","知识主题","知识点"},0)-1</f>
        <v>3</v>
      </c>
      <c r="J622" s="21">
        <f>MATCH(F622,{"超","恰","亚","次"},0)-1</f>
        <v>1</v>
      </c>
      <c r="K622" s="21" t="str">
        <f t="shared" si="78"/>
        <v>数学</v>
      </c>
      <c r="L622" s="26" t="s">
        <v>4637</v>
      </c>
      <c r="M622" s="23" t="s">
        <v>645</v>
      </c>
      <c r="N622" s="23"/>
      <c r="O622" s="24" t="str">
        <f t="shared" si="72"/>
        <v xml:space="preserve">
  - 
    name:   空间点、直线、平面之间的位置关系
    title:   空间点、直线、平面之间的位置关系
    description: 
    koLyro: topic
    koLyri:  just
    son: </v>
      </c>
      <c r="P622" s="27" t="str">
        <f t="shared" si="79"/>
        <v xml:space="preserve">
        - 
          name:   空间点、直线、平面之间的位置关系
          title:   空间点、直线、平面之间的位置关系
          description: 
          koLyro: topic
          koLyri:  just
          son: </v>
      </c>
    </row>
    <row r="623" spans="1:16" ht="15" customHeight="1">
      <c r="A623" s="20">
        <f t="shared" si="73"/>
        <v>4</v>
      </c>
      <c r="B623" s="21" t="str">
        <f t="shared" si="74"/>
        <v>知识点</v>
      </c>
      <c r="C623" s="21" t="str">
        <f t="shared" si="75"/>
        <v>平面基本概念</v>
      </c>
      <c r="D623" s="21" t="str">
        <f>IFERROR(IF(I623=1,INDEX( {"chinese","english","math","physics","chemistry","biology","politics","history","geography"},MATCH(C623,{"语文","英语","数学","物理","化学","生物","政治","历史","地理"},0)),IF(I623=2,INDEX(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623,{"单项选择","阅读理解","信息匹配","完形填空","短文填空","单句填空","短文改错","单句改错","句型转换","翻译短语","翻译句子","词汇/短语及固搭","完成句子","听力"},0)),"")), "")</f>
        <v/>
      </c>
      <c r="E623" s="21" t="str">
        <f t="shared" si="76"/>
        <v>知识点</v>
      </c>
      <c r="F623" s="21" t="str">
        <f t="shared" si="77"/>
        <v>恰</v>
      </c>
      <c r="G623" s="21" t="str">
        <f>INDEX( {"body","discipline","area","topic","point"},MATCH(E623,{"知识体","知识域","知识区","知识主题","知识点"},0))</f>
        <v>point</v>
      </c>
      <c r="H623" s="21" t="str">
        <f>INDEX( {"super","just","sub","infras"},MATCH(F623,{"超","恰","亚","次"},0))</f>
        <v>just</v>
      </c>
      <c r="I623" s="21">
        <f>MATCH(E623,{"知识体","知识域","知识区","知识主题","知识点"},0)-1</f>
        <v>4</v>
      </c>
      <c r="J623" s="21">
        <f>MATCH(F623,{"超","恰","亚","次"},0)-1</f>
        <v>1</v>
      </c>
      <c r="K623" s="21" t="str">
        <f t="shared" si="78"/>
        <v>数学</v>
      </c>
      <c r="L623" s="26" t="s">
        <v>646</v>
      </c>
      <c r="M623" s="23"/>
      <c r="N623" s="23"/>
      <c r="O623" s="24" t="str">
        <f t="shared" si="72"/>
        <v xml:space="preserve">
  - 
    name:  平面基本概念
    title:  平面基本概念
    description: 
    koLyro: point
    koLyri:  just
    son: </v>
      </c>
      <c r="P623" s="27" t="str">
        <f t="shared" si="79"/>
        <v xml:space="preserve">
          - 
            name:  平面基本概念
            title:  平面基本概念
            description: 
            koLyro: point
            koLyri:  just
            son: </v>
      </c>
    </row>
    <row r="624" spans="1:16" ht="15" customHeight="1">
      <c r="A624" s="20">
        <f t="shared" si="73"/>
        <v>4</v>
      </c>
      <c r="B624" s="21" t="str">
        <f t="shared" si="74"/>
        <v>知识点</v>
      </c>
      <c r="C624" s="21" t="str">
        <f t="shared" si="75"/>
        <v>平面的基本性质及推论</v>
      </c>
      <c r="D624" s="21" t="str">
        <f>IFERROR(IF(I624=1,INDEX( {"chinese","english","math","physics","chemistry","biology","politics","history","geography"},MATCH(C624,{"语文","英语","数学","物理","化学","生物","政治","历史","地理"},0)),IF(I624=2,INDEX(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624,{"单项选择","阅读理解","信息匹配","完形填空","短文填空","单句填空","短文改错","单句改错","句型转换","翻译短语","翻译句子","词汇/短语及固搭","完成句子","听力"},0)),"")), "")</f>
        <v/>
      </c>
      <c r="E624" s="21" t="str">
        <f t="shared" si="76"/>
        <v>知识点</v>
      </c>
      <c r="F624" s="21" t="str">
        <f t="shared" si="77"/>
        <v>恰</v>
      </c>
      <c r="G624" s="21" t="str">
        <f>INDEX( {"body","discipline","area","topic","point"},MATCH(E624,{"知识体","知识域","知识区","知识主题","知识点"},0))</f>
        <v>point</v>
      </c>
      <c r="H624" s="21" t="str">
        <f>INDEX( {"super","just","sub","infras"},MATCH(F624,{"超","恰","亚","次"},0))</f>
        <v>just</v>
      </c>
      <c r="I624" s="21">
        <f>MATCH(E624,{"知识体","知识域","知识区","知识主题","知识点"},0)-1</f>
        <v>4</v>
      </c>
      <c r="J624" s="21">
        <f>MATCH(F624,{"超","恰","亚","次"},0)-1</f>
        <v>1</v>
      </c>
      <c r="K624" s="21" t="str">
        <f t="shared" si="78"/>
        <v>数学</v>
      </c>
      <c r="L624" s="26" t="s">
        <v>647</v>
      </c>
      <c r="M624" s="23"/>
      <c r="N624" s="23"/>
      <c r="O624" s="24" t="str">
        <f t="shared" si="72"/>
        <v xml:space="preserve">
  - 
    name:  平面的基本性质及推论
    title:  平面的基本性质及推论
    description: 
    koLyro: point
    koLyri:  just
    son: </v>
      </c>
      <c r="P624" s="27" t="str">
        <f t="shared" si="79"/>
        <v xml:space="preserve">
          - 
            name:  平面的基本性质及推论
            title:  平面的基本性质及推论
            description: 
            koLyro: point
            koLyri:  just
            son: </v>
      </c>
    </row>
    <row r="625" spans="1:16" ht="15" customHeight="1">
      <c r="A625" s="20">
        <f t="shared" si="73"/>
        <v>5</v>
      </c>
      <c r="B625" s="21" t="str">
        <f t="shared" si="74"/>
        <v>知识亚点</v>
      </c>
      <c r="C625" s="21" t="str">
        <f t="shared" si="75"/>
        <v>平面基本性质及推论的理解</v>
      </c>
      <c r="D625" s="21" t="str">
        <f>IFERROR(IF(I625=1,INDEX( {"chinese","english","math","physics","chemistry","biology","politics","history","geography"},MATCH(C625,{"语文","英语","数学","物理","化学","生物","政治","历史","地理"},0)),IF(I625=2,INDEX(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625,{"单项选择","阅读理解","信息匹配","完形填空","短文填空","单句填空","短文改错","单句改错","句型转换","翻译短语","翻译句子","词汇/短语及固搭","完成句子","听力"},0)),"")), "")</f>
        <v/>
      </c>
      <c r="E625" s="21" t="str">
        <f t="shared" si="76"/>
        <v>知识点</v>
      </c>
      <c r="F625" s="21" t="str">
        <f t="shared" si="77"/>
        <v>亚</v>
      </c>
      <c r="G625" s="21" t="str">
        <f>INDEX( {"body","discipline","area","topic","point"},MATCH(E625,{"知识体","知识域","知识区","知识主题","知识点"},0))</f>
        <v>point</v>
      </c>
      <c r="H625" s="21" t="str">
        <f>INDEX( {"super","just","sub","infras"},MATCH(F625,{"超","恰","亚","次"},0))</f>
        <v>sub</v>
      </c>
      <c r="I625" s="21">
        <f>MATCH(E625,{"知识体","知识域","知识区","知识主题","知识点"},0)-1</f>
        <v>4</v>
      </c>
      <c r="J625" s="21">
        <f>MATCH(F625,{"超","恰","亚","次"},0)-1</f>
        <v>2</v>
      </c>
      <c r="K625" s="21" t="str">
        <f t="shared" si="78"/>
        <v>数学</v>
      </c>
      <c r="L625" s="26" t="s">
        <v>648</v>
      </c>
      <c r="M625" s="23"/>
      <c r="N625" s="23"/>
      <c r="O625" s="24" t="str">
        <f t="shared" si="72"/>
        <v xml:space="preserve">
  - 
    name:  平面基本性质及推论的理解
    title:  平面基本性质及推论的理解
    description: 
    koLyro: point
    koLyri:  sub
    son: </v>
      </c>
      <c r="P625" s="27" t="str">
        <f t="shared" si="79"/>
        <v xml:space="preserve">
            - 
              name:  平面基本性质及推论的理解
              title:  平面基本性质及推论的理解
              description: 
              koLyro: point
              koLyri:  sub
              son: </v>
      </c>
    </row>
    <row r="626" spans="1:16" ht="15" customHeight="1">
      <c r="A626" s="20">
        <f t="shared" si="73"/>
        <v>5</v>
      </c>
      <c r="B626" s="21" t="str">
        <f t="shared" si="74"/>
        <v>知识亚点</v>
      </c>
      <c r="C626" s="21" t="str">
        <f t="shared" si="75"/>
        <v>多点共线问题</v>
      </c>
      <c r="D626" s="21" t="str">
        <f>IFERROR(IF(I626=1,INDEX( {"chinese","english","math","physics","chemistry","biology","politics","history","geography"},MATCH(C626,{"语文","英语","数学","物理","化学","生物","政治","历史","地理"},0)),IF(I626=2,INDEX(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626,{"单项选择","阅读理解","信息匹配","完形填空","短文填空","单句填空","短文改错","单句改错","句型转换","翻译短语","翻译句子","词汇/短语及固搭","完成句子","听力"},0)),"")), "")</f>
        <v/>
      </c>
      <c r="E626" s="21" t="str">
        <f t="shared" si="76"/>
        <v>知识点</v>
      </c>
      <c r="F626" s="21" t="str">
        <f t="shared" si="77"/>
        <v>亚</v>
      </c>
      <c r="G626" s="21" t="str">
        <f>INDEX( {"body","discipline","area","topic","point"},MATCH(E626,{"知识体","知识域","知识区","知识主题","知识点"},0))</f>
        <v>point</v>
      </c>
      <c r="H626" s="21" t="str">
        <f>INDEX( {"super","just","sub","infras"},MATCH(F626,{"超","恰","亚","次"},0))</f>
        <v>sub</v>
      </c>
      <c r="I626" s="21">
        <f>MATCH(E626,{"知识体","知识域","知识区","知识主题","知识点"},0)-1</f>
        <v>4</v>
      </c>
      <c r="J626" s="21">
        <f>MATCH(F626,{"超","恰","亚","次"},0)-1</f>
        <v>2</v>
      </c>
      <c r="K626" s="21" t="str">
        <f t="shared" si="78"/>
        <v>数学</v>
      </c>
      <c r="L626" s="26" t="s">
        <v>649</v>
      </c>
      <c r="M626" s="23"/>
      <c r="N626" s="23"/>
      <c r="O626" s="24" t="str">
        <f t="shared" si="72"/>
        <v xml:space="preserve">
  - 
    name:  多点共线问题
    title:  多点共线问题
    description: 
    koLyro: point
    koLyri:  sub
    son: </v>
      </c>
      <c r="P626" s="27" t="str">
        <f t="shared" si="79"/>
        <v xml:space="preserve">
            - 
              name:  多点共线问题
              title:  多点共线问题
              description: 
              koLyro: point
              koLyri:  sub
              son: </v>
      </c>
    </row>
    <row r="627" spans="1:16" ht="15" customHeight="1">
      <c r="A627" s="20">
        <f t="shared" si="73"/>
        <v>5</v>
      </c>
      <c r="B627" s="21" t="str">
        <f t="shared" si="74"/>
        <v>知识亚点</v>
      </c>
      <c r="C627" s="21" t="str">
        <f t="shared" si="75"/>
        <v>多线共点问题</v>
      </c>
      <c r="D627" s="21" t="str">
        <f>IFERROR(IF(I627=1,INDEX( {"chinese","english","math","physics","chemistry","biology","politics","history","geography"},MATCH(C627,{"语文","英语","数学","物理","化学","生物","政治","历史","地理"},0)),IF(I627=2,INDEX(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627,{"单项选择","阅读理解","信息匹配","完形填空","短文填空","单句填空","短文改错","单句改错","句型转换","翻译短语","翻译句子","词汇/短语及固搭","完成句子","听力"},0)),"")), "")</f>
        <v/>
      </c>
      <c r="E627" s="21" t="str">
        <f t="shared" si="76"/>
        <v>知识点</v>
      </c>
      <c r="F627" s="21" t="str">
        <f t="shared" si="77"/>
        <v>亚</v>
      </c>
      <c r="G627" s="21" t="str">
        <f>INDEX( {"body","discipline","area","topic","point"},MATCH(E627,{"知识体","知识域","知识区","知识主题","知识点"},0))</f>
        <v>point</v>
      </c>
      <c r="H627" s="21" t="str">
        <f>INDEX( {"super","just","sub","infras"},MATCH(F627,{"超","恰","亚","次"},0))</f>
        <v>sub</v>
      </c>
      <c r="I627" s="21">
        <f>MATCH(E627,{"知识体","知识域","知识区","知识主题","知识点"},0)-1</f>
        <v>4</v>
      </c>
      <c r="J627" s="21">
        <f>MATCH(F627,{"超","恰","亚","次"},0)-1</f>
        <v>2</v>
      </c>
      <c r="K627" s="21" t="str">
        <f t="shared" si="78"/>
        <v>数学</v>
      </c>
      <c r="L627" s="26" t="s">
        <v>650</v>
      </c>
      <c r="M627" s="23"/>
      <c r="N627" s="23"/>
      <c r="O627" s="24" t="str">
        <f t="shared" si="72"/>
        <v xml:space="preserve">
  - 
    name:  多线共点问题
    title:  多线共点问题
    description: 
    koLyro: point
    koLyri:  sub
    son: </v>
      </c>
      <c r="P627" s="27" t="str">
        <f t="shared" si="79"/>
        <v xml:space="preserve">
            - 
              name:  多线共点问题
              title:  多线共点问题
              description: 
              koLyro: point
              koLyri:  sub
              son: </v>
      </c>
    </row>
    <row r="628" spans="1:16" ht="15" customHeight="1">
      <c r="A628" s="20">
        <f t="shared" si="73"/>
        <v>5</v>
      </c>
      <c r="B628" s="21" t="str">
        <f t="shared" si="74"/>
        <v>知识亚点</v>
      </c>
      <c r="C628" s="21" t="str">
        <f t="shared" si="75"/>
        <v>多点共面问题</v>
      </c>
      <c r="D628" s="21" t="str">
        <f>IFERROR(IF(I628=1,INDEX( {"chinese","english","math","physics","chemistry","biology","politics","history","geography"},MATCH(C628,{"语文","英语","数学","物理","化学","生物","政治","历史","地理"},0)),IF(I628=2,INDEX(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628,{"单项选择","阅读理解","信息匹配","完形填空","短文填空","单句填空","短文改错","单句改错","句型转换","翻译短语","翻译句子","词汇/短语及固搭","完成句子","听力"},0)),"")), "")</f>
        <v/>
      </c>
      <c r="E628" s="21" t="str">
        <f t="shared" si="76"/>
        <v>知识点</v>
      </c>
      <c r="F628" s="21" t="str">
        <f t="shared" si="77"/>
        <v>亚</v>
      </c>
      <c r="G628" s="21" t="str">
        <f>INDEX( {"body","discipline","area","topic","point"},MATCH(E628,{"知识体","知识域","知识区","知识主题","知识点"},0))</f>
        <v>point</v>
      </c>
      <c r="H628" s="21" t="str">
        <f>INDEX( {"super","just","sub","infras"},MATCH(F628,{"超","恰","亚","次"},0))</f>
        <v>sub</v>
      </c>
      <c r="I628" s="21">
        <f>MATCH(E628,{"知识体","知识域","知识区","知识主题","知识点"},0)-1</f>
        <v>4</v>
      </c>
      <c r="J628" s="21">
        <f>MATCH(F628,{"超","恰","亚","次"},0)-1</f>
        <v>2</v>
      </c>
      <c r="K628" s="21" t="str">
        <f t="shared" si="78"/>
        <v>数学</v>
      </c>
      <c r="L628" s="26" t="s">
        <v>651</v>
      </c>
      <c r="M628" s="23"/>
      <c r="N628" s="23"/>
      <c r="O628" s="24" t="str">
        <f t="shared" si="72"/>
        <v xml:space="preserve">
  - 
    name:  多点共面问题
    title:  多点共面问题
    description: 
    koLyro: point
    koLyri:  sub
    son: </v>
      </c>
      <c r="P628" s="27" t="str">
        <f t="shared" si="79"/>
        <v xml:space="preserve">
            - 
              name:  多点共面问题
              title:  多点共面问题
              description: 
              koLyro: point
              koLyri:  sub
              son: </v>
      </c>
    </row>
    <row r="629" spans="1:16" ht="15" customHeight="1">
      <c r="A629" s="20">
        <f t="shared" si="73"/>
        <v>5</v>
      </c>
      <c r="B629" s="21" t="str">
        <f t="shared" si="74"/>
        <v>知识亚点</v>
      </c>
      <c r="C629" s="21" t="str">
        <f t="shared" si="75"/>
        <v>多线共面问题</v>
      </c>
      <c r="D629" s="21" t="str">
        <f>IFERROR(IF(I629=1,INDEX( {"chinese","english","math","physics","chemistry","biology","politics","history","geography"},MATCH(C629,{"语文","英语","数学","物理","化学","生物","政治","历史","地理"},0)),IF(I629=2,INDEX(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629,{"单项选择","阅读理解","信息匹配","完形填空","短文填空","单句填空","短文改错","单句改错","句型转换","翻译短语","翻译句子","词汇/短语及固搭","完成句子","听力"},0)),"")), "")</f>
        <v/>
      </c>
      <c r="E629" s="21" t="str">
        <f t="shared" si="76"/>
        <v>知识点</v>
      </c>
      <c r="F629" s="21" t="str">
        <f t="shared" si="77"/>
        <v>亚</v>
      </c>
      <c r="G629" s="21" t="str">
        <f>INDEX( {"body","discipline","area","topic","point"},MATCH(E629,{"知识体","知识域","知识区","知识主题","知识点"},0))</f>
        <v>point</v>
      </c>
      <c r="H629" s="21" t="str">
        <f>INDEX( {"super","just","sub","infras"},MATCH(F629,{"超","恰","亚","次"},0))</f>
        <v>sub</v>
      </c>
      <c r="I629" s="21">
        <f>MATCH(E629,{"知识体","知识域","知识区","知识主题","知识点"},0)-1</f>
        <v>4</v>
      </c>
      <c r="J629" s="21">
        <f>MATCH(F629,{"超","恰","亚","次"},0)-1</f>
        <v>2</v>
      </c>
      <c r="K629" s="21" t="str">
        <f t="shared" si="78"/>
        <v>数学</v>
      </c>
      <c r="L629" s="26" t="s">
        <v>652</v>
      </c>
      <c r="M629" s="23"/>
      <c r="N629" s="23"/>
      <c r="O629" s="24" t="str">
        <f t="shared" si="72"/>
        <v xml:space="preserve">
  - 
    name:  多线共面问题
    title:  多线共面问题
    description: 
    koLyro: point
    koLyri:  sub
    son: </v>
      </c>
      <c r="P629" s="27" t="str">
        <f t="shared" si="79"/>
        <v xml:space="preserve">
            - 
              name:  多线共面问题
              title:  多线共面问题
              description: 
              koLyro: point
              koLyri:  sub
              son: </v>
      </c>
    </row>
    <row r="630" spans="1:16" ht="15" customHeight="1">
      <c r="A630" s="20">
        <f t="shared" si="73"/>
        <v>4</v>
      </c>
      <c r="B630" s="21" t="str">
        <f t="shared" si="74"/>
        <v>知识点</v>
      </c>
      <c r="C630" s="21" t="str">
        <f t="shared" si="75"/>
        <v>平行公理</v>
      </c>
      <c r="D630" s="21" t="str">
        <f>IFERROR(IF(I630=1,INDEX( {"chinese","english","math","physics","chemistry","biology","politics","history","geography"},MATCH(C630,{"语文","英语","数学","物理","化学","生物","政治","历史","地理"},0)),IF(I630=2,INDEX(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630,{"单项选择","阅读理解","信息匹配","完形填空","短文填空","单句填空","短文改错","单句改错","句型转换","翻译短语","翻译句子","词汇/短语及固搭","完成句子","听力"},0)),"")), "")</f>
        <v/>
      </c>
      <c r="E630" s="21" t="str">
        <f t="shared" si="76"/>
        <v>知识点</v>
      </c>
      <c r="F630" s="21" t="str">
        <f t="shared" si="77"/>
        <v>恰</v>
      </c>
      <c r="G630" s="21" t="str">
        <f>INDEX( {"body","discipline","area","topic","point"},MATCH(E630,{"知识体","知识域","知识区","知识主题","知识点"},0))</f>
        <v>point</v>
      </c>
      <c r="H630" s="21" t="str">
        <f>INDEX( {"super","just","sub","infras"},MATCH(F630,{"超","恰","亚","次"},0))</f>
        <v>just</v>
      </c>
      <c r="I630" s="21">
        <f>MATCH(E630,{"知识体","知识域","知识区","知识主题","知识点"},0)-1</f>
        <v>4</v>
      </c>
      <c r="J630" s="21">
        <f>MATCH(F630,{"超","恰","亚","次"},0)-1</f>
        <v>1</v>
      </c>
      <c r="K630" s="21" t="str">
        <f t="shared" si="78"/>
        <v>数学</v>
      </c>
      <c r="L630" s="26" t="s">
        <v>653</v>
      </c>
      <c r="M630" s="23"/>
      <c r="N630" s="23"/>
      <c r="O630" s="24" t="str">
        <f t="shared" si="72"/>
        <v xml:space="preserve">
  - 
    name:  平行公理
    title:  平行公理
    description: 
    koLyro: point
    koLyri:  just
    son: </v>
      </c>
      <c r="P630" s="27" t="str">
        <f t="shared" si="79"/>
        <v xml:space="preserve">
          - 
            name:  平行公理
            title:  平行公理
            description: 
            koLyro: point
            koLyri:  just
            son: </v>
      </c>
    </row>
    <row r="631" spans="1:16" ht="15" customHeight="1">
      <c r="A631" s="20">
        <f t="shared" si="73"/>
        <v>4</v>
      </c>
      <c r="B631" s="21" t="str">
        <f t="shared" si="74"/>
        <v>知识点</v>
      </c>
      <c r="C631" s="21" t="str">
        <f t="shared" si="75"/>
        <v>等角定理</v>
      </c>
      <c r="D631" s="21" t="str">
        <f>IFERROR(IF(I631=1,INDEX( {"chinese","english","math","physics","chemistry","biology","politics","history","geography"},MATCH(C631,{"语文","英语","数学","物理","化学","生物","政治","历史","地理"},0)),IF(I631=2,INDEX(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631,{"单项选择","阅读理解","信息匹配","完形填空","短文填空","单句填空","短文改错","单句改错","句型转换","翻译短语","翻译句子","词汇/短语及固搭","完成句子","听力"},0)),"")), "")</f>
        <v/>
      </c>
      <c r="E631" s="21" t="str">
        <f t="shared" si="76"/>
        <v>知识点</v>
      </c>
      <c r="F631" s="21" t="str">
        <f t="shared" si="77"/>
        <v>恰</v>
      </c>
      <c r="G631" s="21" t="str">
        <f>INDEX( {"body","discipline","area","topic","point"},MATCH(E631,{"知识体","知识域","知识区","知识主题","知识点"},0))</f>
        <v>point</v>
      </c>
      <c r="H631" s="21" t="str">
        <f>INDEX( {"super","just","sub","infras"},MATCH(F631,{"超","恰","亚","次"},0))</f>
        <v>just</v>
      </c>
      <c r="I631" s="21">
        <f>MATCH(E631,{"知识体","知识域","知识区","知识主题","知识点"},0)-1</f>
        <v>4</v>
      </c>
      <c r="J631" s="21">
        <f>MATCH(F631,{"超","恰","亚","次"},0)-1</f>
        <v>1</v>
      </c>
      <c r="K631" s="21" t="str">
        <f t="shared" si="78"/>
        <v>数学</v>
      </c>
      <c r="L631" s="26" t="s">
        <v>654</v>
      </c>
      <c r="M631" s="23"/>
      <c r="N631" s="23"/>
      <c r="O631" s="24" t="str">
        <f t="shared" si="72"/>
        <v xml:space="preserve">
  - 
    name:  等角定理
    title:  等角定理
    description: 
    koLyro: point
    koLyri:  just
    son: </v>
      </c>
      <c r="P631" s="27" t="str">
        <f t="shared" si="79"/>
        <v xml:space="preserve">
          - 
            name:  等角定理
            title:  等角定理
            description: 
            koLyro: point
            koLyri:  just
            son: </v>
      </c>
    </row>
    <row r="632" spans="1:16" ht="15" customHeight="1">
      <c r="A632" s="20">
        <f t="shared" si="73"/>
        <v>4</v>
      </c>
      <c r="B632" s="21" t="str">
        <f t="shared" si="74"/>
        <v>知识点</v>
      </c>
      <c r="C632" s="21" t="str">
        <f t="shared" si="75"/>
        <v>空间中点、线、面的位置关系</v>
      </c>
      <c r="D632" s="21" t="str">
        <f>IFERROR(IF(I632=1,INDEX( {"chinese","english","math","physics","chemistry","biology","politics","history","geography"},MATCH(C632,{"语文","英语","数学","物理","化学","生物","政治","历史","地理"},0)),IF(I632=2,INDEX(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632,{"单项选择","阅读理解","信息匹配","完形填空","短文填空","单句填空","短文改错","单句改错","句型转换","翻译短语","翻译句子","词汇/短语及固搭","完成句子","听力"},0)),"")), "")</f>
        <v/>
      </c>
      <c r="E632" s="21" t="str">
        <f t="shared" si="76"/>
        <v>知识点</v>
      </c>
      <c r="F632" s="21" t="str">
        <f t="shared" si="77"/>
        <v>恰</v>
      </c>
      <c r="G632" s="21" t="str">
        <f>INDEX( {"body","discipline","area","topic","point"},MATCH(E632,{"知识体","知识域","知识区","知识主题","知识点"},0))</f>
        <v>point</v>
      </c>
      <c r="H632" s="21" t="str">
        <f>INDEX( {"super","just","sub","infras"},MATCH(F632,{"超","恰","亚","次"},0))</f>
        <v>just</v>
      </c>
      <c r="I632" s="21">
        <f>MATCH(E632,{"知识体","知识域","知识区","知识主题","知识点"},0)-1</f>
        <v>4</v>
      </c>
      <c r="J632" s="21">
        <f>MATCH(F632,{"超","恰","亚","次"},0)-1</f>
        <v>1</v>
      </c>
      <c r="K632" s="21" t="str">
        <f t="shared" si="78"/>
        <v>数学</v>
      </c>
      <c r="L632" s="26" t="s">
        <v>655</v>
      </c>
      <c r="M632" s="23"/>
      <c r="N632" s="23"/>
      <c r="O632" s="24" t="str">
        <f t="shared" si="72"/>
        <v xml:space="preserve">
  - 
    name:  空间中点、线、面的位置关系
    title:  空间中点、线、面的位置关系
    description: 
    koLyro: point
    koLyri:  just
    son: </v>
      </c>
      <c r="P632" s="27" t="str">
        <f t="shared" si="79"/>
        <v xml:space="preserve">
          - 
            name:  空间中点、线、面的位置关系
            title:  空间中点、线、面的位置关系
            description: 
            koLyro: point
            koLyri:  just
            son: </v>
      </c>
    </row>
    <row r="633" spans="1:16" ht="15" customHeight="1">
      <c r="A633" s="20">
        <f t="shared" si="73"/>
        <v>5</v>
      </c>
      <c r="B633" s="21" t="str">
        <f t="shared" si="74"/>
        <v>知识亚点</v>
      </c>
      <c r="C633" s="21" t="str">
        <f t="shared" si="75"/>
        <v>空间两直线的位置关系</v>
      </c>
      <c r="D633" s="21" t="str">
        <f>IFERROR(IF(I633=1,INDEX( {"chinese","english","math","physics","chemistry","biology","politics","history","geography"},MATCH(C633,{"语文","英语","数学","物理","化学","生物","政治","历史","地理"},0)),IF(I633=2,INDEX(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633,{"单项选择","阅读理解","信息匹配","完形填空","短文填空","单句填空","短文改错","单句改错","句型转换","翻译短语","翻译句子","词汇/短语及固搭","完成句子","听力"},0)),"")), "")</f>
        <v/>
      </c>
      <c r="E633" s="21" t="str">
        <f t="shared" si="76"/>
        <v>知识点</v>
      </c>
      <c r="F633" s="21" t="str">
        <f t="shared" si="77"/>
        <v>亚</v>
      </c>
      <c r="G633" s="21" t="str">
        <f>INDEX( {"body","discipline","area","topic","point"},MATCH(E633,{"知识体","知识域","知识区","知识主题","知识点"},0))</f>
        <v>point</v>
      </c>
      <c r="H633" s="21" t="str">
        <f>INDEX( {"super","just","sub","infras"},MATCH(F633,{"超","恰","亚","次"},0))</f>
        <v>sub</v>
      </c>
      <c r="I633" s="21">
        <f>MATCH(E633,{"知识体","知识域","知识区","知识主题","知识点"},0)-1</f>
        <v>4</v>
      </c>
      <c r="J633" s="21">
        <f>MATCH(F633,{"超","恰","亚","次"},0)-1</f>
        <v>2</v>
      </c>
      <c r="K633" s="21" t="str">
        <f t="shared" si="78"/>
        <v>数学</v>
      </c>
      <c r="L633" s="26" t="s">
        <v>656</v>
      </c>
      <c r="M633" s="23"/>
      <c r="N633" s="23"/>
      <c r="O633" s="24" t="str">
        <f t="shared" si="72"/>
        <v xml:space="preserve">
  - 
    name:  空间两直线的位置关系
    title:  空间两直线的位置关系
    description: 
    koLyro: point
    koLyri:  sub
    son: </v>
      </c>
      <c r="P633" s="27" t="str">
        <f t="shared" si="79"/>
        <v xml:space="preserve">
            - 
              name:  空间两直线的位置关系
              title:  空间两直线的位置关系
              description: 
              koLyro: point
              koLyri:  sub
              son: </v>
      </c>
    </row>
    <row r="634" spans="1:16" ht="15" customHeight="1">
      <c r="A634" s="20">
        <f t="shared" si="73"/>
        <v>5</v>
      </c>
      <c r="B634" s="21" t="str">
        <f t="shared" si="74"/>
        <v>知识亚点</v>
      </c>
      <c r="C634" s="21" t="str">
        <f t="shared" si="75"/>
        <v>空间两平面间的位置关系</v>
      </c>
      <c r="D634" s="21" t="str">
        <f>IFERROR(IF(I634=1,INDEX( {"chinese","english","math","physics","chemistry","biology","politics","history","geography"},MATCH(C634,{"语文","英语","数学","物理","化学","生物","政治","历史","地理"},0)),IF(I634=2,INDEX(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634,{"单项选择","阅读理解","信息匹配","完形填空","短文填空","单句填空","短文改错","单句改错","句型转换","翻译短语","翻译句子","词汇/短语及固搭","完成句子","听力"},0)),"")), "")</f>
        <v/>
      </c>
      <c r="E634" s="21" t="str">
        <f t="shared" si="76"/>
        <v>知识点</v>
      </c>
      <c r="F634" s="21" t="str">
        <f t="shared" si="77"/>
        <v>亚</v>
      </c>
      <c r="G634" s="21" t="str">
        <f>INDEX( {"body","discipline","area","topic","point"},MATCH(E634,{"知识体","知识域","知识区","知识主题","知识点"},0))</f>
        <v>point</v>
      </c>
      <c r="H634" s="21" t="str">
        <f>INDEX( {"super","just","sub","infras"},MATCH(F634,{"超","恰","亚","次"},0))</f>
        <v>sub</v>
      </c>
      <c r="I634" s="21">
        <f>MATCH(E634,{"知识体","知识域","知识区","知识主题","知识点"},0)-1</f>
        <v>4</v>
      </c>
      <c r="J634" s="21">
        <f>MATCH(F634,{"超","恰","亚","次"},0)-1</f>
        <v>2</v>
      </c>
      <c r="K634" s="21" t="str">
        <f t="shared" si="78"/>
        <v>数学</v>
      </c>
      <c r="L634" s="26" t="s">
        <v>657</v>
      </c>
      <c r="M634" s="23"/>
      <c r="N634" s="23"/>
      <c r="O634" s="24" t="str">
        <f t="shared" si="72"/>
        <v xml:space="preserve">
  - 
    name:  空间两平面间的位置关系
    title:  空间两平面间的位置关系
    description: 
    koLyro: point
    koLyri:  sub
    son: </v>
      </c>
      <c r="P634" s="27" t="str">
        <f t="shared" si="79"/>
        <v xml:space="preserve">
            - 
              name:  空间两平面间的位置关系
              title:  空间两平面间的位置关系
              description: 
              koLyro: point
              koLyri:  sub
              son: </v>
      </c>
    </row>
    <row r="635" spans="1:16" ht="15" customHeight="1">
      <c r="A635" s="20">
        <f t="shared" si="73"/>
        <v>5</v>
      </c>
      <c r="B635" s="21" t="str">
        <f t="shared" si="74"/>
        <v>知识亚点</v>
      </c>
      <c r="C635" s="21" t="str">
        <f t="shared" si="75"/>
        <v>空间直线与平面的位置关系</v>
      </c>
      <c r="D635" s="21" t="str">
        <f>IFERROR(IF(I635=1,INDEX( {"chinese","english","math","physics","chemistry","biology","politics","history","geography"},MATCH(C635,{"语文","英语","数学","物理","化学","生物","政治","历史","地理"},0)),IF(I635=2,INDEX(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635,{"单项选择","阅读理解","信息匹配","完形填空","短文填空","单句填空","短文改错","单句改错","句型转换","翻译短语","翻译句子","词汇/短语及固搭","完成句子","听力"},0)),"")), "")</f>
        <v/>
      </c>
      <c r="E635" s="21" t="str">
        <f t="shared" si="76"/>
        <v>知识点</v>
      </c>
      <c r="F635" s="21" t="str">
        <f t="shared" si="77"/>
        <v>亚</v>
      </c>
      <c r="G635" s="21" t="str">
        <f>INDEX( {"body","discipline","area","topic","point"},MATCH(E635,{"知识体","知识域","知识区","知识主题","知识点"},0))</f>
        <v>point</v>
      </c>
      <c r="H635" s="21" t="str">
        <f>INDEX( {"super","just","sub","infras"},MATCH(F635,{"超","恰","亚","次"},0))</f>
        <v>sub</v>
      </c>
      <c r="I635" s="21">
        <f>MATCH(E635,{"知识体","知识域","知识区","知识主题","知识点"},0)-1</f>
        <v>4</v>
      </c>
      <c r="J635" s="21">
        <f>MATCH(F635,{"超","恰","亚","次"},0)-1</f>
        <v>2</v>
      </c>
      <c r="K635" s="21" t="str">
        <f t="shared" si="78"/>
        <v>数学</v>
      </c>
      <c r="L635" s="26" t="s">
        <v>658</v>
      </c>
      <c r="M635" s="23"/>
      <c r="N635" s="23"/>
      <c r="O635" s="24" t="str">
        <f t="shared" si="72"/>
        <v xml:space="preserve">
  - 
    name:  空间直线与平面的位置关系
    title:  空间直线与平面的位置关系
    description: 
    koLyro: point
    koLyri:  sub
    son: </v>
      </c>
      <c r="P635" s="27" t="str">
        <f t="shared" si="79"/>
        <v xml:space="preserve">
            - 
              name:  空间直线与平面的位置关系
              title:  空间直线与平面的位置关系
              description: 
              koLyro: point
              koLyri:  sub
              son: </v>
      </c>
    </row>
    <row r="636" spans="1:16" ht="15" customHeight="1">
      <c r="A636" s="20">
        <f t="shared" si="73"/>
        <v>4</v>
      </c>
      <c r="B636" s="21" t="str">
        <f t="shared" si="74"/>
        <v>知识点</v>
      </c>
      <c r="C636" s="21" t="str">
        <f t="shared" si="75"/>
        <v>异面直线</v>
      </c>
      <c r="D636" s="21" t="str">
        <f>IFERROR(IF(I636=1,INDEX( {"chinese","english","math","physics","chemistry","biology","politics","history","geography"},MATCH(C636,{"语文","英语","数学","物理","化学","生物","政治","历史","地理"},0)),IF(I636=2,INDEX(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636,{"单项选择","阅读理解","信息匹配","完形填空","短文填空","单句填空","短文改错","单句改错","句型转换","翻译短语","翻译句子","词汇/短语及固搭","完成句子","听力"},0)),"")), "")</f>
        <v/>
      </c>
      <c r="E636" s="21" t="str">
        <f t="shared" si="76"/>
        <v>知识点</v>
      </c>
      <c r="F636" s="21" t="str">
        <f t="shared" si="77"/>
        <v>恰</v>
      </c>
      <c r="G636" s="21" t="str">
        <f>INDEX( {"body","discipline","area","topic","point"},MATCH(E636,{"知识体","知识域","知识区","知识主题","知识点"},0))</f>
        <v>point</v>
      </c>
      <c r="H636" s="21" t="str">
        <f>INDEX( {"super","just","sub","infras"},MATCH(F636,{"超","恰","亚","次"},0))</f>
        <v>just</v>
      </c>
      <c r="I636" s="21">
        <f>MATCH(E636,{"知识体","知识域","知识区","知识主题","知识点"},0)-1</f>
        <v>4</v>
      </c>
      <c r="J636" s="21">
        <f>MATCH(F636,{"超","恰","亚","次"},0)-1</f>
        <v>1</v>
      </c>
      <c r="K636" s="21" t="str">
        <f t="shared" si="78"/>
        <v>数学</v>
      </c>
      <c r="L636" s="26" t="s">
        <v>659</v>
      </c>
      <c r="M636" s="23"/>
      <c r="N636" s="23"/>
      <c r="O636" s="24" t="str">
        <f t="shared" si="72"/>
        <v xml:space="preserve">
  - 
    name:  异面直线
    title:  异面直线
    description: 
    koLyro: point
    koLyri:  just
    son: </v>
      </c>
      <c r="P636" s="27" t="str">
        <f t="shared" si="79"/>
        <v xml:space="preserve">
          - 
            name:  异面直线
            title:  异面直线
            description: 
            koLyro: point
            koLyri:  just
            son: </v>
      </c>
    </row>
    <row r="637" spans="1:16" ht="15" customHeight="1">
      <c r="A637" s="20">
        <f t="shared" si="73"/>
        <v>4</v>
      </c>
      <c r="B637" s="21" t="str">
        <f t="shared" si="74"/>
        <v>知识点</v>
      </c>
      <c r="C637" s="21" t="str">
        <f t="shared" si="75"/>
        <v>异面直线所成的角</v>
      </c>
      <c r="D637" s="21" t="str">
        <f>IFERROR(IF(I637=1,INDEX( {"chinese","english","math","physics","chemistry","biology","politics","history","geography"},MATCH(C637,{"语文","英语","数学","物理","化学","生物","政治","历史","地理"},0)),IF(I637=2,INDEX(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637,{"单项选择","阅读理解","信息匹配","完形填空","短文填空","单句填空","短文改错","单句改错","句型转换","翻译短语","翻译句子","词汇/短语及固搭","完成句子","听力"},0)),"")), "")</f>
        <v/>
      </c>
      <c r="E637" s="21" t="str">
        <f t="shared" si="76"/>
        <v>知识点</v>
      </c>
      <c r="F637" s="21" t="str">
        <f t="shared" si="77"/>
        <v>恰</v>
      </c>
      <c r="G637" s="21" t="str">
        <f>INDEX( {"body","discipline","area","topic","point"},MATCH(E637,{"知识体","知识域","知识区","知识主题","知识点"},0))</f>
        <v>point</v>
      </c>
      <c r="H637" s="21" t="str">
        <f>INDEX( {"super","just","sub","infras"},MATCH(F637,{"超","恰","亚","次"},0))</f>
        <v>just</v>
      </c>
      <c r="I637" s="21">
        <f>MATCH(E637,{"知识体","知识域","知识区","知识主题","知识点"},0)-1</f>
        <v>4</v>
      </c>
      <c r="J637" s="21">
        <f>MATCH(F637,{"超","恰","亚","次"},0)-1</f>
        <v>1</v>
      </c>
      <c r="K637" s="21" t="str">
        <f t="shared" si="78"/>
        <v>数学</v>
      </c>
      <c r="L637" s="26" t="s">
        <v>660</v>
      </c>
      <c r="M637" s="23"/>
      <c r="N637" s="23"/>
      <c r="O637" s="24" t="str">
        <f t="shared" si="72"/>
        <v xml:space="preserve">
  - 
    name:  异面直线所成的角
    title:  异面直线所成的角
    description: 
    koLyro: point
    koLyri:  just
    son: </v>
      </c>
      <c r="P637" s="27" t="str">
        <f t="shared" si="79"/>
        <v xml:space="preserve">
          - 
            name:  异面直线所成的角
            title:  异面直线所成的角
            description: 
            koLyro: point
            koLyri:  just
            son: </v>
      </c>
    </row>
    <row r="638" spans="1:16" ht="15" customHeight="1">
      <c r="A638" s="20">
        <f t="shared" si="73"/>
        <v>3</v>
      </c>
      <c r="B638" s="21" t="str">
        <f t="shared" si="74"/>
        <v>知识主题</v>
      </c>
      <c r="C638" s="21" t="str">
        <f t="shared" si="75"/>
        <v xml:space="preserve"> 直线、平面平行的判定及其性质</v>
      </c>
      <c r="D638" s="21" t="str">
        <f>IFERROR(IF(I638=1,INDEX( {"chinese","english","math","physics","chemistry","biology","politics","history","geography"},MATCH(C638,{"语文","英语","数学","物理","化学","生物","政治","历史","地理"},0)),IF(I638=2,INDEX(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638,{"单项选择","阅读理解","信息匹配","完形填空","短文填空","单句填空","短文改错","单句改错","句型转换","翻译短语","翻译句子","词汇/短语及固搭","完成句子","听力"},0)),"")), "")</f>
        <v/>
      </c>
      <c r="E638" s="21" t="str">
        <f t="shared" si="76"/>
        <v>知识主题</v>
      </c>
      <c r="F638" s="21" t="str">
        <f t="shared" si="77"/>
        <v>恰</v>
      </c>
      <c r="G638" s="21" t="str">
        <f>INDEX( {"body","discipline","area","topic","point"},MATCH(E638,{"知识体","知识域","知识区","知识主题","知识点"},0))</f>
        <v>topic</v>
      </c>
      <c r="H638" s="21" t="str">
        <f>INDEX( {"super","just","sub","infras"},MATCH(F638,{"超","恰","亚","次"},0))</f>
        <v>just</v>
      </c>
      <c r="I638" s="21">
        <f>MATCH(E638,{"知识体","知识域","知识区","知识主题","知识点"},0)-1</f>
        <v>3</v>
      </c>
      <c r="J638" s="21">
        <f>MATCH(F638,{"超","恰","亚","次"},0)-1</f>
        <v>1</v>
      </c>
      <c r="K638" s="21" t="str">
        <f t="shared" si="78"/>
        <v>数学</v>
      </c>
      <c r="L638" s="26" t="s">
        <v>4638</v>
      </c>
      <c r="M638" s="23" t="s">
        <v>662</v>
      </c>
      <c r="N638" s="23"/>
      <c r="O638" s="24" t="str">
        <f t="shared" si="72"/>
        <v xml:space="preserve">
  - 
    name:   直线、平面平行的判定及其性质
    title:   直线、平面平行的判定及其性质
    description: 
    koLyro: topic
    koLyri:  just
    son: </v>
      </c>
      <c r="P638" s="27" t="str">
        <f t="shared" si="79"/>
        <v xml:space="preserve">
        - 
          name:   直线、平面平行的判定及其性质
          title:   直线、平面平行的判定及其性质
          description: 
          koLyro: topic
          koLyri:  just
          son: </v>
      </c>
    </row>
    <row r="639" spans="1:16" ht="15" customHeight="1">
      <c r="A639" s="20">
        <f t="shared" si="73"/>
        <v>4</v>
      </c>
      <c r="B639" s="21" t="str">
        <f t="shared" si="74"/>
        <v>知识点</v>
      </c>
      <c r="C639" s="21" t="str">
        <f t="shared" si="75"/>
        <v>直线与平面平行</v>
      </c>
      <c r="D639" s="21" t="str">
        <f>IFERROR(IF(I639=1,INDEX( {"chinese","english","math","physics","chemistry","biology","politics","history","geography"},MATCH(C639,{"语文","英语","数学","物理","化学","生物","政治","历史","地理"},0)),IF(I639=2,INDEX(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639,{"单项选择","阅读理解","信息匹配","完形填空","短文填空","单句填空","短文改错","单句改错","句型转换","翻译短语","翻译句子","词汇/短语及固搭","完成句子","听力"},0)),"")), "")</f>
        <v/>
      </c>
      <c r="E639" s="21" t="str">
        <f t="shared" si="76"/>
        <v>知识点</v>
      </c>
      <c r="F639" s="21" t="str">
        <f t="shared" si="77"/>
        <v>恰</v>
      </c>
      <c r="G639" s="21" t="str">
        <f>INDEX( {"body","discipline","area","topic","point"},MATCH(E639,{"知识体","知识域","知识区","知识主题","知识点"},0))</f>
        <v>point</v>
      </c>
      <c r="H639" s="21" t="str">
        <f>INDEX( {"super","just","sub","infras"},MATCH(F639,{"超","恰","亚","次"},0))</f>
        <v>just</v>
      </c>
      <c r="I639" s="21">
        <f>MATCH(E639,{"知识体","知识域","知识区","知识主题","知识点"},0)-1</f>
        <v>4</v>
      </c>
      <c r="J639" s="21">
        <f>MATCH(F639,{"超","恰","亚","次"},0)-1</f>
        <v>1</v>
      </c>
      <c r="K639" s="21" t="str">
        <f t="shared" si="78"/>
        <v>数学</v>
      </c>
      <c r="L639" s="26" t="s">
        <v>663</v>
      </c>
      <c r="M639" s="23"/>
      <c r="N639" s="23"/>
      <c r="O639" s="24" t="str">
        <f t="shared" si="72"/>
        <v xml:space="preserve">
  - 
    name:  直线与平面平行
    title:  直线与平面平行
    description: 
    koLyro: point
    koLyri:  just
    son: </v>
      </c>
      <c r="P639" s="27" t="str">
        <f t="shared" si="79"/>
        <v xml:space="preserve">
          - 
            name:  直线与平面平行
            title:  直线与平面平行
            description: 
            koLyro: point
            koLyri:  just
            son: </v>
      </c>
    </row>
    <row r="640" spans="1:16" ht="15" customHeight="1">
      <c r="A640" s="20">
        <f t="shared" si="73"/>
        <v>5</v>
      </c>
      <c r="B640" s="21" t="str">
        <f t="shared" si="74"/>
        <v>知识亚点</v>
      </c>
      <c r="C640" s="21" t="str">
        <f t="shared" si="75"/>
        <v>直线与平面平行的判定定理</v>
      </c>
      <c r="D640" s="21" t="str">
        <f>IFERROR(IF(I640=1,INDEX( {"chinese","english","math","physics","chemistry","biology","politics","history","geography"},MATCH(C640,{"语文","英语","数学","物理","化学","生物","政治","历史","地理"},0)),IF(I640=2,INDEX(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640,{"单项选择","阅读理解","信息匹配","完形填空","短文填空","单句填空","短文改错","单句改错","句型转换","翻译短语","翻译句子","词汇/短语及固搭","完成句子","听力"},0)),"")), "")</f>
        <v/>
      </c>
      <c r="E640" s="21" t="str">
        <f t="shared" si="76"/>
        <v>知识点</v>
      </c>
      <c r="F640" s="21" t="str">
        <f t="shared" si="77"/>
        <v>亚</v>
      </c>
      <c r="G640" s="21" t="str">
        <f>INDEX( {"body","discipline","area","topic","point"},MATCH(E640,{"知识体","知识域","知识区","知识主题","知识点"},0))</f>
        <v>point</v>
      </c>
      <c r="H640" s="21" t="str">
        <f>INDEX( {"super","just","sub","infras"},MATCH(F640,{"超","恰","亚","次"},0))</f>
        <v>sub</v>
      </c>
      <c r="I640" s="21">
        <f>MATCH(E640,{"知识体","知识域","知识区","知识主题","知识点"},0)-1</f>
        <v>4</v>
      </c>
      <c r="J640" s="21">
        <f>MATCH(F640,{"超","恰","亚","次"},0)-1</f>
        <v>2</v>
      </c>
      <c r="K640" s="21" t="str">
        <f t="shared" si="78"/>
        <v>数学</v>
      </c>
      <c r="L640" s="26" t="s">
        <v>664</v>
      </c>
      <c r="M640" s="23"/>
      <c r="N640" s="23"/>
      <c r="O640" s="24" t="str">
        <f t="shared" si="72"/>
        <v xml:space="preserve">
  - 
    name:  直线与平面平行的判定定理
    title:  直线与平面平行的判定定理
    description: 
    koLyro: point
    koLyri:  sub
    son: </v>
      </c>
      <c r="P640" s="27" t="str">
        <f t="shared" si="79"/>
        <v xml:space="preserve">
            - 
              name:  直线与平面平行的判定定理
              title:  直线与平面平行的判定定理
              description: 
              koLyro: point
              koLyri:  sub
              son: </v>
      </c>
    </row>
    <row r="641" spans="1:16" ht="15" customHeight="1">
      <c r="A641" s="20">
        <f t="shared" si="73"/>
        <v>5</v>
      </c>
      <c r="B641" s="21" t="str">
        <f t="shared" si="74"/>
        <v>知识亚点</v>
      </c>
      <c r="C641" s="21" t="str">
        <f t="shared" si="75"/>
        <v>直线与平面平行的证明</v>
      </c>
      <c r="D641" s="21" t="str">
        <f>IFERROR(IF(I641=1,INDEX( {"chinese","english","math","physics","chemistry","biology","politics","history","geography"},MATCH(C641,{"语文","英语","数学","物理","化学","生物","政治","历史","地理"},0)),IF(I641=2,INDEX(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641,{"单项选择","阅读理解","信息匹配","完形填空","短文填空","单句填空","短文改错","单句改错","句型转换","翻译短语","翻译句子","词汇/短语及固搭","完成句子","听力"},0)),"")), "")</f>
        <v/>
      </c>
      <c r="E641" s="21" t="str">
        <f t="shared" si="76"/>
        <v>知识点</v>
      </c>
      <c r="F641" s="21" t="str">
        <f t="shared" si="77"/>
        <v>亚</v>
      </c>
      <c r="G641" s="21" t="str">
        <f>INDEX( {"body","discipline","area","topic","point"},MATCH(E641,{"知识体","知识域","知识区","知识主题","知识点"},0))</f>
        <v>point</v>
      </c>
      <c r="H641" s="21" t="str">
        <f>INDEX( {"super","just","sub","infras"},MATCH(F641,{"超","恰","亚","次"},0))</f>
        <v>sub</v>
      </c>
      <c r="I641" s="21">
        <f>MATCH(E641,{"知识体","知识域","知识区","知识主题","知识点"},0)-1</f>
        <v>4</v>
      </c>
      <c r="J641" s="21">
        <f>MATCH(F641,{"超","恰","亚","次"},0)-1</f>
        <v>2</v>
      </c>
      <c r="K641" s="21" t="str">
        <f t="shared" si="78"/>
        <v>数学</v>
      </c>
      <c r="L641" s="26" t="s">
        <v>665</v>
      </c>
      <c r="M641" s="23"/>
      <c r="N641" s="23"/>
      <c r="O641" s="24" t="str">
        <f t="shared" si="72"/>
        <v xml:space="preserve">
  - 
    name:  直线与平面平行的证明
    title:  直线与平面平行的证明
    description: 
    koLyro: point
    koLyri:  sub
    son: </v>
      </c>
      <c r="P641" s="27" t="str">
        <f t="shared" si="79"/>
        <v xml:space="preserve">
            - 
              name:  直线与平面平行的证明
              title:  直线与平面平行的证明
              description: 
              koLyro: point
              koLyri:  sub
              son: </v>
      </c>
    </row>
    <row r="642" spans="1:16" ht="15" customHeight="1">
      <c r="A642" s="20">
        <f t="shared" si="73"/>
        <v>5</v>
      </c>
      <c r="B642" s="21" t="str">
        <f t="shared" si="74"/>
        <v>知识亚点</v>
      </c>
      <c r="C642" s="21" t="str">
        <f t="shared" si="75"/>
        <v>直线与平面平行的性质定理</v>
      </c>
      <c r="D642" s="21" t="str">
        <f>IFERROR(IF(I642=1,INDEX( {"chinese","english","math","physics","chemistry","biology","politics","history","geography"},MATCH(C642,{"语文","英语","数学","物理","化学","生物","政治","历史","地理"},0)),IF(I642=2,INDEX(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642,{"单项选择","阅读理解","信息匹配","完形填空","短文填空","单句填空","短文改错","单句改错","句型转换","翻译短语","翻译句子","词汇/短语及固搭","完成句子","听力"},0)),"")), "")</f>
        <v/>
      </c>
      <c r="E642" s="21" t="str">
        <f t="shared" si="76"/>
        <v>知识点</v>
      </c>
      <c r="F642" s="21" t="str">
        <f t="shared" si="77"/>
        <v>亚</v>
      </c>
      <c r="G642" s="21" t="str">
        <f>INDEX( {"body","discipline","area","topic","point"},MATCH(E642,{"知识体","知识域","知识区","知识主题","知识点"},0))</f>
        <v>point</v>
      </c>
      <c r="H642" s="21" t="str">
        <f>INDEX( {"super","just","sub","infras"},MATCH(F642,{"超","恰","亚","次"},0))</f>
        <v>sub</v>
      </c>
      <c r="I642" s="21">
        <f>MATCH(E642,{"知识体","知识域","知识区","知识主题","知识点"},0)-1</f>
        <v>4</v>
      </c>
      <c r="J642" s="21">
        <f>MATCH(F642,{"超","恰","亚","次"},0)-1</f>
        <v>2</v>
      </c>
      <c r="K642" s="21" t="str">
        <f t="shared" si="78"/>
        <v>数学</v>
      </c>
      <c r="L642" s="26" t="s">
        <v>666</v>
      </c>
      <c r="M642" s="23"/>
      <c r="N642" s="23"/>
      <c r="O642" s="24" t="str">
        <f t="shared" si="72"/>
        <v xml:space="preserve">
  - 
    name:  直线与平面平行的性质定理
    title:  直线与平面平行的性质定理
    description: 
    koLyro: point
    koLyri:  sub
    son: </v>
      </c>
      <c r="P642" s="27" t="str">
        <f t="shared" si="79"/>
        <v xml:space="preserve">
            - 
              name:  直线与平面平行的性质定理
              title:  直线与平面平行的性质定理
              description: 
              koLyro: point
              koLyri:  sub
              son: </v>
      </c>
    </row>
    <row r="643" spans="1:16" ht="15" customHeight="1">
      <c r="A643" s="20">
        <f t="shared" si="73"/>
        <v>5</v>
      </c>
      <c r="B643" s="21" t="str">
        <f t="shared" si="74"/>
        <v>知识亚点</v>
      </c>
      <c r="C643" s="21" t="str">
        <f t="shared" si="75"/>
        <v>直线与平面平行的存在性问题</v>
      </c>
      <c r="D643" s="21" t="str">
        <f>IFERROR(IF(I643=1,INDEX( {"chinese","english","math","physics","chemistry","biology","politics","history","geography"},MATCH(C643,{"语文","英语","数学","物理","化学","生物","政治","历史","地理"},0)),IF(I643=2,INDEX(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643,{"单项选择","阅读理解","信息匹配","完形填空","短文填空","单句填空","短文改错","单句改错","句型转换","翻译短语","翻译句子","词汇/短语及固搭","完成句子","听力"},0)),"")), "")</f>
        <v/>
      </c>
      <c r="E643" s="21" t="str">
        <f t="shared" si="76"/>
        <v>知识点</v>
      </c>
      <c r="F643" s="21" t="str">
        <f t="shared" si="77"/>
        <v>亚</v>
      </c>
      <c r="G643" s="21" t="str">
        <f>INDEX( {"body","discipline","area","topic","point"},MATCH(E643,{"知识体","知识域","知识区","知识主题","知识点"},0))</f>
        <v>point</v>
      </c>
      <c r="H643" s="21" t="str">
        <f>INDEX( {"super","just","sub","infras"},MATCH(F643,{"超","恰","亚","次"},0))</f>
        <v>sub</v>
      </c>
      <c r="I643" s="21">
        <f>MATCH(E643,{"知识体","知识域","知识区","知识主题","知识点"},0)-1</f>
        <v>4</v>
      </c>
      <c r="J643" s="21">
        <f>MATCH(F643,{"超","恰","亚","次"},0)-1</f>
        <v>2</v>
      </c>
      <c r="K643" s="21" t="str">
        <f t="shared" si="78"/>
        <v>数学</v>
      </c>
      <c r="L643" s="26" t="s">
        <v>667</v>
      </c>
      <c r="M643" s="23"/>
      <c r="N643" s="23"/>
      <c r="O643" s="24" t="str">
        <f t="shared" ref="O643:O706" si="80">SUBSTITUTE(SUBSTITUTE(SUBSTITUTE(SUBSTITUTE($O$1,"NAME",IF(D643="",C643,D643)),"TITLE",C643),"KO_LYRO",G643),"KO_LYRI",H643)</f>
        <v xml:space="preserve">
  - 
    name:  直线与平面平行的存在性问题
    title:  直线与平面平行的存在性问题
    description: 
    koLyro: point
    koLyri:  sub
    son: </v>
      </c>
      <c r="P643" s="27" t="str">
        <f t="shared" si="79"/>
        <v xml:space="preserve">
            - 
              name:  直线与平面平行的存在性问题
              title:  直线与平面平行的存在性问题
              description: 
              koLyro: point
              koLyri:  sub
              son: </v>
      </c>
    </row>
    <row r="644" spans="1:16" ht="15" customHeight="1">
      <c r="A644" s="20">
        <f t="shared" ref="A644:A707" si="81">IFERROR(FIND("├",L644),0)</f>
        <v>4</v>
      </c>
      <c r="B644" s="21" t="str">
        <f t="shared" ref="B644:B707" si="82">MID(L644,FIND("«",L644)+1,FIND("»",L644)-FIND("«",L644)-1)</f>
        <v>知识点</v>
      </c>
      <c r="C644" s="21" t="str">
        <f t="shared" ref="C644:C707" si="83">RIGHT(L644,LEN(L644)-FIND("»",L644))</f>
        <v>平面与平面平行</v>
      </c>
      <c r="D644" s="21" t="str">
        <f>IFERROR(IF(I644=1,INDEX( {"chinese","english","math","physics","chemistry","biology","politics","history","geography"},MATCH(C644,{"语文","英语","数学","物理","化学","生物","政治","历史","地理"},0)),IF(I644=2,INDEX(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644,{"单项选择","阅读理解","信息匹配","完形填空","短文填空","单句填空","短文改错","单句改错","句型转换","翻译短语","翻译句子","词汇/短语及固搭","完成句子","听力"},0)),"")), "")</f>
        <v/>
      </c>
      <c r="E644" s="21" t="str">
        <f t="shared" ref="E644:E707" si="84">SUBSTITUTE(SUBSTITUTE(SUBSTITUTE(SUBSTITUTE(B644,"超",""),"恰",""),"亚",""),"次","")</f>
        <v>知识点</v>
      </c>
      <c r="F644" s="21" t="str">
        <f t="shared" ref="F644:F707" si="85">IF(IFERROR(FIND("超",B644),-1)&gt;0,"超",  IF(IFERROR(FIND("亚",B644),-1)&gt;0,"亚",   IF(IFERROR(FIND("次",B644),-1)&gt;0,"次",    "恰"  )))</f>
        <v>恰</v>
      </c>
      <c r="G644" s="21" t="str">
        <f>INDEX( {"body","discipline","area","topic","point"},MATCH(E644,{"知识体","知识域","知识区","知识主题","知识点"},0))</f>
        <v>point</v>
      </c>
      <c r="H644" s="21" t="str">
        <f>INDEX( {"super","just","sub","infras"},MATCH(F644,{"超","恰","亚","次"},0))</f>
        <v>just</v>
      </c>
      <c r="I644" s="21">
        <f>MATCH(E644,{"知识体","知识域","知识区","知识主题","知识点"},0)-1</f>
        <v>4</v>
      </c>
      <c r="J644" s="21">
        <f>MATCH(F644,{"超","恰","亚","次"},0)-1</f>
        <v>1</v>
      </c>
      <c r="K644" s="21" t="str">
        <f t="shared" ref="K644:K707" si="86">IF(I644=0,"",IF(I644=1,C644,K643))</f>
        <v>数学</v>
      </c>
      <c r="L644" s="26" t="s">
        <v>668</v>
      </c>
      <c r="M644" s="23"/>
      <c r="N644" s="23"/>
      <c r="O644" s="24" t="str">
        <f t="shared" si="80"/>
        <v xml:space="preserve">
  - 
    name:  平面与平面平行
    title:  平面与平面平行
    description: 
    koLyro: point
    koLyri:  just
    son: </v>
      </c>
      <c r="P644" s="27" t="str">
        <f t="shared" si="79"/>
        <v xml:space="preserve">
          - 
            name:  平面与平面平行
            title:  平面与平面平行
            description: 
            koLyro: point
            koLyri:  just
            son: </v>
      </c>
    </row>
    <row r="645" spans="1:16" ht="15" customHeight="1">
      <c r="A645" s="20">
        <f t="shared" si="81"/>
        <v>5</v>
      </c>
      <c r="B645" s="21" t="str">
        <f t="shared" si="82"/>
        <v>知识亚点</v>
      </c>
      <c r="C645" s="21" t="str">
        <f t="shared" si="83"/>
        <v>平面与平面平行的判定定理</v>
      </c>
      <c r="D645" s="21" t="str">
        <f>IFERROR(IF(I645=1,INDEX( {"chinese","english","math","physics","chemistry","biology","politics","history","geography"},MATCH(C645,{"语文","英语","数学","物理","化学","生物","政治","历史","地理"},0)),IF(I645=2,INDEX(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645,{"单项选择","阅读理解","信息匹配","完形填空","短文填空","单句填空","短文改错","单句改错","句型转换","翻译短语","翻译句子","词汇/短语及固搭","完成句子","听力"},0)),"")), "")</f>
        <v/>
      </c>
      <c r="E645" s="21" t="str">
        <f t="shared" si="84"/>
        <v>知识点</v>
      </c>
      <c r="F645" s="21" t="str">
        <f t="shared" si="85"/>
        <v>亚</v>
      </c>
      <c r="G645" s="21" t="str">
        <f>INDEX( {"body","discipline","area","topic","point"},MATCH(E645,{"知识体","知识域","知识区","知识主题","知识点"},0))</f>
        <v>point</v>
      </c>
      <c r="H645" s="21" t="str">
        <f>INDEX( {"super","just","sub","infras"},MATCH(F645,{"超","恰","亚","次"},0))</f>
        <v>sub</v>
      </c>
      <c r="I645" s="21">
        <f>MATCH(E645,{"知识体","知识域","知识区","知识主题","知识点"},0)-1</f>
        <v>4</v>
      </c>
      <c r="J645" s="21">
        <f>MATCH(F645,{"超","恰","亚","次"},0)-1</f>
        <v>2</v>
      </c>
      <c r="K645" s="21" t="str">
        <f t="shared" si="86"/>
        <v>数学</v>
      </c>
      <c r="L645" s="26" t="s">
        <v>669</v>
      </c>
      <c r="M645" s="23"/>
      <c r="N645" s="23"/>
      <c r="O645" s="24" t="str">
        <f t="shared" si="80"/>
        <v xml:space="preserve">
  - 
    name:  平面与平面平行的判定定理
    title:  平面与平面平行的判定定理
    description: 
    koLyro: point
    koLyri:  sub
    son: </v>
      </c>
      <c r="P645" s="27" t="str">
        <f t="shared" ref="P645:P708" si="87">SUBSTITUTE(O645,CHAR(10),CHAR(10)&amp;REPT("  ",A645))</f>
        <v xml:space="preserve">
            - 
              name:  平面与平面平行的判定定理
              title:  平面与平面平行的判定定理
              description: 
              koLyro: point
              koLyri:  sub
              son: </v>
      </c>
    </row>
    <row r="646" spans="1:16" ht="15" customHeight="1">
      <c r="A646" s="20">
        <f t="shared" si="81"/>
        <v>5</v>
      </c>
      <c r="B646" s="21" t="str">
        <f t="shared" si="82"/>
        <v>知识亚点</v>
      </c>
      <c r="C646" s="21" t="str">
        <f t="shared" si="83"/>
        <v>平面与平面平行的证明</v>
      </c>
      <c r="D646" s="21" t="str">
        <f>IFERROR(IF(I646=1,INDEX( {"chinese","english","math","physics","chemistry","biology","politics","history","geography"},MATCH(C646,{"语文","英语","数学","物理","化学","生物","政治","历史","地理"},0)),IF(I646=2,INDEX(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646,{"单项选择","阅读理解","信息匹配","完形填空","短文填空","单句填空","短文改错","单句改错","句型转换","翻译短语","翻译句子","词汇/短语及固搭","完成句子","听力"},0)),"")), "")</f>
        <v/>
      </c>
      <c r="E646" s="21" t="str">
        <f t="shared" si="84"/>
        <v>知识点</v>
      </c>
      <c r="F646" s="21" t="str">
        <f t="shared" si="85"/>
        <v>亚</v>
      </c>
      <c r="G646" s="21" t="str">
        <f>INDEX( {"body","discipline","area","topic","point"},MATCH(E646,{"知识体","知识域","知识区","知识主题","知识点"},0))</f>
        <v>point</v>
      </c>
      <c r="H646" s="21" t="str">
        <f>INDEX( {"super","just","sub","infras"},MATCH(F646,{"超","恰","亚","次"},0))</f>
        <v>sub</v>
      </c>
      <c r="I646" s="21">
        <f>MATCH(E646,{"知识体","知识域","知识区","知识主题","知识点"},0)-1</f>
        <v>4</v>
      </c>
      <c r="J646" s="21">
        <f>MATCH(F646,{"超","恰","亚","次"},0)-1</f>
        <v>2</v>
      </c>
      <c r="K646" s="21" t="str">
        <f t="shared" si="86"/>
        <v>数学</v>
      </c>
      <c r="L646" s="26" t="s">
        <v>670</v>
      </c>
      <c r="M646" s="23"/>
      <c r="N646" s="23"/>
      <c r="O646" s="24" t="str">
        <f t="shared" si="80"/>
        <v xml:space="preserve">
  - 
    name:  平面与平面平行的证明
    title:  平面与平面平行的证明
    description: 
    koLyro: point
    koLyri:  sub
    son: </v>
      </c>
      <c r="P646" s="27" t="str">
        <f t="shared" si="87"/>
        <v xml:space="preserve">
            - 
              name:  平面与平面平行的证明
              title:  平面与平面平行的证明
              description: 
              koLyro: point
              koLyri:  sub
              son: </v>
      </c>
    </row>
    <row r="647" spans="1:16" ht="15" customHeight="1">
      <c r="A647" s="20">
        <f t="shared" si="81"/>
        <v>5</v>
      </c>
      <c r="B647" s="21" t="str">
        <f t="shared" si="82"/>
        <v>知识亚点</v>
      </c>
      <c r="C647" s="21" t="str">
        <f t="shared" si="83"/>
        <v>平面与平面平行的性质定理</v>
      </c>
      <c r="D647" s="21" t="str">
        <f>IFERROR(IF(I647=1,INDEX( {"chinese","english","math","physics","chemistry","biology","politics","history","geography"},MATCH(C647,{"语文","英语","数学","物理","化学","生物","政治","历史","地理"},0)),IF(I647=2,INDEX(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647,{"单项选择","阅读理解","信息匹配","完形填空","短文填空","单句填空","短文改错","单句改错","句型转换","翻译短语","翻译句子","词汇/短语及固搭","完成句子","听力"},0)),"")), "")</f>
        <v/>
      </c>
      <c r="E647" s="21" t="str">
        <f t="shared" si="84"/>
        <v>知识点</v>
      </c>
      <c r="F647" s="21" t="str">
        <f t="shared" si="85"/>
        <v>亚</v>
      </c>
      <c r="G647" s="21" t="str">
        <f>INDEX( {"body","discipline","area","topic","point"},MATCH(E647,{"知识体","知识域","知识区","知识主题","知识点"},0))</f>
        <v>point</v>
      </c>
      <c r="H647" s="21" t="str">
        <f>INDEX( {"super","just","sub","infras"},MATCH(F647,{"超","恰","亚","次"},0))</f>
        <v>sub</v>
      </c>
      <c r="I647" s="21">
        <f>MATCH(E647,{"知识体","知识域","知识区","知识主题","知识点"},0)-1</f>
        <v>4</v>
      </c>
      <c r="J647" s="21">
        <f>MATCH(F647,{"超","恰","亚","次"},0)-1</f>
        <v>2</v>
      </c>
      <c r="K647" s="21" t="str">
        <f t="shared" si="86"/>
        <v>数学</v>
      </c>
      <c r="L647" s="26" t="s">
        <v>671</v>
      </c>
      <c r="M647" s="23"/>
      <c r="N647" s="23"/>
      <c r="O647" s="24" t="str">
        <f t="shared" si="80"/>
        <v xml:space="preserve">
  - 
    name:  平面与平面平行的性质定理
    title:  平面与平面平行的性质定理
    description: 
    koLyro: point
    koLyri:  sub
    son: </v>
      </c>
      <c r="P647" s="27" t="str">
        <f t="shared" si="87"/>
        <v xml:space="preserve">
            - 
              name:  平面与平面平行的性质定理
              title:  平面与平面平行的性质定理
              description: 
              koLyro: point
              koLyri:  sub
              son: </v>
      </c>
    </row>
    <row r="648" spans="1:16" ht="15" customHeight="1">
      <c r="A648" s="20">
        <f t="shared" si="81"/>
        <v>4</v>
      </c>
      <c r="B648" s="21" t="str">
        <f t="shared" si="82"/>
        <v>知识点</v>
      </c>
      <c r="C648" s="21" t="str">
        <f t="shared" si="83"/>
        <v>平行关系的判定</v>
      </c>
      <c r="D648" s="21" t="str">
        <f>IFERROR(IF(I648=1,INDEX( {"chinese","english","math","physics","chemistry","biology","politics","history","geography"},MATCH(C648,{"语文","英语","数学","物理","化学","生物","政治","历史","地理"},0)),IF(I648=2,INDEX(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648,{"单项选择","阅读理解","信息匹配","完形填空","短文填空","单句填空","短文改错","单句改错","句型转换","翻译短语","翻译句子","词汇/短语及固搭","完成句子","听力"},0)),"")), "")</f>
        <v/>
      </c>
      <c r="E648" s="21" t="str">
        <f t="shared" si="84"/>
        <v>知识点</v>
      </c>
      <c r="F648" s="21" t="str">
        <f t="shared" si="85"/>
        <v>恰</v>
      </c>
      <c r="G648" s="21" t="str">
        <f>INDEX( {"body","discipline","area","topic","point"},MATCH(E648,{"知识体","知识域","知识区","知识主题","知识点"},0))</f>
        <v>point</v>
      </c>
      <c r="H648" s="21" t="str">
        <f>INDEX( {"super","just","sub","infras"},MATCH(F648,{"超","恰","亚","次"},0))</f>
        <v>just</v>
      </c>
      <c r="I648" s="21">
        <f>MATCH(E648,{"知识体","知识域","知识区","知识主题","知识点"},0)-1</f>
        <v>4</v>
      </c>
      <c r="J648" s="21">
        <f>MATCH(F648,{"超","恰","亚","次"},0)-1</f>
        <v>1</v>
      </c>
      <c r="K648" s="21" t="str">
        <f t="shared" si="86"/>
        <v>数学</v>
      </c>
      <c r="L648" s="26" t="s">
        <v>672</v>
      </c>
      <c r="M648" s="23"/>
      <c r="N648" s="23"/>
      <c r="O648" s="24" t="str">
        <f t="shared" si="80"/>
        <v xml:space="preserve">
  - 
    name:  平行关系的判定
    title:  平行关系的判定
    description: 
    koLyro: point
    koLyri:  just
    son: </v>
      </c>
      <c r="P648" s="27" t="str">
        <f t="shared" si="87"/>
        <v xml:space="preserve">
          - 
            name:  平行关系的判定
            title:  平行关系的判定
            description: 
            koLyro: point
            koLyri:  just
            son: </v>
      </c>
    </row>
    <row r="649" spans="1:16" ht="15" customHeight="1">
      <c r="A649" s="20">
        <f t="shared" si="81"/>
        <v>4</v>
      </c>
      <c r="B649" s="21" t="str">
        <f t="shared" si="82"/>
        <v>知识点</v>
      </c>
      <c r="C649" s="21" t="str">
        <f t="shared" si="83"/>
        <v>平行条件下的点和线的关系</v>
      </c>
      <c r="D649" s="21" t="str">
        <f>IFERROR(IF(I649=1,INDEX( {"chinese","english","math","physics","chemistry","biology","politics","history","geography"},MATCH(C649,{"语文","英语","数学","物理","化学","生物","政治","历史","地理"},0)),IF(I649=2,INDEX(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649,{"单项选择","阅读理解","信息匹配","完形填空","短文填空","单句填空","短文改错","单句改错","句型转换","翻译短语","翻译句子","词汇/短语及固搭","完成句子","听力"},0)),"")), "")</f>
        <v/>
      </c>
      <c r="E649" s="21" t="str">
        <f t="shared" si="84"/>
        <v>知识点</v>
      </c>
      <c r="F649" s="21" t="str">
        <f t="shared" si="85"/>
        <v>恰</v>
      </c>
      <c r="G649" s="21" t="str">
        <f>INDEX( {"body","discipline","area","topic","point"},MATCH(E649,{"知识体","知识域","知识区","知识主题","知识点"},0))</f>
        <v>point</v>
      </c>
      <c r="H649" s="21" t="str">
        <f>INDEX( {"super","just","sub","infras"},MATCH(F649,{"超","恰","亚","次"},0))</f>
        <v>just</v>
      </c>
      <c r="I649" s="21">
        <f>MATCH(E649,{"知识体","知识域","知识区","知识主题","知识点"},0)-1</f>
        <v>4</v>
      </c>
      <c r="J649" s="21">
        <f>MATCH(F649,{"超","恰","亚","次"},0)-1</f>
        <v>1</v>
      </c>
      <c r="K649" s="21" t="str">
        <f t="shared" si="86"/>
        <v>数学</v>
      </c>
      <c r="L649" s="26" t="s">
        <v>673</v>
      </c>
      <c r="M649" s="23"/>
      <c r="N649" s="23"/>
      <c r="O649" s="24" t="str">
        <f t="shared" si="80"/>
        <v xml:space="preserve">
  - 
    name:  平行条件下的点和线的关系
    title:  平行条件下的点和线的关系
    description: 
    koLyro: point
    koLyri:  just
    son: </v>
      </c>
      <c r="P649" s="27" t="str">
        <f t="shared" si="87"/>
        <v xml:space="preserve">
          - 
            name:  平行条件下的点和线的关系
            title:  平行条件下的点和线的关系
            description: 
            koLyro: point
            koLyri:  just
            son: </v>
      </c>
    </row>
    <row r="650" spans="1:16" ht="15" customHeight="1">
      <c r="A650" s="20">
        <f t="shared" si="81"/>
        <v>3</v>
      </c>
      <c r="B650" s="21" t="str">
        <f t="shared" si="82"/>
        <v>知识主题</v>
      </c>
      <c r="C650" s="21" t="str">
        <f t="shared" si="83"/>
        <v xml:space="preserve"> 直线、平面垂直的判定及其性质</v>
      </c>
      <c r="D650" s="21" t="str">
        <f>IFERROR(IF(I650=1,INDEX( {"chinese","english","math","physics","chemistry","biology","politics","history","geography"},MATCH(C650,{"语文","英语","数学","物理","化学","生物","政治","历史","地理"},0)),IF(I650=2,INDEX(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650,{"单项选择","阅读理解","信息匹配","完形填空","短文填空","单句填空","短文改错","单句改错","句型转换","翻译短语","翻译句子","词汇/短语及固搭","完成句子","听力"},0)),"")), "")</f>
        <v/>
      </c>
      <c r="E650" s="21" t="str">
        <f t="shared" si="84"/>
        <v>知识主题</v>
      </c>
      <c r="F650" s="21" t="str">
        <f t="shared" si="85"/>
        <v>恰</v>
      </c>
      <c r="G650" s="21" t="str">
        <f>INDEX( {"body","discipline","area","topic","point"},MATCH(E650,{"知识体","知识域","知识区","知识主题","知识点"},0))</f>
        <v>topic</v>
      </c>
      <c r="H650" s="21" t="str">
        <f>INDEX( {"super","just","sub","infras"},MATCH(F650,{"超","恰","亚","次"},0))</f>
        <v>just</v>
      </c>
      <c r="I650" s="21">
        <f>MATCH(E650,{"知识体","知识域","知识区","知识主题","知识点"},0)-1</f>
        <v>3</v>
      </c>
      <c r="J650" s="21">
        <f>MATCH(F650,{"超","恰","亚","次"},0)-1</f>
        <v>1</v>
      </c>
      <c r="K650" s="21" t="str">
        <f t="shared" si="86"/>
        <v>数学</v>
      </c>
      <c r="L650" s="26" t="s">
        <v>4639</v>
      </c>
      <c r="M650" s="23" t="s">
        <v>675</v>
      </c>
      <c r="N650" s="23"/>
      <c r="O650" s="24" t="str">
        <f t="shared" si="80"/>
        <v xml:space="preserve">
  - 
    name:   直线、平面垂直的判定及其性质
    title:   直线、平面垂直的判定及其性质
    description: 
    koLyro: topic
    koLyri:  just
    son: </v>
      </c>
      <c r="P650" s="27" t="str">
        <f t="shared" si="87"/>
        <v xml:space="preserve">
        - 
          name:   直线、平面垂直的判定及其性质
          title:   直线、平面垂直的判定及其性质
          description: 
          koLyro: topic
          koLyri:  just
          son: </v>
      </c>
    </row>
    <row r="651" spans="1:16" ht="15" customHeight="1">
      <c r="A651" s="20">
        <f t="shared" si="81"/>
        <v>4</v>
      </c>
      <c r="B651" s="21" t="str">
        <f t="shared" si="82"/>
        <v>知识点</v>
      </c>
      <c r="C651" s="21" t="str">
        <f t="shared" si="83"/>
        <v>直线与平面垂直</v>
      </c>
      <c r="D651" s="21" t="str">
        <f>IFERROR(IF(I651=1,INDEX( {"chinese","english","math","physics","chemistry","biology","politics","history","geography"},MATCH(C651,{"语文","英语","数学","物理","化学","生物","政治","历史","地理"},0)),IF(I651=2,INDEX(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651,{"单项选择","阅读理解","信息匹配","完形填空","短文填空","单句填空","短文改错","单句改错","句型转换","翻译短语","翻译句子","词汇/短语及固搭","完成句子","听力"},0)),"")), "")</f>
        <v/>
      </c>
      <c r="E651" s="21" t="str">
        <f t="shared" si="84"/>
        <v>知识点</v>
      </c>
      <c r="F651" s="21" t="str">
        <f t="shared" si="85"/>
        <v>恰</v>
      </c>
      <c r="G651" s="21" t="str">
        <f>INDEX( {"body","discipline","area","topic","point"},MATCH(E651,{"知识体","知识域","知识区","知识主题","知识点"},0))</f>
        <v>point</v>
      </c>
      <c r="H651" s="21" t="str">
        <f>INDEX( {"super","just","sub","infras"},MATCH(F651,{"超","恰","亚","次"},0))</f>
        <v>just</v>
      </c>
      <c r="I651" s="21">
        <f>MATCH(E651,{"知识体","知识域","知识区","知识主题","知识点"},0)-1</f>
        <v>4</v>
      </c>
      <c r="J651" s="21">
        <f>MATCH(F651,{"超","恰","亚","次"},0)-1</f>
        <v>1</v>
      </c>
      <c r="K651" s="21" t="str">
        <f t="shared" si="86"/>
        <v>数学</v>
      </c>
      <c r="L651" s="26" t="s">
        <v>676</v>
      </c>
      <c r="M651" s="23"/>
      <c r="N651" s="23"/>
      <c r="O651" s="24" t="str">
        <f t="shared" si="80"/>
        <v xml:space="preserve">
  - 
    name:  直线与平面垂直
    title:  直线与平面垂直
    description: 
    koLyro: point
    koLyri:  just
    son: </v>
      </c>
      <c r="P651" s="27" t="str">
        <f t="shared" si="87"/>
        <v xml:space="preserve">
          - 
            name:  直线与平面垂直
            title:  直线与平面垂直
            description: 
            koLyro: point
            koLyri:  just
            son: </v>
      </c>
    </row>
    <row r="652" spans="1:16" ht="15" customHeight="1">
      <c r="A652" s="20">
        <f t="shared" si="81"/>
        <v>5</v>
      </c>
      <c r="B652" s="21" t="str">
        <f t="shared" si="82"/>
        <v>知识亚点</v>
      </c>
      <c r="C652" s="21" t="str">
        <f t="shared" si="83"/>
        <v>直线与平面垂直的定义</v>
      </c>
      <c r="D652" s="21" t="str">
        <f>IFERROR(IF(I652=1,INDEX( {"chinese","english","math","physics","chemistry","biology","politics","history","geography"},MATCH(C652,{"语文","英语","数学","物理","化学","生物","政治","历史","地理"},0)),IF(I652=2,INDEX(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652,{"单项选择","阅读理解","信息匹配","完形填空","短文填空","单句填空","短文改错","单句改错","句型转换","翻译短语","翻译句子","词汇/短语及固搭","完成句子","听力"},0)),"")), "")</f>
        <v/>
      </c>
      <c r="E652" s="21" t="str">
        <f t="shared" si="84"/>
        <v>知识点</v>
      </c>
      <c r="F652" s="21" t="str">
        <f t="shared" si="85"/>
        <v>亚</v>
      </c>
      <c r="G652" s="21" t="str">
        <f>INDEX( {"body","discipline","area","topic","point"},MATCH(E652,{"知识体","知识域","知识区","知识主题","知识点"},0))</f>
        <v>point</v>
      </c>
      <c r="H652" s="21" t="str">
        <f>INDEX( {"super","just","sub","infras"},MATCH(F652,{"超","恰","亚","次"},0))</f>
        <v>sub</v>
      </c>
      <c r="I652" s="21">
        <f>MATCH(E652,{"知识体","知识域","知识区","知识主题","知识点"},0)-1</f>
        <v>4</v>
      </c>
      <c r="J652" s="21">
        <f>MATCH(F652,{"超","恰","亚","次"},0)-1</f>
        <v>2</v>
      </c>
      <c r="K652" s="21" t="str">
        <f t="shared" si="86"/>
        <v>数学</v>
      </c>
      <c r="L652" s="26" t="s">
        <v>677</v>
      </c>
      <c r="M652" s="23"/>
      <c r="N652" s="23"/>
      <c r="O652" s="24" t="str">
        <f t="shared" si="80"/>
        <v xml:space="preserve">
  - 
    name:  直线与平面垂直的定义
    title:  直线与平面垂直的定义
    description: 
    koLyro: point
    koLyri:  sub
    son: </v>
      </c>
      <c r="P652" s="27" t="str">
        <f t="shared" si="87"/>
        <v xml:space="preserve">
            - 
              name:  直线与平面垂直的定义
              title:  直线与平面垂直的定义
              description: 
              koLyro: point
              koLyri:  sub
              son: </v>
      </c>
    </row>
    <row r="653" spans="1:16" ht="15" customHeight="1">
      <c r="A653" s="20">
        <f t="shared" si="81"/>
        <v>5</v>
      </c>
      <c r="B653" s="21" t="str">
        <f t="shared" si="82"/>
        <v>知识亚点</v>
      </c>
      <c r="C653" s="21" t="str">
        <f t="shared" si="83"/>
        <v>直线与平面垂直的判定定理</v>
      </c>
      <c r="D653" s="21" t="str">
        <f>IFERROR(IF(I653=1,INDEX( {"chinese","english","math","physics","chemistry","biology","politics","history","geography"},MATCH(C653,{"语文","英语","数学","物理","化学","生物","政治","历史","地理"},0)),IF(I653=2,INDEX(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653,{"单项选择","阅读理解","信息匹配","完形填空","短文填空","单句填空","短文改错","单句改错","句型转换","翻译短语","翻译句子","词汇/短语及固搭","完成句子","听力"},0)),"")), "")</f>
        <v/>
      </c>
      <c r="E653" s="21" t="str">
        <f t="shared" si="84"/>
        <v>知识点</v>
      </c>
      <c r="F653" s="21" t="str">
        <f t="shared" si="85"/>
        <v>亚</v>
      </c>
      <c r="G653" s="21" t="str">
        <f>INDEX( {"body","discipline","area","topic","point"},MATCH(E653,{"知识体","知识域","知识区","知识主题","知识点"},0))</f>
        <v>point</v>
      </c>
      <c r="H653" s="21" t="str">
        <f>INDEX( {"super","just","sub","infras"},MATCH(F653,{"超","恰","亚","次"},0))</f>
        <v>sub</v>
      </c>
      <c r="I653" s="21">
        <f>MATCH(E653,{"知识体","知识域","知识区","知识主题","知识点"},0)-1</f>
        <v>4</v>
      </c>
      <c r="J653" s="21">
        <f>MATCH(F653,{"超","恰","亚","次"},0)-1</f>
        <v>2</v>
      </c>
      <c r="K653" s="21" t="str">
        <f t="shared" si="86"/>
        <v>数学</v>
      </c>
      <c r="L653" s="26" t="s">
        <v>678</v>
      </c>
      <c r="M653" s="23"/>
      <c r="N653" s="23"/>
      <c r="O653" s="24" t="str">
        <f t="shared" si="80"/>
        <v xml:space="preserve">
  - 
    name:  直线与平面垂直的判定定理
    title:  直线与平面垂直的判定定理
    description: 
    koLyro: point
    koLyri:  sub
    son: </v>
      </c>
      <c r="P653" s="27" t="str">
        <f t="shared" si="87"/>
        <v xml:space="preserve">
            - 
              name:  直线与平面垂直的判定定理
              title:  直线与平面垂直的判定定理
              description: 
              koLyro: point
              koLyri:  sub
              son: </v>
      </c>
    </row>
    <row r="654" spans="1:16" ht="15" customHeight="1">
      <c r="A654" s="20">
        <f t="shared" si="81"/>
        <v>5</v>
      </c>
      <c r="B654" s="21" t="str">
        <f t="shared" si="82"/>
        <v>知识亚点</v>
      </c>
      <c r="C654" s="21" t="str">
        <f t="shared" si="83"/>
        <v>直线与平面垂直的证明</v>
      </c>
      <c r="D654" s="21" t="str">
        <f>IFERROR(IF(I654=1,INDEX( {"chinese","english","math","physics","chemistry","biology","politics","history","geography"},MATCH(C654,{"语文","英语","数学","物理","化学","生物","政治","历史","地理"},0)),IF(I654=2,INDEX(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654,{"单项选择","阅读理解","信息匹配","完形填空","短文填空","单句填空","短文改错","单句改错","句型转换","翻译短语","翻译句子","词汇/短语及固搭","完成句子","听力"},0)),"")), "")</f>
        <v/>
      </c>
      <c r="E654" s="21" t="str">
        <f t="shared" si="84"/>
        <v>知识点</v>
      </c>
      <c r="F654" s="21" t="str">
        <f t="shared" si="85"/>
        <v>亚</v>
      </c>
      <c r="G654" s="21" t="str">
        <f>INDEX( {"body","discipline","area","topic","point"},MATCH(E654,{"知识体","知识域","知识区","知识主题","知识点"},0))</f>
        <v>point</v>
      </c>
      <c r="H654" s="21" t="str">
        <f>INDEX( {"super","just","sub","infras"},MATCH(F654,{"超","恰","亚","次"},0))</f>
        <v>sub</v>
      </c>
      <c r="I654" s="21">
        <f>MATCH(E654,{"知识体","知识域","知识区","知识主题","知识点"},0)-1</f>
        <v>4</v>
      </c>
      <c r="J654" s="21">
        <f>MATCH(F654,{"超","恰","亚","次"},0)-1</f>
        <v>2</v>
      </c>
      <c r="K654" s="21" t="str">
        <f t="shared" si="86"/>
        <v>数学</v>
      </c>
      <c r="L654" s="26" t="s">
        <v>679</v>
      </c>
      <c r="M654" s="23"/>
      <c r="N654" s="23"/>
      <c r="O654" s="24" t="str">
        <f t="shared" si="80"/>
        <v xml:space="preserve">
  - 
    name:  直线与平面垂直的证明
    title:  直线与平面垂直的证明
    description: 
    koLyro: point
    koLyri:  sub
    son: </v>
      </c>
      <c r="P654" s="27" t="str">
        <f t="shared" si="87"/>
        <v xml:space="preserve">
            - 
              name:  直线与平面垂直的证明
              title:  直线与平面垂直的证明
              description: 
              koLyro: point
              koLyri:  sub
              son: </v>
      </c>
    </row>
    <row r="655" spans="1:16" ht="15" customHeight="1">
      <c r="A655" s="20">
        <f t="shared" si="81"/>
        <v>5</v>
      </c>
      <c r="B655" s="21" t="str">
        <f t="shared" si="82"/>
        <v>知识亚点</v>
      </c>
      <c r="C655" s="21" t="str">
        <f t="shared" si="83"/>
        <v>直线与平面垂直的性质定理</v>
      </c>
      <c r="D655" s="21" t="str">
        <f>IFERROR(IF(I655=1,INDEX( {"chinese","english","math","physics","chemistry","biology","politics","history","geography"},MATCH(C655,{"语文","英语","数学","物理","化学","生物","政治","历史","地理"},0)),IF(I655=2,INDEX(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655,{"单项选择","阅读理解","信息匹配","完形填空","短文填空","单句填空","短文改错","单句改错","句型转换","翻译短语","翻译句子","词汇/短语及固搭","完成句子","听力"},0)),"")), "")</f>
        <v/>
      </c>
      <c r="E655" s="21" t="str">
        <f t="shared" si="84"/>
        <v>知识点</v>
      </c>
      <c r="F655" s="21" t="str">
        <f t="shared" si="85"/>
        <v>亚</v>
      </c>
      <c r="G655" s="21" t="str">
        <f>INDEX( {"body","discipline","area","topic","point"},MATCH(E655,{"知识体","知识域","知识区","知识主题","知识点"},0))</f>
        <v>point</v>
      </c>
      <c r="H655" s="21" t="str">
        <f>INDEX( {"super","just","sub","infras"},MATCH(F655,{"超","恰","亚","次"},0))</f>
        <v>sub</v>
      </c>
      <c r="I655" s="21">
        <f>MATCH(E655,{"知识体","知识域","知识区","知识主题","知识点"},0)-1</f>
        <v>4</v>
      </c>
      <c r="J655" s="21">
        <f>MATCH(F655,{"超","恰","亚","次"},0)-1</f>
        <v>2</v>
      </c>
      <c r="K655" s="21" t="str">
        <f t="shared" si="86"/>
        <v>数学</v>
      </c>
      <c r="L655" s="26" t="s">
        <v>680</v>
      </c>
      <c r="M655" s="23"/>
      <c r="N655" s="23"/>
      <c r="O655" s="24" t="str">
        <f t="shared" si="80"/>
        <v xml:space="preserve">
  - 
    name:  直线与平面垂直的性质定理
    title:  直线与平面垂直的性质定理
    description: 
    koLyro: point
    koLyri:  sub
    son: </v>
      </c>
      <c r="P655" s="27" t="str">
        <f t="shared" si="87"/>
        <v xml:space="preserve">
            - 
              name:  直线与平面垂直的性质定理
              title:  直线与平面垂直的性质定理
              description: 
              koLyro: point
              koLyri:  sub
              son: </v>
      </c>
    </row>
    <row r="656" spans="1:16" ht="15" customHeight="1">
      <c r="A656" s="20">
        <f t="shared" si="81"/>
        <v>4</v>
      </c>
      <c r="B656" s="21" t="str">
        <f t="shared" si="82"/>
        <v>知识点</v>
      </c>
      <c r="C656" s="21" t="str">
        <f t="shared" si="83"/>
        <v>平面与平面垂直</v>
      </c>
      <c r="D656" s="21" t="str">
        <f>IFERROR(IF(I656=1,INDEX( {"chinese","english","math","physics","chemistry","biology","politics","history","geography"},MATCH(C656,{"语文","英语","数学","物理","化学","生物","政治","历史","地理"},0)),IF(I656=2,INDEX(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656,{"单项选择","阅读理解","信息匹配","完形填空","短文填空","单句填空","短文改错","单句改错","句型转换","翻译短语","翻译句子","词汇/短语及固搭","完成句子","听力"},0)),"")), "")</f>
        <v/>
      </c>
      <c r="E656" s="21" t="str">
        <f t="shared" si="84"/>
        <v>知识点</v>
      </c>
      <c r="F656" s="21" t="str">
        <f t="shared" si="85"/>
        <v>恰</v>
      </c>
      <c r="G656" s="21" t="str">
        <f>INDEX( {"body","discipline","area","topic","point"},MATCH(E656,{"知识体","知识域","知识区","知识主题","知识点"},0))</f>
        <v>point</v>
      </c>
      <c r="H656" s="21" t="str">
        <f>INDEX( {"super","just","sub","infras"},MATCH(F656,{"超","恰","亚","次"},0))</f>
        <v>just</v>
      </c>
      <c r="I656" s="21">
        <f>MATCH(E656,{"知识体","知识域","知识区","知识主题","知识点"},0)-1</f>
        <v>4</v>
      </c>
      <c r="J656" s="21">
        <f>MATCH(F656,{"超","恰","亚","次"},0)-1</f>
        <v>1</v>
      </c>
      <c r="K656" s="21" t="str">
        <f t="shared" si="86"/>
        <v>数学</v>
      </c>
      <c r="L656" s="26" t="s">
        <v>681</v>
      </c>
      <c r="M656" s="23"/>
      <c r="N656" s="23"/>
      <c r="O656" s="24" t="str">
        <f t="shared" si="80"/>
        <v xml:space="preserve">
  - 
    name:  平面与平面垂直
    title:  平面与平面垂直
    description: 
    koLyro: point
    koLyri:  just
    son: </v>
      </c>
      <c r="P656" s="27" t="str">
        <f t="shared" si="87"/>
        <v xml:space="preserve">
          - 
            name:  平面与平面垂直
            title:  平面与平面垂直
            description: 
            koLyro: point
            koLyri:  just
            son: </v>
      </c>
    </row>
    <row r="657" spans="1:16" ht="15" customHeight="1">
      <c r="A657" s="20">
        <f t="shared" si="81"/>
        <v>5</v>
      </c>
      <c r="B657" s="21" t="str">
        <f t="shared" si="82"/>
        <v>知识亚点</v>
      </c>
      <c r="C657" s="21" t="str">
        <f t="shared" si="83"/>
        <v>平面与平面垂直的定义</v>
      </c>
      <c r="D657" s="21" t="str">
        <f>IFERROR(IF(I657=1,INDEX( {"chinese","english","math","physics","chemistry","biology","politics","history","geography"},MATCH(C657,{"语文","英语","数学","物理","化学","生物","政治","历史","地理"},0)),IF(I657=2,INDEX(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657,{"单项选择","阅读理解","信息匹配","完形填空","短文填空","单句填空","短文改错","单句改错","句型转换","翻译短语","翻译句子","词汇/短语及固搭","完成句子","听力"},0)),"")), "")</f>
        <v/>
      </c>
      <c r="E657" s="21" t="str">
        <f t="shared" si="84"/>
        <v>知识点</v>
      </c>
      <c r="F657" s="21" t="str">
        <f t="shared" si="85"/>
        <v>亚</v>
      </c>
      <c r="G657" s="21" t="str">
        <f>INDEX( {"body","discipline","area","topic","point"},MATCH(E657,{"知识体","知识域","知识区","知识主题","知识点"},0))</f>
        <v>point</v>
      </c>
      <c r="H657" s="21" t="str">
        <f>INDEX( {"super","just","sub","infras"},MATCH(F657,{"超","恰","亚","次"},0))</f>
        <v>sub</v>
      </c>
      <c r="I657" s="21">
        <f>MATCH(E657,{"知识体","知识域","知识区","知识主题","知识点"},0)-1</f>
        <v>4</v>
      </c>
      <c r="J657" s="21">
        <f>MATCH(F657,{"超","恰","亚","次"},0)-1</f>
        <v>2</v>
      </c>
      <c r="K657" s="21" t="str">
        <f t="shared" si="86"/>
        <v>数学</v>
      </c>
      <c r="L657" s="26" t="s">
        <v>682</v>
      </c>
      <c r="M657" s="23"/>
      <c r="N657" s="23"/>
      <c r="O657" s="24" t="str">
        <f t="shared" si="80"/>
        <v xml:space="preserve">
  - 
    name:  平面与平面垂直的定义
    title:  平面与平面垂直的定义
    description: 
    koLyro: point
    koLyri:  sub
    son: </v>
      </c>
      <c r="P657" s="27" t="str">
        <f t="shared" si="87"/>
        <v xml:space="preserve">
            - 
              name:  平面与平面垂直的定义
              title:  平面与平面垂直的定义
              description: 
              koLyro: point
              koLyri:  sub
              son: </v>
      </c>
    </row>
    <row r="658" spans="1:16" ht="15" customHeight="1">
      <c r="A658" s="20">
        <f t="shared" si="81"/>
        <v>5</v>
      </c>
      <c r="B658" s="21" t="str">
        <f t="shared" si="82"/>
        <v>知识亚点</v>
      </c>
      <c r="C658" s="21" t="str">
        <f t="shared" si="83"/>
        <v>平面与平面垂直的判定</v>
      </c>
      <c r="D658" s="21" t="str">
        <f>IFERROR(IF(I658=1,INDEX( {"chinese","english","math","physics","chemistry","biology","politics","history","geography"},MATCH(C658,{"语文","英语","数学","物理","化学","生物","政治","历史","地理"},0)),IF(I658=2,INDEX(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658,{"单项选择","阅读理解","信息匹配","完形填空","短文填空","单句填空","短文改错","单句改错","句型转换","翻译短语","翻译句子","词汇/短语及固搭","完成句子","听力"},0)),"")), "")</f>
        <v/>
      </c>
      <c r="E658" s="21" t="str">
        <f t="shared" si="84"/>
        <v>知识点</v>
      </c>
      <c r="F658" s="21" t="str">
        <f t="shared" si="85"/>
        <v>亚</v>
      </c>
      <c r="G658" s="21" t="str">
        <f>INDEX( {"body","discipline","area","topic","point"},MATCH(E658,{"知识体","知识域","知识区","知识主题","知识点"},0))</f>
        <v>point</v>
      </c>
      <c r="H658" s="21" t="str">
        <f>INDEX( {"super","just","sub","infras"},MATCH(F658,{"超","恰","亚","次"},0))</f>
        <v>sub</v>
      </c>
      <c r="I658" s="21">
        <f>MATCH(E658,{"知识体","知识域","知识区","知识主题","知识点"},0)-1</f>
        <v>4</v>
      </c>
      <c r="J658" s="21">
        <f>MATCH(F658,{"超","恰","亚","次"},0)-1</f>
        <v>2</v>
      </c>
      <c r="K658" s="21" t="str">
        <f t="shared" si="86"/>
        <v>数学</v>
      </c>
      <c r="L658" s="26" t="s">
        <v>683</v>
      </c>
      <c r="M658" s="23"/>
      <c r="N658" s="23"/>
      <c r="O658" s="24" t="str">
        <f t="shared" si="80"/>
        <v xml:space="preserve">
  - 
    name:  平面与平面垂直的判定
    title:  平面与平面垂直的判定
    description: 
    koLyro: point
    koLyri:  sub
    son: </v>
      </c>
      <c r="P658" s="27" t="str">
        <f t="shared" si="87"/>
        <v xml:space="preserve">
            - 
              name:  平面与平面垂直的判定
              title:  平面与平面垂直的判定
              description: 
              koLyro: point
              koLyri:  sub
              son: </v>
      </c>
    </row>
    <row r="659" spans="1:16" ht="15" customHeight="1">
      <c r="A659" s="20">
        <f t="shared" si="81"/>
        <v>5</v>
      </c>
      <c r="B659" s="21" t="str">
        <f t="shared" si="82"/>
        <v>知识亚点</v>
      </c>
      <c r="C659" s="21" t="str">
        <f t="shared" si="83"/>
        <v>平面与平面垂直的证明</v>
      </c>
      <c r="D659" s="21" t="str">
        <f>IFERROR(IF(I659=1,INDEX( {"chinese","english","math","physics","chemistry","biology","politics","history","geography"},MATCH(C659,{"语文","英语","数学","物理","化学","生物","政治","历史","地理"},0)),IF(I659=2,INDEX(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659,{"单项选择","阅读理解","信息匹配","完形填空","短文填空","单句填空","短文改错","单句改错","句型转换","翻译短语","翻译句子","词汇/短语及固搭","完成句子","听力"},0)),"")), "")</f>
        <v/>
      </c>
      <c r="E659" s="21" t="str">
        <f t="shared" si="84"/>
        <v>知识点</v>
      </c>
      <c r="F659" s="21" t="str">
        <f t="shared" si="85"/>
        <v>亚</v>
      </c>
      <c r="G659" s="21" t="str">
        <f>INDEX( {"body","discipline","area","topic","point"},MATCH(E659,{"知识体","知识域","知识区","知识主题","知识点"},0))</f>
        <v>point</v>
      </c>
      <c r="H659" s="21" t="str">
        <f>INDEX( {"super","just","sub","infras"},MATCH(F659,{"超","恰","亚","次"},0))</f>
        <v>sub</v>
      </c>
      <c r="I659" s="21">
        <f>MATCH(E659,{"知识体","知识域","知识区","知识主题","知识点"},0)-1</f>
        <v>4</v>
      </c>
      <c r="J659" s="21">
        <f>MATCH(F659,{"超","恰","亚","次"},0)-1</f>
        <v>2</v>
      </c>
      <c r="K659" s="21" t="str">
        <f t="shared" si="86"/>
        <v>数学</v>
      </c>
      <c r="L659" s="26" t="s">
        <v>684</v>
      </c>
      <c r="M659" s="23"/>
      <c r="N659" s="23"/>
      <c r="O659" s="24" t="str">
        <f t="shared" si="80"/>
        <v xml:space="preserve">
  - 
    name:  平面与平面垂直的证明
    title:  平面与平面垂直的证明
    description: 
    koLyro: point
    koLyri:  sub
    son: </v>
      </c>
      <c r="P659" s="27" t="str">
        <f t="shared" si="87"/>
        <v xml:space="preserve">
            - 
              name:  平面与平面垂直的证明
              title:  平面与平面垂直的证明
              description: 
              koLyro: point
              koLyri:  sub
              son: </v>
      </c>
    </row>
    <row r="660" spans="1:16" ht="15" customHeight="1">
      <c r="A660" s="20">
        <f t="shared" si="81"/>
        <v>5</v>
      </c>
      <c r="B660" s="21" t="str">
        <f t="shared" si="82"/>
        <v>知识亚点</v>
      </c>
      <c r="C660" s="21" t="str">
        <f t="shared" si="83"/>
        <v>平面与平面垂直的性质定理</v>
      </c>
      <c r="D660" s="21" t="str">
        <f>IFERROR(IF(I660=1,INDEX( {"chinese","english","math","physics","chemistry","biology","politics","history","geography"},MATCH(C660,{"语文","英语","数学","物理","化学","生物","政治","历史","地理"},0)),IF(I660=2,INDEX(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660,{"单项选择","阅读理解","信息匹配","完形填空","短文填空","单句填空","短文改错","单句改错","句型转换","翻译短语","翻译句子","词汇/短语及固搭","完成句子","听力"},0)),"")), "")</f>
        <v/>
      </c>
      <c r="E660" s="21" t="str">
        <f t="shared" si="84"/>
        <v>知识点</v>
      </c>
      <c r="F660" s="21" t="str">
        <f t="shared" si="85"/>
        <v>亚</v>
      </c>
      <c r="G660" s="21" t="str">
        <f>INDEX( {"body","discipline","area","topic","point"},MATCH(E660,{"知识体","知识域","知识区","知识主题","知识点"},0))</f>
        <v>point</v>
      </c>
      <c r="H660" s="21" t="str">
        <f>INDEX( {"super","just","sub","infras"},MATCH(F660,{"超","恰","亚","次"},0))</f>
        <v>sub</v>
      </c>
      <c r="I660" s="21">
        <f>MATCH(E660,{"知识体","知识域","知识区","知识主题","知识点"},0)-1</f>
        <v>4</v>
      </c>
      <c r="J660" s="21">
        <f>MATCH(F660,{"超","恰","亚","次"},0)-1</f>
        <v>2</v>
      </c>
      <c r="K660" s="21" t="str">
        <f t="shared" si="86"/>
        <v>数学</v>
      </c>
      <c r="L660" s="26" t="s">
        <v>685</v>
      </c>
      <c r="M660" s="23"/>
      <c r="N660" s="23"/>
      <c r="O660" s="24" t="str">
        <f t="shared" si="80"/>
        <v xml:space="preserve">
  - 
    name:  平面与平面垂直的性质定理
    title:  平面与平面垂直的性质定理
    description: 
    koLyro: point
    koLyri:  sub
    son: </v>
      </c>
      <c r="P660" s="27" t="str">
        <f t="shared" si="87"/>
        <v xml:space="preserve">
            - 
              name:  平面与平面垂直的性质定理
              title:  平面与平面垂直的性质定理
              description: 
              koLyro: point
              koLyri:  sub
              son: </v>
      </c>
    </row>
    <row r="661" spans="1:16" ht="15" customHeight="1">
      <c r="A661" s="20">
        <f t="shared" si="81"/>
        <v>4</v>
      </c>
      <c r="B661" s="21" t="str">
        <f t="shared" si="82"/>
        <v>知识点</v>
      </c>
      <c r="C661" s="21" t="str">
        <f t="shared" si="83"/>
        <v>直线与直线垂直</v>
      </c>
      <c r="D661" s="21" t="str">
        <f>IFERROR(IF(I661=1,INDEX( {"chinese","english","math","physics","chemistry","biology","politics","history","geography"},MATCH(C661,{"语文","英语","数学","物理","化学","生物","政治","历史","地理"},0)),IF(I661=2,INDEX(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661,{"单项选择","阅读理解","信息匹配","完形填空","短文填空","单句填空","短文改错","单句改错","句型转换","翻译短语","翻译句子","词汇/短语及固搭","完成句子","听力"},0)),"")), "")</f>
        <v/>
      </c>
      <c r="E661" s="21" t="str">
        <f t="shared" si="84"/>
        <v>知识点</v>
      </c>
      <c r="F661" s="21" t="str">
        <f t="shared" si="85"/>
        <v>恰</v>
      </c>
      <c r="G661" s="21" t="str">
        <f>INDEX( {"body","discipline","area","topic","point"},MATCH(E661,{"知识体","知识域","知识区","知识主题","知识点"},0))</f>
        <v>point</v>
      </c>
      <c r="H661" s="21" t="str">
        <f>INDEX( {"super","just","sub","infras"},MATCH(F661,{"超","恰","亚","次"},0))</f>
        <v>just</v>
      </c>
      <c r="I661" s="21">
        <f>MATCH(E661,{"知识体","知识域","知识区","知识主题","知识点"},0)-1</f>
        <v>4</v>
      </c>
      <c r="J661" s="21">
        <f>MATCH(F661,{"超","恰","亚","次"},0)-1</f>
        <v>1</v>
      </c>
      <c r="K661" s="21" t="str">
        <f t="shared" si="86"/>
        <v>数学</v>
      </c>
      <c r="L661" s="26" t="s">
        <v>686</v>
      </c>
      <c r="M661" s="23"/>
      <c r="N661" s="23"/>
      <c r="O661" s="24" t="str">
        <f t="shared" si="80"/>
        <v xml:space="preserve">
  - 
    name:  直线与直线垂直
    title:  直线与直线垂直
    description: 
    koLyro: point
    koLyri:  just
    son: </v>
      </c>
      <c r="P661" s="27" t="str">
        <f t="shared" si="87"/>
        <v xml:space="preserve">
          - 
            name:  直线与直线垂直
            title:  直线与直线垂直
            description: 
            koLyro: point
            koLyri:  just
            son: </v>
      </c>
    </row>
    <row r="662" spans="1:16" ht="15" customHeight="1">
      <c r="A662" s="20">
        <f t="shared" si="81"/>
        <v>4</v>
      </c>
      <c r="B662" s="21" t="str">
        <f t="shared" si="82"/>
        <v>知识点</v>
      </c>
      <c r="C662" s="21" t="str">
        <f t="shared" si="83"/>
        <v>空间距离</v>
      </c>
      <c r="D662" s="21" t="str">
        <f>IFERROR(IF(I662=1,INDEX( {"chinese","english","math","physics","chemistry","biology","politics","history","geography"},MATCH(C662,{"语文","英语","数学","物理","化学","生物","政治","历史","地理"},0)),IF(I662=2,INDEX(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662,{"单项选择","阅读理解","信息匹配","完形填空","短文填空","单句填空","短文改错","单句改错","句型转换","翻译短语","翻译句子","词汇/短语及固搭","完成句子","听力"},0)),"")), "")</f>
        <v/>
      </c>
      <c r="E662" s="21" t="str">
        <f t="shared" si="84"/>
        <v>知识点</v>
      </c>
      <c r="F662" s="21" t="str">
        <f t="shared" si="85"/>
        <v>恰</v>
      </c>
      <c r="G662" s="21" t="str">
        <f>INDEX( {"body","discipline","area","topic","point"},MATCH(E662,{"知识体","知识域","知识区","知识主题","知识点"},0))</f>
        <v>point</v>
      </c>
      <c r="H662" s="21" t="str">
        <f>INDEX( {"super","just","sub","infras"},MATCH(F662,{"超","恰","亚","次"},0))</f>
        <v>just</v>
      </c>
      <c r="I662" s="21">
        <f>MATCH(E662,{"知识体","知识域","知识区","知识主题","知识点"},0)-1</f>
        <v>4</v>
      </c>
      <c r="J662" s="21">
        <f>MATCH(F662,{"超","恰","亚","次"},0)-1</f>
        <v>1</v>
      </c>
      <c r="K662" s="21" t="str">
        <f t="shared" si="86"/>
        <v>数学</v>
      </c>
      <c r="L662" s="26" t="s">
        <v>687</v>
      </c>
      <c r="M662" s="23"/>
      <c r="N662" s="23"/>
      <c r="O662" s="24" t="str">
        <f t="shared" si="80"/>
        <v xml:space="preserve">
  - 
    name:  空间距离
    title:  空间距离
    description: 
    koLyro: point
    koLyri:  just
    son: </v>
      </c>
      <c r="P662" s="27" t="str">
        <f t="shared" si="87"/>
        <v xml:space="preserve">
          - 
            name:  空间距离
            title:  空间距离
            description: 
            koLyro: point
            koLyri:  just
            son: </v>
      </c>
    </row>
    <row r="663" spans="1:16" ht="15" customHeight="1">
      <c r="A663" s="20">
        <f t="shared" si="81"/>
        <v>5</v>
      </c>
      <c r="B663" s="21" t="str">
        <f t="shared" si="82"/>
        <v>知识亚点</v>
      </c>
      <c r="C663" s="21" t="str">
        <f t="shared" si="83"/>
        <v>空间中距离的计算</v>
      </c>
      <c r="D663" s="21" t="str">
        <f>IFERROR(IF(I663=1,INDEX( {"chinese","english","math","physics","chemistry","biology","politics","history","geography"},MATCH(C663,{"语文","英语","数学","物理","化学","生物","政治","历史","地理"},0)),IF(I663=2,INDEX(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663,{"单项选择","阅读理解","信息匹配","完形填空","短文填空","单句填空","短文改错","单句改错","句型转换","翻译短语","翻译句子","词汇/短语及固搭","完成句子","听力"},0)),"")), "")</f>
        <v/>
      </c>
      <c r="E663" s="21" t="str">
        <f t="shared" si="84"/>
        <v>知识点</v>
      </c>
      <c r="F663" s="21" t="str">
        <f t="shared" si="85"/>
        <v>亚</v>
      </c>
      <c r="G663" s="21" t="str">
        <f>INDEX( {"body","discipline","area","topic","point"},MATCH(E663,{"知识体","知识域","知识区","知识主题","知识点"},0))</f>
        <v>point</v>
      </c>
      <c r="H663" s="21" t="str">
        <f>INDEX( {"super","just","sub","infras"},MATCH(F663,{"超","恰","亚","次"},0))</f>
        <v>sub</v>
      </c>
      <c r="I663" s="21">
        <f>MATCH(E663,{"知识体","知识域","知识区","知识主题","知识点"},0)-1</f>
        <v>4</v>
      </c>
      <c r="J663" s="21">
        <f>MATCH(F663,{"超","恰","亚","次"},0)-1</f>
        <v>2</v>
      </c>
      <c r="K663" s="21" t="str">
        <f t="shared" si="86"/>
        <v>数学</v>
      </c>
      <c r="L663" s="26" t="s">
        <v>688</v>
      </c>
      <c r="M663" s="23"/>
      <c r="N663" s="23"/>
      <c r="O663" s="24" t="str">
        <f t="shared" si="80"/>
        <v xml:space="preserve">
  - 
    name:  空间中距离的计算
    title:  空间中距离的计算
    description: 
    koLyro: point
    koLyri:  sub
    son: </v>
      </c>
      <c r="P663" s="27" t="str">
        <f t="shared" si="87"/>
        <v xml:space="preserve">
            - 
              name:  空间中距离的计算
              title:  空间中距离的计算
              description: 
              koLyro: point
              koLyri:  sub
              son: </v>
      </c>
    </row>
    <row r="664" spans="1:16" ht="15" customHeight="1">
      <c r="A664" s="20">
        <f t="shared" si="81"/>
        <v>5</v>
      </c>
      <c r="B664" s="21" t="str">
        <f t="shared" si="82"/>
        <v>知识亚点</v>
      </c>
      <c r="C664" s="21" t="str">
        <f t="shared" si="83"/>
        <v>空间距离的最值</v>
      </c>
      <c r="D664" s="21" t="str">
        <f>IFERROR(IF(I664=1,INDEX( {"chinese","english","math","physics","chemistry","biology","politics","history","geography"},MATCH(C664,{"语文","英语","数学","物理","化学","生物","政治","历史","地理"},0)),IF(I664=2,INDEX(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664,{"单项选择","阅读理解","信息匹配","完形填空","短文填空","单句填空","短文改错","单句改错","句型转换","翻译短语","翻译句子","词汇/短语及固搭","完成句子","听力"},0)),"")), "")</f>
        <v/>
      </c>
      <c r="E664" s="21" t="str">
        <f t="shared" si="84"/>
        <v>知识点</v>
      </c>
      <c r="F664" s="21" t="str">
        <f t="shared" si="85"/>
        <v>亚</v>
      </c>
      <c r="G664" s="21" t="str">
        <f>INDEX( {"body","discipline","area","topic","point"},MATCH(E664,{"知识体","知识域","知识区","知识主题","知识点"},0))</f>
        <v>point</v>
      </c>
      <c r="H664" s="21" t="str">
        <f>INDEX( {"super","just","sub","infras"},MATCH(F664,{"超","恰","亚","次"},0))</f>
        <v>sub</v>
      </c>
      <c r="I664" s="21">
        <f>MATCH(E664,{"知识体","知识域","知识区","知识主题","知识点"},0)-1</f>
        <v>4</v>
      </c>
      <c r="J664" s="21">
        <f>MATCH(F664,{"超","恰","亚","次"},0)-1</f>
        <v>2</v>
      </c>
      <c r="K664" s="21" t="str">
        <f t="shared" si="86"/>
        <v>数学</v>
      </c>
      <c r="L664" s="26" t="s">
        <v>689</v>
      </c>
      <c r="M664" s="23"/>
      <c r="N664" s="23"/>
      <c r="O664" s="24" t="str">
        <f t="shared" si="80"/>
        <v xml:space="preserve">
  - 
    name:  空间距离的最值
    title:  空间距离的最值
    description: 
    koLyro: point
    koLyri:  sub
    son: </v>
      </c>
      <c r="P664" s="27" t="str">
        <f t="shared" si="87"/>
        <v xml:space="preserve">
            - 
              name:  空间距离的最值
              title:  空间距离的最值
              description: 
              koLyro: point
              koLyri:  sub
              son: </v>
      </c>
    </row>
    <row r="665" spans="1:16" ht="15" customHeight="1">
      <c r="A665" s="20">
        <f t="shared" si="81"/>
        <v>4</v>
      </c>
      <c r="B665" s="21" t="str">
        <f t="shared" si="82"/>
        <v>知识点</v>
      </c>
      <c r="C665" s="21" t="str">
        <f t="shared" si="83"/>
        <v>直线与平面所成的角</v>
      </c>
      <c r="D665" s="21" t="str">
        <f>IFERROR(IF(I665=1,INDEX( {"chinese","english","math","physics","chemistry","biology","politics","history","geography"},MATCH(C665,{"语文","英语","数学","物理","化学","生物","政治","历史","地理"},0)),IF(I665=2,INDEX(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665,{"单项选择","阅读理解","信息匹配","完形填空","短文填空","单句填空","短文改错","单句改错","句型转换","翻译短语","翻译句子","词汇/短语及固搭","完成句子","听力"},0)),"")), "")</f>
        <v/>
      </c>
      <c r="E665" s="21" t="str">
        <f t="shared" si="84"/>
        <v>知识点</v>
      </c>
      <c r="F665" s="21" t="str">
        <f t="shared" si="85"/>
        <v>恰</v>
      </c>
      <c r="G665" s="21" t="str">
        <f>INDEX( {"body","discipline","area","topic","point"},MATCH(E665,{"知识体","知识域","知识区","知识主题","知识点"},0))</f>
        <v>point</v>
      </c>
      <c r="H665" s="21" t="str">
        <f>INDEX( {"super","just","sub","infras"},MATCH(F665,{"超","恰","亚","次"},0))</f>
        <v>just</v>
      </c>
      <c r="I665" s="21">
        <f>MATCH(E665,{"知识体","知识域","知识区","知识主题","知识点"},0)-1</f>
        <v>4</v>
      </c>
      <c r="J665" s="21">
        <f>MATCH(F665,{"超","恰","亚","次"},0)-1</f>
        <v>1</v>
      </c>
      <c r="K665" s="21" t="str">
        <f t="shared" si="86"/>
        <v>数学</v>
      </c>
      <c r="L665" s="26" t="s">
        <v>690</v>
      </c>
      <c r="M665" s="23"/>
      <c r="N665" s="23"/>
      <c r="O665" s="24" t="str">
        <f t="shared" si="80"/>
        <v xml:space="preserve">
  - 
    name:  直线与平面所成的角
    title:  直线与平面所成的角
    description: 
    koLyro: point
    koLyri:  just
    son: </v>
      </c>
      <c r="P665" s="27" t="str">
        <f t="shared" si="87"/>
        <v xml:space="preserve">
          - 
            name:  直线与平面所成的角
            title:  直线与平面所成的角
            description: 
            koLyro: point
            koLyri:  just
            son: </v>
      </c>
    </row>
    <row r="666" spans="1:16" ht="15" customHeight="1">
      <c r="A666" s="20">
        <f t="shared" si="81"/>
        <v>4</v>
      </c>
      <c r="B666" s="21" t="str">
        <f t="shared" si="82"/>
        <v>知识点</v>
      </c>
      <c r="C666" s="21" t="str">
        <f t="shared" si="83"/>
        <v>二面角</v>
      </c>
      <c r="D666" s="21" t="str">
        <f>IFERROR(IF(I666=1,INDEX( {"chinese","english","math","physics","chemistry","biology","politics","history","geography"},MATCH(C666,{"语文","英语","数学","物理","化学","生物","政治","历史","地理"},0)),IF(I666=2,INDEX(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666,{"单项选择","阅读理解","信息匹配","完形填空","短文填空","单句填空","短文改错","单句改错","句型转换","翻译短语","翻译句子","词汇/短语及固搭","完成句子","听力"},0)),"")), "")</f>
        <v/>
      </c>
      <c r="E666" s="21" t="str">
        <f t="shared" si="84"/>
        <v>知识点</v>
      </c>
      <c r="F666" s="21" t="str">
        <f t="shared" si="85"/>
        <v>恰</v>
      </c>
      <c r="G666" s="21" t="str">
        <f>INDEX( {"body","discipline","area","topic","point"},MATCH(E666,{"知识体","知识域","知识区","知识主题","知识点"},0))</f>
        <v>point</v>
      </c>
      <c r="H666" s="21" t="str">
        <f>INDEX( {"super","just","sub","infras"},MATCH(F666,{"超","恰","亚","次"},0))</f>
        <v>just</v>
      </c>
      <c r="I666" s="21">
        <f>MATCH(E666,{"知识体","知识域","知识区","知识主题","知识点"},0)-1</f>
        <v>4</v>
      </c>
      <c r="J666" s="21">
        <f>MATCH(F666,{"超","恰","亚","次"},0)-1</f>
        <v>1</v>
      </c>
      <c r="K666" s="21" t="str">
        <f t="shared" si="86"/>
        <v>数学</v>
      </c>
      <c r="L666" s="26" t="s">
        <v>691</v>
      </c>
      <c r="M666" s="23"/>
      <c r="N666" s="23"/>
      <c r="O666" s="24" t="str">
        <f t="shared" si="80"/>
        <v xml:space="preserve">
  - 
    name:  二面角
    title:  二面角
    description: 
    koLyro: point
    koLyri:  just
    son: </v>
      </c>
      <c r="P666" s="27" t="str">
        <f t="shared" si="87"/>
        <v xml:space="preserve">
          - 
            name:  二面角
            title:  二面角
            description: 
            koLyro: point
            koLyri:  just
            son: </v>
      </c>
    </row>
    <row r="667" spans="1:16" ht="15" customHeight="1">
      <c r="A667" s="20">
        <f t="shared" si="81"/>
        <v>4</v>
      </c>
      <c r="B667" s="21" t="str">
        <f t="shared" si="82"/>
        <v>知识点</v>
      </c>
      <c r="C667" s="21" t="str">
        <f t="shared" si="83"/>
        <v>垂直关系的判定</v>
      </c>
      <c r="D667" s="21" t="str">
        <f>IFERROR(IF(I667=1,INDEX( {"chinese","english","math","physics","chemistry","biology","politics","history","geography"},MATCH(C667,{"语文","英语","数学","物理","化学","生物","政治","历史","地理"},0)),IF(I667=2,INDEX(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667,{"单项选择","阅读理解","信息匹配","完形填空","短文填空","单句填空","短文改错","单句改错","句型转换","翻译短语","翻译句子","词汇/短语及固搭","完成句子","听力"},0)),"")), "")</f>
        <v/>
      </c>
      <c r="E667" s="21" t="str">
        <f t="shared" si="84"/>
        <v>知识点</v>
      </c>
      <c r="F667" s="21" t="str">
        <f t="shared" si="85"/>
        <v>恰</v>
      </c>
      <c r="G667" s="21" t="str">
        <f>INDEX( {"body","discipline","area","topic","point"},MATCH(E667,{"知识体","知识域","知识区","知识主题","知识点"},0))</f>
        <v>point</v>
      </c>
      <c r="H667" s="21" t="str">
        <f>INDEX( {"super","just","sub","infras"},MATCH(F667,{"超","恰","亚","次"},0))</f>
        <v>just</v>
      </c>
      <c r="I667" s="21">
        <f>MATCH(E667,{"知识体","知识域","知识区","知识主题","知识点"},0)-1</f>
        <v>4</v>
      </c>
      <c r="J667" s="21">
        <f>MATCH(F667,{"超","恰","亚","次"},0)-1</f>
        <v>1</v>
      </c>
      <c r="K667" s="21" t="str">
        <f t="shared" si="86"/>
        <v>数学</v>
      </c>
      <c r="L667" s="26" t="s">
        <v>692</v>
      </c>
      <c r="M667" s="23"/>
      <c r="N667" s="23"/>
      <c r="O667" s="24" t="str">
        <f t="shared" si="80"/>
        <v xml:space="preserve">
  - 
    name:  垂直关系的判定
    title:  垂直关系的判定
    description: 
    koLyro: point
    koLyri:  just
    son: </v>
      </c>
      <c r="P667" s="27" t="str">
        <f t="shared" si="87"/>
        <v xml:space="preserve">
          - 
            name:  垂直关系的判定
            title:  垂直关系的判定
            description: 
            koLyro: point
            koLyri:  just
            son: </v>
      </c>
    </row>
    <row r="668" spans="1:16" ht="15" customHeight="1">
      <c r="A668" s="20">
        <f t="shared" si="81"/>
        <v>4</v>
      </c>
      <c r="B668" s="21" t="str">
        <f t="shared" si="82"/>
        <v>知识点</v>
      </c>
      <c r="C668" s="21" t="str">
        <f t="shared" si="83"/>
        <v>空间中平行关系与垂直关系的综合</v>
      </c>
      <c r="D668" s="21" t="str">
        <f>IFERROR(IF(I668=1,INDEX( {"chinese","english","math","physics","chemistry","biology","politics","history","geography"},MATCH(C668,{"语文","英语","数学","物理","化学","生物","政治","历史","地理"},0)),IF(I668=2,INDEX(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668,{"单项选择","阅读理解","信息匹配","完形填空","短文填空","单句填空","短文改错","单句改错","句型转换","翻译短语","翻译句子","词汇/短语及固搭","完成句子","听力"},0)),"")), "")</f>
        <v/>
      </c>
      <c r="E668" s="21" t="str">
        <f t="shared" si="84"/>
        <v>知识点</v>
      </c>
      <c r="F668" s="21" t="str">
        <f t="shared" si="85"/>
        <v>恰</v>
      </c>
      <c r="G668" s="21" t="str">
        <f>INDEX( {"body","discipline","area","topic","point"},MATCH(E668,{"知识体","知识域","知识区","知识主题","知识点"},0))</f>
        <v>point</v>
      </c>
      <c r="H668" s="21" t="str">
        <f>INDEX( {"super","just","sub","infras"},MATCH(F668,{"超","恰","亚","次"},0))</f>
        <v>just</v>
      </c>
      <c r="I668" s="21">
        <f>MATCH(E668,{"知识体","知识域","知识区","知识主题","知识点"},0)-1</f>
        <v>4</v>
      </c>
      <c r="J668" s="21">
        <f>MATCH(F668,{"超","恰","亚","次"},0)-1</f>
        <v>1</v>
      </c>
      <c r="K668" s="21" t="str">
        <f t="shared" si="86"/>
        <v>数学</v>
      </c>
      <c r="L668" s="26" t="s">
        <v>693</v>
      </c>
      <c r="M668" s="23"/>
      <c r="N668" s="23"/>
      <c r="O668" s="24" t="str">
        <f t="shared" si="80"/>
        <v xml:space="preserve">
  - 
    name:  空间中平行关系与垂直关系的综合
    title:  空间中平行关系与垂直关系的综合
    description: 
    koLyro: point
    koLyri:  just
    son: </v>
      </c>
      <c r="P668" s="27" t="str">
        <f t="shared" si="87"/>
        <v xml:space="preserve">
          - 
            name:  空间中平行关系与垂直关系的综合
            title:  空间中平行关系与垂直关系的综合
            description: 
            koLyro: point
            koLyri:  just
            son: </v>
      </c>
    </row>
    <row r="669" spans="1:16" ht="15" customHeight="1">
      <c r="A669" s="20">
        <f t="shared" si="81"/>
        <v>4</v>
      </c>
      <c r="B669" s="21" t="str">
        <f t="shared" si="82"/>
        <v>知识点</v>
      </c>
      <c r="C669" s="21" t="str">
        <f t="shared" si="83"/>
        <v>垂直条件下的点和线的关系</v>
      </c>
      <c r="D669" s="21" t="str">
        <f>IFERROR(IF(I669=1,INDEX( {"chinese","english","math","physics","chemistry","biology","politics","history","geography"},MATCH(C669,{"语文","英语","数学","物理","化学","生物","政治","历史","地理"},0)),IF(I669=2,INDEX(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669,{"单项选择","阅读理解","信息匹配","完形填空","短文填空","单句填空","短文改错","单句改错","句型转换","翻译短语","翻译句子","词汇/短语及固搭","完成句子","听力"},0)),"")), "")</f>
        <v/>
      </c>
      <c r="E669" s="21" t="str">
        <f t="shared" si="84"/>
        <v>知识点</v>
      </c>
      <c r="F669" s="21" t="str">
        <f t="shared" si="85"/>
        <v>恰</v>
      </c>
      <c r="G669" s="21" t="str">
        <f>INDEX( {"body","discipline","area","topic","point"},MATCH(E669,{"知识体","知识域","知识区","知识主题","知识点"},0))</f>
        <v>point</v>
      </c>
      <c r="H669" s="21" t="str">
        <f>INDEX( {"super","just","sub","infras"},MATCH(F669,{"超","恰","亚","次"},0))</f>
        <v>just</v>
      </c>
      <c r="I669" s="21">
        <f>MATCH(E669,{"知识体","知识域","知识区","知识主题","知识点"},0)-1</f>
        <v>4</v>
      </c>
      <c r="J669" s="21">
        <f>MATCH(F669,{"超","恰","亚","次"},0)-1</f>
        <v>1</v>
      </c>
      <c r="K669" s="21" t="str">
        <f t="shared" si="86"/>
        <v>数学</v>
      </c>
      <c r="L669" s="26" t="s">
        <v>694</v>
      </c>
      <c r="M669" s="23"/>
      <c r="N669" s="23"/>
      <c r="O669" s="24" t="str">
        <f t="shared" si="80"/>
        <v xml:space="preserve">
  - 
    name:  垂直条件下的点和线的关系
    title:  垂直条件下的点和线的关系
    description: 
    koLyro: point
    koLyri:  just
    son: </v>
      </c>
      <c r="P669" s="27" t="str">
        <f t="shared" si="87"/>
        <v xml:space="preserve">
          - 
            name:  垂直条件下的点和线的关系
            title:  垂直条件下的点和线的关系
            description: 
            koLyro: point
            koLyri:  just
            son: </v>
      </c>
    </row>
    <row r="670" spans="1:16" ht="15" customHeight="1">
      <c r="A670" s="20">
        <f t="shared" si="81"/>
        <v>4</v>
      </c>
      <c r="B670" s="21" t="str">
        <f t="shared" si="82"/>
        <v>知识点</v>
      </c>
      <c r="C670" s="21" t="str">
        <f t="shared" si="83"/>
        <v>平面中的射影</v>
      </c>
      <c r="D670" s="21" t="str">
        <f>IFERROR(IF(I670=1,INDEX( {"chinese","english","math","physics","chemistry","biology","politics","history","geography"},MATCH(C670,{"语文","英语","数学","物理","化学","生物","政治","历史","地理"},0)),IF(I670=2,INDEX(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670,{"单项选择","阅读理解","信息匹配","完形填空","短文填空","单句填空","短文改错","单句改错","句型转换","翻译短语","翻译句子","词汇/短语及固搭","完成句子","听力"},0)),"")), "")</f>
        <v/>
      </c>
      <c r="E670" s="21" t="str">
        <f t="shared" si="84"/>
        <v>知识点</v>
      </c>
      <c r="F670" s="21" t="str">
        <f t="shared" si="85"/>
        <v>恰</v>
      </c>
      <c r="G670" s="21" t="str">
        <f>INDEX( {"body","discipline","area","topic","point"},MATCH(E670,{"知识体","知识域","知识区","知识主题","知识点"},0))</f>
        <v>point</v>
      </c>
      <c r="H670" s="21" t="str">
        <f>INDEX( {"super","just","sub","infras"},MATCH(F670,{"超","恰","亚","次"},0))</f>
        <v>just</v>
      </c>
      <c r="I670" s="21">
        <f>MATCH(E670,{"知识体","知识域","知识区","知识主题","知识点"},0)-1</f>
        <v>4</v>
      </c>
      <c r="J670" s="21">
        <f>MATCH(F670,{"超","恰","亚","次"},0)-1</f>
        <v>1</v>
      </c>
      <c r="K670" s="21" t="str">
        <f t="shared" si="86"/>
        <v>数学</v>
      </c>
      <c r="L670" s="26" t="s">
        <v>695</v>
      </c>
      <c r="M670" s="23"/>
      <c r="N670" s="23"/>
      <c r="O670" s="24" t="str">
        <f t="shared" si="80"/>
        <v xml:space="preserve">
  - 
    name:  平面中的射影
    title:  平面中的射影
    description: 
    koLyro: point
    koLyri:  just
    son: </v>
      </c>
      <c r="P670" s="27" t="str">
        <f t="shared" si="87"/>
        <v xml:space="preserve">
          - 
            name:  平面中的射影
            title:  平面中的射影
            description: 
            koLyro: point
            koLyri:  just
            son: </v>
      </c>
    </row>
    <row r="671" spans="1:16" ht="15" customHeight="1">
      <c r="A671" s="20">
        <f t="shared" si="81"/>
        <v>4</v>
      </c>
      <c r="B671" s="21" t="str">
        <f t="shared" si="82"/>
        <v>知识点</v>
      </c>
      <c r="C671" s="21" t="str">
        <f t="shared" si="83"/>
        <v>空间中点的轨迹问题</v>
      </c>
      <c r="D671" s="21" t="str">
        <f>IFERROR(IF(I671=1,INDEX( {"chinese","english","math","physics","chemistry","biology","politics","history","geography"},MATCH(C671,{"语文","英语","数学","物理","化学","生物","政治","历史","地理"},0)),IF(I671=2,INDEX(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671,{"单项选择","阅读理解","信息匹配","完形填空","短文填空","单句填空","短文改错","单句改错","句型转换","翻译短语","翻译句子","词汇/短语及固搭","完成句子","听力"},0)),"")), "")</f>
        <v/>
      </c>
      <c r="E671" s="21" t="str">
        <f t="shared" si="84"/>
        <v>知识点</v>
      </c>
      <c r="F671" s="21" t="str">
        <f t="shared" si="85"/>
        <v>恰</v>
      </c>
      <c r="G671" s="21" t="str">
        <f>INDEX( {"body","discipline","area","topic","point"},MATCH(E671,{"知识体","知识域","知识区","知识主题","知识点"},0))</f>
        <v>point</v>
      </c>
      <c r="H671" s="21" t="str">
        <f>INDEX( {"super","just","sub","infras"},MATCH(F671,{"超","恰","亚","次"},0))</f>
        <v>just</v>
      </c>
      <c r="I671" s="21">
        <f>MATCH(E671,{"知识体","知识域","知识区","知识主题","知识点"},0)-1</f>
        <v>4</v>
      </c>
      <c r="J671" s="21">
        <f>MATCH(F671,{"超","恰","亚","次"},0)-1</f>
        <v>1</v>
      </c>
      <c r="K671" s="21" t="str">
        <f t="shared" si="86"/>
        <v>数学</v>
      </c>
      <c r="L671" s="26" t="s">
        <v>696</v>
      </c>
      <c r="M671" s="23"/>
      <c r="N671" s="23"/>
      <c r="O671" s="24" t="str">
        <f t="shared" si="80"/>
        <v xml:space="preserve">
  - 
    name:  空间中点的轨迹问题
    title:  空间中点的轨迹问题
    description: 
    koLyro: point
    koLyri:  just
    son: </v>
      </c>
      <c r="P671" s="27" t="str">
        <f t="shared" si="87"/>
        <v xml:space="preserve">
          - 
            name:  空间中点的轨迹问题
            title:  空间中点的轨迹问题
            description: 
            koLyro: point
            koLyri:  just
            son: </v>
      </c>
    </row>
    <row r="672" spans="1:16" ht="15" customHeight="1">
      <c r="A672" s="20">
        <f t="shared" si="81"/>
        <v>3</v>
      </c>
      <c r="B672" s="21" t="str">
        <f t="shared" si="82"/>
        <v>知识主题</v>
      </c>
      <c r="C672" s="21" t="str">
        <f t="shared" si="83"/>
        <v xml:space="preserve"> 空间直角坐标系、空间向量及其运算</v>
      </c>
      <c r="D672" s="21" t="str">
        <f>IFERROR(IF(I672=1,INDEX( {"chinese","english","math","physics","chemistry","biology","politics","history","geography"},MATCH(C672,{"语文","英语","数学","物理","化学","生物","政治","历史","地理"},0)),IF(I672=2,INDEX(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672,{"单项选择","阅读理解","信息匹配","完形填空","短文填空","单句填空","短文改错","单句改错","句型转换","翻译短语","翻译句子","词汇/短语及固搭","完成句子","听力"},0)),"")), "")</f>
        <v/>
      </c>
      <c r="E672" s="21" t="str">
        <f t="shared" si="84"/>
        <v>知识主题</v>
      </c>
      <c r="F672" s="21" t="str">
        <f t="shared" si="85"/>
        <v>恰</v>
      </c>
      <c r="G672" s="21" t="str">
        <f>INDEX( {"body","discipline","area","topic","point"},MATCH(E672,{"知识体","知识域","知识区","知识主题","知识点"},0))</f>
        <v>topic</v>
      </c>
      <c r="H672" s="21" t="str">
        <f>INDEX( {"super","just","sub","infras"},MATCH(F672,{"超","恰","亚","次"},0))</f>
        <v>just</v>
      </c>
      <c r="I672" s="21">
        <f>MATCH(E672,{"知识体","知识域","知识区","知识主题","知识点"},0)-1</f>
        <v>3</v>
      </c>
      <c r="J672" s="21">
        <f>MATCH(F672,{"超","恰","亚","次"},0)-1</f>
        <v>1</v>
      </c>
      <c r="K672" s="21" t="str">
        <f t="shared" si="86"/>
        <v>数学</v>
      </c>
      <c r="L672" s="26" t="s">
        <v>4640</v>
      </c>
      <c r="M672" s="23" t="s">
        <v>698</v>
      </c>
      <c r="N672" s="23"/>
      <c r="O672" s="24" t="str">
        <f t="shared" si="80"/>
        <v xml:space="preserve">
  - 
    name:   空间直角坐标系、空间向量及其运算
    title:   空间直角坐标系、空间向量及其运算
    description: 
    koLyro: topic
    koLyri:  just
    son: </v>
      </c>
      <c r="P672" s="27" t="str">
        <f t="shared" si="87"/>
        <v xml:space="preserve">
        - 
          name:   空间直角坐标系、空间向量及其运算
          title:   空间直角坐标系、空间向量及其运算
          description: 
          koLyro: topic
          koLyri:  just
          son: </v>
      </c>
    </row>
    <row r="673" spans="1:16" ht="15" customHeight="1">
      <c r="A673" s="20">
        <f t="shared" si="81"/>
        <v>4</v>
      </c>
      <c r="B673" s="21" t="str">
        <f t="shared" si="82"/>
        <v>知识点</v>
      </c>
      <c r="C673" s="21" t="str">
        <f t="shared" si="83"/>
        <v>空间直角坐标系</v>
      </c>
      <c r="D673" s="21" t="str">
        <f>IFERROR(IF(I673=1,INDEX( {"chinese","english","math","physics","chemistry","biology","politics","history","geography"},MATCH(C673,{"语文","英语","数学","物理","化学","生物","政治","历史","地理"},0)),IF(I673=2,INDEX(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673,{"单项选择","阅读理解","信息匹配","完形填空","短文填空","单句填空","短文改错","单句改错","句型转换","翻译短语","翻译句子","词汇/短语及固搭","完成句子","听力"},0)),"")), "")</f>
        <v/>
      </c>
      <c r="E673" s="21" t="str">
        <f t="shared" si="84"/>
        <v>知识点</v>
      </c>
      <c r="F673" s="21" t="str">
        <f t="shared" si="85"/>
        <v>恰</v>
      </c>
      <c r="G673" s="21" t="str">
        <f>INDEX( {"body","discipline","area","topic","point"},MATCH(E673,{"知识体","知识域","知识区","知识主题","知识点"},0))</f>
        <v>point</v>
      </c>
      <c r="H673" s="21" t="str">
        <f>INDEX( {"super","just","sub","infras"},MATCH(F673,{"超","恰","亚","次"},0))</f>
        <v>just</v>
      </c>
      <c r="I673" s="21">
        <f>MATCH(E673,{"知识体","知识域","知识区","知识主题","知识点"},0)-1</f>
        <v>4</v>
      </c>
      <c r="J673" s="21">
        <f>MATCH(F673,{"超","恰","亚","次"},0)-1</f>
        <v>1</v>
      </c>
      <c r="K673" s="21" t="str">
        <f t="shared" si="86"/>
        <v>数学</v>
      </c>
      <c r="L673" s="26" t="s">
        <v>699</v>
      </c>
      <c r="M673" s="23"/>
      <c r="N673" s="23"/>
      <c r="O673" s="24" t="str">
        <f t="shared" si="80"/>
        <v xml:space="preserve">
  - 
    name:  空间直角坐标系
    title:  空间直角坐标系
    description: 
    koLyro: point
    koLyri:  just
    son: </v>
      </c>
      <c r="P673" s="27" t="str">
        <f t="shared" si="87"/>
        <v xml:space="preserve">
          - 
            name:  空间直角坐标系
            title:  空间直角坐标系
            description: 
            koLyro: point
            koLyri:  just
            son: </v>
      </c>
    </row>
    <row r="674" spans="1:16" ht="15" customHeight="1">
      <c r="A674" s="20">
        <f t="shared" si="81"/>
        <v>4</v>
      </c>
      <c r="B674" s="21" t="str">
        <f t="shared" si="82"/>
        <v>知识点</v>
      </c>
      <c r="C674" s="21" t="str">
        <f t="shared" si="83"/>
        <v>空间直角坐标系中的点的坐标</v>
      </c>
      <c r="D674" s="21" t="str">
        <f>IFERROR(IF(I674=1,INDEX( {"chinese","english","math","physics","chemistry","biology","politics","history","geography"},MATCH(C674,{"语文","英语","数学","物理","化学","生物","政治","历史","地理"},0)),IF(I674=2,INDEX(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674,{"单项选择","阅读理解","信息匹配","完形填空","短文填空","单句填空","短文改错","单句改错","句型转换","翻译短语","翻译句子","词汇/短语及固搭","完成句子","听力"},0)),"")), "")</f>
        <v/>
      </c>
      <c r="E674" s="21" t="str">
        <f t="shared" si="84"/>
        <v>知识点</v>
      </c>
      <c r="F674" s="21" t="str">
        <f t="shared" si="85"/>
        <v>恰</v>
      </c>
      <c r="G674" s="21" t="str">
        <f>INDEX( {"body","discipline","area","topic","point"},MATCH(E674,{"知识体","知识域","知识区","知识主题","知识点"},0))</f>
        <v>point</v>
      </c>
      <c r="H674" s="21" t="str">
        <f>INDEX( {"super","just","sub","infras"},MATCH(F674,{"超","恰","亚","次"},0))</f>
        <v>just</v>
      </c>
      <c r="I674" s="21">
        <f>MATCH(E674,{"知识体","知识域","知识区","知识主题","知识点"},0)-1</f>
        <v>4</v>
      </c>
      <c r="J674" s="21">
        <f>MATCH(F674,{"超","恰","亚","次"},0)-1</f>
        <v>1</v>
      </c>
      <c r="K674" s="21" t="str">
        <f t="shared" si="86"/>
        <v>数学</v>
      </c>
      <c r="L674" s="26" t="s">
        <v>700</v>
      </c>
      <c r="M674" s="23"/>
      <c r="N674" s="23"/>
      <c r="O674" s="24" t="str">
        <f t="shared" si="80"/>
        <v xml:space="preserve">
  - 
    name:  空间直角坐标系中的点的坐标
    title:  空间直角坐标系中的点的坐标
    description: 
    koLyro: point
    koLyri:  just
    son: </v>
      </c>
      <c r="P674" s="27" t="str">
        <f t="shared" si="87"/>
        <v xml:space="preserve">
          - 
            name:  空间直角坐标系中的点的坐标
            title:  空间直角坐标系中的点的坐标
            description: 
            koLyro: point
            koLyri:  just
            son: </v>
      </c>
    </row>
    <row r="675" spans="1:16" ht="15" customHeight="1">
      <c r="A675" s="20">
        <f t="shared" si="81"/>
        <v>4</v>
      </c>
      <c r="B675" s="21" t="str">
        <f t="shared" si="82"/>
        <v>知识点</v>
      </c>
      <c r="C675" s="21" t="str">
        <f t="shared" si="83"/>
        <v>空间直角坐标系中的投影问题</v>
      </c>
      <c r="D675" s="21" t="str">
        <f>IFERROR(IF(I675=1,INDEX( {"chinese","english","math","physics","chemistry","biology","politics","history","geography"},MATCH(C675,{"语文","英语","数学","物理","化学","生物","政治","历史","地理"},0)),IF(I675=2,INDEX(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675,{"单项选择","阅读理解","信息匹配","完形填空","短文填空","单句填空","短文改错","单句改错","句型转换","翻译短语","翻译句子","词汇/短语及固搭","完成句子","听力"},0)),"")), "")</f>
        <v/>
      </c>
      <c r="E675" s="21" t="str">
        <f t="shared" si="84"/>
        <v>知识点</v>
      </c>
      <c r="F675" s="21" t="str">
        <f t="shared" si="85"/>
        <v>恰</v>
      </c>
      <c r="G675" s="21" t="str">
        <f>INDEX( {"body","discipline","area","topic","point"},MATCH(E675,{"知识体","知识域","知识区","知识主题","知识点"},0))</f>
        <v>point</v>
      </c>
      <c r="H675" s="21" t="str">
        <f>INDEX( {"super","just","sub","infras"},MATCH(F675,{"超","恰","亚","次"},0))</f>
        <v>just</v>
      </c>
      <c r="I675" s="21">
        <f>MATCH(E675,{"知识体","知识域","知识区","知识主题","知识点"},0)-1</f>
        <v>4</v>
      </c>
      <c r="J675" s="21">
        <f>MATCH(F675,{"超","恰","亚","次"},0)-1</f>
        <v>1</v>
      </c>
      <c r="K675" s="21" t="str">
        <f t="shared" si="86"/>
        <v>数学</v>
      </c>
      <c r="L675" s="26" t="s">
        <v>701</v>
      </c>
      <c r="M675" s="23"/>
      <c r="N675" s="23"/>
      <c r="O675" s="24" t="str">
        <f t="shared" si="80"/>
        <v xml:space="preserve">
  - 
    name:  空间直角坐标系中的投影问题
    title:  空间直角坐标系中的投影问题
    description: 
    koLyro: point
    koLyri:  just
    son: </v>
      </c>
      <c r="P675" s="27" t="str">
        <f t="shared" si="87"/>
        <v xml:space="preserve">
          - 
            name:  空间直角坐标系中的投影问题
            title:  空间直角坐标系中的投影问题
            description: 
            koLyro: point
            koLyri:  just
            son: </v>
      </c>
    </row>
    <row r="676" spans="1:16" ht="15" customHeight="1">
      <c r="A676" s="20">
        <f t="shared" si="81"/>
        <v>4</v>
      </c>
      <c r="B676" s="21" t="str">
        <f t="shared" si="82"/>
        <v>知识点</v>
      </c>
      <c r="C676" s="21" t="str">
        <f t="shared" si="83"/>
        <v>空间距离公式</v>
      </c>
      <c r="D676" s="21" t="str">
        <f>IFERROR(IF(I676=1,INDEX( {"chinese","english","math","physics","chemistry","biology","politics","history","geography"},MATCH(C676,{"语文","英语","数学","物理","化学","生物","政治","历史","地理"},0)),IF(I676=2,INDEX(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676,{"单项选择","阅读理解","信息匹配","完形填空","短文填空","单句填空","短文改错","单句改错","句型转换","翻译短语","翻译句子","词汇/短语及固搭","完成句子","听力"},0)),"")), "")</f>
        <v/>
      </c>
      <c r="E676" s="21" t="str">
        <f t="shared" si="84"/>
        <v>知识点</v>
      </c>
      <c r="F676" s="21" t="str">
        <f t="shared" si="85"/>
        <v>恰</v>
      </c>
      <c r="G676" s="21" t="str">
        <f>INDEX( {"body","discipline","area","topic","point"},MATCH(E676,{"知识体","知识域","知识区","知识主题","知识点"},0))</f>
        <v>point</v>
      </c>
      <c r="H676" s="21" t="str">
        <f>INDEX( {"super","just","sub","infras"},MATCH(F676,{"超","恰","亚","次"},0))</f>
        <v>just</v>
      </c>
      <c r="I676" s="21">
        <f>MATCH(E676,{"知识体","知识域","知识区","知识主题","知识点"},0)-1</f>
        <v>4</v>
      </c>
      <c r="J676" s="21">
        <f>MATCH(F676,{"超","恰","亚","次"},0)-1</f>
        <v>1</v>
      </c>
      <c r="K676" s="21" t="str">
        <f t="shared" si="86"/>
        <v>数学</v>
      </c>
      <c r="L676" s="26" t="s">
        <v>702</v>
      </c>
      <c r="M676" s="23"/>
      <c r="N676" s="23"/>
      <c r="O676" s="24" t="str">
        <f t="shared" si="80"/>
        <v xml:space="preserve">
  - 
    name:  空间距离公式
    title:  空间距离公式
    description: 
    koLyro: point
    koLyri:  just
    son: </v>
      </c>
      <c r="P676" s="27" t="str">
        <f t="shared" si="87"/>
        <v xml:space="preserve">
          - 
            name:  空间距离公式
            title:  空间距离公式
            description: 
            koLyro: point
            koLyri:  just
            son: </v>
      </c>
    </row>
    <row r="677" spans="1:16" ht="15" customHeight="1">
      <c r="A677" s="20">
        <f t="shared" si="81"/>
        <v>4</v>
      </c>
      <c r="B677" s="21" t="str">
        <f t="shared" si="82"/>
        <v>知识点</v>
      </c>
      <c r="C677" s="21" t="str">
        <f t="shared" si="83"/>
        <v>空间向量</v>
      </c>
      <c r="D677" s="21" t="str">
        <f>IFERROR(IF(I677=1,INDEX( {"chinese","english","math","physics","chemistry","biology","politics","history","geography"},MATCH(C677,{"语文","英语","数学","物理","化学","生物","政治","历史","地理"},0)),IF(I677=2,INDEX(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677,{"单项选择","阅读理解","信息匹配","完形填空","短文填空","单句填空","短文改错","单句改错","句型转换","翻译短语","翻译句子","词汇/短语及固搭","完成句子","听力"},0)),"")), "")</f>
        <v/>
      </c>
      <c r="E677" s="21" t="str">
        <f t="shared" si="84"/>
        <v>知识点</v>
      </c>
      <c r="F677" s="21" t="str">
        <f t="shared" si="85"/>
        <v>恰</v>
      </c>
      <c r="G677" s="21" t="str">
        <f>INDEX( {"body","discipline","area","topic","point"},MATCH(E677,{"知识体","知识域","知识区","知识主题","知识点"},0))</f>
        <v>point</v>
      </c>
      <c r="H677" s="21" t="str">
        <f>INDEX( {"super","just","sub","infras"},MATCH(F677,{"超","恰","亚","次"},0))</f>
        <v>just</v>
      </c>
      <c r="I677" s="21">
        <f>MATCH(E677,{"知识体","知识域","知识区","知识主题","知识点"},0)-1</f>
        <v>4</v>
      </c>
      <c r="J677" s="21">
        <f>MATCH(F677,{"超","恰","亚","次"},0)-1</f>
        <v>1</v>
      </c>
      <c r="K677" s="21" t="str">
        <f t="shared" si="86"/>
        <v>数学</v>
      </c>
      <c r="L677" s="26" t="s">
        <v>703</v>
      </c>
      <c r="M677" s="23"/>
      <c r="N677" s="23"/>
      <c r="O677" s="24" t="str">
        <f t="shared" si="80"/>
        <v xml:space="preserve">
  - 
    name:  空间向量
    title:  空间向量
    description: 
    koLyro: point
    koLyri:  just
    son: </v>
      </c>
      <c r="P677" s="27" t="str">
        <f t="shared" si="87"/>
        <v xml:space="preserve">
          - 
            name:  空间向量
            title:  空间向量
            description: 
            koLyro: point
            koLyri:  just
            son: </v>
      </c>
    </row>
    <row r="678" spans="1:16" ht="15" customHeight="1">
      <c r="A678" s="20">
        <f t="shared" si="81"/>
        <v>4</v>
      </c>
      <c r="B678" s="21" t="str">
        <f t="shared" si="82"/>
        <v>知识点</v>
      </c>
      <c r="C678" s="21" t="str">
        <f t="shared" si="83"/>
        <v>空间向量的线性运算</v>
      </c>
      <c r="D678" s="21" t="str">
        <f>IFERROR(IF(I678=1,INDEX( {"chinese","english","math","physics","chemistry","biology","politics","history","geography"},MATCH(C678,{"语文","英语","数学","物理","化学","生物","政治","历史","地理"},0)),IF(I678=2,INDEX(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678,{"单项选择","阅读理解","信息匹配","完形填空","短文填空","单句填空","短文改错","单句改错","句型转换","翻译短语","翻译句子","词汇/短语及固搭","完成句子","听力"},0)),"")), "")</f>
        <v/>
      </c>
      <c r="E678" s="21" t="str">
        <f t="shared" si="84"/>
        <v>知识点</v>
      </c>
      <c r="F678" s="21" t="str">
        <f t="shared" si="85"/>
        <v>恰</v>
      </c>
      <c r="G678" s="21" t="str">
        <f>INDEX( {"body","discipline","area","topic","point"},MATCH(E678,{"知识体","知识域","知识区","知识主题","知识点"},0))</f>
        <v>point</v>
      </c>
      <c r="H678" s="21" t="str">
        <f>INDEX( {"super","just","sub","infras"},MATCH(F678,{"超","恰","亚","次"},0))</f>
        <v>just</v>
      </c>
      <c r="I678" s="21">
        <f>MATCH(E678,{"知识体","知识域","知识区","知识主题","知识点"},0)-1</f>
        <v>4</v>
      </c>
      <c r="J678" s="21">
        <f>MATCH(F678,{"超","恰","亚","次"},0)-1</f>
        <v>1</v>
      </c>
      <c r="K678" s="21" t="str">
        <f t="shared" si="86"/>
        <v>数学</v>
      </c>
      <c r="L678" s="26" t="s">
        <v>704</v>
      </c>
      <c r="M678" s="23"/>
      <c r="N678" s="23"/>
      <c r="O678" s="24" t="str">
        <f t="shared" si="80"/>
        <v xml:space="preserve">
  - 
    name:  空间向量的线性运算
    title:  空间向量的线性运算
    description: 
    koLyro: point
    koLyri:  just
    son: </v>
      </c>
      <c r="P678" s="27" t="str">
        <f t="shared" si="87"/>
        <v xml:space="preserve">
          - 
            name:  空间向量的线性运算
            title:  空间向量的线性运算
            description: 
            koLyro: point
            koLyri:  just
            son: </v>
      </c>
    </row>
    <row r="679" spans="1:16" ht="15" customHeight="1">
      <c r="A679" s="20">
        <f t="shared" si="81"/>
        <v>4</v>
      </c>
      <c r="B679" s="21" t="str">
        <f t="shared" si="82"/>
        <v>知识点</v>
      </c>
      <c r="C679" s="21" t="str">
        <f t="shared" si="83"/>
        <v>空间向量共线定理</v>
      </c>
      <c r="D679" s="21" t="str">
        <f>IFERROR(IF(I679=1,INDEX( {"chinese","english","math","physics","chemistry","biology","politics","history","geography"},MATCH(C679,{"语文","英语","数学","物理","化学","生物","政治","历史","地理"},0)),IF(I679=2,INDEX(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679,{"单项选择","阅读理解","信息匹配","完形填空","短文填空","单句填空","短文改错","单句改错","句型转换","翻译短语","翻译句子","词汇/短语及固搭","完成句子","听力"},0)),"")), "")</f>
        <v/>
      </c>
      <c r="E679" s="21" t="str">
        <f t="shared" si="84"/>
        <v>知识点</v>
      </c>
      <c r="F679" s="21" t="str">
        <f t="shared" si="85"/>
        <v>恰</v>
      </c>
      <c r="G679" s="21" t="str">
        <f>INDEX( {"body","discipline","area","topic","point"},MATCH(E679,{"知识体","知识域","知识区","知识主题","知识点"},0))</f>
        <v>point</v>
      </c>
      <c r="H679" s="21" t="str">
        <f>INDEX( {"super","just","sub","infras"},MATCH(F679,{"超","恰","亚","次"},0))</f>
        <v>just</v>
      </c>
      <c r="I679" s="21">
        <f>MATCH(E679,{"知识体","知识域","知识区","知识主题","知识点"},0)-1</f>
        <v>4</v>
      </c>
      <c r="J679" s="21">
        <f>MATCH(F679,{"超","恰","亚","次"},0)-1</f>
        <v>1</v>
      </c>
      <c r="K679" s="21" t="str">
        <f t="shared" si="86"/>
        <v>数学</v>
      </c>
      <c r="L679" s="26" t="s">
        <v>705</v>
      </c>
      <c r="M679" s="23"/>
      <c r="N679" s="23"/>
      <c r="O679" s="24" t="str">
        <f t="shared" si="80"/>
        <v xml:space="preserve">
  - 
    name:  空间向量共线定理
    title:  空间向量共线定理
    description: 
    koLyro: point
    koLyri:  just
    son: </v>
      </c>
      <c r="P679" s="27" t="str">
        <f t="shared" si="87"/>
        <v xml:space="preserve">
          - 
            name:  空间向量共线定理
            title:  空间向量共线定理
            description: 
            koLyro: point
            koLyri:  just
            son: </v>
      </c>
    </row>
    <row r="680" spans="1:16" ht="15" customHeight="1">
      <c r="A680" s="20">
        <f t="shared" si="81"/>
        <v>4</v>
      </c>
      <c r="B680" s="21" t="str">
        <f t="shared" si="82"/>
        <v>知识点</v>
      </c>
      <c r="C680" s="21" t="str">
        <f t="shared" si="83"/>
        <v>空间向量的数量积</v>
      </c>
      <c r="D680" s="21" t="str">
        <f>IFERROR(IF(I680=1,INDEX( {"chinese","english","math","physics","chemistry","biology","politics","history","geography"},MATCH(C680,{"语文","英语","数学","物理","化学","生物","政治","历史","地理"},0)),IF(I680=2,INDEX(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680,{"单项选择","阅读理解","信息匹配","完形填空","短文填空","单句填空","短文改错","单句改错","句型转换","翻译短语","翻译句子","词汇/短语及固搭","完成句子","听力"},0)),"")), "")</f>
        <v/>
      </c>
      <c r="E680" s="21" t="str">
        <f t="shared" si="84"/>
        <v>知识点</v>
      </c>
      <c r="F680" s="21" t="str">
        <f t="shared" si="85"/>
        <v>恰</v>
      </c>
      <c r="G680" s="21" t="str">
        <f>INDEX( {"body","discipline","area","topic","point"},MATCH(E680,{"知识体","知识域","知识区","知识主题","知识点"},0))</f>
        <v>point</v>
      </c>
      <c r="H680" s="21" t="str">
        <f>INDEX( {"super","just","sub","infras"},MATCH(F680,{"超","恰","亚","次"},0))</f>
        <v>just</v>
      </c>
      <c r="I680" s="21">
        <f>MATCH(E680,{"知识体","知识域","知识区","知识主题","知识点"},0)-1</f>
        <v>4</v>
      </c>
      <c r="J680" s="21">
        <f>MATCH(F680,{"超","恰","亚","次"},0)-1</f>
        <v>1</v>
      </c>
      <c r="K680" s="21" t="str">
        <f t="shared" si="86"/>
        <v>数学</v>
      </c>
      <c r="L680" s="26" t="s">
        <v>706</v>
      </c>
      <c r="M680" s="23"/>
      <c r="N680" s="23"/>
      <c r="O680" s="24" t="str">
        <f t="shared" si="80"/>
        <v xml:space="preserve">
  - 
    name:  空间向量的数量积
    title:  空间向量的数量积
    description: 
    koLyro: point
    koLyri:  just
    son: </v>
      </c>
      <c r="P680" s="27" t="str">
        <f t="shared" si="87"/>
        <v xml:space="preserve">
          - 
            name:  空间向量的数量积
            title:  空间向量的数量积
            description: 
            koLyro: point
            koLyri:  just
            son: </v>
      </c>
    </row>
    <row r="681" spans="1:16" ht="15" customHeight="1">
      <c r="A681" s="20">
        <f t="shared" si="81"/>
        <v>4</v>
      </c>
      <c r="B681" s="21" t="str">
        <f t="shared" si="82"/>
        <v>知识点</v>
      </c>
      <c r="C681" s="21" t="str">
        <f t="shared" si="83"/>
        <v>空间向量的夹角</v>
      </c>
      <c r="D681" s="21" t="str">
        <f>IFERROR(IF(I681=1,INDEX( {"chinese","english","math","physics","chemistry","biology","politics","history","geography"},MATCH(C681,{"语文","英语","数学","物理","化学","生物","政治","历史","地理"},0)),IF(I681=2,INDEX(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681,{"单项选择","阅读理解","信息匹配","完形填空","短文填空","单句填空","短文改错","单句改错","句型转换","翻译短语","翻译句子","词汇/短语及固搭","完成句子","听力"},0)),"")), "")</f>
        <v/>
      </c>
      <c r="E681" s="21" t="str">
        <f t="shared" si="84"/>
        <v>知识点</v>
      </c>
      <c r="F681" s="21" t="str">
        <f t="shared" si="85"/>
        <v>恰</v>
      </c>
      <c r="G681" s="21" t="str">
        <f>INDEX( {"body","discipline","area","topic","point"},MATCH(E681,{"知识体","知识域","知识区","知识主题","知识点"},0))</f>
        <v>point</v>
      </c>
      <c r="H681" s="21" t="str">
        <f>INDEX( {"super","just","sub","infras"},MATCH(F681,{"超","恰","亚","次"},0))</f>
        <v>just</v>
      </c>
      <c r="I681" s="21">
        <f>MATCH(E681,{"知识体","知识域","知识区","知识主题","知识点"},0)-1</f>
        <v>4</v>
      </c>
      <c r="J681" s="21">
        <f>MATCH(F681,{"超","恰","亚","次"},0)-1</f>
        <v>1</v>
      </c>
      <c r="K681" s="21" t="str">
        <f t="shared" si="86"/>
        <v>数学</v>
      </c>
      <c r="L681" s="26" t="s">
        <v>707</v>
      </c>
      <c r="M681" s="23"/>
      <c r="N681" s="23"/>
      <c r="O681" s="24" t="str">
        <f t="shared" si="80"/>
        <v xml:space="preserve">
  - 
    name:  空间向量的夹角
    title:  空间向量的夹角
    description: 
    koLyro: point
    koLyri:  just
    son: </v>
      </c>
      <c r="P681" s="27" t="str">
        <f t="shared" si="87"/>
        <v xml:space="preserve">
          - 
            name:  空间向量的夹角
            title:  空间向量的夹角
            description: 
            koLyro: point
            koLyri:  just
            son: </v>
      </c>
    </row>
    <row r="682" spans="1:16" ht="15" customHeight="1">
      <c r="A682" s="20">
        <f t="shared" si="81"/>
        <v>4</v>
      </c>
      <c r="B682" s="21" t="str">
        <f t="shared" si="82"/>
        <v>知识点</v>
      </c>
      <c r="C682" s="21" t="str">
        <f t="shared" si="83"/>
        <v>空间向量的垂直</v>
      </c>
      <c r="D682" s="21" t="str">
        <f>IFERROR(IF(I682=1,INDEX( {"chinese","english","math","physics","chemistry","biology","politics","history","geography"},MATCH(C682,{"语文","英语","数学","物理","化学","生物","政治","历史","地理"},0)),IF(I682=2,INDEX(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682,{"单项选择","阅读理解","信息匹配","完形填空","短文填空","单句填空","短文改错","单句改错","句型转换","翻译短语","翻译句子","词汇/短语及固搭","完成句子","听力"},0)),"")), "")</f>
        <v/>
      </c>
      <c r="E682" s="21" t="str">
        <f t="shared" si="84"/>
        <v>知识点</v>
      </c>
      <c r="F682" s="21" t="str">
        <f t="shared" si="85"/>
        <v>恰</v>
      </c>
      <c r="G682" s="21" t="str">
        <f>INDEX( {"body","discipline","area","topic","point"},MATCH(E682,{"知识体","知识域","知识区","知识主题","知识点"},0))</f>
        <v>point</v>
      </c>
      <c r="H682" s="21" t="str">
        <f>INDEX( {"super","just","sub","infras"},MATCH(F682,{"超","恰","亚","次"},0))</f>
        <v>just</v>
      </c>
      <c r="I682" s="21">
        <f>MATCH(E682,{"知识体","知识域","知识区","知识主题","知识点"},0)-1</f>
        <v>4</v>
      </c>
      <c r="J682" s="21">
        <f>MATCH(F682,{"超","恰","亚","次"},0)-1</f>
        <v>1</v>
      </c>
      <c r="K682" s="21" t="str">
        <f t="shared" si="86"/>
        <v>数学</v>
      </c>
      <c r="L682" s="26" t="s">
        <v>708</v>
      </c>
      <c r="M682" s="23"/>
      <c r="N682" s="23"/>
      <c r="O682" s="24" t="str">
        <f t="shared" si="80"/>
        <v xml:space="preserve">
  - 
    name:  空间向量的垂直
    title:  空间向量的垂直
    description: 
    koLyro: point
    koLyri:  just
    son: </v>
      </c>
      <c r="P682" s="27" t="str">
        <f t="shared" si="87"/>
        <v xml:space="preserve">
          - 
            name:  空间向量的垂直
            title:  空间向量的垂直
            description: 
            koLyro: point
            koLyri:  just
            son: </v>
      </c>
    </row>
    <row r="683" spans="1:16" ht="15" customHeight="1">
      <c r="A683" s="20">
        <f t="shared" si="81"/>
        <v>4</v>
      </c>
      <c r="B683" s="21" t="str">
        <f t="shared" si="82"/>
        <v>知识点</v>
      </c>
      <c r="C683" s="21" t="str">
        <f t="shared" si="83"/>
        <v>空间向量的模</v>
      </c>
      <c r="D683" s="21" t="str">
        <f>IFERROR(IF(I683=1,INDEX( {"chinese","english","math","physics","chemistry","biology","politics","history","geography"},MATCH(C683,{"语文","英语","数学","物理","化学","生物","政治","历史","地理"},0)),IF(I683=2,INDEX(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683,{"单项选择","阅读理解","信息匹配","完形填空","短文填空","单句填空","短文改错","单句改错","句型转换","翻译短语","翻译句子","词汇/短语及固搭","完成句子","听力"},0)),"")), "")</f>
        <v/>
      </c>
      <c r="E683" s="21" t="str">
        <f t="shared" si="84"/>
        <v>知识点</v>
      </c>
      <c r="F683" s="21" t="str">
        <f t="shared" si="85"/>
        <v>恰</v>
      </c>
      <c r="G683" s="21" t="str">
        <f>INDEX( {"body","discipline","area","topic","point"},MATCH(E683,{"知识体","知识域","知识区","知识主题","知识点"},0))</f>
        <v>point</v>
      </c>
      <c r="H683" s="21" t="str">
        <f>INDEX( {"super","just","sub","infras"},MATCH(F683,{"超","恰","亚","次"},0))</f>
        <v>just</v>
      </c>
      <c r="I683" s="21">
        <f>MATCH(E683,{"知识体","知识域","知识区","知识主题","知识点"},0)-1</f>
        <v>4</v>
      </c>
      <c r="J683" s="21">
        <f>MATCH(F683,{"超","恰","亚","次"},0)-1</f>
        <v>1</v>
      </c>
      <c r="K683" s="21" t="str">
        <f t="shared" si="86"/>
        <v>数学</v>
      </c>
      <c r="L683" s="26" t="s">
        <v>709</v>
      </c>
      <c r="M683" s="23"/>
      <c r="N683" s="23"/>
      <c r="O683" s="24" t="str">
        <f t="shared" si="80"/>
        <v xml:space="preserve">
  - 
    name:  空间向量的模
    title:  空间向量的模
    description: 
    koLyro: point
    koLyri:  just
    son: </v>
      </c>
      <c r="P683" s="27" t="str">
        <f t="shared" si="87"/>
        <v xml:space="preserve">
          - 
            name:  空间向量的模
            title:  空间向量的模
            description: 
            koLyro: point
            koLyri:  just
            son: </v>
      </c>
    </row>
    <row r="684" spans="1:16" ht="15" customHeight="1">
      <c r="A684" s="20">
        <f t="shared" si="81"/>
        <v>4</v>
      </c>
      <c r="B684" s="21" t="str">
        <f t="shared" si="82"/>
        <v>知识点</v>
      </c>
      <c r="C684" s="21" t="str">
        <f t="shared" si="83"/>
        <v>空间向量基本定理</v>
      </c>
      <c r="D684" s="21" t="str">
        <f>IFERROR(IF(I684=1,INDEX( {"chinese","english","math","physics","chemistry","biology","politics","history","geography"},MATCH(C684,{"语文","英语","数学","物理","化学","生物","政治","历史","地理"},0)),IF(I684=2,INDEX(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684,{"单项选择","阅读理解","信息匹配","完形填空","短文填空","单句填空","短文改错","单句改错","句型转换","翻译短语","翻译句子","词汇/短语及固搭","完成句子","听力"},0)),"")), "")</f>
        <v/>
      </c>
      <c r="E684" s="21" t="str">
        <f t="shared" si="84"/>
        <v>知识点</v>
      </c>
      <c r="F684" s="21" t="str">
        <f t="shared" si="85"/>
        <v>恰</v>
      </c>
      <c r="G684" s="21" t="str">
        <f>INDEX( {"body","discipline","area","topic","point"},MATCH(E684,{"知识体","知识域","知识区","知识主题","知识点"},0))</f>
        <v>point</v>
      </c>
      <c r="H684" s="21" t="str">
        <f>INDEX( {"super","just","sub","infras"},MATCH(F684,{"超","恰","亚","次"},0))</f>
        <v>just</v>
      </c>
      <c r="I684" s="21">
        <f>MATCH(E684,{"知识体","知识域","知识区","知识主题","知识点"},0)-1</f>
        <v>4</v>
      </c>
      <c r="J684" s="21">
        <f>MATCH(F684,{"超","恰","亚","次"},0)-1</f>
        <v>1</v>
      </c>
      <c r="K684" s="21" t="str">
        <f t="shared" si="86"/>
        <v>数学</v>
      </c>
      <c r="L684" s="26" t="s">
        <v>710</v>
      </c>
      <c r="M684" s="23"/>
      <c r="N684" s="23"/>
      <c r="O684" s="24" t="str">
        <f t="shared" si="80"/>
        <v xml:space="preserve">
  - 
    name:  空间向量基本定理
    title:  空间向量基本定理
    description: 
    koLyro: point
    koLyri:  just
    son: </v>
      </c>
      <c r="P684" s="27" t="str">
        <f t="shared" si="87"/>
        <v xml:space="preserve">
          - 
            name:  空间向量基本定理
            title:  空间向量基本定理
            description: 
            koLyro: point
            koLyri:  just
            son: </v>
      </c>
    </row>
    <row r="685" spans="1:16" ht="15" customHeight="1">
      <c r="A685" s="20">
        <f t="shared" si="81"/>
        <v>4</v>
      </c>
      <c r="B685" s="21" t="str">
        <f t="shared" si="82"/>
        <v>知识点</v>
      </c>
      <c r="C685" s="21" t="str">
        <f t="shared" si="83"/>
        <v>空间向量的坐标运算</v>
      </c>
      <c r="D685" s="21" t="str">
        <f>IFERROR(IF(I685=1,INDEX( {"chinese","english","math","physics","chemistry","biology","politics","history","geography"},MATCH(C685,{"语文","英语","数学","物理","化学","生物","政治","历史","地理"},0)),IF(I685=2,INDEX(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685,{"单项选择","阅读理解","信息匹配","完形填空","短文填空","单句填空","短文改错","单句改错","句型转换","翻译短语","翻译句子","词汇/短语及固搭","完成句子","听力"},0)),"")), "")</f>
        <v/>
      </c>
      <c r="E685" s="21" t="str">
        <f t="shared" si="84"/>
        <v>知识点</v>
      </c>
      <c r="F685" s="21" t="str">
        <f t="shared" si="85"/>
        <v>恰</v>
      </c>
      <c r="G685" s="21" t="str">
        <f>INDEX( {"body","discipline","area","topic","point"},MATCH(E685,{"知识体","知识域","知识区","知识主题","知识点"},0))</f>
        <v>point</v>
      </c>
      <c r="H685" s="21" t="str">
        <f>INDEX( {"super","just","sub","infras"},MATCH(F685,{"超","恰","亚","次"},0))</f>
        <v>just</v>
      </c>
      <c r="I685" s="21">
        <f>MATCH(E685,{"知识体","知识域","知识区","知识主题","知识点"},0)-1</f>
        <v>4</v>
      </c>
      <c r="J685" s="21">
        <f>MATCH(F685,{"超","恰","亚","次"},0)-1</f>
        <v>1</v>
      </c>
      <c r="K685" s="21" t="str">
        <f t="shared" si="86"/>
        <v>数学</v>
      </c>
      <c r="L685" s="26" t="s">
        <v>711</v>
      </c>
      <c r="M685" s="23"/>
      <c r="N685" s="23"/>
      <c r="O685" s="24" t="str">
        <f t="shared" si="80"/>
        <v xml:space="preserve">
  - 
    name:  空间向量的坐标运算
    title:  空间向量的坐标运算
    description: 
    koLyro: point
    koLyri:  just
    son: </v>
      </c>
      <c r="P685" s="27" t="str">
        <f t="shared" si="87"/>
        <v xml:space="preserve">
          - 
            name:  空间向量的坐标运算
            title:  空间向量的坐标运算
            description: 
            koLyro: point
            koLyri:  just
            son: </v>
      </c>
    </row>
    <row r="686" spans="1:16" ht="15" customHeight="1">
      <c r="A686" s="20">
        <f t="shared" si="81"/>
        <v>4</v>
      </c>
      <c r="B686" s="21" t="str">
        <f t="shared" si="82"/>
        <v>知识点</v>
      </c>
      <c r="C686" s="21" t="str">
        <f t="shared" si="83"/>
        <v>空间向量中的最值问题</v>
      </c>
      <c r="D686" s="21" t="str">
        <f>IFERROR(IF(I686=1,INDEX( {"chinese","english","math","physics","chemistry","biology","politics","history","geography"},MATCH(C686,{"语文","英语","数学","物理","化学","生物","政治","历史","地理"},0)),IF(I686=2,INDEX(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686,{"单项选择","阅读理解","信息匹配","完形填空","短文填空","单句填空","短文改错","单句改错","句型转换","翻译短语","翻译句子","词汇/短语及固搭","完成句子","听力"},0)),"")), "")</f>
        <v/>
      </c>
      <c r="E686" s="21" t="str">
        <f t="shared" si="84"/>
        <v>知识点</v>
      </c>
      <c r="F686" s="21" t="str">
        <f t="shared" si="85"/>
        <v>恰</v>
      </c>
      <c r="G686" s="21" t="str">
        <f>INDEX( {"body","discipline","area","topic","point"},MATCH(E686,{"知识体","知识域","知识区","知识主题","知识点"},0))</f>
        <v>point</v>
      </c>
      <c r="H686" s="21" t="str">
        <f>INDEX( {"super","just","sub","infras"},MATCH(F686,{"超","恰","亚","次"},0))</f>
        <v>just</v>
      </c>
      <c r="I686" s="21">
        <f>MATCH(E686,{"知识体","知识域","知识区","知识主题","知识点"},0)-1</f>
        <v>4</v>
      </c>
      <c r="J686" s="21">
        <f>MATCH(F686,{"超","恰","亚","次"},0)-1</f>
        <v>1</v>
      </c>
      <c r="K686" s="21" t="str">
        <f t="shared" si="86"/>
        <v>数学</v>
      </c>
      <c r="L686" s="26" t="s">
        <v>712</v>
      </c>
      <c r="M686" s="23"/>
      <c r="N686" s="23"/>
      <c r="O686" s="24" t="str">
        <f t="shared" si="80"/>
        <v xml:space="preserve">
  - 
    name:  空间向量中的最值问题
    title:  空间向量中的最值问题
    description: 
    koLyro: point
    koLyri:  just
    son: </v>
      </c>
      <c r="P686" s="27" t="str">
        <f t="shared" si="87"/>
        <v xml:space="preserve">
          - 
            name:  空间向量中的最值问题
            title:  空间向量中的最值问题
            description: 
            koLyro: point
            koLyri:  just
            son: </v>
      </c>
    </row>
    <row r="687" spans="1:16" ht="15" customHeight="1">
      <c r="A687" s="20">
        <f t="shared" si="81"/>
        <v>3</v>
      </c>
      <c r="B687" s="21" t="str">
        <f t="shared" si="82"/>
        <v>知识主题</v>
      </c>
      <c r="C687" s="21" t="str">
        <f t="shared" si="83"/>
        <v xml:space="preserve"> 立体几何中的向量方法</v>
      </c>
      <c r="D687" s="21" t="str">
        <f>IFERROR(IF(I687=1,INDEX( {"chinese","english","math","physics","chemistry","biology","politics","history","geography"},MATCH(C687,{"语文","英语","数学","物理","化学","生物","政治","历史","地理"},0)),IF(I687=2,INDEX(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687,{"单项选择","阅读理解","信息匹配","完形填空","短文填空","单句填空","短文改错","单句改错","句型转换","翻译短语","翻译句子","词汇/短语及固搭","完成句子","听力"},0)),"")), "")</f>
        <v/>
      </c>
      <c r="E687" s="21" t="str">
        <f t="shared" si="84"/>
        <v>知识主题</v>
      </c>
      <c r="F687" s="21" t="str">
        <f t="shared" si="85"/>
        <v>恰</v>
      </c>
      <c r="G687" s="21" t="str">
        <f>INDEX( {"body","discipline","area","topic","point"},MATCH(E687,{"知识体","知识域","知识区","知识主题","知识点"},0))</f>
        <v>topic</v>
      </c>
      <c r="H687" s="21" t="str">
        <f>INDEX( {"super","just","sub","infras"},MATCH(F687,{"超","恰","亚","次"},0))</f>
        <v>just</v>
      </c>
      <c r="I687" s="21">
        <f>MATCH(E687,{"知识体","知识域","知识区","知识主题","知识点"},0)-1</f>
        <v>3</v>
      </c>
      <c r="J687" s="21">
        <f>MATCH(F687,{"超","恰","亚","次"},0)-1</f>
        <v>1</v>
      </c>
      <c r="K687" s="21" t="str">
        <f t="shared" si="86"/>
        <v>数学</v>
      </c>
      <c r="L687" s="26" t="s">
        <v>4641</v>
      </c>
      <c r="M687" s="23" t="s">
        <v>714</v>
      </c>
      <c r="N687" s="23"/>
      <c r="O687" s="24" t="str">
        <f t="shared" si="80"/>
        <v xml:space="preserve">
  - 
    name:   立体几何中的向量方法
    title:   立体几何中的向量方法
    description: 
    koLyro: topic
    koLyri:  just
    son: </v>
      </c>
      <c r="P687" s="27" t="str">
        <f t="shared" si="87"/>
        <v xml:space="preserve">
        - 
          name:   立体几何中的向量方法
          title:   立体几何中的向量方法
          description: 
          koLyro: topic
          koLyri:  just
          son: </v>
      </c>
    </row>
    <row r="688" spans="1:16" ht="15" customHeight="1">
      <c r="A688" s="20">
        <f t="shared" si="81"/>
        <v>4</v>
      </c>
      <c r="B688" s="21" t="str">
        <f t="shared" si="82"/>
        <v>知识点</v>
      </c>
      <c r="C688" s="21" t="str">
        <f t="shared" si="83"/>
        <v>直线的方向向量</v>
      </c>
      <c r="D688" s="21" t="str">
        <f>IFERROR(IF(I688=1,INDEX( {"chinese","english","math","physics","chemistry","biology","politics","history","geography"},MATCH(C688,{"语文","英语","数学","物理","化学","生物","政治","历史","地理"},0)),IF(I688=2,INDEX(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688,{"单项选择","阅读理解","信息匹配","完形填空","短文填空","单句填空","短文改错","单句改错","句型转换","翻译短语","翻译句子","词汇/短语及固搭","完成句子","听力"},0)),"")), "")</f>
        <v/>
      </c>
      <c r="E688" s="21" t="str">
        <f t="shared" si="84"/>
        <v>知识点</v>
      </c>
      <c r="F688" s="21" t="str">
        <f t="shared" si="85"/>
        <v>恰</v>
      </c>
      <c r="G688" s="21" t="str">
        <f>INDEX( {"body","discipline","area","topic","point"},MATCH(E688,{"知识体","知识域","知识区","知识主题","知识点"},0))</f>
        <v>point</v>
      </c>
      <c r="H688" s="21" t="str">
        <f>INDEX( {"super","just","sub","infras"},MATCH(F688,{"超","恰","亚","次"},0))</f>
        <v>just</v>
      </c>
      <c r="I688" s="21">
        <f>MATCH(E688,{"知识体","知识域","知识区","知识主题","知识点"},0)-1</f>
        <v>4</v>
      </c>
      <c r="J688" s="21">
        <f>MATCH(F688,{"超","恰","亚","次"},0)-1</f>
        <v>1</v>
      </c>
      <c r="K688" s="21" t="str">
        <f t="shared" si="86"/>
        <v>数学</v>
      </c>
      <c r="L688" s="26" t="s">
        <v>715</v>
      </c>
      <c r="M688" s="23"/>
      <c r="N688" s="23"/>
      <c r="O688" s="24" t="str">
        <f t="shared" si="80"/>
        <v xml:space="preserve">
  - 
    name:  直线的方向向量
    title:  直线的方向向量
    description: 
    koLyro: point
    koLyri:  just
    son: </v>
      </c>
      <c r="P688" s="27" t="str">
        <f t="shared" si="87"/>
        <v xml:space="preserve">
          - 
            name:  直线的方向向量
            title:  直线的方向向量
            description: 
            koLyro: point
            koLyri:  just
            son: </v>
      </c>
    </row>
    <row r="689" spans="1:16" ht="15" customHeight="1">
      <c r="A689" s="20">
        <f t="shared" si="81"/>
        <v>4</v>
      </c>
      <c r="B689" s="21" t="str">
        <f t="shared" si="82"/>
        <v>知识点</v>
      </c>
      <c r="C689" s="21" t="str">
        <f t="shared" si="83"/>
        <v>平面的法向量</v>
      </c>
      <c r="D689" s="21" t="str">
        <f>IFERROR(IF(I689=1,INDEX( {"chinese","english","math","physics","chemistry","biology","politics","history","geography"},MATCH(C689,{"语文","英语","数学","物理","化学","生物","政治","历史","地理"},0)),IF(I689=2,INDEX(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689,{"单项选择","阅读理解","信息匹配","完形填空","短文填空","单句填空","短文改错","单句改错","句型转换","翻译短语","翻译句子","词汇/短语及固搭","完成句子","听力"},0)),"")), "")</f>
        <v/>
      </c>
      <c r="E689" s="21" t="str">
        <f t="shared" si="84"/>
        <v>知识点</v>
      </c>
      <c r="F689" s="21" t="str">
        <f t="shared" si="85"/>
        <v>恰</v>
      </c>
      <c r="G689" s="21" t="str">
        <f>INDEX( {"body","discipline","area","topic","point"},MATCH(E689,{"知识体","知识域","知识区","知识主题","知识点"},0))</f>
        <v>point</v>
      </c>
      <c r="H689" s="21" t="str">
        <f>INDEX( {"super","just","sub","infras"},MATCH(F689,{"超","恰","亚","次"},0))</f>
        <v>just</v>
      </c>
      <c r="I689" s="21">
        <f>MATCH(E689,{"知识体","知识域","知识区","知识主题","知识点"},0)-1</f>
        <v>4</v>
      </c>
      <c r="J689" s="21">
        <f>MATCH(F689,{"超","恰","亚","次"},0)-1</f>
        <v>1</v>
      </c>
      <c r="K689" s="21" t="str">
        <f t="shared" si="86"/>
        <v>数学</v>
      </c>
      <c r="L689" s="26" t="s">
        <v>716</v>
      </c>
      <c r="M689" s="23"/>
      <c r="N689" s="23"/>
      <c r="O689" s="24" t="str">
        <f t="shared" si="80"/>
        <v xml:space="preserve">
  - 
    name:  平面的法向量
    title:  平面的法向量
    description: 
    koLyro: point
    koLyri:  just
    son: </v>
      </c>
      <c r="P689" s="27" t="str">
        <f t="shared" si="87"/>
        <v xml:space="preserve">
          - 
            name:  平面的法向量
            title:  平面的法向量
            description: 
            koLyro: point
            koLyri:  just
            son: </v>
      </c>
    </row>
    <row r="690" spans="1:16" ht="15" customHeight="1">
      <c r="A690" s="20">
        <f t="shared" si="81"/>
        <v>4</v>
      </c>
      <c r="B690" s="21" t="str">
        <f t="shared" si="82"/>
        <v>知识点</v>
      </c>
      <c r="C690" s="21" t="str">
        <f t="shared" si="83"/>
        <v>用空间向量证明平行</v>
      </c>
      <c r="D690" s="21" t="str">
        <f>IFERROR(IF(I690=1,INDEX( {"chinese","english","math","physics","chemistry","biology","politics","history","geography"},MATCH(C690,{"语文","英语","数学","物理","化学","生物","政治","历史","地理"},0)),IF(I690=2,INDEX(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690,{"单项选择","阅读理解","信息匹配","完形填空","短文填空","单句填空","短文改错","单句改错","句型转换","翻译短语","翻译句子","词汇/短语及固搭","完成句子","听力"},0)),"")), "")</f>
        <v/>
      </c>
      <c r="E690" s="21" t="str">
        <f t="shared" si="84"/>
        <v>知识点</v>
      </c>
      <c r="F690" s="21" t="str">
        <f t="shared" si="85"/>
        <v>恰</v>
      </c>
      <c r="G690" s="21" t="str">
        <f>INDEX( {"body","discipline","area","topic","point"},MATCH(E690,{"知识体","知识域","知识区","知识主题","知识点"},0))</f>
        <v>point</v>
      </c>
      <c r="H690" s="21" t="str">
        <f>INDEX( {"super","just","sub","infras"},MATCH(F690,{"超","恰","亚","次"},0))</f>
        <v>just</v>
      </c>
      <c r="I690" s="21">
        <f>MATCH(E690,{"知识体","知识域","知识区","知识主题","知识点"},0)-1</f>
        <v>4</v>
      </c>
      <c r="J690" s="21">
        <f>MATCH(F690,{"超","恰","亚","次"},0)-1</f>
        <v>1</v>
      </c>
      <c r="K690" s="21" t="str">
        <f t="shared" si="86"/>
        <v>数学</v>
      </c>
      <c r="L690" s="26" t="s">
        <v>717</v>
      </c>
      <c r="M690" s="23"/>
      <c r="N690" s="23"/>
      <c r="O690" s="24" t="str">
        <f t="shared" si="80"/>
        <v xml:space="preserve">
  - 
    name:  用空间向量证明平行
    title:  用空间向量证明平行
    description: 
    koLyro: point
    koLyri:  just
    son: </v>
      </c>
      <c r="P690" s="27" t="str">
        <f t="shared" si="87"/>
        <v xml:space="preserve">
          - 
            name:  用空间向量证明平行
            title:  用空间向量证明平行
            description: 
            koLyro: point
            koLyri:  just
            son: </v>
      </c>
    </row>
    <row r="691" spans="1:16" ht="15" customHeight="1">
      <c r="A691" s="20">
        <f t="shared" si="81"/>
        <v>4</v>
      </c>
      <c r="B691" s="21" t="str">
        <f t="shared" si="82"/>
        <v>知识点</v>
      </c>
      <c r="C691" s="21" t="str">
        <f t="shared" si="83"/>
        <v>用空间向量证明垂直</v>
      </c>
      <c r="D691" s="21" t="str">
        <f>IFERROR(IF(I691=1,INDEX( {"chinese","english","math","physics","chemistry","biology","politics","history","geography"},MATCH(C691,{"语文","英语","数学","物理","化学","生物","政治","历史","地理"},0)),IF(I691=2,INDEX(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691,{"单项选择","阅读理解","信息匹配","完形填空","短文填空","单句填空","短文改错","单句改错","句型转换","翻译短语","翻译句子","词汇/短语及固搭","完成句子","听力"},0)),"")), "")</f>
        <v/>
      </c>
      <c r="E691" s="21" t="str">
        <f t="shared" si="84"/>
        <v>知识点</v>
      </c>
      <c r="F691" s="21" t="str">
        <f t="shared" si="85"/>
        <v>恰</v>
      </c>
      <c r="G691" s="21" t="str">
        <f>INDEX( {"body","discipline","area","topic","point"},MATCH(E691,{"知识体","知识域","知识区","知识主题","知识点"},0))</f>
        <v>point</v>
      </c>
      <c r="H691" s="21" t="str">
        <f>INDEX( {"super","just","sub","infras"},MATCH(F691,{"超","恰","亚","次"},0))</f>
        <v>just</v>
      </c>
      <c r="I691" s="21">
        <f>MATCH(E691,{"知识体","知识域","知识区","知识主题","知识点"},0)-1</f>
        <v>4</v>
      </c>
      <c r="J691" s="21">
        <f>MATCH(F691,{"超","恰","亚","次"},0)-1</f>
        <v>1</v>
      </c>
      <c r="K691" s="21" t="str">
        <f t="shared" si="86"/>
        <v>数学</v>
      </c>
      <c r="L691" s="26" t="s">
        <v>718</v>
      </c>
      <c r="M691" s="23"/>
      <c r="N691" s="23"/>
      <c r="O691" s="24" t="str">
        <f t="shared" si="80"/>
        <v xml:space="preserve">
  - 
    name:  用空间向量证明垂直
    title:  用空间向量证明垂直
    description: 
    koLyro: point
    koLyri:  just
    son: </v>
      </c>
      <c r="P691" s="27" t="str">
        <f t="shared" si="87"/>
        <v xml:space="preserve">
          - 
            name:  用空间向量证明垂直
            title:  用空间向量证明垂直
            description: 
            koLyro: point
            koLyri:  just
            son: </v>
      </c>
    </row>
    <row r="692" spans="1:16" ht="15" customHeight="1">
      <c r="A692" s="20">
        <f t="shared" si="81"/>
        <v>4</v>
      </c>
      <c r="B692" s="21" t="str">
        <f t="shared" si="82"/>
        <v>知识点</v>
      </c>
      <c r="C692" s="21" t="str">
        <f t="shared" si="83"/>
        <v>用空间向量探索平行问题</v>
      </c>
      <c r="D692" s="21" t="str">
        <f>IFERROR(IF(I692=1,INDEX( {"chinese","english","math","physics","chemistry","biology","politics","history","geography"},MATCH(C692,{"语文","英语","数学","物理","化学","生物","政治","历史","地理"},0)),IF(I692=2,INDEX(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692,{"单项选择","阅读理解","信息匹配","完形填空","短文填空","单句填空","短文改错","单句改错","句型转换","翻译短语","翻译句子","词汇/短语及固搭","完成句子","听力"},0)),"")), "")</f>
        <v/>
      </c>
      <c r="E692" s="21" t="str">
        <f t="shared" si="84"/>
        <v>知识点</v>
      </c>
      <c r="F692" s="21" t="str">
        <f t="shared" si="85"/>
        <v>恰</v>
      </c>
      <c r="G692" s="21" t="str">
        <f>INDEX( {"body","discipline","area","topic","point"},MATCH(E692,{"知识体","知识域","知识区","知识主题","知识点"},0))</f>
        <v>point</v>
      </c>
      <c r="H692" s="21" t="str">
        <f>INDEX( {"super","just","sub","infras"},MATCH(F692,{"超","恰","亚","次"},0))</f>
        <v>just</v>
      </c>
      <c r="I692" s="21">
        <f>MATCH(E692,{"知识体","知识域","知识区","知识主题","知识点"},0)-1</f>
        <v>4</v>
      </c>
      <c r="J692" s="21">
        <f>MATCH(F692,{"超","恰","亚","次"},0)-1</f>
        <v>1</v>
      </c>
      <c r="K692" s="21" t="str">
        <f t="shared" si="86"/>
        <v>数学</v>
      </c>
      <c r="L692" s="26" t="s">
        <v>719</v>
      </c>
      <c r="M692" s="23"/>
      <c r="N692" s="23"/>
      <c r="O692" s="24" t="str">
        <f t="shared" si="80"/>
        <v xml:space="preserve">
  - 
    name:  用空间向量探索平行问题
    title:  用空间向量探索平行问题
    description: 
    koLyro: point
    koLyri:  just
    son: </v>
      </c>
      <c r="P692" s="27" t="str">
        <f t="shared" si="87"/>
        <v xml:space="preserve">
          - 
            name:  用空间向量探索平行问题
            title:  用空间向量探索平行问题
            description: 
            koLyro: point
            koLyri:  just
            son: </v>
      </c>
    </row>
    <row r="693" spans="1:16" ht="15" customHeight="1">
      <c r="A693" s="20">
        <f t="shared" si="81"/>
        <v>4</v>
      </c>
      <c r="B693" s="21" t="str">
        <f t="shared" si="82"/>
        <v>知识点</v>
      </c>
      <c r="C693" s="21" t="str">
        <f t="shared" si="83"/>
        <v>用空间向量探索垂直问题</v>
      </c>
      <c r="D693" s="21" t="str">
        <f>IFERROR(IF(I693=1,INDEX( {"chinese","english","math","physics","chemistry","biology","politics","history","geography"},MATCH(C693,{"语文","英语","数学","物理","化学","生物","政治","历史","地理"},0)),IF(I693=2,INDEX(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693,{"单项选择","阅读理解","信息匹配","完形填空","短文填空","单句填空","短文改错","单句改错","句型转换","翻译短语","翻译句子","词汇/短语及固搭","完成句子","听力"},0)),"")), "")</f>
        <v/>
      </c>
      <c r="E693" s="21" t="str">
        <f t="shared" si="84"/>
        <v>知识点</v>
      </c>
      <c r="F693" s="21" t="str">
        <f t="shared" si="85"/>
        <v>恰</v>
      </c>
      <c r="G693" s="21" t="str">
        <f>INDEX( {"body","discipline","area","topic","point"},MATCH(E693,{"知识体","知识域","知识区","知识主题","知识点"},0))</f>
        <v>point</v>
      </c>
      <c r="H693" s="21" t="str">
        <f>INDEX( {"super","just","sub","infras"},MATCH(F693,{"超","恰","亚","次"},0))</f>
        <v>just</v>
      </c>
      <c r="I693" s="21">
        <f>MATCH(E693,{"知识体","知识域","知识区","知识主题","知识点"},0)-1</f>
        <v>4</v>
      </c>
      <c r="J693" s="21">
        <f>MATCH(F693,{"超","恰","亚","次"},0)-1</f>
        <v>1</v>
      </c>
      <c r="K693" s="21" t="str">
        <f t="shared" si="86"/>
        <v>数学</v>
      </c>
      <c r="L693" s="26" t="s">
        <v>720</v>
      </c>
      <c r="M693" s="23"/>
      <c r="N693" s="23"/>
      <c r="O693" s="24" t="str">
        <f t="shared" si="80"/>
        <v xml:space="preserve">
  - 
    name:  用空间向量探索垂直问题
    title:  用空间向量探索垂直问题
    description: 
    koLyro: point
    koLyri:  just
    son: </v>
      </c>
      <c r="P693" s="27" t="str">
        <f t="shared" si="87"/>
        <v xml:space="preserve">
          - 
            name:  用空间向量探索垂直问题
            title:  用空间向量探索垂直问题
            description: 
            koLyro: point
            koLyri:  just
            son: </v>
      </c>
    </row>
    <row r="694" spans="1:16" ht="15" customHeight="1">
      <c r="A694" s="20">
        <f t="shared" si="81"/>
        <v>4</v>
      </c>
      <c r="B694" s="21" t="str">
        <f t="shared" si="82"/>
        <v>知识点</v>
      </c>
      <c r="C694" s="21" t="str">
        <f t="shared" si="83"/>
        <v>用空间向量求异面直线所成角</v>
      </c>
      <c r="D694" s="21" t="str">
        <f>IFERROR(IF(I694=1,INDEX( {"chinese","english","math","physics","chemistry","biology","politics","history","geography"},MATCH(C694,{"语文","英语","数学","物理","化学","生物","政治","历史","地理"},0)),IF(I694=2,INDEX(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694,{"单项选择","阅读理解","信息匹配","完形填空","短文填空","单句填空","短文改错","单句改错","句型转换","翻译短语","翻译句子","词汇/短语及固搭","完成句子","听力"},0)),"")), "")</f>
        <v/>
      </c>
      <c r="E694" s="21" t="str">
        <f t="shared" si="84"/>
        <v>知识点</v>
      </c>
      <c r="F694" s="21" t="str">
        <f t="shared" si="85"/>
        <v>恰</v>
      </c>
      <c r="G694" s="21" t="str">
        <f>INDEX( {"body","discipline","area","topic","point"},MATCH(E694,{"知识体","知识域","知识区","知识主题","知识点"},0))</f>
        <v>point</v>
      </c>
      <c r="H694" s="21" t="str">
        <f>INDEX( {"super","just","sub","infras"},MATCH(F694,{"超","恰","亚","次"},0))</f>
        <v>just</v>
      </c>
      <c r="I694" s="21">
        <f>MATCH(E694,{"知识体","知识域","知识区","知识主题","知识点"},0)-1</f>
        <v>4</v>
      </c>
      <c r="J694" s="21">
        <f>MATCH(F694,{"超","恰","亚","次"},0)-1</f>
        <v>1</v>
      </c>
      <c r="K694" s="21" t="str">
        <f t="shared" si="86"/>
        <v>数学</v>
      </c>
      <c r="L694" s="26" t="s">
        <v>721</v>
      </c>
      <c r="M694" s="23"/>
      <c r="N694" s="23"/>
      <c r="O694" s="24" t="str">
        <f t="shared" si="80"/>
        <v xml:space="preserve">
  - 
    name:  用空间向量求异面直线所成角
    title:  用空间向量求异面直线所成角
    description: 
    koLyro: point
    koLyri:  just
    son: </v>
      </c>
      <c r="P694" s="27" t="str">
        <f t="shared" si="87"/>
        <v xml:space="preserve">
          - 
            name:  用空间向量求异面直线所成角
            title:  用空间向量求异面直线所成角
            description: 
            koLyro: point
            koLyri:  just
            son: </v>
      </c>
    </row>
    <row r="695" spans="1:16" ht="15" customHeight="1">
      <c r="A695" s="20">
        <f t="shared" si="81"/>
        <v>4</v>
      </c>
      <c r="B695" s="21" t="str">
        <f t="shared" si="82"/>
        <v>知识点</v>
      </c>
      <c r="C695" s="21" t="str">
        <f t="shared" si="83"/>
        <v>用空间向量求直线与平面所成角</v>
      </c>
      <c r="D695" s="21" t="str">
        <f>IFERROR(IF(I695=1,INDEX( {"chinese","english","math","physics","chemistry","biology","politics","history","geography"},MATCH(C695,{"语文","英语","数学","物理","化学","生物","政治","历史","地理"},0)),IF(I695=2,INDEX(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695,{"单项选择","阅读理解","信息匹配","完形填空","短文填空","单句填空","短文改错","单句改错","句型转换","翻译短语","翻译句子","词汇/短语及固搭","完成句子","听力"},0)),"")), "")</f>
        <v/>
      </c>
      <c r="E695" s="21" t="str">
        <f t="shared" si="84"/>
        <v>知识点</v>
      </c>
      <c r="F695" s="21" t="str">
        <f t="shared" si="85"/>
        <v>恰</v>
      </c>
      <c r="G695" s="21" t="str">
        <f>INDEX( {"body","discipline","area","topic","point"},MATCH(E695,{"知识体","知识域","知识区","知识主题","知识点"},0))</f>
        <v>point</v>
      </c>
      <c r="H695" s="21" t="str">
        <f>INDEX( {"super","just","sub","infras"},MATCH(F695,{"超","恰","亚","次"},0))</f>
        <v>just</v>
      </c>
      <c r="I695" s="21">
        <f>MATCH(E695,{"知识体","知识域","知识区","知识主题","知识点"},0)-1</f>
        <v>4</v>
      </c>
      <c r="J695" s="21">
        <f>MATCH(F695,{"超","恰","亚","次"},0)-1</f>
        <v>1</v>
      </c>
      <c r="K695" s="21" t="str">
        <f t="shared" si="86"/>
        <v>数学</v>
      </c>
      <c r="L695" s="26" t="s">
        <v>722</v>
      </c>
      <c r="M695" s="23"/>
      <c r="N695" s="23"/>
      <c r="O695" s="24" t="str">
        <f t="shared" si="80"/>
        <v xml:space="preserve">
  - 
    name:  用空间向量求直线与平面所成角
    title:  用空间向量求直线与平面所成角
    description: 
    koLyro: point
    koLyri:  just
    son: </v>
      </c>
      <c r="P695" s="27" t="str">
        <f t="shared" si="87"/>
        <v xml:space="preserve">
          - 
            name:  用空间向量求直线与平面所成角
            title:  用空间向量求直线与平面所成角
            description: 
            koLyro: point
            koLyri:  just
            son: </v>
      </c>
    </row>
    <row r="696" spans="1:16" ht="15" customHeight="1">
      <c r="A696" s="20">
        <f t="shared" si="81"/>
        <v>4</v>
      </c>
      <c r="B696" s="21" t="str">
        <f t="shared" si="82"/>
        <v>知识点</v>
      </c>
      <c r="C696" s="21" t="str">
        <f t="shared" si="83"/>
        <v>用空间向量求二面角</v>
      </c>
      <c r="D696" s="21" t="str">
        <f>IFERROR(IF(I696=1,INDEX( {"chinese","english","math","physics","chemistry","biology","politics","history","geography"},MATCH(C696,{"语文","英语","数学","物理","化学","生物","政治","历史","地理"},0)),IF(I696=2,INDEX(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696,{"单项选择","阅读理解","信息匹配","完形填空","短文填空","单句填空","短文改错","单句改错","句型转换","翻译短语","翻译句子","词汇/短语及固搭","完成句子","听力"},0)),"")), "")</f>
        <v/>
      </c>
      <c r="E696" s="21" t="str">
        <f t="shared" si="84"/>
        <v>知识点</v>
      </c>
      <c r="F696" s="21" t="str">
        <f t="shared" si="85"/>
        <v>恰</v>
      </c>
      <c r="G696" s="21" t="str">
        <f>INDEX( {"body","discipline","area","topic","point"},MATCH(E696,{"知识体","知识域","知识区","知识主题","知识点"},0))</f>
        <v>point</v>
      </c>
      <c r="H696" s="21" t="str">
        <f>INDEX( {"super","just","sub","infras"},MATCH(F696,{"超","恰","亚","次"},0))</f>
        <v>just</v>
      </c>
      <c r="I696" s="21">
        <f>MATCH(E696,{"知识体","知识域","知识区","知识主题","知识点"},0)-1</f>
        <v>4</v>
      </c>
      <c r="J696" s="21">
        <f>MATCH(F696,{"超","恰","亚","次"},0)-1</f>
        <v>1</v>
      </c>
      <c r="K696" s="21" t="str">
        <f t="shared" si="86"/>
        <v>数学</v>
      </c>
      <c r="L696" s="26" t="s">
        <v>723</v>
      </c>
      <c r="M696" s="23"/>
      <c r="N696" s="23"/>
      <c r="O696" s="24" t="str">
        <f t="shared" si="80"/>
        <v xml:space="preserve">
  - 
    name:  用空间向量求二面角
    title:  用空间向量求二面角
    description: 
    koLyro: point
    koLyri:  just
    son: </v>
      </c>
      <c r="P696" s="27" t="str">
        <f t="shared" si="87"/>
        <v xml:space="preserve">
          - 
            name:  用空间向量求二面角
            title:  用空间向量求二面角
            description: 
            koLyro: point
            koLyri:  just
            son: </v>
      </c>
    </row>
    <row r="697" spans="1:16" ht="15" customHeight="1">
      <c r="A697" s="20">
        <f t="shared" si="81"/>
        <v>4</v>
      </c>
      <c r="B697" s="21" t="str">
        <f t="shared" si="82"/>
        <v>知识点</v>
      </c>
      <c r="C697" s="21" t="str">
        <f t="shared" si="83"/>
        <v>用空间向量解决距离问题</v>
      </c>
      <c r="D697" s="21" t="str">
        <f>IFERROR(IF(I697=1,INDEX( {"chinese","english","math","physics","chemistry","biology","politics","history","geography"},MATCH(C697,{"语文","英语","数学","物理","化学","生物","政治","历史","地理"},0)),IF(I697=2,INDEX(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697,{"单项选择","阅读理解","信息匹配","完形填空","短文填空","单句填空","短文改错","单句改错","句型转换","翻译短语","翻译句子","词汇/短语及固搭","完成句子","听力"},0)),"")), "")</f>
        <v/>
      </c>
      <c r="E697" s="21" t="str">
        <f t="shared" si="84"/>
        <v>知识点</v>
      </c>
      <c r="F697" s="21" t="str">
        <f t="shared" si="85"/>
        <v>恰</v>
      </c>
      <c r="G697" s="21" t="str">
        <f>INDEX( {"body","discipline","area","topic","point"},MATCH(E697,{"知识体","知识域","知识区","知识主题","知识点"},0))</f>
        <v>point</v>
      </c>
      <c r="H697" s="21" t="str">
        <f>INDEX( {"super","just","sub","infras"},MATCH(F697,{"超","恰","亚","次"},0))</f>
        <v>just</v>
      </c>
      <c r="I697" s="21">
        <f>MATCH(E697,{"知识体","知识域","知识区","知识主题","知识点"},0)-1</f>
        <v>4</v>
      </c>
      <c r="J697" s="21">
        <f>MATCH(F697,{"超","恰","亚","次"},0)-1</f>
        <v>1</v>
      </c>
      <c r="K697" s="21" t="str">
        <f t="shared" si="86"/>
        <v>数学</v>
      </c>
      <c r="L697" s="26" t="s">
        <v>724</v>
      </c>
      <c r="M697" s="23"/>
      <c r="N697" s="23"/>
      <c r="O697" s="24" t="str">
        <f t="shared" si="80"/>
        <v xml:space="preserve">
  - 
    name:  用空间向量解决距离问题
    title:  用空间向量解决距离问题
    description: 
    koLyro: point
    koLyri:  just
    son: </v>
      </c>
      <c r="P697" s="27" t="str">
        <f t="shared" si="87"/>
        <v xml:space="preserve">
          - 
            name:  用空间向量解决距离问题
            title:  用空间向量解决距离问题
            description: 
            koLyro: point
            koLyri:  just
            son: </v>
      </c>
    </row>
    <row r="698" spans="1:16" ht="15" customHeight="1">
      <c r="A698" s="20">
        <f t="shared" si="81"/>
        <v>2</v>
      </c>
      <c r="B698" s="21" t="str">
        <f t="shared" si="82"/>
        <v>知识区</v>
      </c>
      <c r="C698" s="21" t="str">
        <f t="shared" si="83"/>
        <v>8.平面解析几何</v>
      </c>
      <c r="D698" s="21" t="str">
        <f>IFERROR(IF(I698=1,INDEX( {"chinese","english","math","physics","chemistry","biology","politics","history","geography"},MATCH(C698,{"语文","英语","数学","物理","化学","生物","政治","历史","地理"},0)),IF(I698=2,INDEX(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698,{"单项选择","阅读理解","信息匹配","完形填空","短文填空","单句填空","短文改错","单句改错","句型转换","翻译短语","翻译句子","词汇/短语及固搭","完成句子","听力"},0)),"")), "")</f>
        <v/>
      </c>
      <c r="E698" s="21" t="str">
        <f t="shared" si="84"/>
        <v>知识区</v>
      </c>
      <c r="F698" s="21" t="str">
        <f t="shared" si="85"/>
        <v>恰</v>
      </c>
      <c r="G698" s="21" t="str">
        <f>INDEX( {"body","discipline","area","topic","point"},MATCH(E698,{"知识体","知识域","知识区","知识主题","知识点"},0))</f>
        <v>area</v>
      </c>
      <c r="H698" s="21" t="str">
        <f>INDEX( {"super","just","sub","infras"},MATCH(F698,{"超","恰","亚","次"},0))</f>
        <v>just</v>
      </c>
      <c r="I698" s="21">
        <f>MATCH(E698,{"知识体","知识域","知识区","知识主题","知识点"},0)-1</f>
        <v>2</v>
      </c>
      <c r="J698" s="21">
        <f>MATCH(F698,{"超","恰","亚","次"},0)-1</f>
        <v>1</v>
      </c>
      <c r="K698" s="21" t="str">
        <f t="shared" si="86"/>
        <v>数学</v>
      </c>
      <c r="L698" s="26" t="s">
        <v>4683</v>
      </c>
      <c r="M698" s="23" t="s">
        <v>726</v>
      </c>
      <c r="N698" s="23"/>
      <c r="O698" s="24" t="str">
        <f t="shared" si="80"/>
        <v xml:space="preserve">
  - 
    name:  8.平面解析几何
    title:  8.平面解析几何
    description: 
    koLyro: area
    koLyri:  just
    son: </v>
      </c>
      <c r="P698" s="27" t="str">
        <f t="shared" si="87"/>
        <v xml:space="preserve">
      - 
        name:  8.平面解析几何
        title:  8.平面解析几何
        description: 
        koLyro: area
        koLyri:  just
        son: </v>
      </c>
    </row>
    <row r="699" spans="1:16" ht="15" customHeight="1">
      <c r="A699" s="20">
        <f t="shared" si="81"/>
        <v>3</v>
      </c>
      <c r="B699" s="21" t="str">
        <f t="shared" si="82"/>
        <v>知识主题</v>
      </c>
      <c r="C699" s="21" t="str">
        <f t="shared" si="83"/>
        <v xml:space="preserve"> 直线的倾斜角与斜率、直线的方程</v>
      </c>
      <c r="D699" s="21" t="str">
        <f>IFERROR(IF(I699=1,INDEX( {"chinese","english","math","physics","chemistry","biology","politics","history","geography"},MATCH(C699,{"语文","英语","数学","物理","化学","生物","政治","历史","地理"},0)),IF(I699=2,INDEX(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699,{"单项选择","阅读理解","信息匹配","完形填空","短文填空","单句填空","短文改错","单句改错","句型转换","翻译短语","翻译句子","词汇/短语及固搭","完成句子","听力"},0)),"")), "")</f>
        <v/>
      </c>
      <c r="E699" s="21" t="str">
        <f t="shared" si="84"/>
        <v>知识主题</v>
      </c>
      <c r="F699" s="21" t="str">
        <f t="shared" si="85"/>
        <v>恰</v>
      </c>
      <c r="G699" s="21" t="str">
        <f>INDEX( {"body","discipline","area","topic","point"},MATCH(E699,{"知识体","知识域","知识区","知识主题","知识点"},0))</f>
        <v>topic</v>
      </c>
      <c r="H699" s="21" t="str">
        <f>INDEX( {"super","just","sub","infras"},MATCH(F699,{"超","恰","亚","次"},0))</f>
        <v>just</v>
      </c>
      <c r="I699" s="21">
        <f>MATCH(E699,{"知识体","知识域","知识区","知识主题","知识点"},0)-1</f>
        <v>3</v>
      </c>
      <c r="J699" s="21">
        <f>MATCH(F699,{"超","恰","亚","次"},0)-1</f>
        <v>1</v>
      </c>
      <c r="K699" s="21" t="str">
        <f t="shared" si="86"/>
        <v>数学</v>
      </c>
      <c r="L699" s="26" t="s">
        <v>4642</v>
      </c>
      <c r="M699" s="23" t="s">
        <v>728</v>
      </c>
      <c r="N699" s="23"/>
      <c r="O699" s="24" t="str">
        <f t="shared" si="80"/>
        <v xml:space="preserve">
  - 
    name:   直线的倾斜角与斜率、直线的方程
    title:   直线的倾斜角与斜率、直线的方程
    description: 
    koLyro: topic
    koLyri:  just
    son: </v>
      </c>
      <c r="P699" s="27" t="str">
        <f t="shared" si="87"/>
        <v xml:space="preserve">
        - 
          name:   直线的倾斜角与斜率、直线的方程
          title:   直线的倾斜角与斜率、直线的方程
          description: 
          koLyro: topic
          koLyri:  just
          son: </v>
      </c>
    </row>
    <row r="700" spans="1:16" ht="15" customHeight="1">
      <c r="A700" s="20">
        <f t="shared" si="81"/>
        <v>4</v>
      </c>
      <c r="B700" s="21" t="str">
        <f t="shared" si="82"/>
        <v>知识点</v>
      </c>
      <c r="C700" s="21" t="str">
        <f t="shared" si="83"/>
        <v>直线的倾斜角</v>
      </c>
      <c r="D700" s="21" t="str">
        <f>IFERROR(IF(I700=1,INDEX( {"chinese","english","math","physics","chemistry","biology","politics","history","geography"},MATCH(C700,{"语文","英语","数学","物理","化学","生物","政治","历史","地理"},0)),IF(I700=2,INDEX(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700,{"单项选择","阅读理解","信息匹配","完形填空","短文填空","单句填空","短文改错","单句改错","句型转换","翻译短语","翻译句子","词汇/短语及固搭","完成句子","听力"},0)),"")), "")</f>
        <v/>
      </c>
      <c r="E700" s="21" t="str">
        <f t="shared" si="84"/>
        <v>知识点</v>
      </c>
      <c r="F700" s="21" t="str">
        <f t="shared" si="85"/>
        <v>恰</v>
      </c>
      <c r="G700" s="21" t="str">
        <f>INDEX( {"body","discipline","area","topic","point"},MATCH(E700,{"知识体","知识域","知识区","知识主题","知识点"},0))</f>
        <v>point</v>
      </c>
      <c r="H700" s="21" t="str">
        <f>INDEX( {"super","just","sub","infras"},MATCH(F700,{"超","恰","亚","次"},0))</f>
        <v>just</v>
      </c>
      <c r="I700" s="21">
        <f>MATCH(E700,{"知识体","知识域","知识区","知识主题","知识点"},0)-1</f>
        <v>4</v>
      </c>
      <c r="J700" s="21">
        <f>MATCH(F700,{"超","恰","亚","次"},0)-1</f>
        <v>1</v>
      </c>
      <c r="K700" s="21" t="str">
        <f t="shared" si="86"/>
        <v>数学</v>
      </c>
      <c r="L700" s="26" t="s">
        <v>729</v>
      </c>
      <c r="M700" s="23"/>
      <c r="N700" s="23"/>
      <c r="O700" s="24" t="str">
        <f t="shared" si="80"/>
        <v xml:space="preserve">
  - 
    name:  直线的倾斜角
    title:  直线的倾斜角
    description: 
    koLyro: point
    koLyri:  just
    son: </v>
      </c>
      <c r="P700" s="27" t="str">
        <f t="shared" si="87"/>
        <v xml:space="preserve">
          - 
            name:  直线的倾斜角
            title:  直线的倾斜角
            description: 
            koLyro: point
            koLyri:  just
            son: </v>
      </c>
    </row>
    <row r="701" spans="1:16" ht="15" customHeight="1">
      <c r="A701" s="20">
        <f t="shared" si="81"/>
        <v>4</v>
      </c>
      <c r="B701" s="21" t="str">
        <f t="shared" si="82"/>
        <v>知识点</v>
      </c>
      <c r="C701" s="21" t="str">
        <f t="shared" si="83"/>
        <v>直线的斜率</v>
      </c>
      <c r="D701" s="21" t="str">
        <f>IFERROR(IF(I701=1,INDEX( {"chinese","english","math","physics","chemistry","biology","politics","history","geography"},MATCH(C701,{"语文","英语","数学","物理","化学","生物","政治","历史","地理"},0)),IF(I701=2,INDEX(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701,{"单项选择","阅读理解","信息匹配","完形填空","短文填空","单句填空","短文改错","单句改错","句型转换","翻译短语","翻译句子","词汇/短语及固搭","完成句子","听力"},0)),"")), "")</f>
        <v/>
      </c>
      <c r="E701" s="21" t="str">
        <f t="shared" si="84"/>
        <v>知识点</v>
      </c>
      <c r="F701" s="21" t="str">
        <f t="shared" si="85"/>
        <v>恰</v>
      </c>
      <c r="G701" s="21" t="str">
        <f>INDEX( {"body","discipline","area","topic","point"},MATCH(E701,{"知识体","知识域","知识区","知识主题","知识点"},0))</f>
        <v>point</v>
      </c>
      <c r="H701" s="21" t="str">
        <f>INDEX( {"super","just","sub","infras"},MATCH(F701,{"超","恰","亚","次"},0))</f>
        <v>just</v>
      </c>
      <c r="I701" s="21">
        <f>MATCH(E701,{"知识体","知识域","知识区","知识主题","知识点"},0)-1</f>
        <v>4</v>
      </c>
      <c r="J701" s="21">
        <f>MATCH(F701,{"超","恰","亚","次"},0)-1</f>
        <v>1</v>
      </c>
      <c r="K701" s="21" t="str">
        <f t="shared" si="86"/>
        <v>数学</v>
      </c>
      <c r="L701" s="26" t="s">
        <v>730</v>
      </c>
      <c r="M701" s="23"/>
      <c r="N701" s="23"/>
      <c r="O701" s="24" t="str">
        <f t="shared" si="80"/>
        <v xml:space="preserve">
  - 
    name:  直线的斜率
    title:  直线的斜率
    description: 
    koLyro: point
    koLyri:  just
    son: </v>
      </c>
      <c r="P701" s="27" t="str">
        <f t="shared" si="87"/>
        <v xml:space="preserve">
          - 
            name:  直线的斜率
            title:  直线的斜率
            description: 
            koLyro: point
            koLyri:  just
            son: </v>
      </c>
    </row>
    <row r="702" spans="1:16" ht="15" customHeight="1">
      <c r="A702" s="20">
        <f t="shared" si="81"/>
        <v>5</v>
      </c>
      <c r="B702" s="21" t="str">
        <f t="shared" si="82"/>
        <v>知识亚点</v>
      </c>
      <c r="C702" s="21" t="str">
        <f t="shared" si="83"/>
        <v>斜率与倾斜角的关系</v>
      </c>
      <c r="D702" s="21" t="str">
        <f>IFERROR(IF(I702=1,INDEX( {"chinese","english","math","physics","chemistry","biology","politics","history","geography"},MATCH(C702,{"语文","英语","数学","物理","化学","生物","政治","历史","地理"},0)),IF(I702=2,INDEX(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702,{"单项选择","阅读理解","信息匹配","完形填空","短文填空","单句填空","短文改错","单句改错","句型转换","翻译短语","翻译句子","词汇/短语及固搭","完成句子","听力"},0)),"")), "")</f>
        <v/>
      </c>
      <c r="E702" s="21" t="str">
        <f t="shared" si="84"/>
        <v>知识点</v>
      </c>
      <c r="F702" s="21" t="str">
        <f t="shared" si="85"/>
        <v>亚</v>
      </c>
      <c r="G702" s="21" t="str">
        <f>INDEX( {"body","discipline","area","topic","point"},MATCH(E702,{"知识体","知识域","知识区","知识主题","知识点"},0))</f>
        <v>point</v>
      </c>
      <c r="H702" s="21" t="str">
        <f>INDEX( {"super","just","sub","infras"},MATCH(F702,{"超","恰","亚","次"},0))</f>
        <v>sub</v>
      </c>
      <c r="I702" s="21">
        <f>MATCH(E702,{"知识体","知识域","知识区","知识主题","知识点"},0)-1</f>
        <v>4</v>
      </c>
      <c r="J702" s="21">
        <f>MATCH(F702,{"超","恰","亚","次"},0)-1</f>
        <v>2</v>
      </c>
      <c r="K702" s="21" t="str">
        <f t="shared" si="86"/>
        <v>数学</v>
      </c>
      <c r="L702" s="26" t="s">
        <v>731</v>
      </c>
      <c r="M702" s="23"/>
      <c r="N702" s="23"/>
      <c r="O702" s="24" t="str">
        <f t="shared" si="80"/>
        <v xml:space="preserve">
  - 
    name:  斜率与倾斜角的关系
    title:  斜率与倾斜角的关系
    description: 
    koLyro: point
    koLyri:  sub
    son: </v>
      </c>
      <c r="P702" s="27" t="str">
        <f t="shared" si="87"/>
        <v xml:space="preserve">
            - 
              name:  斜率与倾斜角的关系
              title:  斜率与倾斜角的关系
              description: 
              koLyro: point
              koLyri:  sub
              son: </v>
      </c>
    </row>
    <row r="703" spans="1:16" ht="15" customHeight="1">
      <c r="A703" s="20">
        <f t="shared" si="81"/>
        <v>5</v>
      </c>
      <c r="B703" s="21" t="str">
        <f t="shared" si="82"/>
        <v>知识亚点</v>
      </c>
      <c r="C703" s="21" t="str">
        <f t="shared" si="83"/>
        <v>斜率公式</v>
      </c>
      <c r="D703" s="21" t="str">
        <f>IFERROR(IF(I703=1,INDEX( {"chinese","english","math","physics","chemistry","biology","politics","history","geography"},MATCH(C703,{"语文","英语","数学","物理","化学","生物","政治","历史","地理"},0)),IF(I703=2,INDEX(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703,{"单项选择","阅读理解","信息匹配","完形填空","短文填空","单句填空","短文改错","单句改错","句型转换","翻译短语","翻译句子","词汇/短语及固搭","完成句子","听力"},0)),"")), "")</f>
        <v/>
      </c>
      <c r="E703" s="21" t="str">
        <f t="shared" si="84"/>
        <v>知识点</v>
      </c>
      <c r="F703" s="21" t="str">
        <f t="shared" si="85"/>
        <v>亚</v>
      </c>
      <c r="G703" s="21" t="str">
        <f>INDEX( {"body","discipline","area","topic","point"},MATCH(E703,{"知识体","知识域","知识区","知识主题","知识点"},0))</f>
        <v>point</v>
      </c>
      <c r="H703" s="21" t="str">
        <f>INDEX( {"super","just","sub","infras"},MATCH(F703,{"超","恰","亚","次"},0))</f>
        <v>sub</v>
      </c>
      <c r="I703" s="21">
        <f>MATCH(E703,{"知识体","知识域","知识区","知识主题","知识点"},0)-1</f>
        <v>4</v>
      </c>
      <c r="J703" s="21">
        <f>MATCH(F703,{"超","恰","亚","次"},0)-1</f>
        <v>2</v>
      </c>
      <c r="K703" s="21" t="str">
        <f t="shared" si="86"/>
        <v>数学</v>
      </c>
      <c r="L703" s="26" t="s">
        <v>732</v>
      </c>
      <c r="M703" s="23"/>
      <c r="N703" s="23"/>
      <c r="O703" s="24" t="str">
        <f t="shared" si="80"/>
        <v xml:space="preserve">
  - 
    name:  斜率公式
    title:  斜率公式
    description: 
    koLyro: point
    koLyri:  sub
    son: </v>
      </c>
      <c r="P703" s="27" t="str">
        <f t="shared" si="87"/>
        <v xml:space="preserve">
            - 
              name:  斜率公式
              title:  斜率公式
              description: 
              koLyro: point
              koLyri:  sub
              son: </v>
      </c>
    </row>
    <row r="704" spans="1:16" ht="15" customHeight="1">
      <c r="A704" s="20">
        <f t="shared" si="81"/>
        <v>5</v>
      </c>
      <c r="B704" s="21" t="str">
        <f t="shared" si="82"/>
        <v>知识亚点</v>
      </c>
      <c r="C704" s="21" t="str">
        <f t="shared" si="83"/>
        <v>多点共线问题</v>
      </c>
      <c r="D704" s="21" t="str">
        <f>IFERROR(IF(I704=1,INDEX( {"chinese","english","math","physics","chemistry","biology","politics","history","geography"},MATCH(C704,{"语文","英语","数学","物理","化学","生物","政治","历史","地理"},0)),IF(I704=2,INDEX(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704,{"单项选择","阅读理解","信息匹配","完形填空","短文填空","单句填空","短文改错","单句改错","句型转换","翻译短语","翻译句子","词汇/短语及固搭","完成句子","听力"},0)),"")), "")</f>
        <v/>
      </c>
      <c r="E704" s="21" t="str">
        <f t="shared" si="84"/>
        <v>知识点</v>
      </c>
      <c r="F704" s="21" t="str">
        <f t="shared" si="85"/>
        <v>亚</v>
      </c>
      <c r="G704" s="21" t="str">
        <f>INDEX( {"body","discipline","area","topic","point"},MATCH(E704,{"知识体","知识域","知识区","知识主题","知识点"},0))</f>
        <v>point</v>
      </c>
      <c r="H704" s="21" t="str">
        <f>INDEX( {"super","just","sub","infras"},MATCH(F704,{"超","恰","亚","次"},0))</f>
        <v>sub</v>
      </c>
      <c r="I704" s="21">
        <f>MATCH(E704,{"知识体","知识域","知识区","知识主题","知识点"},0)-1</f>
        <v>4</v>
      </c>
      <c r="J704" s="21">
        <f>MATCH(F704,{"超","恰","亚","次"},0)-1</f>
        <v>2</v>
      </c>
      <c r="K704" s="21" t="str">
        <f t="shared" si="86"/>
        <v>数学</v>
      </c>
      <c r="L704" s="26" t="s">
        <v>649</v>
      </c>
      <c r="M704" s="23"/>
      <c r="N704" s="23"/>
      <c r="O704" s="24" t="str">
        <f t="shared" si="80"/>
        <v xml:space="preserve">
  - 
    name:  多点共线问题
    title:  多点共线问题
    description: 
    koLyro: point
    koLyri:  sub
    son: </v>
      </c>
      <c r="P704" s="27" t="str">
        <f t="shared" si="87"/>
        <v xml:space="preserve">
            - 
              name:  多点共线问题
              title:  多点共线问题
              description: 
              koLyro: point
              koLyri:  sub
              son: </v>
      </c>
    </row>
    <row r="705" spans="1:16" ht="15" customHeight="1">
      <c r="A705" s="20">
        <f t="shared" si="81"/>
        <v>4</v>
      </c>
      <c r="B705" s="21" t="str">
        <f t="shared" si="82"/>
        <v>知识点</v>
      </c>
      <c r="C705" s="21" t="str">
        <f t="shared" si="83"/>
        <v>两直线平行</v>
      </c>
      <c r="D705" s="21" t="str">
        <f>IFERROR(IF(I705=1,INDEX( {"chinese","english","math","physics","chemistry","biology","politics","history","geography"},MATCH(C705,{"语文","英语","数学","物理","化学","生物","政治","历史","地理"},0)),IF(I705=2,INDEX(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705,{"单项选择","阅读理解","信息匹配","完形填空","短文填空","单句填空","短文改错","单句改错","句型转换","翻译短语","翻译句子","词汇/短语及固搭","完成句子","听力"},0)),"")), "")</f>
        <v/>
      </c>
      <c r="E705" s="21" t="str">
        <f t="shared" si="84"/>
        <v>知识点</v>
      </c>
      <c r="F705" s="21" t="str">
        <f t="shared" si="85"/>
        <v>恰</v>
      </c>
      <c r="G705" s="21" t="str">
        <f>INDEX( {"body","discipline","area","topic","point"},MATCH(E705,{"知识体","知识域","知识区","知识主题","知识点"},0))</f>
        <v>point</v>
      </c>
      <c r="H705" s="21" t="str">
        <f>INDEX( {"super","just","sub","infras"},MATCH(F705,{"超","恰","亚","次"},0))</f>
        <v>just</v>
      </c>
      <c r="I705" s="21">
        <f>MATCH(E705,{"知识体","知识域","知识区","知识主题","知识点"},0)-1</f>
        <v>4</v>
      </c>
      <c r="J705" s="21">
        <f>MATCH(F705,{"超","恰","亚","次"},0)-1</f>
        <v>1</v>
      </c>
      <c r="K705" s="21" t="str">
        <f t="shared" si="86"/>
        <v>数学</v>
      </c>
      <c r="L705" s="26" t="s">
        <v>733</v>
      </c>
      <c r="M705" s="23"/>
      <c r="N705" s="23"/>
      <c r="O705" s="24" t="str">
        <f t="shared" si="80"/>
        <v xml:space="preserve">
  - 
    name:  两直线平行
    title:  两直线平行
    description: 
    koLyro: point
    koLyri:  just
    son: </v>
      </c>
      <c r="P705" s="27" t="str">
        <f t="shared" si="87"/>
        <v xml:space="preserve">
          - 
            name:  两直线平行
            title:  两直线平行
            description: 
            koLyro: point
            koLyri:  just
            son: </v>
      </c>
    </row>
    <row r="706" spans="1:16" ht="15" customHeight="1">
      <c r="A706" s="20">
        <f t="shared" si="81"/>
        <v>4</v>
      </c>
      <c r="B706" s="21" t="str">
        <f t="shared" si="82"/>
        <v>知识点</v>
      </c>
      <c r="C706" s="21" t="str">
        <f t="shared" si="83"/>
        <v>两直线垂直</v>
      </c>
      <c r="D706" s="21" t="str">
        <f>IFERROR(IF(I706=1,INDEX( {"chinese","english","math","physics","chemistry","biology","politics","history","geography"},MATCH(C706,{"语文","英语","数学","物理","化学","生物","政治","历史","地理"},0)),IF(I706=2,INDEX(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706,{"单项选择","阅读理解","信息匹配","完形填空","短文填空","单句填空","短文改错","单句改错","句型转换","翻译短语","翻译句子","词汇/短语及固搭","完成句子","听力"},0)),"")), "")</f>
        <v/>
      </c>
      <c r="E706" s="21" t="str">
        <f t="shared" si="84"/>
        <v>知识点</v>
      </c>
      <c r="F706" s="21" t="str">
        <f t="shared" si="85"/>
        <v>恰</v>
      </c>
      <c r="G706" s="21" t="str">
        <f>INDEX( {"body","discipline","area","topic","point"},MATCH(E706,{"知识体","知识域","知识区","知识主题","知识点"},0))</f>
        <v>point</v>
      </c>
      <c r="H706" s="21" t="str">
        <f>INDEX( {"super","just","sub","infras"},MATCH(F706,{"超","恰","亚","次"},0))</f>
        <v>just</v>
      </c>
      <c r="I706" s="21">
        <f>MATCH(E706,{"知识体","知识域","知识区","知识主题","知识点"},0)-1</f>
        <v>4</v>
      </c>
      <c r="J706" s="21">
        <f>MATCH(F706,{"超","恰","亚","次"},0)-1</f>
        <v>1</v>
      </c>
      <c r="K706" s="21" t="str">
        <f t="shared" si="86"/>
        <v>数学</v>
      </c>
      <c r="L706" s="26" t="s">
        <v>734</v>
      </c>
      <c r="M706" s="23"/>
      <c r="N706" s="23"/>
      <c r="O706" s="24" t="str">
        <f t="shared" si="80"/>
        <v xml:space="preserve">
  - 
    name:  两直线垂直
    title:  两直线垂直
    description: 
    koLyro: point
    koLyri:  just
    son: </v>
      </c>
      <c r="P706" s="27" t="str">
        <f t="shared" si="87"/>
        <v xml:space="preserve">
          - 
            name:  两直线垂直
            title:  两直线垂直
            description: 
            koLyro: point
            koLyri:  just
            son: </v>
      </c>
    </row>
    <row r="707" spans="1:16" ht="15" customHeight="1">
      <c r="A707" s="20">
        <f t="shared" si="81"/>
        <v>4</v>
      </c>
      <c r="B707" s="21" t="str">
        <f t="shared" si="82"/>
        <v>知识点</v>
      </c>
      <c r="C707" s="21" t="str">
        <f t="shared" si="83"/>
        <v>直线的方程</v>
      </c>
      <c r="D707" s="21" t="str">
        <f>IFERROR(IF(I707=1,INDEX( {"chinese","english","math","physics","chemistry","biology","politics","history","geography"},MATCH(C707,{"语文","英语","数学","物理","化学","生物","政治","历史","地理"},0)),IF(I707=2,INDEX(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707,{"单项选择","阅读理解","信息匹配","完形填空","短文填空","单句填空","短文改错","单句改错","句型转换","翻译短语","翻译句子","词汇/短语及固搭","完成句子","听力"},0)),"")), "")</f>
        <v/>
      </c>
      <c r="E707" s="21" t="str">
        <f t="shared" si="84"/>
        <v>知识点</v>
      </c>
      <c r="F707" s="21" t="str">
        <f t="shared" si="85"/>
        <v>恰</v>
      </c>
      <c r="G707" s="21" t="str">
        <f>INDEX( {"body","discipline","area","topic","point"},MATCH(E707,{"知识体","知识域","知识区","知识主题","知识点"},0))</f>
        <v>point</v>
      </c>
      <c r="H707" s="21" t="str">
        <f>INDEX( {"super","just","sub","infras"},MATCH(F707,{"超","恰","亚","次"},0))</f>
        <v>just</v>
      </c>
      <c r="I707" s="21">
        <f>MATCH(E707,{"知识体","知识域","知识区","知识主题","知识点"},0)-1</f>
        <v>4</v>
      </c>
      <c r="J707" s="21">
        <f>MATCH(F707,{"超","恰","亚","次"},0)-1</f>
        <v>1</v>
      </c>
      <c r="K707" s="21" t="str">
        <f t="shared" si="86"/>
        <v>数学</v>
      </c>
      <c r="L707" s="26" t="s">
        <v>735</v>
      </c>
      <c r="M707" s="23"/>
      <c r="N707" s="23"/>
      <c r="O707" s="24" t="str">
        <f t="shared" ref="O707:O770" si="88">SUBSTITUTE(SUBSTITUTE(SUBSTITUTE(SUBSTITUTE($O$1,"NAME",IF(D707="",C707,D707)),"TITLE",C707),"KO_LYRO",G707),"KO_LYRI",H707)</f>
        <v xml:space="preserve">
  - 
    name:  直线的方程
    title:  直线的方程
    description: 
    koLyro: point
    koLyri:  just
    son: </v>
      </c>
      <c r="P707" s="27" t="str">
        <f t="shared" si="87"/>
        <v xml:space="preserve">
          - 
            name:  直线的方程
            title:  直线的方程
            description: 
            koLyro: point
            koLyri:  just
            son: </v>
      </c>
    </row>
    <row r="708" spans="1:16" ht="15" customHeight="1">
      <c r="A708" s="20">
        <f t="shared" ref="A708:A771" si="89">IFERROR(FIND("├",L708),0)</f>
        <v>5</v>
      </c>
      <c r="B708" s="21" t="str">
        <f t="shared" ref="B708:B771" si="90">MID(L708,FIND("«",L708)+1,FIND("»",L708)-FIND("«",L708)-1)</f>
        <v>知识亚点</v>
      </c>
      <c r="C708" s="21" t="str">
        <f t="shared" ref="C708:C771" si="91">RIGHT(L708,LEN(L708)-FIND("»",L708))</f>
        <v>直线的点斜式方程</v>
      </c>
      <c r="D708" s="21" t="str">
        <f>IFERROR(IF(I708=1,INDEX( {"chinese","english","math","physics","chemistry","biology","politics","history","geography"},MATCH(C708,{"语文","英语","数学","物理","化学","生物","政治","历史","地理"},0)),IF(I708=2,INDEX(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708,{"单项选择","阅读理解","信息匹配","完形填空","短文填空","单句填空","短文改错","单句改错","句型转换","翻译短语","翻译句子","词汇/短语及固搭","完成句子","听力"},0)),"")), "")</f>
        <v/>
      </c>
      <c r="E708" s="21" t="str">
        <f t="shared" ref="E708:E771" si="92">SUBSTITUTE(SUBSTITUTE(SUBSTITUTE(SUBSTITUTE(B708,"超",""),"恰",""),"亚",""),"次","")</f>
        <v>知识点</v>
      </c>
      <c r="F708" s="21" t="str">
        <f t="shared" ref="F708:F771" si="93">IF(IFERROR(FIND("超",B708),-1)&gt;0,"超",  IF(IFERROR(FIND("亚",B708),-1)&gt;0,"亚",   IF(IFERROR(FIND("次",B708),-1)&gt;0,"次",    "恰"  )))</f>
        <v>亚</v>
      </c>
      <c r="G708" s="21" t="str">
        <f>INDEX( {"body","discipline","area","topic","point"},MATCH(E708,{"知识体","知识域","知识区","知识主题","知识点"},0))</f>
        <v>point</v>
      </c>
      <c r="H708" s="21" t="str">
        <f>INDEX( {"super","just","sub","infras"},MATCH(F708,{"超","恰","亚","次"},0))</f>
        <v>sub</v>
      </c>
      <c r="I708" s="21">
        <f>MATCH(E708,{"知识体","知识域","知识区","知识主题","知识点"},0)-1</f>
        <v>4</v>
      </c>
      <c r="J708" s="21">
        <f>MATCH(F708,{"超","恰","亚","次"},0)-1</f>
        <v>2</v>
      </c>
      <c r="K708" s="21" t="str">
        <f t="shared" ref="K708:K771" si="94">IF(I708=0,"",IF(I708=1,C708,K707))</f>
        <v>数学</v>
      </c>
      <c r="L708" s="26" t="s">
        <v>736</v>
      </c>
      <c r="M708" s="23"/>
      <c r="N708" s="23"/>
      <c r="O708" s="24" t="str">
        <f t="shared" si="88"/>
        <v xml:space="preserve">
  - 
    name:  直线的点斜式方程
    title:  直线的点斜式方程
    description: 
    koLyro: point
    koLyri:  sub
    son: </v>
      </c>
      <c r="P708" s="27" t="str">
        <f t="shared" si="87"/>
        <v xml:space="preserve">
            - 
              name:  直线的点斜式方程
              title:  直线的点斜式方程
              description: 
              koLyro: point
              koLyri:  sub
              son: </v>
      </c>
    </row>
    <row r="709" spans="1:16" ht="15" customHeight="1">
      <c r="A709" s="20">
        <f t="shared" si="89"/>
        <v>5</v>
      </c>
      <c r="B709" s="21" t="str">
        <f t="shared" si="90"/>
        <v>知识亚点</v>
      </c>
      <c r="C709" s="21" t="str">
        <f t="shared" si="91"/>
        <v>直线的斜截式方程</v>
      </c>
      <c r="D709" s="21" t="str">
        <f>IFERROR(IF(I709=1,INDEX( {"chinese","english","math","physics","chemistry","biology","politics","history","geography"},MATCH(C709,{"语文","英语","数学","物理","化学","生物","政治","历史","地理"},0)),IF(I709=2,INDEX(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709,{"单项选择","阅读理解","信息匹配","完形填空","短文填空","单句填空","短文改错","单句改错","句型转换","翻译短语","翻译句子","词汇/短语及固搭","完成句子","听力"},0)),"")), "")</f>
        <v/>
      </c>
      <c r="E709" s="21" t="str">
        <f t="shared" si="92"/>
        <v>知识点</v>
      </c>
      <c r="F709" s="21" t="str">
        <f t="shared" si="93"/>
        <v>亚</v>
      </c>
      <c r="G709" s="21" t="str">
        <f>INDEX( {"body","discipline","area","topic","point"},MATCH(E709,{"知识体","知识域","知识区","知识主题","知识点"},0))</f>
        <v>point</v>
      </c>
      <c r="H709" s="21" t="str">
        <f>INDEX( {"super","just","sub","infras"},MATCH(F709,{"超","恰","亚","次"},0))</f>
        <v>sub</v>
      </c>
      <c r="I709" s="21">
        <f>MATCH(E709,{"知识体","知识域","知识区","知识主题","知识点"},0)-1</f>
        <v>4</v>
      </c>
      <c r="J709" s="21">
        <f>MATCH(F709,{"超","恰","亚","次"},0)-1</f>
        <v>2</v>
      </c>
      <c r="K709" s="21" t="str">
        <f t="shared" si="94"/>
        <v>数学</v>
      </c>
      <c r="L709" s="26" t="s">
        <v>737</v>
      </c>
      <c r="M709" s="23"/>
      <c r="N709" s="23"/>
      <c r="O709" s="24" t="str">
        <f t="shared" si="88"/>
        <v xml:space="preserve">
  - 
    name:  直线的斜截式方程
    title:  直线的斜截式方程
    description: 
    koLyro: point
    koLyri:  sub
    son: </v>
      </c>
      <c r="P709" s="27" t="str">
        <f t="shared" ref="P709:P772" si="95">SUBSTITUTE(O709,CHAR(10),CHAR(10)&amp;REPT("  ",A709))</f>
        <v xml:space="preserve">
            - 
              name:  直线的斜截式方程
              title:  直线的斜截式方程
              description: 
              koLyro: point
              koLyri:  sub
              son: </v>
      </c>
    </row>
    <row r="710" spans="1:16" ht="15" customHeight="1">
      <c r="A710" s="20">
        <f t="shared" si="89"/>
        <v>5</v>
      </c>
      <c r="B710" s="21" t="str">
        <f t="shared" si="90"/>
        <v>知识亚点</v>
      </c>
      <c r="C710" s="21" t="str">
        <f t="shared" si="91"/>
        <v>直线的截距</v>
      </c>
      <c r="D710" s="21" t="str">
        <f>IFERROR(IF(I710=1,INDEX( {"chinese","english","math","physics","chemistry","biology","politics","history","geography"},MATCH(C710,{"语文","英语","数学","物理","化学","生物","政治","历史","地理"},0)),IF(I710=2,INDEX(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710,{"单项选择","阅读理解","信息匹配","完形填空","短文填空","单句填空","短文改错","单句改错","句型转换","翻译短语","翻译句子","词汇/短语及固搭","完成句子","听力"},0)),"")), "")</f>
        <v/>
      </c>
      <c r="E710" s="21" t="str">
        <f t="shared" si="92"/>
        <v>知识点</v>
      </c>
      <c r="F710" s="21" t="str">
        <f t="shared" si="93"/>
        <v>亚</v>
      </c>
      <c r="G710" s="21" t="str">
        <f>INDEX( {"body","discipline","area","topic","point"},MATCH(E710,{"知识体","知识域","知识区","知识主题","知识点"},0))</f>
        <v>point</v>
      </c>
      <c r="H710" s="21" t="str">
        <f>INDEX( {"super","just","sub","infras"},MATCH(F710,{"超","恰","亚","次"},0))</f>
        <v>sub</v>
      </c>
      <c r="I710" s="21">
        <f>MATCH(E710,{"知识体","知识域","知识区","知识主题","知识点"},0)-1</f>
        <v>4</v>
      </c>
      <c r="J710" s="21">
        <f>MATCH(F710,{"超","恰","亚","次"},0)-1</f>
        <v>2</v>
      </c>
      <c r="K710" s="21" t="str">
        <f t="shared" si="94"/>
        <v>数学</v>
      </c>
      <c r="L710" s="26" t="s">
        <v>738</v>
      </c>
      <c r="M710" s="23"/>
      <c r="N710" s="23"/>
      <c r="O710" s="24" t="str">
        <f t="shared" si="88"/>
        <v xml:space="preserve">
  - 
    name:  直线的截距
    title:  直线的截距
    description: 
    koLyro: point
    koLyri:  sub
    son: </v>
      </c>
      <c r="P710" s="27" t="str">
        <f t="shared" si="95"/>
        <v xml:space="preserve">
            - 
              name:  直线的截距
              title:  直线的截距
              description: 
              koLyro: point
              koLyri:  sub
              son: </v>
      </c>
    </row>
    <row r="711" spans="1:16" ht="15" customHeight="1">
      <c r="A711" s="20">
        <f t="shared" si="89"/>
        <v>5</v>
      </c>
      <c r="B711" s="21" t="str">
        <f t="shared" si="90"/>
        <v>知识亚点</v>
      </c>
      <c r="C711" s="21" t="str">
        <f t="shared" si="91"/>
        <v>直线的截距式方程</v>
      </c>
      <c r="D711" s="21" t="str">
        <f>IFERROR(IF(I711=1,INDEX( {"chinese","english","math","physics","chemistry","biology","politics","history","geography"},MATCH(C711,{"语文","英语","数学","物理","化学","生物","政治","历史","地理"},0)),IF(I711=2,INDEX(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711,{"单项选择","阅读理解","信息匹配","完形填空","短文填空","单句填空","短文改错","单句改错","句型转换","翻译短语","翻译句子","词汇/短语及固搭","完成句子","听力"},0)),"")), "")</f>
        <v/>
      </c>
      <c r="E711" s="21" t="str">
        <f t="shared" si="92"/>
        <v>知识点</v>
      </c>
      <c r="F711" s="21" t="str">
        <f t="shared" si="93"/>
        <v>亚</v>
      </c>
      <c r="G711" s="21" t="str">
        <f>INDEX( {"body","discipline","area","topic","point"},MATCH(E711,{"知识体","知识域","知识区","知识主题","知识点"},0))</f>
        <v>point</v>
      </c>
      <c r="H711" s="21" t="str">
        <f>INDEX( {"super","just","sub","infras"},MATCH(F711,{"超","恰","亚","次"},0))</f>
        <v>sub</v>
      </c>
      <c r="I711" s="21">
        <f>MATCH(E711,{"知识体","知识域","知识区","知识主题","知识点"},0)-1</f>
        <v>4</v>
      </c>
      <c r="J711" s="21">
        <f>MATCH(F711,{"超","恰","亚","次"},0)-1</f>
        <v>2</v>
      </c>
      <c r="K711" s="21" t="str">
        <f t="shared" si="94"/>
        <v>数学</v>
      </c>
      <c r="L711" s="26" t="s">
        <v>739</v>
      </c>
      <c r="M711" s="23"/>
      <c r="N711" s="23"/>
      <c r="O711" s="24" t="str">
        <f t="shared" si="88"/>
        <v xml:space="preserve">
  - 
    name:  直线的截距式方程
    title:  直线的截距式方程
    description: 
    koLyro: point
    koLyri:  sub
    son: </v>
      </c>
      <c r="P711" s="27" t="str">
        <f t="shared" si="95"/>
        <v xml:space="preserve">
            - 
              name:  直线的截距式方程
              title:  直线的截距式方程
              description: 
              koLyro: point
              koLyri:  sub
              son: </v>
      </c>
    </row>
    <row r="712" spans="1:16" ht="15" customHeight="1">
      <c r="A712" s="20">
        <f t="shared" si="89"/>
        <v>5</v>
      </c>
      <c r="B712" s="21" t="str">
        <f t="shared" si="90"/>
        <v>知识亚点</v>
      </c>
      <c r="C712" s="21" t="str">
        <f t="shared" si="91"/>
        <v>直线的一般式方程</v>
      </c>
      <c r="D712" s="21" t="str">
        <f>IFERROR(IF(I712=1,INDEX( {"chinese","english","math","physics","chemistry","biology","politics","history","geography"},MATCH(C712,{"语文","英语","数学","物理","化学","生物","政治","历史","地理"},0)),IF(I712=2,INDEX(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712,{"单项选择","阅读理解","信息匹配","完形填空","短文填空","单句填空","短文改错","单句改错","句型转换","翻译短语","翻译句子","词汇/短语及固搭","完成句子","听力"},0)),"")), "")</f>
        <v/>
      </c>
      <c r="E712" s="21" t="str">
        <f t="shared" si="92"/>
        <v>知识点</v>
      </c>
      <c r="F712" s="21" t="str">
        <f t="shared" si="93"/>
        <v>亚</v>
      </c>
      <c r="G712" s="21" t="str">
        <f>INDEX( {"body","discipline","area","topic","point"},MATCH(E712,{"知识体","知识域","知识区","知识主题","知识点"},0))</f>
        <v>point</v>
      </c>
      <c r="H712" s="21" t="str">
        <f>INDEX( {"super","just","sub","infras"},MATCH(F712,{"超","恰","亚","次"},0))</f>
        <v>sub</v>
      </c>
      <c r="I712" s="21">
        <f>MATCH(E712,{"知识体","知识域","知识区","知识主题","知识点"},0)-1</f>
        <v>4</v>
      </c>
      <c r="J712" s="21">
        <f>MATCH(F712,{"超","恰","亚","次"},0)-1</f>
        <v>2</v>
      </c>
      <c r="K712" s="21" t="str">
        <f t="shared" si="94"/>
        <v>数学</v>
      </c>
      <c r="L712" s="26" t="s">
        <v>740</v>
      </c>
      <c r="M712" s="23"/>
      <c r="N712" s="23"/>
      <c r="O712" s="24" t="str">
        <f t="shared" si="88"/>
        <v xml:space="preserve">
  - 
    name:  直线的一般式方程
    title:  直线的一般式方程
    description: 
    koLyro: point
    koLyri:  sub
    son: </v>
      </c>
      <c r="P712" s="27" t="str">
        <f t="shared" si="95"/>
        <v xml:space="preserve">
            - 
              name:  直线的一般式方程
              title:  直线的一般式方程
              description: 
              koLyro: point
              koLyri:  sub
              son: </v>
      </c>
    </row>
    <row r="713" spans="1:16" ht="15" customHeight="1">
      <c r="A713" s="20">
        <f t="shared" si="89"/>
        <v>4</v>
      </c>
      <c r="B713" s="21" t="str">
        <f t="shared" si="90"/>
        <v>知识点</v>
      </c>
      <c r="C713" s="21" t="str">
        <f t="shared" si="91"/>
        <v>中点公式</v>
      </c>
      <c r="D713" s="21" t="str">
        <f>IFERROR(IF(I713=1,INDEX( {"chinese","english","math","physics","chemistry","biology","politics","history","geography"},MATCH(C713,{"语文","英语","数学","物理","化学","生物","政治","历史","地理"},0)),IF(I713=2,INDEX(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713,{"单项选择","阅读理解","信息匹配","完形填空","短文填空","单句填空","短文改错","单句改错","句型转换","翻译短语","翻译句子","词汇/短语及固搭","完成句子","听力"},0)),"")), "")</f>
        <v/>
      </c>
      <c r="E713" s="21" t="str">
        <f t="shared" si="92"/>
        <v>知识点</v>
      </c>
      <c r="F713" s="21" t="str">
        <f t="shared" si="93"/>
        <v>恰</v>
      </c>
      <c r="G713" s="21" t="str">
        <f>INDEX( {"body","discipline","area","topic","point"},MATCH(E713,{"知识体","知识域","知识区","知识主题","知识点"},0))</f>
        <v>point</v>
      </c>
      <c r="H713" s="21" t="str">
        <f>INDEX( {"super","just","sub","infras"},MATCH(F713,{"超","恰","亚","次"},0))</f>
        <v>just</v>
      </c>
      <c r="I713" s="21">
        <f>MATCH(E713,{"知识体","知识域","知识区","知识主题","知识点"},0)-1</f>
        <v>4</v>
      </c>
      <c r="J713" s="21">
        <f>MATCH(F713,{"超","恰","亚","次"},0)-1</f>
        <v>1</v>
      </c>
      <c r="K713" s="21" t="str">
        <f t="shared" si="94"/>
        <v>数学</v>
      </c>
      <c r="L713" s="26" t="s">
        <v>741</v>
      </c>
      <c r="M713" s="23"/>
      <c r="N713" s="23"/>
      <c r="O713" s="24" t="str">
        <f t="shared" si="88"/>
        <v xml:space="preserve">
  - 
    name:  中点公式
    title:  中点公式
    description: 
    koLyro: point
    koLyri:  just
    son: </v>
      </c>
      <c r="P713" s="27" t="str">
        <f t="shared" si="95"/>
        <v xml:space="preserve">
          - 
            name:  中点公式
            title:  中点公式
            description: 
            koLyro: point
            koLyri:  just
            son: </v>
      </c>
    </row>
    <row r="714" spans="1:16" ht="15" customHeight="1">
      <c r="A714" s="20">
        <f t="shared" si="89"/>
        <v>4</v>
      </c>
      <c r="B714" s="21" t="str">
        <f t="shared" si="90"/>
        <v>知识点</v>
      </c>
      <c r="C714" s="21" t="str">
        <f t="shared" si="91"/>
        <v>直线的一般式方程与直线平行的关系</v>
      </c>
      <c r="D714" s="21" t="str">
        <f>IFERROR(IF(I714=1,INDEX( {"chinese","english","math","physics","chemistry","biology","politics","history","geography"},MATCH(C714,{"语文","英语","数学","物理","化学","生物","政治","历史","地理"},0)),IF(I714=2,INDEX(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714,{"单项选择","阅读理解","信息匹配","完形填空","短文填空","单句填空","短文改错","单句改错","句型转换","翻译短语","翻译句子","词汇/短语及固搭","完成句子","听力"},0)),"")), "")</f>
        <v/>
      </c>
      <c r="E714" s="21" t="str">
        <f t="shared" si="92"/>
        <v>知识点</v>
      </c>
      <c r="F714" s="21" t="str">
        <f t="shared" si="93"/>
        <v>恰</v>
      </c>
      <c r="G714" s="21" t="str">
        <f>INDEX( {"body","discipline","area","topic","point"},MATCH(E714,{"知识体","知识域","知识区","知识主题","知识点"},0))</f>
        <v>point</v>
      </c>
      <c r="H714" s="21" t="str">
        <f>INDEX( {"super","just","sub","infras"},MATCH(F714,{"超","恰","亚","次"},0))</f>
        <v>just</v>
      </c>
      <c r="I714" s="21">
        <f>MATCH(E714,{"知识体","知识域","知识区","知识主题","知识点"},0)-1</f>
        <v>4</v>
      </c>
      <c r="J714" s="21">
        <f>MATCH(F714,{"超","恰","亚","次"},0)-1</f>
        <v>1</v>
      </c>
      <c r="K714" s="21" t="str">
        <f t="shared" si="94"/>
        <v>数学</v>
      </c>
      <c r="L714" s="26" t="s">
        <v>742</v>
      </c>
      <c r="M714" s="23"/>
      <c r="N714" s="23"/>
      <c r="O714" s="24" t="str">
        <f t="shared" si="88"/>
        <v xml:space="preserve">
  - 
    name:  直线的一般式方程与直线平行的关系
    title:  直线的一般式方程与直线平行的关系
    description: 
    koLyro: point
    koLyri:  just
    son: </v>
      </c>
      <c r="P714" s="27" t="str">
        <f t="shared" si="95"/>
        <v xml:space="preserve">
          - 
            name:  直线的一般式方程与直线平行的关系
            title:  直线的一般式方程与直线平行的关系
            description: 
            koLyro: point
            koLyri:  just
            son: </v>
      </c>
    </row>
    <row r="715" spans="1:16" ht="15" customHeight="1">
      <c r="A715" s="20">
        <f t="shared" si="89"/>
        <v>4</v>
      </c>
      <c r="B715" s="21" t="str">
        <f t="shared" si="90"/>
        <v>知识点</v>
      </c>
      <c r="C715" s="21" t="str">
        <f t="shared" si="91"/>
        <v>直线的一般式方程与直线垂直的关系</v>
      </c>
      <c r="D715" s="21" t="str">
        <f>IFERROR(IF(I715=1,INDEX( {"chinese","english","math","physics","chemistry","biology","politics","history","geography"},MATCH(C715,{"语文","英语","数学","物理","化学","生物","政治","历史","地理"},0)),IF(I715=2,INDEX(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715,{"单项选择","阅读理解","信息匹配","完形填空","短文填空","单句填空","短文改错","单句改错","句型转换","翻译短语","翻译句子","词汇/短语及固搭","完成句子","听力"},0)),"")), "")</f>
        <v/>
      </c>
      <c r="E715" s="21" t="str">
        <f t="shared" si="92"/>
        <v>知识点</v>
      </c>
      <c r="F715" s="21" t="str">
        <f t="shared" si="93"/>
        <v>恰</v>
      </c>
      <c r="G715" s="21" t="str">
        <f>INDEX( {"body","discipline","area","topic","point"},MATCH(E715,{"知识体","知识域","知识区","知识主题","知识点"},0))</f>
        <v>point</v>
      </c>
      <c r="H715" s="21" t="str">
        <f>INDEX( {"super","just","sub","infras"},MATCH(F715,{"超","恰","亚","次"},0))</f>
        <v>just</v>
      </c>
      <c r="I715" s="21">
        <f>MATCH(E715,{"知识体","知识域","知识区","知识主题","知识点"},0)-1</f>
        <v>4</v>
      </c>
      <c r="J715" s="21">
        <f>MATCH(F715,{"超","恰","亚","次"},0)-1</f>
        <v>1</v>
      </c>
      <c r="K715" s="21" t="str">
        <f t="shared" si="94"/>
        <v>数学</v>
      </c>
      <c r="L715" s="26" t="s">
        <v>743</v>
      </c>
      <c r="M715" s="23"/>
      <c r="N715" s="23"/>
      <c r="O715" s="24" t="str">
        <f t="shared" si="88"/>
        <v xml:space="preserve">
  - 
    name:  直线的一般式方程与直线垂直的关系
    title:  直线的一般式方程与直线垂直的关系
    description: 
    koLyro: point
    koLyri:  just
    son: </v>
      </c>
      <c r="P715" s="27" t="str">
        <f t="shared" si="95"/>
        <v xml:space="preserve">
          - 
            name:  直线的一般式方程与直线垂直的关系
            title:  直线的一般式方程与直线垂直的关系
            description: 
            koLyro: point
            koLyri:  just
            son: </v>
      </c>
    </row>
    <row r="716" spans="1:16" ht="15" customHeight="1">
      <c r="A716" s="20">
        <f t="shared" si="89"/>
        <v>4</v>
      </c>
      <c r="B716" s="21" t="str">
        <f t="shared" si="90"/>
        <v>知识点</v>
      </c>
      <c r="C716" s="21" t="str">
        <f t="shared" si="91"/>
        <v>直线的图象特征与斜率、倾斜角的关系</v>
      </c>
      <c r="D716" s="21" t="str">
        <f>IFERROR(IF(I716=1,INDEX( {"chinese","english","math","physics","chemistry","biology","politics","history","geography"},MATCH(C716,{"语文","英语","数学","物理","化学","生物","政治","历史","地理"},0)),IF(I716=2,INDEX(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716,{"单项选择","阅读理解","信息匹配","完形填空","短文填空","单句填空","短文改错","单句改错","句型转换","翻译短语","翻译句子","词汇/短语及固搭","完成句子","听力"},0)),"")), "")</f>
        <v/>
      </c>
      <c r="E716" s="21" t="str">
        <f t="shared" si="92"/>
        <v>知识点</v>
      </c>
      <c r="F716" s="21" t="str">
        <f t="shared" si="93"/>
        <v>恰</v>
      </c>
      <c r="G716" s="21" t="str">
        <f>INDEX( {"body","discipline","area","topic","point"},MATCH(E716,{"知识体","知识域","知识区","知识主题","知识点"},0))</f>
        <v>point</v>
      </c>
      <c r="H716" s="21" t="str">
        <f>INDEX( {"super","just","sub","infras"},MATCH(F716,{"超","恰","亚","次"},0))</f>
        <v>just</v>
      </c>
      <c r="I716" s="21">
        <f>MATCH(E716,{"知识体","知识域","知识区","知识主题","知识点"},0)-1</f>
        <v>4</v>
      </c>
      <c r="J716" s="21">
        <f>MATCH(F716,{"超","恰","亚","次"},0)-1</f>
        <v>1</v>
      </c>
      <c r="K716" s="21" t="str">
        <f t="shared" si="94"/>
        <v>数学</v>
      </c>
      <c r="L716" s="26" t="s">
        <v>744</v>
      </c>
      <c r="M716" s="23"/>
      <c r="N716" s="23"/>
      <c r="O716" s="24" t="str">
        <f t="shared" si="88"/>
        <v xml:space="preserve">
  - 
    name:  直线的图象特征与斜率、倾斜角的关系
    title:  直线的图象特征与斜率、倾斜角的关系
    description: 
    koLyro: point
    koLyri:  just
    son: </v>
      </c>
      <c r="P716" s="27" t="str">
        <f t="shared" si="95"/>
        <v xml:space="preserve">
          - 
            name:  直线的图象特征与斜率、倾斜角的关系
            title:  直线的图象特征与斜率、倾斜角的关系
            description: 
            koLyro: point
            koLyri:  just
            son: </v>
      </c>
    </row>
    <row r="717" spans="1:16" ht="15" customHeight="1">
      <c r="A717" s="20">
        <f t="shared" si="89"/>
        <v>4</v>
      </c>
      <c r="B717" s="21" t="str">
        <f t="shared" si="90"/>
        <v>知识点</v>
      </c>
      <c r="C717" s="21" t="str">
        <f t="shared" si="91"/>
        <v>直线中的面积和周长问题</v>
      </c>
      <c r="D717" s="21" t="str">
        <f>IFERROR(IF(I717=1,INDEX( {"chinese","english","math","physics","chemistry","biology","politics","history","geography"},MATCH(C717,{"语文","英语","数学","物理","化学","生物","政治","历史","地理"},0)),IF(I717=2,INDEX(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717,{"单项选择","阅读理解","信息匹配","完形填空","短文填空","单句填空","短文改错","单句改错","句型转换","翻译短语","翻译句子","词汇/短语及固搭","完成句子","听力"},0)),"")), "")</f>
        <v/>
      </c>
      <c r="E717" s="21" t="str">
        <f t="shared" si="92"/>
        <v>知识点</v>
      </c>
      <c r="F717" s="21" t="str">
        <f t="shared" si="93"/>
        <v>恰</v>
      </c>
      <c r="G717" s="21" t="str">
        <f>INDEX( {"body","discipline","area","topic","point"},MATCH(E717,{"知识体","知识域","知识区","知识主题","知识点"},0))</f>
        <v>point</v>
      </c>
      <c r="H717" s="21" t="str">
        <f>INDEX( {"super","just","sub","infras"},MATCH(F717,{"超","恰","亚","次"},0))</f>
        <v>just</v>
      </c>
      <c r="I717" s="21">
        <f>MATCH(E717,{"知识体","知识域","知识区","知识主题","知识点"},0)-1</f>
        <v>4</v>
      </c>
      <c r="J717" s="21">
        <f>MATCH(F717,{"超","恰","亚","次"},0)-1</f>
        <v>1</v>
      </c>
      <c r="K717" s="21" t="str">
        <f t="shared" si="94"/>
        <v>数学</v>
      </c>
      <c r="L717" s="26" t="s">
        <v>745</v>
      </c>
      <c r="M717" s="23"/>
      <c r="N717" s="23"/>
      <c r="O717" s="24" t="str">
        <f t="shared" si="88"/>
        <v xml:space="preserve">
  - 
    name:  直线中的面积和周长问题
    title:  直线中的面积和周长问题
    description: 
    koLyro: point
    koLyri:  just
    son: </v>
      </c>
      <c r="P717" s="27" t="str">
        <f t="shared" si="95"/>
        <v xml:space="preserve">
          - 
            name:  直线中的面积和周长问题
            title:  直线中的面积和周长问题
            description: 
            koLyro: point
            koLyri:  just
            son: </v>
      </c>
    </row>
    <row r="718" spans="1:16" ht="15" customHeight="1">
      <c r="A718" s="20">
        <f t="shared" si="89"/>
        <v>3</v>
      </c>
      <c r="B718" s="21" t="str">
        <f t="shared" si="90"/>
        <v>知识主题</v>
      </c>
      <c r="C718" s="21" t="str">
        <f t="shared" si="91"/>
        <v xml:space="preserve"> 直线的交点坐标与距离公式</v>
      </c>
      <c r="D718" s="21" t="str">
        <f>IFERROR(IF(I718=1,INDEX( {"chinese","english","math","physics","chemistry","biology","politics","history","geography"},MATCH(C718,{"语文","英语","数学","物理","化学","生物","政治","历史","地理"},0)),IF(I718=2,INDEX(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718,{"单项选择","阅读理解","信息匹配","完形填空","短文填空","单句填空","短文改错","单句改错","句型转换","翻译短语","翻译句子","词汇/短语及固搭","完成句子","听力"},0)),"")), "")</f>
        <v/>
      </c>
      <c r="E718" s="21" t="str">
        <f t="shared" si="92"/>
        <v>知识主题</v>
      </c>
      <c r="F718" s="21" t="str">
        <f t="shared" si="93"/>
        <v>恰</v>
      </c>
      <c r="G718" s="21" t="str">
        <f>INDEX( {"body","discipline","area","topic","point"},MATCH(E718,{"知识体","知识域","知识区","知识主题","知识点"},0))</f>
        <v>topic</v>
      </c>
      <c r="H718" s="21" t="str">
        <f>INDEX( {"super","just","sub","infras"},MATCH(F718,{"超","恰","亚","次"},0))</f>
        <v>just</v>
      </c>
      <c r="I718" s="21">
        <f>MATCH(E718,{"知识体","知识域","知识区","知识主题","知识点"},0)-1</f>
        <v>3</v>
      </c>
      <c r="J718" s="21">
        <f>MATCH(F718,{"超","恰","亚","次"},0)-1</f>
        <v>1</v>
      </c>
      <c r="K718" s="21" t="str">
        <f t="shared" si="94"/>
        <v>数学</v>
      </c>
      <c r="L718" s="26" t="s">
        <v>4643</v>
      </c>
      <c r="M718" s="23" t="s">
        <v>747</v>
      </c>
      <c r="N718" s="23"/>
      <c r="O718" s="24" t="str">
        <f t="shared" si="88"/>
        <v xml:space="preserve">
  - 
    name:   直线的交点坐标与距离公式
    title:   直线的交点坐标与距离公式
    description: 
    koLyro: topic
    koLyri:  just
    son: </v>
      </c>
      <c r="P718" s="27" t="str">
        <f t="shared" si="95"/>
        <v xml:space="preserve">
        - 
          name:   直线的交点坐标与距离公式
          title:   直线的交点坐标与距离公式
          description: 
          koLyro: topic
          koLyri:  just
          son: </v>
      </c>
    </row>
    <row r="719" spans="1:16" ht="15" customHeight="1">
      <c r="A719" s="20">
        <f t="shared" si="89"/>
        <v>4</v>
      </c>
      <c r="B719" s="21" t="str">
        <f t="shared" si="90"/>
        <v>知识点</v>
      </c>
      <c r="C719" s="21" t="str">
        <f t="shared" si="91"/>
        <v>两直线相交</v>
      </c>
      <c r="D719" s="21" t="str">
        <f>IFERROR(IF(I719=1,INDEX( {"chinese","english","math","physics","chemistry","biology","politics","history","geography"},MATCH(C719,{"语文","英语","数学","物理","化学","生物","政治","历史","地理"},0)),IF(I719=2,INDEX(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719,{"单项选择","阅读理解","信息匹配","完形填空","短文填空","单句填空","短文改错","单句改错","句型转换","翻译短语","翻译句子","词汇/短语及固搭","完成句子","听力"},0)),"")), "")</f>
        <v/>
      </c>
      <c r="E719" s="21" t="str">
        <f t="shared" si="92"/>
        <v>知识点</v>
      </c>
      <c r="F719" s="21" t="str">
        <f t="shared" si="93"/>
        <v>恰</v>
      </c>
      <c r="G719" s="21" t="str">
        <f>INDEX( {"body","discipline","area","topic","point"},MATCH(E719,{"知识体","知识域","知识区","知识主题","知识点"},0))</f>
        <v>point</v>
      </c>
      <c r="H719" s="21" t="str">
        <f>INDEX( {"super","just","sub","infras"},MATCH(F719,{"超","恰","亚","次"},0))</f>
        <v>just</v>
      </c>
      <c r="I719" s="21">
        <f>MATCH(E719,{"知识体","知识域","知识区","知识主题","知识点"},0)-1</f>
        <v>4</v>
      </c>
      <c r="J719" s="21">
        <f>MATCH(F719,{"超","恰","亚","次"},0)-1</f>
        <v>1</v>
      </c>
      <c r="K719" s="21" t="str">
        <f t="shared" si="94"/>
        <v>数学</v>
      </c>
      <c r="L719" s="26" t="s">
        <v>748</v>
      </c>
      <c r="M719" s="23"/>
      <c r="N719" s="23"/>
      <c r="O719" s="24" t="str">
        <f t="shared" si="88"/>
        <v xml:space="preserve">
  - 
    name:  两直线相交
    title:  两直线相交
    description: 
    koLyro: point
    koLyri:  just
    son: </v>
      </c>
      <c r="P719" s="27" t="str">
        <f t="shared" si="95"/>
        <v xml:space="preserve">
          - 
            name:  两直线相交
            title:  两直线相交
            description: 
            koLyro: point
            koLyri:  just
            son: </v>
      </c>
    </row>
    <row r="720" spans="1:16" ht="15" customHeight="1">
      <c r="A720" s="20">
        <f t="shared" si="89"/>
        <v>5</v>
      </c>
      <c r="B720" s="21" t="str">
        <f t="shared" si="90"/>
        <v>知识亚点</v>
      </c>
      <c r="C720" s="21" t="str">
        <f t="shared" si="91"/>
        <v>两直线相交的判定</v>
      </c>
      <c r="D720" s="21" t="str">
        <f>IFERROR(IF(I720=1,INDEX( {"chinese","english","math","physics","chemistry","biology","politics","history","geography"},MATCH(C720,{"语文","英语","数学","物理","化学","生物","政治","历史","地理"},0)),IF(I720=2,INDEX(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720,{"单项选择","阅读理解","信息匹配","完形填空","短文填空","单句填空","短文改错","单句改错","句型转换","翻译短语","翻译句子","词汇/短语及固搭","完成句子","听力"},0)),"")), "")</f>
        <v/>
      </c>
      <c r="E720" s="21" t="str">
        <f t="shared" si="92"/>
        <v>知识点</v>
      </c>
      <c r="F720" s="21" t="str">
        <f t="shared" si="93"/>
        <v>亚</v>
      </c>
      <c r="G720" s="21" t="str">
        <f>INDEX( {"body","discipline","area","topic","point"},MATCH(E720,{"知识体","知识域","知识区","知识主题","知识点"},0))</f>
        <v>point</v>
      </c>
      <c r="H720" s="21" t="str">
        <f>INDEX( {"super","just","sub","infras"},MATCH(F720,{"超","恰","亚","次"},0))</f>
        <v>sub</v>
      </c>
      <c r="I720" s="21">
        <f>MATCH(E720,{"知识体","知识域","知识区","知识主题","知识点"},0)-1</f>
        <v>4</v>
      </c>
      <c r="J720" s="21">
        <f>MATCH(F720,{"超","恰","亚","次"},0)-1</f>
        <v>2</v>
      </c>
      <c r="K720" s="21" t="str">
        <f t="shared" si="94"/>
        <v>数学</v>
      </c>
      <c r="L720" s="26" t="s">
        <v>749</v>
      </c>
      <c r="M720" s="23"/>
      <c r="N720" s="23"/>
      <c r="O720" s="24" t="str">
        <f t="shared" si="88"/>
        <v xml:space="preserve">
  - 
    name:  两直线相交的判定
    title:  两直线相交的判定
    description: 
    koLyro: point
    koLyri:  sub
    son: </v>
      </c>
      <c r="P720" s="27" t="str">
        <f t="shared" si="95"/>
        <v xml:space="preserve">
            - 
              name:  两直线相交的判定
              title:  两直线相交的判定
              description: 
              koLyro: point
              koLyri:  sub
              son: </v>
      </c>
    </row>
    <row r="721" spans="1:16" ht="15" customHeight="1">
      <c r="A721" s="20">
        <f t="shared" si="89"/>
        <v>5</v>
      </c>
      <c r="B721" s="21" t="str">
        <f t="shared" si="90"/>
        <v>知识亚点</v>
      </c>
      <c r="C721" s="21" t="str">
        <f t="shared" si="91"/>
        <v>两直线的交点</v>
      </c>
      <c r="D721" s="21" t="str">
        <f>IFERROR(IF(I721=1,INDEX( {"chinese","english","math","physics","chemistry","biology","politics","history","geography"},MATCH(C721,{"语文","英语","数学","物理","化学","生物","政治","历史","地理"},0)),IF(I721=2,INDEX(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721,{"单项选择","阅读理解","信息匹配","完形填空","短文填空","单句填空","短文改错","单句改错","句型转换","翻译短语","翻译句子","词汇/短语及固搭","完成句子","听力"},0)),"")), "")</f>
        <v/>
      </c>
      <c r="E721" s="21" t="str">
        <f t="shared" si="92"/>
        <v>知识点</v>
      </c>
      <c r="F721" s="21" t="str">
        <f t="shared" si="93"/>
        <v>亚</v>
      </c>
      <c r="G721" s="21" t="str">
        <f>INDEX( {"body","discipline","area","topic","point"},MATCH(E721,{"知识体","知识域","知识区","知识主题","知识点"},0))</f>
        <v>point</v>
      </c>
      <c r="H721" s="21" t="str">
        <f>INDEX( {"super","just","sub","infras"},MATCH(F721,{"超","恰","亚","次"},0))</f>
        <v>sub</v>
      </c>
      <c r="I721" s="21">
        <f>MATCH(E721,{"知识体","知识域","知识区","知识主题","知识点"},0)-1</f>
        <v>4</v>
      </c>
      <c r="J721" s="21">
        <f>MATCH(F721,{"超","恰","亚","次"},0)-1</f>
        <v>2</v>
      </c>
      <c r="K721" s="21" t="str">
        <f t="shared" si="94"/>
        <v>数学</v>
      </c>
      <c r="L721" s="26" t="s">
        <v>750</v>
      </c>
      <c r="M721" s="23"/>
      <c r="N721" s="23"/>
      <c r="O721" s="24" t="str">
        <f t="shared" si="88"/>
        <v xml:space="preserve">
  - 
    name:  两直线的交点
    title:  两直线的交点
    description: 
    koLyro: point
    koLyri:  sub
    son: </v>
      </c>
      <c r="P721" s="27" t="str">
        <f t="shared" si="95"/>
        <v xml:space="preserve">
            - 
              name:  两直线的交点
              title:  两直线的交点
              description: 
              koLyro: point
              koLyri:  sub
              son: </v>
      </c>
    </row>
    <row r="722" spans="1:16" ht="15" customHeight="1">
      <c r="A722" s="20">
        <f t="shared" si="89"/>
        <v>5</v>
      </c>
      <c r="B722" s="21" t="str">
        <f t="shared" si="90"/>
        <v>知识亚点</v>
      </c>
      <c r="C722" s="21" t="str">
        <f t="shared" si="91"/>
        <v>多直线共点问题</v>
      </c>
      <c r="D722" s="21" t="str">
        <f>IFERROR(IF(I722=1,INDEX( {"chinese","english","math","physics","chemistry","biology","politics","history","geography"},MATCH(C722,{"语文","英语","数学","物理","化学","生物","政治","历史","地理"},0)),IF(I722=2,INDEX(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722,{"单项选择","阅读理解","信息匹配","完形填空","短文填空","单句填空","短文改错","单句改错","句型转换","翻译短语","翻译句子","词汇/短语及固搭","完成句子","听力"},0)),"")), "")</f>
        <v/>
      </c>
      <c r="E722" s="21" t="str">
        <f t="shared" si="92"/>
        <v>知识点</v>
      </c>
      <c r="F722" s="21" t="str">
        <f t="shared" si="93"/>
        <v>亚</v>
      </c>
      <c r="G722" s="21" t="str">
        <f>INDEX( {"body","discipline","area","topic","point"},MATCH(E722,{"知识体","知识域","知识区","知识主题","知识点"},0))</f>
        <v>point</v>
      </c>
      <c r="H722" s="21" t="str">
        <f>INDEX( {"super","just","sub","infras"},MATCH(F722,{"超","恰","亚","次"},0))</f>
        <v>sub</v>
      </c>
      <c r="I722" s="21">
        <f>MATCH(E722,{"知识体","知识域","知识区","知识主题","知识点"},0)-1</f>
        <v>4</v>
      </c>
      <c r="J722" s="21">
        <f>MATCH(F722,{"超","恰","亚","次"},0)-1</f>
        <v>2</v>
      </c>
      <c r="K722" s="21" t="str">
        <f t="shared" si="94"/>
        <v>数学</v>
      </c>
      <c r="L722" s="26" t="s">
        <v>751</v>
      </c>
      <c r="M722" s="23"/>
      <c r="N722" s="23"/>
      <c r="O722" s="24" t="str">
        <f t="shared" si="88"/>
        <v xml:space="preserve">
  - 
    name:  多直线共点问题
    title:  多直线共点问题
    description: 
    koLyro: point
    koLyri:  sub
    son: </v>
      </c>
      <c r="P722" s="27" t="str">
        <f t="shared" si="95"/>
        <v xml:space="preserve">
            - 
              name:  多直线共点问题
              title:  多直线共点问题
              description: 
              koLyro: point
              koLyri:  sub
              son: </v>
      </c>
    </row>
    <row r="723" spans="1:16" ht="15" customHeight="1">
      <c r="A723" s="20">
        <f t="shared" si="89"/>
        <v>4</v>
      </c>
      <c r="B723" s="21" t="str">
        <f t="shared" si="90"/>
        <v>知识点</v>
      </c>
      <c r="C723" s="21" t="str">
        <f t="shared" si="91"/>
        <v>直线和线段相交问题</v>
      </c>
      <c r="D723" s="21" t="str">
        <f>IFERROR(IF(I723=1,INDEX( {"chinese","english","math","physics","chemistry","biology","politics","history","geography"},MATCH(C723,{"语文","英语","数学","物理","化学","生物","政治","历史","地理"},0)),IF(I723=2,INDEX(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723,{"单项选择","阅读理解","信息匹配","完形填空","短文填空","单句填空","短文改错","单句改错","句型转换","翻译短语","翻译句子","词汇/短语及固搭","完成句子","听力"},0)),"")), "")</f>
        <v/>
      </c>
      <c r="E723" s="21" t="str">
        <f t="shared" si="92"/>
        <v>知识点</v>
      </c>
      <c r="F723" s="21" t="str">
        <f t="shared" si="93"/>
        <v>恰</v>
      </c>
      <c r="G723" s="21" t="str">
        <f>INDEX( {"body","discipline","area","topic","point"},MATCH(E723,{"知识体","知识域","知识区","知识主题","知识点"},0))</f>
        <v>point</v>
      </c>
      <c r="H723" s="21" t="str">
        <f>INDEX( {"super","just","sub","infras"},MATCH(F723,{"超","恰","亚","次"},0))</f>
        <v>just</v>
      </c>
      <c r="I723" s="21">
        <f>MATCH(E723,{"知识体","知识域","知识区","知识主题","知识点"},0)-1</f>
        <v>4</v>
      </c>
      <c r="J723" s="21">
        <f>MATCH(F723,{"超","恰","亚","次"},0)-1</f>
        <v>1</v>
      </c>
      <c r="K723" s="21" t="str">
        <f t="shared" si="94"/>
        <v>数学</v>
      </c>
      <c r="L723" s="26" t="s">
        <v>752</v>
      </c>
      <c r="M723" s="23"/>
      <c r="N723" s="23"/>
      <c r="O723" s="24" t="str">
        <f t="shared" si="88"/>
        <v xml:space="preserve">
  - 
    name:  直线和线段相交问题
    title:  直线和线段相交问题
    description: 
    koLyro: point
    koLyri:  just
    son: </v>
      </c>
      <c r="P723" s="27" t="str">
        <f t="shared" si="95"/>
        <v xml:space="preserve">
          - 
            name:  直线和线段相交问题
            title:  直线和线段相交问题
            description: 
            koLyro: point
            koLyri:  just
            son: </v>
      </c>
    </row>
    <row r="724" spans="1:16" ht="15" customHeight="1">
      <c r="A724" s="20">
        <f t="shared" si="89"/>
        <v>4</v>
      </c>
      <c r="B724" s="21" t="str">
        <f t="shared" si="90"/>
        <v>知识点</v>
      </c>
      <c r="C724" s="21" t="str">
        <f t="shared" si="91"/>
        <v>两点间的距离</v>
      </c>
      <c r="D724" s="21" t="str">
        <f>IFERROR(IF(I724=1,INDEX( {"chinese","english","math","physics","chemistry","biology","politics","history","geography"},MATCH(C724,{"语文","英语","数学","物理","化学","生物","政治","历史","地理"},0)),IF(I724=2,INDEX(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724,{"单项选择","阅读理解","信息匹配","完形填空","短文填空","单句填空","短文改错","单句改错","句型转换","翻译短语","翻译句子","词汇/短语及固搭","完成句子","听力"},0)),"")), "")</f>
        <v/>
      </c>
      <c r="E724" s="21" t="str">
        <f t="shared" si="92"/>
        <v>知识点</v>
      </c>
      <c r="F724" s="21" t="str">
        <f t="shared" si="93"/>
        <v>恰</v>
      </c>
      <c r="G724" s="21" t="str">
        <f>INDEX( {"body","discipline","area","topic","point"},MATCH(E724,{"知识体","知识域","知识区","知识主题","知识点"},0))</f>
        <v>point</v>
      </c>
      <c r="H724" s="21" t="str">
        <f>INDEX( {"super","just","sub","infras"},MATCH(F724,{"超","恰","亚","次"},0))</f>
        <v>just</v>
      </c>
      <c r="I724" s="21">
        <f>MATCH(E724,{"知识体","知识域","知识区","知识主题","知识点"},0)-1</f>
        <v>4</v>
      </c>
      <c r="J724" s="21">
        <f>MATCH(F724,{"超","恰","亚","次"},0)-1</f>
        <v>1</v>
      </c>
      <c r="K724" s="21" t="str">
        <f t="shared" si="94"/>
        <v>数学</v>
      </c>
      <c r="L724" s="26" t="s">
        <v>753</v>
      </c>
      <c r="M724" s="23"/>
      <c r="N724" s="23"/>
      <c r="O724" s="24" t="str">
        <f t="shared" si="88"/>
        <v xml:space="preserve">
  - 
    name:  两点间的距离
    title:  两点间的距离
    description: 
    koLyro: point
    koLyri:  just
    son: </v>
      </c>
      <c r="P724" s="27" t="str">
        <f t="shared" si="95"/>
        <v xml:space="preserve">
          - 
            name:  两点间的距离
            title:  两点间的距离
            description: 
            koLyro: point
            koLyri:  just
            son: </v>
      </c>
    </row>
    <row r="725" spans="1:16" ht="15" customHeight="1">
      <c r="A725" s="20">
        <f t="shared" si="89"/>
        <v>4</v>
      </c>
      <c r="B725" s="21" t="str">
        <f t="shared" si="90"/>
        <v>知识点</v>
      </c>
      <c r="C725" s="21" t="str">
        <f t="shared" si="91"/>
        <v>点到直线的距离</v>
      </c>
      <c r="D725" s="21" t="str">
        <f>IFERROR(IF(I725=1,INDEX( {"chinese","english","math","physics","chemistry","biology","politics","history","geography"},MATCH(C725,{"语文","英语","数学","物理","化学","生物","政治","历史","地理"},0)),IF(I725=2,INDEX(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725,{"单项选择","阅读理解","信息匹配","完形填空","短文填空","单句填空","短文改错","单句改错","句型转换","翻译短语","翻译句子","词汇/短语及固搭","完成句子","听力"},0)),"")), "")</f>
        <v/>
      </c>
      <c r="E725" s="21" t="str">
        <f t="shared" si="92"/>
        <v>知识点</v>
      </c>
      <c r="F725" s="21" t="str">
        <f t="shared" si="93"/>
        <v>恰</v>
      </c>
      <c r="G725" s="21" t="str">
        <f>INDEX( {"body","discipline","area","topic","point"},MATCH(E725,{"知识体","知识域","知识区","知识主题","知识点"},0))</f>
        <v>point</v>
      </c>
      <c r="H725" s="21" t="str">
        <f>INDEX( {"super","just","sub","infras"},MATCH(F725,{"超","恰","亚","次"},0))</f>
        <v>just</v>
      </c>
      <c r="I725" s="21">
        <f>MATCH(E725,{"知识体","知识域","知识区","知识主题","知识点"},0)-1</f>
        <v>4</v>
      </c>
      <c r="J725" s="21">
        <f>MATCH(F725,{"超","恰","亚","次"},0)-1</f>
        <v>1</v>
      </c>
      <c r="K725" s="21" t="str">
        <f t="shared" si="94"/>
        <v>数学</v>
      </c>
      <c r="L725" s="26" t="s">
        <v>754</v>
      </c>
      <c r="M725" s="23"/>
      <c r="N725" s="23"/>
      <c r="O725" s="24" t="str">
        <f t="shared" si="88"/>
        <v xml:space="preserve">
  - 
    name:  点到直线的距离
    title:  点到直线的距离
    description: 
    koLyro: point
    koLyri:  just
    son: </v>
      </c>
      <c r="P725" s="27" t="str">
        <f t="shared" si="95"/>
        <v xml:space="preserve">
          - 
            name:  点到直线的距离
            title:  点到直线的距离
            description: 
            koLyro: point
            koLyri:  just
            son: </v>
      </c>
    </row>
    <row r="726" spans="1:16" ht="15" customHeight="1">
      <c r="A726" s="20">
        <f t="shared" si="89"/>
        <v>4</v>
      </c>
      <c r="B726" s="21" t="str">
        <f t="shared" si="90"/>
        <v>知识点</v>
      </c>
      <c r="C726" s="21" t="str">
        <f t="shared" si="91"/>
        <v>平行线间的距离</v>
      </c>
      <c r="D726" s="21" t="str">
        <f>IFERROR(IF(I726=1,INDEX( {"chinese","english","math","physics","chemistry","biology","politics","history","geography"},MATCH(C726,{"语文","英语","数学","物理","化学","生物","政治","历史","地理"},0)),IF(I726=2,INDEX(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726,{"单项选择","阅读理解","信息匹配","完形填空","短文填空","单句填空","短文改错","单句改错","句型转换","翻译短语","翻译句子","词汇/短语及固搭","完成句子","听力"},0)),"")), "")</f>
        <v/>
      </c>
      <c r="E726" s="21" t="str">
        <f t="shared" si="92"/>
        <v>知识点</v>
      </c>
      <c r="F726" s="21" t="str">
        <f t="shared" si="93"/>
        <v>恰</v>
      </c>
      <c r="G726" s="21" t="str">
        <f>INDEX( {"body","discipline","area","topic","point"},MATCH(E726,{"知识体","知识域","知识区","知识主题","知识点"},0))</f>
        <v>point</v>
      </c>
      <c r="H726" s="21" t="str">
        <f>INDEX( {"super","just","sub","infras"},MATCH(F726,{"超","恰","亚","次"},0))</f>
        <v>just</v>
      </c>
      <c r="I726" s="21">
        <f>MATCH(E726,{"知识体","知识域","知识区","知识主题","知识点"},0)-1</f>
        <v>4</v>
      </c>
      <c r="J726" s="21">
        <f>MATCH(F726,{"超","恰","亚","次"},0)-1</f>
        <v>1</v>
      </c>
      <c r="K726" s="21" t="str">
        <f t="shared" si="94"/>
        <v>数学</v>
      </c>
      <c r="L726" s="26" t="s">
        <v>755</v>
      </c>
      <c r="M726" s="23"/>
      <c r="N726" s="23"/>
      <c r="O726" s="24" t="str">
        <f t="shared" si="88"/>
        <v xml:space="preserve">
  - 
    name:  平行线间的距离
    title:  平行线间的距离
    description: 
    koLyro: point
    koLyri:  just
    son: </v>
      </c>
      <c r="P726" s="27" t="str">
        <f t="shared" si="95"/>
        <v xml:space="preserve">
          - 
            name:  平行线间的距离
            title:  平行线间的距离
            description: 
            koLyro: point
            koLyri:  just
            son: </v>
      </c>
    </row>
    <row r="727" spans="1:16" ht="15" customHeight="1">
      <c r="A727" s="20">
        <f t="shared" si="89"/>
        <v>4</v>
      </c>
      <c r="B727" s="21" t="str">
        <f t="shared" si="90"/>
        <v>知识点</v>
      </c>
      <c r="C727" s="21" t="str">
        <f t="shared" si="91"/>
        <v>距离的最值</v>
      </c>
      <c r="D727" s="21" t="str">
        <f>IFERROR(IF(I727=1,INDEX( {"chinese","english","math","physics","chemistry","biology","politics","history","geography"},MATCH(C727,{"语文","英语","数学","物理","化学","生物","政治","历史","地理"},0)),IF(I727=2,INDEX(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727,{"单项选择","阅读理解","信息匹配","完形填空","短文填空","单句填空","短文改错","单句改错","句型转换","翻译短语","翻译句子","词汇/短语及固搭","完成句子","听力"},0)),"")), "")</f>
        <v/>
      </c>
      <c r="E727" s="21" t="str">
        <f t="shared" si="92"/>
        <v>知识点</v>
      </c>
      <c r="F727" s="21" t="str">
        <f t="shared" si="93"/>
        <v>恰</v>
      </c>
      <c r="G727" s="21" t="str">
        <f>INDEX( {"body","discipline","area","topic","point"},MATCH(E727,{"知识体","知识域","知识区","知识主题","知识点"},0))</f>
        <v>point</v>
      </c>
      <c r="H727" s="21" t="str">
        <f>INDEX( {"super","just","sub","infras"},MATCH(F727,{"超","恰","亚","次"},0))</f>
        <v>just</v>
      </c>
      <c r="I727" s="21">
        <f>MATCH(E727,{"知识体","知识域","知识区","知识主题","知识点"},0)-1</f>
        <v>4</v>
      </c>
      <c r="J727" s="21">
        <f>MATCH(F727,{"超","恰","亚","次"},0)-1</f>
        <v>1</v>
      </c>
      <c r="K727" s="21" t="str">
        <f t="shared" si="94"/>
        <v>数学</v>
      </c>
      <c r="L727" s="26" t="s">
        <v>756</v>
      </c>
      <c r="M727" s="23"/>
      <c r="N727" s="23"/>
      <c r="O727" s="24" t="str">
        <f t="shared" si="88"/>
        <v xml:space="preserve">
  - 
    name:  距离的最值
    title:  距离的最值
    description: 
    koLyro: point
    koLyri:  just
    son: </v>
      </c>
      <c r="P727" s="27" t="str">
        <f t="shared" si="95"/>
        <v xml:space="preserve">
          - 
            name:  距离的最值
            title:  距离的最值
            description: 
            koLyro: point
            koLyri:  just
            son: </v>
      </c>
    </row>
    <row r="728" spans="1:16" ht="15" customHeight="1">
      <c r="A728" s="20">
        <f t="shared" si="89"/>
        <v>4</v>
      </c>
      <c r="B728" s="21" t="str">
        <f t="shared" si="90"/>
        <v>知识点</v>
      </c>
      <c r="C728" s="21" t="str">
        <f t="shared" si="91"/>
        <v>直线中的对称</v>
      </c>
      <c r="D728" s="21" t="str">
        <f>IFERROR(IF(I728=1,INDEX( {"chinese","english","math","physics","chemistry","biology","politics","history","geography"},MATCH(C728,{"语文","英语","数学","物理","化学","生物","政治","历史","地理"},0)),IF(I728=2,INDEX(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728,{"单项选择","阅读理解","信息匹配","完形填空","短文填空","单句填空","短文改错","单句改错","句型转换","翻译短语","翻译句子","词汇/短语及固搭","完成句子","听力"},0)),"")), "")</f>
        <v/>
      </c>
      <c r="E728" s="21" t="str">
        <f t="shared" si="92"/>
        <v>知识点</v>
      </c>
      <c r="F728" s="21" t="str">
        <f t="shared" si="93"/>
        <v>恰</v>
      </c>
      <c r="G728" s="21" t="str">
        <f>INDEX( {"body","discipline","area","topic","point"},MATCH(E728,{"知识体","知识域","知识区","知识主题","知识点"},0))</f>
        <v>point</v>
      </c>
      <c r="H728" s="21" t="str">
        <f>INDEX( {"super","just","sub","infras"},MATCH(F728,{"超","恰","亚","次"},0))</f>
        <v>just</v>
      </c>
      <c r="I728" s="21">
        <f>MATCH(E728,{"知识体","知识域","知识区","知识主题","知识点"},0)-1</f>
        <v>4</v>
      </c>
      <c r="J728" s="21">
        <f>MATCH(F728,{"超","恰","亚","次"},0)-1</f>
        <v>1</v>
      </c>
      <c r="K728" s="21" t="str">
        <f t="shared" si="94"/>
        <v>数学</v>
      </c>
      <c r="L728" s="26" t="s">
        <v>757</v>
      </c>
      <c r="M728" s="23"/>
      <c r="N728" s="23"/>
      <c r="O728" s="24" t="str">
        <f t="shared" si="88"/>
        <v xml:space="preserve">
  - 
    name:  直线中的对称
    title:  直线中的对称
    description: 
    koLyro: point
    koLyri:  just
    son: </v>
      </c>
      <c r="P728" s="27" t="str">
        <f t="shared" si="95"/>
        <v xml:space="preserve">
          - 
            name:  直线中的对称
            title:  直线中的对称
            description: 
            koLyro: point
            koLyri:  just
            son: </v>
      </c>
    </row>
    <row r="729" spans="1:16" ht="15" customHeight="1">
      <c r="A729" s="20">
        <f t="shared" si="89"/>
        <v>5</v>
      </c>
      <c r="B729" s="21" t="str">
        <f t="shared" si="90"/>
        <v>知识亚点</v>
      </c>
      <c r="C729" s="21" t="str">
        <f t="shared" si="91"/>
        <v>点关于点的对称</v>
      </c>
      <c r="D729" s="21" t="str">
        <f>IFERROR(IF(I729=1,INDEX( {"chinese","english","math","physics","chemistry","biology","politics","history","geography"},MATCH(C729,{"语文","英语","数学","物理","化学","生物","政治","历史","地理"},0)),IF(I729=2,INDEX(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729,{"单项选择","阅读理解","信息匹配","完形填空","短文填空","单句填空","短文改错","单句改错","句型转换","翻译短语","翻译句子","词汇/短语及固搭","完成句子","听力"},0)),"")), "")</f>
        <v/>
      </c>
      <c r="E729" s="21" t="str">
        <f t="shared" si="92"/>
        <v>知识点</v>
      </c>
      <c r="F729" s="21" t="str">
        <f t="shared" si="93"/>
        <v>亚</v>
      </c>
      <c r="G729" s="21" t="str">
        <f>INDEX( {"body","discipline","area","topic","point"},MATCH(E729,{"知识体","知识域","知识区","知识主题","知识点"},0))</f>
        <v>point</v>
      </c>
      <c r="H729" s="21" t="str">
        <f>INDEX( {"super","just","sub","infras"},MATCH(F729,{"超","恰","亚","次"},0))</f>
        <v>sub</v>
      </c>
      <c r="I729" s="21">
        <f>MATCH(E729,{"知识体","知识域","知识区","知识主题","知识点"},0)-1</f>
        <v>4</v>
      </c>
      <c r="J729" s="21">
        <f>MATCH(F729,{"超","恰","亚","次"},0)-1</f>
        <v>2</v>
      </c>
      <c r="K729" s="21" t="str">
        <f t="shared" si="94"/>
        <v>数学</v>
      </c>
      <c r="L729" s="26" t="s">
        <v>758</v>
      </c>
      <c r="M729" s="23"/>
      <c r="N729" s="23"/>
      <c r="O729" s="24" t="str">
        <f t="shared" si="88"/>
        <v xml:space="preserve">
  - 
    name:  点关于点的对称
    title:  点关于点的对称
    description: 
    koLyro: point
    koLyri:  sub
    son: </v>
      </c>
      <c r="P729" s="27" t="str">
        <f t="shared" si="95"/>
        <v xml:space="preserve">
            - 
              name:  点关于点的对称
              title:  点关于点的对称
              description: 
              koLyro: point
              koLyri:  sub
              son: </v>
      </c>
    </row>
    <row r="730" spans="1:16" ht="15" customHeight="1">
      <c r="A730" s="20">
        <f t="shared" si="89"/>
        <v>5</v>
      </c>
      <c r="B730" s="21" t="str">
        <f t="shared" si="90"/>
        <v>知识亚点</v>
      </c>
      <c r="C730" s="21" t="str">
        <f t="shared" si="91"/>
        <v>点关于直线的对称</v>
      </c>
      <c r="D730" s="21" t="str">
        <f>IFERROR(IF(I730=1,INDEX( {"chinese","english","math","physics","chemistry","biology","politics","history","geography"},MATCH(C730,{"语文","英语","数学","物理","化学","生物","政治","历史","地理"},0)),IF(I730=2,INDEX(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730,{"单项选择","阅读理解","信息匹配","完形填空","短文填空","单句填空","短文改错","单句改错","句型转换","翻译短语","翻译句子","词汇/短语及固搭","完成句子","听力"},0)),"")), "")</f>
        <v/>
      </c>
      <c r="E730" s="21" t="str">
        <f t="shared" si="92"/>
        <v>知识点</v>
      </c>
      <c r="F730" s="21" t="str">
        <f t="shared" si="93"/>
        <v>亚</v>
      </c>
      <c r="G730" s="21" t="str">
        <f>INDEX( {"body","discipline","area","topic","point"},MATCH(E730,{"知识体","知识域","知识区","知识主题","知识点"},0))</f>
        <v>point</v>
      </c>
      <c r="H730" s="21" t="str">
        <f>INDEX( {"super","just","sub","infras"},MATCH(F730,{"超","恰","亚","次"},0))</f>
        <v>sub</v>
      </c>
      <c r="I730" s="21">
        <f>MATCH(E730,{"知识体","知识域","知识区","知识主题","知识点"},0)-1</f>
        <v>4</v>
      </c>
      <c r="J730" s="21">
        <f>MATCH(F730,{"超","恰","亚","次"},0)-1</f>
        <v>2</v>
      </c>
      <c r="K730" s="21" t="str">
        <f t="shared" si="94"/>
        <v>数学</v>
      </c>
      <c r="L730" s="26" t="s">
        <v>759</v>
      </c>
      <c r="M730" s="23"/>
      <c r="N730" s="23"/>
      <c r="O730" s="24" t="str">
        <f t="shared" si="88"/>
        <v xml:space="preserve">
  - 
    name:  点关于直线的对称
    title:  点关于直线的对称
    description: 
    koLyro: point
    koLyri:  sub
    son: </v>
      </c>
      <c r="P730" s="27" t="str">
        <f t="shared" si="95"/>
        <v xml:space="preserve">
            - 
              name:  点关于直线的对称
              title:  点关于直线的对称
              description: 
              koLyro: point
              koLyri:  sub
              son: </v>
      </c>
    </row>
    <row r="731" spans="1:16" ht="15" customHeight="1">
      <c r="A731" s="20">
        <f t="shared" si="89"/>
        <v>5</v>
      </c>
      <c r="B731" s="21" t="str">
        <f t="shared" si="90"/>
        <v>知识亚点</v>
      </c>
      <c r="C731" s="21" t="str">
        <f t="shared" si="91"/>
        <v>直线关于直线的对称</v>
      </c>
      <c r="D731" s="21" t="str">
        <f>IFERROR(IF(I731=1,INDEX( {"chinese","english","math","physics","chemistry","biology","politics","history","geography"},MATCH(C731,{"语文","英语","数学","物理","化学","生物","政治","历史","地理"},0)),IF(I731=2,INDEX(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731,{"单项选择","阅读理解","信息匹配","完形填空","短文填空","单句填空","短文改错","单句改错","句型转换","翻译短语","翻译句子","词汇/短语及固搭","完成句子","听力"},0)),"")), "")</f>
        <v/>
      </c>
      <c r="E731" s="21" t="str">
        <f t="shared" si="92"/>
        <v>知识点</v>
      </c>
      <c r="F731" s="21" t="str">
        <f t="shared" si="93"/>
        <v>亚</v>
      </c>
      <c r="G731" s="21" t="str">
        <f>INDEX( {"body","discipline","area","topic","point"},MATCH(E731,{"知识体","知识域","知识区","知识主题","知识点"},0))</f>
        <v>point</v>
      </c>
      <c r="H731" s="21" t="str">
        <f>INDEX( {"super","just","sub","infras"},MATCH(F731,{"超","恰","亚","次"},0))</f>
        <v>sub</v>
      </c>
      <c r="I731" s="21">
        <f>MATCH(E731,{"知识体","知识域","知识区","知识主题","知识点"},0)-1</f>
        <v>4</v>
      </c>
      <c r="J731" s="21">
        <f>MATCH(F731,{"超","恰","亚","次"},0)-1</f>
        <v>2</v>
      </c>
      <c r="K731" s="21" t="str">
        <f t="shared" si="94"/>
        <v>数学</v>
      </c>
      <c r="L731" s="26" t="s">
        <v>760</v>
      </c>
      <c r="M731" s="23"/>
      <c r="N731" s="23"/>
      <c r="O731" s="24" t="str">
        <f t="shared" si="88"/>
        <v xml:space="preserve">
  - 
    name:  直线关于直线的对称
    title:  直线关于直线的对称
    description: 
    koLyro: point
    koLyri:  sub
    son: </v>
      </c>
      <c r="P731" s="27" t="str">
        <f t="shared" si="95"/>
        <v xml:space="preserve">
            - 
              name:  直线关于直线的对称
              title:  直线关于直线的对称
              description: 
              koLyro: point
              koLyri:  sub
              son: </v>
      </c>
    </row>
    <row r="732" spans="1:16" ht="15" customHeight="1">
      <c r="A732" s="20">
        <f t="shared" si="89"/>
        <v>5</v>
      </c>
      <c r="B732" s="21" t="str">
        <f t="shared" si="90"/>
        <v>知识亚点</v>
      </c>
      <c r="C732" s="21" t="str">
        <f t="shared" si="91"/>
        <v>对称的实际应用</v>
      </c>
      <c r="D732" s="21" t="str">
        <f>IFERROR(IF(I732=1,INDEX( {"chinese","english","math","physics","chemistry","biology","politics","history","geography"},MATCH(C732,{"语文","英语","数学","物理","化学","生物","政治","历史","地理"},0)),IF(I732=2,INDEX(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732,{"单项选择","阅读理解","信息匹配","完形填空","短文填空","单句填空","短文改错","单句改错","句型转换","翻译短语","翻译句子","词汇/短语及固搭","完成句子","听力"},0)),"")), "")</f>
        <v/>
      </c>
      <c r="E732" s="21" t="str">
        <f t="shared" si="92"/>
        <v>知识点</v>
      </c>
      <c r="F732" s="21" t="str">
        <f t="shared" si="93"/>
        <v>亚</v>
      </c>
      <c r="G732" s="21" t="str">
        <f>INDEX( {"body","discipline","area","topic","point"},MATCH(E732,{"知识体","知识域","知识区","知识主题","知识点"},0))</f>
        <v>point</v>
      </c>
      <c r="H732" s="21" t="str">
        <f>INDEX( {"super","just","sub","infras"},MATCH(F732,{"超","恰","亚","次"},0))</f>
        <v>sub</v>
      </c>
      <c r="I732" s="21">
        <f>MATCH(E732,{"知识体","知识域","知识区","知识主题","知识点"},0)-1</f>
        <v>4</v>
      </c>
      <c r="J732" s="21">
        <f>MATCH(F732,{"超","恰","亚","次"},0)-1</f>
        <v>2</v>
      </c>
      <c r="K732" s="21" t="str">
        <f t="shared" si="94"/>
        <v>数学</v>
      </c>
      <c r="L732" s="26" t="s">
        <v>761</v>
      </c>
      <c r="M732" s="23"/>
      <c r="N732" s="23"/>
      <c r="O732" s="24" t="str">
        <f t="shared" si="88"/>
        <v xml:space="preserve">
  - 
    name:  对称的实际应用
    title:  对称的实际应用
    description: 
    koLyro: point
    koLyri:  sub
    son: </v>
      </c>
      <c r="P732" s="27" t="str">
        <f t="shared" si="95"/>
        <v xml:space="preserve">
            - 
              name:  对称的实际应用
              title:  对称的实际应用
              description: 
              koLyro: point
              koLyri:  sub
              son: </v>
      </c>
    </row>
    <row r="733" spans="1:16" ht="15" customHeight="1">
      <c r="A733" s="20">
        <f t="shared" si="89"/>
        <v>4</v>
      </c>
      <c r="B733" s="21" t="str">
        <f t="shared" si="90"/>
        <v>知识点</v>
      </c>
      <c r="C733" s="21" t="str">
        <f t="shared" si="91"/>
        <v>直线系方程</v>
      </c>
      <c r="D733" s="21" t="str">
        <f>IFERROR(IF(I733=1,INDEX( {"chinese","english","math","physics","chemistry","biology","politics","history","geography"},MATCH(C733,{"语文","英语","数学","物理","化学","生物","政治","历史","地理"},0)),IF(I733=2,INDEX(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733,{"单项选择","阅读理解","信息匹配","完形填空","短文填空","单句填空","短文改错","单句改错","句型转换","翻译短语","翻译句子","词汇/短语及固搭","完成句子","听力"},0)),"")), "")</f>
        <v/>
      </c>
      <c r="E733" s="21" t="str">
        <f t="shared" si="92"/>
        <v>知识点</v>
      </c>
      <c r="F733" s="21" t="str">
        <f t="shared" si="93"/>
        <v>恰</v>
      </c>
      <c r="G733" s="21" t="str">
        <f>INDEX( {"body","discipline","area","topic","point"},MATCH(E733,{"知识体","知识域","知识区","知识主题","知识点"},0))</f>
        <v>point</v>
      </c>
      <c r="H733" s="21" t="str">
        <f>INDEX( {"super","just","sub","infras"},MATCH(F733,{"超","恰","亚","次"},0))</f>
        <v>just</v>
      </c>
      <c r="I733" s="21">
        <f>MATCH(E733,{"知识体","知识域","知识区","知识主题","知识点"},0)-1</f>
        <v>4</v>
      </c>
      <c r="J733" s="21">
        <f>MATCH(F733,{"超","恰","亚","次"},0)-1</f>
        <v>1</v>
      </c>
      <c r="K733" s="21" t="str">
        <f t="shared" si="94"/>
        <v>数学</v>
      </c>
      <c r="L733" s="26" t="s">
        <v>762</v>
      </c>
      <c r="M733" s="23"/>
      <c r="N733" s="23"/>
      <c r="O733" s="24" t="str">
        <f t="shared" si="88"/>
        <v xml:space="preserve">
  - 
    name:  直线系方程
    title:  直线系方程
    description: 
    koLyro: point
    koLyri:  just
    son: </v>
      </c>
      <c r="P733" s="27" t="str">
        <f t="shared" si="95"/>
        <v xml:space="preserve">
          - 
            name:  直线系方程
            title:  直线系方程
            description: 
            koLyro: point
            koLyri:  just
            son: </v>
      </c>
    </row>
    <row r="734" spans="1:16" ht="15" customHeight="1">
      <c r="A734" s="20">
        <f t="shared" si="89"/>
        <v>5</v>
      </c>
      <c r="B734" s="21" t="str">
        <f t="shared" si="90"/>
        <v>知识亚点</v>
      </c>
      <c r="C734" s="21" t="str">
        <f t="shared" si="91"/>
        <v>过定点的直线系方程</v>
      </c>
      <c r="D734" s="21" t="str">
        <f>IFERROR(IF(I734=1,INDEX( {"chinese","english","math","physics","chemistry","biology","politics","history","geography"},MATCH(C734,{"语文","英语","数学","物理","化学","生物","政治","历史","地理"},0)),IF(I734=2,INDEX(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734,{"单项选择","阅读理解","信息匹配","完形填空","短文填空","单句填空","短文改错","单句改错","句型转换","翻译短语","翻译句子","词汇/短语及固搭","完成句子","听力"},0)),"")), "")</f>
        <v/>
      </c>
      <c r="E734" s="21" t="str">
        <f t="shared" si="92"/>
        <v>知识点</v>
      </c>
      <c r="F734" s="21" t="str">
        <f t="shared" si="93"/>
        <v>亚</v>
      </c>
      <c r="G734" s="21" t="str">
        <f>INDEX( {"body","discipline","area","topic","point"},MATCH(E734,{"知识体","知识域","知识区","知识主题","知识点"},0))</f>
        <v>point</v>
      </c>
      <c r="H734" s="21" t="str">
        <f>INDEX( {"super","just","sub","infras"},MATCH(F734,{"超","恰","亚","次"},0))</f>
        <v>sub</v>
      </c>
      <c r="I734" s="21">
        <f>MATCH(E734,{"知识体","知识域","知识区","知识主题","知识点"},0)-1</f>
        <v>4</v>
      </c>
      <c r="J734" s="21">
        <f>MATCH(F734,{"超","恰","亚","次"},0)-1</f>
        <v>2</v>
      </c>
      <c r="K734" s="21" t="str">
        <f t="shared" si="94"/>
        <v>数学</v>
      </c>
      <c r="L734" s="26" t="s">
        <v>763</v>
      </c>
      <c r="M734" s="23"/>
      <c r="N734" s="23"/>
      <c r="O734" s="24" t="str">
        <f t="shared" si="88"/>
        <v xml:space="preserve">
  - 
    name:  过定点的直线系方程
    title:  过定点的直线系方程
    description: 
    koLyro: point
    koLyri:  sub
    son: </v>
      </c>
      <c r="P734" s="27" t="str">
        <f t="shared" si="95"/>
        <v xml:space="preserve">
            - 
              name:  过定点的直线系方程
              title:  过定点的直线系方程
              description: 
              koLyro: point
              koLyri:  sub
              son: </v>
      </c>
    </row>
    <row r="735" spans="1:16" ht="15" customHeight="1">
      <c r="A735" s="20">
        <f t="shared" si="89"/>
        <v>5</v>
      </c>
      <c r="B735" s="21" t="str">
        <f t="shared" si="90"/>
        <v>知识亚点</v>
      </c>
      <c r="C735" s="21" t="str">
        <f t="shared" si="91"/>
        <v>平行直线系方程</v>
      </c>
      <c r="D735" s="21" t="str">
        <f>IFERROR(IF(I735=1,INDEX( {"chinese","english","math","physics","chemistry","biology","politics","history","geography"},MATCH(C735,{"语文","英语","数学","物理","化学","生物","政治","历史","地理"},0)),IF(I735=2,INDEX(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735,{"单项选择","阅读理解","信息匹配","完形填空","短文填空","单句填空","短文改错","单句改错","句型转换","翻译短语","翻译句子","词汇/短语及固搭","完成句子","听力"},0)),"")), "")</f>
        <v/>
      </c>
      <c r="E735" s="21" t="str">
        <f t="shared" si="92"/>
        <v>知识点</v>
      </c>
      <c r="F735" s="21" t="str">
        <f t="shared" si="93"/>
        <v>亚</v>
      </c>
      <c r="G735" s="21" t="str">
        <f>INDEX( {"body","discipline","area","topic","point"},MATCH(E735,{"知识体","知识域","知识区","知识主题","知识点"},0))</f>
        <v>point</v>
      </c>
      <c r="H735" s="21" t="str">
        <f>INDEX( {"super","just","sub","infras"},MATCH(F735,{"超","恰","亚","次"},0))</f>
        <v>sub</v>
      </c>
      <c r="I735" s="21">
        <f>MATCH(E735,{"知识体","知识域","知识区","知识主题","知识点"},0)-1</f>
        <v>4</v>
      </c>
      <c r="J735" s="21">
        <f>MATCH(F735,{"超","恰","亚","次"},0)-1</f>
        <v>2</v>
      </c>
      <c r="K735" s="21" t="str">
        <f t="shared" si="94"/>
        <v>数学</v>
      </c>
      <c r="L735" s="26" t="s">
        <v>764</v>
      </c>
      <c r="M735" s="23"/>
      <c r="N735" s="23"/>
      <c r="O735" s="24" t="str">
        <f t="shared" si="88"/>
        <v xml:space="preserve">
  - 
    name:  平行直线系方程
    title:  平行直线系方程
    description: 
    koLyro: point
    koLyri:  sub
    son: </v>
      </c>
      <c r="P735" s="27" t="str">
        <f t="shared" si="95"/>
        <v xml:space="preserve">
            - 
              name:  平行直线系方程
              title:  平行直线系方程
              description: 
              koLyro: point
              koLyri:  sub
              son: </v>
      </c>
    </row>
    <row r="736" spans="1:16" ht="15" customHeight="1">
      <c r="A736" s="20">
        <f t="shared" si="89"/>
        <v>5</v>
      </c>
      <c r="B736" s="21" t="str">
        <f t="shared" si="90"/>
        <v>知识亚点</v>
      </c>
      <c r="C736" s="21" t="str">
        <f t="shared" si="91"/>
        <v>垂直直线系方程</v>
      </c>
      <c r="D736" s="21" t="str">
        <f>IFERROR(IF(I736=1,INDEX( {"chinese","english","math","physics","chemistry","biology","politics","history","geography"},MATCH(C736,{"语文","英语","数学","物理","化学","生物","政治","历史","地理"},0)),IF(I736=2,INDEX(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736,{"单项选择","阅读理解","信息匹配","完形填空","短文填空","单句填空","短文改错","单句改错","句型转换","翻译短语","翻译句子","词汇/短语及固搭","完成句子","听力"},0)),"")), "")</f>
        <v/>
      </c>
      <c r="E736" s="21" t="str">
        <f t="shared" si="92"/>
        <v>知识点</v>
      </c>
      <c r="F736" s="21" t="str">
        <f t="shared" si="93"/>
        <v>亚</v>
      </c>
      <c r="G736" s="21" t="str">
        <f>INDEX( {"body","discipline","area","topic","point"},MATCH(E736,{"知识体","知识域","知识区","知识主题","知识点"},0))</f>
        <v>point</v>
      </c>
      <c r="H736" s="21" t="str">
        <f>INDEX( {"super","just","sub","infras"},MATCH(F736,{"超","恰","亚","次"},0))</f>
        <v>sub</v>
      </c>
      <c r="I736" s="21">
        <f>MATCH(E736,{"知识体","知识域","知识区","知识主题","知识点"},0)-1</f>
        <v>4</v>
      </c>
      <c r="J736" s="21">
        <f>MATCH(F736,{"超","恰","亚","次"},0)-1</f>
        <v>2</v>
      </c>
      <c r="K736" s="21" t="str">
        <f t="shared" si="94"/>
        <v>数学</v>
      </c>
      <c r="L736" s="26" t="s">
        <v>765</v>
      </c>
      <c r="M736" s="23"/>
      <c r="N736" s="23"/>
      <c r="O736" s="24" t="str">
        <f t="shared" si="88"/>
        <v xml:space="preserve">
  - 
    name:  垂直直线系方程
    title:  垂直直线系方程
    description: 
    koLyro: point
    koLyri:  sub
    son: </v>
      </c>
      <c r="P736" s="27" t="str">
        <f t="shared" si="95"/>
        <v xml:space="preserve">
            - 
              name:  垂直直线系方程
              title:  垂直直线系方程
              description: 
              koLyro: point
              koLyri:  sub
              son: </v>
      </c>
    </row>
    <row r="737" spans="1:16" ht="15" customHeight="1">
      <c r="A737" s="20">
        <f t="shared" si="89"/>
        <v>5</v>
      </c>
      <c r="B737" s="21" t="str">
        <f t="shared" si="90"/>
        <v>知识亚点</v>
      </c>
      <c r="C737" s="21" t="str">
        <f t="shared" si="91"/>
        <v>过交点的直线系方程</v>
      </c>
      <c r="D737" s="21" t="str">
        <f>IFERROR(IF(I737=1,INDEX( {"chinese","english","math","physics","chemistry","biology","politics","history","geography"},MATCH(C737,{"语文","英语","数学","物理","化学","生物","政治","历史","地理"},0)),IF(I737=2,INDEX(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737,{"单项选择","阅读理解","信息匹配","完形填空","短文填空","单句填空","短文改错","单句改错","句型转换","翻译短语","翻译句子","词汇/短语及固搭","完成句子","听力"},0)),"")), "")</f>
        <v/>
      </c>
      <c r="E737" s="21" t="str">
        <f t="shared" si="92"/>
        <v>知识点</v>
      </c>
      <c r="F737" s="21" t="str">
        <f t="shared" si="93"/>
        <v>亚</v>
      </c>
      <c r="G737" s="21" t="str">
        <f>INDEX( {"body","discipline","area","topic","point"},MATCH(E737,{"知识体","知识域","知识区","知识主题","知识点"},0))</f>
        <v>point</v>
      </c>
      <c r="H737" s="21" t="str">
        <f>INDEX( {"super","just","sub","infras"},MATCH(F737,{"超","恰","亚","次"},0))</f>
        <v>sub</v>
      </c>
      <c r="I737" s="21">
        <f>MATCH(E737,{"知识体","知识域","知识区","知识主题","知识点"},0)-1</f>
        <v>4</v>
      </c>
      <c r="J737" s="21">
        <f>MATCH(F737,{"超","恰","亚","次"},0)-1</f>
        <v>2</v>
      </c>
      <c r="K737" s="21" t="str">
        <f t="shared" si="94"/>
        <v>数学</v>
      </c>
      <c r="L737" s="26" t="s">
        <v>766</v>
      </c>
      <c r="M737" s="23"/>
      <c r="N737" s="23"/>
      <c r="O737" s="24" t="str">
        <f t="shared" si="88"/>
        <v xml:space="preserve">
  - 
    name:  过交点的直线系方程
    title:  过交点的直线系方程
    description: 
    koLyro: point
    koLyri:  sub
    son: </v>
      </c>
      <c r="P737" s="27" t="str">
        <f t="shared" si="95"/>
        <v xml:space="preserve">
            - 
              name:  过交点的直线系方程
              title:  过交点的直线系方程
              description: 
              koLyro: point
              koLyri:  sub
              son: </v>
      </c>
    </row>
    <row r="738" spans="1:16" ht="15" customHeight="1">
      <c r="A738" s="20">
        <f t="shared" si="89"/>
        <v>5</v>
      </c>
      <c r="B738" s="21" t="str">
        <f t="shared" si="90"/>
        <v>知识亚点</v>
      </c>
      <c r="C738" s="21" t="str">
        <f t="shared" si="91"/>
        <v>直线围成图形的面积（周长）问题</v>
      </c>
      <c r="D738" s="21" t="str">
        <f>IFERROR(IF(I738=1,INDEX( {"chinese","english","math","physics","chemistry","biology","politics","history","geography"},MATCH(C738,{"语文","英语","数学","物理","化学","生物","政治","历史","地理"},0)),IF(I738=2,INDEX(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738,{"单项选择","阅读理解","信息匹配","完形填空","短文填空","单句填空","短文改错","单句改错","句型转换","翻译短语","翻译句子","词汇/短语及固搭","完成句子","听力"},0)),"")), "")</f>
        <v/>
      </c>
      <c r="E738" s="21" t="str">
        <f t="shared" si="92"/>
        <v>知识点</v>
      </c>
      <c r="F738" s="21" t="str">
        <f t="shared" si="93"/>
        <v>亚</v>
      </c>
      <c r="G738" s="21" t="str">
        <f>INDEX( {"body","discipline","area","topic","point"},MATCH(E738,{"知识体","知识域","知识区","知识主题","知识点"},0))</f>
        <v>point</v>
      </c>
      <c r="H738" s="21" t="str">
        <f>INDEX( {"super","just","sub","infras"},MATCH(F738,{"超","恰","亚","次"},0))</f>
        <v>sub</v>
      </c>
      <c r="I738" s="21">
        <f>MATCH(E738,{"知识体","知识域","知识区","知识主题","知识点"},0)-1</f>
        <v>4</v>
      </c>
      <c r="J738" s="21">
        <f>MATCH(F738,{"超","恰","亚","次"},0)-1</f>
        <v>2</v>
      </c>
      <c r="K738" s="21" t="str">
        <f t="shared" si="94"/>
        <v>数学</v>
      </c>
      <c r="L738" s="26" t="s">
        <v>767</v>
      </c>
      <c r="M738" s="23"/>
      <c r="N738" s="23"/>
      <c r="O738" s="24" t="str">
        <f t="shared" si="88"/>
        <v xml:space="preserve">
  - 
    name:  直线围成图形的面积（周长）问题
    title:  直线围成图形的面积（周长）问题
    description: 
    koLyro: point
    koLyri:  sub
    son: </v>
      </c>
      <c r="P738" s="27" t="str">
        <f t="shared" si="95"/>
        <v xml:space="preserve">
            - 
              name:  直线围成图形的面积（周长）问题
              title:  直线围成图形的面积（周长）问题
              description: 
              koLyro: point
              koLyri:  sub
              son: </v>
      </c>
    </row>
    <row r="739" spans="1:16" ht="15" customHeight="1">
      <c r="A739" s="20">
        <f t="shared" si="89"/>
        <v>3</v>
      </c>
      <c r="B739" s="21" t="str">
        <f t="shared" si="90"/>
        <v>知识主题</v>
      </c>
      <c r="C739" s="21" t="str">
        <f t="shared" si="91"/>
        <v xml:space="preserve"> 圆的方程</v>
      </c>
      <c r="D739" s="21" t="str">
        <f>IFERROR(IF(I739=1,INDEX( {"chinese","english","math","physics","chemistry","biology","politics","history","geography"},MATCH(C739,{"语文","英语","数学","物理","化学","生物","政治","历史","地理"},0)),IF(I739=2,INDEX(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739,{"单项选择","阅读理解","信息匹配","完形填空","短文填空","单句填空","短文改错","单句改错","句型转换","翻译短语","翻译句子","词汇/短语及固搭","完成句子","听力"},0)),"")), "")</f>
        <v/>
      </c>
      <c r="E739" s="21" t="str">
        <f t="shared" si="92"/>
        <v>知识主题</v>
      </c>
      <c r="F739" s="21" t="str">
        <f t="shared" si="93"/>
        <v>恰</v>
      </c>
      <c r="G739" s="21" t="str">
        <f>INDEX( {"body","discipline","area","topic","point"},MATCH(E739,{"知识体","知识域","知识区","知识主题","知识点"},0))</f>
        <v>topic</v>
      </c>
      <c r="H739" s="21" t="str">
        <f>INDEX( {"super","just","sub","infras"},MATCH(F739,{"超","恰","亚","次"},0))</f>
        <v>just</v>
      </c>
      <c r="I739" s="21">
        <f>MATCH(E739,{"知识体","知识域","知识区","知识主题","知识点"},0)-1</f>
        <v>3</v>
      </c>
      <c r="J739" s="21">
        <f>MATCH(F739,{"超","恰","亚","次"},0)-1</f>
        <v>1</v>
      </c>
      <c r="K739" s="21" t="str">
        <f t="shared" si="94"/>
        <v>数学</v>
      </c>
      <c r="L739" s="26" t="s">
        <v>4644</v>
      </c>
      <c r="M739" s="23" t="s">
        <v>769</v>
      </c>
      <c r="N739" s="23"/>
      <c r="O739" s="24" t="str">
        <f t="shared" si="88"/>
        <v xml:space="preserve">
  - 
    name:   圆的方程
    title:   圆的方程
    description: 
    koLyro: topic
    koLyri:  just
    son: </v>
      </c>
      <c r="P739" s="27" t="str">
        <f t="shared" si="95"/>
        <v xml:space="preserve">
        - 
          name:   圆的方程
          title:   圆的方程
          description: 
          koLyro: topic
          koLyri:  just
          son: </v>
      </c>
    </row>
    <row r="740" spans="1:16" ht="15" customHeight="1">
      <c r="A740" s="20">
        <f t="shared" si="89"/>
        <v>4</v>
      </c>
      <c r="B740" s="21" t="str">
        <f t="shared" si="90"/>
        <v>知识点</v>
      </c>
      <c r="C740" s="21" t="str">
        <f t="shared" si="91"/>
        <v>圆的方程</v>
      </c>
      <c r="D740" s="21" t="str">
        <f>IFERROR(IF(I740=1,INDEX( {"chinese","english","math","physics","chemistry","biology","politics","history","geography"},MATCH(C740,{"语文","英语","数学","物理","化学","生物","政治","历史","地理"},0)),IF(I740=2,INDEX(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740,{"单项选择","阅读理解","信息匹配","完形填空","短文填空","单句填空","短文改错","单句改错","句型转换","翻译短语","翻译句子","词汇/短语及固搭","完成句子","听力"},0)),"")), "")</f>
        <v/>
      </c>
      <c r="E740" s="21" t="str">
        <f t="shared" si="92"/>
        <v>知识点</v>
      </c>
      <c r="F740" s="21" t="str">
        <f t="shared" si="93"/>
        <v>恰</v>
      </c>
      <c r="G740" s="21" t="str">
        <f>INDEX( {"body","discipline","area","topic","point"},MATCH(E740,{"知识体","知识域","知识区","知识主题","知识点"},0))</f>
        <v>point</v>
      </c>
      <c r="H740" s="21" t="str">
        <f>INDEX( {"super","just","sub","infras"},MATCH(F740,{"超","恰","亚","次"},0))</f>
        <v>just</v>
      </c>
      <c r="I740" s="21">
        <f>MATCH(E740,{"知识体","知识域","知识区","知识主题","知识点"},0)-1</f>
        <v>4</v>
      </c>
      <c r="J740" s="21">
        <f>MATCH(F740,{"超","恰","亚","次"},0)-1</f>
        <v>1</v>
      </c>
      <c r="K740" s="21" t="str">
        <f t="shared" si="94"/>
        <v>数学</v>
      </c>
      <c r="L740" s="26" t="s">
        <v>770</v>
      </c>
      <c r="M740" s="23"/>
      <c r="N740" s="23"/>
      <c r="O740" s="24" t="str">
        <f t="shared" si="88"/>
        <v xml:space="preserve">
  - 
    name:  圆的方程
    title:  圆的方程
    description: 
    koLyro: point
    koLyri:  just
    son: </v>
      </c>
      <c r="P740" s="27" t="str">
        <f t="shared" si="95"/>
        <v xml:space="preserve">
          - 
            name:  圆的方程
            title:  圆的方程
            description: 
            koLyro: point
            koLyri:  just
            son: </v>
      </c>
    </row>
    <row r="741" spans="1:16" ht="15" customHeight="1">
      <c r="A741" s="20">
        <f t="shared" si="89"/>
        <v>4</v>
      </c>
      <c r="B741" s="21" t="str">
        <f t="shared" si="90"/>
        <v>知识点</v>
      </c>
      <c r="C741" s="21" t="str">
        <f t="shared" si="91"/>
        <v>点与圆的位置关系</v>
      </c>
      <c r="D741" s="21" t="str">
        <f>IFERROR(IF(I741=1,INDEX( {"chinese","english","math","physics","chemistry","biology","politics","history","geography"},MATCH(C741,{"语文","英语","数学","物理","化学","生物","政治","历史","地理"},0)),IF(I741=2,INDEX(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741,{"单项选择","阅读理解","信息匹配","完形填空","短文填空","单句填空","短文改错","单句改错","句型转换","翻译短语","翻译句子","词汇/短语及固搭","完成句子","听力"},0)),"")), "")</f>
        <v/>
      </c>
      <c r="E741" s="21" t="str">
        <f t="shared" si="92"/>
        <v>知识点</v>
      </c>
      <c r="F741" s="21" t="str">
        <f t="shared" si="93"/>
        <v>恰</v>
      </c>
      <c r="G741" s="21" t="str">
        <f>INDEX( {"body","discipline","area","topic","point"},MATCH(E741,{"知识体","知识域","知识区","知识主题","知识点"},0))</f>
        <v>point</v>
      </c>
      <c r="H741" s="21" t="str">
        <f>INDEX( {"super","just","sub","infras"},MATCH(F741,{"超","恰","亚","次"},0))</f>
        <v>just</v>
      </c>
      <c r="I741" s="21">
        <f>MATCH(E741,{"知识体","知识域","知识区","知识主题","知识点"},0)-1</f>
        <v>4</v>
      </c>
      <c r="J741" s="21">
        <f>MATCH(F741,{"超","恰","亚","次"},0)-1</f>
        <v>1</v>
      </c>
      <c r="K741" s="21" t="str">
        <f t="shared" si="94"/>
        <v>数学</v>
      </c>
      <c r="L741" s="26" t="s">
        <v>771</v>
      </c>
      <c r="M741" s="23"/>
      <c r="N741" s="23"/>
      <c r="O741" s="24" t="str">
        <f t="shared" si="88"/>
        <v xml:space="preserve">
  - 
    name:  点与圆的位置关系
    title:  点与圆的位置关系
    description: 
    koLyro: point
    koLyri:  just
    son: </v>
      </c>
      <c r="P741" s="27" t="str">
        <f t="shared" si="95"/>
        <v xml:space="preserve">
          - 
            name:  点与圆的位置关系
            title:  点与圆的位置关系
            description: 
            koLyro: point
            koLyri:  just
            son: </v>
      </c>
    </row>
    <row r="742" spans="1:16" ht="15" customHeight="1">
      <c r="A742" s="20">
        <f t="shared" si="89"/>
        <v>4</v>
      </c>
      <c r="B742" s="21" t="str">
        <f t="shared" si="90"/>
        <v>知识点</v>
      </c>
      <c r="C742" s="21" t="str">
        <f t="shared" si="91"/>
        <v>圆的对称问题</v>
      </c>
      <c r="D742" s="21" t="str">
        <f>IFERROR(IF(I742=1,INDEX( {"chinese","english","math","physics","chemistry","biology","politics","history","geography"},MATCH(C742,{"语文","英语","数学","物理","化学","生物","政治","历史","地理"},0)),IF(I742=2,INDEX(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742,{"单项选择","阅读理解","信息匹配","完形填空","短文填空","单句填空","短文改错","单句改错","句型转换","翻译短语","翻译句子","词汇/短语及固搭","完成句子","听力"},0)),"")), "")</f>
        <v/>
      </c>
      <c r="E742" s="21" t="str">
        <f t="shared" si="92"/>
        <v>知识点</v>
      </c>
      <c r="F742" s="21" t="str">
        <f t="shared" si="93"/>
        <v>恰</v>
      </c>
      <c r="G742" s="21" t="str">
        <f>INDEX( {"body","discipline","area","topic","point"},MATCH(E742,{"知识体","知识域","知识区","知识主题","知识点"},0))</f>
        <v>point</v>
      </c>
      <c r="H742" s="21" t="str">
        <f>INDEX( {"super","just","sub","infras"},MATCH(F742,{"超","恰","亚","次"},0))</f>
        <v>just</v>
      </c>
      <c r="I742" s="21">
        <f>MATCH(E742,{"知识体","知识域","知识区","知识主题","知识点"},0)-1</f>
        <v>4</v>
      </c>
      <c r="J742" s="21">
        <f>MATCH(F742,{"超","恰","亚","次"},0)-1</f>
        <v>1</v>
      </c>
      <c r="K742" s="21" t="str">
        <f t="shared" si="94"/>
        <v>数学</v>
      </c>
      <c r="L742" s="26" t="s">
        <v>772</v>
      </c>
      <c r="M742" s="23"/>
      <c r="N742" s="23"/>
      <c r="O742" s="24" t="str">
        <f t="shared" si="88"/>
        <v xml:space="preserve">
  - 
    name:  圆的对称问题
    title:  圆的对称问题
    description: 
    koLyro: point
    koLyri:  just
    son: </v>
      </c>
      <c r="P742" s="27" t="str">
        <f t="shared" si="95"/>
        <v xml:space="preserve">
          - 
            name:  圆的对称问题
            title:  圆的对称问题
            description: 
            koLyro: point
            koLyri:  just
            son: </v>
      </c>
    </row>
    <row r="743" spans="1:16" ht="15" customHeight="1">
      <c r="A743" s="20">
        <f t="shared" si="89"/>
        <v>5</v>
      </c>
      <c r="B743" s="21" t="str">
        <f t="shared" si="90"/>
        <v>知识亚点</v>
      </c>
      <c r="C743" s="21" t="str">
        <f t="shared" si="91"/>
        <v>圆关于点的对称</v>
      </c>
      <c r="D743" s="21" t="str">
        <f>IFERROR(IF(I743=1,INDEX( {"chinese","english","math","physics","chemistry","biology","politics","history","geography"},MATCH(C743,{"语文","英语","数学","物理","化学","生物","政治","历史","地理"},0)),IF(I743=2,INDEX(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743,{"单项选择","阅读理解","信息匹配","完形填空","短文填空","单句填空","短文改错","单句改错","句型转换","翻译短语","翻译句子","词汇/短语及固搭","完成句子","听力"},0)),"")), "")</f>
        <v/>
      </c>
      <c r="E743" s="21" t="str">
        <f t="shared" si="92"/>
        <v>知识点</v>
      </c>
      <c r="F743" s="21" t="str">
        <f t="shared" si="93"/>
        <v>亚</v>
      </c>
      <c r="G743" s="21" t="str">
        <f>INDEX( {"body","discipline","area","topic","point"},MATCH(E743,{"知识体","知识域","知识区","知识主题","知识点"},0))</f>
        <v>point</v>
      </c>
      <c r="H743" s="21" t="str">
        <f>INDEX( {"super","just","sub","infras"},MATCH(F743,{"超","恰","亚","次"},0))</f>
        <v>sub</v>
      </c>
      <c r="I743" s="21">
        <f>MATCH(E743,{"知识体","知识域","知识区","知识主题","知识点"},0)-1</f>
        <v>4</v>
      </c>
      <c r="J743" s="21">
        <f>MATCH(F743,{"超","恰","亚","次"},0)-1</f>
        <v>2</v>
      </c>
      <c r="K743" s="21" t="str">
        <f t="shared" si="94"/>
        <v>数学</v>
      </c>
      <c r="L743" s="26" t="s">
        <v>773</v>
      </c>
      <c r="M743" s="23"/>
      <c r="N743" s="23"/>
      <c r="O743" s="24" t="str">
        <f t="shared" si="88"/>
        <v xml:space="preserve">
  - 
    name:  圆关于点的对称
    title:  圆关于点的对称
    description: 
    koLyro: point
    koLyri:  sub
    son: </v>
      </c>
      <c r="P743" s="27" t="str">
        <f t="shared" si="95"/>
        <v xml:space="preserve">
            - 
              name:  圆关于点的对称
              title:  圆关于点的对称
              description: 
              koLyro: point
              koLyri:  sub
              son: </v>
      </c>
    </row>
    <row r="744" spans="1:16" ht="15" customHeight="1">
      <c r="A744" s="20">
        <f t="shared" si="89"/>
        <v>5</v>
      </c>
      <c r="B744" s="21" t="str">
        <f t="shared" si="90"/>
        <v>知识亚点</v>
      </c>
      <c r="C744" s="21" t="str">
        <f t="shared" si="91"/>
        <v>圆关于直线的对称</v>
      </c>
      <c r="D744" s="21" t="str">
        <f>IFERROR(IF(I744=1,INDEX( {"chinese","english","math","physics","chemistry","biology","politics","history","geography"},MATCH(C744,{"语文","英语","数学","物理","化学","生物","政治","历史","地理"},0)),IF(I744=2,INDEX(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744,{"单项选择","阅读理解","信息匹配","完形填空","短文填空","单句填空","短文改错","单句改错","句型转换","翻译短语","翻译句子","词汇/短语及固搭","完成句子","听力"},0)),"")), "")</f>
        <v/>
      </c>
      <c r="E744" s="21" t="str">
        <f t="shared" si="92"/>
        <v>知识点</v>
      </c>
      <c r="F744" s="21" t="str">
        <f t="shared" si="93"/>
        <v>亚</v>
      </c>
      <c r="G744" s="21" t="str">
        <f>INDEX( {"body","discipline","area","topic","point"},MATCH(E744,{"知识体","知识域","知识区","知识主题","知识点"},0))</f>
        <v>point</v>
      </c>
      <c r="H744" s="21" t="str">
        <f>INDEX( {"super","just","sub","infras"},MATCH(F744,{"超","恰","亚","次"},0))</f>
        <v>sub</v>
      </c>
      <c r="I744" s="21">
        <f>MATCH(E744,{"知识体","知识域","知识区","知识主题","知识点"},0)-1</f>
        <v>4</v>
      </c>
      <c r="J744" s="21">
        <f>MATCH(F744,{"超","恰","亚","次"},0)-1</f>
        <v>2</v>
      </c>
      <c r="K744" s="21" t="str">
        <f t="shared" si="94"/>
        <v>数学</v>
      </c>
      <c r="L744" s="26" t="s">
        <v>774</v>
      </c>
      <c r="M744" s="23"/>
      <c r="N744" s="23"/>
      <c r="O744" s="24" t="str">
        <f t="shared" si="88"/>
        <v xml:space="preserve">
  - 
    name:  圆关于直线的对称
    title:  圆关于直线的对称
    description: 
    koLyro: point
    koLyri:  sub
    son: </v>
      </c>
      <c r="P744" s="27" t="str">
        <f t="shared" si="95"/>
        <v xml:space="preserve">
            - 
              name:  圆关于直线的对称
              title:  圆关于直线的对称
              description: 
              koLyro: point
              koLyri:  sub
              son: </v>
      </c>
    </row>
    <row r="745" spans="1:16" ht="15" customHeight="1">
      <c r="A745" s="20">
        <f t="shared" si="89"/>
        <v>5</v>
      </c>
      <c r="B745" s="21" t="str">
        <f t="shared" si="90"/>
        <v>知识亚点</v>
      </c>
      <c r="C745" s="21" t="str">
        <f t="shared" si="91"/>
        <v>圆的对称性</v>
      </c>
      <c r="D745" s="21" t="str">
        <f>IFERROR(IF(I745=1,INDEX( {"chinese","english","math","physics","chemistry","biology","politics","history","geography"},MATCH(C745,{"语文","英语","数学","物理","化学","生物","政治","历史","地理"},0)),IF(I745=2,INDEX(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745,{"单项选择","阅读理解","信息匹配","完形填空","短文填空","单句填空","短文改错","单句改错","句型转换","翻译短语","翻译句子","词汇/短语及固搭","完成句子","听力"},0)),"")), "")</f>
        <v/>
      </c>
      <c r="E745" s="21" t="str">
        <f t="shared" si="92"/>
        <v>知识点</v>
      </c>
      <c r="F745" s="21" t="str">
        <f t="shared" si="93"/>
        <v>亚</v>
      </c>
      <c r="G745" s="21" t="str">
        <f>INDEX( {"body","discipline","area","topic","point"},MATCH(E745,{"知识体","知识域","知识区","知识主题","知识点"},0))</f>
        <v>point</v>
      </c>
      <c r="H745" s="21" t="str">
        <f>INDEX( {"super","just","sub","infras"},MATCH(F745,{"超","恰","亚","次"},0))</f>
        <v>sub</v>
      </c>
      <c r="I745" s="21">
        <f>MATCH(E745,{"知识体","知识域","知识区","知识主题","知识点"},0)-1</f>
        <v>4</v>
      </c>
      <c r="J745" s="21">
        <f>MATCH(F745,{"超","恰","亚","次"},0)-1</f>
        <v>2</v>
      </c>
      <c r="K745" s="21" t="str">
        <f t="shared" si="94"/>
        <v>数学</v>
      </c>
      <c r="L745" s="26" t="s">
        <v>775</v>
      </c>
      <c r="M745" s="23"/>
      <c r="N745" s="23"/>
      <c r="O745" s="24" t="str">
        <f t="shared" si="88"/>
        <v xml:space="preserve">
  - 
    name:  圆的对称性
    title:  圆的对称性
    description: 
    koLyro: point
    koLyri:  sub
    son: </v>
      </c>
      <c r="P745" s="27" t="str">
        <f t="shared" si="95"/>
        <v xml:space="preserve">
            - 
              name:  圆的对称性
              title:  圆的对称性
              description: 
              koLyro: point
              koLyri:  sub
              son: </v>
      </c>
    </row>
    <row r="746" spans="1:16" ht="15" customHeight="1">
      <c r="A746" s="20">
        <f t="shared" si="89"/>
        <v>4</v>
      </c>
      <c r="B746" s="21" t="str">
        <f t="shared" si="90"/>
        <v>知识点</v>
      </c>
      <c r="C746" s="21" t="str">
        <f t="shared" si="91"/>
        <v>圆的最值问题</v>
      </c>
      <c r="D746" s="21" t="str">
        <f>IFERROR(IF(I746=1,INDEX( {"chinese","english","math","physics","chemistry","biology","politics","history","geography"},MATCH(C746,{"语文","英语","数学","物理","化学","生物","政治","历史","地理"},0)),IF(I746=2,INDEX(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746,{"单项选择","阅读理解","信息匹配","完形填空","短文填空","单句填空","短文改错","单句改错","句型转换","翻译短语","翻译句子","词汇/短语及固搭","完成句子","听力"},0)),"")), "")</f>
        <v/>
      </c>
      <c r="E746" s="21" t="str">
        <f t="shared" si="92"/>
        <v>知识点</v>
      </c>
      <c r="F746" s="21" t="str">
        <f t="shared" si="93"/>
        <v>恰</v>
      </c>
      <c r="G746" s="21" t="str">
        <f>INDEX( {"body","discipline","area","topic","point"},MATCH(E746,{"知识体","知识域","知识区","知识主题","知识点"},0))</f>
        <v>point</v>
      </c>
      <c r="H746" s="21" t="str">
        <f>INDEX( {"super","just","sub","infras"},MATCH(F746,{"超","恰","亚","次"},0))</f>
        <v>just</v>
      </c>
      <c r="I746" s="21">
        <f>MATCH(E746,{"知识体","知识域","知识区","知识主题","知识点"},0)-1</f>
        <v>4</v>
      </c>
      <c r="J746" s="21">
        <f>MATCH(F746,{"超","恰","亚","次"},0)-1</f>
        <v>1</v>
      </c>
      <c r="K746" s="21" t="str">
        <f t="shared" si="94"/>
        <v>数学</v>
      </c>
      <c r="L746" s="26" t="s">
        <v>776</v>
      </c>
      <c r="M746" s="23"/>
      <c r="N746" s="23"/>
      <c r="O746" s="24" t="str">
        <f t="shared" si="88"/>
        <v xml:space="preserve">
  - 
    name:  圆的最值问题
    title:  圆的最值问题
    description: 
    koLyro: point
    koLyri:  just
    son: </v>
      </c>
      <c r="P746" s="27" t="str">
        <f t="shared" si="95"/>
        <v xml:space="preserve">
          - 
            name:  圆的最值问题
            title:  圆的最值问题
            description: 
            koLyro: point
            koLyri:  just
            son: </v>
      </c>
    </row>
    <row r="747" spans="1:16" ht="15" customHeight="1">
      <c r="A747" s="20">
        <f t="shared" si="89"/>
        <v>5</v>
      </c>
      <c r="B747" s="21" t="str">
        <f t="shared" si="90"/>
        <v>知识亚点</v>
      </c>
      <c r="C747" s="21" t="str">
        <f t="shared" si="91"/>
        <v>圆中距离的最值</v>
      </c>
      <c r="D747" s="21" t="str">
        <f>IFERROR(IF(I747=1,INDEX( {"chinese","english","math","physics","chemistry","biology","politics","history","geography"},MATCH(C747,{"语文","英语","数学","物理","化学","生物","政治","历史","地理"},0)),IF(I747=2,INDEX(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747,{"单项选择","阅读理解","信息匹配","完形填空","短文填空","单句填空","短文改错","单句改错","句型转换","翻译短语","翻译句子","词汇/短语及固搭","完成句子","听力"},0)),"")), "")</f>
        <v/>
      </c>
      <c r="E747" s="21" t="str">
        <f t="shared" si="92"/>
        <v>知识点</v>
      </c>
      <c r="F747" s="21" t="str">
        <f t="shared" si="93"/>
        <v>亚</v>
      </c>
      <c r="G747" s="21" t="str">
        <f>INDEX( {"body","discipline","area","topic","point"},MATCH(E747,{"知识体","知识域","知识区","知识主题","知识点"},0))</f>
        <v>point</v>
      </c>
      <c r="H747" s="21" t="str">
        <f>INDEX( {"super","just","sub","infras"},MATCH(F747,{"超","恰","亚","次"},0))</f>
        <v>sub</v>
      </c>
      <c r="I747" s="21">
        <f>MATCH(E747,{"知识体","知识域","知识区","知识主题","知识点"},0)-1</f>
        <v>4</v>
      </c>
      <c r="J747" s="21">
        <f>MATCH(F747,{"超","恰","亚","次"},0)-1</f>
        <v>2</v>
      </c>
      <c r="K747" s="21" t="str">
        <f t="shared" si="94"/>
        <v>数学</v>
      </c>
      <c r="L747" s="26" t="s">
        <v>777</v>
      </c>
      <c r="M747" s="23"/>
      <c r="N747" s="23"/>
      <c r="O747" s="24" t="str">
        <f t="shared" si="88"/>
        <v xml:space="preserve">
  - 
    name:  圆中距离的最值
    title:  圆中距离的最值
    description: 
    koLyro: point
    koLyri:  sub
    son: </v>
      </c>
      <c r="P747" s="27" t="str">
        <f t="shared" si="95"/>
        <v xml:space="preserve">
            - 
              name:  圆中距离的最值
              title:  圆中距离的最值
              description: 
              koLyro: point
              koLyri:  sub
              son: </v>
      </c>
    </row>
    <row r="748" spans="1:16" ht="15" customHeight="1">
      <c r="A748" s="20">
        <f t="shared" si="89"/>
        <v>5</v>
      </c>
      <c r="B748" s="21" t="str">
        <f t="shared" si="90"/>
        <v>知识亚点</v>
      </c>
      <c r="C748" s="21" t="str">
        <f t="shared" si="91"/>
        <v>圆中斜率的最值</v>
      </c>
      <c r="D748" s="21" t="str">
        <f>IFERROR(IF(I748=1,INDEX( {"chinese","english","math","physics","chemistry","biology","politics","history","geography"},MATCH(C748,{"语文","英语","数学","物理","化学","生物","政治","历史","地理"},0)),IF(I748=2,INDEX(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748,{"单项选择","阅读理解","信息匹配","完形填空","短文填空","单句填空","短文改错","单句改错","句型转换","翻译短语","翻译句子","词汇/短语及固搭","完成句子","听力"},0)),"")), "")</f>
        <v/>
      </c>
      <c r="E748" s="21" t="str">
        <f t="shared" si="92"/>
        <v>知识点</v>
      </c>
      <c r="F748" s="21" t="str">
        <f t="shared" si="93"/>
        <v>亚</v>
      </c>
      <c r="G748" s="21" t="str">
        <f>INDEX( {"body","discipline","area","topic","point"},MATCH(E748,{"知识体","知识域","知识区","知识主题","知识点"},0))</f>
        <v>point</v>
      </c>
      <c r="H748" s="21" t="str">
        <f>INDEX( {"super","just","sub","infras"},MATCH(F748,{"超","恰","亚","次"},0))</f>
        <v>sub</v>
      </c>
      <c r="I748" s="21">
        <f>MATCH(E748,{"知识体","知识域","知识区","知识主题","知识点"},0)-1</f>
        <v>4</v>
      </c>
      <c r="J748" s="21">
        <f>MATCH(F748,{"超","恰","亚","次"},0)-1</f>
        <v>2</v>
      </c>
      <c r="K748" s="21" t="str">
        <f t="shared" si="94"/>
        <v>数学</v>
      </c>
      <c r="L748" s="26" t="s">
        <v>778</v>
      </c>
      <c r="M748" s="23"/>
      <c r="N748" s="23"/>
      <c r="O748" s="24" t="str">
        <f t="shared" si="88"/>
        <v xml:space="preserve">
  - 
    name:  圆中斜率的最值
    title:  圆中斜率的最值
    description: 
    koLyro: point
    koLyri:  sub
    son: </v>
      </c>
      <c r="P748" s="27" t="str">
        <f t="shared" si="95"/>
        <v xml:space="preserve">
            - 
              name:  圆中斜率的最值
              title:  圆中斜率的最值
              description: 
              koLyro: point
              koLyri:  sub
              son: </v>
      </c>
    </row>
    <row r="749" spans="1:16" ht="15" customHeight="1">
      <c r="A749" s="20">
        <f t="shared" si="89"/>
        <v>5</v>
      </c>
      <c r="B749" s="21" t="str">
        <f t="shared" si="90"/>
        <v>知识亚点</v>
      </c>
      <c r="C749" s="21" t="str">
        <f t="shared" si="91"/>
        <v>圆的半径（面积、周长）的最值</v>
      </c>
      <c r="D749" s="21" t="str">
        <f>IFERROR(IF(I749=1,INDEX( {"chinese","english","math","physics","chemistry","biology","politics","history","geography"},MATCH(C749,{"语文","英语","数学","物理","化学","生物","政治","历史","地理"},0)),IF(I749=2,INDEX(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749,{"单项选择","阅读理解","信息匹配","完形填空","短文填空","单句填空","短文改错","单句改错","句型转换","翻译短语","翻译句子","词汇/短语及固搭","完成句子","听力"},0)),"")), "")</f>
        <v/>
      </c>
      <c r="E749" s="21" t="str">
        <f t="shared" si="92"/>
        <v>知识点</v>
      </c>
      <c r="F749" s="21" t="str">
        <f t="shared" si="93"/>
        <v>亚</v>
      </c>
      <c r="G749" s="21" t="str">
        <f>INDEX( {"body","discipline","area","topic","point"},MATCH(E749,{"知识体","知识域","知识区","知识主题","知识点"},0))</f>
        <v>point</v>
      </c>
      <c r="H749" s="21" t="str">
        <f>INDEX( {"super","just","sub","infras"},MATCH(F749,{"超","恰","亚","次"},0))</f>
        <v>sub</v>
      </c>
      <c r="I749" s="21">
        <f>MATCH(E749,{"知识体","知识域","知识区","知识主题","知识点"},0)-1</f>
        <v>4</v>
      </c>
      <c r="J749" s="21">
        <f>MATCH(F749,{"超","恰","亚","次"},0)-1</f>
        <v>2</v>
      </c>
      <c r="K749" s="21" t="str">
        <f t="shared" si="94"/>
        <v>数学</v>
      </c>
      <c r="L749" s="26" t="s">
        <v>779</v>
      </c>
      <c r="M749" s="23"/>
      <c r="N749" s="23"/>
      <c r="O749" s="24" t="str">
        <f t="shared" si="88"/>
        <v xml:space="preserve">
  - 
    name:  圆的半径（面积、周长）的最值
    title:  圆的半径（面积、周长）的最值
    description: 
    koLyro: point
    koLyri:  sub
    son: </v>
      </c>
      <c r="P749" s="27" t="str">
        <f t="shared" si="95"/>
        <v xml:space="preserve">
            - 
              name:  圆的半径（面积、周长）的最值
              title:  圆的半径（面积、周长）的最值
              description: 
              koLyro: point
              koLyri:  sub
              son: </v>
      </c>
    </row>
    <row r="750" spans="1:16" ht="15" customHeight="1">
      <c r="A750" s="20">
        <f t="shared" si="89"/>
        <v>5</v>
      </c>
      <c r="B750" s="21" t="str">
        <f t="shared" si="90"/>
        <v>知识亚点</v>
      </c>
      <c r="C750" s="21" t="str">
        <f t="shared" si="91"/>
        <v>根据直线与圆的关系解决圆的最值问题</v>
      </c>
      <c r="D750" s="21" t="str">
        <f>IFERROR(IF(I750=1,INDEX( {"chinese","english","math","physics","chemistry","biology","politics","history","geography"},MATCH(C750,{"语文","英语","数学","物理","化学","生物","政治","历史","地理"},0)),IF(I750=2,INDEX(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750,{"单项选择","阅读理解","信息匹配","完形填空","短文填空","单句填空","短文改错","单句改错","句型转换","翻译短语","翻译句子","词汇/短语及固搭","完成句子","听力"},0)),"")), "")</f>
        <v/>
      </c>
      <c r="E750" s="21" t="str">
        <f t="shared" si="92"/>
        <v>知识点</v>
      </c>
      <c r="F750" s="21" t="str">
        <f t="shared" si="93"/>
        <v>亚</v>
      </c>
      <c r="G750" s="21" t="str">
        <f>INDEX( {"body","discipline","area","topic","point"},MATCH(E750,{"知识体","知识域","知识区","知识主题","知识点"},0))</f>
        <v>point</v>
      </c>
      <c r="H750" s="21" t="str">
        <f>INDEX( {"super","just","sub","infras"},MATCH(F750,{"超","恰","亚","次"},0))</f>
        <v>sub</v>
      </c>
      <c r="I750" s="21">
        <f>MATCH(E750,{"知识体","知识域","知识区","知识主题","知识点"},0)-1</f>
        <v>4</v>
      </c>
      <c r="J750" s="21">
        <f>MATCH(F750,{"超","恰","亚","次"},0)-1</f>
        <v>2</v>
      </c>
      <c r="K750" s="21" t="str">
        <f t="shared" si="94"/>
        <v>数学</v>
      </c>
      <c r="L750" s="26" t="s">
        <v>780</v>
      </c>
      <c r="M750" s="23"/>
      <c r="N750" s="23"/>
      <c r="O750" s="24" t="str">
        <f t="shared" si="88"/>
        <v xml:space="preserve">
  - 
    name:  根据直线与圆的关系解决圆的最值问题
    title:  根据直线与圆的关系解决圆的最值问题
    description: 
    koLyro: point
    koLyri:  sub
    son: </v>
      </c>
      <c r="P750" s="27" t="str">
        <f t="shared" si="95"/>
        <v xml:space="preserve">
            - 
              name:  根据直线与圆的关系解决圆的最值问题
              title:  根据直线与圆的关系解决圆的最值问题
              description: 
              koLyro: point
              koLyri:  sub
              son: </v>
      </c>
    </row>
    <row r="751" spans="1:16" ht="15" customHeight="1">
      <c r="A751" s="20">
        <f t="shared" si="89"/>
        <v>4</v>
      </c>
      <c r="B751" s="21" t="str">
        <f t="shared" si="90"/>
        <v>知识点</v>
      </c>
      <c r="C751" s="21" t="str">
        <f t="shared" si="91"/>
        <v>直线和圆内点的轨迹问题</v>
      </c>
      <c r="D751" s="21" t="str">
        <f>IFERROR(IF(I751=1,INDEX( {"chinese","english","math","physics","chemistry","biology","politics","history","geography"},MATCH(C751,{"语文","英语","数学","物理","化学","生物","政治","历史","地理"},0)),IF(I751=2,INDEX(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751,{"单项选择","阅读理解","信息匹配","完形填空","短文填空","单句填空","短文改错","单句改错","句型转换","翻译短语","翻译句子","词汇/短语及固搭","完成句子","听力"},0)),"")), "")</f>
        <v/>
      </c>
      <c r="E751" s="21" t="str">
        <f t="shared" si="92"/>
        <v>知识点</v>
      </c>
      <c r="F751" s="21" t="str">
        <f t="shared" si="93"/>
        <v>恰</v>
      </c>
      <c r="G751" s="21" t="str">
        <f>INDEX( {"body","discipline","area","topic","point"},MATCH(E751,{"知识体","知识域","知识区","知识主题","知识点"},0))</f>
        <v>point</v>
      </c>
      <c r="H751" s="21" t="str">
        <f>INDEX( {"super","just","sub","infras"},MATCH(F751,{"超","恰","亚","次"},0))</f>
        <v>just</v>
      </c>
      <c r="I751" s="21">
        <f>MATCH(E751,{"知识体","知识域","知识区","知识主题","知识点"},0)-1</f>
        <v>4</v>
      </c>
      <c r="J751" s="21">
        <f>MATCH(F751,{"超","恰","亚","次"},0)-1</f>
        <v>1</v>
      </c>
      <c r="K751" s="21" t="str">
        <f t="shared" si="94"/>
        <v>数学</v>
      </c>
      <c r="L751" s="26" t="s">
        <v>781</v>
      </c>
      <c r="M751" s="23"/>
      <c r="N751" s="23"/>
      <c r="O751" s="24" t="str">
        <f t="shared" si="88"/>
        <v xml:space="preserve">
  - 
    name:  直线和圆内点的轨迹问题
    title:  直线和圆内点的轨迹问题
    description: 
    koLyro: point
    koLyri:  just
    son: </v>
      </c>
      <c r="P751" s="27" t="str">
        <f t="shared" si="95"/>
        <v xml:space="preserve">
          - 
            name:  直线和圆内点的轨迹问题
            title:  直线和圆内点的轨迹问题
            description: 
            koLyro: point
            koLyri:  just
            son: </v>
      </c>
    </row>
    <row r="752" spans="1:16" ht="15" customHeight="1">
      <c r="A752" s="20">
        <f t="shared" si="89"/>
        <v>4</v>
      </c>
      <c r="B752" s="21" t="str">
        <f t="shared" si="90"/>
        <v>知识点</v>
      </c>
      <c r="C752" s="21" t="str">
        <f t="shared" si="91"/>
        <v>圆的方程的实际应用</v>
      </c>
      <c r="D752" s="21" t="str">
        <f>IFERROR(IF(I752=1,INDEX( {"chinese","english","math","physics","chemistry","biology","politics","history","geography"},MATCH(C752,{"语文","英语","数学","物理","化学","生物","政治","历史","地理"},0)),IF(I752=2,INDEX(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752,{"单项选择","阅读理解","信息匹配","完形填空","短文填空","单句填空","短文改错","单句改错","句型转换","翻译短语","翻译句子","词汇/短语及固搭","完成句子","听力"},0)),"")), "")</f>
        <v/>
      </c>
      <c r="E752" s="21" t="str">
        <f t="shared" si="92"/>
        <v>知识点</v>
      </c>
      <c r="F752" s="21" t="str">
        <f t="shared" si="93"/>
        <v>恰</v>
      </c>
      <c r="G752" s="21" t="str">
        <f>INDEX( {"body","discipline","area","topic","point"},MATCH(E752,{"知识体","知识域","知识区","知识主题","知识点"},0))</f>
        <v>point</v>
      </c>
      <c r="H752" s="21" t="str">
        <f>INDEX( {"super","just","sub","infras"},MATCH(F752,{"超","恰","亚","次"},0))</f>
        <v>just</v>
      </c>
      <c r="I752" s="21">
        <f>MATCH(E752,{"知识体","知识域","知识区","知识主题","知识点"},0)-1</f>
        <v>4</v>
      </c>
      <c r="J752" s="21">
        <f>MATCH(F752,{"超","恰","亚","次"},0)-1</f>
        <v>1</v>
      </c>
      <c r="K752" s="21" t="str">
        <f t="shared" si="94"/>
        <v>数学</v>
      </c>
      <c r="L752" s="26" t="s">
        <v>782</v>
      </c>
      <c r="M752" s="23"/>
      <c r="N752" s="23"/>
      <c r="O752" s="24" t="str">
        <f t="shared" si="88"/>
        <v xml:space="preserve">
  - 
    name:  圆的方程的实际应用
    title:  圆的方程的实际应用
    description: 
    koLyro: point
    koLyri:  just
    son: </v>
      </c>
      <c r="P752" s="27" t="str">
        <f t="shared" si="95"/>
        <v xml:space="preserve">
          - 
            name:  圆的方程的实际应用
            title:  圆的方程的实际应用
            description: 
            koLyro: point
            koLyri:  just
            son: </v>
      </c>
    </row>
    <row r="753" spans="1:16" ht="15" customHeight="1">
      <c r="A753" s="20">
        <f t="shared" si="89"/>
        <v>3</v>
      </c>
      <c r="B753" s="21" t="str">
        <f t="shared" si="90"/>
        <v>知识主题</v>
      </c>
      <c r="C753" s="21" t="str">
        <f t="shared" si="91"/>
        <v xml:space="preserve"> 直线、圆的位置关系</v>
      </c>
      <c r="D753" s="21" t="str">
        <f>IFERROR(IF(I753=1,INDEX( {"chinese","english","math","physics","chemistry","biology","politics","history","geography"},MATCH(C753,{"语文","英语","数学","物理","化学","生物","政治","历史","地理"},0)),IF(I753=2,INDEX(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753,{"单项选择","阅读理解","信息匹配","完形填空","短文填空","单句填空","短文改错","单句改错","句型转换","翻译短语","翻译句子","词汇/短语及固搭","完成句子","听力"},0)),"")), "")</f>
        <v/>
      </c>
      <c r="E753" s="21" t="str">
        <f t="shared" si="92"/>
        <v>知识主题</v>
      </c>
      <c r="F753" s="21" t="str">
        <f t="shared" si="93"/>
        <v>恰</v>
      </c>
      <c r="G753" s="21" t="str">
        <f>INDEX( {"body","discipline","area","topic","point"},MATCH(E753,{"知识体","知识域","知识区","知识主题","知识点"},0))</f>
        <v>topic</v>
      </c>
      <c r="H753" s="21" t="str">
        <f>INDEX( {"super","just","sub","infras"},MATCH(F753,{"超","恰","亚","次"},0))</f>
        <v>just</v>
      </c>
      <c r="I753" s="21">
        <f>MATCH(E753,{"知识体","知识域","知识区","知识主题","知识点"},0)-1</f>
        <v>3</v>
      </c>
      <c r="J753" s="21">
        <f>MATCH(F753,{"超","恰","亚","次"},0)-1</f>
        <v>1</v>
      </c>
      <c r="K753" s="21" t="str">
        <f t="shared" si="94"/>
        <v>数学</v>
      </c>
      <c r="L753" s="26" t="s">
        <v>4645</v>
      </c>
      <c r="M753" s="23" t="s">
        <v>784</v>
      </c>
      <c r="N753" s="23"/>
      <c r="O753" s="24" t="str">
        <f t="shared" si="88"/>
        <v xml:space="preserve">
  - 
    name:   直线、圆的位置关系
    title:   直线、圆的位置关系
    description: 
    koLyro: topic
    koLyri:  just
    son: </v>
      </c>
      <c r="P753" s="27" t="str">
        <f t="shared" si="95"/>
        <v xml:space="preserve">
        - 
          name:   直线、圆的位置关系
          title:   直线、圆的位置关系
          description: 
          koLyro: topic
          koLyri:  just
          son: </v>
      </c>
    </row>
    <row r="754" spans="1:16" ht="15" customHeight="1">
      <c r="A754" s="20">
        <f t="shared" si="89"/>
        <v>4</v>
      </c>
      <c r="B754" s="21" t="str">
        <f t="shared" si="90"/>
        <v>知识点</v>
      </c>
      <c r="C754" s="21" t="str">
        <f t="shared" si="91"/>
        <v>直线与圆的位置关系</v>
      </c>
      <c r="D754" s="21" t="str">
        <f>IFERROR(IF(I754=1,INDEX( {"chinese","english","math","physics","chemistry","biology","politics","history","geography"},MATCH(C754,{"语文","英语","数学","物理","化学","生物","政治","历史","地理"},0)),IF(I754=2,INDEX(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754,{"单项选择","阅读理解","信息匹配","完形填空","短文填空","单句填空","短文改错","单句改错","句型转换","翻译短语","翻译句子","词汇/短语及固搭","完成句子","听力"},0)),"")), "")</f>
        <v/>
      </c>
      <c r="E754" s="21" t="str">
        <f t="shared" si="92"/>
        <v>知识点</v>
      </c>
      <c r="F754" s="21" t="str">
        <f t="shared" si="93"/>
        <v>恰</v>
      </c>
      <c r="G754" s="21" t="str">
        <f>INDEX( {"body","discipline","area","topic","point"},MATCH(E754,{"知识体","知识域","知识区","知识主题","知识点"},0))</f>
        <v>point</v>
      </c>
      <c r="H754" s="21" t="str">
        <f>INDEX( {"super","just","sub","infras"},MATCH(F754,{"超","恰","亚","次"},0))</f>
        <v>just</v>
      </c>
      <c r="I754" s="21">
        <f>MATCH(E754,{"知识体","知识域","知识区","知识主题","知识点"},0)-1</f>
        <v>4</v>
      </c>
      <c r="J754" s="21">
        <f>MATCH(F754,{"超","恰","亚","次"},0)-1</f>
        <v>1</v>
      </c>
      <c r="K754" s="21" t="str">
        <f t="shared" si="94"/>
        <v>数学</v>
      </c>
      <c r="L754" s="26" t="s">
        <v>785</v>
      </c>
      <c r="M754" s="23"/>
      <c r="N754" s="23"/>
      <c r="O754" s="24" t="str">
        <f t="shared" si="88"/>
        <v xml:space="preserve">
  - 
    name:  直线与圆的位置关系
    title:  直线与圆的位置关系
    description: 
    koLyro: point
    koLyri:  just
    son: </v>
      </c>
      <c r="P754" s="27" t="str">
        <f t="shared" si="95"/>
        <v xml:space="preserve">
          - 
            name:  直线与圆的位置关系
            title:  直线与圆的位置关系
            description: 
            koLyro: point
            koLyri:  just
            son: </v>
      </c>
    </row>
    <row r="755" spans="1:16" ht="15" customHeight="1">
      <c r="A755" s="20">
        <f t="shared" si="89"/>
        <v>5</v>
      </c>
      <c r="B755" s="21" t="str">
        <f t="shared" si="90"/>
        <v>知识亚点</v>
      </c>
      <c r="C755" s="21" t="str">
        <f t="shared" si="91"/>
        <v>直线与圆的位置关系的判断</v>
      </c>
      <c r="D755" s="21" t="str">
        <f>IFERROR(IF(I755=1,INDEX( {"chinese","english","math","physics","chemistry","biology","politics","history","geography"},MATCH(C755,{"语文","英语","数学","物理","化学","生物","政治","历史","地理"},0)),IF(I755=2,INDEX(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755,{"单项选择","阅读理解","信息匹配","完形填空","短文填空","单句填空","短文改错","单句改错","句型转换","翻译短语","翻译句子","词汇/短语及固搭","完成句子","听力"},0)),"")), "")</f>
        <v/>
      </c>
      <c r="E755" s="21" t="str">
        <f t="shared" si="92"/>
        <v>知识点</v>
      </c>
      <c r="F755" s="21" t="str">
        <f t="shared" si="93"/>
        <v>亚</v>
      </c>
      <c r="G755" s="21" t="str">
        <f>INDEX( {"body","discipline","area","topic","point"},MATCH(E755,{"知识体","知识域","知识区","知识主题","知识点"},0))</f>
        <v>point</v>
      </c>
      <c r="H755" s="21" t="str">
        <f>INDEX( {"super","just","sub","infras"},MATCH(F755,{"超","恰","亚","次"},0))</f>
        <v>sub</v>
      </c>
      <c r="I755" s="21">
        <f>MATCH(E755,{"知识体","知识域","知识区","知识主题","知识点"},0)-1</f>
        <v>4</v>
      </c>
      <c r="J755" s="21">
        <f>MATCH(F755,{"超","恰","亚","次"},0)-1</f>
        <v>2</v>
      </c>
      <c r="K755" s="21" t="str">
        <f t="shared" si="94"/>
        <v>数学</v>
      </c>
      <c r="L755" s="26" t="s">
        <v>786</v>
      </c>
      <c r="M755" s="23"/>
      <c r="N755" s="23"/>
      <c r="O755" s="24" t="str">
        <f t="shared" si="88"/>
        <v xml:space="preserve">
  - 
    name:  直线与圆的位置关系的判断
    title:  直线与圆的位置关系的判断
    description: 
    koLyro: point
    koLyri:  sub
    son: </v>
      </c>
      <c r="P755" s="27" t="str">
        <f t="shared" si="95"/>
        <v xml:space="preserve">
            - 
              name:  直线与圆的位置关系的判断
              title:  直线与圆的位置关系的判断
              description: 
              koLyro: point
              koLyri:  sub
              son: </v>
      </c>
    </row>
    <row r="756" spans="1:16" ht="15" customHeight="1">
      <c r="A756" s="20">
        <f t="shared" si="89"/>
        <v>5</v>
      </c>
      <c r="B756" s="21" t="str">
        <f t="shared" si="90"/>
        <v>知识亚点</v>
      </c>
      <c r="C756" s="21" t="str">
        <f t="shared" si="91"/>
        <v>直线与圆相交的应用</v>
      </c>
      <c r="D756" s="21" t="str">
        <f>IFERROR(IF(I756=1,INDEX( {"chinese","english","math","physics","chemistry","biology","politics","history","geography"},MATCH(C756,{"语文","英语","数学","物理","化学","生物","政治","历史","地理"},0)),IF(I756=2,INDEX(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756,{"单项选择","阅读理解","信息匹配","完形填空","短文填空","单句填空","短文改错","单句改错","句型转换","翻译短语","翻译句子","词汇/短语及固搭","完成句子","听力"},0)),"")), "")</f>
        <v/>
      </c>
      <c r="E756" s="21" t="str">
        <f t="shared" si="92"/>
        <v>知识点</v>
      </c>
      <c r="F756" s="21" t="str">
        <f t="shared" si="93"/>
        <v>亚</v>
      </c>
      <c r="G756" s="21" t="str">
        <f>INDEX( {"body","discipline","area","topic","point"},MATCH(E756,{"知识体","知识域","知识区","知识主题","知识点"},0))</f>
        <v>point</v>
      </c>
      <c r="H756" s="21" t="str">
        <f>INDEX( {"super","just","sub","infras"},MATCH(F756,{"超","恰","亚","次"},0))</f>
        <v>sub</v>
      </c>
      <c r="I756" s="21">
        <f>MATCH(E756,{"知识体","知识域","知识区","知识主题","知识点"},0)-1</f>
        <v>4</v>
      </c>
      <c r="J756" s="21">
        <f>MATCH(F756,{"超","恰","亚","次"},0)-1</f>
        <v>2</v>
      </c>
      <c r="K756" s="21" t="str">
        <f t="shared" si="94"/>
        <v>数学</v>
      </c>
      <c r="L756" s="26" t="s">
        <v>787</v>
      </c>
      <c r="M756" s="23"/>
      <c r="N756" s="23"/>
      <c r="O756" s="24" t="str">
        <f t="shared" si="88"/>
        <v xml:space="preserve">
  - 
    name:  直线与圆相交的应用
    title:  直线与圆相交的应用
    description: 
    koLyro: point
    koLyri:  sub
    son: </v>
      </c>
      <c r="P756" s="27" t="str">
        <f t="shared" si="95"/>
        <v xml:space="preserve">
            - 
              name:  直线与圆相交的应用
              title:  直线与圆相交的应用
              description: 
              koLyro: point
              koLyri:  sub
              son: </v>
      </c>
    </row>
    <row r="757" spans="1:16" ht="15" customHeight="1">
      <c r="A757" s="20">
        <f t="shared" si="89"/>
        <v>5</v>
      </c>
      <c r="B757" s="21" t="str">
        <f t="shared" si="90"/>
        <v>知识亚点</v>
      </c>
      <c r="C757" s="21" t="str">
        <f t="shared" si="91"/>
        <v>直线与圆相切的应用</v>
      </c>
      <c r="D757" s="21" t="str">
        <f>IFERROR(IF(I757=1,INDEX( {"chinese","english","math","physics","chemistry","biology","politics","history","geography"},MATCH(C757,{"语文","英语","数学","物理","化学","生物","政治","历史","地理"},0)),IF(I757=2,INDEX(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757,{"单项选择","阅读理解","信息匹配","完形填空","短文填空","单句填空","短文改错","单句改错","句型转换","翻译短语","翻译句子","词汇/短语及固搭","完成句子","听力"},0)),"")), "")</f>
        <v/>
      </c>
      <c r="E757" s="21" t="str">
        <f t="shared" si="92"/>
        <v>知识点</v>
      </c>
      <c r="F757" s="21" t="str">
        <f t="shared" si="93"/>
        <v>亚</v>
      </c>
      <c r="G757" s="21" t="str">
        <f>INDEX( {"body","discipline","area","topic","point"},MATCH(E757,{"知识体","知识域","知识区","知识主题","知识点"},0))</f>
        <v>point</v>
      </c>
      <c r="H757" s="21" t="str">
        <f>INDEX( {"super","just","sub","infras"},MATCH(F757,{"超","恰","亚","次"},0))</f>
        <v>sub</v>
      </c>
      <c r="I757" s="21">
        <f>MATCH(E757,{"知识体","知识域","知识区","知识主题","知识点"},0)-1</f>
        <v>4</v>
      </c>
      <c r="J757" s="21">
        <f>MATCH(F757,{"超","恰","亚","次"},0)-1</f>
        <v>2</v>
      </c>
      <c r="K757" s="21" t="str">
        <f t="shared" si="94"/>
        <v>数学</v>
      </c>
      <c r="L757" s="26" t="s">
        <v>788</v>
      </c>
      <c r="M757" s="23"/>
      <c r="N757" s="23"/>
      <c r="O757" s="24" t="str">
        <f t="shared" si="88"/>
        <v xml:space="preserve">
  - 
    name:  直线与圆相切的应用
    title:  直线与圆相切的应用
    description: 
    koLyro: point
    koLyri:  sub
    son: </v>
      </c>
      <c r="P757" s="27" t="str">
        <f t="shared" si="95"/>
        <v xml:space="preserve">
            - 
              name:  直线与圆相切的应用
              title:  直线与圆相切的应用
              description: 
              koLyro: point
              koLyri:  sub
              son: </v>
      </c>
    </row>
    <row r="758" spans="1:16" ht="15" customHeight="1">
      <c r="A758" s="20">
        <f t="shared" si="89"/>
        <v>4</v>
      </c>
      <c r="B758" s="21" t="str">
        <f t="shared" si="90"/>
        <v>知识点</v>
      </c>
      <c r="C758" s="21" t="str">
        <f t="shared" si="91"/>
        <v>直线与部分圆的位置关系</v>
      </c>
      <c r="D758" s="21" t="str">
        <f>IFERROR(IF(I758=1,INDEX( {"chinese","english","math","physics","chemistry","biology","politics","history","geography"},MATCH(C758,{"语文","英语","数学","物理","化学","生物","政治","历史","地理"},0)),IF(I758=2,INDEX(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758,{"单项选择","阅读理解","信息匹配","完形填空","短文填空","单句填空","短文改错","单句改错","句型转换","翻译短语","翻译句子","词汇/短语及固搭","完成句子","听力"},0)),"")), "")</f>
        <v/>
      </c>
      <c r="E758" s="21" t="str">
        <f t="shared" si="92"/>
        <v>知识点</v>
      </c>
      <c r="F758" s="21" t="str">
        <f t="shared" si="93"/>
        <v>恰</v>
      </c>
      <c r="G758" s="21" t="str">
        <f>INDEX( {"body","discipline","area","topic","point"},MATCH(E758,{"知识体","知识域","知识区","知识主题","知识点"},0))</f>
        <v>point</v>
      </c>
      <c r="H758" s="21" t="str">
        <f>INDEX( {"super","just","sub","infras"},MATCH(F758,{"超","恰","亚","次"},0))</f>
        <v>just</v>
      </c>
      <c r="I758" s="21">
        <f>MATCH(E758,{"知识体","知识域","知识区","知识主题","知识点"},0)-1</f>
        <v>4</v>
      </c>
      <c r="J758" s="21">
        <f>MATCH(F758,{"超","恰","亚","次"},0)-1</f>
        <v>1</v>
      </c>
      <c r="K758" s="21" t="str">
        <f t="shared" si="94"/>
        <v>数学</v>
      </c>
      <c r="L758" s="26" t="s">
        <v>789</v>
      </c>
      <c r="M758" s="23"/>
      <c r="N758" s="23"/>
      <c r="O758" s="24" t="str">
        <f t="shared" si="88"/>
        <v xml:space="preserve">
  - 
    name:  直线与部分圆的位置关系
    title:  直线与部分圆的位置关系
    description: 
    koLyro: point
    koLyri:  just
    son: </v>
      </c>
      <c r="P758" s="27" t="str">
        <f t="shared" si="95"/>
        <v xml:space="preserve">
          - 
            name:  直线与部分圆的位置关系
            title:  直线与部分圆的位置关系
            description: 
            koLyro: point
            koLyri:  just
            son: </v>
      </c>
    </row>
    <row r="759" spans="1:16" ht="15" customHeight="1">
      <c r="A759" s="20">
        <f t="shared" si="89"/>
        <v>4</v>
      </c>
      <c r="B759" s="21" t="str">
        <f t="shared" si="90"/>
        <v>知识点</v>
      </c>
      <c r="C759" s="21" t="str">
        <f t="shared" si="91"/>
        <v>圆与圆的位置关系</v>
      </c>
      <c r="D759" s="21" t="str">
        <f>IFERROR(IF(I759=1,INDEX( {"chinese","english","math","physics","chemistry","biology","politics","history","geography"},MATCH(C759,{"语文","英语","数学","物理","化学","生物","政治","历史","地理"},0)),IF(I759=2,INDEX(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759,{"单项选择","阅读理解","信息匹配","完形填空","短文填空","单句填空","短文改错","单句改错","句型转换","翻译短语","翻译句子","词汇/短语及固搭","完成句子","听力"},0)),"")), "")</f>
        <v/>
      </c>
      <c r="E759" s="21" t="str">
        <f t="shared" si="92"/>
        <v>知识点</v>
      </c>
      <c r="F759" s="21" t="str">
        <f t="shared" si="93"/>
        <v>恰</v>
      </c>
      <c r="G759" s="21" t="str">
        <f>INDEX( {"body","discipline","area","topic","point"},MATCH(E759,{"知识体","知识域","知识区","知识主题","知识点"},0))</f>
        <v>point</v>
      </c>
      <c r="H759" s="21" t="str">
        <f>INDEX( {"super","just","sub","infras"},MATCH(F759,{"超","恰","亚","次"},0))</f>
        <v>just</v>
      </c>
      <c r="I759" s="21">
        <f>MATCH(E759,{"知识体","知识域","知识区","知识主题","知识点"},0)-1</f>
        <v>4</v>
      </c>
      <c r="J759" s="21">
        <f>MATCH(F759,{"超","恰","亚","次"},0)-1</f>
        <v>1</v>
      </c>
      <c r="K759" s="21" t="str">
        <f t="shared" si="94"/>
        <v>数学</v>
      </c>
      <c r="L759" s="26" t="s">
        <v>790</v>
      </c>
      <c r="M759" s="23"/>
      <c r="N759" s="23"/>
      <c r="O759" s="24" t="str">
        <f t="shared" si="88"/>
        <v xml:space="preserve">
  - 
    name:  圆与圆的位置关系
    title:  圆与圆的位置关系
    description: 
    koLyro: point
    koLyri:  just
    son: </v>
      </c>
      <c r="P759" s="27" t="str">
        <f t="shared" si="95"/>
        <v xml:space="preserve">
          - 
            name:  圆与圆的位置关系
            title:  圆与圆的位置关系
            description: 
            koLyro: point
            koLyri:  just
            son: </v>
      </c>
    </row>
    <row r="760" spans="1:16" ht="15" customHeight="1">
      <c r="A760" s="20">
        <f t="shared" si="89"/>
        <v>5</v>
      </c>
      <c r="B760" s="21" t="str">
        <f t="shared" si="90"/>
        <v>知识亚点</v>
      </c>
      <c r="C760" s="21" t="str">
        <f t="shared" si="91"/>
        <v>圆与圆的位置关系的判断</v>
      </c>
      <c r="D760" s="21" t="str">
        <f>IFERROR(IF(I760=1,INDEX( {"chinese","english","math","physics","chemistry","biology","politics","history","geography"},MATCH(C760,{"语文","英语","数学","物理","化学","生物","政治","历史","地理"},0)),IF(I760=2,INDEX(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760,{"单项选择","阅读理解","信息匹配","完形填空","短文填空","单句填空","短文改错","单句改错","句型转换","翻译短语","翻译句子","词汇/短语及固搭","完成句子","听力"},0)),"")), "")</f>
        <v/>
      </c>
      <c r="E760" s="21" t="str">
        <f t="shared" si="92"/>
        <v>知识点</v>
      </c>
      <c r="F760" s="21" t="str">
        <f t="shared" si="93"/>
        <v>亚</v>
      </c>
      <c r="G760" s="21" t="str">
        <f>INDEX( {"body","discipline","area","topic","point"},MATCH(E760,{"知识体","知识域","知识区","知识主题","知识点"},0))</f>
        <v>point</v>
      </c>
      <c r="H760" s="21" t="str">
        <f>INDEX( {"super","just","sub","infras"},MATCH(F760,{"超","恰","亚","次"},0))</f>
        <v>sub</v>
      </c>
      <c r="I760" s="21">
        <f>MATCH(E760,{"知识体","知识域","知识区","知识主题","知识点"},0)-1</f>
        <v>4</v>
      </c>
      <c r="J760" s="21">
        <f>MATCH(F760,{"超","恰","亚","次"},0)-1</f>
        <v>2</v>
      </c>
      <c r="K760" s="21" t="str">
        <f t="shared" si="94"/>
        <v>数学</v>
      </c>
      <c r="L760" s="26" t="s">
        <v>791</v>
      </c>
      <c r="M760" s="23"/>
      <c r="N760" s="23"/>
      <c r="O760" s="24" t="str">
        <f t="shared" si="88"/>
        <v xml:space="preserve">
  - 
    name:  圆与圆的位置关系的判断
    title:  圆与圆的位置关系的判断
    description: 
    koLyro: point
    koLyri:  sub
    son: </v>
      </c>
      <c r="P760" s="27" t="str">
        <f t="shared" si="95"/>
        <v xml:space="preserve">
            - 
              name:  圆与圆的位置关系的判断
              title:  圆与圆的位置关系的判断
              description: 
              koLyro: point
              koLyri:  sub
              son: </v>
      </c>
    </row>
    <row r="761" spans="1:16" ht="15" customHeight="1">
      <c r="A761" s="20">
        <f t="shared" si="89"/>
        <v>5</v>
      </c>
      <c r="B761" s="21" t="str">
        <f t="shared" si="90"/>
        <v>知识亚点</v>
      </c>
      <c r="C761" s="21" t="str">
        <f t="shared" si="91"/>
        <v>圆与圆相交的应用</v>
      </c>
      <c r="D761" s="21" t="str">
        <f>IFERROR(IF(I761=1,INDEX( {"chinese","english","math","physics","chemistry","biology","politics","history","geography"},MATCH(C761,{"语文","英语","数学","物理","化学","生物","政治","历史","地理"},0)),IF(I761=2,INDEX(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761,{"单项选择","阅读理解","信息匹配","完形填空","短文填空","单句填空","短文改错","单句改错","句型转换","翻译短语","翻译句子","词汇/短语及固搭","完成句子","听力"},0)),"")), "")</f>
        <v/>
      </c>
      <c r="E761" s="21" t="str">
        <f t="shared" si="92"/>
        <v>知识点</v>
      </c>
      <c r="F761" s="21" t="str">
        <f t="shared" si="93"/>
        <v>亚</v>
      </c>
      <c r="G761" s="21" t="str">
        <f>INDEX( {"body","discipline","area","topic","point"},MATCH(E761,{"知识体","知识域","知识区","知识主题","知识点"},0))</f>
        <v>point</v>
      </c>
      <c r="H761" s="21" t="str">
        <f>INDEX( {"super","just","sub","infras"},MATCH(F761,{"超","恰","亚","次"},0))</f>
        <v>sub</v>
      </c>
      <c r="I761" s="21">
        <f>MATCH(E761,{"知识体","知识域","知识区","知识主题","知识点"},0)-1</f>
        <v>4</v>
      </c>
      <c r="J761" s="21">
        <f>MATCH(F761,{"超","恰","亚","次"},0)-1</f>
        <v>2</v>
      </c>
      <c r="K761" s="21" t="str">
        <f t="shared" si="94"/>
        <v>数学</v>
      </c>
      <c r="L761" s="26" t="s">
        <v>792</v>
      </c>
      <c r="M761" s="23"/>
      <c r="N761" s="23"/>
      <c r="O761" s="24" t="str">
        <f t="shared" si="88"/>
        <v xml:space="preserve">
  - 
    name:  圆与圆相交的应用
    title:  圆与圆相交的应用
    description: 
    koLyro: point
    koLyri:  sub
    son: </v>
      </c>
      <c r="P761" s="27" t="str">
        <f t="shared" si="95"/>
        <v xml:space="preserve">
            - 
              name:  圆与圆相交的应用
              title:  圆与圆相交的应用
              description: 
              koLyro: point
              koLyri:  sub
              son: </v>
      </c>
    </row>
    <row r="762" spans="1:16" ht="15" customHeight="1">
      <c r="A762" s="20">
        <f t="shared" si="89"/>
        <v>5</v>
      </c>
      <c r="B762" s="21" t="str">
        <f t="shared" si="90"/>
        <v>知识亚点</v>
      </c>
      <c r="C762" s="21" t="str">
        <f t="shared" si="91"/>
        <v>圆与圆相切的应用</v>
      </c>
      <c r="D762" s="21" t="str">
        <f>IFERROR(IF(I762=1,INDEX( {"chinese","english","math","physics","chemistry","biology","politics","history","geography"},MATCH(C762,{"语文","英语","数学","物理","化学","生物","政治","历史","地理"},0)),IF(I762=2,INDEX(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762,{"单项选择","阅读理解","信息匹配","完形填空","短文填空","单句填空","短文改错","单句改错","句型转换","翻译短语","翻译句子","词汇/短语及固搭","完成句子","听力"},0)),"")), "")</f>
        <v/>
      </c>
      <c r="E762" s="21" t="str">
        <f t="shared" si="92"/>
        <v>知识点</v>
      </c>
      <c r="F762" s="21" t="str">
        <f t="shared" si="93"/>
        <v>亚</v>
      </c>
      <c r="G762" s="21" t="str">
        <f>INDEX( {"body","discipline","area","topic","point"},MATCH(E762,{"知识体","知识域","知识区","知识主题","知识点"},0))</f>
        <v>point</v>
      </c>
      <c r="H762" s="21" t="str">
        <f>INDEX( {"super","just","sub","infras"},MATCH(F762,{"超","恰","亚","次"},0))</f>
        <v>sub</v>
      </c>
      <c r="I762" s="21">
        <f>MATCH(E762,{"知识体","知识域","知识区","知识主题","知识点"},0)-1</f>
        <v>4</v>
      </c>
      <c r="J762" s="21">
        <f>MATCH(F762,{"超","恰","亚","次"},0)-1</f>
        <v>2</v>
      </c>
      <c r="K762" s="21" t="str">
        <f t="shared" si="94"/>
        <v>数学</v>
      </c>
      <c r="L762" s="26" t="s">
        <v>793</v>
      </c>
      <c r="M762" s="23"/>
      <c r="N762" s="23"/>
      <c r="O762" s="24" t="str">
        <f t="shared" si="88"/>
        <v xml:space="preserve">
  - 
    name:  圆与圆相切的应用
    title:  圆与圆相切的应用
    description: 
    koLyro: point
    koLyri:  sub
    son: </v>
      </c>
      <c r="P762" s="27" t="str">
        <f t="shared" si="95"/>
        <v xml:space="preserve">
            - 
              name:  圆与圆相切的应用
              title:  圆与圆相切的应用
              description: 
              koLyro: point
              koLyri:  sub
              son: </v>
      </c>
    </row>
    <row r="763" spans="1:16" ht="15" customHeight="1">
      <c r="A763" s="20">
        <f t="shared" si="89"/>
        <v>4</v>
      </c>
      <c r="B763" s="21" t="str">
        <f t="shared" si="90"/>
        <v>知识点</v>
      </c>
      <c r="C763" s="21" t="str">
        <f t="shared" si="91"/>
        <v>圆与圆的公切线</v>
      </c>
      <c r="D763" s="21" t="str">
        <f>IFERROR(IF(I763=1,INDEX( {"chinese","english","math","physics","chemistry","biology","politics","history","geography"},MATCH(C763,{"语文","英语","数学","物理","化学","生物","政治","历史","地理"},0)),IF(I763=2,INDEX(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763,{"单项选择","阅读理解","信息匹配","完形填空","短文填空","单句填空","短文改错","单句改错","句型转换","翻译短语","翻译句子","词汇/短语及固搭","完成句子","听力"},0)),"")), "")</f>
        <v/>
      </c>
      <c r="E763" s="21" t="str">
        <f t="shared" si="92"/>
        <v>知识点</v>
      </c>
      <c r="F763" s="21" t="str">
        <f t="shared" si="93"/>
        <v>恰</v>
      </c>
      <c r="G763" s="21" t="str">
        <f>INDEX( {"body","discipline","area","topic","point"},MATCH(E763,{"知识体","知识域","知识区","知识主题","知识点"},0))</f>
        <v>point</v>
      </c>
      <c r="H763" s="21" t="str">
        <f>INDEX( {"super","just","sub","infras"},MATCH(F763,{"超","恰","亚","次"},0))</f>
        <v>just</v>
      </c>
      <c r="I763" s="21">
        <f>MATCH(E763,{"知识体","知识域","知识区","知识主题","知识点"},0)-1</f>
        <v>4</v>
      </c>
      <c r="J763" s="21">
        <f>MATCH(F763,{"超","恰","亚","次"},0)-1</f>
        <v>1</v>
      </c>
      <c r="K763" s="21" t="str">
        <f t="shared" si="94"/>
        <v>数学</v>
      </c>
      <c r="L763" s="26" t="s">
        <v>794</v>
      </c>
      <c r="M763" s="23"/>
      <c r="N763" s="23"/>
      <c r="O763" s="24" t="str">
        <f t="shared" si="88"/>
        <v xml:space="preserve">
  - 
    name:  圆与圆的公切线
    title:  圆与圆的公切线
    description: 
    koLyro: point
    koLyri:  just
    son: </v>
      </c>
      <c r="P763" s="27" t="str">
        <f t="shared" si="95"/>
        <v xml:space="preserve">
          - 
            name:  圆与圆的公切线
            title:  圆与圆的公切线
            description: 
            koLyro: point
            koLyri:  just
            son: </v>
      </c>
    </row>
    <row r="764" spans="1:16" ht="15" customHeight="1">
      <c r="A764" s="20">
        <f t="shared" si="89"/>
        <v>4</v>
      </c>
      <c r="B764" s="21" t="str">
        <f t="shared" si="90"/>
        <v>知识点</v>
      </c>
      <c r="C764" s="21" t="str">
        <f t="shared" si="91"/>
        <v>圆的相交弦长的最值</v>
      </c>
      <c r="D764" s="21" t="str">
        <f>IFERROR(IF(I764=1,INDEX( {"chinese","english","math","physics","chemistry","biology","politics","history","geography"},MATCH(C764,{"语文","英语","数学","物理","化学","生物","政治","历史","地理"},0)),IF(I764=2,INDEX(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764,{"单项选择","阅读理解","信息匹配","完形填空","短文填空","单句填空","短文改错","单句改错","句型转换","翻译短语","翻译句子","词汇/短语及固搭","完成句子","听力"},0)),"")), "")</f>
        <v/>
      </c>
      <c r="E764" s="21" t="str">
        <f t="shared" si="92"/>
        <v>知识点</v>
      </c>
      <c r="F764" s="21" t="str">
        <f t="shared" si="93"/>
        <v>恰</v>
      </c>
      <c r="G764" s="21" t="str">
        <f>INDEX( {"body","discipline","area","topic","point"},MATCH(E764,{"知识体","知识域","知识区","知识主题","知识点"},0))</f>
        <v>point</v>
      </c>
      <c r="H764" s="21" t="str">
        <f>INDEX( {"super","just","sub","infras"},MATCH(F764,{"超","恰","亚","次"},0))</f>
        <v>just</v>
      </c>
      <c r="I764" s="21">
        <f>MATCH(E764,{"知识体","知识域","知识区","知识主题","知识点"},0)-1</f>
        <v>4</v>
      </c>
      <c r="J764" s="21">
        <f>MATCH(F764,{"超","恰","亚","次"},0)-1</f>
        <v>1</v>
      </c>
      <c r="K764" s="21" t="str">
        <f t="shared" si="94"/>
        <v>数学</v>
      </c>
      <c r="L764" s="26" t="s">
        <v>795</v>
      </c>
      <c r="M764" s="23"/>
      <c r="N764" s="23"/>
      <c r="O764" s="24" t="str">
        <f t="shared" si="88"/>
        <v xml:space="preserve">
  - 
    name:  圆的相交弦长的最值
    title:  圆的相交弦长的最值
    description: 
    koLyro: point
    koLyri:  just
    son: </v>
      </c>
      <c r="P764" s="27" t="str">
        <f t="shared" si="95"/>
        <v xml:space="preserve">
          - 
            name:  圆的相交弦长的最值
            title:  圆的相交弦长的最值
            description: 
            koLyro: point
            koLyri:  just
            son: </v>
      </c>
    </row>
    <row r="765" spans="1:16" ht="15" customHeight="1">
      <c r="A765" s="20">
        <f t="shared" si="89"/>
        <v>4</v>
      </c>
      <c r="B765" s="21" t="str">
        <f t="shared" si="90"/>
        <v>知识点</v>
      </c>
      <c r="C765" s="21" t="str">
        <f t="shared" si="91"/>
        <v>圆系方程</v>
      </c>
      <c r="D765" s="21" t="str">
        <f>IFERROR(IF(I765=1,INDEX( {"chinese","english","math","physics","chemistry","biology","politics","history","geography"},MATCH(C765,{"语文","英语","数学","物理","化学","生物","政治","历史","地理"},0)),IF(I765=2,INDEX(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765,{"单项选择","阅读理解","信息匹配","完形填空","短文填空","单句填空","短文改错","单句改错","句型转换","翻译短语","翻译句子","词汇/短语及固搭","完成句子","听力"},0)),"")), "")</f>
        <v/>
      </c>
      <c r="E765" s="21" t="str">
        <f t="shared" si="92"/>
        <v>知识点</v>
      </c>
      <c r="F765" s="21" t="str">
        <f t="shared" si="93"/>
        <v>恰</v>
      </c>
      <c r="G765" s="21" t="str">
        <f>INDEX( {"body","discipline","area","topic","point"},MATCH(E765,{"知识体","知识域","知识区","知识主题","知识点"},0))</f>
        <v>point</v>
      </c>
      <c r="H765" s="21" t="str">
        <f>INDEX( {"super","just","sub","infras"},MATCH(F765,{"超","恰","亚","次"},0))</f>
        <v>just</v>
      </c>
      <c r="I765" s="21">
        <f>MATCH(E765,{"知识体","知识域","知识区","知识主题","知识点"},0)-1</f>
        <v>4</v>
      </c>
      <c r="J765" s="21">
        <f>MATCH(F765,{"超","恰","亚","次"},0)-1</f>
        <v>1</v>
      </c>
      <c r="K765" s="21" t="str">
        <f t="shared" si="94"/>
        <v>数学</v>
      </c>
      <c r="L765" s="26" t="s">
        <v>796</v>
      </c>
      <c r="M765" s="23"/>
      <c r="N765" s="23"/>
      <c r="O765" s="24" t="str">
        <f t="shared" si="88"/>
        <v xml:space="preserve">
  - 
    name:  圆系方程
    title:  圆系方程
    description: 
    koLyro: point
    koLyri:  just
    son: </v>
      </c>
      <c r="P765" s="27" t="str">
        <f t="shared" si="95"/>
        <v xml:space="preserve">
          - 
            name:  圆系方程
            title:  圆系方程
            description: 
            koLyro: point
            koLyri:  just
            son: </v>
      </c>
    </row>
    <row r="766" spans="1:16" ht="15" customHeight="1">
      <c r="A766" s="20">
        <f t="shared" si="89"/>
        <v>5</v>
      </c>
      <c r="B766" s="21" t="str">
        <f t="shared" si="90"/>
        <v>知识亚点</v>
      </c>
      <c r="C766" s="21" t="str">
        <f t="shared" si="91"/>
        <v>以两点为直径端点的圆系方程</v>
      </c>
      <c r="D766" s="21" t="str">
        <f>IFERROR(IF(I766=1,INDEX( {"chinese","english","math","physics","chemistry","biology","politics","history","geography"},MATCH(C766,{"语文","英语","数学","物理","化学","生物","政治","历史","地理"},0)),IF(I766=2,INDEX(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766,{"单项选择","阅读理解","信息匹配","完形填空","短文填空","单句填空","短文改错","单句改错","句型转换","翻译短语","翻译句子","词汇/短语及固搭","完成句子","听力"},0)),"")), "")</f>
        <v/>
      </c>
      <c r="E766" s="21" t="str">
        <f t="shared" si="92"/>
        <v>知识点</v>
      </c>
      <c r="F766" s="21" t="str">
        <f t="shared" si="93"/>
        <v>亚</v>
      </c>
      <c r="G766" s="21" t="str">
        <f>INDEX( {"body","discipline","area","topic","point"},MATCH(E766,{"知识体","知识域","知识区","知识主题","知识点"},0))</f>
        <v>point</v>
      </c>
      <c r="H766" s="21" t="str">
        <f>INDEX( {"super","just","sub","infras"},MATCH(F766,{"超","恰","亚","次"},0))</f>
        <v>sub</v>
      </c>
      <c r="I766" s="21">
        <f>MATCH(E766,{"知识体","知识域","知识区","知识主题","知识点"},0)-1</f>
        <v>4</v>
      </c>
      <c r="J766" s="21">
        <f>MATCH(F766,{"超","恰","亚","次"},0)-1</f>
        <v>2</v>
      </c>
      <c r="K766" s="21" t="str">
        <f t="shared" si="94"/>
        <v>数学</v>
      </c>
      <c r="L766" s="26" t="s">
        <v>797</v>
      </c>
      <c r="M766" s="23"/>
      <c r="N766" s="23"/>
      <c r="O766" s="24" t="str">
        <f t="shared" si="88"/>
        <v xml:space="preserve">
  - 
    name:  以两点为直径端点的圆系方程
    title:  以两点为直径端点的圆系方程
    description: 
    koLyro: point
    koLyri:  sub
    son: </v>
      </c>
      <c r="P766" s="27" t="str">
        <f t="shared" si="95"/>
        <v xml:space="preserve">
            - 
              name:  以两点为直径端点的圆系方程
              title:  以两点为直径端点的圆系方程
              description: 
              koLyro: point
              koLyri:  sub
              son: </v>
      </c>
    </row>
    <row r="767" spans="1:16" ht="15" customHeight="1">
      <c r="A767" s="20">
        <f t="shared" si="89"/>
        <v>5</v>
      </c>
      <c r="B767" s="21" t="str">
        <f t="shared" si="90"/>
        <v>知识亚点</v>
      </c>
      <c r="C767" s="21" t="str">
        <f t="shared" si="91"/>
        <v>过两圆交点的圆系方程</v>
      </c>
      <c r="D767" s="21" t="str">
        <f>IFERROR(IF(I767=1,INDEX( {"chinese","english","math","physics","chemistry","biology","politics","history","geography"},MATCH(C767,{"语文","英语","数学","物理","化学","生物","政治","历史","地理"},0)),IF(I767=2,INDEX(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767,{"单项选择","阅读理解","信息匹配","完形填空","短文填空","单句填空","短文改错","单句改错","句型转换","翻译短语","翻译句子","词汇/短语及固搭","完成句子","听力"},0)),"")), "")</f>
        <v/>
      </c>
      <c r="E767" s="21" t="str">
        <f t="shared" si="92"/>
        <v>知识点</v>
      </c>
      <c r="F767" s="21" t="str">
        <f t="shared" si="93"/>
        <v>亚</v>
      </c>
      <c r="G767" s="21" t="str">
        <f>INDEX( {"body","discipline","area","topic","point"},MATCH(E767,{"知识体","知识域","知识区","知识主题","知识点"},0))</f>
        <v>point</v>
      </c>
      <c r="H767" s="21" t="str">
        <f>INDEX( {"super","just","sub","infras"},MATCH(F767,{"超","恰","亚","次"},0))</f>
        <v>sub</v>
      </c>
      <c r="I767" s="21">
        <f>MATCH(E767,{"知识体","知识域","知识区","知识主题","知识点"},0)-1</f>
        <v>4</v>
      </c>
      <c r="J767" s="21">
        <f>MATCH(F767,{"超","恰","亚","次"},0)-1</f>
        <v>2</v>
      </c>
      <c r="K767" s="21" t="str">
        <f t="shared" si="94"/>
        <v>数学</v>
      </c>
      <c r="L767" s="26" t="s">
        <v>798</v>
      </c>
      <c r="M767" s="23"/>
      <c r="N767" s="23"/>
      <c r="O767" s="24" t="str">
        <f t="shared" si="88"/>
        <v xml:space="preserve">
  - 
    name:  过两圆交点的圆系方程
    title:  过两圆交点的圆系方程
    description: 
    koLyro: point
    koLyri:  sub
    son: </v>
      </c>
      <c r="P767" s="27" t="str">
        <f t="shared" si="95"/>
        <v xml:space="preserve">
            - 
              name:  过两圆交点的圆系方程
              title:  过两圆交点的圆系方程
              description: 
              koLyro: point
              koLyri:  sub
              son: </v>
      </c>
    </row>
    <row r="768" spans="1:16" ht="15" customHeight="1">
      <c r="A768" s="20">
        <f t="shared" si="89"/>
        <v>5</v>
      </c>
      <c r="B768" s="21" t="str">
        <f t="shared" si="90"/>
        <v>知识亚点</v>
      </c>
      <c r="C768" s="21" t="str">
        <f t="shared" si="91"/>
        <v>过圆与直线交点的圆系方程</v>
      </c>
      <c r="D768" s="21" t="str">
        <f>IFERROR(IF(I768=1,INDEX( {"chinese","english","math","physics","chemistry","biology","politics","history","geography"},MATCH(C768,{"语文","英语","数学","物理","化学","生物","政治","历史","地理"},0)),IF(I768=2,INDEX(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768,{"单项选择","阅读理解","信息匹配","完形填空","短文填空","单句填空","短文改错","单句改错","句型转换","翻译短语","翻译句子","词汇/短语及固搭","完成句子","听力"},0)),"")), "")</f>
        <v/>
      </c>
      <c r="E768" s="21" t="str">
        <f t="shared" si="92"/>
        <v>知识点</v>
      </c>
      <c r="F768" s="21" t="str">
        <f t="shared" si="93"/>
        <v>亚</v>
      </c>
      <c r="G768" s="21" t="str">
        <f>INDEX( {"body","discipline","area","topic","point"},MATCH(E768,{"知识体","知识域","知识区","知识主题","知识点"},0))</f>
        <v>point</v>
      </c>
      <c r="H768" s="21" t="str">
        <f>INDEX( {"super","just","sub","infras"},MATCH(F768,{"超","恰","亚","次"},0))</f>
        <v>sub</v>
      </c>
      <c r="I768" s="21">
        <f>MATCH(E768,{"知识体","知识域","知识区","知识主题","知识点"},0)-1</f>
        <v>4</v>
      </c>
      <c r="J768" s="21">
        <f>MATCH(F768,{"超","恰","亚","次"},0)-1</f>
        <v>2</v>
      </c>
      <c r="K768" s="21" t="str">
        <f t="shared" si="94"/>
        <v>数学</v>
      </c>
      <c r="L768" s="26" t="s">
        <v>799</v>
      </c>
      <c r="M768" s="23"/>
      <c r="N768" s="23"/>
      <c r="O768" s="24" t="str">
        <f t="shared" si="88"/>
        <v xml:space="preserve">
  - 
    name:  过圆与直线交点的圆系方程
    title:  过圆与直线交点的圆系方程
    description: 
    koLyro: point
    koLyri:  sub
    son: </v>
      </c>
      <c r="P768" s="27" t="str">
        <f t="shared" si="95"/>
        <v xml:space="preserve">
            - 
              name:  过圆与直线交点的圆系方程
              title:  过圆与直线交点的圆系方程
              description: 
              koLyro: point
              koLyri:  sub
              son: </v>
      </c>
    </row>
    <row r="769" spans="1:16" ht="15" customHeight="1">
      <c r="A769" s="20">
        <f t="shared" si="89"/>
        <v>5</v>
      </c>
      <c r="B769" s="21" t="str">
        <f t="shared" si="90"/>
        <v>知识亚点</v>
      </c>
      <c r="C769" s="21" t="str">
        <f t="shared" si="91"/>
        <v>圆中的面积问题</v>
      </c>
      <c r="D769" s="21" t="str">
        <f>IFERROR(IF(I769=1,INDEX( {"chinese","english","math","physics","chemistry","biology","politics","history","geography"},MATCH(C769,{"语文","英语","数学","物理","化学","生物","政治","历史","地理"},0)),IF(I769=2,INDEX(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769,{"单项选择","阅读理解","信息匹配","完形填空","短文填空","单句填空","短文改错","单句改错","句型转换","翻译短语","翻译句子","词汇/短语及固搭","完成句子","听力"},0)),"")), "")</f>
        <v/>
      </c>
      <c r="E769" s="21" t="str">
        <f t="shared" si="92"/>
        <v>知识点</v>
      </c>
      <c r="F769" s="21" t="str">
        <f t="shared" si="93"/>
        <v>亚</v>
      </c>
      <c r="G769" s="21" t="str">
        <f>INDEX( {"body","discipline","area","topic","point"},MATCH(E769,{"知识体","知识域","知识区","知识主题","知识点"},0))</f>
        <v>point</v>
      </c>
      <c r="H769" s="21" t="str">
        <f>INDEX( {"super","just","sub","infras"},MATCH(F769,{"超","恰","亚","次"},0))</f>
        <v>sub</v>
      </c>
      <c r="I769" s="21">
        <f>MATCH(E769,{"知识体","知识域","知识区","知识主题","知识点"},0)-1</f>
        <v>4</v>
      </c>
      <c r="J769" s="21">
        <f>MATCH(F769,{"超","恰","亚","次"},0)-1</f>
        <v>2</v>
      </c>
      <c r="K769" s="21" t="str">
        <f t="shared" si="94"/>
        <v>数学</v>
      </c>
      <c r="L769" s="26" t="s">
        <v>800</v>
      </c>
      <c r="M769" s="23"/>
      <c r="N769" s="23"/>
      <c r="O769" s="24" t="str">
        <f t="shared" si="88"/>
        <v xml:space="preserve">
  - 
    name:  圆中的面积问题
    title:  圆中的面积问题
    description: 
    koLyro: point
    koLyri:  sub
    son: </v>
      </c>
      <c r="P769" s="27" t="str">
        <f t="shared" si="95"/>
        <v xml:space="preserve">
            - 
              name:  圆中的面积问题
              title:  圆中的面积问题
              description: 
              koLyro: point
              koLyri:  sub
              son: </v>
      </c>
    </row>
    <row r="770" spans="1:16" ht="15" customHeight="1">
      <c r="A770" s="20">
        <f t="shared" si="89"/>
        <v>5</v>
      </c>
      <c r="B770" s="21" t="str">
        <f t="shared" si="90"/>
        <v>知识亚点</v>
      </c>
      <c r="C770" s="21" t="str">
        <f t="shared" si="91"/>
        <v>圆中的定点定值问题</v>
      </c>
      <c r="D770" s="21" t="str">
        <f>IFERROR(IF(I770=1,INDEX( {"chinese","english","math","physics","chemistry","biology","politics","history","geography"},MATCH(C770,{"语文","英语","数学","物理","化学","生物","政治","历史","地理"},0)),IF(I770=2,INDEX(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770,{"单项选择","阅读理解","信息匹配","完形填空","短文填空","单句填空","短文改错","单句改错","句型转换","翻译短语","翻译句子","词汇/短语及固搭","完成句子","听力"},0)),"")), "")</f>
        <v/>
      </c>
      <c r="E770" s="21" t="str">
        <f t="shared" si="92"/>
        <v>知识点</v>
      </c>
      <c r="F770" s="21" t="str">
        <f t="shared" si="93"/>
        <v>亚</v>
      </c>
      <c r="G770" s="21" t="str">
        <f>INDEX( {"body","discipline","area","topic","point"},MATCH(E770,{"知识体","知识域","知识区","知识主题","知识点"},0))</f>
        <v>point</v>
      </c>
      <c r="H770" s="21" t="str">
        <f>INDEX( {"super","just","sub","infras"},MATCH(F770,{"超","恰","亚","次"},0))</f>
        <v>sub</v>
      </c>
      <c r="I770" s="21">
        <f>MATCH(E770,{"知识体","知识域","知识区","知识主题","知识点"},0)-1</f>
        <v>4</v>
      </c>
      <c r="J770" s="21">
        <f>MATCH(F770,{"超","恰","亚","次"},0)-1</f>
        <v>2</v>
      </c>
      <c r="K770" s="21" t="str">
        <f t="shared" si="94"/>
        <v>数学</v>
      </c>
      <c r="L770" s="26" t="s">
        <v>801</v>
      </c>
      <c r="M770" s="23"/>
      <c r="N770" s="23"/>
      <c r="O770" s="24" t="str">
        <f t="shared" si="88"/>
        <v xml:space="preserve">
  - 
    name:  圆中的定点定值问题
    title:  圆中的定点定值问题
    description: 
    koLyro: point
    koLyri:  sub
    son: </v>
      </c>
      <c r="P770" s="27" t="str">
        <f t="shared" si="95"/>
        <v xml:space="preserve">
            - 
              name:  圆中的定点定值问题
              title:  圆中的定点定值问题
              description: 
              koLyro: point
              koLyri:  sub
              son: </v>
      </c>
    </row>
    <row r="771" spans="1:16" ht="15" customHeight="1">
      <c r="A771" s="20">
        <f t="shared" si="89"/>
        <v>3</v>
      </c>
      <c r="B771" s="21" t="str">
        <f t="shared" si="90"/>
        <v>知识主题</v>
      </c>
      <c r="C771" s="21" t="str">
        <f t="shared" si="91"/>
        <v xml:space="preserve"> 曲线与方程</v>
      </c>
      <c r="D771" s="21" t="str">
        <f>IFERROR(IF(I771=1,INDEX( {"chinese","english","math","physics","chemistry","biology","politics","history","geography"},MATCH(C771,{"语文","英语","数学","物理","化学","生物","政治","历史","地理"},0)),IF(I771=2,INDEX(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771,{"单项选择","阅读理解","信息匹配","完形填空","短文填空","单句填空","短文改错","单句改错","句型转换","翻译短语","翻译句子","词汇/短语及固搭","完成句子","听力"},0)),"")), "")</f>
        <v/>
      </c>
      <c r="E771" s="21" t="str">
        <f t="shared" si="92"/>
        <v>知识主题</v>
      </c>
      <c r="F771" s="21" t="str">
        <f t="shared" si="93"/>
        <v>恰</v>
      </c>
      <c r="G771" s="21" t="str">
        <f>INDEX( {"body","discipline","area","topic","point"},MATCH(E771,{"知识体","知识域","知识区","知识主题","知识点"},0))</f>
        <v>topic</v>
      </c>
      <c r="H771" s="21" t="str">
        <f>INDEX( {"super","just","sub","infras"},MATCH(F771,{"超","恰","亚","次"},0))</f>
        <v>just</v>
      </c>
      <c r="I771" s="21">
        <f>MATCH(E771,{"知识体","知识域","知识区","知识主题","知识点"},0)-1</f>
        <v>3</v>
      </c>
      <c r="J771" s="21">
        <f>MATCH(F771,{"超","恰","亚","次"},0)-1</f>
        <v>1</v>
      </c>
      <c r="K771" s="21" t="str">
        <f t="shared" si="94"/>
        <v>数学</v>
      </c>
      <c r="L771" s="26" t="s">
        <v>4646</v>
      </c>
      <c r="M771" s="23" t="s">
        <v>803</v>
      </c>
      <c r="N771" s="23"/>
      <c r="O771" s="24" t="str">
        <f t="shared" ref="O771:O834" si="96">SUBSTITUTE(SUBSTITUTE(SUBSTITUTE(SUBSTITUTE($O$1,"NAME",IF(D771="",C771,D771)),"TITLE",C771),"KO_LYRO",G771),"KO_LYRI",H771)</f>
        <v xml:space="preserve">
  - 
    name:   曲线与方程
    title:   曲线与方程
    description: 
    koLyro: topic
    koLyri:  just
    son: </v>
      </c>
      <c r="P771" s="27" t="str">
        <f t="shared" si="95"/>
        <v xml:space="preserve">
        - 
          name:   曲线与方程
          title:   曲线与方程
          description: 
          koLyro: topic
          koLyri:  just
          son: </v>
      </c>
    </row>
    <row r="772" spans="1:16" ht="15" customHeight="1">
      <c r="A772" s="20">
        <f t="shared" ref="A772:A835" si="97">IFERROR(FIND("├",L772),0)</f>
        <v>4</v>
      </c>
      <c r="B772" s="21" t="str">
        <f t="shared" ref="B772:B835" si="98">MID(L772,FIND("«",L772)+1,FIND("»",L772)-FIND("«",L772)-1)</f>
        <v>知识点</v>
      </c>
      <c r="C772" s="21" t="str">
        <f t="shared" ref="C772:C835" si="99">RIGHT(L772,LEN(L772)-FIND("»",L772))</f>
        <v>点的轨迹或轨迹方程</v>
      </c>
      <c r="D772" s="21" t="str">
        <f>IFERROR(IF(I772=1,INDEX( {"chinese","english","math","physics","chemistry","biology","politics","history","geography"},MATCH(C772,{"语文","英语","数学","物理","化学","生物","政治","历史","地理"},0)),IF(I772=2,INDEX(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772,{"单项选择","阅读理解","信息匹配","完形填空","短文填空","单句填空","短文改错","单句改错","句型转换","翻译短语","翻译句子","词汇/短语及固搭","完成句子","听力"},0)),"")), "")</f>
        <v/>
      </c>
      <c r="E772" s="21" t="str">
        <f t="shared" ref="E772:E835" si="100">SUBSTITUTE(SUBSTITUTE(SUBSTITUTE(SUBSTITUTE(B772,"超",""),"恰",""),"亚",""),"次","")</f>
        <v>知识点</v>
      </c>
      <c r="F772" s="21" t="str">
        <f t="shared" ref="F772:F835" si="101">IF(IFERROR(FIND("超",B772),-1)&gt;0,"超",  IF(IFERROR(FIND("亚",B772),-1)&gt;0,"亚",   IF(IFERROR(FIND("次",B772),-1)&gt;0,"次",    "恰"  )))</f>
        <v>恰</v>
      </c>
      <c r="G772" s="21" t="str">
        <f>INDEX( {"body","discipline","area","topic","point"},MATCH(E772,{"知识体","知识域","知识区","知识主题","知识点"},0))</f>
        <v>point</v>
      </c>
      <c r="H772" s="21" t="str">
        <f>INDEX( {"super","just","sub","infras"},MATCH(F772,{"超","恰","亚","次"},0))</f>
        <v>just</v>
      </c>
      <c r="I772" s="21">
        <f>MATCH(E772,{"知识体","知识域","知识区","知识主题","知识点"},0)-1</f>
        <v>4</v>
      </c>
      <c r="J772" s="21">
        <f>MATCH(F772,{"超","恰","亚","次"},0)-1</f>
        <v>1</v>
      </c>
      <c r="K772" s="21" t="str">
        <f t="shared" ref="K772:K835" si="102">IF(I772=0,"",IF(I772=1,C772,K771))</f>
        <v>数学</v>
      </c>
      <c r="L772" s="26" t="s">
        <v>804</v>
      </c>
      <c r="M772" s="23"/>
      <c r="N772" s="23"/>
      <c r="O772" s="24" t="str">
        <f t="shared" si="96"/>
        <v xml:space="preserve">
  - 
    name:  点的轨迹或轨迹方程
    title:  点的轨迹或轨迹方程
    description: 
    koLyro: point
    koLyri:  just
    son: </v>
      </c>
      <c r="P772" s="27" t="str">
        <f t="shared" si="95"/>
        <v xml:space="preserve">
          - 
            name:  点的轨迹或轨迹方程
            title:  点的轨迹或轨迹方程
            description: 
            koLyro: point
            koLyri:  just
            son: </v>
      </c>
    </row>
    <row r="773" spans="1:16" ht="15" customHeight="1">
      <c r="A773" s="20">
        <f t="shared" si="97"/>
        <v>5</v>
      </c>
      <c r="B773" s="21" t="str">
        <f t="shared" si="98"/>
        <v>知识亚点</v>
      </c>
      <c r="C773" s="21" t="str">
        <f t="shared" si="99"/>
        <v>判断点的轨迹或方程的曲线</v>
      </c>
      <c r="D773" s="21" t="str">
        <f>IFERROR(IF(I773=1,INDEX( {"chinese","english","math","physics","chemistry","biology","politics","history","geography"},MATCH(C773,{"语文","英语","数学","物理","化学","生物","政治","历史","地理"},0)),IF(I773=2,INDEX(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773,{"单项选择","阅读理解","信息匹配","完形填空","短文填空","单句填空","短文改错","单句改错","句型转换","翻译短语","翻译句子","词汇/短语及固搭","完成句子","听力"},0)),"")), "")</f>
        <v/>
      </c>
      <c r="E773" s="21" t="str">
        <f t="shared" si="100"/>
        <v>知识点</v>
      </c>
      <c r="F773" s="21" t="str">
        <f t="shared" si="101"/>
        <v>亚</v>
      </c>
      <c r="G773" s="21" t="str">
        <f>INDEX( {"body","discipline","area","topic","point"},MATCH(E773,{"知识体","知识域","知识区","知识主题","知识点"},0))</f>
        <v>point</v>
      </c>
      <c r="H773" s="21" t="str">
        <f>INDEX( {"super","just","sub","infras"},MATCH(F773,{"超","恰","亚","次"},0))</f>
        <v>sub</v>
      </c>
      <c r="I773" s="21">
        <f>MATCH(E773,{"知识体","知识域","知识区","知识主题","知识点"},0)-1</f>
        <v>4</v>
      </c>
      <c r="J773" s="21">
        <f>MATCH(F773,{"超","恰","亚","次"},0)-1</f>
        <v>2</v>
      </c>
      <c r="K773" s="21" t="str">
        <f t="shared" si="102"/>
        <v>数学</v>
      </c>
      <c r="L773" s="26" t="s">
        <v>805</v>
      </c>
      <c r="M773" s="23"/>
      <c r="N773" s="23"/>
      <c r="O773" s="24" t="str">
        <f t="shared" si="96"/>
        <v xml:space="preserve">
  - 
    name:  判断点的轨迹或方程的曲线
    title:  判断点的轨迹或方程的曲线
    description: 
    koLyro: point
    koLyri:  sub
    son: </v>
      </c>
      <c r="P773" s="27" t="str">
        <f t="shared" ref="P773:P836" si="103">SUBSTITUTE(O773,CHAR(10),CHAR(10)&amp;REPT("  ",A773))</f>
        <v xml:space="preserve">
            - 
              name:  判断点的轨迹或方程的曲线
              title:  判断点的轨迹或方程的曲线
              description: 
              koLyro: point
              koLyri:  sub
              son: </v>
      </c>
    </row>
    <row r="774" spans="1:16" ht="15" customHeight="1">
      <c r="A774" s="20">
        <f t="shared" si="97"/>
        <v>5</v>
      </c>
      <c r="B774" s="21" t="str">
        <f t="shared" si="98"/>
        <v>知识亚点</v>
      </c>
      <c r="C774" s="21" t="str">
        <f t="shared" si="99"/>
        <v>直接法求轨迹（方程）</v>
      </c>
      <c r="D774" s="21" t="str">
        <f>IFERROR(IF(I774=1,INDEX( {"chinese","english","math","physics","chemistry","biology","politics","history","geography"},MATCH(C774,{"语文","英语","数学","物理","化学","生物","政治","历史","地理"},0)),IF(I774=2,INDEX(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774,{"单项选择","阅读理解","信息匹配","完形填空","短文填空","单句填空","短文改错","单句改错","句型转换","翻译短语","翻译句子","词汇/短语及固搭","完成句子","听力"},0)),"")), "")</f>
        <v/>
      </c>
      <c r="E774" s="21" t="str">
        <f t="shared" si="100"/>
        <v>知识点</v>
      </c>
      <c r="F774" s="21" t="str">
        <f t="shared" si="101"/>
        <v>亚</v>
      </c>
      <c r="G774" s="21" t="str">
        <f>INDEX( {"body","discipline","area","topic","point"},MATCH(E774,{"知识体","知识域","知识区","知识主题","知识点"},0))</f>
        <v>point</v>
      </c>
      <c r="H774" s="21" t="str">
        <f>INDEX( {"super","just","sub","infras"},MATCH(F774,{"超","恰","亚","次"},0))</f>
        <v>sub</v>
      </c>
      <c r="I774" s="21">
        <f>MATCH(E774,{"知识体","知识域","知识区","知识主题","知识点"},0)-1</f>
        <v>4</v>
      </c>
      <c r="J774" s="21">
        <f>MATCH(F774,{"超","恰","亚","次"},0)-1</f>
        <v>2</v>
      </c>
      <c r="K774" s="21" t="str">
        <f t="shared" si="102"/>
        <v>数学</v>
      </c>
      <c r="L774" s="26" t="s">
        <v>806</v>
      </c>
      <c r="M774" s="23"/>
      <c r="N774" s="23"/>
      <c r="O774" s="24" t="str">
        <f t="shared" si="96"/>
        <v xml:space="preserve">
  - 
    name:  直接法求轨迹（方程）
    title:  直接法求轨迹（方程）
    description: 
    koLyro: point
    koLyri:  sub
    son: </v>
      </c>
      <c r="P774" s="27" t="str">
        <f t="shared" si="103"/>
        <v xml:space="preserve">
            - 
              name:  直接法求轨迹（方程）
              title:  直接法求轨迹（方程）
              description: 
              koLyro: point
              koLyri:  sub
              son: </v>
      </c>
    </row>
    <row r="775" spans="1:16" ht="15" customHeight="1">
      <c r="A775" s="20">
        <f t="shared" si="97"/>
        <v>5</v>
      </c>
      <c r="B775" s="21" t="str">
        <f t="shared" si="98"/>
        <v>知识亚点</v>
      </c>
      <c r="C775" s="21" t="str">
        <f t="shared" si="99"/>
        <v>定义法求轨迹（方程）</v>
      </c>
      <c r="D775" s="21" t="str">
        <f>IFERROR(IF(I775=1,INDEX( {"chinese","english","math","physics","chemistry","biology","politics","history","geography"},MATCH(C775,{"语文","英语","数学","物理","化学","生物","政治","历史","地理"},0)),IF(I775=2,INDEX(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775,{"单项选择","阅读理解","信息匹配","完形填空","短文填空","单句填空","短文改错","单句改错","句型转换","翻译短语","翻译句子","词汇/短语及固搭","完成句子","听力"},0)),"")), "")</f>
        <v/>
      </c>
      <c r="E775" s="21" t="str">
        <f t="shared" si="100"/>
        <v>知识点</v>
      </c>
      <c r="F775" s="21" t="str">
        <f t="shared" si="101"/>
        <v>亚</v>
      </c>
      <c r="G775" s="21" t="str">
        <f>INDEX( {"body","discipline","area","topic","point"},MATCH(E775,{"知识体","知识域","知识区","知识主题","知识点"},0))</f>
        <v>point</v>
      </c>
      <c r="H775" s="21" t="str">
        <f>INDEX( {"super","just","sub","infras"},MATCH(F775,{"超","恰","亚","次"},0))</f>
        <v>sub</v>
      </c>
      <c r="I775" s="21">
        <f>MATCH(E775,{"知识体","知识域","知识区","知识主题","知识点"},0)-1</f>
        <v>4</v>
      </c>
      <c r="J775" s="21">
        <f>MATCH(F775,{"超","恰","亚","次"},0)-1</f>
        <v>2</v>
      </c>
      <c r="K775" s="21" t="str">
        <f t="shared" si="102"/>
        <v>数学</v>
      </c>
      <c r="L775" s="26" t="s">
        <v>807</v>
      </c>
      <c r="M775" s="23"/>
      <c r="N775" s="23"/>
      <c r="O775" s="24" t="str">
        <f t="shared" si="96"/>
        <v xml:space="preserve">
  - 
    name:  定义法求轨迹（方程）
    title:  定义法求轨迹（方程）
    description: 
    koLyro: point
    koLyri:  sub
    son: </v>
      </c>
      <c r="P775" s="27" t="str">
        <f t="shared" si="103"/>
        <v xml:space="preserve">
            - 
              name:  定义法求轨迹（方程）
              title:  定义法求轨迹（方程）
              description: 
              koLyro: point
              koLyri:  sub
              son: </v>
      </c>
    </row>
    <row r="776" spans="1:16" ht="15" customHeight="1">
      <c r="A776" s="20">
        <f t="shared" si="97"/>
        <v>5</v>
      </c>
      <c r="B776" s="21" t="str">
        <f t="shared" si="98"/>
        <v>知识亚点</v>
      </c>
      <c r="C776" s="21" t="str">
        <f t="shared" si="99"/>
        <v>相关点法求轨迹（方程）</v>
      </c>
      <c r="D776" s="21" t="str">
        <f>IFERROR(IF(I776=1,INDEX( {"chinese","english","math","physics","chemistry","biology","politics","history","geography"},MATCH(C776,{"语文","英语","数学","物理","化学","生物","政治","历史","地理"},0)),IF(I776=2,INDEX(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776,{"单项选择","阅读理解","信息匹配","完形填空","短文填空","单句填空","短文改错","单句改错","句型转换","翻译短语","翻译句子","词汇/短语及固搭","完成句子","听力"},0)),"")), "")</f>
        <v/>
      </c>
      <c r="E776" s="21" t="str">
        <f t="shared" si="100"/>
        <v>知识点</v>
      </c>
      <c r="F776" s="21" t="str">
        <f t="shared" si="101"/>
        <v>亚</v>
      </c>
      <c r="G776" s="21" t="str">
        <f>INDEX( {"body","discipline","area","topic","point"},MATCH(E776,{"知识体","知识域","知识区","知识主题","知识点"},0))</f>
        <v>point</v>
      </c>
      <c r="H776" s="21" t="str">
        <f>INDEX( {"super","just","sub","infras"},MATCH(F776,{"超","恰","亚","次"},0))</f>
        <v>sub</v>
      </c>
      <c r="I776" s="21">
        <f>MATCH(E776,{"知识体","知识域","知识区","知识主题","知识点"},0)-1</f>
        <v>4</v>
      </c>
      <c r="J776" s="21">
        <f>MATCH(F776,{"超","恰","亚","次"},0)-1</f>
        <v>2</v>
      </c>
      <c r="K776" s="21" t="str">
        <f t="shared" si="102"/>
        <v>数学</v>
      </c>
      <c r="L776" s="26" t="s">
        <v>808</v>
      </c>
      <c r="M776" s="23"/>
      <c r="N776" s="23"/>
      <c r="O776" s="24" t="str">
        <f t="shared" si="96"/>
        <v xml:space="preserve">
  - 
    name:  相关点法求轨迹（方程）
    title:  相关点法求轨迹（方程）
    description: 
    koLyro: point
    koLyri:  sub
    son: </v>
      </c>
      <c r="P776" s="27" t="str">
        <f t="shared" si="103"/>
        <v xml:space="preserve">
            - 
              name:  相关点法求轨迹（方程）
              title:  相关点法求轨迹（方程）
              description: 
              koLyro: point
              koLyri:  sub
              son: </v>
      </c>
    </row>
    <row r="777" spans="1:16" ht="15" customHeight="1">
      <c r="A777" s="20">
        <f t="shared" si="97"/>
        <v>5</v>
      </c>
      <c r="B777" s="21" t="str">
        <f t="shared" si="98"/>
        <v>知识亚点</v>
      </c>
      <c r="C777" s="21" t="str">
        <f t="shared" si="99"/>
        <v>点差法求轨迹（方程）</v>
      </c>
      <c r="D777" s="21" t="str">
        <f>IFERROR(IF(I777=1,INDEX( {"chinese","english","math","physics","chemistry","biology","politics","history","geography"},MATCH(C777,{"语文","英语","数学","物理","化学","生物","政治","历史","地理"},0)),IF(I777=2,INDEX(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777,{"单项选择","阅读理解","信息匹配","完形填空","短文填空","单句填空","短文改错","单句改错","句型转换","翻译短语","翻译句子","词汇/短语及固搭","完成句子","听力"},0)),"")), "")</f>
        <v/>
      </c>
      <c r="E777" s="21" t="str">
        <f t="shared" si="100"/>
        <v>知识点</v>
      </c>
      <c r="F777" s="21" t="str">
        <f t="shared" si="101"/>
        <v>亚</v>
      </c>
      <c r="G777" s="21" t="str">
        <f>INDEX( {"body","discipline","area","topic","point"},MATCH(E777,{"知识体","知识域","知识区","知识主题","知识点"},0))</f>
        <v>point</v>
      </c>
      <c r="H777" s="21" t="str">
        <f>INDEX( {"super","just","sub","infras"},MATCH(F777,{"超","恰","亚","次"},0))</f>
        <v>sub</v>
      </c>
      <c r="I777" s="21">
        <f>MATCH(E777,{"知识体","知识域","知识区","知识主题","知识点"},0)-1</f>
        <v>4</v>
      </c>
      <c r="J777" s="21">
        <f>MATCH(F777,{"超","恰","亚","次"},0)-1</f>
        <v>2</v>
      </c>
      <c r="K777" s="21" t="str">
        <f t="shared" si="102"/>
        <v>数学</v>
      </c>
      <c r="L777" s="26" t="s">
        <v>809</v>
      </c>
      <c r="M777" s="23"/>
      <c r="N777" s="23"/>
      <c r="O777" s="24" t="str">
        <f t="shared" si="96"/>
        <v xml:space="preserve">
  - 
    name:  点差法求轨迹（方程）
    title:  点差法求轨迹（方程）
    description: 
    koLyro: point
    koLyri:  sub
    son: </v>
      </c>
      <c r="P777" s="27" t="str">
        <f t="shared" si="103"/>
        <v xml:space="preserve">
            - 
              name:  点差法求轨迹（方程）
              title:  点差法求轨迹（方程）
              description: 
              koLyro: point
              koLyri:  sub
              son: </v>
      </c>
    </row>
    <row r="778" spans="1:16" ht="15" customHeight="1">
      <c r="A778" s="20">
        <f t="shared" si="97"/>
        <v>5</v>
      </c>
      <c r="B778" s="21" t="str">
        <f t="shared" si="98"/>
        <v>知识亚点</v>
      </c>
      <c r="C778" s="21" t="str">
        <f t="shared" si="99"/>
        <v>参数法求轨迹（方程）</v>
      </c>
      <c r="D778" s="21" t="str">
        <f>IFERROR(IF(I778=1,INDEX( {"chinese","english","math","physics","chemistry","biology","politics","history","geography"},MATCH(C778,{"语文","英语","数学","物理","化学","生物","政治","历史","地理"},0)),IF(I778=2,INDEX(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778,{"单项选择","阅读理解","信息匹配","完形填空","短文填空","单句填空","短文改错","单句改错","句型转换","翻译短语","翻译句子","词汇/短语及固搭","完成句子","听力"},0)),"")), "")</f>
        <v/>
      </c>
      <c r="E778" s="21" t="str">
        <f t="shared" si="100"/>
        <v>知识点</v>
      </c>
      <c r="F778" s="21" t="str">
        <f t="shared" si="101"/>
        <v>亚</v>
      </c>
      <c r="G778" s="21" t="str">
        <f>INDEX( {"body","discipline","area","topic","point"},MATCH(E778,{"知识体","知识域","知识区","知识主题","知识点"},0))</f>
        <v>point</v>
      </c>
      <c r="H778" s="21" t="str">
        <f>INDEX( {"super","just","sub","infras"},MATCH(F778,{"超","恰","亚","次"},0))</f>
        <v>sub</v>
      </c>
      <c r="I778" s="21">
        <f>MATCH(E778,{"知识体","知识域","知识区","知识主题","知识点"},0)-1</f>
        <v>4</v>
      </c>
      <c r="J778" s="21">
        <f>MATCH(F778,{"超","恰","亚","次"},0)-1</f>
        <v>2</v>
      </c>
      <c r="K778" s="21" t="str">
        <f t="shared" si="102"/>
        <v>数学</v>
      </c>
      <c r="L778" s="26" t="s">
        <v>810</v>
      </c>
      <c r="M778" s="23"/>
      <c r="N778" s="23"/>
      <c r="O778" s="24" t="str">
        <f t="shared" si="96"/>
        <v xml:space="preserve">
  - 
    name:  参数法求轨迹（方程）
    title:  参数法求轨迹（方程）
    description: 
    koLyro: point
    koLyri:  sub
    son: </v>
      </c>
      <c r="P778" s="27" t="str">
        <f t="shared" si="103"/>
        <v xml:space="preserve">
            - 
              name:  参数法求轨迹（方程）
              title:  参数法求轨迹（方程）
              description: 
              koLyro: point
              koLyri:  sub
              son: </v>
      </c>
    </row>
    <row r="779" spans="1:16" ht="15" customHeight="1">
      <c r="A779" s="20">
        <f t="shared" si="97"/>
        <v>5</v>
      </c>
      <c r="B779" s="21" t="str">
        <f t="shared" si="98"/>
        <v>知识亚点</v>
      </c>
      <c r="C779" s="21" t="str">
        <f t="shared" si="99"/>
        <v>交轨法求轨迹（方程）</v>
      </c>
      <c r="D779" s="21" t="str">
        <f>IFERROR(IF(I779=1,INDEX( {"chinese","english","math","physics","chemistry","biology","politics","history","geography"},MATCH(C779,{"语文","英语","数学","物理","化学","生物","政治","历史","地理"},0)),IF(I779=2,INDEX(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779,{"单项选择","阅读理解","信息匹配","完形填空","短文填空","单句填空","短文改错","单句改错","句型转换","翻译短语","翻译句子","词汇/短语及固搭","完成句子","听力"},0)),"")), "")</f>
        <v/>
      </c>
      <c r="E779" s="21" t="str">
        <f t="shared" si="100"/>
        <v>知识点</v>
      </c>
      <c r="F779" s="21" t="str">
        <f t="shared" si="101"/>
        <v>亚</v>
      </c>
      <c r="G779" s="21" t="str">
        <f>INDEX( {"body","discipline","area","topic","point"},MATCH(E779,{"知识体","知识域","知识区","知识主题","知识点"},0))</f>
        <v>point</v>
      </c>
      <c r="H779" s="21" t="str">
        <f>INDEX( {"super","just","sub","infras"},MATCH(F779,{"超","恰","亚","次"},0))</f>
        <v>sub</v>
      </c>
      <c r="I779" s="21">
        <f>MATCH(E779,{"知识体","知识域","知识区","知识主题","知识点"},0)-1</f>
        <v>4</v>
      </c>
      <c r="J779" s="21">
        <f>MATCH(F779,{"超","恰","亚","次"},0)-1</f>
        <v>2</v>
      </c>
      <c r="K779" s="21" t="str">
        <f t="shared" si="102"/>
        <v>数学</v>
      </c>
      <c r="L779" s="26" t="s">
        <v>811</v>
      </c>
      <c r="M779" s="23"/>
      <c r="N779" s="23"/>
      <c r="O779" s="24" t="str">
        <f t="shared" si="96"/>
        <v xml:space="preserve">
  - 
    name:  交轨法求轨迹（方程）
    title:  交轨法求轨迹（方程）
    description: 
    koLyro: point
    koLyri:  sub
    son: </v>
      </c>
      <c r="P779" s="27" t="str">
        <f t="shared" si="103"/>
        <v xml:space="preserve">
            - 
              name:  交轨法求轨迹（方程）
              title:  交轨法求轨迹（方程）
              description: 
              koLyro: point
              koLyri:  sub
              son: </v>
      </c>
    </row>
    <row r="780" spans="1:16" ht="15" customHeight="1">
      <c r="A780" s="20">
        <f t="shared" si="97"/>
        <v>4</v>
      </c>
      <c r="B780" s="21" t="str">
        <f t="shared" si="98"/>
        <v>知识点</v>
      </c>
      <c r="C780" s="21" t="str">
        <f t="shared" si="99"/>
        <v>根据圆锥曲线的方程求参数范围</v>
      </c>
      <c r="D780" s="21" t="str">
        <f>IFERROR(IF(I780=1,INDEX( {"chinese","english","math","physics","chemistry","biology","politics","history","geography"},MATCH(C780,{"语文","英语","数学","物理","化学","生物","政治","历史","地理"},0)),IF(I780=2,INDEX(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780,{"单项选择","阅读理解","信息匹配","完形填空","短文填空","单句填空","短文改错","单句改错","句型转换","翻译短语","翻译句子","词汇/短语及固搭","完成句子","听力"},0)),"")), "")</f>
        <v/>
      </c>
      <c r="E780" s="21" t="str">
        <f t="shared" si="100"/>
        <v>知识点</v>
      </c>
      <c r="F780" s="21" t="str">
        <f t="shared" si="101"/>
        <v>恰</v>
      </c>
      <c r="G780" s="21" t="str">
        <f>INDEX( {"body","discipline","area","topic","point"},MATCH(E780,{"知识体","知识域","知识区","知识主题","知识点"},0))</f>
        <v>point</v>
      </c>
      <c r="H780" s="21" t="str">
        <f>INDEX( {"super","just","sub","infras"},MATCH(F780,{"超","恰","亚","次"},0))</f>
        <v>just</v>
      </c>
      <c r="I780" s="21">
        <f>MATCH(E780,{"知识体","知识域","知识区","知识主题","知识点"},0)-1</f>
        <v>4</v>
      </c>
      <c r="J780" s="21">
        <f>MATCH(F780,{"超","恰","亚","次"},0)-1</f>
        <v>1</v>
      </c>
      <c r="K780" s="21" t="str">
        <f t="shared" si="102"/>
        <v>数学</v>
      </c>
      <c r="L780" s="26" t="s">
        <v>812</v>
      </c>
      <c r="M780" s="23"/>
      <c r="N780" s="23"/>
      <c r="O780" s="24" t="str">
        <f t="shared" si="96"/>
        <v xml:space="preserve">
  - 
    name:  根据圆锥曲线的方程求参数范围
    title:  根据圆锥曲线的方程求参数范围
    description: 
    koLyro: point
    koLyri:  just
    son: </v>
      </c>
      <c r="P780" s="27" t="str">
        <f t="shared" si="103"/>
        <v xml:space="preserve">
          - 
            name:  根据圆锥曲线的方程求参数范围
            title:  根据圆锥曲线的方程求参数范围
            description: 
            koLyro: point
            koLyri:  just
            son: </v>
      </c>
    </row>
    <row r="781" spans="1:16" ht="15" customHeight="1">
      <c r="A781" s="20">
        <f t="shared" si="97"/>
        <v>3</v>
      </c>
      <c r="B781" s="21" t="str">
        <f t="shared" si="98"/>
        <v>知识主题</v>
      </c>
      <c r="C781" s="21" t="str">
        <f t="shared" si="99"/>
        <v xml:space="preserve"> 椭圆</v>
      </c>
      <c r="D781" s="21" t="str">
        <f>IFERROR(IF(I781=1,INDEX( {"chinese","english","math","physics","chemistry","biology","politics","history","geography"},MATCH(C781,{"语文","英语","数学","物理","化学","生物","政治","历史","地理"},0)),IF(I781=2,INDEX(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781,{"单项选择","阅读理解","信息匹配","完形填空","短文填空","单句填空","短文改错","单句改错","句型转换","翻译短语","翻译句子","词汇/短语及固搭","完成句子","听力"},0)),"")), "")</f>
        <v/>
      </c>
      <c r="E781" s="21" t="str">
        <f t="shared" si="100"/>
        <v>知识主题</v>
      </c>
      <c r="F781" s="21" t="str">
        <f t="shared" si="101"/>
        <v>恰</v>
      </c>
      <c r="G781" s="21" t="str">
        <f>INDEX( {"body","discipline","area","topic","point"},MATCH(E781,{"知识体","知识域","知识区","知识主题","知识点"},0))</f>
        <v>topic</v>
      </c>
      <c r="H781" s="21" t="str">
        <f>INDEX( {"super","just","sub","infras"},MATCH(F781,{"超","恰","亚","次"},0))</f>
        <v>just</v>
      </c>
      <c r="I781" s="21">
        <f>MATCH(E781,{"知识体","知识域","知识区","知识主题","知识点"},0)-1</f>
        <v>3</v>
      </c>
      <c r="J781" s="21">
        <f>MATCH(F781,{"超","恰","亚","次"},0)-1</f>
        <v>1</v>
      </c>
      <c r="K781" s="21" t="str">
        <f t="shared" si="102"/>
        <v>数学</v>
      </c>
      <c r="L781" s="26" t="s">
        <v>4647</v>
      </c>
      <c r="M781" s="23" t="s">
        <v>814</v>
      </c>
      <c r="N781" s="23"/>
      <c r="O781" s="24" t="str">
        <f t="shared" si="96"/>
        <v xml:space="preserve">
  - 
    name:   椭圆
    title:   椭圆
    description: 
    koLyro: topic
    koLyri:  just
    son: </v>
      </c>
      <c r="P781" s="27" t="str">
        <f t="shared" si="103"/>
        <v xml:space="preserve">
        - 
          name:   椭圆
          title:   椭圆
          description: 
          koLyro: topic
          koLyri:  just
          son: </v>
      </c>
    </row>
    <row r="782" spans="1:16" ht="15" customHeight="1">
      <c r="A782" s="20">
        <f t="shared" si="97"/>
        <v>4</v>
      </c>
      <c r="B782" s="21" t="str">
        <f t="shared" si="98"/>
        <v>知识点</v>
      </c>
      <c r="C782" s="21" t="str">
        <f t="shared" si="99"/>
        <v>椭圆的定义</v>
      </c>
      <c r="D782" s="21" t="str">
        <f>IFERROR(IF(I782=1,INDEX( {"chinese","english","math","physics","chemistry","biology","politics","history","geography"},MATCH(C782,{"语文","英语","数学","物理","化学","生物","政治","历史","地理"},0)),IF(I782=2,INDEX(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782,{"单项选择","阅读理解","信息匹配","完形填空","短文填空","单句填空","短文改错","单句改错","句型转换","翻译短语","翻译句子","词汇/短语及固搭","完成句子","听力"},0)),"")), "")</f>
        <v/>
      </c>
      <c r="E782" s="21" t="str">
        <f t="shared" si="100"/>
        <v>知识点</v>
      </c>
      <c r="F782" s="21" t="str">
        <f t="shared" si="101"/>
        <v>恰</v>
      </c>
      <c r="G782" s="21" t="str">
        <f>INDEX( {"body","discipline","area","topic","point"},MATCH(E782,{"知识体","知识域","知识区","知识主题","知识点"},0))</f>
        <v>point</v>
      </c>
      <c r="H782" s="21" t="str">
        <f>INDEX( {"super","just","sub","infras"},MATCH(F782,{"超","恰","亚","次"},0))</f>
        <v>just</v>
      </c>
      <c r="I782" s="21">
        <f>MATCH(E782,{"知识体","知识域","知识区","知识主题","知识点"},0)-1</f>
        <v>4</v>
      </c>
      <c r="J782" s="21">
        <f>MATCH(F782,{"超","恰","亚","次"},0)-1</f>
        <v>1</v>
      </c>
      <c r="K782" s="21" t="str">
        <f t="shared" si="102"/>
        <v>数学</v>
      </c>
      <c r="L782" s="26" t="s">
        <v>815</v>
      </c>
      <c r="M782" s="23"/>
      <c r="N782" s="23"/>
      <c r="O782" s="24" t="str">
        <f t="shared" si="96"/>
        <v xml:space="preserve">
  - 
    name:  椭圆的定义
    title:  椭圆的定义
    description: 
    koLyro: point
    koLyri:  just
    son: </v>
      </c>
      <c r="P782" s="27" t="str">
        <f t="shared" si="103"/>
        <v xml:space="preserve">
          - 
            name:  椭圆的定义
            title:  椭圆的定义
            description: 
            koLyro: point
            koLyri:  just
            son: </v>
      </c>
    </row>
    <row r="783" spans="1:16" ht="15" customHeight="1">
      <c r="A783" s="20">
        <f t="shared" si="97"/>
        <v>4</v>
      </c>
      <c r="B783" s="21" t="str">
        <f t="shared" si="98"/>
        <v>知识点</v>
      </c>
      <c r="C783" s="21" t="str">
        <f t="shared" si="99"/>
        <v>椭圆的标准方程</v>
      </c>
      <c r="D783" s="21" t="str">
        <f>IFERROR(IF(I783=1,INDEX( {"chinese","english","math","physics","chemistry","biology","politics","history","geography"},MATCH(C783,{"语文","英语","数学","物理","化学","生物","政治","历史","地理"},0)),IF(I783=2,INDEX(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783,{"单项选择","阅读理解","信息匹配","完形填空","短文填空","单句填空","短文改错","单句改错","句型转换","翻译短语","翻译句子","词汇/短语及固搭","完成句子","听力"},0)),"")), "")</f>
        <v/>
      </c>
      <c r="E783" s="21" t="str">
        <f t="shared" si="100"/>
        <v>知识点</v>
      </c>
      <c r="F783" s="21" t="str">
        <f t="shared" si="101"/>
        <v>恰</v>
      </c>
      <c r="G783" s="21" t="str">
        <f>INDEX( {"body","discipline","area","topic","point"},MATCH(E783,{"知识体","知识域","知识区","知识主题","知识点"},0))</f>
        <v>point</v>
      </c>
      <c r="H783" s="21" t="str">
        <f>INDEX( {"super","just","sub","infras"},MATCH(F783,{"超","恰","亚","次"},0))</f>
        <v>just</v>
      </c>
      <c r="I783" s="21">
        <f>MATCH(E783,{"知识体","知识域","知识区","知识主题","知识点"},0)-1</f>
        <v>4</v>
      </c>
      <c r="J783" s="21">
        <f>MATCH(F783,{"超","恰","亚","次"},0)-1</f>
        <v>1</v>
      </c>
      <c r="K783" s="21" t="str">
        <f t="shared" si="102"/>
        <v>数学</v>
      </c>
      <c r="L783" s="26" t="s">
        <v>816</v>
      </c>
      <c r="M783" s="23"/>
      <c r="N783" s="23"/>
      <c r="O783" s="24" t="str">
        <f t="shared" si="96"/>
        <v xml:space="preserve">
  - 
    name:  椭圆的标准方程
    title:  椭圆的标准方程
    description: 
    koLyro: point
    koLyri:  just
    son: </v>
      </c>
      <c r="P783" s="27" t="str">
        <f t="shared" si="103"/>
        <v xml:space="preserve">
          - 
            name:  椭圆的标准方程
            title:  椭圆的标准方程
            description: 
            koLyro: point
            koLyri:  just
            son: </v>
      </c>
    </row>
    <row r="784" spans="1:16" ht="15" customHeight="1">
      <c r="A784" s="20">
        <f t="shared" si="97"/>
        <v>5</v>
      </c>
      <c r="B784" s="21" t="str">
        <f t="shared" si="98"/>
        <v>知识亚点</v>
      </c>
      <c r="C784" s="21" t="str">
        <f t="shared" si="99"/>
        <v>根据椭圆方程求参数范围</v>
      </c>
      <c r="D784" s="21" t="str">
        <f>IFERROR(IF(I784=1,INDEX( {"chinese","english","math","physics","chemistry","biology","politics","history","geography"},MATCH(C784,{"语文","英语","数学","物理","化学","生物","政治","历史","地理"},0)),IF(I784=2,INDEX(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784,{"单项选择","阅读理解","信息匹配","完形填空","短文填空","单句填空","短文改错","单句改错","句型转换","翻译短语","翻译句子","词汇/短语及固搭","完成句子","听力"},0)),"")), "")</f>
        <v/>
      </c>
      <c r="E784" s="21" t="str">
        <f t="shared" si="100"/>
        <v>知识点</v>
      </c>
      <c r="F784" s="21" t="str">
        <f t="shared" si="101"/>
        <v>亚</v>
      </c>
      <c r="G784" s="21" t="str">
        <f>INDEX( {"body","discipline","area","topic","point"},MATCH(E784,{"知识体","知识域","知识区","知识主题","知识点"},0))</f>
        <v>point</v>
      </c>
      <c r="H784" s="21" t="str">
        <f>INDEX( {"super","just","sub","infras"},MATCH(F784,{"超","恰","亚","次"},0))</f>
        <v>sub</v>
      </c>
      <c r="I784" s="21">
        <f>MATCH(E784,{"知识体","知识域","知识区","知识主题","知识点"},0)-1</f>
        <v>4</v>
      </c>
      <c r="J784" s="21">
        <f>MATCH(F784,{"超","恰","亚","次"},0)-1</f>
        <v>2</v>
      </c>
      <c r="K784" s="21" t="str">
        <f t="shared" si="102"/>
        <v>数学</v>
      </c>
      <c r="L784" s="26" t="s">
        <v>817</v>
      </c>
      <c r="M784" s="23"/>
      <c r="N784" s="23"/>
      <c r="O784" s="24" t="str">
        <f t="shared" si="96"/>
        <v xml:space="preserve">
  - 
    name:  根据椭圆方程求参数范围
    title:  根据椭圆方程求参数范围
    description: 
    koLyro: point
    koLyri:  sub
    son: </v>
      </c>
      <c r="P784" s="27" t="str">
        <f t="shared" si="103"/>
        <v xml:space="preserve">
            - 
              name:  根据椭圆方程求参数范围
              title:  根据椭圆方程求参数范围
              description: 
              koLyro: point
              koLyri:  sub
              son: </v>
      </c>
    </row>
    <row r="785" spans="1:16" ht="15" customHeight="1">
      <c r="A785" s="20">
        <f t="shared" si="97"/>
        <v>4</v>
      </c>
      <c r="B785" s="21" t="str">
        <f t="shared" si="98"/>
        <v>知识点</v>
      </c>
      <c r="C785" s="21" t="str">
        <f t="shared" si="99"/>
        <v>椭圆的几何性质</v>
      </c>
      <c r="D785" s="21" t="str">
        <f>IFERROR(IF(I785=1,INDEX( {"chinese","english","math","physics","chemistry","biology","politics","history","geography"},MATCH(C785,{"语文","英语","数学","物理","化学","生物","政治","历史","地理"},0)),IF(I785=2,INDEX(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785,{"单项选择","阅读理解","信息匹配","完形填空","短文填空","单句填空","短文改错","单句改错","句型转换","翻译短语","翻译句子","词汇/短语及固搭","完成句子","听力"},0)),"")), "")</f>
        <v/>
      </c>
      <c r="E785" s="21" t="str">
        <f t="shared" si="100"/>
        <v>知识点</v>
      </c>
      <c r="F785" s="21" t="str">
        <f t="shared" si="101"/>
        <v>恰</v>
      </c>
      <c r="G785" s="21" t="str">
        <f>INDEX( {"body","discipline","area","topic","point"},MATCH(E785,{"知识体","知识域","知识区","知识主题","知识点"},0))</f>
        <v>point</v>
      </c>
      <c r="H785" s="21" t="str">
        <f>INDEX( {"super","just","sub","infras"},MATCH(F785,{"超","恰","亚","次"},0))</f>
        <v>just</v>
      </c>
      <c r="I785" s="21">
        <f>MATCH(E785,{"知识体","知识域","知识区","知识主题","知识点"},0)-1</f>
        <v>4</v>
      </c>
      <c r="J785" s="21">
        <f>MATCH(F785,{"超","恰","亚","次"},0)-1</f>
        <v>1</v>
      </c>
      <c r="K785" s="21" t="str">
        <f t="shared" si="102"/>
        <v>数学</v>
      </c>
      <c r="L785" s="26" t="s">
        <v>818</v>
      </c>
      <c r="M785" s="23"/>
      <c r="N785" s="23"/>
      <c r="O785" s="24" t="str">
        <f t="shared" si="96"/>
        <v xml:space="preserve">
  - 
    name:  椭圆的几何性质
    title:  椭圆的几何性质
    description: 
    koLyro: point
    koLyri:  just
    son: </v>
      </c>
      <c r="P785" s="27" t="str">
        <f t="shared" si="103"/>
        <v xml:space="preserve">
          - 
            name:  椭圆的几何性质
            title:  椭圆的几何性质
            description: 
            koLyro: point
            koLyri:  just
            son: </v>
      </c>
    </row>
    <row r="786" spans="1:16" ht="15" customHeight="1">
      <c r="A786" s="20">
        <f t="shared" si="97"/>
        <v>5</v>
      </c>
      <c r="B786" s="21" t="str">
        <f t="shared" si="98"/>
        <v>知识亚点</v>
      </c>
      <c r="C786" s="21" t="str">
        <f t="shared" si="99"/>
        <v>椭圆中的基本计算</v>
      </c>
      <c r="D786" s="21" t="str">
        <f>IFERROR(IF(I786=1,INDEX( {"chinese","english","math","physics","chemistry","biology","politics","history","geography"},MATCH(C786,{"语文","英语","数学","物理","化学","生物","政治","历史","地理"},0)),IF(I786=2,INDEX(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786,{"单项选择","阅读理解","信息匹配","完形填空","短文填空","单句填空","短文改错","单句改错","句型转换","翻译短语","翻译句子","词汇/短语及固搭","完成句子","听力"},0)),"")), "")</f>
        <v/>
      </c>
      <c r="E786" s="21" t="str">
        <f t="shared" si="100"/>
        <v>知识点</v>
      </c>
      <c r="F786" s="21" t="str">
        <f t="shared" si="101"/>
        <v>亚</v>
      </c>
      <c r="G786" s="21" t="str">
        <f>INDEX( {"body","discipline","area","topic","point"},MATCH(E786,{"知识体","知识域","知识区","知识主题","知识点"},0))</f>
        <v>point</v>
      </c>
      <c r="H786" s="21" t="str">
        <f>INDEX( {"super","just","sub","infras"},MATCH(F786,{"超","恰","亚","次"},0))</f>
        <v>sub</v>
      </c>
      <c r="I786" s="21">
        <f>MATCH(E786,{"知识体","知识域","知识区","知识主题","知识点"},0)-1</f>
        <v>4</v>
      </c>
      <c r="J786" s="21">
        <f>MATCH(F786,{"超","恰","亚","次"},0)-1</f>
        <v>2</v>
      </c>
      <c r="K786" s="21" t="str">
        <f t="shared" si="102"/>
        <v>数学</v>
      </c>
      <c r="L786" s="26" t="s">
        <v>819</v>
      </c>
      <c r="M786" s="23"/>
      <c r="N786" s="23"/>
      <c r="O786" s="24" t="str">
        <f t="shared" si="96"/>
        <v xml:space="preserve">
  - 
    name:  椭圆中的基本计算
    title:  椭圆中的基本计算
    description: 
    koLyro: point
    koLyri:  sub
    son: </v>
      </c>
      <c r="P786" s="27" t="str">
        <f t="shared" si="103"/>
        <v xml:space="preserve">
            - 
              name:  椭圆中的基本计算
              title:  椭圆中的基本计算
              description: 
              koLyro: point
              koLyri:  sub
              son: </v>
      </c>
    </row>
    <row r="787" spans="1:16" ht="15" customHeight="1">
      <c r="A787" s="20">
        <f t="shared" si="97"/>
        <v>5</v>
      </c>
      <c r="B787" s="21" t="str">
        <f t="shared" si="98"/>
        <v>知识亚点</v>
      </c>
      <c r="C787" s="21" t="str">
        <f t="shared" si="99"/>
        <v>椭圆的离心率</v>
      </c>
      <c r="D787" s="21" t="str">
        <f>IFERROR(IF(I787=1,INDEX( {"chinese","english","math","physics","chemistry","biology","politics","history","geography"},MATCH(C787,{"语文","英语","数学","物理","化学","生物","政治","历史","地理"},0)),IF(I787=2,INDEX(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787,{"单项选择","阅读理解","信息匹配","完形填空","短文填空","单句填空","短文改错","单句改错","句型转换","翻译短语","翻译句子","词汇/短语及固搭","完成句子","听力"},0)),"")), "")</f>
        <v/>
      </c>
      <c r="E787" s="21" t="str">
        <f t="shared" si="100"/>
        <v>知识点</v>
      </c>
      <c r="F787" s="21" t="str">
        <f t="shared" si="101"/>
        <v>亚</v>
      </c>
      <c r="G787" s="21" t="str">
        <f>INDEX( {"body","discipline","area","topic","point"},MATCH(E787,{"知识体","知识域","知识区","知识主题","知识点"},0))</f>
        <v>point</v>
      </c>
      <c r="H787" s="21" t="str">
        <f>INDEX( {"super","just","sub","infras"},MATCH(F787,{"超","恰","亚","次"},0))</f>
        <v>sub</v>
      </c>
      <c r="I787" s="21">
        <f>MATCH(E787,{"知识体","知识域","知识区","知识主题","知识点"},0)-1</f>
        <v>4</v>
      </c>
      <c r="J787" s="21">
        <f>MATCH(F787,{"超","恰","亚","次"},0)-1</f>
        <v>2</v>
      </c>
      <c r="K787" s="21" t="str">
        <f t="shared" si="102"/>
        <v>数学</v>
      </c>
      <c r="L787" s="26" t="s">
        <v>820</v>
      </c>
      <c r="M787" s="23"/>
      <c r="N787" s="23"/>
      <c r="O787" s="24" t="str">
        <f t="shared" si="96"/>
        <v xml:space="preserve">
  - 
    name:  椭圆的离心率
    title:  椭圆的离心率
    description: 
    koLyro: point
    koLyri:  sub
    son: </v>
      </c>
      <c r="P787" s="27" t="str">
        <f t="shared" si="103"/>
        <v xml:space="preserve">
            - 
              name:  椭圆的离心率
              title:  椭圆的离心率
              description: 
              koLyro: point
              koLyri:  sub
              son: </v>
      </c>
    </row>
    <row r="788" spans="1:16" ht="15" customHeight="1">
      <c r="A788" s="20">
        <f t="shared" si="97"/>
        <v>5</v>
      </c>
      <c r="B788" s="21" t="str">
        <f t="shared" si="98"/>
        <v>知识亚点</v>
      </c>
      <c r="C788" s="21" t="str">
        <f t="shared" si="99"/>
        <v>椭圆中的焦点三角形</v>
      </c>
      <c r="D788" s="21" t="str">
        <f>IFERROR(IF(I788=1,INDEX( {"chinese","english","math","physics","chemistry","biology","politics","history","geography"},MATCH(C788,{"语文","英语","数学","物理","化学","生物","政治","历史","地理"},0)),IF(I788=2,INDEX(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788,{"单项选择","阅读理解","信息匹配","完形填空","短文填空","单句填空","短文改错","单句改错","句型转换","翻译短语","翻译句子","词汇/短语及固搭","完成句子","听力"},0)),"")), "")</f>
        <v/>
      </c>
      <c r="E788" s="21" t="str">
        <f t="shared" si="100"/>
        <v>知识点</v>
      </c>
      <c r="F788" s="21" t="str">
        <f t="shared" si="101"/>
        <v>亚</v>
      </c>
      <c r="G788" s="21" t="str">
        <f>INDEX( {"body","discipline","area","topic","point"},MATCH(E788,{"知识体","知识域","知识区","知识主题","知识点"},0))</f>
        <v>point</v>
      </c>
      <c r="H788" s="21" t="str">
        <f>INDEX( {"super","just","sub","infras"},MATCH(F788,{"超","恰","亚","次"},0))</f>
        <v>sub</v>
      </c>
      <c r="I788" s="21">
        <f>MATCH(E788,{"知识体","知识域","知识区","知识主题","知识点"},0)-1</f>
        <v>4</v>
      </c>
      <c r="J788" s="21">
        <f>MATCH(F788,{"超","恰","亚","次"},0)-1</f>
        <v>2</v>
      </c>
      <c r="K788" s="21" t="str">
        <f t="shared" si="102"/>
        <v>数学</v>
      </c>
      <c r="L788" s="26" t="s">
        <v>821</v>
      </c>
      <c r="M788" s="23"/>
      <c r="N788" s="23"/>
      <c r="O788" s="24" t="str">
        <f t="shared" si="96"/>
        <v xml:space="preserve">
  - 
    name:  椭圆中的焦点三角形
    title:  椭圆中的焦点三角形
    description: 
    koLyro: point
    koLyri:  sub
    son: </v>
      </c>
      <c r="P788" s="27" t="str">
        <f t="shared" si="103"/>
        <v xml:space="preserve">
            - 
              name:  椭圆中的焦点三角形
              title:  椭圆中的焦点三角形
              description: 
              koLyro: point
              koLyri:  sub
              son: </v>
      </c>
    </row>
    <row r="789" spans="1:16" ht="15" customHeight="1">
      <c r="A789" s="20">
        <f t="shared" si="97"/>
        <v>4</v>
      </c>
      <c r="B789" s="21" t="str">
        <f t="shared" si="98"/>
        <v>知识点</v>
      </c>
      <c r="C789" s="21" t="str">
        <f t="shared" si="99"/>
        <v>点与椭圆的位置关系</v>
      </c>
      <c r="D789" s="21" t="str">
        <f>IFERROR(IF(I789=1,INDEX( {"chinese","english","math","physics","chemistry","biology","politics","history","geography"},MATCH(C789,{"语文","英语","数学","物理","化学","生物","政治","历史","地理"},0)),IF(I789=2,INDEX(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789,{"单项选择","阅读理解","信息匹配","完形填空","短文填空","单句填空","短文改错","单句改错","句型转换","翻译短语","翻译句子","词汇/短语及固搭","完成句子","听力"},0)),"")), "")</f>
        <v/>
      </c>
      <c r="E789" s="21" t="str">
        <f t="shared" si="100"/>
        <v>知识点</v>
      </c>
      <c r="F789" s="21" t="str">
        <f t="shared" si="101"/>
        <v>恰</v>
      </c>
      <c r="G789" s="21" t="str">
        <f>INDEX( {"body","discipline","area","topic","point"},MATCH(E789,{"知识体","知识域","知识区","知识主题","知识点"},0))</f>
        <v>point</v>
      </c>
      <c r="H789" s="21" t="str">
        <f>INDEX( {"super","just","sub","infras"},MATCH(F789,{"超","恰","亚","次"},0))</f>
        <v>just</v>
      </c>
      <c r="I789" s="21">
        <f>MATCH(E789,{"知识体","知识域","知识区","知识主题","知识点"},0)-1</f>
        <v>4</v>
      </c>
      <c r="J789" s="21">
        <f>MATCH(F789,{"超","恰","亚","次"},0)-1</f>
        <v>1</v>
      </c>
      <c r="K789" s="21" t="str">
        <f t="shared" si="102"/>
        <v>数学</v>
      </c>
      <c r="L789" s="26" t="s">
        <v>822</v>
      </c>
      <c r="M789" s="23"/>
      <c r="N789" s="23"/>
      <c r="O789" s="24" t="str">
        <f t="shared" si="96"/>
        <v xml:space="preserve">
  - 
    name:  点与椭圆的位置关系
    title:  点与椭圆的位置关系
    description: 
    koLyro: point
    koLyri:  just
    son: </v>
      </c>
      <c r="P789" s="27" t="str">
        <f t="shared" si="103"/>
        <v xml:space="preserve">
          - 
            name:  点与椭圆的位置关系
            title:  点与椭圆的位置关系
            description: 
            koLyro: point
            koLyri:  just
            son: </v>
      </c>
    </row>
    <row r="790" spans="1:16" ht="15" customHeight="1">
      <c r="A790" s="20">
        <f t="shared" si="97"/>
        <v>4</v>
      </c>
      <c r="B790" s="21" t="str">
        <f t="shared" si="98"/>
        <v>知识点</v>
      </c>
      <c r="C790" s="21" t="str">
        <f t="shared" si="99"/>
        <v>直线和椭圆</v>
      </c>
      <c r="D790" s="21" t="str">
        <f>IFERROR(IF(I790=1,INDEX( {"chinese","english","math","physics","chemistry","biology","politics","history","geography"},MATCH(C790,{"语文","英语","数学","物理","化学","生物","政治","历史","地理"},0)),IF(I790=2,INDEX(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790,{"单项选择","阅读理解","信息匹配","完形填空","短文填空","单句填空","短文改错","单句改错","句型转换","翻译短语","翻译句子","词汇/短语及固搭","完成句子","听力"},0)),"")), "")</f>
        <v/>
      </c>
      <c r="E790" s="21" t="str">
        <f t="shared" si="100"/>
        <v>知识点</v>
      </c>
      <c r="F790" s="21" t="str">
        <f t="shared" si="101"/>
        <v>恰</v>
      </c>
      <c r="G790" s="21" t="str">
        <f>INDEX( {"body","discipline","area","topic","point"},MATCH(E790,{"知识体","知识域","知识区","知识主题","知识点"},0))</f>
        <v>point</v>
      </c>
      <c r="H790" s="21" t="str">
        <f>INDEX( {"super","just","sub","infras"},MATCH(F790,{"超","恰","亚","次"},0))</f>
        <v>just</v>
      </c>
      <c r="I790" s="21">
        <f>MATCH(E790,{"知识体","知识域","知识区","知识主题","知识点"},0)-1</f>
        <v>4</v>
      </c>
      <c r="J790" s="21">
        <f>MATCH(F790,{"超","恰","亚","次"},0)-1</f>
        <v>1</v>
      </c>
      <c r="K790" s="21" t="str">
        <f t="shared" si="102"/>
        <v>数学</v>
      </c>
      <c r="L790" s="26" t="s">
        <v>823</v>
      </c>
      <c r="M790" s="23"/>
      <c r="N790" s="23"/>
      <c r="O790" s="24" t="str">
        <f t="shared" si="96"/>
        <v xml:space="preserve">
  - 
    name:  直线和椭圆
    title:  直线和椭圆
    description: 
    koLyro: point
    koLyri:  just
    son: </v>
      </c>
      <c r="P790" s="27" t="str">
        <f t="shared" si="103"/>
        <v xml:space="preserve">
          - 
            name:  直线和椭圆
            title:  直线和椭圆
            description: 
            koLyro: point
            koLyri:  just
            son: </v>
      </c>
    </row>
    <row r="791" spans="1:16" ht="15" customHeight="1">
      <c r="A791" s="20">
        <f t="shared" si="97"/>
        <v>5</v>
      </c>
      <c r="B791" s="21" t="str">
        <f t="shared" si="98"/>
        <v>知识亚点</v>
      </c>
      <c r="C791" s="21" t="str">
        <f t="shared" si="99"/>
        <v>直线和椭圆的位置关系</v>
      </c>
      <c r="D791" s="21" t="str">
        <f>IFERROR(IF(I791=1,INDEX( {"chinese","english","math","physics","chemistry","biology","politics","history","geography"},MATCH(C791,{"语文","英语","数学","物理","化学","生物","政治","历史","地理"},0)),IF(I791=2,INDEX(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791,{"单项选择","阅读理解","信息匹配","完形填空","短文填空","单句填空","短文改错","单句改错","句型转换","翻译短语","翻译句子","词汇/短语及固搭","完成句子","听力"},0)),"")), "")</f>
        <v/>
      </c>
      <c r="E791" s="21" t="str">
        <f t="shared" si="100"/>
        <v>知识点</v>
      </c>
      <c r="F791" s="21" t="str">
        <f t="shared" si="101"/>
        <v>亚</v>
      </c>
      <c r="G791" s="21" t="str">
        <f>INDEX( {"body","discipline","area","topic","point"},MATCH(E791,{"知识体","知识域","知识区","知识主题","知识点"},0))</f>
        <v>point</v>
      </c>
      <c r="H791" s="21" t="str">
        <f>INDEX( {"super","just","sub","infras"},MATCH(F791,{"超","恰","亚","次"},0))</f>
        <v>sub</v>
      </c>
      <c r="I791" s="21">
        <f>MATCH(E791,{"知识体","知识域","知识区","知识主题","知识点"},0)-1</f>
        <v>4</v>
      </c>
      <c r="J791" s="21">
        <f>MATCH(F791,{"超","恰","亚","次"},0)-1</f>
        <v>2</v>
      </c>
      <c r="K791" s="21" t="str">
        <f t="shared" si="102"/>
        <v>数学</v>
      </c>
      <c r="L791" s="26" t="s">
        <v>824</v>
      </c>
      <c r="M791" s="23"/>
      <c r="N791" s="23"/>
      <c r="O791" s="24" t="str">
        <f t="shared" si="96"/>
        <v xml:space="preserve">
  - 
    name:  直线和椭圆的位置关系
    title:  直线和椭圆的位置关系
    description: 
    koLyro: point
    koLyri:  sub
    son: </v>
      </c>
      <c r="P791" s="27" t="str">
        <f t="shared" si="103"/>
        <v xml:space="preserve">
            - 
              name:  直线和椭圆的位置关系
              title:  直线和椭圆的位置关系
              description: 
              koLyro: point
              koLyri:  sub
              son: </v>
      </c>
    </row>
    <row r="792" spans="1:16" ht="15" customHeight="1">
      <c r="A792" s="20">
        <f t="shared" si="97"/>
        <v>5</v>
      </c>
      <c r="B792" s="21" t="str">
        <f t="shared" si="98"/>
        <v>知识亚点</v>
      </c>
      <c r="C792" s="21" t="str">
        <f t="shared" si="99"/>
        <v>直线与椭圆的相交弦长（交点）</v>
      </c>
      <c r="D792" s="21" t="str">
        <f>IFERROR(IF(I792=1,INDEX( {"chinese","english","math","physics","chemistry","biology","politics","history","geography"},MATCH(C792,{"语文","英语","数学","物理","化学","生物","政治","历史","地理"},0)),IF(I792=2,INDEX(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792,{"单项选择","阅读理解","信息匹配","完形填空","短文填空","单句填空","短文改错","单句改错","句型转换","翻译短语","翻译句子","词汇/短语及固搭","完成句子","听力"},0)),"")), "")</f>
        <v/>
      </c>
      <c r="E792" s="21" t="str">
        <f t="shared" si="100"/>
        <v>知识点</v>
      </c>
      <c r="F792" s="21" t="str">
        <f t="shared" si="101"/>
        <v>亚</v>
      </c>
      <c r="G792" s="21" t="str">
        <f>INDEX( {"body","discipline","area","topic","point"},MATCH(E792,{"知识体","知识域","知识区","知识主题","知识点"},0))</f>
        <v>point</v>
      </c>
      <c r="H792" s="21" t="str">
        <f>INDEX( {"super","just","sub","infras"},MATCH(F792,{"超","恰","亚","次"},0))</f>
        <v>sub</v>
      </c>
      <c r="I792" s="21">
        <f>MATCH(E792,{"知识体","知识域","知识区","知识主题","知识点"},0)-1</f>
        <v>4</v>
      </c>
      <c r="J792" s="21">
        <f>MATCH(F792,{"超","恰","亚","次"},0)-1</f>
        <v>2</v>
      </c>
      <c r="K792" s="21" t="str">
        <f t="shared" si="102"/>
        <v>数学</v>
      </c>
      <c r="L792" s="26" t="s">
        <v>825</v>
      </c>
      <c r="M792" s="23"/>
      <c r="N792" s="23"/>
      <c r="O792" s="24" t="str">
        <f t="shared" si="96"/>
        <v xml:space="preserve">
  - 
    name:  直线与椭圆的相交弦长（交点）
    title:  直线与椭圆的相交弦长（交点）
    description: 
    koLyro: point
    koLyri:  sub
    son: </v>
      </c>
      <c r="P792" s="27" t="str">
        <f t="shared" si="103"/>
        <v xml:space="preserve">
            - 
              name:  直线与椭圆的相交弦长（交点）
              title:  直线与椭圆的相交弦长（交点）
              description: 
              koLyro: point
              koLyri:  sub
              son: </v>
      </c>
    </row>
    <row r="793" spans="1:16" ht="15" customHeight="1">
      <c r="A793" s="20">
        <f t="shared" si="97"/>
        <v>5</v>
      </c>
      <c r="B793" s="21" t="str">
        <f t="shared" si="98"/>
        <v>知识亚点</v>
      </c>
      <c r="C793" s="21" t="str">
        <f t="shared" si="99"/>
        <v>直线和椭圆相交后的等量（不等）关系的应用</v>
      </c>
      <c r="D793" s="21" t="str">
        <f>IFERROR(IF(I793=1,INDEX( {"chinese","english","math","physics","chemistry","biology","politics","history","geography"},MATCH(C793,{"语文","英语","数学","物理","化学","生物","政治","历史","地理"},0)),IF(I793=2,INDEX(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793,{"单项选择","阅读理解","信息匹配","完形填空","短文填空","单句填空","短文改错","单句改错","句型转换","翻译短语","翻译句子","词汇/短语及固搭","完成句子","听力"},0)),"")), "")</f>
        <v/>
      </c>
      <c r="E793" s="21" t="str">
        <f t="shared" si="100"/>
        <v>知识点</v>
      </c>
      <c r="F793" s="21" t="str">
        <f t="shared" si="101"/>
        <v>亚</v>
      </c>
      <c r="G793" s="21" t="str">
        <f>INDEX( {"body","discipline","area","topic","point"},MATCH(E793,{"知识体","知识域","知识区","知识主题","知识点"},0))</f>
        <v>point</v>
      </c>
      <c r="H793" s="21" t="str">
        <f>INDEX( {"super","just","sub","infras"},MATCH(F793,{"超","恰","亚","次"},0))</f>
        <v>sub</v>
      </c>
      <c r="I793" s="21">
        <f>MATCH(E793,{"知识体","知识域","知识区","知识主题","知识点"},0)-1</f>
        <v>4</v>
      </c>
      <c r="J793" s="21">
        <f>MATCH(F793,{"超","恰","亚","次"},0)-1</f>
        <v>2</v>
      </c>
      <c r="K793" s="21" t="str">
        <f t="shared" si="102"/>
        <v>数学</v>
      </c>
      <c r="L793" s="26" t="s">
        <v>826</v>
      </c>
      <c r="M793" s="23"/>
      <c r="N793" s="23"/>
      <c r="O793" s="24" t="str">
        <f t="shared" si="96"/>
        <v xml:space="preserve">
  - 
    name:  直线和椭圆相交后的等量（不等）关系的应用
    title:  直线和椭圆相交后的等量（不等）关系的应用
    description: 
    koLyro: point
    koLyri:  sub
    son: </v>
      </c>
      <c r="P793" s="27" t="str">
        <f t="shared" si="103"/>
        <v xml:space="preserve">
            - 
              name:  直线和椭圆相交后的等量（不等）关系的应用
              title:  直线和椭圆相交后的等量（不等）关系的应用
              description: 
              koLyro: point
              koLyri:  sub
              son: </v>
      </c>
    </row>
    <row r="794" spans="1:16" ht="15" customHeight="1">
      <c r="A794" s="20">
        <f t="shared" si="97"/>
        <v>5</v>
      </c>
      <c r="B794" s="21" t="str">
        <f t="shared" si="98"/>
        <v>知识亚点</v>
      </c>
      <c r="C794" s="21" t="str">
        <f t="shared" si="99"/>
        <v>直线和椭圆的定点定直线问题</v>
      </c>
      <c r="D794" s="21" t="str">
        <f>IFERROR(IF(I794=1,INDEX( {"chinese","english","math","physics","chemistry","biology","politics","history","geography"},MATCH(C794,{"语文","英语","数学","物理","化学","生物","政治","历史","地理"},0)),IF(I794=2,INDEX(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794,{"单项选择","阅读理解","信息匹配","完形填空","短文填空","单句填空","短文改错","单句改错","句型转换","翻译短语","翻译句子","词汇/短语及固搭","完成句子","听力"},0)),"")), "")</f>
        <v/>
      </c>
      <c r="E794" s="21" t="str">
        <f t="shared" si="100"/>
        <v>知识点</v>
      </c>
      <c r="F794" s="21" t="str">
        <f t="shared" si="101"/>
        <v>亚</v>
      </c>
      <c r="G794" s="21" t="str">
        <f>INDEX( {"body","discipline","area","topic","point"},MATCH(E794,{"知识体","知识域","知识区","知识主题","知识点"},0))</f>
        <v>point</v>
      </c>
      <c r="H794" s="21" t="str">
        <f>INDEX( {"super","just","sub","infras"},MATCH(F794,{"超","恰","亚","次"},0))</f>
        <v>sub</v>
      </c>
      <c r="I794" s="21">
        <f>MATCH(E794,{"知识体","知识域","知识区","知识主题","知识点"},0)-1</f>
        <v>4</v>
      </c>
      <c r="J794" s="21">
        <f>MATCH(F794,{"超","恰","亚","次"},0)-1</f>
        <v>2</v>
      </c>
      <c r="K794" s="21" t="str">
        <f t="shared" si="102"/>
        <v>数学</v>
      </c>
      <c r="L794" s="26" t="s">
        <v>827</v>
      </c>
      <c r="M794" s="23"/>
      <c r="N794" s="23"/>
      <c r="O794" s="24" t="str">
        <f t="shared" si="96"/>
        <v xml:space="preserve">
  - 
    name:  直线和椭圆的定点定直线问题
    title:  直线和椭圆的定点定直线问题
    description: 
    koLyro: point
    koLyri:  sub
    son: </v>
      </c>
      <c r="P794" s="27" t="str">
        <f t="shared" si="103"/>
        <v xml:space="preserve">
            - 
              name:  直线和椭圆的定点定直线问题
              title:  直线和椭圆的定点定直线问题
              description: 
              koLyro: point
              koLyri:  sub
              son: </v>
      </c>
    </row>
    <row r="795" spans="1:16" ht="15" customHeight="1">
      <c r="A795" s="20">
        <f t="shared" si="97"/>
        <v>4</v>
      </c>
      <c r="B795" s="21" t="str">
        <f t="shared" si="98"/>
        <v>知识点</v>
      </c>
      <c r="C795" s="21" t="str">
        <f t="shared" si="99"/>
        <v>椭圆中的最值和范围问题</v>
      </c>
      <c r="D795" s="21" t="str">
        <f>IFERROR(IF(I795=1,INDEX( {"chinese","english","math","physics","chemistry","biology","politics","history","geography"},MATCH(C795,{"语文","英语","数学","物理","化学","生物","政治","历史","地理"},0)),IF(I795=2,INDEX(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795,{"单项选择","阅读理解","信息匹配","完形填空","短文填空","单句填空","短文改错","单句改错","句型转换","翻译短语","翻译句子","词汇/短语及固搭","完成句子","听力"},0)),"")), "")</f>
        <v/>
      </c>
      <c r="E795" s="21" t="str">
        <f t="shared" si="100"/>
        <v>知识点</v>
      </c>
      <c r="F795" s="21" t="str">
        <f t="shared" si="101"/>
        <v>恰</v>
      </c>
      <c r="G795" s="21" t="str">
        <f>INDEX( {"body","discipline","area","topic","point"},MATCH(E795,{"知识体","知识域","知识区","知识主题","知识点"},0))</f>
        <v>point</v>
      </c>
      <c r="H795" s="21" t="str">
        <f>INDEX( {"super","just","sub","infras"},MATCH(F795,{"超","恰","亚","次"},0))</f>
        <v>just</v>
      </c>
      <c r="I795" s="21">
        <f>MATCH(E795,{"知识体","知识域","知识区","知识主题","知识点"},0)-1</f>
        <v>4</v>
      </c>
      <c r="J795" s="21">
        <f>MATCH(F795,{"超","恰","亚","次"},0)-1</f>
        <v>1</v>
      </c>
      <c r="K795" s="21" t="str">
        <f t="shared" si="102"/>
        <v>数学</v>
      </c>
      <c r="L795" s="26" t="s">
        <v>828</v>
      </c>
      <c r="M795" s="23"/>
      <c r="N795" s="23"/>
      <c r="O795" s="24" t="str">
        <f t="shared" si="96"/>
        <v xml:space="preserve">
  - 
    name:  椭圆中的最值和范围问题
    title:  椭圆中的最值和范围问题
    description: 
    koLyro: point
    koLyri:  just
    son: </v>
      </c>
      <c r="P795" s="27" t="str">
        <f t="shared" si="103"/>
        <v xml:space="preserve">
          - 
            name:  椭圆中的最值和范围问题
            title:  椭圆中的最值和范围问题
            description: 
            koLyro: point
            koLyri:  just
            son: </v>
      </c>
    </row>
    <row r="796" spans="1:16" ht="15" customHeight="1">
      <c r="A796" s="20">
        <f t="shared" si="97"/>
        <v>4</v>
      </c>
      <c r="B796" s="21" t="str">
        <f t="shared" si="98"/>
        <v>知识点</v>
      </c>
      <c r="C796" s="21" t="str">
        <f t="shared" si="99"/>
        <v>椭圆中的面积问题</v>
      </c>
      <c r="D796" s="21" t="str">
        <f>IFERROR(IF(I796=1,INDEX( {"chinese","english","math","physics","chemistry","biology","politics","history","geography"},MATCH(C796,{"语文","英语","数学","物理","化学","生物","政治","历史","地理"},0)),IF(I796=2,INDEX(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796,{"单项选择","阅读理解","信息匹配","完形填空","短文填空","单句填空","短文改错","单句改错","句型转换","翻译短语","翻译句子","词汇/短语及固搭","完成句子","听力"},0)),"")), "")</f>
        <v/>
      </c>
      <c r="E796" s="21" t="str">
        <f t="shared" si="100"/>
        <v>知识点</v>
      </c>
      <c r="F796" s="21" t="str">
        <f t="shared" si="101"/>
        <v>恰</v>
      </c>
      <c r="G796" s="21" t="str">
        <f>INDEX( {"body","discipline","area","topic","point"},MATCH(E796,{"知识体","知识域","知识区","知识主题","知识点"},0))</f>
        <v>point</v>
      </c>
      <c r="H796" s="21" t="str">
        <f>INDEX( {"super","just","sub","infras"},MATCH(F796,{"超","恰","亚","次"},0))</f>
        <v>just</v>
      </c>
      <c r="I796" s="21">
        <f>MATCH(E796,{"知识体","知识域","知识区","知识主题","知识点"},0)-1</f>
        <v>4</v>
      </c>
      <c r="J796" s="21">
        <f>MATCH(F796,{"超","恰","亚","次"},0)-1</f>
        <v>1</v>
      </c>
      <c r="K796" s="21" t="str">
        <f t="shared" si="102"/>
        <v>数学</v>
      </c>
      <c r="L796" s="26" t="s">
        <v>829</v>
      </c>
      <c r="M796" s="23"/>
      <c r="N796" s="23"/>
      <c r="O796" s="24" t="str">
        <f t="shared" si="96"/>
        <v xml:space="preserve">
  - 
    name:  椭圆中的面积问题
    title:  椭圆中的面积问题
    description: 
    koLyro: point
    koLyri:  just
    son: </v>
      </c>
      <c r="P796" s="27" t="str">
        <f t="shared" si="103"/>
        <v xml:space="preserve">
          - 
            name:  椭圆中的面积问题
            title:  椭圆中的面积问题
            description: 
            koLyro: point
            koLyri:  just
            son: </v>
      </c>
    </row>
    <row r="797" spans="1:16" ht="15" customHeight="1">
      <c r="A797" s="20">
        <f t="shared" si="97"/>
        <v>4</v>
      </c>
      <c r="B797" s="21" t="str">
        <f t="shared" si="98"/>
        <v>知识点</v>
      </c>
      <c r="C797" s="21" t="str">
        <f t="shared" si="99"/>
        <v>椭圆中的探索性问题（存在性，恒成立问题）</v>
      </c>
      <c r="D797" s="21" t="str">
        <f>IFERROR(IF(I797=1,INDEX( {"chinese","english","math","physics","chemistry","biology","politics","history","geography"},MATCH(C797,{"语文","英语","数学","物理","化学","生物","政治","历史","地理"},0)),IF(I797=2,INDEX(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797,{"单项选择","阅读理解","信息匹配","完形填空","短文填空","单句填空","短文改错","单句改错","句型转换","翻译短语","翻译句子","词汇/短语及固搭","完成句子","听力"},0)),"")), "")</f>
        <v/>
      </c>
      <c r="E797" s="21" t="str">
        <f t="shared" si="100"/>
        <v>知识点</v>
      </c>
      <c r="F797" s="21" t="str">
        <f t="shared" si="101"/>
        <v>恰</v>
      </c>
      <c r="G797" s="21" t="str">
        <f>INDEX( {"body","discipline","area","topic","point"},MATCH(E797,{"知识体","知识域","知识区","知识主题","知识点"},0))</f>
        <v>point</v>
      </c>
      <c r="H797" s="21" t="str">
        <f>INDEX( {"super","just","sub","infras"},MATCH(F797,{"超","恰","亚","次"},0))</f>
        <v>just</v>
      </c>
      <c r="I797" s="21">
        <f>MATCH(E797,{"知识体","知识域","知识区","知识主题","知识点"},0)-1</f>
        <v>4</v>
      </c>
      <c r="J797" s="21">
        <f>MATCH(F797,{"超","恰","亚","次"},0)-1</f>
        <v>1</v>
      </c>
      <c r="K797" s="21" t="str">
        <f t="shared" si="102"/>
        <v>数学</v>
      </c>
      <c r="L797" s="26" t="s">
        <v>830</v>
      </c>
      <c r="M797" s="23"/>
      <c r="N797" s="23"/>
      <c r="O797" s="24" t="str">
        <f t="shared" si="96"/>
        <v xml:space="preserve">
  - 
    name:  椭圆中的探索性问题（存在性，恒成立问题）
    title:  椭圆中的探索性问题（存在性，恒成立问题）
    description: 
    koLyro: point
    koLyri:  just
    son: </v>
      </c>
      <c r="P797" s="27" t="str">
        <f t="shared" si="103"/>
        <v xml:space="preserve">
          - 
            name:  椭圆中的探索性问题（存在性，恒成立问题）
            title:  椭圆中的探索性问题（存在性，恒成立问题）
            description: 
            koLyro: point
            koLyri:  just
            son: </v>
      </c>
    </row>
    <row r="798" spans="1:16" ht="15" customHeight="1">
      <c r="A798" s="20">
        <f t="shared" si="97"/>
        <v>4</v>
      </c>
      <c r="B798" s="21" t="str">
        <f t="shared" si="98"/>
        <v>知识点</v>
      </c>
      <c r="C798" s="21" t="str">
        <f t="shared" si="99"/>
        <v>点差法在椭圆中的应用</v>
      </c>
      <c r="D798" s="21" t="str">
        <f>IFERROR(IF(I798=1,INDEX( {"chinese","english","math","physics","chemistry","biology","politics","history","geography"},MATCH(C798,{"语文","英语","数学","物理","化学","生物","政治","历史","地理"},0)),IF(I798=2,INDEX(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798,{"单项选择","阅读理解","信息匹配","完形填空","短文填空","单句填空","短文改错","单句改错","句型转换","翻译短语","翻译句子","词汇/短语及固搭","完成句子","听力"},0)),"")), "")</f>
        <v/>
      </c>
      <c r="E798" s="21" t="str">
        <f t="shared" si="100"/>
        <v>知识点</v>
      </c>
      <c r="F798" s="21" t="str">
        <f t="shared" si="101"/>
        <v>恰</v>
      </c>
      <c r="G798" s="21" t="str">
        <f>INDEX( {"body","discipline","area","topic","point"},MATCH(E798,{"知识体","知识域","知识区","知识主题","知识点"},0))</f>
        <v>point</v>
      </c>
      <c r="H798" s="21" t="str">
        <f>INDEX( {"super","just","sub","infras"},MATCH(F798,{"超","恰","亚","次"},0))</f>
        <v>just</v>
      </c>
      <c r="I798" s="21">
        <f>MATCH(E798,{"知识体","知识域","知识区","知识主题","知识点"},0)-1</f>
        <v>4</v>
      </c>
      <c r="J798" s="21">
        <f>MATCH(F798,{"超","恰","亚","次"},0)-1</f>
        <v>1</v>
      </c>
      <c r="K798" s="21" t="str">
        <f t="shared" si="102"/>
        <v>数学</v>
      </c>
      <c r="L798" s="26" t="s">
        <v>831</v>
      </c>
      <c r="M798" s="23"/>
      <c r="N798" s="23"/>
      <c r="O798" s="24" t="str">
        <f t="shared" si="96"/>
        <v xml:space="preserve">
  - 
    name:  点差法在椭圆中的应用
    title:  点差法在椭圆中的应用
    description: 
    koLyro: point
    koLyri:  just
    son: </v>
      </c>
      <c r="P798" s="27" t="str">
        <f t="shared" si="103"/>
        <v xml:space="preserve">
          - 
            name:  点差法在椭圆中的应用
            title:  点差法在椭圆中的应用
            description: 
            koLyro: point
            koLyri:  just
            son: </v>
      </c>
    </row>
    <row r="799" spans="1:16" ht="15" customHeight="1">
      <c r="A799" s="20">
        <f t="shared" si="97"/>
        <v>4</v>
      </c>
      <c r="B799" s="21" t="str">
        <f t="shared" si="98"/>
        <v>知识点</v>
      </c>
      <c r="C799" s="21" t="str">
        <f t="shared" si="99"/>
        <v>椭圆的实际应用</v>
      </c>
      <c r="D799" s="21" t="str">
        <f>IFERROR(IF(I799=1,INDEX( {"chinese","english","math","physics","chemistry","biology","politics","history","geography"},MATCH(C799,{"语文","英语","数学","物理","化学","生物","政治","历史","地理"},0)),IF(I799=2,INDEX(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799,{"单项选择","阅读理解","信息匹配","完形填空","短文填空","单句填空","短文改错","单句改错","句型转换","翻译短语","翻译句子","词汇/短语及固搭","完成句子","听力"},0)),"")), "")</f>
        <v/>
      </c>
      <c r="E799" s="21" t="str">
        <f t="shared" si="100"/>
        <v>知识点</v>
      </c>
      <c r="F799" s="21" t="str">
        <f t="shared" si="101"/>
        <v>恰</v>
      </c>
      <c r="G799" s="21" t="str">
        <f>INDEX( {"body","discipline","area","topic","point"},MATCH(E799,{"知识体","知识域","知识区","知识主题","知识点"},0))</f>
        <v>point</v>
      </c>
      <c r="H799" s="21" t="str">
        <f>INDEX( {"super","just","sub","infras"},MATCH(F799,{"超","恰","亚","次"},0))</f>
        <v>just</v>
      </c>
      <c r="I799" s="21">
        <f>MATCH(E799,{"知识体","知识域","知识区","知识主题","知识点"},0)-1</f>
        <v>4</v>
      </c>
      <c r="J799" s="21">
        <f>MATCH(F799,{"超","恰","亚","次"},0)-1</f>
        <v>1</v>
      </c>
      <c r="K799" s="21" t="str">
        <f t="shared" si="102"/>
        <v>数学</v>
      </c>
      <c r="L799" s="26" t="s">
        <v>832</v>
      </c>
      <c r="M799" s="23"/>
      <c r="N799" s="23"/>
      <c r="O799" s="24" t="str">
        <f t="shared" si="96"/>
        <v xml:space="preserve">
  - 
    name:  椭圆的实际应用
    title:  椭圆的实际应用
    description: 
    koLyro: point
    koLyri:  just
    son: </v>
      </c>
      <c r="P799" s="27" t="str">
        <f t="shared" si="103"/>
        <v xml:space="preserve">
          - 
            name:  椭圆的实际应用
            title:  椭圆的实际应用
            description: 
            koLyro: point
            koLyri:  just
            son: </v>
      </c>
    </row>
    <row r="800" spans="1:16" ht="15" customHeight="1">
      <c r="A800" s="20">
        <f t="shared" si="97"/>
        <v>3</v>
      </c>
      <c r="B800" s="21" t="str">
        <f t="shared" si="98"/>
        <v>知识主题</v>
      </c>
      <c r="C800" s="21" t="str">
        <f t="shared" si="99"/>
        <v xml:space="preserve"> 双曲线</v>
      </c>
      <c r="D800" s="21" t="str">
        <f>IFERROR(IF(I800=1,INDEX( {"chinese","english","math","physics","chemistry","biology","politics","history","geography"},MATCH(C800,{"语文","英语","数学","物理","化学","生物","政治","历史","地理"},0)),IF(I800=2,INDEX(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800,{"单项选择","阅读理解","信息匹配","完形填空","短文填空","单句填空","短文改错","单句改错","句型转换","翻译短语","翻译句子","词汇/短语及固搭","完成句子","听力"},0)),"")), "")</f>
        <v/>
      </c>
      <c r="E800" s="21" t="str">
        <f t="shared" si="100"/>
        <v>知识主题</v>
      </c>
      <c r="F800" s="21" t="str">
        <f t="shared" si="101"/>
        <v>恰</v>
      </c>
      <c r="G800" s="21" t="str">
        <f>INDEX( {"body","discipline","area","topic","point"},MATCH(E800,{"知识体","知识域","知识区","知识主题","知识点"},0))</f>
        <v>topic</v>
      </c>
      <c r="H800" s="21" t="str">
        <f>INDEX( {"super","just","sub","infras"},MATCH(F800,{"超","恰","亚","次"},0))</f>
        <v>just</v>
      </c>
      <c r="I800" s="21">
        <f>MATCH(E800,{"知识体","知识域","知识区","知识主题","知识点"},0)-1</f>
        <v>3</v>
      </c>
      <c r="J800" s="21">
        <f>MATCH(F800,{"超","恰","亚","次"},0)-1</f>
        <v>1</v>
      </c>
      <c r="K800" s="21" t="str">
        <f t="shared" si="102"/>
        <v>数学</v>
      </c>
      <c r="L800" s="26" t="s">
        <v>4648</v>
      </c>
      <c r="M800" s="23" t="s">
        <v>834</v>
      </c>
      <c r="N800" s="23"/>
      <c r="O800" s="24" t="str">
        <f t="shared" si="96"/>
        <v xml:space="preserve">
  - 
    name:   双曲线
    title:   双曲线
    description: 
    koLyro: topic
    koLyri:  just
    son: </v>
      </c>
      <c r="P800" s="27" t="str">
        <f t="shared" si="103"/>
        <v xml:space="preserve">
        - 
          name:   双曲线
          title:   双曲线
          description: 
          koLyro: topic
          koLyri:  just
          son: </v>
      </c>
    </row>
    <row r="801" spans="1:16" ht="15" customHeight="1">
      <c r="A801" s="20">
        <f t="shared" si="97"/>
        <v>4</v>
      </c>
      <c r="B801" s="21" t="str">
        <f t="shared" si="98"/>
        <v>知识点</v>
      </c>
      <c r="C801" s="21" t="str">
        <f t="shared" si="99"/>
        <v>双曲线的定义</v>
      </c>
      <c r="D801" s="21" t="str">
        <f>IFERROR(IF(I801=1,INDEX( {"chinese","english","math","physics","chemistry","biology","politics","history","geography"},MATCH(C801,{"语文","英语","数学","物理","化学","生物","政治","历史","地理"},0)),IF(I801=2,INDEX(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801,{"单项选择","阅读理解","信息匹配","完形填空","短文填空","单句填空","短文改错","单句改错","句型转换","翻译短语","翻译句子","词汇/短语及固搭","完成句子","听力"},0)),"")), "")</f>
        <v/>
      </c>
      <c r="E801" s="21" t="str">
        <f t="shared" si="100"/>
        <v>知识点</v>
      </c>
      <c r="F801" s="21" t="str">
        <f t="shared" si="101"/>
        <v>恰</v>
      </c>
      <c r="G801" s="21" t="str">
        <f>INDEX( {"body","discipline","area","topic","point"},MATCH(E801,{"知识体","知识域","知识区","知识主题","知识点"},0))</f>
        <v>point</v>
      </c>
      <c r="H801" s="21" t="str">
        <f>INDEX( {"super","just","sub","infras"},MATCH(F801,{"超","恰","亚","次"},0))</f>
        <v>just</v>
      </c>
      <c r="I801" s="21">
        <f>MATCH(E801,{"知识体","知识域","知识区","知识主题","知识点"},0)-1</f>
        <v>4</v>
      </c>
      <c r="J801" s="21">
        <f>MATCH(F801,{"超","恰","亚","次"},0)-1</f>
        <v>1</v>
      </c>
      <c r="K801" s="21" t="str">
        <f t="shared" si="102"/>
        <v>数学</v>
      </c>
      <c r="L801" s="26" t="s">
        <v>835</v>
      </c>
      <c r="M801" s="23"/>
      <c r="N801" s="23"/>
      <c r="O801" s="24" t="str">
        <f t="shared" si="96"/>
        <v xml:space="preserve">
  - 
    name:  双曲线的定义
    title:  双曲线的定义
    description: 
    koLyro: point
    koLyri:  just
    son: </v>
      </c>
      <c r="P801" s="27" t="str">
        <f t="shared" si="103"/>
        <v xml:space="preserve">
          - 
            name:  双曲线的定义
            title:  双曲线的定义
            description: 
            koLyro: point
            koLyri:  just
            son: </v>
      </c>
    </row>
    <row r="802" spans="1:16" ht="15" customHeight="1">
      <c r="A802" s="20">
        <f t="shared" si="97"/>
        <v>4</v>
      </c>
      <c r="B802" s="21" t="str">
        <f t="shared" si="98"/>
        <v>知识点</v>
      </c>
      <c r="C802" s="21" t="str">
        <f t="shared" si="99"/>
        <v>双曲线的标准方程</v>
      </c>
      <c r="D802" s="21" t="str">
        <f>IFERROR(IF(I802=1,INDEX( {"chinese","english","math","physics","chemistry","biology","politics","history","geography"},MATCH(C802,{"语文","英语","数学","物理","化学","生物","政治","历史","地理"},0)),IF(I802=2,INDEX(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802,{"单项选择","阅读理解","信息匹配","完形填空","短文填空","单句填空","短文改错","单句改错","句型转换","翻译短语","翻译句子","词汇/短语及固搭","完成句子","听力"},0)),"")), "")</f>
        <v/>
      </c>
      <c r="E802" s="21" t="str">
        <f t="shared" si="100"/>
        <v>知识点</v>
      </c>
      <c r="F802" s="21" t="str">
        <f t="shared" si="101"/>
        <v>恰</v>
      </c>
      <c r="G802" s="21" t="str">
        <f>INDEX( {"body","discipline","area","topic","point"},MATCH(E802,{"知识体","知识域","知识区","知识主题","知识点"},0))</f>
        <v>point</v>
      </c>
      <c r="H802" s="21" t="str">
        <f>INDEX( {"super","just","sub","infras"},MATCH(F802,{"超","恰","亚","次"},0))</f>
        <v>just</v>
      </c>
      <c r="I802" s="21">
        <f>MATCH(E802,{"知识体","知识域","知识区","知识主题","知识点"},0)-1</f>
        <v>4</v>
      </c>
      <c r="J802" s="21">
        <f>MATCH(F802,{"超","恰","亚","次"},0)-1</f>
        <v>1</v>
      </c>
      <c r="K802" s="21" t="str">
        <f t="shared" si="102"/>
        <v>数学</v>
      </c>
      <c r="L802" s="26" t="s">
        <v>836</v>
      </c>
      <c r="M802" s="23"/>
      <c r="N802" s="23"/>
      <c r="O802" s="24" t="str">
        <f t="shared" si="96"/>
        <v xml:space="preserve">
  - 
    name:  双曲线的标准方程
    title:  双曲线的标准方程
    description: 
    koLyro: point
    koLyri:  just
    son: </v>
      </c>
      <c r="P802" s="27" t="str">
        <f t="shared" si="103"/>
        <v xml:space="preserve">
          - 
            name:  双曲线的标准方程
            title:  双曲线的标准方程
            description: 
            koLyro: point
            koLyri:  just
            son: </v>
      </c>
    </row>
    <row r="803" spans="1:16" ht="15" customHeight="1">
      <c r="A803" s="20">
        <f t="shared" si="97"/>
        <v>5</v>
      </c>
      <c r="B803" s="21" t="str">
        <f t="shared" si="98"/>
        <v>知识亚点</v>
      </c>
      <c r="C803" s="21" t="str">
        <f t="shared" si="99"/>
        <v>根据双曲线方程求参数范围</v>
      </c>
      <c r="D803" s="21" t="str">
        <f>IFERROR(IF(I803=1,INDEX( {"chinese","english","math","physics","chemistry","biology","politics","history","geography"},MATCH(C803,{"语文","英语","数学","物理","化学","生物","政治","历史","地理"},0)),IF(I803=2,INDEX(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803,{"单项选择","阅读理解","信息匹配","完形填空","短文填空","单句填空","短文改错","单句改错","句型转换","翻译短语","翻译句子","词汇/短语及固搭","完成句子","听力"},0)),"")), "")</f>
        <v/>
      </c>
      <c r="E803" s="21" t="str">
        <f t="shared" si="100"/>
        <v>知识点</v>
      </c>
      <c r="F803" s="21" t="str">
        <f t="shared" si="101"/>
        <v>亚</v>
      </c>
      <c r="G803" s="21" t="str">
        <f>INDEX( {"body","discipline","area","topic","point"},MATCH(E803,{"知识体","知识域","知识区","知识主题","知识点"},0))</f>
        <v>point</v>
      </c>
      <c r="H803" s="21" t="str">
        <f>INDEX( {"super","just","sub","infras"},MATCH(F803,{"超","恰","亚","次"},0))</f>
        <v>sub</v>
      </c>
      <c r="I803" s="21">
        <f>MATCH(E803,{"知识体","知识域","知识区","知识主题","知识点"},0)-1</f>
        <v>4</v>
      </c>
      <c r="J803" s="21">
        <f>MATCH(F803,{"超","恰","亚","次"},0)-1</f>
        <v>2</v>
      </c>
      <c r="K803" s="21" t="str">
        <f t="shared" si="102"/>
        <v>数学</v>
      </c>
      <c r="L803" s="26" t="s">
        <v>837</v>
      </c>
      <c r="M803" s="23"/>
      <c r="N803" s="23"/>
      <c r="O803" s="24" t="str">
        <f t="shared" si="96"/>
        <v xml:space="preserve">
  - 
    name:  根据双曲线方程求参数范围
    title:  根据双曲线方程求参数范围
    description: 
    koLyro: point
    koLyri:  sub
    son: </v>
      </c>
      <c r="P803" s="27" t="str">
        <f t="shared" si="103"/>
        <v xml:space="preserve">
            - 
              name:  根据双曲线方程求参数范围
              title:  根据双曲线方程求参数范围
              description: 
              koLyro: point
              koLyri:  sub
              son: </v>
      </c>
    </row>
    <row r="804" spans="1:16" ht="15" customHeight="1">
      <c r="A804" s="20">
        <f t="shared" si="97"/>
        <v>5</v>
      </c>
      <c r="B804" s="21" t="str">
        <f t="shared" si="98"/>
        <v>知识亚点</v>
      </c>
      <c r="C804" s="21" t="str">
        <f t="shared" si="99"/>
        <v>双曲线中的基本计算</v>
      </c>
      <c r="D804" s="21" t="str">
        <f>IFERROR(IF(I804=1,INDEX( {"chinese","english","math","physics","chemistry","biology","politics","history","geography"},MATCH(C804,{"语文","英语","数学","物理","化学","生物","政治","历史","地理"},0)),IF(I804=2,INDEX(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804,{"单项选择","阅读理解","信息匹配","完形填空","短文填空","单句填空","短文改错","单句改错","句型转换","翻译短语","翻译句子","词汇/短语及固搭","完成句子","听力"},0)),"")), "")</f>
        <v/>
      </c>
      <c r="E804" s="21" t="str">
        <f t="shared" si="100"/>
        <v>知识点</v>
      </c>
      <c r="F804" s="21" t="str">
        <f t="shared" si="101"/>
        <v>亚</v>
      </c>
      <c r="G804" s="21" t="str">
        <f>INDEX( {"body","discipline","area","topic","point"},MATCH(E804,{"知识体","知识域","知识区","知识主题","知识点"},0))</f>
        <v>point</v>
      </c>
      <c r="H804" s="21" t="str">
        <f>INDEX( {"super","just","sub","infras"},MATCH(F804,{"超","恰","亚","次"},0))</f>
        <v>sub</v>
      </c>
      <c r="I804" s="21">
        <f>MATCH(E804,{"知识体","知识域","知识区","知识主题","知识点"},0)-1</f>
        <v>4</v>
      </c>
      <c r="J804" s="21">
        <f>MATCH(F804,{"超","恰","亚","次"},0)-1</f>
        <v>2</v>
      </c>
      <c r="K804" s="21" t="str">
        <f t="shared" si="102"/>
        <v>数学</v>
      </c>
      <c r="L804" s="26" t="s">
        <v>838</v>
      </c>
      <c r="M804" s="23"/>
      <c r="N804" s="23"/>
      <c r="O804" s="24" t="str">
        <f t="shared" si="96"/>
        <v xml:space="preserve">
  - 
    name:  双曲线中的基本计算
    title:  双曲线中的基本计算
    description: 
    koLyro: point
    koLyri:  sub
    son: </v>
      </c>
      <c r="P804" s="27" t="str">
        <f t="shared" si="103"/>
        <v xml:space="preserve">
            - 
              name:  双曲线中的基本计算
              title:  双曲线中的基本计算
              description: 
              koLyro: point
              koLyri:  sub
              son: </v>
      </c>
    </row>
    <row r="805" spans="1:16" ht="15" customHeight="1">
      <c r="A805" s="20">
        <f t="shared" si="97"/>
        <v>5</v>
      </c>
      <c r="B805" s="21" t="str">
        <f t="shared" si="98"/>
        <v>知识亚点</v>
      </c>
      <c r="C805" s="21" t="str">
        <f t="shared" si="99"/>
        <v>双曲线的离心率</v>
      </c>
      <c r="D805" s="21" t="str">
        <f>IFERROR(IF(I805=1,INDEX( {"chinese","english","math","physics","chemistry","biology","politics","history","geography"},MATCH(C805,{"语文","英语","数学","物理","化学","生物","政治","历史","地理"},0)),IF(I805=2,INDEX(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805,{"单项选择","阅读理解","信息匹配","完形填空","短文填空","单句填空","短文改错","单句改错","句型转换","翻译短语","翻译句子","词汇/短语及固搭","完成句子","听力"},0)),"")), "")</f>
        <v/>
      </c>
      <c r="E805" s="21" t="str">
        <f t="shared" si="100"/>
        <v>知识点</v>
      </c>
      <c r="F805" s="21" t="str">
        <f t="shared" si="101"/>
        <v>亚</v>
      </c>
      <c r="G805" s="21" t="str">
        <f>INDEX( {"body","discipline","area","topic","point"},MATCH(E805,{"知识体","知识域","知识区","知识主题","知识点"},0))</f>
        <v>point</v>
      </c>
      <c r="H805" s="21" t="str">
        <f>INDEX( {"super","just","sub","infras"},MATCH(F805,{"超","恰","亚","次"},0))</f>
        <v>sub</v>
      </c>
      <c r="I805" s="21">
        <f>MATCH(E805,{"知识体","知识域","知识区","知识主题","知识点"},0)-1</f>
        <v>4</v>
      </c>
      <c r="J805" s="21">
        <f>MATCH(F805,{"超","恰","亚","次"},0)-1</f>
        <v>2</v>
      </c>
      <c r="K805" s="21" t="str">
        <f t="shared" si="102"/>
        <v>数学</v>
      </c>
      <c r="L805" s="26" t="s">
        <v>839</v>
      </c>
      <c r="M805" s="23"/>
      <c r="N805" s="23"/>
      <c r="O805" s="24" t="str">
        <f t="shared" si="96"/>
        <v xml:space="preserve">
  - 
    name:  双曲线的离心率
    title:  双曲线的离心率
    description: 
    koLyro: point
    koLyri:  sub
    son: </v>
      </c>
      <c r="P805" s="27" t="str">
        <f t="shared" si="103"/>
        <v xml:space="preserve">
            - 
              name:  双曲线的离心率
              title:  双曲线的离心率
              description: 
              koLyro: point
              koLyri:  sub
              son: </v>
      </c>
    </row>
    <row r="806" spans="1:16" ht="15" customHeight="1">
      <c r="A806" s="20">
        <f t="shared" si="97"/>
        <v>5</v>
      </c>
      <c r="B806" s="21" t="str">
        <f t="shared" si="98"/>
        <v>知识亚点</v>
      </c>
      <c r="C806" s="21" t="str">
        <f t="shared" si="99"/>
        <v>双曲线的渐近线问题</v>
      </c>
      <c r="D806" s="21" t="str">
        <f>IFERROR(IF(I806=1,INDEX( {"chinese","english","math","physics","chemistry","biology","politics","history","geography"},MATCH(C806,{"语文","英语","数学","物理","化学","生物","政治","历史","地理"},0)),IF(I806=2,INDEX(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806,{"单项选择","阅读理解","信息匹配","完形填空","短文填空","单句填空","短文改错","单句改错","句型转换","翻译短语","翻译句子","词汇/短语及固搭","完成句子","听力"},0)),"")), "")</f>
        <v/>
      </c>
      <c r="E806" s="21" t="str">
        <f t="shared" si="100"/>
        <v>知识点</v>
      </c>
      <c r="F806" s="21" t="str">
        <f t="shared" si="101"/>
        <v>亚</v>
      </c>
      <c r="G806" s="21" t="str">
        <f>INDEX( {"body","discipline","area","topic","point"},MATCH(E806,{"知识体","知识域","知识区","知识主题","知识点"},0))</f>
        <v>point</v>
      </c>
      <c r="H806" s="21" t="str">
        <f>INDEX( {"super","just","sub","infras"},MATCH(F806,{"超","恰","亚","次"},0))</f>
        <v>sub</v>
      </c>
      <c r="I806" s="21">
        <f>MATCH(E806,{"知识体","知识域","知识区","知识主题","知识点"},0)-1</f>
        <v>4</v>
      </c>
      <c r="J806" s="21">
        <f>MATCH(F806,{"超","恰","亚","次"},0)-1</f>
        <v>2</v>
      </c>
      <c r="K806" s="21" t="str">
        <f t="shared" si="102"/>
        <v>数学</v>
      </c>
      <c r="L806" s="26" t="s">
        <v>840</v>
      </c>
      <c r="M806" s="23"/>
      <c r="N806" s="23"/>
      <c r="O806" s="24" t="str">
        <f t="shared" si="96"/>
        <v xml:space="preserve">
  - 
    name:  双曲线的渐近线问题
    title:  双曲线的渐近线问题
    description: 
    koLyro: point
    koLyri:  sub
    son: </v>
      </c>
      <c r="P806" s="27" t="str">
        <f t="shared" si="103"/>
        <v xml:space="preserve">
            - 
              name:  双曲线的渐近线问题
              title:  双曲线的渐近线问题
              description: 
              koLyro: point
              koLyri:  sub
              son: </v>
      </c>
    </row>
    <row r="807" spans="1:16" ht="15" customHeight="1">
      <c r="A807" s="20">
        <f t="shared" si="97"/>
        <v>5</v>
      </c>
      <c r="B807" s="21" t="str">
        <f t="shared" si="98"/>
        <v>知识亚点</v>
      </c>
      <c r="C807" s="21" t="str">
        <f t="shared" si="99"/>
        <v>双曲线中的焦点三角形</v>
      </c>
      <c r="D807" s="21" t="str">
        <f>IFERROR(IF(I807=1,INDEX( {"chinese","english","math","physics","chemistry","biology","politics","history","geography"},MATCH(C807,{"语文","英语","数学","物理","化学","生物","政治","历史","地理"},0)),IF(I807=2,INDEX(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807,{"单项选择","阅读理解","信息匹配","完形填空","短文填空","单句填空","短文改错","单句改错","句型转换","翻译短语","翻译句子","词汇/短语及固搭","完成句子","听力"},0)),"")), "")</f>
        <v/>
      </c>
      <c r="E807" s="21" t="str">
        <f t="shared" si="100"/>
        <v>知识点</v>
      </c>
      <c r="F807" s="21" t="str">
        <f t="shared" si="101"/>
        <v>亚</v>
      </c>
      <c r="G807" s="21" t="str">
        <f>INDEX( {"body","discipline","area","topic","point"},MATCH(E807,{"知识体","知识域","知识区","知识主题","知识点"},0))</f>
        <v>point</v>
      </c>
      <c r="H807" s="21" t="str">
        <f>INDEX( {"super","just","sub","infras"},MATCH(F807,{"超","恰","亚","次"},0))</f>
        <v>sub</v>
      </c>
      <c r="I807" s="21">
        <f>MATCH(E807,{"知识体","知识域","知识区","知识主题","知识点"},0)-1</f>
        <v>4</v>
      </c>
      <c r="J807" s="21">
        <f>MATCH(F807,{"超","恰","亚","次"},0)-1</f>
        <v>2</v>
      </c>
      <c r="K807" s="21" t="str">
        <f t="shared" si="102"/>
        <v>数学</v>
      </c>
      <c r="L807" s="26" t="s">
        <v>841</v>
      </c>
      <c r="M807" s="23"/>
      <c r="N807" s="23"/>
      <c r="O807" s="24" t="str">
        <f t="shared" si="96"/>
        <v xml:space="preserve">
  - 
    name:  双曲线中的焦点三角形
    title:  双曲线中的焦点三角形
    description: 
    koLyro: point
    koLyri:  sub
    son: </v>
      </c>
      <c r="P807" s="27" t="str">
        <f t="shared" si="103"/>
        <v xml:space="preserve">
            - 
              name:  双曲线中的焦点三角形
              title:  双曲线中的焦点三角形
              description: 
              koLyro: point
              koLyri:  sub
              son: </v>
      </c>
    </row>
    <row r="808" spans="1:16" ht="15" customHeight="1">
      <c r="A808" s="20">
        <f t="shared" si="97"/>
        <v>4</v>
      </c>
      <c r="B808" s="21" t="str">
        <f t="shared" si="98"/>
        <v>知识点</v>
      </c>
      <c r="C808" s="21" t="str">
        <f t="shared" si="99"/>
        <v>点与双曲线的位置关系</v>
      </c>
      <c r="D808" s="21" t="str">
        <f>IFERROR(IF(I808=1,INDEX( {"chinese","english","math","physics","chemistry","biology","politics","history","geography"},MATCH(C808,{"语文","英语","数学","物理","化学","生物","政治","历史","地理"},0)),IF(I808=2,INDEX(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808,{"单项选择","阅读理解","信息匹配","完形填空","短文填空","单句填空","短文改错","单句改错","句型转换","翻译短语","翻译句子","词汇/短语及固搭","完成句子","听力"},0)),"")), "")</f>
        <v/>
      </c>
      <c r="E808" s="21" t="str">
        <f t="shared" si="100"/>
        <v>知识点</v>
      </c>
      <c r="F808" s="21" t="str">
        <f t="shared" si="101"/>
        <v>恰</v>
      </c>
      <c r="G808" s="21" t="str">
        <f>INDEX( {"body","discipline","area","topic","point"},MATCH(E808,{"知识体","知识域","知识区","知识主题","知识点"},0))</f>
        <v>point</v>
      </c>
      <c r="H808" s="21" t="str">
        <f>INDEX( {"super","just","sub","infras"},MATCH(F808,{"超","恰","亚","次"},0))</f>
        <v>just</v>
      </c>
      <c r="I808" s="21">
        <f>MATCH(E808,{"知识体","知识域","知识区","知识主题","知识点"},0)-1</f>
        <v>4</v>
      </c>
      <c r="J808" s="21">
        <f>MATCH(F808,{"超","恰","亚","次"},0)-1</f>
        <v>1</v>
      </c>
      <c r="K808" s="21" t="str">
        <f t="shared" si="102"/>
        <v>数学</v>
      </c>
      <c r="L808" s="26" t="s">
        <v>842</v>
      </c>
      <c r="M808" s="23"/>
      <c r="N808" s="23"/>
      <c r="O808" s="24" t="str">
        <f t="shared" si="96"/>
        <v xml:space="preserve">
  - 
    name:  点与双曲线的位置关系
    title:  点与双曲线的位置关系
    description: 
    koLyro: point
    koLyri:  just
    son: </v>
      </c>
      <c r="P808" s="27" t="str">
        <f t="shared" si="103"/>
        <v xml:space="preserve">
          - 
            name:  点与双曲线的位置关系
            title:  点与双曲线的位置关系
            description: 
            koLyro: point
            koLyri:  just
            son: </v>
      </c>
    </row>
    <row r="809" spans="1:16" ht="15" customHeight="1">
      <c r="A809" s="20">
        <f t="shared" si="97"/>
        <v>5</v>
      </c>
      <c r="B809" s="21" t="str">
        <f t="shared" si="98"/>
        <v>知识亚点</v>
      </c>
      <c r="C809" s="21" t="str">
        <f t="shared" si="99"/>
        <v>直线和双曲线的位置关系</v>
      </c>
      <c r="D809" s="21" t="str">
        <f>IFERROR(IF(I809=1,INDEX( {"chinese","english","math","physics","chemistry","biology","politics","history","geography"},MATCH(C809,{"语文","英语","数学","物理","化学","生物","政治","历史","地理"},0)),IF(I809=2,INDEX(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809,{"单项选择","阅读理解","信息匹配","完形填空","短文填空","单句填空","短文改错","单句改错","句型转换","翻译短语","翻译句子","词汇/短语及固搭","完成句子","听力"},0)),"")), "")</f>
        <v/>
      </c>
      <c r="E809" s="21" t="str">
        <f t="shared" si="100"/>
        <v>知识点</v>
      </c>
      <c r="F809" s="21" t="str">
        <f t="shared" si="101"/>
        <v>亚</v>
      </c>
      <c r="G809" s="21" t="str">
        <f>INDEX( {"body","discipline","area","topic","point"},MATCH(E809,{"知识体","知识域","知识区","知识主题","知识点"},0))</f>
        <v>point</v>
      </c>
      <c r="H809" s="21" t="str">
        <f>INDEX( {"super","just","sub","infras"},MATCH(F809,{"超","恰","亚","次"},0))</f>
        <v>sub</v>
      </c>
      <c r="I809" s="21">
        <f>MATCH(E809,{"知识体","知识域","知识区","知识主题","知识点"},0)-1</f>
        <v>4</v>
      </c>
      <c r="J809" s="21">
        <f>MATCH(F809,{"超","恰","亚","次"},0)-1</f>
        <v>2</v>
      </c>
      <c r="K809" s="21" t="str">
        <f t="shared" si="102"/>
        <v>数学</v>
      </c>
      <c r="L809" s="26" t="s">
        <v>843</v>
      </c>
      <c r="M809" s="23"/>
      <c r="N809" s="23"/>
      <c r="O809" s="24" t="str">
        <f t="shared" si="96"/>
        <v xml:space="preserve">
  - 
    name:  直线和双曲线的位置关系
    title:  直线和双曲线的位置关系
    description: 
    koLyro: point
    koLyri:  sub
    son: </v>
      </c>
      <c r="P809" s="27" t="str">
        <f t="shared" si="103"/>
        <v xml:space="preserve">
            - 
              name:  直线和双曲线的位置关系
              title:  直线和双曲线的位置关系
              description: 
              koLyro: point
              koLyri:  sub
              son: </v>
      </c>
    </row>
    <row r="810" spans="1:16" ht="15" customHeight="1">
      <c r="A810" s="20">
        <f t="shared" si="97"/>
        <v>5</v>
      </c>
      <c r="B810" s="21" t="str">
        <f t="shared" si="98"/>
        <v>知识亚点</v>
      </c>
      <c r="C810" s="21" t="str">
        <f t="shared" si="99"/>
        <v>直线与双曲线的相交弦长（交点）</v>
      </c>
      <c r="D810" s="21" t="str">
        <f>IFERROR(IF(I810=1,INDEX( {"chinese","english","math","physics","chemistry","biology","politics","history","geography"},MATCH(C810,{"语文","英语","数学","物理","化学","生物","政治","历史","地理"},0)),IF(I810=2,INDEX(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810,{"单项选择","阅读理解","信息匹配","完形填空","短文填空","单句填空","短文改错","单句改错","句型转换","翻译短语","翻译句子","词汇/短语及固搭","完成句子","听力"},0)),"")), "")</f>
        <v/>
      </c>
      <c r="E810" s="21" t="str">
        <f t="shared" si="100"/>
        <v>知识点</v>
      </c>
      <c r="F810" s="21" t="str">
        <f t="shared" si="101"/>
        <v>亚</v>
      </c>
      <c r="G810" s="21" t="str">
        <f>INDEX( {"body","discipline","area","topic","point"},MATCH(E810,{"知识体","知识域","知识区","知识主题","知识点"},0))</f>
        <v>point</v>
      </c>
      <c r="H810" s="21" t="str">
        <f>INDEX( {"super","just","sub","infras"},MATCH(F810,{"超","恰","亚","次"},0))</f>
        <v>sub</v>
      </c>
      <c r="I810" s="21">
        <f>MATCH(E810,{"知识体","知识域","知识区","知识主题","知识点"},0)-1</f>
        <v>4</v>
      </c>
      <c r="J810" s="21">
        <f>MATCH(F810,{"超","恰","亚","次"},0)-1</f>
        <v>2</v>
      </c>
      <c r="K810" s="21" t="str">
        <f t="shared" si="102"/>
        <v>数学</v>
      </c>
      <c r="L810" s="26" t="s">
        <v>844</v>
      </c>
      <c r="M810" s="23"/>
      <c r="N810" s="23"/>
      <c r="O810" s="24" t="str">
        <f t="shared" si="96"/>
        <v xml:space="preserve">
  - 
    name:  直线与双曲线的相交弦长（交点）
    title:  直线与双曲线的相交弦长（交点）
    description: 
    koLyro: point
    koLyri:  sub
    son: </v>
      </c>
      <c r="P810" s="27" t="str">
        <f t="shared" si="103"/>
        <v xml:space="preserve">
            - 
              name:  直线与双曲线的相交弦长（交点）
              title:  直线与双曲线的相交弦长（交点）
              description: 
              koLyro: point
              koLyri:  sub
              son: </v>
      </c>
    </row>
    <row r="811" spans="1:16" ht="15" customHeight="1">
      <c r="A811" s="20">
        <f t="shared" si="97"/>
        <v>5</v>
      </c>
      <c r="B811" s="21" t="str">
        <f t="shared" si="98"/>
        <v>知识亚点</v>
      </c>
      <c r="C811" s="21" t="str">
        <f t="shared" si="99"/>
        <v>直线和双曲线相交后的等量（不等）关系的应用</v>
      </c>
      <c r="D811" s="21" t="str">
        <f>IFERROR(IF(I811=1,INDEX( {"chinese","english","math","physics","chemistry","biology","politics","history","geography"},MATCH(C811,{"语文","英语","数学","物理","化学","生物","政治","历史","地理"},0)),IF(I811=2,INDEX(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811,{"单项选择","阅读理解","信息匹配","完形填空","短文填空","单句填空","短文改错","单句改错","句型转换","翻译短语","翻译句子","词汇/短语及固搭","完成句子","听力"},0)),"")), "")</f>
        <v/>
      </c>
      <c r="E811" s="21" t="str">
        <f t="shared" si="100"/>
        <v>知识点</v>
      </c>
      <c r="F811" s="21" t="str">
        <f t="shared" si="101"/>
        <v>亚</v>
      </c>
      <c r="G811" s="21" t="str">
        <f>INDEX( {"body","discipline","area","topic","point"},MATCH(E811,{"知识体","知识域","知识区","知识主题","知识点"},0))</f>
        <v>point</v>
      </c>
      <c r="H811" s="21" t="str">
        <f>INDEX( {"super","just","sub","infras"},MATCH(F811,{"超","恰","亚","次"},0))</f>
        <v>sub</v>
      </c>
      <c r="I811" s="21">
        <f>MATCH(E811,{"知识体","知识域","知识区","知识主题","知识点"},0)-1</f>
        <v>4</v>
      </c>
      <c r="J811" s="21">
        <f>MATCH(F811,{"超","恰","亚","次"},0)-1</f>
        <v>2</v>
      </c>
      <c r="K811" s="21" t="str">
        <f t="shared" si="102"/>
        <v>数学</v>
      </c>
      <c r="L811" s="26" t="s">
        <v>845</v>
      </c>
      <c r="M811" s="23"/>
      <c r="N811" s="23"/>
      <c r="O811" s="24" t="str">
        <f t="shared" si="96"/>
        <v xml:space="preserve">
  - 
    name:  直线和双曲线相交后的等量（不等）关系的应用
    title:  直线和双曲线相交后的等量（不等）关系的应用
    description: 
    koLyro: point
    koLyri:  sub
    son: </v>
      </c>
      <c r="P811" s="27" t="str">
        <f t="shared" si="103"/>
        <v xml:space="preserve">
            - 
              name:  直线和双曲线相交后的等量（不等）关系的应用
              title:  直线和双曲线相交后的等量（不等）关系的应用
              description: 
              koLyro: point
              koLyri:  sub
              son: </v>
      </c>
    </row>
    <row r="812" spans="1:16" ht="15" customHeight="1">
      <c r="A812" s="20">
        <f t="shared" si="97"/>
        <v>5</v>
      </c>
      <c r="B812" s="21" t="str">
        <f t="shared" si="98"/>
        <v>知识亚点</v>
      </c>
      <c r="C812" s="21" t="str">
        <f t="shared" si="99"/>
        <v>直线和双曲线的定点定直线问题</v>
      </c>
      <c r="D812" s="21" t="str">
        <f>IFERROR(IF(I812=1,INDEX( {"chinese","english","math","physics","chemistry","biology","politics","history","geography"},MATCH(C812,{"语文","英语","数学","物理","化学","生物","政治","历史","地理"},0)),IF(I812=2,INDEX(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812,{"单项选择","阅读理解","信息匹配","完形填空","短文填空","单句填空","短文改错","单句改错","句型转换","翻译短语","翻译句子","词汇/短语及固搭","完成句子","听力"},0)),"")), "")</f>
        <v/>
      </c>
      <c r="E812" s="21" t="str">
        <f t="shared" si="100"/>
        <v>知识点</v>
      </c>
      <c r="F812" s="21" t="str">
        <f t="shared" si="101"/>
        <v>亚</v>
      </c>
      <c r="G812" s="21" t="str">
        <f>INDEX( {"body","discipline","area","topic","point"},MATCH(E812,{"知识体","知识域","知识区","知识主题","知识点"},0))</f>
        <v>point</v>
      </c>
      <c r="H812" s="21" t="str">
        <f>INDEX( {"super","just","sub","infras"},MATCH(F812,{"超","恰","亚","次"},0))</f>
        <v>sub</v>
      </c>
      <c r="I812" s="21">
        <f>MATCH(E812,{"知识体","知识域","知识区","知识主题","知识点"},0)-1</f>
        <v>4</v>
      </c>
      <c r="J812" s="21">
        <f>MATCH(F812,{"超","恰","亚","次"},0)-1</f>
        <v>2</v>
      </c>
      <c r="K812" s="21" t="str">
        <f t="shared" si="102"/>
        <v>数学</v>
      </c>
      <c r="L812" s="26" t="s">
        <v>846</v>
      </c>
      <c r="M812" s="23"/>
      <c r="N812" s="23"/>
      <c r="O812" s="24" t="str">
        <f t="shared" si="96"/>
        <v xml:space="preserve">
  - 
    name:  直线和双曲线的定点定直线问题
    title:  直线和双曲线的定点定直线问题
    description: 
    koLyro: point
    koLyri:  sub
    son: </v>
      </c>
      <c r="P812" s="27" t="str">
        <f t="shared" si="103"/>
        <v xml:space="preserve">
            - 
              name:  直线和双曲线的定点定直线问题
              title:  直线和双曲线的定点定直线问题
              description: 
              koLyro: point
              koLyri:  sub
              son: </v>
      </c>
    </row>
    <row r="813" spans="1:16" ht="15" customHeight="1">
      <c r="A813" s="20">
        <f t="shared" si="97"/>
        <v>4</v>
      </c>
      <c r="B813" s="21" t="str">
        <f t="shared" si="98"/>
        <v>知识点</v>
      </c>
      <c r="C813" s="21" t="str">
        <f t="shared" si="99"/>
        <v>双曲线中的最值和范围问题</v>
      </c>
      <c r="D813" s="21" t="str">
        <f>IFERROR(IF(I813=1,INDEX( {"chinese","english","math","physics","chemistry","biology","politics","history","geography"},MATCH(C813,{"语文","英语","数学","物理","化学","生物","政治","历史","地理"},0)),IF(I813=2,INDEX(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813,{"单项选择","阅读理解","信息匹配","完形填空","短文填空","单句填空","短文改错","单句改错","句型转换","翻译短语","翻译句子","词汇/短语及固搭","完成句子","听力"},0)),"")), "")</f>
        <v/>
      </c>
      <c r="E813" s="21" t="str">
        <f t="shared" si="100"/>
        <v>知识点</v>
      </c>
      <c r="F813" s="21" t="str">
        <f t="shared" si="101"/>
        <v>恰</v>
      </c>
      <c r="G813" s="21" t="str">
        <f>INDEX( {"body","discipline","area","topic","point"},MATCH(E813,{"知识体","知识域","知识区","知识主题","知识点"},0))</f>
        <v>point</v>
      </c>
      <c r="H813" s="21" t="str">
        <f>INDEX( {"super","just","sub","infras"},MATCH(F813,{"超","恰","亚","次"},0))</f>
        <v>just</v>
      </c>
      <c r="I813" s="21">
        <f>MATCH(E813,{"知识体","知识域","知识区","知识主题","知识点"},0)-1</f>
        <v>4</v>
      </c>
      <c r="J813" s="21">
        <f>MATCH(F813,{"超","恰","亚","次"},0)-1</f>
        <v>1</v>
      </c>
      <c r="K813" s="21" t="str">
        <f t="shared" si="102"/>
        <v>数学</v>
      </c>
      <c r="L813" s="26" t="s">
        <v>847</v>
      </c>
      <c r="M813" s="23"/>
      <c r="N813" s="23"/>
      <c r="O813" s="24" t="str">
        <f t="shared" si="96"/>
        <v xml:space="preserve">
  - 
    name:  双曲线中的最值和范围问题
    title:  双曲线中的最值和范围问题
    description: 
    koLyro: point
    koLyri:  just
    son: </v>
      </c>
      <c r="P813" s="27" t="str">
        <f t="shared" si="103"/>
        <v xml:space="preserve">
          - 
            name:  双曲线中的最值和范围问题
            title:  双曲线中的最值和范围问题
            description: 
            koLyro: point
            koLyri:  just
            son: </v>
      </c>
    </row>
    <row r="814" spans="1:16" ht="15" customHeight="1">
      <c r="A814" s="20">
        <f t="shared" si="97"/>
        <v>4</v>
      </c>
      <c r="B814" s="21" t="str">
        <f t="shared" si="98"/>
        <v>知识点</v>
      </c>
      <c r="C814" s="21" t="str">
        <f t="shared" si="99"/>
        <v>双曲线中的面积问题</v>
      </c>
      <c r="D814" s="21" t="str">
        <f>IFERROR(IF(I814=1,INDEX( {"chinese","english","math","physics","chemistry","biology","politics","history","geography"},MATCH(C814,{"语文","英语","数学","物理","化学","生物","政治","历史","地理"},0)),IF(I814=2,INDEX(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814,{"单项选择","阅读理解","信息匹配","完形填空","短文填空","单句填空","短文改错","单句改错","句型转换","翻译短语","翻译句子","词汇/短语及固搭","完成句子","听力"},0)),"")), "")</f>
        <v/>
      </c>
      <c r="E814" s="21" t="str">
        <f t="shared" si="100"/>
        <v>知识点</v>
      </c>
      <c r="F814" s="21" t="str">
        <f t="shared" si="101"/>
        <v>恰</v>
      </c>
      <c r="G814" s="21" t="str">
        <f>INDEX( {"body","discipline","area","topic","point"},MATCH(E814,{"知识体","知识域","知识区","知识主题","知识点"},0))</f>
        <v>point</v>
      </c>
      <c r="H814" s="21" t="str">
        <f>INDEX( {"super","just","sub","infras"},MATCH(F814,{"超","恰","亚","次"},0))</f>
        <v>just</v>
      </c>
      <c r="I814" s="21">
        <f>MATCH(E814,{"知识体","知识域","知识区","知识主题","知识点"},0)-1</f>
        <v>4</v>
      </c>
      <c r="J814" s="21">
        <f>MATCH(F814,{"超","恰","亚","次"},0)-1</f>
        <v>1</v>
      </c>
      <c r="K814" s="21" t="str">
        <f t="shared" si="102"/>
        <v>数学</v>
      </c>
      <c r="L814" s="26" t="s">
        <v>848</v>
      </c>
      <c r="M814" s="23"/>
      <c r="N814" s="23"/>
      <c r="O814" s="24" t="str">
        <f t="shared" si="96"/>
        <v xml:space="preserve">
  - 
    name:  双曲线中的面积问题
    title:  双曲线中的面积问题
    description: 
    koLyro: point
    koLyri:  just
    son: </v>
      </c>
      <c r="P814" s="27" t="str">
        <f t="shared" si="103"/>
        <v xml:space="preserve">
          - 
            name:  双曲线中的面积问题
            title:  双曲线中的面积问题
            description: 
            koLyro: point
            koLyri:  just
            son: </v>
      </c>
    </row>
    <row r="815" spans="1:16" ht="15" customHeight="1">
      <c r="A815" s="20">
        <f t="shared" si="97"/>
        <v>4</v>
      </c>
      <c r="B815" s="21" t="str">
        <f t="shared" si="98"/>
        <v>知识点</v>
      </c>
      <c r="C815" s="21" t="str">
        <f t="shared" si="99"/>
        <v>双曲线中的探索性问题（存在性，恒成立问题）</v>
      </c>
      <c r="D815" s="21" t="str">
        <f>IFERROR(IF(I815=1,INDEX( {"chinese","english","math","physics","chemistry","biology","politics","history","geography"},MATCH(C815,{"语文","英语","数学","物理","化学","生物","政治","历史","地理"},0)),IF(I815=2,INDEX(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815,{"单项选择","阅读理解","信息匹配","完形填空","短文填空","单句填空","短文改错","单句改错","句型转换","翻译短语","翻译句子","词汇/短语及固搭","完成句子","听力"},0)),"")), "")</f>
        <v/>
      </c>
      <c r="E815" s="21" t="str">
        <f t="shared" si="100"/>
        <v>知识点</v>
      </c>
      <c r="F815" s="21" t="str">
        <f t="shared" si="101"/>
        <v>恰</v>
      </c>
      <c r="G815" s="21" t="str">
        <f>INDEX( {"body","discipline","area","topic","point"},MATCH(E815,{"知识体","知识域","知识区","知识主题","知识点"},0))</f>
        <v>point</v>
      </c>
      <c r="H815" s="21" t="str">
        <f>INDEX( {"super","just","sub","infras"},MATCH(F815,{"超","恰","亚","次"},0))</f>
        <v>just</v>
      </c>
      <c r="I815" s="21">
        <f>MATCH(E815,{"知识体","知识域","知识区","知识主题","知识点"},0)-1</f>
        <v>4</v>
      </c>
      <c r="J815" s="21">
        <f>MATCH(F815,{"超","恰","亚","次"},0)-1</f>
        <v>1</v>
      </c>
      <c r="K815" s="21" t="str">
        <f t="shared" si="102"/>
        <v>数学</v>
      </c>
      <c r="L815" s="26" t="s">
        <v>849</v>
      </c>
      <c r="M815" s="23"/>
      <c r="N815" s="23"/>
      <c r="O815" s="24" t="str">
        <f t="shared" si="96"/>
        <v xml:space="preserve">
  - 
    name:  双曲线中的探索性问题（存在性，恒成立问题）
    title:  双曲线中的探索性问题（存在性，恒成立问题）
    description: 
    koLyro: point
    koLyri:  just
    son: </v>
      </c>
      <c r="P815" s="27" t="str">
        <f t="shared" si="103"/>
        <v xml:space="preserve">
          - 
            name:  双曲线中的探索性问题（存在性，恒成立问题）
            title:  双曲线中的探索性问题（存在性，恒成立问题）
            description: 
            koLyro: point
            koLyri:  just
            son: </v>
      </c>
    </row>
    <row r="816" spans="1:16" ht="15" customHeight="1">
      <c r="A816" s="20">
        <f t="shared" si="97"/>
        <v>4</v>
      </c>
      <c r="B816" s="21" t="str">
        <f t="shared" si="98"/>
        <v>知识点</v>
      </c>
      <c r="C816" s="21" t="str">
        <f t="shared" si="99"/>
        <v>点差法在双曲线中的应用</v>
      </c>
      <c r="D816" s="21" t="str">
        <f>IFERROR(IF(I816=1,INDEX( {"chinese","english","math","physics","chemistry","biology","politics","history","geography"},MATCH(C816,{"语文","英语","数学","物理","化学","生物","政治","历史","地理"},0)),IF(I816=2,INDEX(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816,{"单项选择","阅读理解","信息匹配","完形填空","短文填空","单句填空","短文改错","单句改错","句型转换","翻译短语","翻译句子","词汇/短语及固搭","完成句子","听力"},0)),"")), "")</f>
        <v/>
      </c>
      <c r="E816" s="21" t="str">
        <f t="shared" si="100"/>
        <v>知识点</v>
      </c>
      <c r="F816" s="21" t="str">
        <f t="shared" si="101"/>
        <v>恰</v>
      </c>
      <c r="G816" s="21" t="str">
        <f>INDEX( {"body","discipline","area","topic","point"},MATCH(E816,{"知识体","知识域","知识区","知识主题","知识点"},0))</f>
        <v>point</v>
      </c>
      <c r="H816" s="21" t="str">
        <f>INDEX( {"super","just","sub","infras"},MATCH(F816,{"超","恰","亚","次"},0))</f>
        <v>just</v>
      </c>
      <c r="I816" s="21">
        <f>MATCH(E816,{"知识体","知识域","知识区","知识主题","知识点"},0)-1</f>
        <v>4</v>
      </c>
      <c r="J816" s="21">
        <f>MATCH(F816,{"超","恰","亚","次"},0)-1</f>
        <v>1</v>
      </c>
      <c r="K816" s="21" t="str">
        <f t="shared" si="102"/>
        <v>数学</v>
      </c>
      <c r="L816" s="26" t="s">
        <v>850</v>
      </c>
      <c r="M816" s="23"/>
      <c r="N816" s="23"/>
      <c r="O816" s="24" t="str">
        <f t="shared" si="96"/>
        <v xml:space="preserve">
  - 
    name:  点差法在双曲线中的应用
    title:  点差法在双曲线中的应用
    description: 
    koLyro: point
    koLyri:  just
    son: </v>
      </c>
      <c r="P816" s="27" t="str">
        <f t="shared" si="103"/>
        <v xml:space="preserve">
          - 
            name:  点差法在双曲线中的应用
            title:  点差法在双曲线中的应用
            description: 
            koLyro: point
            koLyri:  just
            son: </v>
      </c>
    </row>
    <row r="817" spans="1:16" ht="15" customHeight="1">
      <c r="A817" s="20">
        <f t="shared" si="97"/>
        <v>4</v>
      </c>
      <c r="B817" s="21" t="str">
        <f t="shared" si="98"/>
        <v>知识点</v>
      </c>
      <c r="C817" s="21" t="str">
        <f t="shared" si="99"/>
        <v>双曲线的实际应用</v>
      </c>
      <c r="D817" s="21" t="str">
        <f>IFERROR(IF(I817=1,INDEX( {"chinese","english","math","physics","chemistry","biology","politics","history","geography"},MATCH(C817,{"语文","英语","数学","物理","化学","生物","政治","历史","地理"},0)),IF(I817=2,INDEX(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817,{"单项选择","阅读理解","信息匹配","完形填空","短文填空","单句填空","短文改错","单句改错","句型转换","翻译短语","翻译句子","词汇/短语及固搭","完成句子","听力"},0)),"")), "")</f>
        <v/>
      </c>
      <c r="E817" s="21" t="str">
        <f t="shared" si="100"/>
        <v>知识点</v>
      </c>
      <c r="F817" s="21" t="str">
        <f t="shared" si="101"/>
        <v>恰</v>
      </c>
      <c r="G817" s="21" t="str">
        <f>INDEX( {"body","discipline","area","topic","point"},MATCH(E817,{"知识体","知识域","知识区","知识主题","知识点"},0))</f>
        <v>point</v>
      </c>
      <c r="H817" s="21" t="str">
        <f>INDEX( {"super","just","sub","infras"},MATCH(F817,{"超","恰","亚","次"},0))</f>
        <v>just</v>
      </c>
      <c r="I817" s="21">
        <f>MATCH(E817,{"知识体","知识域","知识区","知识主题","知识点"},0)-1</f>
        <v>4</v>
      </c>
      <c r="J817" s="21">
        <f>MATCH(F817,{"超","恰","亚","次"},0)-1</f>
        <v>1</v>
      </c>
      <c r="K817" s="21" t="str">
        <f t="shared" si="102"/>
        <v>数学</v>
      </c>
      <c r="L817" s="26" t="s">
        <v>851</v>
      </c>
      <c r="M817" s="23"/>
      <c r="N817" s="23"/>
      <c r="O817" s="24" t="str">
        <f t="shared" si="96"/>
        <v xml:space="preserve">
  - 
    name:  双曲线的实际应用
    title:  双曲线的实际应用
    description: 
    koLyro: point
    koLyri:  just
    son: </v>
      </c>
      <c r="P817" s="27" t="str">
        <f t="shared" si="103"/>
        <v xml:space="preserve">
          - 
            name:  双曲线的实际应用
            title:  双曲线的实际应用
            description: 
            koLyro: point
            koLyri:  just
            son: </v>
      </c>
    </row>
    <row r="818" spans="1:16" ht="15" customHeight="1">
      <c r="A818" s="20">
        <f t="shared" si="97"/>
        <v>4</v>
      </c>
      <c r="B818" s="21" t="str">
        <f t="shared" si="98"/>
        <v>知识点</v>
      </c>
      <c r="C818" s="21" t="str">
        <f t="shared" si="99"/>
        <v>椭圆和双曲线的综合应用</v>
      </c>
      <c r="D818" s="21" t="str">
        <f>IFERROR(IF(I818=1,INDEX( {"chinese","english","math","physics","chemistry","biology","politics","history","geography"},MATCH(C818,{"语文","英语","数学","物理","化学","生物","政治","历史","地理"},0)),IF(I818=2,INDEX(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818,{"单项选择","阅读理解","信息匹配","完形填空","短文填空","单句填空","短文改错","单句改错","句型转换","翻译短语","翻译句子","词汇/短语及固搭","完成句子","听力"},0)),"")), "")</f>
        <v/>
      </c>
      <c r="E818" s="21" t="str">
        <f t="shared" si="100"/>
        <v>知识点</v>
      </c>
      <c r="F818" s="21" t="str">
        <f t="shared" si="101"/>
        <v>恰</v>
      </c>
      <c r="G818" s="21" t="str">
        <f>INDEX( {"body","discipline","area","topic","point"},MATCH(E818,{"知识体","知识域","知识区","知识主题","知识点"},0))</f>
        <v>point</v>
      </c>
      <c r="H818" s="21" t="str">
        <f>INDEX( {"super","just","sub","infras"},MATCH(F818,{"超","恰","亚","次"},0))</f>
        <v>just</v>
      </c>
      <c r="I818" s="21">
        <f>MATCH(E818,{"知识体","知识域","知识区","知识主题","知识点"},0)-1</f>
        <v>4</v>
      </c>
      <c r="J818" s="21">
        <f>MATCH(F818,{"超","恰","亚","次"},0)-1</f>
        <v>1</v>
      </c>
      <c r="K818" s="21" t="str">
        <f t="shared" si="102"/>
        <v>数学</v>
      </c>
      <c r="L818" s="26" t="s">
        <v>852</v>
      </c>
      <c r="M818" s="23"/>
      <c r="N818" s="23"/>
      <c r="O818" s="24" t="str">
        <f t="shared" si="96"/>
        <v xml:space="preserve">
  - 
    name:  椭圆和双曲线的综合应用
    title:  椭圆和双曲线的综合应用
    description: 
    koLyro: point
    koLyri:  just
    son: </v>
      </c>
      <c r="P818" s="27" t="str">
        <f t="shared" si="103"/>
        <v xml:space="preserve">
          - 
            name:  椭圆和双曲线的综合应用
            title:  椭圆和双曲线的综合应用
            description: 
            koLyro: point
            koLyri:  just
            son: </v>
      </c>
    </row>
    <row r="819" spans="1:16" ht="15" customHeight="1">
      <c r="A819" s="20">
        <f t="shared" si="97"/>
        <v>3</v>
      </c>
      <c r="B819" s="21" t="str">
        <f t="shared" si="98"/>
        <v>知识主题</v>
      </c>
      <c r="C819" s="21" t="str">
        <f t="shared" si="99"/>
        <v xml:space="preserve"> 抛物线</v>
      </c>
      <c r="D819" s="21" t="str">
        <f>IFERROR(IF(I819=1,INDEX( {"chinese","english","math","physics","chemistry","biology","politics","history","geography"},MATCH(C819,{"语文","英语","数学","物理","化学","生物","政治","历史","地理"},0)),IF(I819=2,INDEX(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819,{"单项选择","阅读理解","信息匹配","完形填空","短文填空","单句填空","短文改错","单句改错","句型转换","翻译短语","翻译句子","词汇/短语及固搭","完成句子","听力"},0)),"")), "")</f>
        <v/>
      </c>
      <c r="E819" s="21" t="str">
        <f t="shared" si="100"/>
        <v>知识主题</v>
      </c>
      <c r="F819" s="21" t="str">
        <f t="shared" si="101"/>
        <v>恰</v>
      </c>
      <c r="G819" s="21" t="str">
        <f>INDEX( {"body","discipline","area","topic","point"},MATCH(E819,{"知识体","知识域","知识区","知识主题","知识点"},0))</f>
        <v>topic</v>
      </c>
      <c r="H819" s="21" t="str">
        <f>INDEX( {"super","just","sub","infras"},MATCH(F819,{"超","恰","亚","次"},0))</f>
        <v>just</v>
      </c>
      <c r="I819" s="21">
        <f>MATCH(E819,{"知识体","知识域","知识区","知识主题","知识点"},0)-1</f>
        <v>3</v>
      </c>
      <c r="J819" s="21">
        <f>MATCH(F819,{"超","恰","亚","次"},0)-1</f>
        <v>1</v>
      </c>
      <c r="K819" s="21" t="str">
        <f t="shared" si="102"/>
        <v>数学</v>
      </c>
      <c r="L819" s="26" t="s">
        <v>4649</v>
      </c>
      <c r="M819" s="23" t="s">
        <v>854</v>
      </c>
      <c r="N819" s="23"/>
      <c r="O819" s="24" t="str">
        <f t="shared" si="96"/>
        <v xml:space="preserve">
  - 
    name:   抛物线
    title:   抛物线
    description: 
    koLyro: topic
    koLyri:  just
    son: </v>
      </c>
      <c r="P819" s="27" t="str">
        <f t="shared" si="103"/>
        <v xml:space="preserve">
        - 
          name:   抛物线
          title:   抛物线
          description: 
          koLyro: topic
          koLyri:  just
          son: </v>
      </c>
    </row>
    <row r="820" spans="1:16" ht="15" customHeight="1">
      <c r="A820" s="20">
        <f t="shared" si="97"/>
        <v>4</v>
      </c>
      <c r="B820" s="21" t="str">
        <f t="shared" si="98"/>
        <v>知识点</v>
      </c>
      <c r="C820" s="21" t="str">
        <f t="shared" si="99"/>
        <v>抛物线的定义</v>
      </c>
      <c r="D820" s="21" t="str">
        <f>IFERROR(IF(I820=1,INDEX( {"chinese","english","math","physics","chemistry","biology","politics","history","geography"},MATCH(C820,{"语文","英语","数学","物理","化学","生物","政治","历史","地理"},0)),IF(I820=2,INDEX(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820,{"单项选择","阅读理解","信息匹配","完形填空","短文填空","单句填空","短文改错","单句改错","句型转换","翻译短语","翻译句子","词汇/短语及固搭","完成句子","听力"},0)),"")), "")</f>
        <v/>
      </c>
      <c r="E820" s="21" t="str">
        <f t="shared" si="100"/>
        <v>知识点</v>
      </c>
      <c r="F820" s="21" t="str">
        <f t="shared" si="101"/>
        <v>恰</v>
      </c>
      <c r="G820" s="21" t="str">
        <f>INDEX( {"body","discipline","area","topic","point"},MATCH(E820,{"知识体","知识域","知识区","知识主题","知识点"},0))</f>
        <v>point</v>
      </c>
      <c r="H820" s="21" t="str">
        <f>INDEX( {"super","just","sub","infras"},MATCH(F820,{"超","恰","亚","次"},0))</f>
        <v>just</v>
      </c>
      <c r="I820" s="21">
        <f>MATCH(E820,{"知识体","知识域","知识区","知识主题","知识点"},0)-1</f>
        <v>4</v>
      </c>
      <c r="J820" s="21">
        <f>MATCH(F820,{"超","恰","亚","次"},0)-1</f>
        <v>1</v>
      </c>
      <c r="K820" s="21" t="str">
        <f t="shared" si="102"/>
        <v>数学</v>
      </c>
      <c r="L820" s="26" t="s">
        <v>855</v>
      </c>
      <c r="M820" s="23"/>
      <c r="N820" s="23"/>
      <c r="O820" s="24" t="str">
        <f t="shared" si="96"/>
        <v xml:space="preserve">
  - 
    name:  抛物线的定义
    title:  抛物线的定义
    description: 
    koLyro: point
    koLyri:  just
    son: </v>
      </c>
      <c r="P820" s="27" t="str">
        <f t="shared" si="103"/>
        <v xml:space="preserve">
          - 
            name:  抛物线的定义
            title:  抛物线的定义
            description: 
            koLyro: point
            koLyri:  just
            son: </v>
      </c>
    </row>
    <row r="821" spans="1:16" ht="15" customHeight="1">
      <c r="A821" s="20">
        <f t="shared" si="97"/>
        <v>4</v>
      </c>
      <c r="B821" s="21" t="str">
        <f t="shared" si="98"/>
        <v>知识点</v>
      </c>
      <c r="C821" s="21" t="str">
        <f t="shared" si="99"/>
        <v>抛物线的标准方程</v>
      </c>
      <c r="D821" s="21" t="str">
        <f>IFERROR(IF(I821=1,INDEX( {"chinese","english","math","physics","chemistry","biology","politics","history","geography"},MATCH(C821,{"语文","英语","数学","物理","化学","生物","政治","历史","地理"},0)),IF(I821=2,INDEX(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821,{"单项选择","阅读理解","信息匹配","完形填空","短文填空","单句填空","短文改错","单句改错","句型转换","翻译短语","翻译句子","词汇/短语及固搭","完成句子","听力"},0)),"")), "")</f>
        <v/>
      </c>
      <c r="E821" s="21" t="str">
        <f t="shared" si="100"/>
        <v>知识点</v>
      </c>
      <c r="F821" s="21" t="str">
        <f t="shared" si="101"/>
        <v>恰</v>
      </c>
      <c r="G821" s="21" t="str">
        <f>INDEX( {"body","discipline","area","topic","point"},MATCH(E821,{"知识体","知识域","知识区","知识主题","知识点"},0))</f>
        <v>point</v>
      </c>
      <c r="H821" s="21" t="str">
        <f>INDEX( {"super","just","sub","infras"},MATCH(F821,{"超","恰","亚","次"},0))</f>
        <v>just</v>
      </c>
      <c r="I821" s="21">
        <f>MATCH(E821,{"知识体","知识域","知识区","知识主题","知识点"},0)-1</f>
        <v>4</v>
      </c>
      <c r="J821" s="21">
        <f>MATCH(F821,{"超","恰","亚","次"},0)-1</f>
        <v>1</v>
      </c>
      <c r="K821" s="21" t="str">
        <f t="shared" si="102"/>
        <v>数学</v>
      </c>
      <c r="L821" s="26" t="s">
        <v>856</v>
      </c>
      <c r="M821" s="23"/>
      <c r="N821" s="23"/>
      <c r="O821" s="24" t="str">
        <f t="shared" si="96"/>
        <v xml:space="preserve">
  - 
    name:  抛物线的标准方程
    title:  抛物线的标准方程
    description: 
    koLyro: point
    koLyri:  just
    son: </v>
      </c>
      <c r="P821" s="27" t="str">
        <f t="shared" si="103"/>
        <v xml:space="preserve">
          - 
            name:  抛物线的标准方程
            title:  抛物线的标准方程
            description: 
            koLyro: point
            koLyri:  just
            son: </v>
      </c>
    </row>
    <row r="822" spans="1:16" ht="15" customHeight="1">
      <c r="A822" s="20">
        <f t="shared" si="97"/>
        <v>5</v>
      </c>
      <c r="B822" s="21" t="str">
        <f t="shared" si="98"/>
        <v>知识亚点</v>
      </c>
      <c r="C822" s="21" t="str">
        <f t="shared" si="99"/>
        <v>抛物线中的基本计算</v>
      </c>
      <c r="D822" s="21" t="str">
        <f>IFERROR(IF(I822=1,INDEX( {"chinese","english","math","physics","chemistry","biology","politics","history","geography"},MATCH(C822,{"语文","英语","数学","物理","化学","生物","政治","历史","地理"},0)),IF(I822=2,INDEX(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822,{"单项选择","阅读理解","信息匹配","完形填空","短文填空","单句填空","短文改错","单句改错","句型转换","翻译短语","翻译句子","词汇/短语及固搭","完成句子","听力"},0)),"")), "")</f>
        <v/>
      </c>
      <c r="E822" s="21" t="str">
        <f t="shared" si="100"/>
        <v>知识点</v>
      </c>
      <c r="F822" s="21" t="str">
        <f t="shared" si="101"/>
        <v>亚</v>
      </c>
      <c r="G822" s="21" t="str">
        <f>INDEX( {"body","discipline","area","topic","point"},MATCH(E822,{"知识体","知识域","知识区","知识主题","知识点"},0))</f>
        <v>point</v>
      </c>
      <c r="H822" s="21" t="str">
        <f>INDEX( {"super","just","sub","infras"},MATCH(F822,{"超","恰","亚","次"},0))</f>
        <v>sub</v>
      </c>
      <c r="I822" s="21">
        <f>MATCH(E822,{"知识体","知识域","知识区","知识主题","知识点"},0)-1</f>
        <v>4</v>
      </c>
      <c r="J822" s="21">
        <f>MATCH(F822,{"超","恰","亚","次"},0)-1</f>
        <v>2</v>
      </c>
      <c r="K822" s="21" t="str">
        <f t="shared" si="102"/>
        <v>数学</v>
      </c>
      <c r="L822" s="26" t="s">
        <v>857</v>
      </c>
      <c r="M822" s="23"/>
      <c r="N822" s="23"/>
      <c r="O822" s="24" t="str">
        <f t="shared" si="96"/>
        <v xml:space="preserve">
  - 
    name:  抛物线中的基本计算
    title:  抛物线中的基本计算
    description: 
    koLyro: point
    koLyri:  sub
    son: </v>
      </c>
      <c r="P822" s="27" t="str">
        <f t="shared" si="103"/>
        <v xml:space="preserve">
            - 
              name:  抛物线中的基本计算
              title:  抛物线中的基本计算
              description: 
              koLyro: point
              koLyri:  sub
              son: </v>
      </c>
    </row>
    <row r="823" spans="1:16" ht="15" customHeight="1">
      <c r="A823" s="20">
        <f t="shared" si="97"/>
        <v>5</v>
      </c>
      <c r="B823" s="21" t="str">
        <f t="shared" si="98"/>
        <v>知识亚点</v>
      </c>
      <c r="C823" s="21" t="str">
        <f t="shared" si="99"/>
        <v>抛物线的焦点弦</v>
      </c>
      <c r="D823" s="21" t="str">
        <f>IFERROR(IF(I823=1,INDEX( {"chinese","english","math","physics","chemistry","biology","politics","history","geography"},MATCH(C823,{"语文","英语","数学","物理","化学","生物","政治","历史","地理"},0)),IF(I823=2,INDEX(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823,{"单项选择","阅读理解","信息匹配","完形填空","短文填空","单句填空","短文改错","单句改错","句型转换","翻译短语","翻译句子","词汇/短语及固搭","完成句子","听力"},0)),"")), "")</f>
        <v/>
      </c>
      <c r="E823" s="21" t="str">
        <f t="shared" si="100"/>
        <v>知识点</v>
      </c>
      <c r="F823" s="21" t="str">
        <f t="shared" si="101"/>
        <v>亚</v>
      </c>
      <c r="G823" s="21" t="str">
        <f>INDEX( {"body","discipline","area","topic","point"},MATCH(E823,{"知识体","知识域","知识区","知识主题","知识点"},0))</f>
        <v>point</v>
      </c>
      <c r="H823" s="21" t="str">
        <f>INDEX( {"super","just","sub","infras"},MATCH(F823,{"超","恰","亚","次"},0))</f>
        <v>sub</v>
      </c>
      <c r="I823" s="21">
        <f>MATCH(E823,{"知识体","知识域","知识区","知识主题","知识点"},0)-1</f>
        <v>4</v>
      </c>
      <c r="J823" s="21">
        <f>MATCH(F823,{"超","恰","亚","次"},0)-1</f>
        <v>2</v>
      </c>
      <c r="K823" s="21" t="str">
        <f t="shared" si="102"/>
        <v>数学</v>
      </c>
      <c r="L823" s="26" t="s">
        <v>858</v>
      </c>
      <c r="M823" s="23"/>
      <c r="N823" s="23"/>
      <c r="O823" s="24" t="str">
        <f t="shared" si="96"/>
        <v xml:space="preserve">
  - 
    name:  抛物线的焦点弦
    title:  抛物线的焦点弦
    description: 
    koLyro: point
    koLyri:  sub
    son: </v>
      </c>
      <c r="P823" s="27" t="str">
        <f t="shared" si="103"/>
        <v xml:space="preserve">
            - 
              name:  抛物线的焦点弦
              title:  抛物线的焦点弦
              description: 
              koLyro: point
              koLyri:  sub
              son: </v>
      </c>
    </row>
    <row r="824" spans="1:16" ht="15" customHeight="1">
      <c r="A824" s="20">
        <f t="shared" si="97"/>
        <v>4</v>
      </c>
      <c r="B824" s="21" t="str">
        <f t="shared" si="98"/>
        <v>知识点</v>
      </c>
      <c r="C824" s="21" t="str">
        <f t="shared" si="99"/>
        <v>点与抛物线的位置关系</v>
      </c>
      <c r="D824" s="21" t="str">
        <f>IFERROR(IF(I824=1,INDEX( {"chinese","english","math","physics","chemistry","biology","politics","history","geography"},MATCH(C824,{"语文","英语","数学","物理","化学","生物","政治","历史","地理"},0)),IF(I824=2,INDEX(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824,{"单项选择","阅读理解","信息匹配","完形填空","短文填空","单句填空","短文改错","单句改错","句型转换","翻译短语","翻译句子","词汇/短语及固搭","完成句子","听力"},0)),"")), "")</f>
        <v/>
      </c>
      <c r="E824" s="21" t="str">
        <f t="shared" si="100"/>
        <v>知识点</v>
      </c>
      <c r="F824" s="21" t="str">
        <f t="shared" si="101"/>
        <v>恰</v>
      </c>
      <c r="G824" s="21" t="str">
        <f>INDEX( {"body","discipline","area","topic","point"},MATCH(E824,{"知识体","知识域","知识区","知识主题","知识点"},0))</f>
        <v>point</v>
      </c>
      <c r="H824" s="21" t="str">
        <f>INDEX( {"super","just","sub","infras"},MATCH(F824,{"超","恰","亚","次"},0))</f>
        <v>just</v>
      </c>
      <c r="I824" s="21">
        <f>MATCH(E824,{"知识体","知识域","知识区","知识主题","知识点"},0)-1</f>
        <v>4</v>
      </c>
      <c r="J824" s="21">
        <f>MATCH(F824,{"超","恰","亚","次"},0)-1</f>
        <v>1</v>
      </c>
      <c r="K824" s="21" t="str">
        <f t="shared" si="102"/>
        <v>数学</v>
      </c>
      <c r="L824" s="26" t="s">
        <v>859</v>
      </c>
      <c r="M824" s="23"/>
      <c r="N824" s="23"/>
      <c r="O824" s="24" t="str">
        <f t="shared" si="96"/>
        <v xml:space="preserve">
  - 
    name:  点与抛物线的位置关系
    title:  点与抛物线的位置关系
    description: 
    koLyro: point
    koLyri:  just
    son: </v>
      </c>
      <c r="P824" s="27" t="str">
        <f t="shared" si="103"/>
        <v xml:space="preserve">
          - 
            name:  点与抛物线的位置关系
            title:  点与抛物线的位置关系
            description: 
            koLyro: point
            koLyri:  just
            son: </v>
      </c>
    </row>
    <row r="825" spans="1:16" ht="15" customHeight="1">
      <c r="A825" s="20">
        <f t="shared" si="97"/>
        <v>5</v>
      </c>
      <c r="B825" s="21" t="str">
        <f t="shared" si="98"/>
        <v>知识亚点</v>
      </c>
      <c r="C825" s="21" t="str">
        <f t="shared" si="99"/>
        <v>直线和抛物线的位置关系</v>
      </c>
      <c r="D825" s="21" t="str">
        <f>IFERROR(IF(I825=1,INDEX( {"chinese","english","math","physics","chemistry","biology","politics","history","geography"},MATCH(C825,{"语文","英语","数学","物理","化学","生物","政治","历史","地理"},0)),IF(I825=2,INDEX(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825,{"单项选择","阅读理解","信息匹配","完形填空","短文填空","单句填空","短文改错","单句改错","句型转换","翻译短语","翻译句子","词汇/短语及固搭","完成句子","听力"},0)),"")), "")</f>
        <v/>
      </c>
      <c r="E825" s="21" t="str">
        <f t="shared" si="100"/>
        <v>知识点</v>
      </c>
      <c r="F825" s="21" t="str">
        <f t="shared" si="101"/>
        <v>亚</v>
      </c>
      <c r="G825" s="21" t="str">
        <f>INDEX( {"body","discipline","area","topic","point"},MATCH(E825,{"知识体","知识域","知识区","知识主题","知识点"},0))</f>
        <v>point</v>
      </c>
      <c r="H825" s="21" t="str">
        <f>INDEX( {"super","just","sub","infras"},MATCH(F825,{"超","恰","亚","次"},0))</f>
        <v>sub</v>
      </c>
      <c r="I825" s="21">
        <f>MATCH(E825,{"知识体","知识域","知识区","知识主题","知识点"},0)-1</f>
        <v>4</v>
      </c>
      <c r="J825" s="21">
        <f>MATCH(F825,{"超","恰","亚","次"},0)-1</f>
        <v>2</v>
      </c>
      <c r="K825" s="21" t="str">
        <f t="shared" si="102"/>
        <v>数学</v>
      </c>
      <c r="L825" s="26" t="s">
        <v>860</v>
      </c>
      <c r="M825" s="23"/>
      <c r="N825" s="23"/>
      <c r="O825" s="24" t="str">
        <f t="shared" si="96"/>
        <v xml:space="preserve">
  - 
    name:  直线和抛物线的位置关系
    title:  直线和抛物线的位置关系
    description: 
    koLyro: point
    koLyri:  sub
    son: </v>
      </c>
      <c r="P825" s="27" t="str">
        <f t="shared" si="103"/>
        <v xml:space="preserve">
            - 
              name:  直线和抛物线的位置关系
              title:  直线和抛物线的位置关系
              description: 
              koLyro: point
              koLyri:  sub
              son: </v>
      </c>
    </row>
    <row r="826" spans="1:16" ht="15" customHeight="1">
      <c r="A826" s="20">
        <f t="shared" si="97"/>
        <v>5</v>
      </c>
      <c r="B826" s="21" t="str">
        <f t="shared" si="98"/>
        <v>知识亚点</v>
      </c>
      <c r="C826" s="21" t="str">
        <f t="shared" si="99"/>
        <v>直线与抛物线的相交弦长（交点）</v>
      </c>
      <c r="D826" s="21" t="str">
        <f>IFERROR(IF(I826=1,INDEX( {"chinese","english","math","physics","chemistry","biology","politics","history","geography"},MATCH(C826,{"语文","英语","数学","物理","化学","生物","政治","历史","地理"},0)),IF(I826=2,INDEX(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826,{"单项选择","阅读理解","信息匹配","完形填空","短文填空","单句填空","短文改错","单句改错","句型转换","翻译短语","翻译句子","词汇/短语及固搭","完成句子","听力"},0)),"")), "")</f>
        <v/>
      </c>
      <c r="E826" s="21" t="str">
        <f t="shared" si="100"/>
        <v>知识点</v>
      </c>
      <c r="F826" s="21" t="str">
        <f t="shared" si="101"/>
        <v>亚</v>
      </c>
      <c r="G826" s="21" t="str">
        <f>INDEX( {"body","discipline","area","topic","point"},MATCH(E826,{"知识体","知识域","知识区","知识主题","知识点"},0))</f>
        <v>point</v>
      </c>
      <c r="H826" s="21" t="str">
        <f>INDEX( {"super","just","sub","infras"},MATCH(F826,{"超","恰","亚","次"},0))</f>
        <v>sub</v>
      </c>
      <c r="I826" s="21">
        <f>MATCH(E826,{"知识体","知识域","知识区","知识主题","知识点"},0)-1</f>
        <v>4</v>
      </c>
      <c r="J826" s="21">
        <f>MATCH(F826,{"超","恰","亚","次"},0)-1</f>
        <v>2</v>
      </c>
      <c r="K826" s="21" t="str">
        <f t="shared" si="102"/>
        <v>数学</v>
      </c>
      <c r="L826" s="26" t="s">
        <v>861</v>
      </c>
      <c r="M826" s="23"/>
      <c r="N826" s="23"/>
      <c r="O826" s="24" t="str">
        <f t="shared" si="96"/>
        <v xml:space="preserve">
  - 
    name:  直线与抛物线的相交弦长（交点）
    title:  直线与抛物线的相交弦长（交点）
    description: 
    koLyro: point
    koLyri:  sub
    son: </v>
      </c>
      <c r="P826" s="27" t="str">
        <f t="shared" si="103"/>
        <v xml:space="preserve">
            - 
              name:  直线与抛物线的相交弦长（交点）
              title:  直线与抛物线的相交弦长（交点）
              description: 
              koLyro: point
              koLyri:  sub
              son: </v>
      </c>
    </row>
    <row r="827" spans="1:16" ht="15" customHeight="1">
      <c r="A827" s="20">
        <f t="shared" si="97"/>
        <v>5</v>
      </c>
      <c r="B827" s="21" t="str">
        <f t="shared" si="98"/>
        <v>知识亚点</v>
      </c>
      <c r="C827" s="21" t="str">
        <f t="shared" si="99"/>
        <v>直线和抛物线相交后的等量（不等）关系的应用</v>
      </c>
      <c r="D827" s="21" t="str">
        <f>IFERROR(IF(I827=1,INDEX( {"chinese","english","math","physics","chemistry","biology","politics","history","geography"},MATCH(C827,{"语文","英语","数学","物理","化学","生物","政治","历史","地理"},0)),IF(I827=2,INDEX(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827,{"单项选择","阅读理解","信息匹配","完形填空","短文填空","单句填空","短文改错","单句改错","句型转换","翻译短语","翻译句子","词汇/短语及固搭","完成句子","听力"},0)),"")), "")</f>
        <v/>
      </c>
      <c r="E827" s="21" t="str">
        <f t="shared" si="100"/>
        <v>知识点</v>
      </c>
      <c r="F827" s="21" t="str">
        <f t="shared" si="101"/>
        <v>亚</v>
      </c>
      <c r="G827" s="21" t="str">
        <f>INDEX( {"body","discipline","area","topic","point"},MATCH(E827,{"知识体","知识域","知识区","知识主题","知识点"},0))</f>
        <v>point</v>
      </c>
      <c r="H827" s="21" t="str">
        <f>INDEX( {"super","just","sub","infras"},MATCH(F827,{"超","恰","亚","次"},0))</f>
        <v>sub</v>
      </c>
      <c r="I827" s="21">
        <f>MATCH(E827,{"知识体","知识域","知识区","知识主题","知识点"},0)-1</f>
        <v>4</v>
      </c>
      <c r="J827" s="21">
        <f>MATCH(F827,{"超","恰","亚","次"},0)-1</f>
        <v>2</v>
      </c>
      <c r="K827" s="21" t="str">
        <f t="shared" si="102"/>
        <v>数学</v>
      </c>
      <c r="L827" s="26" t="s">
        <v>862</v>
      </c>
      <c r="M827" s="23"/>
      <c r="N827" s="23"/>
      <c r="O827" s="24" t="str">
        <f t="shared" si="96"/>
        <v xml:space="preserve">
  - 
    name:  直线和抛物线相交后的等量（不等）关系的应用
    title:  直线和抛物线相交后的等量（不等）关系的应用
    description: 
    koLyro: point
    koLyri:  sub
    son: </v>
      </c>
      <c r="P827" s="27" t="str">
        <f t="shared" si="103"/>
        <v xml:space="preserve">
            - 
              name:  直线和抛物线相交后的等量（不等）关系的应用
              title:  直线和抛物线相交后的等量（不等）关系的应用
              description: 
              koLyro: point
              koLyri:  sub
              son: </v>
      </c>
    </row>
    <row r="828" spans="1:16" ht="15" customHeight="1">
      <c r="A828" s="20">
        <f t="shared" si="97"/>
        <v>5</v>
      </c>
      <c r="B828" s="21" t="str">
        <f t="shared" si="98"/>
        <v>知识亚点</v>
      </c>
      <c r="C828" s="21" t="str">
        <f t="shared" si="99"/>
        <v>直线和抛物线的定点定直线问题</v>
      </c>
      <c r="D828" s="21" t="str">
        <f>IFERROR(IF(I828=1,INDEX( {"chinese","english","math","physics","chemistry","biology","politics","history","geography"},MATCH(C828,{"语文","英语","数学","物理","化学","生物","政治","历史","地理"},0)),IF(I828=2,INDEX(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828,{"单项选择","阅读理解","信息匹配","完形填空","短文填空","单句填空","短文改错","单句改错","句型转换","翻译短语","翻译句子","词汇/短语及固搭","完成句子","听力"},0)),"")), "")</f>
        <v/>
      </c>
      <c r="E828" s="21" t="str">
        <f t="shared" si="100"/>
        <v>知识点</v>
      </c>
      <c r="F828" s="21" t="str">
        <f t="shared" si="101"/>
        <v>亚</v>
      </c>
      <c r="G828" s="21" t="str">
        <f>INDEX( {"body","discipline","area","topic","point"},MATCH(E828,{"知识体","知识域","知识区","知识主题","知识点"},0))</f>
        <v>point</v>
      </c>
      <c r="H828" s="21" t="str">
        <f>INDEX( {"super","just","sub","infras"},MATCH(F828,{"超","恰","亚","次"},0))</f>
        <v>sub</v>
      </c>
      <c r="I828" s="21">
        <f>MATCH(E828,{"知识体","知识域","知识区","知识主题","知识点"},0)-1</f>
        <v>4</v>
      </c>
      <c r="J828" s="21">
        <f>MATCH(F828,{"超","恰","亚","次"},0)-1</f>
        <v>2</v>
      </c>
      <c r="K828" s="21" t="str">
        <f t="shared" si="102"/>
        <v>数学</v>
      </c>
      <c r="L828" s="26" t="s">
        <v>863</v>
      </c>
      <c r="M828" s="23"/>
      <c r="N828" s="23"/>
      <c r="O828" s="24" t="str">
        <f t="shared" si="96"/>
        <v xml:space="preserve">
  - 
    name:  直线和抛物线的定点定直线问题
    title:  直线和抛物线的定点定直线问题
    description: 
    koLyro: point
    koLyri:  sub
    son: </v>
      </c>
      <c r="P828" s="27" t="str">
        <f t="shared" si="103"/>
        <v xml:space="preserve">
            - 
              name:  直线和抛物线的定点定直线问题
              title:  直线和抛物线的定点定直线问题
              description: 
              koLyro: point
              koLyri:  sub
              son: </v>
      </c>
    </row>
    <row r="829" spans="1:16" ht="15" customHeight="1">
      <c r="A829" s="20">
        <f t="shared" si="97"/>
        <v>4</v>
      </c>
      <c r="B829" s="21" t="str">
        <f t="shared" si="98"/>
        <v>知识点</v>
      </c>
      <c r="C829" s="21" t="str">
        <f t="shared" si="99"/>
        <v>抛物线中的最值和范围问题</v>
      </c>
      <c r="D829" s="21" t="str">
        <f>IFERROR(IF(I829=1,INDEX( {"chinese","english","math","physics","chemistry","biology","politics","history","geography"},MATCH(C829,{"语文","英语","数学","物理","化学","生物","政治","历史","地理"},0)),IF(I829=2,INDEX(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829,{"单项选择","阅读理解","信息匹配","完形填空","短文填空","单句填空","短文改错","单句改错","句型转换","翻译短语","翻译句子","词汇/短语及固搭","完成句子","听力"},0)),"")), "")</f>
        <v/>
      </c>
      <c r="E829" s="21" t="str">
        <f t="shared" si="100"/>
        <v>知识点</v>
      </c>
      <c r="F829" s="21" t="str">
        <f t="shared" si="101"/>
        <v>恰</v>
      </c>
      <c r="G829" s="21" t="str">
        <f>INDEX( {"body","discipline","area","topic","point"},MATCH(E829,{"知识体","知识域","知识区","知识主题","知识点"},0))</f>
        <v>point</v>
      </c>
      <c r="H829" s="21" t="str">
        <f>INDEX( {"super","just","sub","infras"},MATCH(F829,{"超","恰","亚","次"},0))</f>
        <v>just</v>
      </c>
      <c r="I829" s="21">
        <f>MATCH(E829,{"知识体","知识域","知识区","知识主题","知识点"},0)-1</f>
        <v>4</v>
      </c>
      <c r="J829" s="21">
        <f>MATCH(F829,{"超","恰","亚","次"},0)-1</f>
        <v>1</v>
      </c>
      <c r="K829" s="21" t="str">
        <f t="shared" si="102"/>
        <v>数学</v>
      </c>
      <c r="L829" s="26" t="s">
        <v>864</v>
      </c>
      <c r="M829" s="23"/>
      <c r="N829" s="23"/>
      <c r="O829" s="24" t="str">
        <f t="shared" si="96"/>
        <v xml:space="preserve">
  - 
    name:  抛物线中的最值和范围问题
    title:  抛物线中的最值和范围问题
    description: 
    koLyro: point
    koLyri:  just
    son: </v>
      </c>
      <c r="P829" s="27" t="str">
        <f t="shared" si="103"/>
        <v xml:space="preserve">
          - 
            name:  抛物线中的最值和范围问题
            title:  抛物线中的最值和范围问题
            description: 
            koLyro: point
            koLyri:  just
            son: </v>
      </c>
    </row>
    <row r="830" spans="1:16" ht="15" customHeight="1">
      <c r="A830" s="20">
        <f t="shared" si="97"/>
        <v>4</v>
      </c>
      <c r="B830" s="21" t="str">
        <f t="shared" si="98"/>
        <v>知识点</v>
      </c>
      <c r="C830" s="21" t="str">
        <f t="shared" si="99"/>
        <v>抛物线中的面积问题</v>
      </c>
      <c r="D830" s="21" t="str">
        <f>IFERROR(IF(I830=1,INDEX( {"chinese","english","math","physics","chemistry","biology","politics","history","geography"},MATCH(C830,{"语文","英语","数学","物理","化学","生物","政治","历史","地理"},0)),IF(I830=2,INDEX(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830,{"单项选择","阅读理解","信息匹配","完形填空","短文填空","单句填空","短文改错","单句改错","句型转换","翻译短语","翻译句子","词汇/短语及固搭","完成句子","听力"},0)),"")), "")</f>
        <v/>
      </c>
      <c r="E830" s="21" t="str">
        <f t="shared" si="100"/>
        <v>知识点</v>
      </c>
      <c r="F830" s="21" t="str">
        <f t="shared" si="101"/>
        <v>恰</v>
      </c>
      <c r="G830" s="21" t="str">
        <f>INDEX( {"body","discipline","area","topic","point"},MATCH(E830,{"知识体","知识域","知识区","知识主题","知识点"},0))</f>
        <v>point</v>
      </c>
      <c r="H830" s="21" t="str">
        <f>INDEX( {"super","just","sub","infras"},MATCH(F830,{"超","恰","亚","次"},0))</f>
        <v>just</v>
      </c>
      <c r="I830" s="21">
        <f>MATCH(E830,{"知识体","知识域","知识区","知识主题","知识点"},0)-1</f>
        <v>4</v>
      </c>
      <c r="J830" s="21">
        <f>MATCH(F830,{"超","恰","亚","次"},0)-1</f>
        <v>1</v>
      </c>
      <c r="K830" s="21" t="str">
        <f t="shared" si="102"/>
        <v>数学</v>
      </c>
      <c r="L830" s="26" t="s">
        <v>865</v>
      </c>
      <c r="M830" s="23"/>
      <c r="N830" s="23"/>
      <c r="O830" s="24" t="str">
        <f t="shared" si="96"/>
        <v xml:space="preserve">
  - 
    name:  抛物线中的面积问题
    title:  抛物线中的面积问题
    description: 
    koLyro: point
    koLyri:  just
    son: </v>
      </c>
      <c r="P830" s="27" t="str">
        <f t="shared" si="103"/>
        <v xml:space="preserve">
          - 
            name:  抛物线中的面积问题
            title:  抛物线中的面积问题
            description: 
            koLyro: point
            koLyri:  just
            son: </v>
      </c>
    </row>
    <row r="831" spans="1:16" ht="15" customHeight="1">
      <c r="A831" s="20">
        <f t="shared" si="97"/>
        <v>4</v>
      </c>
      <c r="B831" s="21" t="str">
        <f t="shared" si="98"/>
        <v>知识点</v>
      </c>
      <c r="C831" s="21" t="str">
        <f t="shared" si="99"/>
        <v>抛物线中的探索性问题（存在性，恒成立问题）</v>
      </c>
      <c r="D831" s="21" t="str">
        <f>IFERROR(IF(I831=1,INDEX( {"chinese","english","math","physics","chemistry","biology","politics","history","geography"},MATCH(C831,{"语文","英语","数学","物理","化学","生物","政治","历史","地理"},0)),IF(I831=2,INDEX(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831,{"单项选择","阅读理解","信息匹配","完形填空","短文填空","单句填空","短文改错","单句改错","句型转换","翻译短语","翻译句子","词汇/短语及固搭","完成句子","听力"},0)),"")), "")</f>
        <v/>
      </c>
      <c r="E831" s="21" t="str">
        <f t="shared" si="100"/>
        <v>知识点</v>
      </c>
      <c r="F831" s="21" t="str">
        <f t="shared" si="101"/>
        <v>恰</v>
      </c>
      <c r="G831" s="21" t="str">
        <f>INDEX( {"body","discipline","area","topic","point"},MATCH(E831,{"知识体","知识域","知识区","知识主题","知识点"},0))</f>
        <v>point</v>
      </c>
      <c r="H831" s="21" t="str">
        <f>INDEX( {"super","just","sub","infras"},MATCH(F831,{"超","恰","亚","次"},0))</f>
        <v>just</v>
      </c>
      <c r="I831" s="21">
        <f>MATCH(E831,{"知识体","知识域","知识区","知识主题","知识点"},0)-1</f>
        <v>4</v>
      </c>
      <c r="J831" s="21">
        <f>MATCH(F831,{"超","恰","亚","次"},0)-1</f>
        <v>1</v>
      </c>
      <c r="K831" s="21" t="str">
        <f t="shared" si="102"/>
        <v>数学</v>
      </c>
      <c r="L831" s="26" t="s">
        <v>866</v>
      </c>
      <c r="M831" s="23"/>
      <c r="N831" s="23"/>
      <c r="O831" s="24" t="str">
        <f t="shared" si="96"/>
        <v xml:space="preserve">
  - 
    name:  抛物线中的探索性问题（存在性，恒成立问题）
    title:  抛物线中的探索性问题（存在性，恒成立问题）
    description: 
    koLyro: point
    koLyri:  just
    son: </v>
      </c>
      <c r="P831" s="27" t="str">
        <f t="shared" si="103"/>
        <v xml:space="preserve">
          - 
            name:  抛物线中的探索性问题（存在性，恒成立问题）
            title:  抛物线中的探索性问题（存在性，恒成立问题）
            description: 
            koLyro: point
            koLyri:  just
            son: </v>
      </c>
    </row>
    <row r="832" spans="1:16" ht="15" customHeight="1">
      <c r="A832" s="20">
        <f t="shared" si="97"/>
        <v>4</v>
      </c>
      <c r="B832" s="21" t="str">
        <f t="shared" si="98"/>
        <v>知识点</v>
      </c>
      <c r="C832" s="21" t="str">
        <f t="shared" si="99"/>
        <v>点差法在抛物线中的应用</v>
      </c>
      <c r="D832" s="21" t="str">
        <f>IFERROR(IF(I832=1,INDEX( {"chinese","english","math","physics","chemistry","biology","politics","history","geography"},MATCH(C832,{"语文","英语","数学","物理","化学","生物","政治","历史","地理"},0)),IF(I832=2,INDEX(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832,{"单项选择","阅读理解","信息匹配","完形填空","短文填空","单句填空","短文改错","单句改错","句型转换","翻译短语","翻译句子","词汇/短语及固搭","完成句子","听力"},0)),"")), "")</f>
        <v/>
      </c>
      <c r="E832" s="21" t="str">
        <f t="shared" si="100"/>
        <v>知识点</v>
      </c>
      <c r="F832" s="21" t="str">
        <f t="shared" si="101"/>
        <v>恰</v>
      </c>
      <c r="G832" s="21" t="str">
        <f>INDEX( {"body","discipline","area","topic","point"},MATCH(E832,{"知识体","知识域","知识区","知识主题","知识点"},0))</f>
        <v>point</v>
      </c>
      <c r="H832" s="21" t="str">
        <f>INDEX( {"super","just","sub","infras"},MATCH(F832,{"超","恰","亚","次"},0))</f>
        <v>just</v>
      </c>
      <c r="I832" s="21">
        <f>MATCH(E832,{"知识体","知识域","知识区","知识主题","知识点"},0)-1</f>
        <v>4</v>
      </c>
      <c r="J832" s="21">
        <f>MATCH(F832,{"超","恰","亚","次"},0)-1</f>
        <v>1</v>
      </c>
      <c r="K832" s="21" t="str">
        <f t="shared" si="102"/>
        <v>数学</v>
      </c>
      <c r="L832" s="26" t="s">
        <v>867</v>
      </c>
      <c r="M832" s="23"/>
      <c r="N832" s="23"/>
      <c r="O832" s="24" t="str">
        <f t="shared" si="96"/>
        <v xml:space="preserve">
  - 
    name:  点差法在抛物线中的应用
    title:  点差法在抛物线中的应用
    description: 
    koLyro: point
    koLyri:  just
    son: </v>
      </c>
      <c r="P832" s="27" t="str">
        <f t="shared" si="103"/>
        <v xml:space="preserve">
          - 
            name:  点差法在抛物线中的应用
            title:  点差法在抛物线中的应用
            description: 
            koLyro: point
            koLyri:  just
            son: </v>
      </c>
    </row>
    <row r="833" spans="1:16" ht="15" customHeight="1">
      <c r="A833" s="20">
        <f t="shared" si="97"/>
        <v>4</v>
      </c>
      <c r="B833" s="21" t="str">
        <f t="shared" si="98"/>
        <v>知识点</v>
      </c>
      <c r="C833" s="21" t="str">
        <f t="shared" si="99"/>
        <v>抛物线的实际应用</v>
      </c>
      <c r="D833" s="21" t="str">
        <f>IFERROR(IF(I833=1,INDEX( {"chinese","english","math","physics","chemistry","biology","politics","history","geography"},MATCH(C833,{"语文","英语","数学","物理","化学","生物","政治","历史","地理"},0)),IF(I833=2,INDEX(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833,{"单项选择","阅读理解","信息匹配","完形填空","短文填空","单句填空","短文改错","单句改错","句型转换","翻译短语","翻译句子","词汇/短语及固搭","完成句子","听力"},0)),"")), "")</f>
        <v/>
      </c>
      <c r="E833" s="21" t="str">
        <f t="shared" si="100"/>
        <v>知识点</v>
      </c>
      <c r="F833" s="21" t="str">
        <f t="shared" si="101"/>
        <v>恰</v>
      </c>
      <c r="G833" s="21" t="str">
        <f>INDEX( {"body","discipline","area","topic","point"},MATCH(E833,{"知识体","知识域","知识区","知识主题","知识点"},0))</f>
        <v>point</v>
      </c>
      <c r="H833" s="21" t="str">
        <f>INDEX( {"super","just","sub","infras"},MATCH(F833,{"超","恰","亚","次"},0))</f>
        <v>just</v>
      </c>
      <c r="I833" s="21">
        <f>MATCH(E833,{"知识体","知识域","知识区","知识主题","知识点"},0)-1</f>
        <v>4</v>
      </c>
      <c r="J833" s="21">
        <f>MATCH(F833,{"超","恰","亚","次"},0)-1</f>
        <v>1</v>
      </c>
      <c r="K833" s="21" t="str">
        <f t="shared" si="102"/>
        <v>数学</v>
      </c>
      <c r="L833" s="26" t="s">
        <v>868</v>
      </c>
      <c r="M833" s="23"/>
      <c r="N833" s="23"/>
      <c r="O833" s="24" t="str">
        <f t="shared" si="96"/>
        <v xml:space="preserve">
  - 
    name:  抛物线的实际应用
    title:  抛物线的实际应用
    description: 
    koLyro: point
    koLyri:  just
    son: </v>
      </c>
      <c r="P833" s="27" t="str">
        <f t="shared" si="103"/>
        <v xml:space="preserve">
          - 
            name:  抛物线的实际应用
            title:  抛物线的实际应用
            description: 
            koLyro: point
            koLyri:  just
            son: </v>
      </c>
    </row>
    <row r="834" spans="1:16" ht="15" customHeight="1">
      <c r="A834" s="20">
        <f t="shared" si="97"/>
        <v>4</v>
      </c>
      <c r="B834" s="21" t="str">
        <f t="shared" si="98"/>
        <v>知识点</v>
      </c>
      <c r="C834" s="21" t="str">
        <f t="shared" si="99"/>
        <v>抛物线、双曲线和椭圆的综合问题</v>
      </c>
      <c r="D834" s="21" t="str">
        <f>IFERROR(IF(I834=1,INDEX( {"chinese","english","math","physics","chemistry","biology","politics","history","geography"},MATCH(C834,{"语文","英语","数学","物理","化学","生物","政治","历史","地理"},0)),IF(I834=2,INDEX(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834,{"单项选择","阅读理解","信息匹配","完形填空","短文填空","单句填空","短文改错","单句改错","句型转换","翻译短语","翻译句子","词汇/短语及固搭","完成句子","听力"},0)),"")), "")</f>
        <v/>
      </c>
      <c r="E834" s="21" t="str">
        <f t="shared" si="100"/>
        <v>知识点</v>
      </c>
      <c r="F834" s="21" t="str">
        <f t="shared" si="101"/>
        <v>恰</v>
      </c>
      <c r="G834" s="21" t="str">
        <f>INDEX( {"body","discipline","area","topic","point"},MATCH(E834,{"知识体","知识域","知识区","知识主题","知识点"},0))</f>
        <v>point</v>
      </c>
      <c r="H834" s="21" t="str">
        <f>INDEX( {"super","just","sub","infras"},MATCH(F834,{"超","恰","亚","次"},0))</f>
        <v>just</v>
      </c>
      <c r="I834" s="21">
        <f>MATCH(E834,{"知识体","知识域","知识区","知识主题","知识点"},0)-1</f>
        <v>4</v>
      </c>
      <c r="J834" s="21">
        <f>MATCH(F834,{"超","恰","亚","次"},0)-1</f>
        <v>1</v>
      </c>
      <c r="K834" s="21" t="str">
        <f t="shared" si="102"/>
        <v>数学</v>
      </c>
      <c r="L834" s="26" t="s">
        <v>869</v>
      </c>
      <c r="M834" s="23"/>
      <c r="N834" s="23"/>
      <c r="O834" s="24" t="str">
        <f t="shared" si="96"/>
        <v xml:space="preserve">
  - 
    name:  抛物线、双曲线和椭圆的综合问题
    title:  抛物线、双曲线和椭圆的综合问题
    description: 
    koLyro: point
    koLyri:  just
    son: </v>
      </c>
      <c r="P834" s="27" t="str">
        <f t="shared" si="103"/>
        <v xml:space="preserve">
          - 
            name:  抛物线、双曲线和椭圆的综合问题
            title:  抛物线、双曲线和椭圆的综合问题
            description: 
            koLyro: point
            koLyri:  just
            son: </v>
      </c>
    </row>
    <row r="835" spans="1:16" ht="15" customHeight="1">
      <c r="A835" s="20">
        <f t="shared" si="97"/>
        <v>3</v>
      </c>
      <c r="B835" s="21" t="str">
        <f t="shared" si="98"/>
        <v>知识主题</v>
      </c>
      <c r="C835" s="21" t="str">
        <f t="shared" si="99"/>
        <v xml:space="preserve"> 直线与圆锥曲线的位置关系（ 圆锥曲线的综合问题）</v>
      </c>
      <c r="D835" s="21" t="str">
        <f>IFERROR(IF(I835=1,INDEX( {"chinese","english","math","physics","chemistry","biology","politics","history","geography"},MATCH(C835,{"语文","英语","数学","物理","化学","生物","政治","历史","地理"},0)),IF(I835=2,INDEX(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835,{"单项选择","阅读理解","信息匹配","完形填空","短文填空","单句填空","短文改错","单句改错","句型转换","翻译短语","翻译句子","词汇/短语及固搭","完成句子","听力"},0)),"")), "")</f>
        <v/>
      </c>
      <c r="E835" s="21" t="str">
        <f t="shared" si="100"/>
        <v>知识主题</v>
      </c>
      <c r="F835" s="21" t="str">
        <f t="shared" si="101"/>
        <v>恰</v>
      </c>
      <c r="G835" s="21" t="str">
        <f>INDEX( {"body","discipline","area","topic","point"},MATCH(E835,{"知识体","知识域","知识区","知识主题","知识点"},0))</f>
        <v>topic</v>
      </c>
      <c r="H835" s="21" t="str">
        <f>INDEX( {"super","just","sub","infras"},MATCH(F835,{"超","恰","亚","次"},0))</f>
        <v>just</v>
      </c>
      <c r="I835" s="21">
        <f>MATCH(E835,{"知识体","知识域","知识区","知识主题","知识点"},0)-1</f>
        <v>3</v>
      </c>
      <c r="J835" s="21">
        <f>MATCH(F835,{"超","恰","亚","次"},0)-1</f>
        <v>1</v>
      </c>
      <c r="K835" s="21" t="str">
        <f t="shared" si="102"/>
        <v>数学</v>
      </c>
      <c r="L835" s="26" t="s">
        <v>4650</v>
      </c>
      <c r="M835" s="23" t="s">
        <v>871</v>
      </c>
      <c r="N835" s="23"/>
      <c r="O835" s="24" t="str">
        <f t="shared" ref="O835:O898" si="104">SUBSTITUTE(SUBSTITUTE(SUBSTITUTE(SUBSTITUTE($O$1,"NAME",IF(D835="",C835,D835)),"TITLE",C835),"KO_LYRO",G835),"KO_LYRI",H835)</f>
        <v xml:space="preserve">
  - 
    name:   直线与圆锥曲线的位置关系（ 圆锥曲线的综合问题）
    title:   直线与圆锥曲线的位置关系（ 圆锥曲线的综合问题）
    description: 
    koLyro: topic
    koLyri:  just
    son: </v>
      </c>
      <c r="P835" s="27" t="str">
        <f t="shared" si="103"/>
        <v xml:space="preserve">
        - 
          name:   直线与圆锥曲线的位置关系（ 圆锥曲线的综合问题）
          title:   直线与圆锥曲线的位置关系（ 圆锥曲线的综合问题）
          description: 
          koLyro: topic
          koLyri:  just
          son: </v>
      </c>
    </row>
    <row r="836" spans="1:16" ht="15" customHeight="1">
      <c r="A836" s="20">
        <f t="shared" ref="A836:A899" si="105">IFERROR(FIND("├",L836),0)</f>
        <v>4</v>
      </c>
      <c r="B836" s="21" t="str">
        <f t="shared" ref="B836:B899" si="106">MID(L836,FIND("«",L836)+1,FIND("»",L836)-FIND("«",L836)-1)</f>
        <v>知识点</v>
      </c>
      <c r="C836" s="21" t="str">
        <f t="shared" ref="C836:C899" si="107">RIGHT(L836,LEN(L836)-FIND("»",L836))</f>
        <v>直线与圆锥曲线的位置关系问题</v>
      </c>
      <c r="D836" s="21" t="str">
        <f>IFERROR(IF(I836=1,INDEX( {"chinese","english","math","physics","chemistry","biology","politics","history","geography"},MATCH(C836,{"语文","英语","数学","物理","化学","生物","政治","历史","地理"},0)),IF(I836=2,INDEX(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836,{"单项选择","阅读理解","信息匹配","完形填空","短文填空","单句填空","短文改错","单句改错","句型转换","翻译短语","翻译句子","词汇/短语及固搭","完成句子","听力"},0)),"")), "")</f>
        <v/>
      </c>
      <c r="E836" s="21" t="str">
        <f t="shared" ref="E836:E899" si="108">SUBSTITUTE(SUBSTITUTE(SUBSTITUTE(SUBSTITUTE(B836,"超",""),"恰",""),"亚",""),"次","")</f>
        <v>知识点</v>
      </c>
      <c r="F836" s="21" t="str">
        <f t="shared" ref="F836:F899" si="109">IF(IFERROR(FIND("超",B836),-1)&gt;0,"超",  IF(IFERROR(FIND("亚",B836),-1)&gt;0,"亚",   IF(IFERROR(FIND("次",B836),-1)&gt;0,"次",    "恰"  )))</f>
        <v>恰</v>
      </c>
      <c r="G836" s="21" t="str">
        <f>INDEX( {"body","discipline","area","topic","point"},MATCH(E836,{"知识体","知识域","知识区","知识主题","知识点"},0))</f>
        <v>point</v>
      </c>
      <c r="H836" s="21" t="str">
        <f>INDEX( {"super","just","sub","infras"},MATCH(F836,{"超","恰","亚","次"},0))</f>
        <v>just</v>
      </c>
      <c r="I836" s="21">
        <f>MATCH(E836,{"知识体","知识域","知识区","知识主题","知识点"},0)-1</f>
        <v>4</v>
      </c>
      <c r="J836" s="21">
        <f>MATCH(F836,{"超","恰","亚","次"},0)-1</f>
        <v>1</v>
      </c>
      <c r="K836" s="21" t="str">
        <f t="shared" ref="K836:K899" si="110">IF(I836=0,"",IF(I836=1,C836,K835))</f>
        <v>数学</v>
      </c>
      <c r="L836" s="26" t="s">
        <v>872</v>
      </c>
      <c r="M836" s="23"/>
      <c r="N836" s="23"/>
      <c r="O836" s="24" t="str">
        <f t="shared" si="104"/>
        <v xml:space="preserve">
  - 
    name:  直线与圆锥曲线的位置关系问题
    title:  直线与圆锥曲线的位置关系问题
    description: 
    koLyro: point
    koLyri:  just
    son: </v>
      </c>
      <c r="P836" s="27" t="str">
        <f t="shared" si="103"/>
        <v xml:space="preserve">
          - 
            name:  直线与圆锥曲线的位置关系问题
            title:  直线与圆锥曲线的位置关系问题
            description: 
            koLyro: point
            koLyri:  just
            son: </v>
      </c>
    </row>
    <row r="837" spans="1:16" ht="15" customHeight="1">
      <c r="A837" s="20">
        <f t="shared" si="105"/>
        <v>4</v>
      </c>
      <c r="B837" s="21" t="str">
        <f t="shared" si="106"/>
        <v>知识点</v>
      </c>
      <c r="C837" s="21" t="str">
        <f t="shared" si="107"/>
        <v>直线与圆锥曲线中的对称问题</v>
      </c>
      <c r="D837" s="21" t="str">
        <f>IFERROR(IF(I837=1,INDEX( {"chinese","english","math","physics","chemistry","biology","politics","history","geography"},MATCH(C837,{"语文","英语","数学","物理","化学","生物","政治","历史","地理"},0)),IF(I837=2,INDEX(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837,{"单项选择","阅读理解","信息匹配","完形填空","短文填空","单句填空","短文改错","单句改错","句型转换","翻译短语","翻译句子","词汇/短语及固搭","完成句子","听力"},0)),"")), "")</f>
        <v/>
      </c>
      <c r="E837" s="21" t="str">
        <f t="shared" si="108"/>
        <v>知识点</v>
      </c>
      <c r="F837" s="21" t="str">
        <f t="shared" si="109"/>
        <v>恰</v>
      </c>
      <c r="G837" s="21" t="str">
        <f>INDEX( {"body","discipline","area","topic","point"},MATCH(E837,{"知识体","知识域","知识区","知识主题","知识点"},0))</f>
        <v>point</v>
      </c>
      <c r="H837" s="21" t="str">
        <f>INDEX( {"super","just","sub","infras"},MATCH(F837,{"超","恰","亚","次"},0))</f>
        <v>just</v>
      </c>
      <c r="I837" s="21">
        <f>MATCH(E837,{"知识体","知识域","知识区","知识主题","知识点"},0)-1</f>
        <v>4</v>
      </c>
      <c r="J837" s="21">
        <f>MATCH(F837,{"超","恰","亚","次"},0)-1</f>
        <v>1</v>
      </c>
      <c r="K837" s="21" t="str">
        <f t="shared" si="110"/>
        <v>数学</v>
      </c>
      <c r="L837" s="26" t="s">
        <v>873</v>
      </c>
      <c r="M837" s="23"/>
      <c r="N837" s="23"/>
      <c r="O837" s="24" t="str">
        <f t="shared" si="104"/>
        <v xml:space="preserve">
  - 
    name:  直线与圆锥曲线中的对称问题
    title:  直线与圆锥曲线中的对称问题
    description: 
    koLyro: point
    koLyri:  just
    son: </v>
      </c>
      <c r="P837" s="27" t="str">
        <f t="shared" ref="P837:P900" si="111">SUBSTITUTE(O837,CHAR(10),CHAR(10)&amp;REPT("  ",A837))</f>
        <v xml:space="preserve">
          - 
            name:  直线与圆锥曲线中的对称问题
            title:  直线与圆锥曲线中的对称问题
            description: 
            koLyro: point
            koLyri:  just
            son: </v>
      </c>
    </row>
    <row r="838" spans="1:16" ht="15" customHeight="1">
      <c r="A838" s="20">
        <f t="shared" si="105"/>
        <v>4</v>
      </c>
      <c r="B838" s="21" t="str">
        <f t="shared" si="106"/>
        <v>知识点</v>
      </c>
      <c r="C838" s="21" t="str">
        <f t="shared" si="107"/>
        <v>直线与圆锥曲线相交的基本计算</v>
      </c>
      <c r="D838" s="21" t="str">
        <f>IFERROR(IF(I838=1,INDEX( {"chinese","english","math","physics","chemistry","biology","politics","history","geography"},MATCH(C838,{"语文","英语","数学","物理","化学","生物","政治","历史","地理"},0)),IF(I838=2,INDEX(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838,{"单项选择","阅读理解","信息匹配","完形填空","短文填空","单句填空","短文改错","单句改错","句型转换","翻译短语","翻译句子","词汇/短语及固搭","完成句子","听力"},0)),"")), "")</f>
        <v/>
      </c>
      <c r="E838" s="21" t="str">
        <f t="shared" si="108"/>
        <v>知识点</v>
      </c>
      <c r="F838" s="21" t="str">
        <f t="shared" si="109"/>
        <v>恰</v>
      </c>
      <c r="G838" s="21" t="str">
        <f>INDEX( {"body","discipline","area","topic","point"},MATCH(E838,{"知识体","知识域","知识区","知识主题","知识点"},0))</f>
        <v>point</v>
      </c>
      <c r="H838" s="21" t="str">
        <f>INDEX( {"super","just","sub","infras"},MATCH(F838,{"超","恰","亚","次"},0))</f>
        <v>just</v>
      </c>
      <c r="I838" s="21">
        <f>MATCH(E838,{"知识体","知识域","知识区","知识主题","知识点"},0)-1</f>
        <v>4</v>
      </c>
      <c r="J838" s="21">
        <f>MATCH(F838,{"超","恰","亚","次"},0)-1</f>
        <v>1</v>
      </c>
      <c r="K838" s="21" t="str">
        <f t="shared" si="110"/>
        <v>数学</v>
      </c>
      <c r="L838" s="26" t="s">
        <v>874</v>
      </c>
      <c r="M838" s="23"/>
      <c r="N838" s="23"/>
      <c r="O838" s="24" t="str">
        <f t="shared" si="104"/>
        <v xml:space="preserve">
  - 
    name:  直线与圆锥曲线相交的基本计算
    title:  直线与圆锥曲线相交的基本计算
    description: 
    koLyro: point
    koLyri:  just
    son: </v>
      </c>
      <c r="P838" s="27" t="str">
        <f t="shared" si="111"/>
        <v xml:space="preserve">
          - 
            name:  直线与圆锥曲线相交的基本计算
            title:  直线与圆锥曲线相交的基本计算
            description: 
            koLyro: point
            koLyri:  just
            son: </v>
      </c>
    </row>
    <row r="839" spans="1:16" ht="15" customHeight="1">
      <c r="A839" s="20">
        <f t="shared" si="105"/>
        <v>4</v>
      </c>
      <c r="B839" s="21" t="str">
        <f t="shared" si="106"/>
        <v>知识点</v>
      </c>
      <c r="C839" s="21" t="str">
        <f t="shared" si="107"/>
        <v>直线与圆锥曲线的中点弦问题</v>
      </c>
      <c r="D839" s="21" t="str">
        <f>IFERROR(IF(I839=1,INDEX( {"chinese","english","math","physics","chemistry","biology","politics","history","geography"},MATCH(C839,{"语文","英语","数学","物理","化学","生物","政治","历史","地理"},0)),IF(I839=2,INDEX(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839,{"单项选择","阅读理解","信息匹配","完形填空","短文填空","单句填空","短文改错","单句改错","句型转换","翻译短语","翻译句子","词汇/短语及固搭","完成句子","听力"},0)),"")), "")</f>
        <v/>
      </c>
      <c r="E839" s="21" t="str">
        <f t="shared" si="108"/>
        <v>知识点</v>
      </c>
      <c r="F839" s="21" t="str">
        <f t="shared" si="109"/>
        <v>恰</v>
      </c>
      <c r="G839" s="21" t="str">
        <f>INDEX( {"body","discipline","area","topic","point"},MATCH(E839,{"知识体","知识域","知识区","知识主题","知识点"},0))</f>
        <v>point</v>
      </c>
      <c r="H839" s="21" t="str">
        <f>INDEX( {"super","just","sub","infras"},MATCH(F839,{"超","恰","亚","次"},0))</f>
        <v>just</v>
      </c>
      <c r="I839" s="21">
        <f>MATCH(E839,{"知识体","知识域","知识区","知识主题","知识点"},0)-1</f>
        <v>4</v>
      </c>
      <c r="J839" s="21">
        <f>MATCH(F839,{"超","恰","亚","次"},0)-1</f>
        <v>1</v>
      </c>
      <c r="K839" s="21" t="str">
        <f t="shared" si="110"/>
        <v>数学</v>
      </c>
      <c r="L839" s="26" t="s">
        <v>875</v>
      </c>
      <c r="M839" s="23"/>
      <c r="N839" s="23"/>
      <c r="O839" s="24" t="str">
        <f t="shared" si="104"/>
        <v xml:space="preserve">
  - 
    name:  直线与圆锥曲线的中点弦问题
    title:  直线与圆锥曲线的中点弦问题
    description: 
    koLyro: point
    koLyri:  just
    son: </v>
      </c>
      <c r="P839" s="27" t="str">
        <f t="shared" si="111"/>
        <v xml:space="preserve">
          - 
            name:  直线与圆锥曲线的中点弦问题
            title:  直线与圆锥曲线的中点弦问题
            description: 
            koLyro: point
            koLyri:  just
            son: </v>
      </c>
    </row>
    <row r="840" spans="1:16" ht="15" customHeight="1">
      <c r="A840" s="20">
        <f t="shared" si="105"/>
        <v>4</v>
      </c>
      <c r="B840" s="21" t="str">
        <f t="shared" si="106"/>
        <v>知识点</v>
      </c>
      <c r="C840" s="21" t="str">
        <f t="shared" si="107"/>
        <v>直线与圆锥曲线中的定点、定值问题</v>
      </c>
      <c r="D840" s="21" t="str">
        <f>IFERROR(IF(I840=1,INDEX( {"chinese","english","math","physics","chemistry","biology","politics","history","geography"},MATCH(C840,{"语文","英语","数学","物理","化学","生物","政治","历史","地理"},0)),IF(I840=2,INDEX(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840,{"单项选择","阅读理解","信息匹配","完形填空","短文填空","单句填空","短文改错","单句改错","句型转换","翻译短语","翻译句子","词汇/短语及固搭","完成句子","听力"},0)),"")), "")</f>
        <v/>
      </c>
      <c r="E840" s="21" t="str">
        <f t="shared" si="108"/>
        <v>知识点</v>
      </c>
      <c r="F840" s="21" t="str">
        <f t="shared" si="109"/>
        <v>恰</v>
      </c>
      <c r="G840" s="21" t="str">
        <f>INDEX( {"body","discipline","area","topic","point"},MATCH(E840,{"知识体","知识域","知识区","知识主题","知识点"},0))</f>
        <v>point</v>
      </c>
      <c r="H840" s="21" t="str">
        <f>INDEX( {"super","just","sub","infras"},MATCH(F840,{"超","恰","亚","次"},0))</f>
        <v>just</v>
      </c>
      <c r="I840" s="21">
        <f>MATCH(E840,{"知识体","知识域","知识区","知识主题","知识点"},0)-1</f>
        <v>4</v>
      </c>
      <c r="J840" s="21">
        <f>MATCH(F840,{"超","恰","亚","次"},0)-1</f>
        <v>1</v>
      </c>
      <c r="K840" s="21" t="str">
        <f t="shared" si="110"/>
        <v>数学</v>
      </c>
      <c r="L840" s="26" t="s">
        <v>876</v>
      </c>
      <c r="M840" s="23"/>
      <c r="N840" s="23"/>
      <c r="O840" s="24" t="str">
        <f t="shared" si="104"/>
        <v xml:space="preserve">
  - 
    name:  直线与圆锥曲线中的定点、定值问题
    title:  直线与圆锥曲线中的定点、定值问题
    description: 
    koLyro: point
    koLyri:  just
    son: </v>
      </c>
      <c r="P840" s="27" t="str">
        <f t="shared" si="111"/>
        <v xml:space="preserve">
          - 
            name:  直线与圆锥曲线中的定点、定值问题
            title:  直线与圆锥曲线中的定点、定值问题
            description: 
            koLyro: point
            koLyri:  just
            son: </v>
      </c>
    </row>
    <row r="841" spans="1:16" ht="15" customHeight="1">
      <c r="A841" s="20">
        <f t="shared" si="105"/>
        <v>4</v>
      </c>
      <c r="B841" s="21" t="str">
        <f t="shared" si="106"/>
        <v>知识点</v>
      </c>
      <c r="C841" s="21" t="str">
        <f t="shared" si="107"/>
        <v>直线与圆锥曲线的面积问题</v>
      </c>
      <c r="D841" s="21" t="str">
        <f>IFERROR(IF(I841=1,INDEX( {"chinese","english","math","physics","chemistry","biology","politics","history","geography"},MATCH(C841,{"语文","英语","数学","物理","化学","生物","政治","历史","地理"},0)),IF(I841=2,INDEX(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841,{"单项选择","阅读理解","信息匹配","完形填空","短文填空","单句填空","短文改错","单句改错","句型转换","翻译短语","翻译句子","词汇/短语及固搭","完成句子","听力"},0)),"")), "")</f>
        <v/>
      </c>
      <c r="E841" s="21" t="str">
        <f t="shared" si="108"/>
        <v>知识点</v>
      </c>
      <c r="F841" s="21" t="str">
        <f t="shared" si="109"/>
        <v>恰</v>
      </c>
      <c r="G841" s="21" t="str">
        <f>INDEX( {"body","discipline","area","topic","point"},MATCH(E841,{"知识体","知识域","知识区","知识主题","知识点"},0))</f>
        <v>point</v>
      </c>
      <c r="H841" s="21" t="str">
        <f>INDEX( {"super","just","sub","infras"},MATCH(F841,{"超","恰","亚","次"},0))</f>
        <v>just</v>
      </c>
      <c r="I841" s="21">
        <f>MATCH(E841,{"知识体","知识域","知识区","知识主题","知识点"},0)-1</f>
        <v>4</v>
      </c>
      <c r="J841" s="21">
        <f>MATCH(F841,{"超","恰","亚","次"},0)-1</f>
        <v>1</v>
      </c>
      <c r="K841" s="21" t="str">
        <f t="shared" si="110"/>
        <v>数学</v>
      </c>
      <c r="L841" s="26" t="s">
        <v>877</v>
      </c>
      <c r="M841" s="23"/>
      <c r="N841" s="23"/>
      <c r="O841" s="24" t="str">
        <f t="shared" si="104"/>
        <v xml:space="preserve">
  - 
    name:  直线与圆锥曲线的面积问题
    title:  直线与圆锥曲线的面积问题
    description: 
    koLyro: point
    koLyri:  just
    son: </v>
      </c>
      <c r="P841" s="27" t="str">
        <f t="shared" si="111"/>
        <v xml:space="preserve">
          - 
            name:  直线与圆锥曲线的面积问题
            title:  直线与圆锥曲线的面积问题
            description: 
            koLyro: point
            koLyri:  just
            son: </v>
      </c>
    </row>
    <row r="842" spans="1:16" ht="15" customHeight="1">
      <c r="A842" s="20">
        <f t="shared" si="105"/>
        <v>4</v>
      </c>
      <c r="B842" s="21" t="str">
        <f t="shared" si="106"/>
        <v>知识点</v>
      </c>
      <c r="C842" s="21" t="str">
        <f t="shared" si="107"/>
        <v>圆锥曲线中的探索性问题（存在性，恒成立问题）</v>
      </c>
      <c r="D842" s="21" t="str">
        <f>IFERROR(IF(I842=1,INDEX( {"chinese","english","math","physics","chemistry","biology","politics","history","geography"},MATCH(C842,{"语文","英语","数学","物理","化学","生物","政治","历史","地理"},0)),IF(I842=2,INDEX(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842,{"单项选择","阅读理解","信息匹配","完形填空","短文填空","单句填空","短文改错","单句改错","句型转换","翻译短语","翻译句子","词汇/短语及固搭","完成句子","听力"},0)),"")), "")</f>
        <v/>
      </c>
      <c r="E842" s="21" t="str">
        <f t="shared" si="108"/>
        <v>知识点</v>
      </c>
      <c r="F842" s="21" t="str">
        <f t="shared" si="109"/>
        <v>恰</v>
      </c>
      <c r="G842" s="21" t="str">
        <f>INDEX( {"body","discipline","area","topic","point"},MATCH(E842,{"知识体","知识域","知识区","知识主题","知识点"},0))</f>
        <v>point</v>
      </c>
      <c r="H842" s="21" t="str">
        <f>INDEX( {"super","just","sub","infras"},MATCH(F842,{"超","恰","亚","次"},0))</f>
        <v>just</v>
      </c>
      <c r="I842" s="21">
        <f>MATCH(E842,{"知识体","知识域","知识区","知识主题","知识点"},0)-1</f>
        <v>4</v>
      </c>
      <c r="J842" s="21">
        <f>MATCH(F842,{"超","恰","亚","次"},0)-1</f>
        <v>1</v>
      </c>
      <c r="K842" s="21" t="str">
        <f t="shared" si="110"/>
        <v>数学</v>
      </c>
      <c r="L842" s="26" t="s">
        <v>878</v>
      </c>
      <c r="M842" s="23"/>
      <c r="N842" s="23"/>
      <c r="O842" s="24" t="str">
        <f t="shared" si="104"/>
        <v xml:space="preserve">
  - 
    name:  圆锥曲线中的探索性问题（存在性，恒成立问题）
    title:  圆锥曲线中的探索性问题（存在性，恒成立问题）
    description: 
    koLyro: point
    koLyri:  just
    son: </v>
      </c>
      <c r="P842" s="27" t="str">
        <f t="shared" si="111"/>
        <v xml:space="preserve">
          - 
            name:  圆锥曲线中的探索性问题（存在性，恒成立问题）
            title:  圆锥曲线中的探索性问题（存在性，恒成立问题）
            description: 
            koLyro: point
            koLyri:  just
            son: </v>
      </c>
    </row>
    <row r="843" spans="1:16" ht="15" customHeight="1">
      <c r="A843" s="20">
        <f t="shared" si="105"/>
        <v>4</v>
      </c>
      <c r="B843" s="21" t="str">
        <f t="shared" si="106"/>
        <v>知识点</v>
      </c>
      <c r="C843" s="21" t="str">
        <f t="shared" si="107"/>
        <v>圆锥曲线的综合应用</v>
      </c>
      <c r="D843" s="21" t="str">
        <f>IFERROR(IF(I843=1,INDEX( {"chinese","english","math","physics","chemistry","biology","politics","history","geography"},MATCH(C843,{"语文","英语","数学","物理","化学","生物","政治","历史","地理"},0)),IF(I843=2,INDEX(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843,{"单项选择","阅读理解","信息匹配","完形填空","短文填空","单句填空","短文改错","单句改错","句型转换","翻译短语","翻译句子","词汇/短语及固搭","完成句子","听力"},0)),"")), "")</f>
        <v/>
      </c>
      <c r="E843" s="21" t="str">
        <f t="shared" si="108"/>
        <v>知识点</v>
      </c>
      <c r="F843" s="21" t="str">
        <f t="shared" si="109"/>
        <v>恰</v>
      </c>
      <c r="G843" s="21" t="str">
        <f>INDEX( {"body","discipline","area","topic","point"},MATCH(E843,{"知识体","知识域","知识区","知识主题","知识点"},0))</f>
        <v>point</v>
      </c>
      <c r="H843" s="21" t="str">
        <f>INDEX( {"super","just","sub","infras"},MATCH(F843,{"超","恰","亚","次"},0))</f>
        <v>just</v>
      </c>
      <c r="I843" s="21">
        <f>MATCH(E843,{"知识体","知识域","知识区","知识主题","知识点"},0)-1</f>
        <v>4</v>
      </c>
      <c r="J843" s="21">
        <f>MATCH(F843,{"超","恰","亚","次"},0)-1</f>
        <v>1</v>
      </c>
      <c r="K843" s="21" t="str">
        <f t="shared" si="110"/>
        <v>数学</v>
      </c>
      <c r="L843" s="26" t="s">
        <v>879</v>
      </c>
      <c r="M843" s="23"/>
      <c r="N843" s="23"/>
      <c r="O843" s="24" t="str">
        <f t="shared" si="104"/>
        <v xml:space="preserve">
  - 
    name:  圆锥曲线的综合应用
    title:  圆锥曲线的综合应用
    description: 
    koLyro: point
    koLyri:  just
    son: </v>
      </c>
      <c r="P843" s="27" t="str">
        <f t="shared" si="111"/>
        <v xml:space="preserve">
          - 
            name:  圆锥曲线的综合应用
            title:  圆锥曲线的综合应用
            description: 
            koLyro: point
            koLyri:  just
            son: </v>
      </c>
    </row>
    <row r="844" spans="1:16" ht="15" customHeight="1">
      <c r="A844" s="20">
        <f t="shared" si="105"/>
        <v>2</v>
      </c>
      <c r="B844" s="21" t="str">
        <f t="shared" si="106"/>
        <v>知识区</v>
      </c>
      <c r="C844" s="21" t="str">
        <f t="shared" si="107"/>
        <v>9.算法初步、统计、统计案列</v>
      </c>
      <c r="D844" s="21" t="str">
        <f>IFERROR(IF(I844=1,INDEX( {"chinese","english","math","physics","chemistry","biology","politics","history","geography"},MATCH(C844,{"语文","英语","数学","物理","化学","生物","政治","历史","地理"},0)),IF(I844=2,INDEX(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844,{"单项选择","阅读理解","信息匹配","完形填空","短文填空","单句填空","短文改错","单句改错","句型转换","翻译短语","翻译句子","词汇/短语及固搭","完成句子","听力"},0)),"")), "")</f>
        <v/>
      </c>
      <c r="E844" s="21" t="str">
        <f t="shared" si="108"/>
        <v>知识区</v>
      </c>
      <c r="F844" s="21" t="str">
        <f t="shared" si="109"/>
        <v>恰</v>
      </c>
      <c r="G844" s="21" t="str">
        <f>INDEX( {"body","discipline","area","topic","point"},MATCH(E844,{"知识体","知识域","知识区","知识主题","知识点"},0))</f>
        <v>area</v>
      </c>
      <c r="H844" s="21" t="str">
        <f>INDEX( {"super","just","sub","infras"},MATCH(F844,{"超","恰","亚","次"},0))</f>
        <v>just</v>
      </c>
      <c r="I844" s="21">
        <f>MATCH(E844,{"知识体","知识域","知识区","知识主题","知识点"},0)-1</f>
        <v>2</v>
      </c>
      <c r="J844" s="21">
        <f>MATCH(F844,{"超","恰","亚","次"},0)-1</f>
        <v>1</v>
      </c>
      <c r="K844" s="21" t="str">
        <f t="shared" si="110"/>
        <v>数学</v>
      </c>
      <c r="L844" s="26" t="s">
        <v>4684</v>
      </c>
      <c r="M844" s="23" t="s">
        <v>881</v>
      </c>
      <c r="N844" s="23"/>
      <c r="O844" s="24" t="str">
        <f t="shared" si="104"/>
        <v xml:space="preserve">
  - 
    name:  9.算法初步、统计、统计案列
    title:  9.算法初步、统计、统计案列
    description: 
    koLyro: area
    koLyri:  just
    son: </v>
      </c>
      <c r="P844" s="27" t="str">
        <f t="shared" si="111"/>
        <v xml:space="preserve">
      - 
        name:  9.算法初步、统计、统计案列
        title:  9.算法初步、统计、统计案列
        description: 
        koLyro: area
        koLyri:  just
        son: </v>
      </c>
    </row>
    <row r="845" spans="1:16" ht="15" customHeight="1">
      <c r="A845" s="20">
        <f t="shared" si="105"/>
        <v>3</v>
      </c>
      <c r="B845" s="21" t="str">
        <f t="shared" si="106"/>
        <v>知识主题</v>
      </c>
      <c r="C845" s="21" t="str">
        <f t="shared" si="107"/>
        <v xml:space="preserve"> 算法与程序框图、基本算法语句</v>
      </c>
      <c r="D845" s="21" t="str">
        <f>IFERROR(IF(I845=1,INDEX( {"chinese","english","math","physics","chemistry","biology","politics","history","geography"},MATCH(C845,{"语文","英语","数学","物理","化学","生物","政治","历史","地理"},0)),IF(I845=2,INDEX(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845,{"单项选择","阅读理解","信息匹配","完形填空","短文填空","单句填空","短文改错","单句改错","句型转换","翻译短语","翻译句子","词汇/短语及固搭","完成句子","听力"},0)),"")), "")</f>
        <v/>
      </c>
      <c r="E845" s="21" t="str">
        <f t="shared" si="108"/>
        <v>知识主题</v>
      </c>
      <c r="F845" s="21" t="str">
        <f t="shared" si="109"/>
        <v>恰</v>
      </c>
      <c r="G845" s="21" t="str">
        <f>INDEX( {"body","discipline","area","topic","point"},MATCH(E845,{"知识体","知识域","知识区","知识主题","知识点"},0))</f>
        <v>topic</v>
      </c>
      <c r="H845" s="21" t="str">
        <f>INDEX( {"super","just","sub","infras"},MATCH(F845,{"超","恰","亚","次"},0))</f>
        <v>just</v>
      </c>
      <c r="I845" s="21">
        <f>MATCH(E845,{"知识体","知识域","知识区","知识主题","知识点"},0)-1</f>
        <v>3</v>
      </c>
      <c r="J845" s="21">
        <f>MATCH(F845,{"超","恰","亚","次"},0)-1</f>
        <v>1</v>
      </c>
      <c r="K845" s="21" t="str">
        <f t="shared" si="110"/>
        <v>数学</v>
      </c>
      <c r="L845" s="26" t="s">
        <v>4651</v>
      </c>
      <c r="M845" s="23" t="s">
        <v>883</v>
      </c>
      <c r="N845" s="23"/>
      <c r="O845" s="24" t="str">
        <f t="shared" si="104"/>
        <v xml:space="preserve">
  - 
    name:   算法与程序框图、基本算法语句
    title:   算法与程序框图、基本算法语句
    description: 
    koLyro: topic
    koLyri:  just
    son: </v>
      </c>
      <c r="P845" s="27" t="str">
        <f t="shared" si="111"/>
        <v xml:space="preserve">
        - 
          name:   算法与程序框图、基本算法语句
          title:   算法与程序框图、基本算法语句
          description: 
          koLyro: topic
          koLyri:  just
          son: </v>
      </c>
    </row>
    <row r="846" spans="1:16" ht="15" customHeight="1">
      <c r="A846" s="20">
        <f t="shared" si="105"/>
        <v>4</v>
      </c>
      <c r="B846" s="21" t="str">
        <f t="shared" si="106"/>
        <v>知识点</v>
      </c>
      <c r="C846" s="21" t="str">
        <f t="shared" si="107"/>
        <v>算法的基本概念</v>
      </c>
      <c r="D846" s="21" t="str">
        <f>IFERROR(IF(I846=1,INDEX( {"chinese","english","math","physics","chemistry","biology","politics","history","geography"},MATCH(C846,{"语文","英语","数学","物理","化学","生物","政治","历史","地理"},0)),IF(I846=2,INDEX(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846,{"单项选择","阅读理解","信息匹配","完形填空","短文填空","单句填空","短文改错","单句改错","句型转换","翻译短语","翻译句子","词汇/短语及固搭","完成句子","听力"},0)),"")), "")</f>
        <v/>
      </c>
      <c r="E846" s="21" t="str">
        <f t="shared" si="108"/>
        <v>知识点</v>
      </c>
      <c r="F846" s="21" t="str">
        <f t="shared" si="109"/>
        <v>恰</v>
      </c>
      <c r="G846" s="21" t="str">
        <f>INDEX( {"body","discipline","area","topic","point"},MATCH(E846,{"知识体","知识域","知识区","知识主题","知识点"},0))</f>
        <v>point</v>
      </c>
      <c r="H846" s="21" t="str">
        <f>INDEX( {"super","just","sub","infras"},MATCH(F846,{"超","恰","亚","次"},0))</f>
        <v>just</v>
      </c>
      <c r="I846" s="21">
        <f>MATCH(E846,{"知识体","知识域","知识区","知识主题","知识点"},0)-1</f>
        <v>4</v>
      </c>
      <c r="J846" s="21">
        <f>MATCH(F846,{"超","恰","亚","次"},0)-1</f>
        <v>1</v>
      </c>
      <c r="K846" s="21" t="str">
        <f t="shared" si="110"/>
        <v>数学</v>
      </c>
      <c r="L846" s="26" t="s">
        <v>884</v>
      </c>
      <c r="M846" s="23"/>
      <c r="N846" s="23"/>
      <c r="O846" s="24" t="str">
        <f t="shared" si="104"/>
        <v xml:space="preserve">
  - 
    name:  算法的基本概念
    title:  算法的基本概念
    description: 
    koLyro: point
    koLyri:  just
    son: </v>
      </c>
      <c r="P846" s="27" t="str">
        <f t="shared" si="111"/>
        <v xml:space="preserve">
          - 
            name:  算法的基本概念
            title:  算法的基本概念
            description: 
            koLyro: point
            koLyri:  just
            son: </v>
      </c>
    </row>
    <row r="847" spans="1:16" ht="15" customHeight="1">
      <c r="A847" s="20">
        <f t="shared" si="105"/>
        <v>4</v>
      </c>
      <c r="B847" s="21" t="str">
        <f t="shared" si="106"/>
        <v>知识点</v>
      </c>
      <c r="C847" s="21" t="str">
        <f t="shared" si="107"/>
        <v>算法的设计和描述</v>
      </c>
      <c r="D847" s="21" t="str">
        <f>IFERROR(IF(I847=1,INDEX( {"chinese","english","math","physics","chemistry","biology","politics","history","geography"},MATCH(C847,{"语文","英语","数学","物理","化学","生物","政治","历史","地理"},0)),IF(I847=2,INDEX(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847,{"单项选择","阅读理解","信息匹配","完形填空","短文填空","单句填空","短文改错","单句改错","句型转换","翻译短语","翻译句子","词汇/短语及固搭","完成句子","听力"},0)),"")), "")</f>
        <v/>
      </c>
      <c r="E847" s="21" t="str">
        <f t="shared" si="108"/>
        <v>知识点</v>
      </c>
      <c r="F847" s="21" t="str">
        <f t="shared" si="109"/>
        <v>恰</v>
      </c>
      <c r="G847" s="21" t="str">
        <f>INDEX( {"body","discipline","area","topic","point"},MATCH(E847,{"知识体","知识域","知识区","知识主题","知识点"},0))</f>
        <v>point</v>
      </c>
      <c r="H847" s="21" t="str">
        <f>INDEX( {"super","just","sub","infras"},MATCH(F847,{"超","恰","亚","次"},0))</f>
        <v>just</v>
      </c>
      <c r="I847" s="21">
        <f>MATCH(E847,{"知识体","知识域","知识区","知识主题","知识点"},0)-1</f>
        <v>4</v>
      </c>
      <c r="J847" s="21">
        <f>MATCH(F847,{"超","恰","亚","次"},0)-1</f>
        <v>1</v>
      </c>
      <c r="K847" s="21" t="str">
        <f t="shared" si="110"/>
        <v>数学</v>
      </c>
      <c r="L847" s="26" t="s">
        <v>885</v>
      </c>
      <c r="M847" s="23"/>
      <c r="N847" s="23"/>
      <c r="O847" s="24" t="str">
        <f t="shared" si="104"/>
        <v xml:space="preserve">
  - 
    name:  算法的设计和描述
    title:  算法的设计和描述
    description: 
    koLyro: point
    koLyri:  just
    son: </v>
      </c>
      <c r="P847" s="27" t="str">
        <f t="shared" si="111"/>
        <v xml:space="preserve">
          - 
            name:  算法的设计和描述
            title:  算法的设计和描述
            description: 
            koLyro: point
            koLyri:  just
            son: </v>
      </c>
    </row>
    <row r="848" spans="1:16" ht="15" customHeight="1">
      <c r="A848" s="20">
        <f t="shared" si="105"/>
        <v>5</v>
      </c>
      <c r="B848" s="21" t="str">
        <f t="shared" si="106"/>
        <v>知识亚点</v>
      </c>
      <c r="C848" s="21" t="str">
        <f t="shared" si="107"/>
        <v>程序框图的识别</v>
      </c>
      <c r="D848" s="21" t="str">
        <f>IFERROR(IF(I848=1,INDEX( {"chinese","english","math","physics","chemistry","biology","politics","history","geography"},MATCH(C848,{"语文","英语","数学","物理","化学","生物","政治","历史","地理"},0)),IF(I848=2,INDEX(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848,{"单项选择","阅读理解","信息匹配","完形填空","短文填空","单句填空","短文改错","单句改错","句型转换","翻译短语","翻译句子","词汇/短语及固搭","完成句子","听力"},0)),"")), "")</f>
        <v/>
      </c>
      <c r="E848" s="21" t="str">
        <f t="shared" si="108"/>
        <v>知识点</v>
      </c>
      <c r="F848" s="21" t="str">
        <f t="shared" si="109"/>
        <v>亚</v>
      </c>
      <c r="G848" s="21" t="str">
        <f>INDEX( {"body","discipline","area","topic","point"},MATCH(E848,{"知识体","知识域","知识区","知识主题","知识点"},0))</f>
        <v>point</v>
      </c>
      <c r="H848" s="21" t="str">
        <f>INDEX( {"super","just","sub","infras"},MATCH(F848,{"超","恰","亚","次"},0))</f>
        <v>sub</v>
      </c>
      <c r="I848" s="21">
        <f>MATCH(E848,{"知识体","知识域","知识区","知识主题","知识点"},0)-1</f>
        <v>4</v>
      </c>
      <c r="J848" s="21">
        <f>MATCH(F848,{"超","恰","亚","次"},0)-1</f>
        <v>2</v>
      </c>
      <c r="K848" s="21" t="str">
        <f t="shared" si="110"/>
        <v>数学</v>
      </c>
      <c r="L848" s="26" t="s">
        <v>886</v>
      </c>
      <c r="M848" s="23"/>
      <c r="N848" s="23"/>
      <c r="O848" s="24" t="str">
        <f t="shared" si="104"/>
        <v xml:space="preserve">
  - 
    name:  程序框图的识别
    title:  程序框图的识别
    description: 
    koLyro: point
    koLyri:  sub
    son: </v>
      </c>
      <c r="P848" s="27" t="str">
        <f t="shared" si="111"/>
        <v xml:space="preserve">
            - 
              name:  程序框图的识别
              title:  程序框图的识别
              description: 
              koLyro: point
              koLyri:  sub
              son: </v>
      </c>
    </row>
    <row r="849" spans="1:16" ht="15" customHeight="1">
      <c r="A849" s="20">
        <f t="shared" si="105"/>
        <v>5</v>
      </c>
      <c r="B849" s="21" t="str">
        <f t="shared" si="106"/>
        <v>知识亚点</v>
      </c>
      <c r="C849" s="21" t="str">
        <f t="shared" si="107"/>
        <v>程序框图的构建</v>
      </c>
      <c r="D849" s="21" t="str">
        <f>IFERROR(IF(I849=1,INDEX( {"chinese","english","math","physics","chemistry","biology","politics","history","geography"},MATCH(C849,{"语文","英语","数学","物理","化学","生物","政治","历史","地理"},0)),IF(I849=2,INDEX(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849,{"单项选择","阅读理解","信息匹配","完形填空","短文填空","单句填空","短文改错","单句改错","句型转换","翻译短语","翻译句子","词汇/短语及固搭","完成句子","听力"},0)),"")), "")</f>
        <v/>
      </c>
      <c r="E849" s="21" t="str">
        <f t="shared" si="108"/>
        <v>知识点</v>
      </c>
      <c r="F849" s="21" t="str">
        <f t="shared" si="109"/>
        <v>亚</v>
      </c>
      <c r="G849" s="21" t="str">
        <f>INDEX( {"body","discipline","area","topic","point"},MATCH(E849,{"知识体","知识域","知识区","知识主题","知识点"},0))</f>
        <v>point</v>
      </c>
      <c r="H849" s="21" t="str">
        <f>INDEX( {"super","just","sub","infras"},MATCH(F849,{"超","恰","亚","次"},0))</f>
        <v>sub</v>
      </c>
      <c r="I849" s="21">
        <f>MATCH(E849,{"知识体","知识域","知识区","知识主题","知识点"},0)-1</f>
        <v>4</v>
      </c>
      <c r="J849" s="21">
        <f>MATCH(F849,{"超","恰","亚","次"},0)-1</f>
        <v>2</v>
      </c>
      <c r="K849" s="21" t="str">
        <f t="shared" si="110"/>
        <v>数学</v>
      </c>
      <c r="L849" s="26" t="s">
        <v>887</v>
      </c>
      <c r="M849" s="23"/>
      <c r="N849" s="23"/>
      <c r="O849" s="24" t="str">
        <f t="shared" si="104"/>
        <v xml:space="preserve">
  - 
    name:  程序框图的构建
    title:  程序框图的构建
    description: 
    koLyro: point
    koLyri:  sub
    son: </v>
      </c>
      <c r="P849" s="27" t="str">
        <f t="shared" si="111"/>
        <v xml:space="preserve">
            - 
              name:  程序框图的构建
              title:  程序框图的构建
              description: 
              koLyro: point
              koLyri:  sub
              son: </v>
      </c>
    </row>
    <row r="850" spans="1:16" ht="15" customHeight="1">
      <c r="A850" s="20">
        <f t="shared" si="105"/>
        <v>5</v>
      </c>
      <c r="B850" s="21" t="str">
        <f t="shared" si="106"/>
        <v>知识亚点</v>
      </c>
      <c r="C850" s="21" t="str">
        <f t="shared" si="107"/>
        <v>程序框图中程序功能、执行结果的判断</v>
      </c>
      <c r="D850" s="21" t="str">
        <f>IFERROR(IF(I850=1,INDEX( {"chinese","english","math","physics","chemistry","biology","politics","history","geography"},MATCH(C850,{"语文","英语","数学","物理","化学","生物","政治","历史","地理"},0)),IF(I850=2,INDEX(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850,{"单项选择","阅读理解","信息匹配","完形填空","短文填空","单句填空","短文改错","单句改错","句型转换","翻译短语","翻译句子","词汇/短语及固搭","完成句子","听力"},0)),"")), "")</f>
        <v/>
      </c>
      <c r="E850" s="21" t="str">
        <f t="shared" si="108"/>
        <v>知识点</v>
      </c>
      <c r="F850" s="21" t="str">
        <f t="shared" si="109"/>
        <v>亚</v>
      </c>
      <c r="G850" s="21" t="str">
        <f>INDEX( {"body","discipline","area","topic","point"},MATCH(E850,{"知识体","知识域","知识区","知识主题","知识点"},0))</f>
        <v>point</v>
      </c>
      <c r="H850" s="21" t="str">
        <f>INDEX( {"super","just","sub","infras"},MATCH(F850,{"超","恰","亚","次"},0))</f>
        <v>sub</v>
      </c>
      <c r="I850" s="21">
        <f>MATCH(E850,{"知识体","知识域","知识区","知识主题","知识点"},0)-1</f>
        <v>4</v>
      </c>
      <c r="J850" s="21">
        <f>MATCH(F850,{"超","恰","亚","次"},0)-1</f>
        <v>2</v>
      </c>
      <c r="K850" s="21" t="str">
        <f t="shared" si="110"/>
        <v>数学</v>
      </c>
      <c r="L850" s="26" t="s">
        <v>888</v>
      </c>
      <c r="M850" s="23"/>
      <c r="N850" s="23"/>
      <c r="O850" s="24" t="str">
        <f t="shared" si="104"/>
        <v xml:space="preserve">
  - 
    name:  程序框图中程序功能、执行结果的判断
    title:  程序框图中程序功能、执行结果的判断
    description: 
    koLyro: point
    koLyri:  sub
    son: </v>
      </c>
      <c r="P850" s="27" t="str">
        <f t="shared" si="111"/>
        <v xml:space="preserve">
            - 
              name:  程序框图中程序功能、执行结果的判断
              title:  程序框图中程序功能、执行结果的判断
              description: 
              koLyro: point
              koLyri:  sub
              son: </v>
      </c>
    </row>
    <row r="851" spans="1:16" ht="15" customHeight="1">
      <c r="A851" s="20">
        <f t="shared" si="105"/>
        <v>5</v>
      </c>
      <c r="B851" s="21" t="str">
        <f t="shared" si="106"/>
        <v>知识亚点</v>
      </c>
      <c r="C851" s="21" t="str">
        <f t="shared" si="107"/>
        <v>程序框图的补充完善</v>
      </c>
      <c r="D851" s="21" t="str">
        <f>IFERROR(IF(I851=1,INDEX( {"chinese","english","math","physics","chemistry","biology","politics","history","geography"},MATCH(C851,{"语文","英语","数学","物理","化学","生物","政治","历史","地理"},0)),IF(I851=2,INDEX(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851,{"单项选择","阅读理解","信息匹配","完形填空","短文填空","单句填空","短文改错","单句改错","句型转换","翻译短语","翻译句子","词汇/短语及固搭","完成句子","听力"},0)),"")), "")</f>
        <v/>
      </c>
      <c r="E851" s="21" t="str">
        <f t="shared" si="108"/>
        <v>知识点</v>
      </c>
      <c r="F851" s="21" t="str">
        <f t="shared" si="109"/>
        <v>亚</v>
      </c>
      <c r="G851" s="21" t="str">
        <f>INDEX( {"body","discipline","area","topic","point"},MATCH(E851,{"知识体","知识域","知识区","知识主题","知识点"},0))</f>
        <v>point</v>
      </c>
      <c r="H851" s="21" t="str">
        <f>INDEX( {"super","just","sub","infras"},MATCH(F851,{"超","恰","亚","次"},0))</f>
        <v>sub</v>
      </c>
      <c r="I851" s="21">
        <f>MATCH(E851,{"知识体","知识域","知识区","知识主题","知识点"},0)-1</f>
        <v>4</v>
      </c>
      <c r="J851" s="21">
        <f>MATCH(F851,{"超","恰","亚","次"},0)-1</f>
        <v>2</v>
      </c>
      <c r="K851" s="21" t="str">
        <f t="shared" si="110"/>
        <v>数学</v>
      </c>
      <c r="L851" s="26" t="s">
        <v>889</v>
      </c>
      <c r="M851" s="23"/>
      <c r="N851" s="23"/>
      <c r="O851" s="24" t="str">
        <f t="shared" si="104"/>
        <v xml:space="preserve">
  - 
    name:  程序框图的补充完善
    title:  程序框图的补充完善
    description: 
    koLyro: point
    koLyri:  sub
    son: </v>
      </c>
      <c r="P851" s="27" t="str">
        <f t="shared" si="111"/>
        <v xml:space="preserve">
            - 
              name:  程序框图的补充完善
              title:  程序框图的补充完善
              description: 
              koLyro: point
              koLyri:  sub
              son: </v>
      </c>
    </row>
    <row r="852" spans="1:16" ht="15" customHeight="1">
      <c r="A852" s="20">
        <f t="shared" si="105"/>
        <v>5</v>
      </c>
      <c r="B852" s="21" t="str">
        <f t="shared" si="106"/>
        <v>知识亚点</v>
      </c>
      <c r="C852" s="21" t="str">
        <f t="shared" si="107"/>
        <v>计算机计算中数学运算符号的识别</v>
      </c>
      <c r="D852" s="21" t="str">
        <f>IFERROR(IF(I852=1,INDEX( {"chinese","english","math","physics","chemistry","biology","politics","history","geography"},MATCH(C852,{"语文","英语","数学","物理","化学","生物","政治","历史","地理"},0)),IF(I852=2,INDEX(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852,{"单项选择","阅读理解","信息匹配","完形填空","短文填空","单句填空","短文改错","单句改错","句型转换","翻译短语","翻译句子","词汇/短语及固搭","完成句子","听力"},0)),"")), "")</f>
        <v/>
      </c>
      <c r="E852" s="21" t="str">
        <f t="shared" si="108"/>
        <v>知识点</v>
      </c>
      <c r="F852" s="21" t="str">
        <f t="shared" si="109"/>
        <v>亚</v>
      </c>
      <c r="G852" s="21" t="str">
        <f>INDEX( {"body","discipline","area","topic","point"},MATCH(E852,{"知识体","知识域","知识区","知识主题","知识点"},0))</f>
        <v>point</v>
      </c>
      <c r="H852" s="21" t="str">
        <f>INDEX( {"super","just","sub","infras"},MATCH(F852,{"超","恰","亚","次"},0))</f>
        <v>sub</v>
      </c>
      <c r="I852" s="21">
        <f>MATCH(E852,{"知识体","知识域","知识区","知识主题","知识点"},0)-1</f>
        <v>4</v>
      </c>
      <c r="J852" s="21">
        <f>MATCH(F852,{"超","恰","亚","次"},0)-1</f>
        <v>2</v>
      </c>
      <c r="K852" s="21" t="str">
        <f t="shared" si="110"/>
        <v>数学</v>
      </c>
      <c r="L852" s="26" t="s">
        <v>890</v>
      </c>
      <c r="M852" s="23"/>
      <c r="N852" s="23"/>
      <c r="O852" s="24" t="str">
        <f t="shared" si="104"/>
        <v xml:space="preserve">
  - 
    name:  计算机计算中数学运算符号的识别
    title:  计算机计算中数学运算符号的识别
    description: 
    koLyro: point
    koLyri:  sub
    son: </v>
      </c>
      <c r="P852" s="27" t="str">
        <f t="shared" si="111"/>
        <v xml:space="preserve">
            - 
              name:  计算机计算中数学运算符号的识别
              title:  计算机计算中数学运算符号的识别
              description: 
              koLyro: point
              koLyri:  sub
              son: </v>
      </c>
    </row>
    <row r="853" spans="1:16" ht="15" customHeight="1">
      <c r="A853" s="20">
        <f t="shared" si="105"/>
        <v>5</v>
      </c>
      <c r="B853" s="21" t="str">
        <f t="shared" si="106"/>
        <v>知识亚点</v>
      </c>
      <c r="C853" s="21" t="str">
        <f t="shared" si="107"/>
        <v>输入、输出、赋值语句</v>
      </c>
      <c r="D853" s="21" t="str">
        <f>IFERROR(IF(I853=1,INDEX( {"chinese","english","math","physics","chemistry","biology","politics","history","geography"},MATCH(C853,{"语文","英语","数学","物理","化学","生物","政治","历史","地理"},0)),IF(I853=2,INDEX(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853,{"单项选择","阅读理解","信息匹配","完形填空","短文填空","单句填空","短文改错","单句改错","句型转换","翻译短语","翻译句子","词汇/短语及固搭","完成句子","听力"},0)),"")), "")</f>
        <v/>
      </c>
      <c r="E853" s="21" t="str">
        <f t="shared" si="108"/>
        <v>知识点</v>
      </c>
      <c r="F853" s="21" t="str">
        <f t="shared" si="109"/>
        <v>亚</v>
      </c>
      <c r="G853" s="21" t="str">
        <f>INDEX( {"body","discipline","area","topic","point"},MATCH(E853,{"知识体","知识域","知识区","知识主题","知识点"},0))</f>
        <v>point</v>
      </c>
      <c r="H853" s="21" t="str">
        <f>INDEX( {"super","just","sub","infras"},MATCH(F853,{"超","恰","亚","次"},0))</f>
        <v>sub</v>
      </c>
      <c r="I853" s="21">
        <f>MATCH(E853,{"知识体","知识域","知识区","知识主题","知识点"},0)-1</f>
        <v>4</v>
      </c>
      <c r="J853" s="21">
        <f>MATCH(F853,{"超","恰","亚","次"},0)-1</f>
        <v>2</v>
      </c>
      <c r="K853" s="21" t="str">
        <f t="shared" si="110"/>
        <v>数学</v>
      </c>
      <c r="L853" s="26" t="s">
        <v>891</v>
      </c>
      <c r="M853" s="23"/>
      <c r="N853" s="23"/>
      <c r="O853" s="24" t="str">
        <f t="shared" si="104"/>
        <v xml:space="preserve">
  - 
    name:  输入、输出、赋值语句
    title:  输入、输出、赋值语句
    description: 
    koLyro: point
    koLyri:  sub
    son: </v>
      </c>
      <c r="P853" s="27" t="str">
        <f t="shared" si="111"/>
        <v xml:space="preserve">
            - 
              name:  输入、输出、赋值语句
              title:  输入、输出、赋值语句
              description: 
              koLyro: point
              koLyri:  sub
              son: </v>
      </c>
    </row>
    <row r="854" spans="1:16" ht="15" customHeight="1">
      <c r="A854" s="20">
        <f t="shared" si="105"/>
        <v>5</v>
      </c>
      <c r="B854" s="21" t="str">
        <f t="shared" si="106"/>
        <v>知识亚点</v>
      </c>
      <c r="C854" s="21" t="str">
        <f t="shared" si="107"/>
        <v>条件语句</v>
      </c>
      <c r="D854" s="21" t="str">
        <f>IFERROR(IF(I854=1,INDEX( {"chinese","english","math","physics","chemistry","biology","politics","history","geography"},MATCH(C854,{"语文","英语","数学","物理","化学","生物","政治","历史","地理"},0)),IF(I854=2,INDEX(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854,{"单项选择","阅读理解","信息匹配","完形填空","短文填空","单句填空","短文改错","单句改错","句型转换","翻译短语","翻译句子","词汇/短语及固搭","完成句子","听力"},0)),"")), "")</f>
        <v/>
      </c>
      <c r="E854" s="21" t="str">
        <f t="shared" si="108"/>
        <v>知识点</v>
      </c>
      <c r="F854" s="21" t="str">
        <f t="shared" si="109"/>
        <v>亚</v>
      </c>
      <c r="G854" s="21" t="str">
        <f>INDEX( {"body","discipline","area","topic","point"},MATCH(E854,{"知识体","知识域","知识区","知识主题","知识点"},0))</f>
        <v>point</v>
      </c>
      <c r="H854" s="21" t="str">
        <f>INDEX( {"super","just","sub","infras"},MATCH(F854,{"超","恰","亚","次"},0))</f>
        <v>sub</v>
      </c>
      <c r="I854" s="21">
        <f>MATCH(E854,{"知识体","知识域","知识区","知识主题","知识点"},0)-1</f>
        <v>4</v>
      </c>
      <c r="J854" s="21">
        <f>MATCH(F854,{"超","恰","亚","次"},0)-1</f>
        <v>2</v>
      </c>
      <c r="K854" s="21" t="str">
        <f t="shared" si="110"/>
        <v>数学</v>
      </c>
      <c r="L854" s="26" t="s">
        <v>892</v>
      </c>
      <c r="M854" s="23"/>
      <c r="N854" s="23"/>
      <c r="O854" s="24" t="str">
        <f t="shared" si="104"/>
        <v xml:space="preserve">
  - 
    name:  条件语句
    title:  条件语句
    description: 
    koLyro: point
    koLyri:  sub
    son: </v>
      </c>
      <c r="P854" s="27" t="str">
        <f t="shared" si="111"/>
        <v xml:space="preserve">
            - 
              name:  条件语句
              title:  条件语句
              description: 
              koLyro: point
              koLyri:  sub
              son: </v>
      </c>
    </row>
    <row r="855" spans="1:16" ht="15" customHeight="1">
      <c r="A855" s="20">
        <f t="shared" si="105"/>
        <v>5</v>
      </c>
      <c r="B855" s="21" t="str">
        <f t="shared" si="106"/>
        <v>知识亚点</v>
      </c>
      <c r="C855" s="21" t="str">
        <f t="shared" si="107"/>
        <v>循环语句</v>
      </c>
      <c r="D855" s="21" t="str">
        <f>IFERROR(IF(I855=1,INDEX( {"chinese","english","math","physics","chemistry","biology","politics","history","geography"},MATCH(C855,{"语文","英语","数学","物理","化学","生物","政治","历史","地理"},0)),IF(I855=2,INDEX(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855,{"单项选择","阅读理解","信息匹配","完形填空","短文填空","单句填空","短文改错","单句改错","句型转换","翻译短语","翻译句子","词汇/短语及固搭","完成句子","听力"},0)),"")), "")</f>
        <v/>
      </c>
      <c r="E855" s="21" t="str">
        <f t="shared" si="108"/>
        <v>知识点</v>
      </c>
      <c r="F855" s="21" t="str">
        <f t="shared" si="109"/>
        <v>亚</v>
      </c>
      <c r="G855" s="21" t="str">
        <f>INDEX( {"body","discipline","area","topic","point"},MATCH(E855,{"知识体","知识域","知识区","知识主题","知识点"},0))</f>
        <v>point</v>
      </c>
      <c r="H855" s="21" t="str">
        <f>INDEX( {"super","just","sub","infras"},MATCH(F855,{"超","恰","亚","次"},0))</f>
        <v>sub</v>
      </c>
      <c r="I855" s="21">
        <f>MATCH(E855,{"知识体","知识域","知识区","知识主题","知识点"},0)-1</f>
        <v>4</v>
      </c>
      <c r="J855" s="21">
        <f>MATCH(F855,{"超","恰","亚","次"},0)-1</f>
        <v>2</v>
      </c>
      <c r="K855" s="21" t="str">
        <f t="shared" si="110"/>
        <v>数学</v>
      </c>
      <c r="L855" s="26" t="s">
        <v>893</v>
      </c>
      <c r="M855" s="23"/>
      <c r="N855" s="23"/>
      <c r="O855" s="24" t="str">
        <f t="shared" si="104"/>
        <v xml:space="preserve">
  - 
    name:  循环语句
    title:  循环语句
    description: 
    koLyro: point
    koLyri:  sub
    son: </v>
      </c>
      <c r="P855" s="27" t="str">
        <f t="shared" si="111"/>
        <v xml:space="preserve">
            - 
              name:  循环语句
              title:  循环语句
              description: 
              koLyro: point
              koLyri:  sub
              son: </v>
      </c>
    </row>
    <row r="856" spans="1:16" ht="15" customHeight="1">
      <c r="A856" s="20">
        <f t="shared" si="105"/>
        <v>5</v>
      </c>
      <c r="B856" s="21" t="str">
        <f t="shared" si="106"/>
        <v>知识亚点</v>
      </c>
      <c r="C856" s="21" t="str">
        <f t="shared" si="107"/>
        <v>算法的逻辑结构</v>
      </c>
      <c r="D856" s="21" t="str">
        <f>IFERROR(IF(I856=1,INDEX( {"chinese","english","math","physics","chemistry","biology","politics","history","geography"},MATCH(C856,{"语文","英语","数学","物理","化学","生物","政治","历史","地理"},0)),IF(I856=2,INDEX(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856,{"单项选择","阅读理解","信息匹配","完形填空","短文填空","单句填空","短文改错","单句改错","句型转换","翻译短语","翻译句子","词汇/短语及固搭","完成句子","听力"},0)),"")), "")</f>
        <v/>
      </c>
      <c r="E856" s="21" t="str">
        <f t="shared" si="108"/>
        <v>知识点</v>
      </c>
      <c r="F856" s="21" t="str">
        <f t="shared" si="109"/>
        <v>亚</v>
      </c>
      <c r="G856" s="21" t="str">
        <f>INDEX( {"body","discipline","area","topic","point"},MATCH(E856,{"知识体","知识域","知识区","知识主题","知识点"},0))</f>
        <v>point</v>
      </c>
      <c r="H856" s="21" t="str">
        <f>INDEX( {"super","just","sub","infras"},MATCH(F856,{"超","恰","亚","次"},0))</f>
        <v>sub</v>
      </c>
      <c r="I856" s="21">
        <f>MATCH(E856,{"知识体","知识域","知识区","知识主题","知识点"},0)-1</f>
        <v>4</v>
      </c>
      <c r="J856" s="21">
        <f>MATCH(F856,{"超","恰","亚","次"},0)-1</f>
        <v>2</v>
      </c>
      <c r="K856" s="21" t="str">
        <f t="shared" si="110"/>
        <v>数学</v>
      </c>
      <c r="L856" s="26" t="s">
        <v>894</v>
      </c>
      <c r="M856" s="23"/>
      <c r="N856" s="23"/>
      <c r="O856" s="24" t="str">
        <f t="shared" si="104"/>
        <v xml:space="preserve">
  - 
    name:  算法的逻辑结构
    title:  算法的逻辑结构
    description: 
    koLyro: point
    koLyri:  sub
    son: </v>
      </c>
      <c r="P856" s="27" t="str">
        <f t="shared" si="111"/>
        <v xml:space="preserve">
            - 
              name:  算法的逻辑结构
              title:  算法的逻辑结构
              description: 
              koLyro: point
              koLyri:  sub
              son: </v>
      </c>
    </row>
    <row r="857" spans="1:16" ht="15" customHeight="1">
      <c r="A857" s="20">
        <f t="shared" si="105"/>
        <v>5</v>
      </c>
      <c r="B857" s="21" t="str">
        <f t="shared" si="106"/>
        <v>知识亚点</v>
      </c>
      <c r="C857" s="21" t="str">
        <f t="shared" si="107"/>
        <v>算法语句在程序中的应用</v>
      </c>
      <c r="D857" s="21" t="str">
        <f>IFERROR(IF(I857=1,INDEX( {"chinese","english","math","physics","chemistry","biology","politics","history","geography"},MATCH(C857,{"语文","英语","数学","物理","化学","生物","政治","历史","地理"},0)),IF(I857=2,INDEX(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857,{"单项选择","阅读理解","信息匹配","完形填空","短文填空","单句填空","短文改错","单句改错","句型转换","翻译短语","翻译句子","词汇/短语及固搭","完成句子","听力"},0)),"")), "")</f>
        <v/>
      </c>
      <c r="E857" s="21" t="str">
        <f t="shared" si="108"/>
        <v>知识点</v>
      </c>
      <c r="F857" s="21" t="str">
        <f t="shared" si="109"/>
        <v>亚</v>
      </c>
      <c r="G857" s="21" t="str">
        <f>INDEX( {"body","discipline","area","topic","point"},MATCH(E857,{"知识体","知识域","知识区","知识主题","知识点"},0))</f>
        <v>point</v>
      </c>
      <c r="H857" s="21" t="str">
        <f>INDEX( {"super","just","sub","infras"},MATCH(F857,{"超","恰","亚","次"},0))</f>
        <v>sub</v>
      </c>
      <c r="I857" s="21">
        <f>MATCH(E857,{"知识体","知识域","知识区","知识主题","知识点"},0)-1</f>
        <v>4</v>
      </c>
      <c r="J857" s="21">
        <f>MATCH(F857,{"超","恰","亚","次"},0)-1</f>
        <v>2</v>
      </c>
      <c r="K857" s="21" t="str">
        <f t="shared" si="110"/>
        <v>数学</v>
      </c>
      <c r="L857" s="26" t="s">
        <v>895</v>
      </c>
      <c r="M857" s="23"/>
      <c r="N857" s="23"/>
      <c r="O857" s="24" t="str">
        <f t="shared" si="104"/>
        <v xml:space="preserve">
  - 
    name:  算法语句在程序中的应用
    title:  算法语句在程序中的应用
    description: 
    koLyro: point
    koLyri:  sub
    son: </v>
      </c>
      <c r="P857" s="27" t="str">
        <f t="shared" si="111"/>
        <v xml:space="preserve">
            - 
              name:  算法语句在程序中的应用
              title:  算法语句在程序中的应用
              description: 
              koLyro: point
              koLyri:  sub
              son: </v>
      </c>
    </row>
    <row r="858" spans="1:16" ht="15" customHeight="1">
      <c r="A858" s="20">
        <f t="shared" si="105"/>
        <v>5</v>
      </c>
      <c r="B858" s="21" t="str">
        <f t="shared" si="106"/>
        <v>知识亚点</v>
      </c>
      <c r="C858" s="21" t="str">
        <f t="shared" si="107"/>
        <v>算法运行结果的判断</v>
      </c>
      <c r="D858" s="21" t="str">
        <f>IFERROR(IF(I858=1,INDEX( {"chinese","english","math","physics","chemistry","biology","politics","history","geography"},MATCH(C858,{"语文","英语","数学","物理","化学","生物","政治","历史","地理"},0)),IF(I858=2,INDEX(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858,{"单项选择","阅读理解","信息匹配","完形填空","短文填空","单句填空","短文改错","单句改错","句型转换","翻译短语","翻译句子","词汇/短语及固搭","完成句子","听力"},0)),"")), "")</f>
        <v/>
      </c>
      <c r="E858" s="21" t="str">
        <f t="shared" si="108"/>
        <v>知识点</v>
      </c>
      <c r="F858" s="21" t="str">
        <f t="shared" si="109"/>
        <v>亚</v>
      </c>
      <c r="G858" s="21" t="str">
        <f>INDEX( {"body","discipline","area","topic","point"},MATCH(E858,{"知识体","知识域","知识区","知识主题","知识点"},0))</f>
        <v>point</v>
      </c>
      <c r="H858" s="21" t="str">
        <f>INDEX( {"super","just","sub","infras"},MATCH(F858,{"超","恰","亚","次"},0))</f>
        <v>sub</v>
      </c>
      <c r="I858" s="21">
        <f>MATCH(E858,{"知识体","知识域","知识区","知识主题","知识点"},0)-1</f>
        <v>4</v>
      </c>
      <c r="J858" s="21">
        <f>MATCH(F858,{"超","恰","亚","次"},0)-1</f>
        <v>2</v>
      </c>
      <c r="K858" s="21" t="str">
        <f t="shared" si="110"/>
        <v>数学</v>
      </c>
      <c r="L858" s="26" t="s">
        <v>896</v>
      </c>
      <c r="M858" s="23"/>
      <c r="N858" s="23"/>
      <c r="O858" s="24" t="str">
        <f t="shared" si="104"/>
        <v xml:space="preserve">
  - 
    name:  算法运行结果的判断
    title:  算法运行结果的判断
    description: 
    koLyro: point
    koLyri:  sub
    son: </v>
      </c>
      <c r="P858" s="27" t="str">
        <f t="shared" si="111"/>
        <v xml:space="preserve">
            - 
              name:  算法运行结果的判断
              title:  算法运行结果的判断
              description: 
              koLyro: point
              koLyri:  sub
              son: </v>
      </c>
    </row>
    <row r="859" spans="1:16" ht="15" customHeight="1">
      <c r="A859" s="20">
        <f t="shared" si="105"/>
        <v>5</v>
      </c>
      <c r="B859" s="21" t="str">
        <f t="shared" si="106"/>
        <v>知识亚点</v>
      </c>
      <c r="C859" s="21" t="str">
        <f t="shared" si="107"/>
        <v>算法程序的完善</v>
      </c>
      <c r="D859" s="21" t="str">
        <f>IFERROR(IF(I859=1,INDEX( {"chinese","english","math","physics","chemistry","biology","politics","history","geography"},MATCH(C859,{"语文","英语","数学","物理","化学","生物","政治","历史","地理"},0)),IF(I859=2,INDEX(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859,{"单项选择","阅读理解","信息匹配","完形填空","短文填空","单句填空","短文改错","单句改错","句型转换","翻译短语","翻译句子","词汇/短语及固搭","完成句子","听力"},0)),"")), "")</f>
        <v/>
      </c>
      <c r="E859" s="21" t="str">
        <f t="shared" si="108"/>
        <v>知识点</v>
      </c>
      <c r="F859" s="21" t="str">
        <f t="shared" si="109"/>
        <v>亚</v>
      </c>
      <c r="G859" s="21" t="str">
        <f>INDEX( {"body","discipline","area","topic","point"},MATCH(E859,{"知识体","知识域","知识区","知识主题","知识点"},0))</f>
        <v>point</v>
      </c>
      <c r="H859" s="21" t="str">
        <f>INDEX( {"super","just","sub","infras"},MATCH(F859,{"超","恰","亚","次"},0))</f>
        <v>sub</v>
      </c>
      <c r="I859" s="21">
        <f>MATCH(E859,{"知识体","知识域","知识区","知识主题","知识点"},0)-1</f>
        <v>4</v>
      </c>
      <c r="J859" s="21">
        <f>MATCH(F859,{"超","恰","亚","次"},0)-1</f>
        <v>2</v>
      </c>
      <c r="K859" s="21" t="str">
        <f t="shared" si="110"/>
        <v>数学</v>
      </c>
      <c r="L859" s="26" t="s">
        <v>897</v>
      </c>
      <c r="M859" s="23"/>
      <c r="N859" s="23"/>
      <c r="O859" s="24" t="str">
        <f t="shared" si="104"/>
        <v xml:space="preserve">
  - 
    name:  算法程序的完善
    title:  算法程序的完善
    description: 
    koLyro: point
    koLyri:  sub
    son: </v>
      </c>
      <c r="P859" s="27" t="str">
        <f t="shared" si="111"/>
        <v xml:space="preserve">
            - 
              name:  算法程序的完善
              title:  算法程序的完善
              description: 
              koLyro: point
              koLyri:  sub
              son: </v>
      </c>
    </row>
    <row r="860" spans="1:16" ht="15" customHeight="1">
      <c r="A860" s="20">
        <f t="shared" si="105"/>
        <v>5</v>
      </c>
      <c r="B860" s="21" t="str">
        <f t="shared" si="106"/>
        <v>知识亚点</v>
      </c>
      <c r="C860" s="21" t="str">
        <f t="shared" si="107"/>
        <v>算法在生活中的实际应用</v>
      </c>
      <c r="D860" s="21" t="str">
        <f>IFERROR(IF(I860=1,INDEX( {"chinese","english","math","physics","chemistry","biology","politics","history","geography"},MATCH(C860,{"语文","英语","数学","物理","化学","生物","政治","历史","地理"},0)),IF(I860=2,INDEX(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860,{"单项选择","阅读理解","信息匹配","完形填空","短文填空","单句填空","短文改错","单句改错","句型转换","翻译短语","翻译句子","词汇/短语及固搭","完成句子","听力"},0)),"")), "")</f>
        <v/>
      </c>
      <c r="E860" s="21" t="str">
        <f t="shared" si="108"/>
        <v>知识点</v>
      </c>
      <c r="F860" s="21" t="str">
        <f t="shared" si="109"/>
        <v>亚</v>
      </c>
      <c r="G860" s="21" t="str">
        <f>INDEX( {"body","discipline","area","topic","point"},MATCH(E860,{"知识体","知识域","知识区","知识主题","知识点"},0))</f>
        <v>point</v>
      </c>
      <c r="H860" s="21" t="str">
        <f>INDEX( {"super","just","sub","infras"},MATCH(F860,{"超","恰","亚","次"},0))</f>
        <v>sub</v>
      </c>
      <c r="I860" s="21">
        <f>MATCH(E860,{"知识体","知识域","知识区","知识主题","知识点"},0)-1</f>
        <v>4</v>
      </c>
      <c r="J860" s="21">
        <f>MATCH(F860,{"超","恰","亚","次"},0)-1</f>
        <v>2</v>
      </c>
      <c r="K860" s="21" t="str">
        <f t="shared" si="110"/>
        <v>数学</v>
      </c>
      <c r="L860" s="26" t="s">
        <v>898</v>
      </c>
      <c r="M860" s="23"/>
      <c r="N860" s="23"/>
      <c r="O860" s="24" t="str">
        <f t="shared" si="104"/>
        <v xml:space="preserve">
  - 
    name:  算法在生活中的实际应用
    title:  算法在生活中的实际应用
    description: 
    koLyro: point
    koLyri:  sub
    son: </v>
      </c>
      <c r="P860" s="27" t="str">
        <f t="shared" si="111"/>
        <v xml:space="preserve">
            - 
              name:  算法在生活中的实际应用
              title:  算法在生活中的实际应用
              description: 
              koLyro: point
              koLyri:  sub
              son: </v>
      </c>
    </row>
    <row r="861" spans="1:16" ht="15" customHeight="1">
      <c r="A861" s="20">
        <f t="shared" si="105"/>
        <v>4</v>
      </c>
      <c r="B861" s="21" t="str">
        <f t="shared" si="106"/>
        <v>知识点</v>
      </c>
      <c r="C861" s="21" t="str">
        <f t="shared" si="107"/>
        <v>程序框图和算法程序的综合应用</v>
      </c>
      <c r="D861" s="21" t="str">
        <f>IFERROR(IF(I861=1,INDEX( {"chinese","english","math","physics","chemistry","biology","politics","history","geography"},MATCH(C861,{"语文","英语","数学","物理","化学","生物","政治","历史","地理"},0)),IF(I861=2,INDEX(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861,{"单项选择","阅读理解","信息匹配","完形填空","短文填空","单句填空","短文改错","单句改错","句型转换","翻译短语","翻译句子","词汇/短语及固搭","完成句子","听力"},0)),"")), "")</f>
        <v/>
      </c>
      <c r="E861" s="21" t="str">
        <f t="shared" si="108"/>
        <v>知识点</v>
      </c>
      <c r="F861" s="21" t="str">
        <f t="shared" si="109"/>
        <v>恰</v>
      </c>
      <c r="G861" s="21" t="str">
        <f>INDEX( {"body","discipline","area","topic","point"},MATCH(E861,{"知识体","知识域","知识区","知识主题","知识点"},0))</f>
        <v>point</v>
      </c>
      <c r="H861" s="21" t="str">
        <f>INDEX( {"super","just","sub","infras"},MATCH(F861,{"超","恰","亚","次"},0))</f>
        <v>just</v>
      </c>
      <c r="I861" s="21">
        <f>MATCH(E861,{"知识体","知识域","知识区","知识主题","知识点"},0)-1</f>
        <v>4</v>
      </c>
      <c r="J861" s="21">
        <f>MATCH(F861,{"超","恰","亚","次"},0)-1</f>
        <v>1</v>
      </c>
      <c r="K861" s="21" t="str">
        <f t="shared" si="110"/>
        <v>数学</v>
      </c>
      <c r="L861" s="26" t="s">
        <v>899</v>
      </c>
      <c r="M861" s="23"/>
      <c r="N861" s="23"/>
      <c r="O861" s="24" t="str">
        <f t="shared" si="104"/>
        <v xml:space="preserve">
  - 
    name:  程序框图和算法程序的综合应用
    title:  程序框图和算法程序的综合应用
    description: 
    koLyro: point
    koLyri:  just
    son: </v>
      </c>
      <c r="P861" s="27" t="str">
        <f t="shared" si="111"/>
        <v xml:space="preserve">
          - 
            name:  程序框图和算法程序的综合应用
            title:  程序框图和算法程序的综合应用
            description: 
            koLyro: point
            koLyri:  just
            son: </v>
      </c>
    </row>
    <row r="862" spans="1:16" ht="15" customHeight="1">
      <c r="A862" s="20">
        <f t="shared" si="105"/>
        <v>4</v>
      </c>
      <c r="B862" s="21" t="str">
        <f t="shared" si="106"/>
        <v>知识点</v>
      </c>
      <c r="C862" s="21" t="str">
        <f t="shared" si="107"/>
        <v>辗转相除法和更相减损术的应用</v>
      </c>
      <c r="D862" s="21" t="str">
        <f>IFERROR(IF(I862=1,INDEX( {"chinese","english","math","physics","chemistry","biology","politics","history","geography"},MATCH(C862,{"语文","英语","数学","物理","化学","生物","政治","历史","地理"},0)),IF(I862=2,INDEX(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862,{"单项选择","阅读理解","信息匹配","完形填空","短文填空","单句填空","短文改错","单句改错","句型转换","翻译短语","翻译句子","词汇/短语及固搭","完成句子","听力"},0)),"")), "")</f>
        <v/>
      </c>
      <c r="E862" s="21" t="str">
        <f t="shared" si="108"/>
        <v>知识点</v>
      </c>
      <c r="F862" s="21" t="str">
        <f t="shared" si="109"/>
        <v>恰</v>
      </c>
      <c r="G862" s="21" t="str">
        <f>INDEX( {"body","discipline","area","topic","point"},MATCH(E862,{"知识体","知识域","知识区","知识主题","知识点"},0))</f>
        <v>point</v>
      </c>
      <c r="H862" s="21" t="str">
        <f>INDEX( {"super","just","sub","infras"},MATCH(F862,{"超","恰","亚","次"},0))</f>
        <v>just</v>
      </c>
      <c r="I862" s="21">
        <f>MATCH(E862,{"知识体","知识域","知识区","知识主题","知识点"},0)-1</f>
        <v>4</v>
      </c>
      <c r="J862" s="21">
        <f>MATCH(F862,{"超","恰","亚","次"},0)-1</f>
        <v>1</v>
      </c>
      <c r="K862" s="21" t="str">
        <f t="shared" si="110"/>
        <v>数学</v>
      </c>
      <c r="L862" s="26" t="s">
        <v>900</v>
      </c>
      <c r="M862" s="23"/>
      <c r="N862" s="23"/>
      <c r="O862" s="24" t="str">
        <f t="shared" si="104"/>
        <v xml:space="preserve">
  - 
    name:  辗转相除法和更相减损术的应用
    title:  辗转相除法和更相减损术的应用
    description: 
    koLyro: point
    koLyri:  just
    son: </v>
      </c>
      <c r="P862" s="27" t="str">
        <f t="shared" si="111"/>
        <v xml:space="preserve">
          - 
            name:  辗转相除法和更相减损术的应用
            title:  辗转相除法和更相减损术的应用
            description: 
            koLyro: point
            koLyri:  just
            son: </v>
      </c>
    </row>
    <row r="863" spans="1:16" ht="15" customHeight="1">
      <c r="A863" s="20">
        <f t="shared" si="105"/>
        <v>4</v>
      </c>
      <c r="B863" s="21" t="str">
        <f t="shared" si="106"/>
        <v>知识点</v>
      </c>
      <c r="C863" s="21" t="str">
        <f t="shared" si="107"/>
        <v>秦九韶算法的理解及应用</v>
      </c>
      <c r="D863" s="21" t="str">
        <f>IFERROR(IF(I863=1,INDEX( {"chinese","english","math","physics","chemistry","biology","politics","history","geography"},MATCH(C863,{"语文","英语","数学","物理","化学","生物","政治","历史","地理"},0)),IF(I863=2,INDEX(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863,{"单项选择","阅读理解","信息匹配","完形填空","短文填空","单句填空","短文改错","单句改错","句型转换","翻译短语","翻译句子","词汇/短语及固搭","完成句子","听力"},0)),"")), "")</f>
        <v/>
      </c>
      <c r="E863" s="21" t="str">
        <f t="shared" si="108"/>
        <v>知识点</v>
      </c>
      <c r="F863" s="21" t="str">
        <f t="shared" si="109"/>
        <v>恰</v>
      </c>
      <c r="G863" s="21" t="str">
        <f>INDEX( {"body","discipline","area","topic","point"},MATCH(E863,{"知识体","知识域","知识区","知识主题","知识点"},0))</f>
        <v>point</v>
      </c>
      <c r="H863" s="21" t="str">
        <f>INDEX( {"super","just","sub","infras"},MATCH(F863,{"超","恰","亚","次"},0))</f>
        <v>just</v>
      </c>
      <c r="I863" s="21">
        <f>MATCH(E863,{"知识体","知识域","知识区","知识主题","知识点"},0)-1</f>
        <v>4</v>
      </c>
      <c r="J863" s="21">
        <f>MATCH(F863,{"超","恰","亚","次"},0)-1</f>
        <v>1</v>
      </c>
      <c r="K863" s="21" t="str">
        <f t="shared" si="110"/>
        <v>数学</v>
      </c>
      <c r="L863" s="26" t="s">
        <v>901</v>
      </c>
      <c r="M863" s="23"/>
      <c r="N863" s="23"/>
      <c r="O863" s="24" t="str">
        <f t="shared" si="104"/>
        <v xml:space="preserve">
  - 
    name:  秦九韶算法的理解及应用
    title:  秦九韶算法的理解及应用
    description: 
    koLyro: point
    koLyri:  just
    son: </v>
      </c>
      <c r="P863" s="27" t="str">
        <f t="shared" si="111"/>
        <v xml:space="preserve">
          - 
            name:  秦九韶算法的理解及应用
            title:  秦九韶算法的理解及应用
            description: 
            koLyro: point
            koLyri:  just
            son: </v>
      </c>
    </row>
    <row r="864" spans="1:16" ht="15" customHeight="1">
      <c r="A864" s="20">
        <f t="shared" si="105"/>
        <v>4</v>
      </c>
      <c r="B864" s="21" t="str">
        <f t="shared" si="106"/>
        <v>知识点</v>
      </c>
      <c r="C864" s="21" t="str">
        <f t="shared" si="107"/>
        <v>进位制问题</v>
      </c>
      <c r="D864" s="21" t="str">
        <f>IFERROR(IF(I864=1,INDEX( {"chinese","english","math","physics","chemistry","biology","politics","history","geography"},MATCH(C864,{"语文","英语","数学","物理","化学","生物","政治","历史","地理"},0)),IF(I864=2,INDEX(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864,{"单项选择","阅读理解","信息匹配","完形填空","短文填空","单句填空","短文改错","单句改错","句型转换","翻译短语","翻译句子","词汇/短语及固搭","完成句子","听力"},0)),"")), "")</f>
        <v/>
      </c>
      <c r="E864" s="21" t="str">
        <f t="shared" si="108"/>
        <v>知识点</v>
      </c>
      <c r="F864" s="21" t="str">
        <f t="shared" si="109"/>
        <v>恰</v>
      </c>
      <c r="G864" s="21" t="str">
        <f>INDEX( {"body","discipline","area","topic","point"},MATCH(E864,{"知识体","知识域","知识区","知识主题","知识点"},0))</f>
        <v>point</v>
      </c>
      <c r="H864" s="21" t="str">
        <f>INDEX( {"super","just","sub","infras"},MATCH(F864,{"超","恰","亚","次"},0))</f>
        <v>just</v>
      </c>
      <c r="I864" s="21">
        <f>MATCH(E864,{"知识体","知识域","知识区","知识主题","知识点"},0)-1</f>
        <v>4</v>
      </c>
      <c r="J864" s="21">
        <f>MATCH(F864,{"超","恰","亚","次"},0)-1</f>
        <v>1</v>
      </c>
      <c r="K864" s="21" t="str">
        <f t="shared" si="110"/>
        <v>数学</v>
      </c>
      <c r="L864" s="26" t="s">
        <v>902</v>
      </c>
      <c r="M864" s="23"/>
      <c r="N864" s="23"/>
      <c r="O864" s="24" t="str">
        <f t="shared" si="104"/>
        <v xml:space="preserve">
  - 
    name:  进位制问题
    title:  进位制问题
    description: 
    koLyro: point
    koLyri:  just
    son: </v>
      </c>
      <c r="P864" s="27" t="str">
        <f t="shared" si="111"/>
        <v xml:space="preserve">
          - 
            name:  进位制问题
            title:  进位制问题
            description: 
            koLyro: point
            koLyri:  just
            son: </v>
      </c>
    </row>
    <row r="865" spans="1:16" ht="15" customHeight="1">
      <c r="A865" s="20">
        <f t="shared" si="105"/>
        <v>5</v>
      </c>
      <c r="B865" s="21" t="str">
        <f t="shared" si="106"/>
        <v>知识亚点</v>
      </c>
      <c r="C865" s="21" t="str">
        <f t="shared" si="107"/>
        <v>分层绘制结构图方法</v>
      </c>
      <c r="D865" s="21" t="str">
        <f>IFERROR(IF(I865=1,INDEX( {"chinese","english","math","physics","chemistry","biology","politics","history","geography"},MATCH(C865,{"语文","英语","数学","物理","化学","生物","政治","历史","地理"},0)),IF(I865=2,INDEX(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865,{"单项选择","阅读理解","信息匹配","完形填空","短文填空","单句填空","短文改错","单句改错","句型转换","翻译短语","翻译句子","词汇/短语及固搭","完成句子","听力"},0)),"")), "")</f>
        <v/>
      </c>
      <c r="E865" s="21" t="str">
        <f t="shared" si="108"/>
        <v>知识点</v>
      </c>
      <c r="F865" s="21" t="str">
        <f t="shared" si="109"/>
        <v>亚</v>
      </c>
      <c r="G865" s="21" t="str">
        <f>INDEX( {"body","discipline","area","topic","point"},MATCH(E865,{"知识体","知识域","知识区","知识主题","知识点"},0))</f>
        <v>point</v>
      </c>
      <c r="H865" s="21" t="str">
        <f>INDEX( {"super","just","sub","infras"},MATCH(F865,{"超","恰","亚","次"},0))</f>
        <v>sub</v>
      </c>
      <c r="I865" s="21">
        <f>MATCH(E865,{"知识体","知识域","知识区","知识主题","知识点"},0)-1</f>
        <v>4</v>
      </c>
      <c r="J865" s="21">
        <f>MATCH(F865,{"超","恰","亚","次"},0)-1</f>
        <v>2</v>
      </c>
      <c r="K865" s="21" t="str">
        <f t="shared" si="110"/>
        <v>数学</v>
      </c>
      <c r="L865" s="26" t="s">
        <v>903</v>
      </c>
      <c r="M865" s="23"/>
      <c r="N865" s="23"/>
      <c r="O865" s="24" t="str">
        <f t="shared" si="104"/>
        <v xml:space="preserve">
  - 
    name:  分层绘制结构图方法
    title:  分层绘制结构图方法
    description: 
    koLyro: point
    koLyri:  sub
    son: </v>
      </c>
      <c r="P865" s="27" t="str">
        <f t="shared" si="111"/>
        <v xml:space="preserve">
            - 
              name:  分层绘制结构图方法
              title:  分层绘制结构图方法
              description: 
              koLyro: point
              koLyri:  sub
              son: </v>
      </c>
    </row>
    <row r="866" spans="1:16" ht="15" customHeight="1">
      <c r="A866" s="20">
        <f t="shared" si="105"/>
        <v>5</v>
      </c>
      <c r="B866" s="21" t="str">
        <f t="shared" si="106"/>
        <v>知识亚点</v>
      </c>
      <c r="C866" s="21" t="str">
        <f t="shared" si="107"/>
        <v>结构图要素间的关系</v>
      </c>
      <c r="D866" s="21" t="str">
        <f>IFERROR(IF(I866=1,INDEX( {"chinese","english","math","physics","chemistry","biology","politics","history","geography"},MATCH(C866,{"语文","英语","数学","物理","化学","生物","政治","历史","地理"},0)),IF(I866=2,INDEX(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866,{"单项选择","阅读理解","信息匹配","完形填空","短文填空","单句填空","短文改错","单句改错","句型转换","翻译短语","翻译句子","词汇/短语及固搭","完成句子","听力"},0)),"")), "")</f>
        <v/>
      </c>
      <c r="E866" s="21" t="str">
        <f t="shared" si="108"/>
        <v>知识点</v>
      </c>
      <c r="F866" s="21" t="str">
        <f t="shared" si="109"/>
        <v>亚</v>
      </c>
      <c r="G866" s="21" t="str">
        <f>INDEX( {"body","discipline","area","topic","point"},MATCH(E866,{"知识体","知识域","知识区","知识主题","知识点"},0))</f>
        <v>point</v>
      </c>
      <c r="H866" s="21" t="str">
        <f>INDEX( {"super","just","sub","infras"},MATCH(F866,{"超","恰","亚","次"},0))</f>
        <v>sub</v>
      </c>
      <c r="I866" s="21">
        <f>MATCH(E866,{"知识体","知识域","知识区","知识主题","知识点"},0)-1</f>
        <v>4</v>
      </c>
      <c r="J866" s="21">
        <f>MATCH(F866,{"超","恰","亚","次"},0)-1</f>
        <v>2</v>
      </c>
      <c r="K866" s="21" t="str">
        <f t="shared" si="110"/>
        <v>数学</v>
      </c>
      <c r="L866" s="26" t="s">
        <v>904</v>
      </c>
      <c r="M866" s="23"/>
      <c r="N866" s="23"/>
      <c r="O866" s="24" t="str">
        <f t="shared" si="104"/>
        <v xml:space="preserve">
  - 
    name:  结构图要素间的关系
    title:  结构图要素间的关系
    description: 
    koLyro: point
    koLyri:  sub
    son: </v>
      </c>
      <c r="P866" s="27" t="str">
        <f t="shared" si="111"/>
        <v xml:space="preserve">
            - 
              name:  结构图要素间的关系
              title:  结构图要素间的关系
              description: 
              koLyro: point
              koLyri:  sub
              son: </v>
      </c>
    </row>
    <row r="867" spans="1:16" ht="15" customHeight="1">
      <c r="A867" s="20">
        <f t="shared" si="105"/>
        <v>5</v>
      </c>
      <c r="B867" s="21" t="str">
        <f t="shared" si="106"/>
        <v>知识亚点</v>
      </c>
      <c r="C867" s="21" t="str">
        <f t="shared" si="107"/>
        <v>流程图基本概念</v>
      </c>
      <c r="D867" s="21" t="str">
        <f>IFERROR(IF(I867=1,INDEX( {"chinese","english","math","physics","chemistry","biology","politics","history","geography"},MATCH(C867,{"语文","英语","数学","物理","化学","生物","政治","历史","地理"},0)),IF(I867=2,INDEX(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867,{"单项选择","阅读理解","信息匹配","完形填空","短文填空","单句填空","短文改错","单句改错","句型转换","翻译短语","翻译句子","词汇/短语及固搭","完成句子","听力"},0)),"")), "")</f>
        <v/>
      </c>
      <c r="E867" s="21" t="str">
        <f t="shared" si="108"/>
        <v>知识点</v>
      </c>
      <c r="F867" s="21" t="str">
        <f t="shared" si="109"/>
        <v>亚</v>
      </c>
      <c r="G867" s="21" t="str">
        <f>INDEX( {"body","discipline","area","topic","point"},MATCH(E867,{"知识体","知识域","知识区","知识主题","知识点"},0))</f>
        <v>point</v>
      </c>
      <c r="H867" s="21" t="str">
        <f>INDEX( {"super","just","sub","infras"},MATCH(F867,{"超","恰","亚","次"},0))</f>
        <v>sub</v>
      </c>
      <c r="I867" s="21">
        <f>MATCH(E867,{"知识体","知识域","知识区","知识主题","知识点"},0)-1</f>
        <v>4</v>
      </c>
      <c r="J867" s="21">
        <f>MATCH(F867,{"超","恰","亚","次"},0)-1</f>
        <v>2</v>
      </c>
      <c r="K867" s="21" t="str">
        <f t="shared" si="110"/>
        <v>数学</v>
      </c>
      <c r="L867" s="26" t="s">
        <v>905</v>
      </c>
      <c r="M867" s="23"/>
      <c r="N867" s="23"/>
      <c r="O867" s="24" t="str">
        <f t="shared" si="104"/>
        <v xml:space="preserve">
  - 
    name:  流程图基本概念
    title:  流程图基本概念
    description: 
    koLyro: point
    koLyri:  sub
    son: </v>
      </c>
      <c r="P867" s="27" t="str">
        <f t="shared" si="111"/>
        <v xml:space="preserve">
            - 
              name:  流程图基本概念
              title:  流程图基本概念
              description: 
              koLyro: point
              koLyri:  sub
              son: </v>
      </c>
    </row>
    <row r="868" spans="1:16" ht="15" customHeight="1">
      <c r="A868" s="20">
        <f t="shared" si="105"/>
        <v>5</v>
      </c>
      <c r="B868" s="21" t="str">
        <f t="shared" si="106"/>
        <v>知识亚点</v>
      </c>
      <c r="C868" s="21" t="str">
        <f t="shared" si="107"/>
        <v>流程图的画法及应用</v>
      </c>
      <c r="D868" s="21" t="str">
        <f>IFERROR(IF(I868=1,INDEX( {"chinese","english","math","physics","chemistry","biology","politics","history","geography"},MATCH(C868,{"语文","英语","数学","物理","化学","生物","政治","历史","地理"},0)),IF(I868=2,INDEX(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868,{"单项选择","阅读理解","信息匹配","完形填空","短文填空","单句填空","短文改错","单句改错","句型转换","翻译短语","翻译句子","词汇/短语及固搭","完成句子","听力"},0)),"")), "")</f>
        <v/>
      </c>
      <c r="E868" s="21" t="str">
        <f t="shared" si="108"/>
        <v>知识点</v>
      </c>
      <c r="F868" s="21" t="str">
        <f t="shared" si="109"/>
        <v>亚</v>
      </c>
      <c r="G868" s="21" t="str">
        <f>INDEX( {"body","discipline","area","topic","point"},MATCH(E868,{"知识体","知识域","知识区","知识主题","知识点"},0))</f>
        <v>point</v>
      </c>
      <c r="H868" s="21" t="str">
        <f>INDEX( {"super","just","sub","infras"},MATCH(F868,{"超","恰","亚","次"},0))</f>
        <v>sub</v>
      </c>
      <c r="I868" s="21">
        <f>MATCH(E868,{"知识体","知识域","知识区","知识主题","知识点"},0)-1</f>
        <v>4</v>
      </c>
      <c r="J868" s="21">
        <f>MATCH(F868,{"超","恰","亚","次"},0)-1</f>
        <v>2</v>
      </c>
      <c r="K868" s="21" t="str">
        <f t="shared" si="110"/>
        <v>数学</v>
      </c>
      <c r="L868" s="26" t="s">
        <v>906</v>
      </c>
      <c r="M868" s="23"/>
      <c r="N868" s="23"/>
      <c r="O868" s="24" t="str">
        <f t="shared" si="104"/>
        <v xml:space="preserve">
  - 
    name:  流程图的画法及应用
    title:  流程图的画法及应用
    description: 
    koLyro: point
    koLyri:  sub
    son: </v>
      </c>
      <c r="P868" s="27" t="str">
        <f t="shared" si="111"/>
        <v xml:space="preserve">
            - 
              name:  流程图的画法及应用
              title:  流程图的画法及应用
              description: 
              koLyro: point
              koLyri:  sub
              son: </v>
      </c>
    </row>
    <row r="869" spans="1:16" ht="15" customHeight="1">
      <c r="A869" s="20">
        <f t="shared" si="105"/>
        <v>3</v>
      </c>
      <c r="B869" s="21" t="str">
        <f t="shared" si="106"/>
        <v>知识主题</v>
      </c>
      <c r="C869" s="21" t="str">
        <f t="shared" si="107"/>
        <v xml:space="preserve"> 随机抽样</v>
      </c>
      <c r="D869" s="21" t="str">
        <f>IFERROR(IF(I869=1,INDEX( {"chinese","english","math","physics","chemistry","biology","politics","history","geography"},MATCH(C869,{"语文","英语","数学","物理","化学","生物","政治","历史","地理"},0)),IF(I869=2,INDEX(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869,{"单项选择","阅读理解","信息匹配","完形填空","短文填空","单句填空","短文改错","单句改错","句型转换","翻译短语","翻译句子","词汇/短语及固搭","完成句子","听力"},0)),"")), "")</f>
        <v/>
      </c>
      <c r="E869" s="21" t="str">
        <f t="shared" si="108"/>
        <v>知识主题</v>
      </c>
      <c r="F869" s="21" t="str">
        <f t="shared" si="109"/>
        <v>恰</v>
      </c>
      <c r="G869" s="21" t="str">
        <f>INDEX( {"body","discipline","area","topic","point"},MATCH(E869,{"知识体","知识域","知识区","知识主题","知识点"},0))</f>
        <v>topic</v>
      </c>
      <c r="H869" s="21" t="str">
        <f>INDEX( {"super","just","sub","infras"},MATCH(F869,{"超","恰","亚","次"},0))</f>
        <v>just</v>
      </c>
      <c r="I869" s="21">
        <f>MATCH(E869,{"知识体","知识域","知识区","知识主题","知识点"},0)-1</f>
        <v>3</v>
      </c>
      <c r="J869" s="21">
        <f>MATCH(F869,{"超","恰","亚","次"},0)-1</f>
        <v>1</v>
      </c>
      <c r="K869" s="21" t="str">
        <f t="shared" si="110"/>
        <v>数学</v>
      </c>
      <c r="L869" s="26" t="s">
        <v>4652</v>
      </c>
      <c r="M869" s="23" t="s">
        <v>908</v>
      </c>
      <c r="N869" s="23"/>
      <c r="O869" s="24" t="str">
        <f t="shared" si="104"/>
        <v xml:space="preserve">
  - 
    name:   随机抽样
    title:   随机抽样
    description: 
    koLyro: topic
    koLyri:  just
    son: </v>
      </c>
      <c r="P869" s="27" t="str">
        <f t="shared" si="111"/>
        <v xml:space="preserve">
        - 
          name:   随机抽样
          title:   随机抽样
          description: 
          koLyro: topic
          koLyri:  just
          son: </v>
      </c>
    </row>
    <row r="870" spans="1:16" ht="15" customHeight="1">
      <c r="A870" s="20">
        <f t="shared" si="105"/>
        <v>4</v>
      </c>
      <c r="B870" s="21" t="str">
        <f t="shared" si="106"/>
        <v>知识点</v>
      </c>
      <c r="C870" s="21" t="str">
        <f t="shared" si="107"/>
        <v>随机抽样</v>
      </c>
      <c r="D870" s="21" t="str">
        <f>IFERROR(IF(I870=1,INDEX( {"chinese","english","math","physics","chemistry","biology","politics","history","geography"},MATCH(C870,{"语文","英语","数学","物理","化学","生物","政治","历史","地理"},0)),IF(I870=2,INDEX(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870,{"单项选择","阅读理解","信息匹配","完形填空","短文填空","单句填空","短文改错","单句改错","句型转换","翻译短语","翻译句子","词汇/短语及固搭","完成句子","听力"},0)),"")), "")</f>
        <v/>
      </c>
      <c r="E870" s="21" t="str">
        <f t="shared" si="108"/>
        <v>知识点</v>
      </c>
      <c r="F870" s="21" t="str">
        <f t="shared" si="109"/>
        <v>恰</v>
      </c>
      <c r="G870" s="21" t="str">
        <f>INDEX( {"body","discipline","area","topic","point"},MATCH(E870,{"知识体","知识域","知识区","知识主题","知识点"},0))</f>
        <v>point</v>
      </c>
      <c r="H870" s="21" t="str">
        <f>INDEX( {"super","just","sub","infras"},MATCH(F870,{"超","恰","亚","次"},0))</f>
        <v>just</v>
      </c>
      <c r="I870" s="21">
        <f>MATCH(E870,{"知识体","知识域","知识区","知识主题","知识点"},0)-1</f>
        <v>4</v>
      </c>
      <c r="J870" s="21">
        <f>MATCH(F870,{"超","恰","亚","次"},0)-1</f>
        <v>1</v>
      </c>
      <c r="K870" s="21" t="str">
        <f t="shared" si="110"/>
        <v>数学</v>
      </c>
      <c r="L870" s="26" t="s">
        <v>909</v>
      </c>
      <c r="M870" s="23"/>
      <c r="N870" s="23"/>
      <c r="O870" s="24" t="str">
        <f t="shared" si="104"/>
        <v xml:space="preserve">
  - 
    name:  随机抽样
    title:  随机抽样
    description: 
    koLyro: point
    koLyri:  just
    son: </v>
      </c>
      <c r="P870" s="27" t="str">
        <f t="shared" si="111"/>
        <v xml:space="preserve">
          - 
            name:  随机抽样
            title:  随机抽样
            description: 
            koLyro: point
            koLyri:  just
            son: </v>
      </c>
    </row>
    <row r="871" spans="1:16" ht="15" customHeight="1">
      <c r="A871" s="20">
        <f t="shared" si="105"/>
        <v>5</v>
      </c>
      <c r="B871" s="21" t="str">
        <f t="shared" si="106"/>
        <v>知识亚点</v>
      </c>
      <c r="C871" s="21" t="str">
        <f t="shared" si="107"/>
        <v>抽样方法的判断</v>
      </c>
      <c r="D871" s="21" t="str">
        <f>IFERROR(IF(I871=1,INDEX( {"chinese","english","math","physics","chemistry","biology","politics","history","geography"},MATCH(C871,{"语文","英语","数学","物理","化学","生物","政治","历史","地理"},0)),IF(I871=2,INDEX(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871,{"单项选择","阅读理解","信息匹配","完形填空","短文填空","单句填空","短文改错","单句改错","句型转换","翻译短语","翻译句子","词汇/短语及固搭","完成句子","听力"},0)),"")), "")</f>
        <v/>
      </c>
      <c r="E871" s="21" t="str">
        <f t="shared" si="108"/>
        <v>知识点</v>
      </c>
      <c r="F871" s="21" t="str">
        <f t="shared" si="109"/>
        <v>亚</v>
      </c>
      <c r="G871" s="21" t="str">
        <f>INDEX( {"body","discipline","area","topic","point"},MATCH(E871,{"知识体","知识域","知识区","知识主题","知识点"},0))</f>
        <v>point</v>
      </c>
      <c r="H871" s="21" t="str">
        <f>INDEX( {"super","just","sub","infras"},MATCH(F871,{"超","恰","亚","次"},0))</f>
        <v>sub</v>
      </c>
      <c r="I871" s="21">
        <f>MATCH(E871,{"知识体","知识域","知识区","知识主题","知识点"},0)-1</f>
        <v>4</v>
      </c>
      <c r="J871" s="21">
        <f>MATCH(F871,{"超","恰","亚","次"},0)-1</f>
        <v>2</v>
      </c>
      <c r="K871" s="21" t="str">
        <f t="shared" si="110"/>
        <v>数学</v>
      </c>
      <c r="L871" s="26" t="s">
        <v>910</v>
      </c>
      <c r="M871" s="23"/>
      <c r="N871" s="23"/>
      <c r="O871" s="24" t="str">
        <f t="shared" si="104"/>
        <v xml:space="preserve">
  - 
    name:  抽样方法的判断
    title:  抽样方法的判断
    description: 
    koLyro: point
    koLyri:  sub
    son: </v>
      </c>
      <c r="P871" s="27" t="str">
        <f t="shared" si="111"/>
        <v xml:space="preserve">
            - 
              name:  抽样方法的判断
              title:  抽样方法的判断
              description: 
              koLyro: point
              koLyri:  sub
              son: </v>
      </c>
    </row>
    <row r="872" spans="1:16" ht="15" customHeight="1">
      <c r="A872" s="20">
        <f t="shared" si="105"/>
        <v>5</v>
      </c>
      <c r="B872" s="21" t="str">
        <f t="shared" si="106"/>
        <v>知识亚点</v>
      </c>
      <c r="C872" s="21" t="str">
        <f t="shared" si="107"/>
        <v>简单随机抽样</v>
      </c>
      <c r="D872" s="21" t="str">
        <f>IFERROR(IF(I872=1,INDEX( {"chinese","english","math","physics","chemistry","biology","politics","history","geography"},MATCH(C872,{"语文","英语","数学","物理","化学","生物","政治","历史","地理"},0)),IF(I872=2,INDEX(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872,{"单项选择","阅读理解","信息匹配","完形填空","短文填空","单句填空","短文改错","单句改错","句型转换","翻译短语","翻译句子","词汇/短语及固搭","完成句子","听力"},0)),"")), "")</f>
        <v/>
      </c>
      <c r="E872" s="21" t="str">
        <f t="shared" si="108"/>
        <v>知识点</v>
      </c>
      <c r="F872" s="21" t="str">
        <f t="shared" si="109"/>
        <v>亚</v>
      </c>
      <c r="G872" s="21" t="str">
        <f>INDEX( {"body","discipline","area","topic","point"},MATCH(E872,{"知识体","知识域","知识区","知识主题","知识点"},0))</f>
        <v>point</v>
      </c>
      <c r="H872" s="21" t="str">
        <f>INDEX( {"super","just","sub","infras"},MATCH(F872,{"超","恰","亚","次"},0))</f>
        <v>sub</v>
      </c>
      <c r="I872" s="21">
        <f>MATCH(E872,{"知识体","知识域","知识区","知识主题","知识点"},0)-1</f>
        <v>4</v>
      </c>
      <c r="J872" s="21">
        <f>MATCH(F872,{"超","恰","亚","次"},0)-1</f>
        <v>2</v>
      </c>
      <c r="K872" s="21" t="str">
        <f t="shared" si="110"/>
        <v>数学</v>
      </c>
      <c r="L872" s="26" t="s">
        <v>911</v>
      </c>
      <c r="M872" s="23"/>
      <c r="N872" s="23"/>
      <c r="O872" s="24" t="str">
        <f t="shared" si="104"/>
        <v xml:space="preserve">
  - 
    name:  简单随机抽样
    title:  简单随机抽样
    description: 
    koLyro: point
    koLyri:  sub
    son: </v>
      </c>
      <c r="P872" s="27" t="str">
        <f t="shared" si="111"/>
        <v xml:space="preserve">
            - 
              name:  简单随机抽样
              title:  简单随机抽样
              description: 
              koLyro: point
              koLyri:  sub
              son: </v>
      </c>
    </row>
    <row r="873" spans="1:16" ht="15" customHeight="1">
      <c r="A873" s="20">
        <f t="shared" si="105"/>
        <v>5</v>
      </c>
      <c r="B873" s="21" t="str">
        <f t="shared" si="106"/>
        <v>知识亚点</v>
      </c>
      <c r="C873" s="21" t="str">
        <f t="shared" si="107"/>
        <v>系统抽样</v>
      </c>
      <c r="D873" s="21" t="str">
        <f>IFERROR(IF(I873=1,INDEX( {"chinese","english","math","physics","chemistry","biology","politics","history","geography"},MATCH(C873,{"语文","英语","数学","物理","化学","生物","政治","历史","地理"},0)),IF(I873=2,INDEX(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873,{"单项选择","阅读理解","信息匹配","完形填空","短文填空","单句填空","短文改错","单句改错","句型转换","翻译短语","翻译句子","词汇/短语及固搭","完成句子","听力"},0)),"")), "")</f>
        <v/>
      </c>
      <c r="E873" s="21" t="str">
        <f t="shared" si="108"/>
        <v>知识点</v>
      </c>
      <c r="F873" s="21" t="str">
        <f t="shared" si="109"/>
        <v>亚</v>
      </c>
      <c r="G873" s="21" t="str">
        <f>INDEX( {"body","discipline","area","topic","point"},MATCH(E873,{"知识体","知识域","知识区","知识主题","知识点"},0))</f>
        <v>point</v>
      </c>
      <c r="H873" s="21" t="str">
        <f>INDEX( {"super","just","sub","infras"},MATCH(F873,{"超","恰","亚","次"},0))</f>
        <v>sub</v>
      </c>
      <c r="I873" s="21">
        <f>MATCH(E873,{"知识体","知识域","知识区","知识主题","知识点"},0)-1</f>
        <v>4</v>
      </c>
      <c r="J873" s="21">
        <f>MATCH(F873,{"超","恰","亚","次"},0)-1</f>
        <v>2</v>
      </c>
      <c r="K873" s="21" t="str">
        <f t="shared" si="110"/>
        <v>数学</v>
      </c>
      <c r="L873" s="26" t="s">
        <v>912</v>
      </c>
      <c r="M873" s="23"/>
      <c r="N873" s="23"/>
      <c r="O873" s="24" t="str">
        <f t="shared" si="104"/>
        <v xml:space="preserve">
  - 
    name:  系统抽样
    title:  系统抽样
    description: 
    koLyro: point
    koLyri:  sub
    son: </v>
      </c>
      <c r="P873" s="27" t="str">
        <f t="shared" si="111"/>
        <v xml:space="preserve">
            - 
              name:  系统抽样
              title:  系统抽样
              description: 
              koLyro: point
              koLyri:  sub
              son: </v>
      </c>
    </row>
    <row r="874" spans="1:16" ht="15" customHeight="1">
      <c r="A874" s="20">
        <f t="shared" si="105"/>
        <v>5</v>
      </c>
      <c r="B874" s="21" t="str">
        <f t="shared" si="106"/>
        <v>知识亚点</v>
      </c>
      <c r="C874" s="21" t="str">
        <f t="shared" si="107"/>
        <v>分层抽样</v>
      </c>
      <c r="D874" s="21" t="str">
        <f>IFERROR(IF(I874=1,INDEX( {"chinese","english","math","physics","chemistry","biology","politics","history","geography"},MATCH(C874,{"语文","英语","数学","物理","化学","生物","政治","历史","地理"},0)),IF(I874=2,INDEX(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874,{"单项选择","阅读理解","信息匹配","完形填空","短文填空","单句填空","短文改错","单句改错","句型转换","翻译短语","翻译句子","词汇/短语及固搭","完成句子","听力"},0)),"")), "")</f>
        <v/>
      </c>
      <c r="E874" s="21" t="str">
        <f t="shared" si="108"/>
        <v>知识点</v>
      </c>
      <c r="F874" s="21" t="str">
        <f t="shared" si="109"/>
        <v>亚</v>
      </c>
      <c r="G874" s="21" t="str">
        <f>INDEX( {"body","discipline","area","topic","point"},MATCH(E874,{"知识体","知识域","知识区","知识主题","知识点"},0))</f>
        <v>point</v>
      </c>
      <c r="H874" s="21" t="str">
        <f>INDEX( {"super","just","sub","infras"},MATCH(F874,{"超","恰","亚","次"},0))</f>
        <v>sub</v>
      </c>
      <c r="I874" s="21">
        <f>MATCH(E874,{"知识体","知识域","知识区","知识主题","知识点"},0)-1</f>
        <v>4</v>
      </c>
      <c r="J874" s="21">
        <f>MATCH(F874,{"超","恰","亚","次"},0)-1</f>
        <v>2</v>
      </c>
      <c r="K874" s="21" t="str">
        <f t="shared" si="110"/>
        <v>数学</v>
      </c>
      <c r="L874" s="26" t="s">
        <v>913</v>
      </c>
      <c r="M874" s="23"/>
      <c r="N874" s="23"/>
      <c r="O874" s="24" t="str">
        <f t="shared" si="104"/>
        <v xml:space="preserve">
  - 
    name:  分层抽样
    title:  分层抽样
    description: 
    koLyro: point
    koLyri:  sub
    son: </v>
      </c>
      <c r="P874" s="27" t="str">
        <f t="shared" si="111"/>
        <v xml:space="preserve">
            - 
              name:  分层抽样
              title:  分层抽样
              description: 
              koLyro: point
              koLyri:  sub
              son: </v>
      </c>
    </row>
    <row r="875" spans="1:16" ht="15" customHeight="1">
      <c r="A875" s="20">
        <f t="shared" si="105"/>
        <v>4</v>
      </c>
      <c r="B875" s="21" t="str">
        <f t="shared" si="106"/>
        <v>知识点</v>
      </c>
      <c r="C875" s="21" t="str">
        <f t="shared" si="107"/>
        <v>随机抽样中的概率</v>
      </c>
      <c r="D875" s="21" t="str">
        <f>IFERROR(IF(I875=1,INDEX( {"chinese","english","math","physics","chemistry","biology","politics","history","geography"},MATCH(C875,{"语文","英语","数学","物理","化学","生物","政治","历史","地理"},0)),IF(I875=2,INDEX(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875,{"单项选择","阅读理解","信息匹配","完形填空","短文填空","单句填空","短文改错","单句改错","句型转换","翻译短语","翻译句子","词汇/短语及固搭","完成句子","听力"},0)),"")), "")</f>
        <v/>
      </c>
      <c r="E875" s="21" t="str">
        <f t="shared" si="108"/>
        <v>知识点</v>
      </c>
      <c r="F875" s="21" t="str">
        <f t="shared" si="109"/>
        <v>恰</v>
      </c>
      <c r="G875" s="21" t="str">
        <f>INDEX( {"body","discipline","area","topic","point"},MATCH(E875,{"知识体","知识域","知识区","知识主题","知识点"},0))</f>
        <v>point</v>
      </c>
      <c r="H875" s="21" t="str">
        <f>INDEX( {"super","just","sub","infras"},MATCH(F875,{"超","恰","亚","次"},0))</f>
        <v>just</v>
      </c>
      <c r="I875" s="21">
        <f>MATCH(E875,{"知识体","知识域","知识区","知识主题","知识点"},0)-1</f>
        <v>4</v>
      </c>
      <c r="J875" s="21">
        <f>MATCH(F875,{"超","恰","亚","次"},0)-1</f>
        <v>1</v>
      </c>
      <c r="K875" s="21" t="str">
        <f t="shared" si="110"/>
        <v>数学</v>
      </c>
      <c r="L875" s="26" t="s">
        <v>914</v>
      </c>
      <c r="M875" s="23"/>
      <c r="N875" s="23"/>
      <c r="O875" s="24" t="str">
        <f t="shared" si="104"/>
        <v xml:space="preserve">
  - 
    name:  随机抽样中的概率
    title:  随机抽样中的概率
    description: 
    koLyro: point
    koLyri:  just
    son: </v>
      </c>
      <c r="P875" s="27" t="str">
        <f t="shared" si="111"/>
        <v xml:space="preserve">
          - 
            name:  随机抽样中的概率
            title:  随机抽样中的概率
            description: 
            koLyro: point
            koLyri:  just
            son: </v>
      </c>
    </row>
    <row r="876" spans="1:16" ht="15" customHeight="1">
      <c r="A876" s="20">
        <f t="shared" si="105"/>
        <v>4</v>
      </c>
      <c r="B876" s="21" t="str">
        <f t="shared" si="106"/>
        <v>知识点</v>
      </c>
      <c r="C876" s="21" t="str">
        <f t="shared" si="107"/>
        <v>总体、个体、样本的概念</v>
      </c>
      <c r="D876" s="21" t="str">
        <f>IFERROR(IF(I876=1,INDEX( {"chinese","english","math","physics","chemistry","biology","politics","history","geography"},MATCH(C876,{"语文","英语","数学","物理","化学","生物","政治","历史","地理"},0)),IF(I876=2,INDEX(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876,{"单项选择","阅读理解","信息匹配","完形填空","短文填空","单句填空","短文改错","单句改错","句型转换","翻译短语","翻译句子","词汇/短语及固搭","完成句子","听力"},0)),"")), "")</f>
        <v/>
      </c>
      <c r="E876" s="21" t="str">
        <f t="shared" si="108"/>
        <v>知识点</v>
      </c>
      <c r="F876" s="21" t="str">
        <f t="shared" si="109"/>
        <v>恰</v>
      </c>
      <c r="G876" s="21" t="str">
        <f>INDEX( {"body","discipline","area","topic","point"},MATCH(E876,{"知识体","知识域","知识区","知识主题","知识点"},0))</f>
        <v>point</v>
      </c>
      <c r="H876" s="21" t="str">
        <f>INDEX( {"super","just","sub","infras"},MATCH(F876,{"超","恰","亚","次"},0))</f>
        <v>just</v>
      </c>
      <c r="I876" s="21">
        <f>MATCH(E876,{"知识体","知识域","知识区","知识主题","知识点"},0)-1</f>
        <v>4</v>
      </c>
      <c r="J876" s="21">
        <f>MATCH(F876,{"超","恰","亚","次"},0)-1</f>
        <v>1</v>
      </c>
      <c r="K876" s="21" t="str">
        <f t="shared" si="110"/>
        <v>数学</v>
      </c>
      <c r="L876" s="26" t="s">
        <v>915</v>
      </c>
      <c r="M876" s="23"/>
      <c r="N876" s="23"/>
      <c r="O876" s="24" t="str">
        <f t="shared" si="104"/>
        <v xml:space="preserve">
  - 
    name:  总体、个体、样本的概念
    title:  总体、个体、样本的概念
    description: 
    koLyro: point
    koLyri:  just
    son: </v>
      </c>
      <c r="P876" s="27" t="str">
        <f t="shared" si="111"/>
        <v xml:space="preserve">
          - 
            name:  总体、个体、样本的概念
            title:  总体、个体、样本的概念
            description: 
            koLyro: point
            koLyri:  just
            son: </v>
      </c>
    </row>
    <row r="877" spans="1:16" ht="15" customHeight="1">
      <c r="A877" s="20">
        <f t="shared" si="105"/>
        <v>3</v>
      </c>
      <c r="B877" s="21" t="str">
        <f t="shared" si="106"/>
        <v>知识主题</v>
      </c>
      <c r="C877" s="21" t="str">
        <f t="shared" si="107"/>
        <v xml:space="preserve"> 用样本估计总体</v>
      </c>
      <c r="D877" s="21" t="str">
        <f>IFERROR(IF(I877=1,INDEX( {"chinese","english","math","physics","chemistry","biology","politics","history","geography"},MATCH(C877,{"语文","英语","数学","物理","化学","生物","政治","历史","地理"},0)),IF(I877=2,INDEX(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877,{"单项选择","阅读理解","信息匹配","完形填空","短文填空","单句填空","短文改错","单句改错","句型转换","翻译短语","翻译句子","词汇/短语及固搭","完成句子","听力"},0)),"")), "")</f>
        <v/>
      </c>
      <c r="E877" s="21" t="str">
        <f t="shared" si="108"/>
        <v>知识主题</v>
      </c>
      <c r="F877" s="21" t="str">
        <f t="shared" si="109"/>
        <v>恰</v>
      </c>
      <c r="G877" s="21" t="str">
        <f>INDEX( {"body","discipline","area","topic","point"},MATCH(E877,{"知识体","知识域","知识区","知识主题","知识点"},0))</f>
        <v>topic</v>
      </c>
      <c r="H877" s="21" t="str">
        <f>INDEX( {"super","just","sub","infras"},MATCH(F877,{"超","恰","亚","次"},0))</f>
        <v>just</v>
      </c>
      <c r="I877" s="21">
        <f>MATCH(E877,{"知识体","知识域","知识区","知识主题","知识点"},0)-1</f>
        <v>3</v>
      </c>
      <c r="J877" s="21">
        <f>MATCH(F877,{"超","恰","亚","次"},0)-1</f>
        <v>1</v>
      </c>
      <c r="K877" s="21" t="str">
        <f t="shared" si="110"/>
        <v>数学</v>
      </c>
      <c r="L877" s="26" t="s">
        <v>4653</v>
      </c>
      <c r="M877" s="23" t="s">
        <v>917</v>
      </c>
      <c r="N877" s="23"/>
      <c r="O877" s="24" t="str">
        <f t="shared" si="104"/>
        <v xml:space="preserve">
  - 
    name:   用样本估计总体
    title:   用样本估计总体
    description: 
    koLyro: topic
    koLyri:  just
    son: </v>
      </c>
      <c r="P877" s="27" t="str">
        <f t="shared" si="111"/>
        <v xml:space="preserve">
        - 
          name:   用样本估计总体
          title:   用样本估计总体
          description: 
          koLyro: topic
          koLyri:  just
          son: </v>
      </c>
    </row>
    <row r="878" spans="1:16" ht="15" customHeight="1">
      <c r="A878" s="20">
        <f t="shared" si="105"/>
        <v>4</v>
      </c>
      <c r="B878" s="21" t="str">
        <f t="shared" si="106"/>
        <v>知识点</v>
      </c>
      <c r="C878" s="21" t="str">
        <f t="shared" si="107"/>
        <v>频率分布表、直方图</v>
      </c>
      <c r="D878" s="21" t="str">
        <f>IFERROR(IF(I878=1,INDEX( {"chinese","english","math","physics","chemistry","biology","politics","history","geography"},MATCH(C878,{"语文","英语","数学","物理","化学","生物","政治","历史","地理"},0)),IF(I878=2,INDEX(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878,{"单项选择","阅读理解","信息匹配","完形填空","短文填空","单句填空","短文改错","单句改错","句型转换","翻译短语","翻译句子","词汇/短语及固搭","完成句子","听力"},0)),"")), "")</f>
        <v/>
      </c>
      <c r="E878" s="21" t="str">
        <f t="shared" si="108"/>
        <v>知识点</v>
      </c>
      <c r="F878" s="21" t="str">
        <f t="shared" si="109"/>
        <v>恰</v>
      </c>
      <c r="G878" s="21" t="str">
        <f>INDEX( {"body","discipline","area","topic","point"},MATCH(E878,{"知识体","知识域","知识区","知识主题","知识点"},0))</f>
        <v>point</v>
      </c>
      <c r="H878" s="21" t="str">
        <f>INDEX( {"super","just","sub","infras"},MATCH(F878,{"超","恰","亚","次"},0))</f>
        <v>just</v>
      </c>
      <c r="I878" s="21">
        <f>MATCH(E878,{"知识体","知识域","知识区","知识主题","知识点"},0)-1</f>
        <v>4</v>
      </c>
      <c r="J878" s="21">
        <f>MATCH(F878,{"超","恰","亚","次"},0)-1</f>
        <v>1</v>
      </c>
      <c r="K878" s="21" t="str">
        <f t="shared" si="110"/>
        <v>数学</v>
      </c>
      <c r="L878" s="26" t="s">
        <v>918</v>
      </c>
      <c r="M878" s="23"/>
      <c r="N878" s="23"/>
      <c r="O878" s="24" t="str">
        <f t="shared" si="104"/>
        <v xml:space="preserve">
  - 
    name:  频率分布表、直方图
    title:  频率分布表、直方图
    description: 
    koLyro: point
    koLyri:  just
    son: </v>
      </c>
      <c r="P878" s="27" t="str">
        <f t="shared" si="111"/>
        <v xml:space="preserve">
          - 
            name:  频率分布表、直方图
            title:  频率分布表、直方图
            description: 
            koLyro: point
            koLyri:  just
            son: </v>
      </c>
    </row>
    <row r="879" spans="1:16" ht="15" customHeight="1">
      <c r="A879" s="20">
        <f t="shared" si="105"/>
        <v>5</v>
      </c>
      <c r="B879" s="21" t="str">
        <f t="shared" si="106"/>
        <v>知识亚点</v>
      </c>
      <c r="C879" s="21" t="str">
        <f t="shared" si="107"/>
        <v>频率分布表、直方图的基本概念</v>
      </c>
      <c r="D879" s="21" t="str">
        <f>IFERROR(IF(I879=1,INDEX( {"chinese","english","math","physics","chemistry","biology","politics","history","geography"},MATCH(C879,{"语文","英语","数学","物理","化学","生物","政治","历史","地理"},0)),IF(I879=2,INDEX(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879,{"单项选择","阅读理解","信息匹配","完形填空","短文填空","单句填空","短文改错","单句改错","句型转换","翻译短语","翻译句子","词汇/短语及固搭","完成句子","听力"},0)),"")), "")</f>
        <v/>
      </c>
      <c r="E879" s="21" t="str">
        <f t="shared" si="108"/>
        <v>知识点</v>
      </c>
      <c r="F879" s="21" t="str">
        <f t="shared" si="109"/>
        <v>亚</v>
      </c>
      <c r="G879" s="21" t="str">
        <f>INDEX( {"body","discipline","area","topic","point"},MATCH(E879,{"知识体","知识域","知识区","知识主题","知识点"},0))</f>
        <v>point</v>
      </c>
      <c r="H879" s="21" t="str">
        <f>INDEX( {"super","just","sub","infras"},MATCH(F879,{"超","恰","亚","次"},0))</f>
        <v>sub</v>
      </c>
      <c r="I879" s="21">
        <f>MATCH(E879,{"知识体","知识域","知识区","知识主题","知识点"},0)-1</f>
        <v>4</v>
      </c>
      <c r="J879" s="21">
        <f>MATCH(F879,{"超","恰","亚","次"},0)-1</f>
        <v>2</v>
      </c>
      <c r="K879" s="21" t="str">
        <f t="shared" si="110"/>
        <v>数学</v>
      </c>
      <c r="L879" s="26" t="s">
        <v>919</v>
      </c>
      <c r="M879" s="23"/>
      <c r="N879" s="23"/>
      <c r="O879" s="24" t="str">
        <f t="shared" si="104"/>
        <v xml:space="preserve">
  - 
    name:  频率分布表、直方图的基本概念
    title:  频率分布表、直方图的基本概念
    description: 
    koLyro: point
    koLyri:  sub
    son: </v>
      </c>
      <c r="P879" s="27" t="str">
        <f t="shared" si="111"/>
        <v xml:space="preserve">
            - 
              name:  频率分布表、直方图的基本概念
              title:  频率分布表、直方图的基本概念
              description: 
              koLyro: point
              koLyri:  sub
              son: </v>
      </c>
    </row>
    <row r="880" spans="1:16" ht="15" customHeight="1">
      <c r="A880" s="20">
        <f t="shared" si="105"/>
        <v>5</v>
      </c>
      <c r="B880" s="21" t="str">
        <f t="shared" si="106"/>
        <v>知识亚点</v>
      </c>
      <c r="C880" s="21" t="str">
        <f t="shared" si="107"/>
        <v>作出或补全频率表、直方图</v>
      </c>
      <c r="D880" s="21" t="str">
        <f>IFERROR(IF(I880=1,INDEX( {"chinese","english","math","physics","chemistry","biology","politics","history","geography"},MATCH(C880,{"语文","英语","数学","物理","化学","生物","政治","历史","地理"},0)),IF(I880=2,INDEX(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880,{"单项选择","阅读理解","信息匹配","完形填空","短文填空","单句填空","短文改错","单句改错","句型转换","翻译短语","翻译句子","词汇/短语及固搭","完成句子","听力"},0)),"")), "")</f>
        <v/>
      </c>
      <c r="E880" s="21" t="str">
        <f t="shared" si="108"/>
        <v>知识点</v>
      </c>
      <c r="F880" s="21" t="str">
        <f t="shared" si="109"/>
        <v>亚</v>
      </c>
      <c r="G880" s="21" t="str">
        <f>INDEX( {"body","discipline","area","topic","point"},MATCH(E880,{"知识体","知识域","知识区","知识主题","知识点"},0))</f>
        <v>point</v>
      </c>
      <c r="H880" s="21" t="str">
        <f>INDEX( {"super","just","sub","infras"},MATCH(F880,{"超","恰","亚","次"},0))</f>
        <v>sub</v>
      </c>
      <c r="I880" s="21">
        <f>MATCH(E880,{"知识体","知识域","知识区","知识主题","知识点"},0)-1</f>
        <v>4</v>
      </c>
      <c r="J880" s="21">
        <f>MATCH(F880,{"超","恰","亚","次"},0)-1</f>
        <v>2</v>
      </c>
      <c r="K880" s="21" t="str">
        <f t="shared" si="110"/>
        <v>数学</v>
      </c>
      <c r="L880" s="26" t="s">
        <v>920</v>
      </c>
      <c r="M880" s="23"/>
      <c r="N880" s="23"/>
      <c r="O880" s="24" t="str">
        <f t="shared" si="104"/>
        <v xml:space="preserve">
  - 
    name:  作出或补全频率表、直方图
    title:  作出或补全频率表、直方图
    description: 
    koLyro: point
    koLyri:  sub
    son: </v>
      </c>
      <c r="P880" s="27" t="str">
        <f t="shared" si="111"/>
        <v xml:space="preserve">
            - 
              name:  作出或补全频率表、直方图
              title:  作出或补全频率表、直方图
              description: 
              koLyro: point
              koLyri:  sub
              son: </v>
      </c>
    </row>
    <row r="881" spans="1:16" ht="15" customHeight="1">
      <c r="A881" s="20">
        <f t="shared" si="105"/>
        <v>5</v>
      </c>
      <c r="B881" s="21" t="str">
        <f t="shared" si="106"/>
        <v>知识亚点</v>
      </c>
      <c r="C881" s="21" t="str">
        <f t="shared" si="107"/>
        <v>频率分布表、直方图数据的分析</v>
      </c>
      <c r="D881" s="21" t="str">
        <f>IFERROR(IF(I881=1,INDEX( {"chinese","english","math","physics","chemistry","biology","politics","history","geography"},MATCH(C881,{"语文","英语","数学","物理","化学","生物","政治","历史","地理"},0)),IF(I881=2,INDEX(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881,{"单项选择","阅读理解","信息匹配","完形填空","短文填空","单句填空","短文改错","单句改错","句型转换","翻译短语","翻译句子","词汇/短语及固搭","完成句子","听力"},0)),"")), "")</f>
        <v/>
      </c>
      <c r="E881" s="21" t="str">
        <f t="shared" si="108"/>
        <v>知识点</v>
      </c>
      <c r="F881" s="21" t="str">
        <f t="shared" si="109"/>
        <v>亚</v>
      </c>
      <c r="G881" s="21" t="str">
        <f>INDEX( {"body","discipline","area","topic","point"},MATCH(E881,{"知识体","知识域","知识区","知识主题","知识点"},0))</f>
        <v>point</v>
      </c>
      <c r="H881" s="21" t="str">
        <f>INDEX( {"super","just","sub","infras"},MATCH(F881,{"超","恰","亚","次"},0))</f>
        <v>sub</v>
      </c>
      <c r="I881" s="21">
        <f>MATCH(E881,{"知识体","知识域","知识区","知识主题","知识点"},0)-1</f>
        <v>4</v>
      </c>
      <c r="J881" s="21">
        <f>MATCH(F881,{"超","恰","亚","次"},0)-1</f>
        <v>2</v>
      </c>
      <c r="K881" s="21" t="str">
        <f t="shared" si="110"/>
        <v>数学</v>
      </c>
      <c r="L881" s="26" t="s">
        <v>921</v>
      </c>
      <c r="M881" s="23"/>
      <c r="N881" s="23"/>
      <c r="O881" s="24" t="str">
        <f t="shared" si="104"/>
        <v xml:space="preserve">
  - 
    name:  频率分布表、直方图数据的分析
    title:  频率分布表、直方图数据的分析
    description: 
    koLyro: point
    koLyri:  sub
    son: </v>
      </c>
      <c r="P881" s="27" t="str">
        <f t="shared" si="111"/>
        <v xml:space="preserve">
            - 
              name:  频率分布表、直方图数据的分析
              title:  频率分布表、直方图数据的分析
              description: 
              koLyro: point
              koLyri:  sub
              son: </v>
      </c>
    </row>
    <row r="882" spans="1:16" ht="15" customHeight="1">
      <c r="A882" s="20">
        <f t="shared" si="105"/>
        <v>4</v>
      </c>
      <c r="B882" s="21" t="str">
        <f t="shared" si="106"/>
        <v>知识点</v>
      </c>
      <c r="C882" s="21" t="str">
        <f t="shared" si="107"/>
        <v>频率分布折线图和总体密度曲线</v>
      </c>
      <c r="D882" s="21" t="str">
        <f>IFERROR(IF(I882=1,INDEX( {"chinese","english","math","physics","chemistry","biology","politics","history","geography"},MATCH(C882,{"语文","英语","数学","物理","化学","生物","政治","历史","地理"},0)),IF(I882=2,INDEX(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882,{"单项选择","阅读理解","信息匹配","完形填空","短文填空","单句填空","短文改错","单句改错","句型转换","翻译短语","翻译句子","词汇/短语及固搭","完成句子","听力"},0)),"")), "")</f>
        <v/>
      </c>
      <c r="E882" s="21" t="str">
        <f t="shared" si="108"/>
        <v>知识点</v>
      </c>
      <c r="F882" s="21" t="str">
        <f t="shared" si="109"/>
        <v>恰</v>
      </c>
      <c r="G882" s="21" t="str">
        <f>INDEX( {"body","discipline","area","topic","point"},MATCH(E882,{"知识体","知识域","知识区","知识主题","知识点"},0))</f>
        <v>point</v>
      </c>
      <c r="H882" s="21" t="str">
        <f>INDEX( {"super","just","sub","infras"},MATCH(F882,{"超","恰","亚","次"},0))</f>
        <v>just</v>
      </c>
      <c r="I882" s="21">
        <f>MATCH(E882,{"知识体","知识域","知识区","知识主题","知识点"},0)-1</f>
        <v>4</v>
      </c>
      <c r="J882" s="21">
        <f>MATCH(F882,{"超","恰","亚","次"},0)-1</f>
        <v>1</v>
      </c>
      <c r="K882" s="21" t="str">
        <f t="shared" si="110"/>
        <v>数学</v>
      </c>
      <c r="L882" s="26" t="s">
        <v>922</v>
      </c>
      <c r="M882" s="23"/>
      <c r="N882" s="23"/>
      <c r="O882" s="24" t="str">
        <f t="shared" si="104"/>
        <v xml:space="preserve">
  - 
    name:  频率分布折线图和总体密度曲线
    title:  频率分布折线图和总体密度曲线
    description: 
    koLyro: point
    koLyri:  just
    son: </v>
      </c>
      <c r="P882" s="27" t="str">
        <f t="shared" si="111"/>
        <v xml:space="preserve">
          - 
            name:  频率分布折线图和总体密度曲线
            title:  频率分布折线图和总体密度曲线
            description: 
            koLyro: point
            koLyri:  just
            son: </v>
      </c>
    </row>
    <row r="883" spans="1:16" ht="15" customHeight="1">
      <c r="A883" s="20">
        <f t="shared" si="105"/>
        <v>5</v>
      </c>
      <c r="B883" s="21" t="str">
        <f t="shared" si="106"/>
        <v>知识亚点</v>
      </c>
      <c r="C883" s="21" t="str">
        <f t="shared" si="107"/>
        <v>作出或补全茎叶图</v>
      </c>
      <c r="D883" s="21" t="str">
        <f>IFERROR(IF(I883=1,INDEX( {"chinese","english","math","physics","chemistry","biology","politics","history","geography"},MATCH(C883,{"语文","英语","数学","物理","化学","生物","政治","历史","地理"},0)),IF(I883=2,INDEX(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883,{"单项选择","阅读理解","信息匹配","完形填空","短文填空","单句填空","短文改错","单句改错","句型转换","翻译短语","翻译句子","词汇/短语及固搭","完成句子","听力"},0)),"")), "")</f>
        <v/>
      </c>
      <c r="E883" s="21" t="str">
        <f t="shared" si="108"/>
        <v>知识点</v>
      </c>
      <c r="F883" s="21" t="str">
        <f t="shared" si="109"/>
        <v>亚</v>
      </c>
      <c r="G883" s="21" t="str">
        <f>INDEX( {"body","discipline","area","topic","point"},MATCH(E883,{"知识体","知识域","知识区","知识主题","知识点"},0))</f>
        <v>point</v>
      </c>
      <c r="H883" s="21" t="str">
        <f>INDEX( {"super","just","sub","infras"},MATCH(F883,{"超","恰","亚","次"},0))</f>
        <v>sub</v>
      </c>
      <c r="I883" s="21">
        <f>MATCH(E883,{"知识体","知识域","知识区","知识主题","知识点"},0)-1</f>
        <v>4</v>
      </c>
      <c r="J883" s="21">
        <f>MATCH(F883,{"超","恰","亚","次"},0)-1</f>
        <v>2</v>
      </c>
      <c r="K883" s="21" t="str">
        <f t="shared" si="110"/>
        <v>数学</v>
      </c>
      <c r="L883" s="26" t="s">
        <v>923</v>
      </c>
      <c r="M883" s="23"/>
      <c r="N883" s="23"/>
      <c r="O883" s="24" t="str">
        <f t="shared" si="104"/>
        <v xml:space="preserve">
  - 
    name:  作出或补全茎叶图
    title:  作出或补全茎叶图
    description: 
    koLyro: point
    koLyri:  sub
    son: </v>
      </c>
      <c r="P883" s="27" t="str">
        <f t="shared" si="111"/>
        <v xml:space="preserve">
            - 
              name:  作出或补全茎叶图
              title:  作出或补全茎叶图
              description: 
              koLyro: point
              koLyri:  sub
              son: </v>
      </c>
    </row>
    <row r="884" spans="1:16" ht="15" customHeight="1">
      <c r="A884" s="20">
        <f t="shared" si="105"/>
        <v>5</v>
      </c>
      <c r="B884" s="21" t="str">
        <f t="shared" si="106"/>
        <v>知识亚点</v>
      </c>
      <c r="C884" s="21" t="str">
        <f t="shared" si="107"/>
        <v>茎叶图数据的分析及计算</v>
      </c>
      <c r="D884" s="21" t="str">
        <f>IFERROR(IF(I884=1,INDEX( {"chinese","english","math","physics","chemistry","biology","politics","history","geography"},MATCH(C884,{"语文","英语","数学","物理","化学","生物","政治","历史","地理"},0)),IF(I884=2,INDEX(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884,{"单项选择","阅读理解","信息匹配","完形填空","短文填空","单句填空","短文改错","单句改错","句型转换","翻译短语","翻译句子","词汇/短语及固搭","完成句子","听力"},0)),"")), "")</f>
        <v/>
      </c>
      <c r="E884" s="21" t="str">
        <f t="shared" si="108"/>
        <v>知识点</v>
      </c>
      <c r="F884" s="21" t="str">
        <f t="shared" si="109"/>
        <v>亚</v>
      </c>
      <c r="G884" s="21" t="str">
        <f>INDEX( {"body","discipline","area","topic","point"},MATCH(E884,{"知识体","知识域","知识区","知识主题","知识点"},0))</f>
        <v>point</v>
      </c>
      <c r="H884" s="21" t="str">
        <f>INDEX( {"super","just","sub","infras"},MATCH(F884,{"超","恰","亚","次"},0))</f>
        <v>sub</v>
      </c>
      <c r="I884" s="21">
        <f>MATCH(E884,{"知识体","知识域","知识区","知识主题","知识点"},0)-1</f>
        <v>4</v>
      </c>
      <c r="J884" s="21">
        <f>MATCH(F884,{"超","恰","亚","次"},0)-1</f>
        <v>2</v>
      </c>
      <c r="K884" s="21" t="str">
        <f t="shared" si="110"/>
        <v>数学</v>
      </c>
      <c r="L884" s="26" t="s">
        <v>924</v>
      </c>
      <c r="M884" s="23"/>
      <c r="N884" s="23"/>
      <c r="O884" s="24" t="str">
        <f t="shared" si="104"/>
        <v xml:space="preserve">
  - 
    name:  茎叶图数据的分析及计算
    title:  茎叶图数据的分析及计算
    description: 
    koLyro: point
    koLyri:  sub
    son: </v>
      </c>
      <c r="P884" s="27" t="str">
        <f t="shared" si="111"/>
        <v xml:space="preserve">
            - 
              name:  茎叶图数据的分析及计算
              title:  茎叶图数据的分析及计算
              description: 
              koLyro: point
              koLyri:  sub
              son: </v>
      </c>
    </row>
    <row r="885" spans="1:16" ht="15" customHeight="1">
      <c r="A885" s="20">
        <f t="shared" si="105"/>
        <v>4</v>
      </c>
      <c r="B885" s="21" t="str">
        <f t="shared" si="106"/>
        <v>知识点</v>
      </c>
      <c r="C885" s="21" t="str">
        <f t="shared" si="107"/>
        <v>其它简单统计图表</v>
      </c>
      <c r="D885" s="21" t="str">
        <f>IFERROR(IF(I885=1,INDEX( {"chinese","english","math","physics","chemistry","biology","politics","history","geography"},MATCH(C885,{"语文","英语","数学","物理","化学","生物","政治","历史","地理"},0)),IF(I885=2,INDEX(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885,{"单项选择","阅读理解","信息匹配","完形填空","短文填空","单句填空","短文改错","单句改错","句型转换","翻译短语","翻译句子","词汇/短语及固搭","完成句子","听力"},0)),"")), "")</f>
        <v/>
      </c>
      <c r="E885" s="21" t="str">
        <f t="shared" si="108"/>
        <v>知识点</v>
      </c>
      <c r="F885" s="21" t="str">
        <f t="shared" si="109"/>
        <v>恰</v>
      </c>
      <c r="G885" s="21" t="str">
        <f>INDEX( {"body","discipline","area","topic","point"},MATCH(E885,{"知识体","知识域","知识区","知识主题","知识点"},0))</f>
        <v>point</v>
      </c>
      <c r="H885" s="21" t="str">
        <f>INDEX( {"super","just","sub","infras"},MATCH(F885,{"超","恰","亚","次"},0))</f>
        <v>just</v>
      </c>
      <c r="I885" s="21">
        <f>MATCH(E885,{"知识体","知识域","知识区","知识主题","知识点"},0)-1</f>
        <v>4</v>
      </c>
      <c r="J885" s="21">
        <f>MATCH(F885,{"超","恰","亚","次"},0)-1</f>
        <v>1</v>
      </c>
      <c r="K885" s="21" t="str">
        <f t="shared" si="110"/>
        <v>数学</v>
      </c>
      <c r="L885" s="26" t="s">
        <v>925</v>
      </c>
      <c r="M885" s="23"/>
      <c r="N885" s="23"/>
      <c r="O885" s="24" t="str">
        <f t="shared" si="104"/>
        <v xml:space="preserve">
  - 
    name:  其它简单统计图表
    title:  其它简单统计图表
    description: 
    koLyro: point
    koLyri:  just
    son: </v>
      </c>
      <c r="P885" s="27" t="str">
        <f t="shared" si="111"/>
        <v xml:space="preserve">
          - 
            name:  其它简单统计图表
            title:  其它简单统计图表
            description: 
            koLyro: point
            koLyri:  just
            son: </v>
      </c>
    </row>
    <row r="886" spans="1:16" ht="15" customHeight="1">
      <c r="A886" s="20">
        <f t="shared" si="105"/>
        <v>5</v>
      </c>
      <c r="B886" s="21" t="str">
        <f t="shared" si="106"/>
        <v>知识亚点</v>
      </c>
      <c r="C886" s="21" t="str">
        <f t="shared" si="107"/>
        <v>中位数、平均数、众数</v>
      </c>
      <c r="D886" s="21" t="str">
        <f>IFERROR(IF(I886=1,INDEX( {"chinese","english","math","physics","chemistry","biology","politics","history","geography"},MATCH(C886,{"语文","英语","数学","物理","化学","生物","政治","历史","地理"},0)),IF(I886=2,INDEX(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886,{"单项选择","阅读理解","信息匹配","完形填空","短文填空","单句填空","短文改错","单句改错","句型转换","翻译短语","翻译句子","词汇/短语及固搭","完成句子","听力"},0)),"")), "")</f>
        <v/>
      </c>
      <c r="E886" s="21" t="str">
        <f t="shared" si="108"/>
        <v>知识点</v>
      </c>
      <c r="F886" s="21" t="str">
        <f t="shared" si="109"/>
        <v>亚</v>
      </c>
      <c r="G886" s="21" t="str">
        <f>INDEX( {"body","discipline","area","topic","point"},MATCH(E886,{"知识体","知识域","知识区","知识主题","知识点"},0))</f>
        <v>point</v>
      </c>
      <c r="H886" s="21" t="str">
        <f>INDEX( {"super","just","sub","infras"},MATCH(F886,{"超","恰","亚","次"},0))</f>
        <v>sub</v>
      </c>
      <c r="I886" s="21">
        <f>MATCH(E886,{"知识体","知识域","知识区","知识主题","知识点"},0)-1</f>
        <v>4</v>
      </c>
      <c r="J886" s="21">
        <f>MATCH(F886,{"超","恰","亚","次"},0)-1</f>
        <v>2</v>
      </c>
      <c r="K886" s="21" t="str">
        <f t="shared" si="110"/>
        <v>数学</v>
      </c>
      <c r="L886" s="26" t="s">
        <v>926</v>
      </c>
      <c r="M886" s="23"/>
      <c r="N886" s="23"/>
      <c r="O886" s="24" t="str">
        <f t="shared" si="104"/>
        <v xml:space="preserve">
  - 
    name:  中位数、平均数、众数
    title:  中位数、平均数、众数
    description: 
    koLyro: point
    koLyri:  sub
    son: </v>
      </c>
      <c r="P886" s="27" t="str">
        <f t="shared" si="111"/>
        <v xml:space="preserve">
            - 
              name:  中位数、平均数、众数
              title:  中位数、平均数、众数
              description: 
              koLyro: point
              koLyri:  sub
              son: </v>
      </c>
    </row>
    <row r="887" spans="1:16" ht="15" customHeight="1">
      <c r="A887" s="20">
        <f t="shared" si="105"/>
        <v>5</v>
      </c>
      <c r="B887" s="21" t="str">
        <f t="shared" si="106"/>
        <v>知识亚点</v>
      </c>
      <c r="C887" s="21" t="str">
        <f t="shared" si="107"/>
        <v>标准差、方差</v>
      </c>
      <c r="D887" s="21" t="str">
        <f>IFERROR(IF(I887=1,INDEX( {"chinese","english","math","physics","chemistry","biology","politics","history","geography"},MATCH(C887,{"语文","英语","数学","物理","化学","生物","政治","历史","地理"},0)),IF(I887=2,INDEX(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887,{"单项选择","阅读理解","信息匹配","完形填空","短文填空","单句填空","短文改错","单句改错","句型转换","翻译短语","翻译句子","词汇/短语及固搭","完成句子","听力"},0)),"")), "")</f>
        <v/>
      </c>
      <c r="E887" s="21" t="str">
        <f t="shared" si="108"/>
        <v>知识点</v>
      </c>
      <c r="F887" s="21" t="str">
        <f t="shared" si="109"/>
        <v>亚</v>
      </c>
      <c r="G887" s="21" t="str">
        <f>INDEX( {"body","discipline","area","topic","point"},MATCH(E887,{"知识体","知识域","知识区","知识主题","知识点"},0))</f>
        <v>point</v>
      </c>
      <c r="H887" s="21" t="str">
        <f>INDEX( {"super","just","sub","infras"},MATCH(F887,{"超","恰","亚","次"},0))</f>
        <v>sub</v>
      </c>
      <c r="I887" s="21">
        <f>MATCH(E887,{"知识体","知识域","知识区","知识主题","知识点"},0)-1</f>
        <v>4</v>
      </c>
      <c r="J887" s="21">
        <f>MATCH(F887,{"超","恰","亚","次"},0)-1</f>
        <v>2</v>
      </c>
      <c r="K887" s="21" t="str">
        <f t="shared" si="110"/>
        <v>数学</v>
      </c>
      <c r="L887" s="26" t="s">
        <v>927</v>
      </c>
      <c r="M887" s="23"/>
      <c r="N887" s="23"/>
      <c r="O887" s="24" t="str">
        <f t="shared" si="104"/>
        <v xml:space="preserve">
  - 
    name:  标准差、方差
    title:  标准差、方差
    description: 
    koLyro: point
    koLyri:  sub
    son: </v>
      </c>
      <c r="P887" s="27" t="str">
        <f t="shared" si="111"/>
        <v xml:space="preserve">
            - 
              name:  标准差、方差
              title:  标准差、方差
              description: 
              koLyro: point
              koLyri:  sub
              son: </v>
      </c>
    </row>
    <row r="888" spans="1:16" ht="15" customHeight="1">
      <c r="A888" s="20">
        <f t="shared" si="105"/>
        <v>4</v>
      </c>
      <c r="B888" s="21" t="str">
        <f t="shared" si="106"/>
        <v>知识点</v>
      </c>
      <c r="C888" s="21" t="str">
        <f t="shared" si="107"/>
        <v>用样本的频率分布估计总体分布</v>
      </c>
      <c r="D888" s="21" t="str">
        <f>IFERROR(IF(I888=1,INDEX( {"chinese","english","math","physics","chemistry","biology","politics","history","geography"},MATCH(C888,{"语文","英语","数学","物理","化学","生物","政治","历史","地理"},0)),IF(I888=2,INDEX(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888,{"单项选择","阅读理解","信息匹配","完形填空","短文填空","单句填空","短文改错","单句改错","句型转换","翻译短语","翻译句子","词汇/短语及固搭","完成句子","听力"},0)),"")), "")</f>
        <v/>
      </c>
      <c r="E888" s="21" t="str">
        <f t="shared" si="108"/>
        <v>知识点</v>
      </c>
      <c r="F888" s="21" t="str">
        <f t="shared" si="109"/>
        <v>恰</v>
      </c>
      <c r="G888" s="21" t="str">
        <f>INDEX( {"body","discipline","area","topic","point"},MATCH(E888,{"知识体","知识域","知识区","知识主题","知识点"},0))</f>
        <v>point</v>
      </c>
      <c r="H888" s="21" t="str">
        <f>INDEX( {"super","just","sub","infras"},MATCH(F888,{"超","恰","亚","次"},0))</f>
        <v>just</v>
      </c>
      <c r="I888" s="21">
        <f>MATCH(E888,{"知识体","知识域","知识区","知识主题","知识点"},0)-1</f>
        <v>4</v>
      </c>
      <c r="J888" s="21">
        <f>MATCH(F888,{"超","恰","亚","次"},0)-1</f>
        <v>1</v>
      </c>
      <c r="K888" s="21" t="str">
        <f t="shared" si="110"/>
        <v>数学</v>
      </c>
      <c r="L888" s="26" t="s">
        <v>928</v>
      </c>
      <c r="M888" s="23"/>
      <c r="N888" s="23"/>
      <c r="O888" s="24" t="str">
        <f t="shared" si="104"/>
        <v xml:space="preserve">
  - 
    name:  用样本的频率分布估计总体分布
    title:  用样本的频率分布估计总体分布
    description: 
    koLyro: point
    koLyri:  just
    son: </v>
      </c>
      <c r="P888" s="27" t="str">
        <f t="shared" si="111"/>
        <v xml:space="preserve">
          - 
            name:  用样本的频率分布估计总体分布
            title:  用样本的频率分布估计总体分布
            description: 
            koLyro: point
            koLyri:  just
            son: </v>
      </c>
    </row>
    <row r="889" spans="1:16" ht="15" customHeight="1">
      <c r="A889" s="20">
        <f t="shared" si="105"/>
        <v>4</v>
      </c>
      <c r="B889" s="21" t="str">
        <f t="shared" si="106"/>
        <v>知识点</v>
      </c>
      <c r="C889" s="21" t="str">
        <f t="shared" si="107"/>
        <v>用样本的数字特征估计总体分布</v>
      </c>
      <c r="D889" s="21" t="str">
        <f>IFERROR(IF(I889=1,INDEX( {"chinese","english","math","physics","chemistry","biology","politics","history","geography"},MATCH(C889,{"语文","英语","数学","物理","化学","生物","政治","历史","地理"},0)),IF(I889=2,INDEX(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889,{"单项选择","阅读理解","信息匹配","完形填空","短文填空","单句填空","短文改错","单句改错","句型转换","翻译短语","翻译句子","词汇/短语及固搭","完成句子","听力"},0)),"")), "")</f>
        <v/>
      </c>
      <c r="E889" s="21" t="str">
        <f t="shared" si="108"/>
        <v>知识点</v>
      </c>
      <c r="F889" s="21" t="str">
        <f t="shared" si="109"/>
        <v>恰</v>
      </c>
      <c r="G889" s="21" t="str">
        <f>INDEX( {"body","discipline","area","topic","point"},MATCH(E889,{"知识体","知识域","知识区","知识主题","知识点"},0))</f>
        <v>point</v>
      </c>
      <c r="H889" s="21" t="str">
        <f>INDEX( {"super","just","sub","infras"},MATCH(F889,{"超","恰","亚","次"},0))</f>
        <v>just</v>
      </c>
      <c r="I889" s="21">
        <f>MATCH(E889,{"知识体","知识域","知识区","知识主题","知识点"},0)-1</f>
        <v>4</v>
      </c>
      <c r="J889" s="21">
        <f>MATCH(F889,{"超","恰","亚","次"},0)-1</f>
        <v>1</v>
      </c>
      <c r="K889" s="21" t="str">
        <f t="shared" si="110"/>
        <v>数学</v>
      </c>
      <c r="L889" s="26" t="s">
        <v>929</v>
      </c>
      <c r="M889" s="23"/>
      <c r="N889" s="23"/>
      <c r="O889" s="24" t="str">
        <f t="shared" si="104"/>
        <v xml:space="preserve">
  - 
    name:  用样本的数字特征估计总体分布
    title:  用样本的数字特征估计总体分布
    description: 
    koLyro: point
    koLyri:  just
    son: </v>
      </c>
      <c r="P889" s="27" t="str">
        <f t="shared" si="111"/>
        <v xml:space="preserve">
          - 
            name:  用样本的数字特征估计总体分布
            title:  用样本的数字特征估计总体分布
            description: 
            koLyro: point
            koLyri:  just
            son: </v>
      </c>
    </row>
    <row r="890" spans="1:16" ht="15" customHeight="1">
      <c r="A890" s="20">
        <f t="shared" si="105"/>
        <v>3</v>
      </c>
      <c r="B890" s="21" t="str">
        <f t="shared" si="106"/>
        <v>知识主题</v>
      </c>
      <c r="C890" s="21" t="str">
        <f t="shared" si="107"/>
        <v xml:space="preserve"> 变量间的相关关系与统计案列</v>
      </c>
      <c r="D890" s="21" t="str">
        <f>IFERROR(IF(I890=1,INDEX( {"chinese","english","math","physics","chemistry","biology","politics","history","geography"},MATCH(C890,{"语文","英语","数学","物理","化学","生物","政治","历史","地理"},0)),IF(I890=2,INDEX(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890,{"单项选择","阅读理解","信息匹配","完形填空","短文填空","单句填空","短文改错","单句改错","句型转换","翻译短语","翻译句子","词汇/短语及固搭","完成句子","听力"},0)),"")), "")</f>
        <v/>
      </c>
      <c r="E890" s="21" t="str">
        <f t="shared" si="108"/>
        <v>知识主题</v>
      </c>
      <c r="F890" s="21" t="str">
        <f t="shared" si="109"/>
        <v>恰</v>
      </c>
      <c r="G890" s="21" t="str">
        <f>INDEX( {"body","discipline","area","topic","point"},MATCH(E890,{"知识体","知识域","知识区","知识主题","知识点"},0))</f>
        <v>topic</v>
      </c>
      <c r="H890" s="21" t="str">
        <f>INDEX( {"super","just","sub","infras"},MATCH(F890,{"超","恰","亚","次"},0))</f>
        <v>just</v>
      </c>
      <c r="I890" s="21">
        <f>MATCH(E890,{"知识体","知识域","知识区","知识主题","知识点"},0)-1</f>
        <v>3</v>
      </c>
      <c r="J890" s="21">
        <f>MATCH(F890,{"超","恰","亚","次"},0)-1</f>
        <v>1</v>
      </c>
      <c r="K890" s="21" t="str">
        <f t="shared" si="110"/>
        <v>数学</v>
      </c>
      <c r="L890" s="26" t="s">
        <v>4654</v>
      </c>
      <c r="M890" s="23" t="s">
        <v>931</v>
      </c>
      <c r="N890" s="23"/>
      <c r="O890" s="24" t="str">
        <f t="shared" si="104"/>
        <v xml:space="preserve">
  - 
    name:   变量间的相关关系与统计案列
    title:   变量间的相关关系与统计案列
    description: 
    koLyro: topic
    koLyri:  just
    son: </v>
      </c>
      <c r="P890" s="27" t="str">
        <f t="shared" si="111"/>
        <v xml:space="preserve">
        - 
          name:   变量间的相关关系与统计案列
          title:   变量间的相关关系与统计案列
          description: 
          koLyro: topic
          koLyri:  just
          son: </v>
      </c>
    </row>
    <row r="891" spans="1:16" ht="15" customHeight="1">
      <c r="A891" s="20">
        <f t="shared" si="105"/>
        <v>4</v>
      </c>
      <c r="B891" s="21" t="str">
        <f t="shared" si="106"/>
        <v>知识点</v>
      </c>
      <c r="C891" s="21" t="str">
        <f t="shared" si="107"/>
        <v>变量之间的相关关系</v>
      </c>
      <c r="D891" s="21" t="str">
        <f>IFERROR(IF(I891=1,INDEX( {"chinese","english","math","physics","chemistry","biology","politics","history","geography"},MATCH(C891,{"语文","英语","数学","物理","化学","生物","政治","历史","地理"},0)),IF(I891=2,INDEX(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891,{"单项选择","阅读理解","信息匹配","完形填空","短文填空","单句填空","短文改错","单句改错","句型转换","翻译短语","翻译句子","词汇/短语及固搭","完成句子","听力"},0)),"")), "")</f>
        <v/>
      </c>
      <c r="E891" s="21" t="str">
        <f t="shared" si="108"/>
        <v>知识点</v>
      </c>
      <c r="F891" s="21" t="str">
        <f t="shared" si="109"/>
        <v>恰</v>
      </c>
      <c r="G891" s="21" t="str">
        <f>INDEX( {"body","discipline","area","topic","point"},MATCH(E891,{"知识体","知识域","知识区","知识主题","知识点"},0))</f>
        <v>point</v>
      </c>
      <c r="H891" s="21" t="str">
        <f>INDEX( {"super","just","sub","infras"},MATCH(F891,{"超","恰","亚","次"},0))</f>
        <v>just</v>
      </c>
      <c r="I891" s="21">
        <f>MATCH(E891,{"知识体","知识域","知识区","知识主题","知识点"},0)-1</f>
        <v>4</v>
      </c>
      <c r="J891" s="21">
        <f>MATCH(F891,{"超","恰","亚","次"},0)-1</f>
        <v>1</v>
      </c>
      <c r="K891" s="21" t="str">
        <f t="shared" si="110"/>
        <v>数学</v>
      </c>
      <c r="L891" s="26" t="s">
        <v>932</v>
      </c>
      <c r="M891" s="23"/>
      <c r="N891" s="23"/>
      <c r="O891" s="24" t="str">
        <f t="shared" si="104"/>
        <v xml:space="preserve">
  - 
    name:  变量之间的相关关系
    title:  变量之间的相关关系
    description: 
    koLyro: point
    koLyri:  just
    son: </v>
      </c>
      <c r="P891" s="27" t="str">
        <f t="shared" si="111"/>
        <v xml:space="preserve">
          - 
            name:  变量之间的相关关系
            title:  变量之间的相关关系
            description: 
            koLyro: point
            koLyri:  just
            son: </v>
      </c>
    </row>
    <row r="892" spans="1:16" ht="15" customHeight="1">
      <c r="A892" s="20">
        <f t="shared" si="105"/>
        <v>4</v>
      </c>
      <c r="B892" s="21" t="str">
        <f t="shared" si="106"/>
        <v>知识点</v>
      </c>
      <c r="C892" s="21" t="str">
        <f t="shared" si="107"/>
        <v>变量之间的线性相关关系</v>
      </c>
      <c r="D892" s="21" t="str">
        <f>IFERROR(IF(I892=1,INDEX( {"chinese","english","math","physics","chemistry","biology","politics","history","geography"},MATCH(C892,{"语文","英语","数学","物理","化学","生物","政治","历史","地理"},0)),IF(I892=2,INDEX(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892,{"单项选择","阅读理解","信息匹配","完形填空","短文填空","单句填空","短文改错","单句改错","句型转换","翻译短语","翻译句子","词汇/短语及固搭","完成句子","听力"},0)),"")), "")</f>
        <v/>
      </c>
      <c r="E892" s="21" t="str">
        <f t="shared" si="108"/>
        <v>知识点</v>
      </c>
      <c r="F892" s="21" t="str">
        <f t="shared" si="109"/>
        <v>恰</v>
      </c>
      <c r="G892" s="21" t="str">
        <f>INDEX( {"body","discipline","area","topic","point"},MATCH(E892,{"知识体","知识域","知识区","知识主题","知识点"},0))</f>
        <v>point</v>
      </c>
      <c r="H892" s="21" t="str">
        <f>INDEX( {"super","just","sub","infras"},MATCH(F892,{"超","恰","亚","次"},0))</f>
        <v>just</v>
      </c>
      <c r="I892" s="21">
        <f>MATCH(E892,{"知识体","知识域","知识区","知识主题","知识点"},0)-1</f>
        <v>4</v>
      </c>
      <c r="J892" s="21">
        <f>MATCH(F892,{"超","恰","亚","次"},0)-1</f>
        <v>1</v>
      </c>
      <c r="K892" s="21" t="str">
        <f t="shared" si="110"/>
        <v>数学</v>
      </c>
      <c r="L892" s="26" t="s">
        <v>933</v>
      </c>
      <c r="M892" s="23"/>
      <c r="N892" s="23"/>
      <c r="O892" s="24" t="str">
        <f t="shared" si="104"/>
        <v xml:space="preserve">
  - 
    name:  变量之间的线性相关关系
    title:  变量之间的线性相关关系
    description: 
    koLyro: point
    koLyri:  just
    son: </v>
      </c>
      <c r="P892" s="27" t="str">
        <f t="shared" si="111"/>
        <v xml:space="preserve">
          - 
            name:  变量之间的线性相关关系
            title:  变量之间的线性相关关系
            description: 
            koLyro: point
            koLyri:  just
            son: </v>
      </c>
    </row>
    <row r="893" spans="1:16" ht="15" customHeight="1">
      <c r="A893" s="20">
        <f t="shared" si="105"/>
        <v>4</v>
      </c>
      <c r="B893" s="21" t="str">
        <f t="shared" si="106"/>
        <v>知识点</v>
      </c>
      <c r="C893" s="21" t="str">
        <f t="shared" si="107"/>
        <v>散点图</v>
      </c>
      <c r="D893" s="21" t="str">
        <f>IFERROR(IF(I893=1,INDEX( {"chinese","english","math","physics","chemistry","biology","politics","history","geography"},MATCH(C893,{"语文","英语","数学","物理","化学","生物","政治","历史","地理"},0)),IF(I893=2,INDEX(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893,{"单项选择","阅读理解","信息匹配","完形填空","短文填空","单句填空","短文改错","单句改错","句型转换","翻译短语","翻译句子","词汇/短语及固搭","完成句子","听力"},0)),"")), "")</f>
        <v/>
      </c>
      <c r="E893" s="21" t="str">
        <f t="shared" si="108"/>
        <v>知识点</v>
      </c>
      <c r="F893" s="21" t="str">
        <f t="shared" si="109"/>
        <v>恰</v>
      </c>
      <c r="G893" s="21" t="str">
        <f>INDEX( {"body","discipline","area","topic","point"},MATCH(E893,{"知识体","知识域","知识区","知识主题","知识点"},0))</f>
        <v>point</v>
      </c>
      <c r="H893" s="21" t="str">
        <f>INDEX( {"super","just","sub","infras"},MATCH(F893,{"超","恰","亚","次"},0))</f>
        <v>just</v>
      </c>
      <c r="I893" s="21">
        <f>MATCH(E893,{"知识体","知识域","知识区","知识主题","知识点"},0)-1</f>
        <v>4</v>
      </c>
      <c r="J893" s="21">
        <f>MATCH(F893,{"超","恰","亚","次"},0)-1</f>
        <v>1</v>
      </c>
      <c r="K893" s="21" t="str">
        <f t="shared" si="110"/>
        <v>数学</v>
      </c>
      <c r="L893" s="26" t="s">
        <v>934</v>
      </c>
      <c r="M893" s="23"/>
      <c r="N893" s="23"/>
      <c r="O893" s="24" t="str">
        <f t="shared" si="104"/>
        <v xml:space="preserve">
  - 
    name:  散点图
    title:  散点图
    description: 
    koLyro: point
    koLyri:  just
    son: </v>
      </c>
      <c r="P893" s="27" t="str">
        <f t="shared" si="111"/>
        <v xml:space="preserve">
          - 
            name:  散点图
            title:  散点图
            description: 
            koLyro: point
            koLyri:  just
            son: </v>
      </c>
    </row>
    <row r="894" spans="1:16" ht="15" customHeight="1">
      <c r="A894" s="20">
        <f t="shared" si="105"/>
        <v>5</v>
      </c>
      <c r="B894" s="21" t="str">
        <f t="shared" si="106"/>
        <v>知识亚点</v>
      </c>
      <c r="C894" s="21" t="str">
        <f t="shared" si="107"/>
        <v>回归直线方程的概念</v>
      </c>
      <c r="D894" s="21" t="str">
        <f>IFERROR(IF(I894=1,INDEX( {"chinese","english","math","physics","chemistry","biology","politics","history","geography"},MATCH(C894,{"语文","英语","数学","物理","化学","生物","政治","历史","地理"},0)),IF(I894=2,INDEX(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894,{"单项选择","阅读理解","信息匹配","完形填空","短文填空","单句填空","短文改错","单句改错","句型转换","翻译短语","翻译句子","词汇/短语及固搭","完成句子","听力"},0)),"")), "")</f>
        <v/>
      </c>
      <c r="E894" s="21" t="str">
        <f t="shared" si="108"/>
        <v>知识点</v>
      </c>
      <c r="F894" s="21" t="str">
        <f t="shared" si="109"/>
        <v>亚</v>
      </c>
      <c r="G894" s="21" t="str">
        <f>INDEX( {"body","discipline","area","topic","point"},MATCH(E894,{"知识体","知识域","知识区","知识主题","知识点"},0))</f>
        <v>point</v>
      </c>
      <c r="H894" s="21" t="str">
        <f>INDEX( {"super","just","sub","infras"},MATCH(F894,{"超","恰","亚","次"},0))</f>
        <v>sub</v>
      </c>
      <c r="I894" s="21">
        <f>MATCH(E894,{"知识体","知识域","知识区","知识主题","知识点"},0)-1</f>
        <v>4</v>
      </c>
      <c r="J894" s="21">
        <f>MATCH(F894,{"超","恰","亚","次"},0)-1</f>
        <v>2</v>
      </c>
      <c r="K894" s="21" t="str">
        <f t="shared" si="110"/>
        <v>数学</v>
      </c>
      <c r="L894" s="26" t="s">
        <v>935</v>
      </c>
      <c r="M894" s="23"/>
      <c r="N894" s="23"/>
      <c r="O894" s="24" t="str">
        <f t="shared" si="104"/>
        <v xml:space="preserve">
  - 
    name:  回归直线方程的概念
    title:  回归直线方程的概念
    description: 
    koLyro: point
    koLyri:  sub
    son: </v>
      </c>
      <c r="P894" s="27" t="str">
        <f t="shared" si="111"/>
        <v xml:space="preserve">
            - 
              name:  回归直线方程的概念
              title:  回归直线方程的概念
              description: 
              koLyro: point
              koLyri:  sub
              son: </v>
      </c>
    </row>
    <row r="895" spans="1:16" ht="15" customHeight="1">
      <c r="A895" s="20">
        <f t="shared" si="105"/>
        <v>5</v>
      </c>
      <c r="B895" s="21" t="str">
        <f t="shared" si="106"/>
        <v>知识亚点</v>
      </c>
      <c r="C895" s="21" t="str">
        <f t="shared" si="107"/>
        <v>求（作）出回归直线方程</v>
      </c>
      <c r="D895" s="21" t="str">
        <f>IFERROR(IF(I895=1,INDEX( {"chinese","english","math","physics","chemistry","biology","politics","history","geography"},MATCH(C895,{"语文","英语","数学","物理","化学","生物","政治","历史","地理"},0)),IF(I895=2,INDEX(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895,{"单项选择","阅读理解","信息匹配","完形填空","短文填空","单句填空","短文改错","单句改错","句型转换","翻译短语","翻译句子","词汇/短语及固搭","完成句子","听力"},0)),"")), "")</f>
        <v/>
      </c>
      <c r="E895" s="21" t="str">
        <f t="shared" si="108"/>
        <v>知识点</v>
      </c>
      <c r="F895" s="21" t="str">
        <f t="shared" si="109"/>
        <v>亚</v>
      </c>
      <c r="G895" s="21" t="str">
        <f>INDEX( {"body","discipline","area","topic","point"},MATCH(E895,{"知识体","知识域","知识区","知识主题","知识点"},0))</f>
        <v>point</v>
      </c>
      <c r="H895" s="21" t="str">
        <f>INDEX( {"super","just","sub","infras"},MATCH(F895,{"超","恰","亚","次"},0))</f>
        <v>sub</v>
      </c>
      <c r="I895" s="21">
        <f>MATCH(E895,{"知识体","知识域","知识区","知识主题","知识点"},0)-1</f>
        <v>4</v>
      </c>
      <c r="J895" s="21">
        <f>MATCH(F895,{"超","恰","亚","次"},0)-1</f>
        <v>2</v>
      </c>
      <c r="K895" s="21" t="str">
        <f t="shared" si="110"/>
        <v>数学</v>
      </c>
      <c r="L895" s="26" t="s">
        <v>936</v>
      </c>
      <c r="M895" s="23"/>
      <c r="N895" s="23"/>
      <c r="O895" s="24" t="str">
        <f t="shared" si="104"/>
        <v xml:space="preserve">
  - 
    name:  求（作）出回归直线方程
    title:  求（作）出回归直线方程
    description: 
    koLyro: point
    koLyri:  sub
    son: </v>
      </c>
      <c r="P895" s="27" t="str">
        <f t="shared" si="111"/>
        <v xml:space="preserve">
            - 
              name:  求（作）出回归直线方程
              title:  求（作）出回归直线方程
              description: 
              koLyro: point
              koLyri:  sub
              son: </v>
      </c>
    </row>
    <row r="896" spans="1:16" ht="15" customHeight="1">
      <c r="A896" s="20">
        <f t="shared" si="105"/>
        <v>5</v>
      </c>
      <c r="B896" s="21" t="str">
        <f t="shared" si="106"/>
        <v>知识亚点</v>
      </c>
      <c r="C896" s="21" t="str">
        <f t="shared" si="107"/>
        <v>回归直线方程与样本点中心</v>
      </c>
      <c r="D896" s="21" t="str">
        <f>IFERROR(IF(I896=1,INDEX( {"chinese","english","math","physics","chemistry","biology","politics","history","geography"},MATCH(C896,{"语文","英语","数学","物理","化学","生物","政治","历史","地理"},0)),IF(I896=2,INDEX(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896,{"单项选择","阅读理解","信息匹配","完形填空","短文填空","单句填空","短文改错","单句改错","句型转换","翻译短语","翻译句子","词汇/短语及固搭","完成句子","听力"},0)),"")), "")</f>
        <v/>
      </c>
      <c r="E896" s="21" t="str">
        <f t="shared" si="108"/>
        <v>知识点</v>
      </c>
      <c r="F896" s="21" t="str">
        <f t="shared" si="109"/>
        <v>亚</v>
      </c>
      <c r="G896" s="21" t="str">
        <f>INDEX( {"body","discipline","area","topic","point"},MATCH(E896,{"知识体","知识域","知识区","知识主题","知识点"},0))</f>
        <v>point</v>
      </c>
      <c r="H896" s="21" t="str">
        <f>INDEX( {"super","just","sub","infras"},MATCH(F896,{"超","恰","亚","次"},0))</f>
        <v>sub</v>
      </c>
      <c r="I896" s="21">
        <f>MATCH(E896,{"知识体","知识域","知识区","知识主题","知识点"},0)-1</f>
        <v>4</v>
      </c>
      <c r="J896" s="21">
        <f>MATCH(F896,{"超","恰","亚","次"},0)-1</f>
        <v>2</v>
      </c>
      <c r="K896" s="21" t="str">
        <f t="shared" si="110"/>
        <v>数学</v>
      </c>
      <c r="L896" s="26" t="s">
        <v>937</v>
      </c>
      <c r="M896" s="23"/>
      <c r="N896" s="23"/>
      <c r="O896" s="24" t="str">
        <f t="shared" si="104"/>
        <v xml:space="preserve">
  - 
    name:  回归直线方程与样本点中心
    title:  回归直线方程与样本点中心
    description: 
    koLyro: point
    koLyri:  sub
    son: </v>
      </c>
      <c r="P896" s="27" t="str">
        <f t="shared" si="111"/>
        <v xml:space="preserve">
            - 
              name:  回归直线方程与样本点中心
              title:  回归直线方程与样本点中心
              description: 
              koLyro: point
              koLyri:  sub
              son: </v>
      </c>
    </row>
    <row r="897" spans="1:16" ht="15" customHeight="1">
      <c r="A897" s="20">
        <f t="shared" si="105"/>
        <v>5</v>
      </c>
      <c r="B897" s="21" t="str">
        <f t="shared" si="106"/>
        <v>知识亚点</v>
      </c>
      <c r="C897" s="21" t="str">
        <f t="shared" si="107"/>
        <v>回归直线方程的分析应用</v>
      </c>
      <c r="D897" s="21" t="str">
        <f>IFERROR(IF(I897=1,INDEX( {"chinese","english","math","physics","chemistry","biology","politics","history","geography"},MATCH(C897,{"语文","英语","数学","物理","化学","生物","政治","历史","地理"},0)),IF(I897=2,INDEX(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897,{"单项选择","阅读理解","信息匹配","完形填空","短文填空","单句填空","短文改错","单句改错","句型转换","翻译短语","翻译句子","词汇/短语及固搭","完成句子","听力"},0)),"")), "")</f>
        <v/>
      </c>
      <c r="E897" s="21" t="str">
        <f t="shared" si="108"/>
        <v>知识点</v>
      </c>
      <c r="F897" s="21" t="str">
        <f t="shared" si="109"/>
        <v>亚</v>
      </c>
      <c r="G897" s="21" t="str">
        <f>INDEX( {"body","discipline","area","topic","point"},MATCH(E897,{"知识体","知识域","知识区","知识主题","知识点"},0))</f>
        <v>point</v>
      </c>
      <c r="H897" s="21" t="str">
        <f>INDEX( {"super","just","sub","infras"},MATCH(F897,{"超","恰","亚","次"},0))</f>
        <v>sub</v>
      </c>
      <c r="I897" s="21">
        <f>MATCH(E897,{"知识体","知识域","知识区","知识主题","知识点"},0)-1</f>
        <v>4</v>
      </c>
      <c r="J897" s="21">
        <f>MATCH(F897,{"超","恰","亚","次"},0)-1</f>
        <v>2</v>
      </c>
      <c r="K897" s="21" t="str">
        <f t="shared" si="110"/>
        <v>数学</v>
      </c>
      <c r="L897" s="26" t="s">
        <v>938</v>
      </c>
      <c r="M897" s="23"/>
      <c r="N897" s="23"/>
      <c r="O897" s="24" t="str">
        <f t="shared" si="104"/>
        <v xml:space="preserve">
  - 
    name:  回归直线方程的分析应用
    title:  回归直线方程的分析应用
    description: 
    koLyro: point
    koLyri:  sub
    son: </v>
      </c>
      <c r="P897" s="27" t="str">
        <f t="shared" si="111"/>
        <v xml:space="preserve">
            - 
              name:  回归直线方程的分析应用
              title:  回归直线方程的分析应用
              description: 
              koLyro: point
              koLyri:  sub
              son: </v>
      </c>
    </row>
    <row r="898" spans="1:16" ht="15" customHeight="1">
      <c r="A898" s="20">
        <f t="shared" si="105"/>
        <v>5</v>
      </c>
      <c r="B898" s="21" t="str">
        <f t="shared" si="106"/>
        <v>知识亚点</v>
      </c>
      <c r="C898" s="21" t="str">
        <f t="shared" si="107"/>
        <v>最小二乘法</v>
      </c>
      <c r="D898" s="21" t="str">
        <f>IFERROR(IF(I898=1,INDEX( {"chinese","english","math","physics","chemistry","biology","politics","history","geography"},MATCH(C898,{"语文","英语","数学","物理","化学","生物","政治","历史","地理"},0)),IF(I898=2,INDEX(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898,{"单项选择","阅读理解","信息匹配","完形填空","短文填空","单句填空","短文改错","单句改错","句型转换","翻译短语","翻译句子","词汇/短语及固搭","完成句子","听力"},0)),"")), "")</f>
        <v/>
      </c>
      <c r="E898" s="21" t="str">
        <f t="shared" si="108"/>
        <v>知识点</v>
      </c>
      <c r="F898" s="21" t="str">
        <f t="shared" si="109"/>
        <v>亚</v>
      </c>
      <c r="G898" s="21" t="str">
        <f>INDEX( {"body","discipline","area","topic","point"},MATCH(E898,{"知识体","知识域","知识区","知识主题","知识点"},0))</f>
        <v>point</v>
      </c>
      <c r="H898" s="21" t="str">
        <f>INDEX( {"super","just","sub","infras"},MATCH(F898,{"超","恰","亚","次"},0))</f>
        <v>sub</v>
      </c>
      <c r="I898" s="21">
        <f>MATCH(E898,{"知识体","知识域","知识区","知识主题","知识点"},0)-1</f>
        <v>4</v>
      </c>
      <c r="J898" s="21">
        <f>MATCH(F898,{"超","恰","亚","次"},0)-1</f>
        <v>2</v>
      </c>
      <c r="K898" s="21" t="str">
        <f t="shared" si="110"/>
        <v>数学</v>
      </c>
      <c r="L898" s="26" t="s">
        <v>939</v>
      </c>
      <c r="M898" s="23"/>
      <c r="N898" s="23"/>
      <c r="O898" s="24" t="str">
        <f t="shared" si="104"/>
        <v xml:space="preserve">
  - 
    name:  最小二乘法
    title:  最小二乘法
    description: 
    koLyro: point
    koLyri:  sub
    son: </v>
      </c>
      <c r="P898" s="27" t="str">
        <f t="shared" si="111"/>
        <v xml:space="preserve">
            - 
              name:  最小二乘法
              title:  最小二乘法
              description: 
              koLyro: point
              koLyri:  sub
              son: </v>
      </c>
    </row>
    <row r="899" spans="1:16" ht="15" customHeight="1">
      <c r="A899" s="20">
        <f t="shared" si="105"/>
        <v>5</v>
      </c>
      <c r="B899" s="21" t="str">
        <f t="shared" si="106"/>
        <v>知识亚点</v>
      </c>
      <c r="C899" s="21" t="str">
        <f t="shared" si="107"/>
        <v>回归模型</v>
      </c>
      <c r="D899" s="21" t="str">
        <f>IFERROR(IF(I899=1,INDEX( {"chinese","english","math","physics","chemistry","biology","politics","history","geography"},MATCH(C899,{"语文","英语","数学","物理","化学","生物","政治","历史","地理"},0)),IF(I899=2,INDEX(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899,{"单项选择","阅读理解","信息匹配","完形填空","短文填空","单句填空","短文改错","单句改错","句型转换","翻译短语","翻译句子","词汇/短语及固搭","完成句子","听力"},0)),"")), "")</f>
        <v/>
      </c>
      <c r="E899" s="21" t="str">
        <f t="shared" si="108"/>
        <v>知识点</v>
      </c>
      <c r="F899" s="21" t="str">
        <f t="shared" si="109"/>
        <v>亚</v>
      </c>
      <c r="G899" s="21" t="str">
        <f>INDEX( {"body","discipline","area","topic","point"},MATCH(E899,{"知识体","知识域","知识区","知识主题","知识点"},0))</f>
        <v>point</v>
      </c>
      <c r="H899" s="21" t="str">
        <f>INDEX( {"super","just","sub","infras"},MATCH(F899,{"超","恰","亚","次"},0))</f>
        <v>sub</v>
      </c>
      <c r="I899" s="21">
        <f>MATCH(E899,{"知识体","知识域","知识区","知识主题","知识点"},0)-1</f>
        <v>4</v>
      </c>
      <c r="J899" s="21">
        <f>MATCH(F899,{"超","恰","亚","次"},0)-1</f>
        <v>2</v>
      </c>
      <c r="K899" s="21" t="str">
        <f t="shared" si="110"/>
        <v>数学</v>
      </c>
      <c r="L899" s="26" t="s">
        <v>940</v>
      </c>
      <c r="M899" s="23"/>
      <c r="N899" s="23"/>
      <c r="O899" s="24" t="str">
        <f t="shared" ref="O899:O962" si="112">SUBSTITUTE(SUBSTITUTE(SUBSTITUTE(SUBSTITUTE($O$1,"NAME",IF(D899="",C899,D899)),"TITLE",C899),"KO_LYRO",G899),"KO_LYRI",H899)</f>
        <v xml:space="preserve">
  - 
    name:  回归模型
    title:  回归模型
    description: 
    koLyro: point
    koLyri:  sub
    son: </v>
      </c>
      <c r="P899" s="27" t="str">
        <f t="shared" si="111"/>
        <v xml:space="preserve">
            - 
              name:  回归模型
              title:  回归模型
              description: 
              koLyro: point
              koLyri:  sub
              son: </v>
      </c>
    </row>
    <row r="900" spans="1:16" ht="15" customHeight="1">
      <c r="A900" s="20">
        <f t="shared" ref="A900:A963" si="113">IFERROR(FIND("├",L900),0)</f>
        <v>5</v>
      </c>
      <c r="B900" s="21" t="str">
        <f t="shared" ref="B900:B963" si="114">MID(L900,FIND("«",L900)+1,FIND("»",L900)-FIND("«",L900)-1)</f>
        <v>知识亚点</v>
      </c>
      <c r="C900" s="21" t="str">
        <f t="shared" ref="C900:C963" si="115">RIGHT(L900,LEN(L900)-FIND("»",L900))</f>
        <v>残差、随机误差</v>
      </c>
      <c r="D900" s="21" t="str">
        <f>IFERROR(IF(I900=1,INDEX( {"chinese","english","math","physics","chemistry","biology","politics","history","geography"},MATCH(C900,{"语文","英语","数学","物理","化学","生物","政治","历史","地理"},0)),IF(I900=2,INDEX(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900,{"单项选择","阅读理解","信息匹配","完形填空","短文填空","单句填空","短文改错","单句改错","句型转换","翻译短语","翻译句子","词汇/短语及固搭","完成句子","听力"},0)),"")), "")</f>
        <v/>
      </c>
      <c r="E900" s="21" t="str">
        <f t="shared" ref="E900:E963" si="116">SUBSTITUTE(SUBSTITUTE(SUBSTITUTE(SUBSTITUTE(B900,"超",""),"恰",""),"亚",""),"次","")</f>
        <v>知识点</v>
      </c>
      <c r="F900" s="21" t="str">
        <f t="shared" ref="F900:F963" si="117">IF(IFERROR(FIND("超",B900),-1)&gt;0,"超",  IF(IFERROR(FIND("亚",B900),-1)&gt;0,"亚",   IF(IFERROR(FIND("次",B900),-1)&gt;0,"次",    "恰"  )))</f>
        <v>亚</v>
      </c>
      <c r="G900" s="21" t="str">
        <f>INDEX( {"body","discipline","area","topic","point"},MATCH(E900,{"知识体","知识域","知识区","知识主题","知识点"},0))</f>
        <v>point</v>
      </c>
      <c r="H900" s="21" t="str">
        <f>INDEX( {"super","just","sub","infras"},MATCH(F900,{"超","恰","亚","次"},0))</f>
        <v>sub</v>
      </c>
      <c r="I900" s="21">
        <f>MATCH(E900,{"知识体","知识域","知识区","知识主题","知识点"},0)-1</f>
        <v>4</v>
      </c>
      <c r="J900" s="21">
        <f>MATCH(F900,{"超","恰","亚","次"},0)-1</f>
        <v>2</v>
      </c>
      <c r="K900" s="21" t="str">
        <f t="shared" ref="K900:K963" si="118">IF(I900=0,"",IF(I900=1,C900,K899))</f>
        <v>数学</v>
      </c>
      <c r="L900" s="26" t="s">
        <v>941</v>
      </c>
      <c r="M900" s="23"/>
      <c r="N900" s="23"/>
      <c r="O900" s="24" t="str">
        <f t="shared" si="112"/>
        <v xml:space="preserve">
  - 
    name:  残差、随机误差
    title:  残差、随机误差
    description: 
    koLyro: point
    koLyri:  sub
    son: </v>
      </c>
      <c r="P900" s="27" t="str">
        <f t="shared" si="111"/>
        <v xml:space="preserve">
            - 
              name:  残差、随机误差
              title:  残差、随机误差
              description: 
              koLyro: point
              koLyri:  sub
              son: </v>
      </c>
    </row>
    <row r="901" spans="1:16" ht="15" customHeight="1">
      <c r="A901" s="20">
        <f t="shared" si="113"/>
        <v>5</v>
      </c>
      <c r="B901" s="21" t="str">
        <f t="shared" si="114"/>
        <v>知识亚点</v>
      </c>
      <c r="C901" s="21" t="str">
        <f t="shared" si="115"/>
        <v>残差表、残差图</v>
      </c>
      <c r="D901" s="21" t="str">
        <f>IFERROR(IF(I901=1,INDEX( {"chinese","english","math","physics","chemistry","biology","politics","history","geography"},MATCH(C901,{"语文","英语","数学","物理","化学","生物","政治","历史","地理"},0)),IF(I901=2,INDEX(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901,{"单项选择","阅读理解","信息匹配","完形填空","短文填空","单句填空","短文改错","单句改错","句型转换","翻译短语","翻译句子","词汇/短语及固搭","完成句子","听力"},0)),"")), "")</f>
        <v/>
      </c>
      <c r="E901" s="21" t="str">
        <f t="shared" si="116"/>
        <v>知识点</v>
      </c>
      <c r="F901" s="21" t="str">
        <f t="shared" si="117"/>
        <v>亚</v>
      </c>
      <c r="G901" s="21" t="str">
        <f>INDEX( {"body","discipline","area","topic","point"},MATCH(E901,{"知识体","知识域","知识区","知识主题","知识点"},0))</f>
        <v>point</v>
      </c>
      <c r="H901" s="21" t="str">
        <f>INDEX( {"super","just","sub","infras"},MATCH(F901,{"超","恰","亚","次"},0))</f>
        <v>sub</v>
      </c>
      <c r="I901" s="21">
        <f>MATCH(E901,{"知识体","知识域","知识区","知识主题","知识点"},0)-1</f>
        <v>4</v>
      </c>
      <c r="J901" s="21">
        <f>MATCH(F901,{"超","恰","亚","次"},0)-1</f>
        <v>2</v>
      </c>
      <c r="K901" s="21" t="str">
        <f t="shared" si="118"/>
        <v>数学</v>
      </c>
      <c r="L901" s="26" t="s">
        <v>942</v>
      </c>
      <c r="M901" s="23"/>
      <c r="N901" s="23"/>
      <c r="O901" s="24" t="str">
        <f t="shared" si="112"/>
        <v xml:space="preserve">
  - 
    name:  残差表、残差图
    title:  残差表、残差图
    description: 
    koLyro: point
    koLyri:  sub
    son: </v>
      </c>
      <c r="P901" s="27" t="str">
        <f t="shared" ref="P901:P964" si="119">SUBSTITUTE(O901,CHAR(10),CHAR(10)&amp;REPT("  ",A901))</f>
        <v xml:space="preserve">
            - 
              name:  残差表、残差图
              title:  残差表、残差图
              description: 
              koLyro: point
              koLyri:  sub
              son: </v>
      </c>
    </row>
    <row r="902" spans="1:16" ht="15" customHeight="1">
      <c r="A902" s="20">
        <f t="shared" si="113"/>
        <v>5</v>
      </c>
      <c r="B902" s="21" t="str">
        <f t="shared" si="114"/>
        <v>知识亚点</v>
      </c>
      <c r="C902" s="21" t="str">
        <f t="shared" si="115"/>
        <v>线性回归方程的分析应用</v>
      </c>
      <c r="D902" s="21" t="str">
        <f>IFERROR(IF(I902=1,INDEX( {"chinese","english","math","physics","chemistry","biology","politics","history","geography"},MATCH(C902,{"语文","英语","数学","物理","化学","生物","政治","历史","地理"},0)),IF(I902=2,INDEX(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902,{"单项选择","阅读理解","信息匹配","完形填空","短文填空","单句填空","短文改错","单句改错","句型转换","翻译短语","翻译句子","词汇/短语及固搭","完成句子","听力"},0)),"")), "")</f>
        <v/>
      </c>
      <c r="E902" s="21" t="str">
        <f t="shared" si="116"/>
        <v>知识点</v>
      </c>
      <c r="F902" s="21" t="str">
        <f t="shared" si="117"/>
        <v>亚</v>
      </c>
      <c r="G902" s="21" t="str">
        <f>INDEX( {"body","discipline","area","topic","point"},MATCH(E902,{"知识体","知识域","知识区","知识主题","知识点"},0))</f>
        <v>point</v>
      </c>
      <c r="H902" s="21" t="str">
        <f>INDEX( {"super","just","sub","infras"},MATCH(F902,{"超","恰","亚","次"},0))</f>
        <v>sub</v>
      </c>
      <c r="I902" s="21">
        <f>MATCH(E902,{"知识体","知识域","知识区","知识主题","知识点"},0)-1</f>
        <v>4</v>
      </c>
      <c r="J902" s="21">
        <f>MATCH(F902,{"超","恰","亚","次"},0)-1</f>
        <v>2</v>
      </c>
      <c r="K902" s="21" t="str">
        <f t="shared" si="118"/>
        <v>数学</v>
      </c>
      <c r="L902" s="26" t="s">
        <v>943</v>
      </c>
      <c r="M902" s="23"/>
      <c r="N902" s="23"/>
      <c r="O902" s="24" t="str">
        <f t="shared" si="112"/>
        <v xml:space="preserve">
  - 
    name:  线性回归方程的分析应用
    title:  线性回归方程的分析应用
    description: 
    koLyro: point
    koLyri:  sub
    son: </v>
      </c>
      <c r="P902" s="27" t="str">
        <f t="shared" si="119"/>
        <v xml:space="preserve">
            - 
              name:  线性回归方程的分析应用
              title:  线性回归方程的分析应用
              description: 
              koLyro: point
              koLyri:  sub
              son: </v>
      </c>
    </row>
    <row r="903" spans="1:16" ht="15" customHeight="1">
      <c r="A903" s="20">
        <f t="shared" si="113"/>
        <v>5</v>
      </c>
      <c r="B903" s="21" t="str">
        <f t="shared" si="114"/>
        <v>知识亚点</v>
      </c>
      <c r="C903" s="21" t="str">
        <f t="shared" si="115"/>
        <v>线性回归方程与总体的线性相关关系</v>
      </c>
      <c r="D903" s="21" t="str">
        <f>IFERROR(IF(I903=1,INDEX( {"chinese","english","math","physics","chemistry","biology","politics","history","geography"},MATCH(C903,{"语文","英语","数学","物理","化学","生物","政治","历史","地理"},0)),IF(I903=2,INDEX(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903,{"单项选择","阅读理解","信息匹配","完形填空","短文填空","单句填空","短文改错","单句改错","句型转换","翻译短语","翻译句子","词汇/短语及固搭","完成句子","听力"},0)),"")), "")</f>
        <v/>
      </c>
      <c r="E903" s="21" t="str">
        <f t="shared" si="116"/>
        <v>知识点</v>
      </c>
      <c r="F903" s="21" t="str">
        <f t="shared" si="117"/>
        <v>亚</v>
      </c>
      <c r="G903" s="21" t="str">
        <f>INDEX( {"body","discipline","area","topic","point"},MATCH(E903,{"知识体","知识域","知识区","知识主题","知识点"},0))</f>
        <v>point</v>
      </c>
      <c r="H903" s="21" t="str">
        <f>INDEX( {"super","just","sub","infras"},MATCH(F903,{"超","恰","亚","次"},0))</f>
        <v>sub</v>
      </c>
      <c r="I903" s="21">
        <f>MATCH(E903,{"知识体","知识域","知识区","知识主题","知识点"},0)-1</f>
        <v>4</v>
      </c>
      <c r="J903" s="21">
        <f>MATCH(F903,{"超","恰","亚","次"},0)-1</f>
        <v>2</v>
      </c>
      <c r="K903" s="21" t="str">
        <f t="shared" si="118"/>
        <v>数学</v>
      </c>
      <c r="L903" s="26" t="s">
        <v>944</v>
      </c>
      <c r="M903" s="23"/>
      <c r="N903" s="23"/>
      <c r="O903" s="24" t="str">
        <f t="shared" si="112"/>
        <v xml:space="preserve">
  - 
    name:  线性回归方程与总体的线性相关关系
    title:  线性回归方程与总体的线性相关关系
    description: 
    koLyro: point
    koLyri:  sub
    son: </v>
      </c>
      <c r="P903" s="27" t="str">
        <f t="shared" si="119"/>
        <v xml:space="preserve">
            - 
              name:  线性回归方程与总体的线性相关关系
              title:  线性回归方程与总体的线性相关关系
              description: 
              koLyro: point
              koLyri:  sub
              son: </v>
      </c>
    </row>
    <row r="904" spans="1:16" ht="15" customHeight="1">
      <c r="A904" s="20">
        <f t="shared" si="113"/>
        <v>4</v>
      </c>
      <c r="B904" s="21" t="str">
        <f t="shared" si="114"/>
        <v>知识点</v>
      </c>
      <c r="C904" s="21" t="str">
        <f t="shared" si="115"/>
        <v>线性相关系数</v>
      </c>
      <c r="D904" s="21" t="str">
        <f>IFERROR(IF(I904=1,INDEX( {"chinese","english","math","physics","chemistry","biology","politics","history","geography"},MATCH(C904,{"语文","英语","数学","物理","化学","生物","政治","历史","地理"},0)),IF(I904=2,INDEX(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904,{"单项选择","阅读理解","信息匹配","完形填空","短文填空","单句填空","短文改错","单句改错","句型转换","翻译短语","翻译句子","词汇/短语及固搭","完成句子","听力"},0)),"")), "")</f>
        <v/>
      </c>
      <c r="E904" s="21" t="str">
        <f t="shared" si="116"/>
        <v>知识点</v>
      </c>
      <c r="F904" s="21" t="str">
        <f t="shared" si="117"/>
        <v>恰</v>
      </c>
      <c r="G904" s="21" t="str">
        <f>INDEX( {"body","discipline","area","topic","point"},MATCH(E904,{"知识体","知识域","知识区","知识主题","知识点"},0))</f>
        <v>point</v>
      </c>
      <c r="H904" s="21" t="str">
        <f>INDEX( {"super","just","sub","infras"},MATCH(F904,{"超","恰","亚","次"},0))</f>
        <v>just</v>
      </c>
      <c r="I904" s="21">
        <f>MATCH(E904,{"知识体","知识域","知识区","知识主题","知识点"},0)-1</f>
        <v>4</v>
      </c>
      <c r="J904" s="21">
        <f>MATCH(F904,{"超","恰","亚","次"},0)-1</f>
        <v>1</v>
      </c>
      <c r="K904" s="21" t="str">
        <f t="shared" si="118"/>
        <v>数学</v>
      </c>
      <c r="L904" s="26" t="s">
        <v>945</v>
      </c>
      <c r="M904" s="23"/>
      <c r="N904" s="23"/>
      <c r="O904" s="24" t="str">
        <f t="shared" si="112"/>
        <v xml:space="preserve">
  - 
    name:  线性相关系数
    title:  线性相关系数
    description: 
    koLyro: point
    koLyri:  just
    son: </v>
      </c>
      <c r="P904" s="27" t="str">
        <f t="shared" si="119"/>
        <v xml:space="preserve">
          - 
            name:  线性相关系数
            title:  线性相关系数
            description: 
            koLyro: point
            koLyri:  just
            son: </v>
      </c>
    </row>
    <row r="905" spans="1:16" ht="15" customHeight="1">
      <c r="A905" s="20">
        <f t="shared" si="113"/>
        <v>5</v>
      </c>
      <c r="B905" s="21" t="str">
        <f t="shared" si="114"/>
        <v>知识亚点</v>
      </c>
      <c r="C905" s="21" t="str">
        <f t="shared" si="115"/>
        <v>线性相关系数的计算</v>
      </c>
      <c r="D905" s="21" t="str">
        <f>IFERROR(IF(I905=1,INDEX( {"chinese","english","math","physics","chemistry","biology","politics","history","geography"},MATCH(C905,{"语文","英语","数学","物理","化学","生物","政治","历史","地理"},0)),IF(I905=2,INDEX(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905,{"单项选择","阅读理解","信息匹配","完形填空","短文填空","单句填空","短文改错","单句改错","句型转换","翻译短语","翻译句子","词汇/短语及固搭","完成句子","听力"},0)),"")), "")</f>
        <v/>
      </c>
      <c r="E905" s="21" t="str">
        <f t="shared" si="116"/>
        <v>知识点</v>
      </c>
      <c r="F905" s="21" t="str">
        <f t="shared" si="117"/>
        <v>亚</v>
      </c>
      <c r="G905" s="21" t="str">
        <f>INDEX( {"body","discipline","area","topic","point"},MATCH(E905,{"知识体","知识域","知识区","知识主题","知识点"},0))</f>
        <v>point</v>
      </c>
      <c r="H905" s="21" t="str">
        <f>INDEX( {"super","just","sub","infras"},MATCH(F905,{"超","恰","亚","次"},0))</f>
        <v>sub</v>
      </c>
      <c r="I905" s="21">
        <f>MATCH(E905,{"知识体","知识域","知识区","知识主题","知识点"},0)-1</f>
        <v>4</v>
      </c>
      <c r="J905" s="21">
        <f>MATCH(F905,{"超","恰","亚","次"},0)-1</f>
        <v>2</v>
      </c>
      <c r="K905" s="21" t="str">
        <f t="shared" si="118"/>
        <v>数学</v>
      </c>
      <c r="L905" s="26" t="s">
        <v>946</v>
      </c>
      <c r="M905" s="23"/>
      <c r="N905" s="23"/>
      <c r="O905" s="24" t="str">
        <f t="shared" si="112"/>
        <v xml:space="preserve">
  - 
    name:  线性相关系数的计算
    title:  线性相关系数的计算
    description: 
    koLyro: point
    koLyri:  sub
    son: </v>
      </c>
      <c r="P905" s="27" t="str">
        <f t="shared" si="119"/>
        <v xml:space="preserve">
            - 
              name:  线性相关系数的计算
              title:  线性相关系数的计算
              description: 
              koLyro: point
              koLyri:  sub
              son: </v>
      </c>
    </row>
    <row r="906" spans="1:16" ht="15" customHeight="1">
      <c r="A906" s="20">
        <f t="shared" si="113"/>
        <v>5</v>
      </c>
      <c r="B906" s="21" t="str">
        <f t="shared" si="114"/>
        <v>知识亚点</v>
      </c>
      <c r="C906" s="21" t="str">
        <f t="shared" si="115"/>
        <v>线性相关系数与相关性的判断</v>
      </c>
      <c r="D906" s="21" t="str">
        <f>IFERROR(IF(I906=1,INDEX( {"chinese","english","math","physics","chemistry","biology","politics","history","geography"},MATCH(C906,{"语文","英语","数学","物理","化学","生物","政治","历史","地理"},0)),IF(I906=2,INDEX(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906,{"单项选择","阅读理解","信息匹配","完形填空","短文填空","单句填空","短文改错","单句改错","句型转换","翻译短语","翻译句子","词汇/短语及固搭","完成句子","听力"},0)),"")), "")</f>
        <v/>
      </c>
      <c r="E906" s="21" t="str">
        <f t="shared" si="116"/>
        <v>知识点</v>
      </c>
      <c r="F906" s="21" t="str">
        <f t="shared" si="117"/>
        <v>亚</v>
      </c>
      <c r="G906" s="21" t="str">
        <f>INDEX( {"body","discipline","area","topic","point"},MATCH(E906,{"知识体","知识域","知识区","知识主题","知识点"},0))</f>
        <v>point</v>
      </c>
      <c r="H906" s="21" t="str">
        <f>INDEX( {"super","just","sub","infras"},MATCH(F906,{"超","恰","亚","次"},0))</f>
        <v>sub</v>
      </c>
      <c r="I906" s="21">
        <f>MATCH(E906,{"知识体","知识域","知识区","知识主题","知识点"},0)-1</f>
        <v>4</v>
      </c>
      <c r="J906" s="21">
        <f>MATCH(F906,{"超","恰","亚","次"},0)-1</f>
        <v>2</v>
      </c>
      <c r="K906" s="21" t="str">
        <f t="shared" si="118"/>
        <v>数学</v>
      </c>
      <c r="L906" s="26" t="s">
        <v>947</v>
      </c>
      <c r="M906" s="23"/>
      <c r="N906" s="23"/>
      <c r="O906" s="24" t="str">
        <f t="shared" si="112"/>
        <v xml:space="preserve">
  - 
    name:  线性相关系数与相关性的判断
    title:  线性相关系数与相关性的判断
    description: 
    koLyro: point
    koLyri:  sub
    son: </v>
      </c>
      <c r="P906" s="27" t="str">
        <f t="shared" si="119"/>
        <v xml:space="preserve">
            - 
              name:  线性相关系数与相关性的判断
              title:  线性相关系数与相关性的判断
              description: 
              koLyro: point
              koLyri:  sub
              son: </v>
      </c>
    </row>
    <row r="907" spans="1:16" ht="15" customHeight="1">
      <c r="A907" s="20">
        <f t="shared" si="113"/>
        <v>4</v>
      </c>
      <c r="B907" s="21" t="str">
        <f t="shared" si="114"/>
        <v>知识点</v>
      </c>
      <c r="C907" s="21" t="str">
        <f t="shared" si="115"/>
        <v>相关指数</v>
      </c>
      <c r="D907" s="21" t="str">
        <f>IFERROR(IF(I907=1,INDEX( {"chinese","english","math","physics","chemistry","biology","politics","history","geography"},MATCH(C907,{"语文","英语","数学","物理","化学","生物","政治","历史","地理"},0)),IF(I907=2,INDEX(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907,{"单项选择","阅读理解","信息匹配","完形填空","短文填空","单句填空","短文改错","单句改错","句型转换","翻译短语","翻译句子","词汇/短语及固搭","完成句子","听力"},0)),"")), "")</f>
        <v/>
      </c>
      <c r="E907" s="21" t="str">
        <f t="shared" si="116"/>
        <v>知识点</v>
      </c>
      <c r="F907" s="21" t="str">
        <f t="shared" si="117"/>
        <v>恰</v>
      </c>
      <c r="G907" s="21" t="str">
        <f>INDEX( {"body","discipline","area","topic","point"},MATCH(E907,{"知识体","知识域","知识区","知识主题","知识点"},0))</f>
        <v>point</v>
      </c>
      <c r="H907" s="21" t="str">
        <f>INDEX( {"super","just","sub","infras"},MATCH(F907,{"超","恰","亚","次"},0))</f>
        <v>just</v>
      </c>
      <c r="I907" s="21">
        <f>MATCH(E907,{"知识体","知识域","知识区","知识主题","知识点"},0)-1</f>
        <v>4</v>
      </c>
      <c r="J907" s="21">
        <f>MATCH(F907,{"超","恰","亚","次"},0)-1</f>
        <v>1</v>
      </c>
      <c r="K907" s="21" t="str">
        <f t="shared" si="118"/>
        <v>数学</v>
      </c>
      <c r="L907" s="26" t="s">
        <v>948</v>
      </c>
      <c r="M907" s="23"/>
      <c r="N907" s="23"/>
      <c r="O907" s="24" t="str">
        <f t="shared" si="112"/>
        <v xml:space="preserve">
  - 
    name:  相关指数
    title:  相关指数
    description: 
    koLyro: point
    koLyri:  just
    son: </v>
      </c>
      <c r="P907" s="27" t="str">
        <f t="shared" si="119"/>
        <v xml:space="preserve">
          - 
            name:  相关指数
            title:  相关指数
            description: 
            koLyro: point
            koLyri:  just
            son: </v>
      </c>
    </row>
    <row r="908" spans="1:16" ht="15" customHeight="1">
      <c r="A908" s="20">
        <f t="shared" si="113"/>
        <v>4</v>
      </c>
      <c r="B908" s="21" t="str">
        <f t="shared" si="114"/>
        <v>知识点</v>
      </c>
      <c r="C908" s="21" t="str">
        <f t="shared" si="115"/>
        <v>模型的拟合</v>
      </c>
      <c r="D908" s="21" t="str">
        <f>IFERROR(IF(I908=1,INDEX( {"chinese","english","math","physics","chemistry","biology","politics","history","geography"},MATCH(C908,{"语文","英语","数学","物理","化学","生物","政治","历史","地理"},0)),IF(I908=2,INDEX(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908,{"单项选择","阅读理解","信息匹配","完形填空","短文填空","单句填空","短文改错","单句改错","句型转换","翻译短语","翻译句子","词汇/短语及固搭","完成句子","听力"},0)),"")), "")</f>
        <v/>
      </c>
      <c r="E908" s="21" t="str">
        <f t="shared" si="116"/>
        <v>知识点</v>
      </c>
      <c r="F908" s="21" t="str">
        <f t="shared" si="117"/>
        <v>恰</v>
      </c>
      <c r="G908" s="21" t="str">
        <f>INDEX( {"body","discipline","area","topic","point"},MATCH(E908,{"知识体","知识域","知识区","知识主题","知识点"},0))</f>
        <v>point</v>
      </c>
      <c r="H908" s="21" t="str">
        <f>INDEX( {"super","just","sub","infras"},MATCH(F908,{"超","恰","亚","次"},0))</f>
        <v>just</v>
      </c>
      <c r="I908" s="21">
        <f>MATCH(E908,{"知识体","知识域","知识区","知识主题","知识点"},0)-1</f>
        <v>4</v>
      </c>
      <c r="J908" s="21">
        <f>MATCH(F908,{"超","恰","亚","次"},0)-1</f>
        <v>1</v>
      </c>
      <c r="K908" s="21" t="str">
        <f t="shared" si="118"/>
        <v>数学</v>
      </c>
      <c r="L908" s="26" t="s">
        <v>949</v>
      </c>
      <c r="M908" s="23"/>
      <c r="N908" s="23"/>
      <c r="O908" s="24" t="str">
        <f t="shared" si="112"/>
        <v xml:space="preserve">
  - 
    name:  模型的拟合
    title:  模型的拟合
    description: 
    koLyro: point
    koLyri:  just
    son: </v>
      </c>
      <c r="P908" s="27" t="str">
        <f t="shared" si="119"/>
        <v xml:space="preserve">
          - 
            name:  模型的拟合
            title:  模型的拟合
            description: 
            koLyro: point
            koLyri:  just
            son: </v>
      </c>
    </row>
    <row r="909" spans="1:16" ht="15" customHeight="1">
      <c r="A909" s="20">
        <f t="shared" si="113"/>
        <v>4</v>
      </c>
      <c r="B909" s="21" t="str">
        <f t="shared" si="114"/>
        <v>知识点</v>
      </c>
      <c r="C909" s="21" t="str">
        <f t="shared" si="115"/>
        <v>非线性回归</v>
      </c>
      <c r="D909" s="21" t="str">
        <f>IFERROR(IF(I909=1,INDEX( {"chinese","english","math","physics","chemistry","biology","politics","history","geography"},MATCH(C909,{"语文","英语","数学","物理","化学","生物","政治","历史","地理"},0)),IF(I909=2,INDEX(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909,{"单项选择","阅读理解","信息匹配","完形填空","短文填空","单句填空","短文改错","单句改错","句型转换","翻译短语","翻译句子","词汇/短语及固搭","完成句子","听力"},0)),"")), "")</f>
        <v/>
      </c>
      <c r="E909" s="21" t="str">
        <f t="shared" si="116"/>
        <v>知识点</v>
      </c>
      <c r="F909" s="21" t="str">
        <f t="shared" si="117"/>
        <v>恰</v>
      </c>
      <c r="G909" s="21" t="str">
        <f>INDEX( {"body","discipline","area","topic","point"},MATCH(E909,{"知识体","知识域","知识区","知识主题","知识点"},0))</f>
        <v>point</v>
      </c>
      <c r="H909" s="21" t="str">
        <f>INDEX( {"super","just","sub","infras"},MATCH(F909,{"超","恰","亚","次"},0))</f>
        <v>just</v>
      </c>
      <c r="I909" s="21">
        <f>MATCH(E909,{"知识体","知识域","知识区","知识主题","知识点"},0)-1</f>
        <v>4</v>
      </c>
      <c r="J909" s="21">
        <f>MATCH(F909,{"超","恰","亚","次"},0)-1</f>
        <v>1</v>
      </c>
      <c r="K909" s="21" t="str">
        <f t="shared" si="118"/>
        <v>数学</v>
      </c>
      <c r="L909" s="26" t="s">
        <v>950</v>
      </c>
      <c r="M909" s="23"/>
      <c r="N909" s="23"/>
      <c r="O909" s="24" t="str">
        <f t="shared" si="112"/>
        <v xml:space="preserve">
  - 
    name:  非线性回归
    title:  非线性回归
    description: 
    koLyro: point
    koLyri:  just
    son: </v>
      </c>
      <c r="P909" s="27" t="str">
        <f t="shared" si="119"/>
        <v xml:space="preserve">
          - 
            name:  非线性回归
            title:  非线性回归
            description: 
            koLyro: point
            koLyri:  just
            son: </v>
      </c>
    </row>
    <row r="910" spans="1:16" ht="15" customHeight="1">
      <c r="A910" s="20">
        <f t="shared" si="113"/>
        <v>5</v>
      </c>
      <c r="B910" s="21" t="str">
        <f t="shared" si="114"/>
        <v>知识亚点</v>
      </c>
      <c r="C910" s="21" t="str">
        <f t="shared" si="115"/>
        <v>列联表</v>
      </c>
      <c r="D910" s="21" t="str">
        <f>IFERROR(IF(I910=1,INDEX( {"chinese","english","math","physics","chemistry","biology","politics","history","geography"},MATCH(C910,{"语文","英语","数学","物理","化学","生物","政治","历史","地理"},0)),IF(I910=2,INDEX(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910,{"单项选择","阅读理解","信息匹配","完形填空","短文填空","单句填空","短文改错","单句改错","句型转换","翻译短语","翻译句子","词汇/短语及固搭","完成句子","听力"},0)),"")), "")</f>
        <v/>
      </c>
      <c r="E910" s="21" t="str">
        <f t="shared" si="116"/>
        <v>知识点</v>
      </c>
      <c r="F910" s="21" t="str">
        <f t="shared" si="117"/>
        <v>亚</v>
      </c>
      <c r="G910" s="21" t="str">
        <f>INDEX( {"body","discipline","area","topic","point"},MATCH(E910,{"知识体","知识域","知识区","知识主题","知识点"},0))</f>
        <v>point</v>
      </c>
      <c r="H910" s="21" t="str">
        <f>INDEX( {"super","just","sub","infras"},MATCH(F910,{"超","恰","亚","次"},0))</f>
        <v>sub</v>
      </c>
      <c r="I910" s="21">
        <f>MATCH(E910,{"知识体","知识域","知识区","知识主题","知识点"},0)-1</f>
        <v>4</v>
      </c>
      <c r="J910" s="21">
        <f>MATCH(F910,{"超","恰","亚","次"},0)-1</f>
        <v>2</v>
      </c>
      <c r="K910" s="21" t="str">
        <f t="shared" si="118"/>
        <v>数学</v>
      </c>
      <c r="L910" s="26" t="s">
        <v>951</v>
      </c>
      <c r="M910" s="23"/>
      <c r="N910" s="23"/>
      <c r="O910" s="24" t="str">
        <f t="shared" si="112"/>
        <v xml:space="preserve">
  - 
    name:  列联表
    title:  列联表
    description: 
    koLyro: point
    koLyri:  sub
    son: </v>
      </c>
      <c r="P910" s="27" t="str">
        <f t="shared" si="119"/>
        <v xml:space="preserve">
            - 
              name:  列联表
              title:  列联表
              description: 
              koLyro: point
              koLyri:  sub
              son: </v>
      </c>
    </row>
    <row r="911" spans="1:16" ht="15" customHeight="1">
      <c r="A911" s="20">
        <f t="shared" si="113"/>
        <v>5</v>
      </c>
      <c r="B911" s="21" t="str">
        <f t="shared" si="114"/>
        <v>知识亚点</v>
      </c>
      <c r="C911" s="21" t="str">
        <f t="shared" si="115"/>
        <v>等高条形图</v>
      </c>
      <c r="D911" s="21" t="str">
        <f>IFERROR(IF(I911=1,INDEX( {"chinese","english","math","physics","chemistry","biology","politics","history","geography"},MATCH(C911,{"语文","英语","数学","物理","化学","生物","政治","历史","地理"},0)),IF(I911=2,INDEX(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911,{"单项选择","阅读理解","信息匹配","完形填空","短文填空","单句填空","短文改错","单句改错","句型转换","翻译短语","翻译句子","词汇/短语及固搭","完成句子","听力"},0)),"")), "")</f>
        <v/>
      </c>
      <c r="E911" s="21" t="str">
        <f t="shared" si="116"/>
        <v>知识点</v>
      </c>
      <c r="F911" s="21" t="str">
        <f t="shared" si="117"/>
        <v>亚</v>
      </c>
      <c r="G911" s="21" t="str">
        <f>INDEX( {"body","discipline","area","topic","point"},MATCH(E911,{"知识体","知识域","知识区","知识主题","知识点"},0))</f>
        <v>point</v>
      </c>
      <c r="H911" s="21" t="str">
        <f>INDEX( {"super","just","sub","infras"},MATCH(F911,{"超","恰","亚","次"},0))</f>
        <v>sub</v>
      </c>
      <c r="I911" s="21">
        <f>MATCH(E911,{"知识体","知识域","知识区","知识主题","知识点"},0)-1</f>
        <v>4</v>
      </c>
      <c r="J911" s="21">
        <f>MATCH(F911,{"超","恰","亚","次"},0)-1</f>
        <v>2</v>
      </c>
      <c r="K911" s="21" t="str">
        <f t="shared" si="118"/>
        <v>数学</v>
      </c>
      <c r="L911" s="26" t="s">
        <v>952</v>
      </c>
      <c r="M911" s="23"/>
      <c r="N911" s="23"/>
      <c r="O911" s="24" t="str">
        <f t="shared" si="112"/>
        <v xml:space="preserve">
  - 
    name:  等高条形图
    title:  等高条形图
    description: 
    koLyro: point
    koLyri:  sub
    son: </v>
      </c>
      <c r="P911" s="27" t="str">
        <f t="shared" si="119"/>
        <v xml:space="preserve">
            - 
              name:  等高条形图
              title:  等高条形图
              description: 
              koLyro: point
              koLyri:  sub
              son: </v>
      </c>
    </row>
    <row r="912" spans="1:16" ht="15" customHeight="1">
      <c r="A912" s="20">
        <f t="shared" si="113"/>
        <v>5</v>
      </c>
      <c r="B912" s="21" t="str">
        <f t="shared" si="114"/>
        <v>知识亚点</v>
      </c>
      <c r="C912" s="21" t="str">
        <f t="shared" si="115"/>
        <v>独立性检验</v>
      </c>
      <c r="D912" s="21" t="str">
        <f>IFERROR(IF(I912=1,INDEX( {"chinese","english","math","physics","chemistry","biology","politics","history","geography"},MATCH(C912,{"语文","英语","数学","物理","化学","生物","政治","历史","地理"},0)),IF(I912=2,INDEX(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912,{"单项选择","阅读理解","信息匹配","完形填空","短文填空","单句填空","短文改错","单句改错","句型转换","翻译短语","翻译句子","词汇/短语及固搭","完成句子","听力"},0)),"")), "")</f>
        <v/>
      </c>
      <c r="E912" s="21" t="str">
        <f t="shared" si="116"/>
        <v>知识点</v>
      </c>
      <c r="F912" s="21" t="str">
        <f t="shared" si="117"/>
        <v>亚</v>
      </c>
      <c r="G912" s="21" t="str">
        <f>INDEX( {"body","discipline","area","topic","point"},MATCH(E912,{"知识体","知识域","知识区","知识主题","知识点"},0))</f>
        <v>point</v>
      </c>
      <c r="H912" s="21" t="str">
        <f>INDEX( {"super","just","sub","infras"},MATCH(F912,{"超","恰","亚","次"},0))</f>
        <v>sub</v>
      </c>
      <c r="I912" s="21">
        <f>MATCH(E912,{"知识体","知识域","知识区","知识主题","知识点"},0)-1</f>
        <v>4</v>
      </c>
      <c r="J912" s="21">
        <f>MATCH(F912,{"超","恰","亚","次"},0)-1</f>
        <v>2</v>
      </c>
      <c r="K912" s="21" t="str">
        <f t="shared" si="118"/>
        <v>数学</v>
      </c>
      <c r="L912" s="26" t="s">
        <v>953</v>
      </c>
      <c r="M912" s="23"/>
      <c r="N912" s="23"/>
      <c r="O912" s="24" t="str">
        <f t="shared" si="112"/>
        <v xml:space="preserve">
  - 
    name:  独立性检验
    title:  独立性检验
    description: 
    koLyro: point
    koLyri:  sub
    son: </v>
      </c>
      <c r="P912" s="27" t="str">
        <f t="shared" si="119"/>
        <v xml:space="preserve">
            - 
              name:  独立性检验
              title:  独立性检验
              description: 
              koLyro: point
              koLyri:  sub
              son: </v>
      </c>
    </row>
    <row r="913" spans="1:16" ht="15" customHeight="1">
      <c r="A913" s="20">
        <f t="shared" si="113"/>
        <v>5</v>
      </c>
      <c r="B913" s="21" t="str">
        <f t="shared" si="114"/>
        <v>知识亚点</v>
      </c>
      <c r="C913" s="21" t="str">
        <f t="shared" si="115"/>
        <v>独立性检验与反证法的关系</v>
      </c>
      <c r="D913" s="21" t="str">
        <f>IFERROR(IF(I913=1,INDEX( {"chinese","english","math","physics","chemistry","biology","politics","history","geography"},MATCH(C913,{"语文","英语","数学","物理","化学","生物","政治","历史","地理"},0)),IF(I913=2,INDEX(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913,{"单项选择","阅读理解","信息匹配","完形填空","短文填空","单句填空","短文改错","单句改错","句型转换","翻译短语","翻译句子","词汇/短语及固搭","完成句子","听力"},0)),"")), "")</f>
        <v/>
      </c>
      <c r="E913" s="21" t="str">
        <f t="shared" si="116"/>
        <v>知识点</v>
      </c>
      <c r="F913" s="21" t="str">
        <f t="shared" si="117"/>
        <v>亚</v>
      </c>
      <c r="G913" s="21" t="str">
        <f>INDEX( {"body","discipline","area","topic","point"},MATCH(E913,{"知识体","知识域","知识区","知识主题","知识点"},0))</f>
        <v>point</v>
      </c>
      <c r="H913" s="21" t="str">
        <f>INDEX( {"super","just","sub","infras"},MATCH(F913,{"超","恰","亚","次"},0))</f>
        <v>sub</v>
      </c>
      <c r="I913" s="21">
        <f>MATCH(E913,{"知识体","知识域","知识区","知识主题","知识点"},0)-1</f>
        <v>4</v>
      </c>
      <c r="J913" s="21">
        <f>MATCH(F913,{"超","恰","亚","次"},0)-1</f>
        <v>2</v>
      </c>
      <c r="K913" s="21" t="str">
        <f t="shared" si="118"/>
        <v>数学</v>
      </c>
      <c r="L913" s="26" t="s">
        <v>954</v>
      </c>
      <c r="M913" s="23"/>
      <c r="N913" s="23"/>
      <c r="O913" s="24" t="str">
        <f t="shared" si="112"/>
        <v xml:space="preserve">
  - 
    name:  独立性检验与反证法的关系
    title:  独立性检验与反证法的关系
    description: 
    koLyro: point
    koLyri:  sub
    son: </v>
      </c>
      <c r="P913" s="27" t="str">
        <f t="shared" si="119"/>
        <v xml:space="preserve">
            - 
              name:  独立性检验与反证法的关系
              title:  独立性检验与反证法的关系
              description: 
              koLyro: point
              koLyri:  sub
              son: </v>
      </c>
    </row>
    <row r="914" spans="1:16" ht="15" customHeight="1">
      <c r="A914" s="20">
        <f t="shared" si="113"/>
        <v>2</v>
      </c>
      <c r="B914" s="21" t="str">
        <f t="shared" si="114"/>
        <v>知识区</v>
      </c>
      <c r="C914" s="21" t="str">
        <f t="shared" si="115"/>
        <v>10.计数原理、概率、随机变量及其分布</v>
      </c>
      <c r="D914" s="21" t="str">
        <f>IFERROR(IF(I914=1,INDEX( {"chinese","english","math","physics","chemistry","biology","politics","history","geography"},MATCH(C914,{"语文","英语","数学","物理","化学","生物","政治","历史","地理"},0)),IF(I914=2,INDEX(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914,{"单项选择","阅读理解","信息匹配","完形填空","短文填空","单句填空","短文改错","单句改错","句型转换","翻译短语","翻译句子","词汇/短语及固搭","完成句子","听力"},0)),"")), "")</f>
        <v/>
      </c>
      <c r="E914" s="21" t="str">
        <f t="shared" si="116"/>
        <v>知识区</v>
      </c>
      <c r="F914" s="21" t="str">
        <f t="shared" si="117"/>
        <v>恰</v>
      </c>
      <c r="G914" s="21" t="str">
        <f>INDEX( {"body","discipline","area","topic","point"},MATCH(E914,{"知识体","知识域","知识区","知识主题","知识点"},0))</f>
        <v>area</v>
      </c>
      <c r="H914" s="21" t="str">
        <f>INDEX( {"super","just","sub","infras"},MATCH(F914,{"超","恰","亚","次"},0))</f>
        <v>just</v>
      </c>
      <c r="I914" s="21">
        <f>MATCH(E914,{"知识体","知识域","知识区","知识主题","知识点"},0)-1</f>
        <v>2</v>
      </c>
      <c r="J914" s="21">
        <f>MATCH(F914,{"超","恰","亚","次"},0)-1</f>
        <v>1</v>
      </c>
      <c r="K914" s="21" t="str">
        <f t="shared" si="118"/>
        <v>数学</v>
      </c>
      <c r="L914" s="26" t="s">
        <v>4685</v>
      </c>
      <c r="M914" s="23" t="s">
        <v>956</v>
      </c>
      <c r="N914" s="23"/>
      <c r="O914" s="24" t="str">
        <f t="shared" si="112"/>
        <v xml:space="preserve">
  - 
    name:  10.计数原理、概率、随机变量及其分布
    title:  10.计数原理、概率、随机变量及其分布
    description: 
    koLyro: area
    koLyri:  just
    son: </v>
      </c>
      <c r="P914" s="27" t="str">
        <f t="shared" si="119"/>
        <v xml:space="preserve">
      - 
        name:  10.计数原理、概率、随机变量及其分布
        title:  10.计数原理、概率、随机变量及其分布
        description: 
        koLyro: area
        koLyri:  just
        son: </v>
      </c>
    </row>
    <row r="915" spans="1:16" ht="15" customHeight="1">
      <c r="A915" s="20">
        <f t="shared" si="113"/>
        <v>3</v>
      </c>
      <c r="B915" s="21" t="str">
        <f t="shared" si="114"/>
        <v>知识主题</v>
      </c>
      <c r="C915" s="21" t="str">
        <f t="shared" si="115"/>
        <v xml:space="preserve"> 分类加法计数原理与分步乘法计数原理</v>
      </c>
      <c r="D915" s="21" t="str">
        <f>IFERROR(IF(I915=1,INDEX( {"chinese","english","math","physics","chemistry","biology","politics","history","geography"},MATCH(C915,{"语文","英语","数学","物理","化学","生物","政治","历史","地理"},0)),IF(I915=2,INDEX(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915,{"单项选择","阅读理解","信息匹配","完形填空","短文填空","单句填空","短文改错","单句改错","句型转换","翻译短语","翻译句子","词汇/短语及固搭","完成句子","听力"},0)),"")), "")</f>
        <v/>
      </c>
      <c r="E915" s="21" t="str">
        <f t="shared" si="116"/>
        <v>知识主题</v>
      </c>
      <c r="F915" s="21" t="str">
        <f t="shared" si="117"/>
        <v>恰</v>
      </c>
      <c r="G915" s="21" t="str">
        <f>INDEX( {"body","discipline","area","topic","point"},MATCH(E915,{"知识体","知识域","知识区","知识主题","知识点"},0))</f>
        <v>topic</v>
      </c>
      <c r="H915" s="21" t="str">
        <f>INDEX( {"super","just","sub","infras"},MATCH(F915,{"超","恰","亚","次"},0))</f>
        <v>just</v>
      </c>
      <c r="I915" s="21">
        <f>MATCH(E915,{"知识体","知识域","知识区","知识主题","知识点"},0)-1</f>
        <v>3</v>
      </c>
      <c r="J915" s="21">
        <f>MATCH(F915,{"超","恰","亚","次"},0)-1</f>
        <v>1</v>
      </c>
      <c r="K915" s="21" t="str">
        <f t="shared" si="118"/>
        <v>数学</v>
      </c>
      <c r="L915" s="26" t="s">
        <v>4655</v>
      </c>
      <c r="M915" s="23" t="s">
        <v>958</v>
      </c>
      <c r="N915" s="23"/>
      <c r="O915" s="24" t="str">
        <f t="shared" si="112"/>
        <v xml:space="preserve">
  - 
    name:   分类加法计数原理与分步乘法计数原理
    title:   分类加法计数原理与分步乘法计数原理
    description: 
    koLyro: topic
    koLyri:  just
    son: </v>
      </c>
      <c r="P915" s="27" t="str">
        <f t="shared" si="119"/>
        <v xml:space="preserve">
        - 
          name:   分类加法计数原理与分步乘法计数原理
          title:   分类加法计数原理与分步乘法计数原理
          description: 
          koLyro: topic
          koLyri:  just
          son: </v>
      </c>
    </row>
    <row r="916" spans="1:16" ht="15" customHeight="1">
      <c r="A916" s="20">
        <f t="shared" si="113"/>
        <v>4</v>
      </c>
      <c r="B916" s="21" t="str">
        <f t="shared" si="114"/>
        <v>知识点</v>
      </c>
      <c r="C916" s="21" t="str">
        <f t="shared" si="115"/>
        <v>分类加法计数原理</v>
      </c>
      <c r="D916" s="21" t="str">
        <f>IFERROR(IF(I916=1,INDEX( {"chinese","english","math","physics","chemistry","biology","politics","history","geography"},MATCH(C916,{"语文","英语","数学","物理","化学","生物","政治","历史","地理"},0)),IF(I916=2,INDEX(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916,{"单项选择","阅读理解","信息匹配","完形填空","短文填空","单句填空","短文改错","单句改错","句型转换","翻译短语","翻译句子","词汇/短语及固搭","完成句子","听力"},0)),"")), "")</f>
        <v/>
      </c>
      <c r="E916" s="21" t="str">
        <f t="shared" si="116"/>
        <v>知识点</v>
      </c>
      <c r="F916" s="21" t="str">
        <f t="shared" si="117"/>
        <v>恰</v>
      </c>
      <c r="G916" s="21" t="str">
        <f>INDEX( {"body","discipline","area","topic","point"},MATCH(E916,{"知识体","知识域","知识区","知识主题","知识点"},0))</f>
        <v>point</v>
      </c>
      <c r="H916" s="21" t="str">
        <f>INDEX( {"super","just","sub","infras"},MATCH(F916,{"超","恰","亚","次"},0))</f>
        <v>just</v>
      </c>
      <c r="I916" s="21">
        <f>MATCH(E916,{"知识体","知识域","知识区","知识主题","知识点"},0)-1</f>
        <v>4</v>
      </c>
      <c r="J916" s="21">
        <f>MATCH(F916,{"超","恰","亚","次"},0)-1</f>
        <v>1</v>
      </c>
      <c r="K916" s="21" t="str">
        <f t="shared" si="118"/>
        <v>数学</v>
      </c>
      <c r="L916" s="26" t="s">
        <v>959</v>
      </c>
      <c r="M916" s="23"/>
      <c r="N916" s="23"/>
      <c r="O916" s="24" t="str">
        <f t="shared" si="112"/>
        <v xml:space="preserve">
  - 
    name:  分类加法计数原理
    title:  分类加法计数原理
    description: 
    koLyro: point
    koLyri:  just
    son: </v>
      </c>
      <c r="P916" s="27" t="str">
        <f t="shared" si="119"/>
        <v xml:space="preserve">
          - 
            name:  分类加法计数原理
            title:  分类加法计数原理
            description: 
            koLyro: point
            koLyri:  just
            son: </v>
      </c>
    </row>
    <row r="917" spans="1:16" ht="15" customHeight="1">
      <c r="A917" s="20">
        <f t="shared" si="113"/>
        <v>4</v>
      </c>
      <c r="B917" s="21" t="str">
        <f t="shared" si="114"/>
        <v>知识点</v>
      </c>
      <c r="C917" s="21" t="str">
        <f t="shared" si="115"/>
        <v>分步乘法计数原理</v>
      </c>
      <c r="D917" s="21" t="str">
        <f>IFERROR(IF(I917=1,INDEX( {"chinese","english","math","physics","chemistry","biology","politics","history","geography"},MATCH(C917,{"语文","英语","数学","物理","化学","生物","政治","历史","地理"},0)),IF(I917=2,INDEX(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917,{"单项选择","阅读理解","信息匹配","完形填空","短文填空","单句填空","短文改错","单句改错","句型转换","翻译短语","翻译句子","词汇/短语及固搭","完成句子","听力"},0)),"")), "")</f>
        <v/>
      </c>
      <c r="E917" s="21" t="str">
        <f t="shared" si="116"/>
        <v>知识点</v>
      </c>
      <c r="F917" s="21" t="str">
        <f t="shared" si="117"/>
        <v>恰</v>
      </c>
      <c r="G917" s="21" t="str">
        <f>INDEX( {"body","discipline","area","topic","point"},MATCH(E917,{"知识体","知识域","知识区","知识主题","知识点"},0))</f>
        <v>point</v>
      </c>
      <c r="H917" s="21" t="str">
        <f>INDEX( {"super","just","sub","infras"},MATCH(F917,{"超","恰","亚","次"},0))</f>
        <v>just</v>
      </c>
      <c r="I917" s="21">
        <f>MATCH(E917,{"知识体","知识域","知识区","知识主题","知识点"},0)-1</f>
        <v>4</v>
      </c>
      <c r="J917" s="21">
        <f>MATCH(F917,{"超","恰","亚","次"},0)-1</f>
        <v>1</v>
      </c>
      <c r="K917" s="21" t="str">
        <f t="shared" si="118"/>
        <v>数学</v>
      </c>
      <c r="L917" s="26" t="s">
        <v>960</v>
      </c>
      <c r="M917" s="23"/>
      <c r="N917" s="23"/>
      <c r="O917" s="24" t="str">
        <f t="shared" si="112"/>
        <v xml:space="preserve">
  - 
    name:  分步乘法计数原理
    title:  分步乘法计数原理
    description: 
    koLyro: point
    koLyri:  just
    son: </v>
      </c>
      <c r="P917" s="27" t="str">
        <f t="shared" si="119"/>
        <v xml:space="preserve">
          - 
            name:  分步乘法计数原理
            title:  分步乘法计数原理
            description: 
            koLyro: point
            koLyri:  just
            son: </v>
      </c>
    </row>
    <row r="918" spans="1:16" ht="15" customHeight="1">
      <c r="A918" s="20">
        <f t="shared" si="113"/>
        <v>4</v>
      </c>
      <c r="B918" s="21" t="str">
        <f t="shared" si="114"/>
        <v>知识点</v>
      </c>
      <c r="C918" s="21" t="str">
        <f t="shared" si="115"/>
        <v>分类加法与分步乘法计数原理的综合应用</v>
      </c>
      <c r="D918" s="21" t="str">
        <f>IFERROR(IF(I918=1,INDEX( {"chinese","english","math","physics","chemistry","biology","politics","history","geography"},MATCH(C918,{"语文","英语","数学","物理","化学","生物","政治","历史","地理"},0)),IF(I918=2,INDEX(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918,{"单项选择","阅读理解","信息匹配","完形填空","短文填空","单句填空","短文改错","单句改错","句型转换","翻译短语","翻译句子","词汇/短语及固搭","完成句子","听力"},0)),"")), "")</f>
        <v/>
      </c>
      <c r="E918" s="21" t="str">
        <f t="shared" si="116"/>
        <v>知识点</v>
      </c>
      <c r="F918" s="21" t="str">
        <f t="shared" si="117"/>
        <v>恰</v>
      </c>
      <c r="G918" s="21" t="str">
        <f>INDEX( {"body","discipline","area","topic","point"},MATCH(E918,{"知识体","知识域","知识区","知识主题","知识点"},0))</f>
        <v>point</v>
      </c>
      <c r="H918" s="21" t="str">
        <f>INDEX( {"super","just","sub","infras"},MATCH(F918,{"超","恰","亚","次"},0))</f>
        <v>just</v>
      </c>
      <c r="I918" s="21">
        <f>MATCH(E918,{"知识体","知识域","知识区","知识主题","知识点"},0)-1</f>
        <v>4</v>
      </c>
      <c r="J918" s="21">
        <f>MATCH(F918,{"超","恰","亚","次"},0)-1</f>
        <v>1</v>
      </c>
      <c r="K918" s="21" t="str">
        <f t="shared" si="118"/>
        <v>数学</v>
      </c>
      <c r="L918" s="26" t="s">
        <v>961</v>
      </c>
      <c r="M918" s="23"/>
      <c r="N918" s="23"/>
      <c r="O918" s="24" t="str">
        <f t="shared" si="112"/>
        <v xml:space="preserve">
  - 
    name:  分类加法与分步乘法计数原理的综合应用
    title:  分类加法与分步乘法计数原理的综合应用
    description: 
    koLyro: point
    koLyri:  just
    son: </v>
      </c>
      <c r="P918" s="27" t="str">
        <f t="shared" si="119"/>
        <v xml:space="preserve">
          - 
            name:  分类加法与分步乘法计数原理的综合应用
            title:  分类加法与分步乘法计数原理的综合应用
            description: 
            koLyro: point
            koLyri:  just
            son: </v>
      </c>
    </row>
    <row r="919" spans="1:16" ht="15" customHeight="1">
      <c r="A919" s="20">
        <f t="shared" si="113"/>
        <v>3</v>
      </c>
      <c r="B919" s="21" t="str">
        <f t="shared" si="114"/>
        <v>知识主题</v>
      </c>
      <c r="C919" s="21" t="str">
        <f t="shared" si="115"/>
        <v xml:space="preserve"> 排列与组合</v>
      </c>
      <c r="D919" s="21" t="str">
        <f>IFERROR(IF(I919=1,INDEX( {"chinese","english","math","physics","chemistry","biology","politics","history","geography"},MATCH(C919,{"语文","英语","数学","物理","化学","生物","政治","历史","地理"},0)),IF(I919=2,INDEX(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919,{"单项选择","阅读理解","信息匹配","完形填空","短文填空","单句填空","短文改错","单句改错","句型转换","翻译短语","翻译句子","词汇/短语及固搭","完成句子","听力"},0)),"")), "")</f>
        <v/>
      </c>
      <c r="E919" s="21" t="str">
        <f t="shared" si="116"/>
        <v>知识主题</v>
      </c>
      <c r="F919" s="21" t="str">
        <f t="shared" si="117"/>
        <v>恰</v>
      </c>
      <c r="G919" s="21" t="str">
        <f>INDEX( {"body","discipline","area","topic","point"},MATCH(E919,{"知识体","知识域","知识区","知识主题","知识点"},0))</f>
        <v>topic</v>
      </c>
      <c r="H919" s="21" t="str">
        <f>INDEX( {"super","just","sub","infras"},MATCH(F919,{"超","恰","亚","次"},0))</f>
        <v>just</v>
      </c>
      <c r="I919" s="21">
        <f>MATCH(E919,{"知识体","知识域","知识区","知识主题","知识点"},0)-1</f>
        <v>3</v>
      </c>
      <c r="J919" s="21">
        <f>MATCH(F919,{"超","恰","亚","次"},0)-1</f>
        <v>1</v>
      </c>
      <c r="K919" s="21" t="str">
        <f t="shared" si="118"/>
        <v>数学</v>
      </c>
      <c r="L919" s="26" t="s">
        <v>4656</v>
      </c>
      <c r="M919" s="23" t="s">
        <v>963</v>
      </c>
      <c r="N919" s="23"/>
      <c r="O919" s="24" t="str">
        <f t="shared" si="112"/>
        <v xml:space="preserve">
  - 
    name:   排列与组合
    title:   排列与组合
    description: 
    koLyro: topic
    koLyri:  just
    son: </v>
      </c>
      <c r="P919" s="27" t="str">
        <f t="shared" si="119"/>
        <v xml:space="preserve">
        - 
          name:   排列与组合
          title:   排列与组合
          description: 
          koLyro: topic
          koLyri:  just
          son: </v>
      </c>
    </row>
    <row r="920" spans="1:16" ht="15" customHeight="1">
      <c r="A920" s="20">
        <f t="shared" si="113"/>
        <v>4</v>
      </c>
      <c r="B920" s="21" t="str">
        <f t="shared" si="114"/>
        <v>知识点</v>
      </c>
      <c r="C920" s="21" t="str">
        <f t="shared" si="115"/>
        <v>排列与排列数公式</v>
      </c>
      <c r="D920" s="21" t="str">
        <f>IFERROR(IF(I920=1,INDEX( {"chinese","english","math","physics","chemistry","biology","politics","history","geography"},MATCH(C920,{"语文","英语","数学","物理","化学","生物","政治","历史","地理"},0)),IF(I920=2,INDEX(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920,{"单项选择","阅读理解","信息匹配","完形填空","短文填空","单句填空","短文改错","单句改错","句型转换","翻译短语","翻译句子","词汇/短语及固搭","完成句子","听力"},0)),"")), "")</f>
        <v/>
      </c>
      <c r="E920" s="21" t="str">
        <f t="shared" si="116"/>
        <v>知识点</v>
      </c>
      <c r="F920" s="21" t="str">
        <f t="shared" si="117"/>
        <v>恰</v>
      </c>
      <c r="G920" s="21" t="str">
        <f>INDEX( {"body","discipline","area","topic","point"},MATCH(E920,{"知识体","知识域","知识区","知识主题","知识点"},0))</f>
        <v>point</v>
      </c>
      <c r="H920" s="21" t="str">
        <f>INDEX( {"super","just","sub","infras"},MATCH(F920,{"超","恰","亚","次"},0))</f>
        <v>just</v>
      </c>
      <c r="I920" s="21">
        <f>MATCH(E920,{"知识体","知识域","知识区","知识主题","知识点"},0)-1</f>
        <v>4</v>
      </c>
      <c r="J920" s="21">
        <f>MATCH(F920,{"超","恰","亚","次"},0)-1</f>
        <v>1</v>
      </c>
      <c r="K920" s="21" t="str">
        <f t="shared" si="118"/>
        <v>数学</v>
      </c>
      <c r="L920" s="26" t="s">
        <v>964</v>
      </c>
      <c r="M920" s="23"/>
      <c r="N920" s="23"/>
      <c r="O920" s="24" t="str">
        <f t="shared" si="112"/>
        <v xml:space="preserve">
  - 
    name:  排列与排列数公式
    title:  排列与排列数公式
    description: 
    koLyro: point
    koLyri:  just
    son: </v>
      </c>
      <c r="P920" s="27" t="str">
        <f t="shared" si="119"/>
        <v xml:space="preserve">
          - 
            name:  排列与排列数公式
            title:  排列与排列数公式
            description: 
            koLyro: point
            koLyri:  just
            son: </v>
      </c>
    </row>
    <row r="921" spans="1:16" ht="15" customHeight="1">
      <c r="A921" s="20">
        <f t="shared" si="113"/>
        <v>4</v>
      </c>
      <c r="B921" s="21" t="str">
        <f t="shared" si="114"/>
        <v>知识点</v>
      </c>
      <c r="C921" s="21" t="str">
        <f t="shared" si="115"/>
        <v>组合与组合数公式</v>
      </c>
      <c r="D921" s="21" t="str">
        <f>IFERROR(IF(I921=1,INDEX( {"chinese","english","math","physics","chemistry","biology","politics","history","geography"},MATCH(C921,{"语文","英语","数学","物理","化学","生物","政治","历史","地理"},0)),IF(I921=2,INDEX(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921,{"单项选择","阅读理解","信息匹配","完形填空","短文填空","单句填空","短文改错","单句改错","句型转换","翻译短语","翻译句子","词汇/短语及固搭","完成句子","听力"},0)),"")), "")</f>
        <v/>
      </c>
      <c r="E921" s="21" t="str">
        <f t="shared" si="116"/>
        <v>知识点</v>
      </c>
      <c r="F921" s="21" t="str">
        <f t="shared" si="117"/>
        <v>恰</v>
      </c>
      <c r="G921" s="21" t="str">
        <f>INDEX( {"body","discipline","area","topic","point"},MATCH(E921,{"知识体","知识域","知识区","知识主题","知识点"},0))</f>
        <v>point</v>
      </c>
      <c r="H921" s="21" t="str">
        <f>INDEX( {"super","just","sub","infras"},MATCH(F921,{"超","恰","亚","次"},0))</f>
        <v>just</v>
      </c>
      <c r="I921" s="21">
        <f>MATCH(E921,{"知识体","知识域","知识区","知识主题","知识点"},0)-1</f>
        <v>4</v>
      </c>
      <c r="J921" s="21">
        <f>MATCH(F921,{"超","恰","亚","次"},0)-1</f>
        <v>1</v>
      </c>
      <c r="K921" s="21" t="str">
        <f t="shared" si="118"/>
        <v>数学</v>
      </c>
      <c r="L921" s="26" t="s">
        <v>965</v>
      </c>
      <c r="M921" s="23"/>
      <c r="N921" s="23"/>
      <c r="O921" s="24" t="str">
        <f t="shared" si="112"/>
        <v xml:space="preserve">
  - 
    name:  组合与组合数公式
    title:  组合与组合数公式
    description: 
    koLyro: point
    koLyri:  just
    son: </v>
      </c>
      <c r="P921" s="27" t="str">
        <f t="shared" si="119"/>
        <v xml:space="preserve">
          - 
            name:  组合与组合数公式
            title:  组合与组合数公式
            description: 
            koLyro: point
            koLyri:  just
            son: </v>
      </c>
    </row>
    <row r="922" spans="1:16" ht="15" customHeight="1">
      <c r="A922" s="20">
        <f t="shared" si="113"/>
        <v>5</v>
      </c>
      <c r="B922" s="21" t="str">
        <f t="shared" si="114"/>
        <v>知识亚点</v>
      </c>
      <c r="C922" s="21" t="str">
        <f t="shared" si="115"/>
        <v>排列与组合中的排队问题</v>
      </c>
      <c r="D922" s="21" t="str">
        <f>IFERROR(IF(I922=1,INDEX( {"chinese","english","math","physics","chemistry","biology","politics","history","geography"},MATCH(C922,{"语文","英语","数学","物理","化学","生物","政治","历史","地理"},0)),IF(I922=2,INDEX(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922,{"单项选择","阅读理解","信息匹配","完形填空","短文填空","单句填空","短文改错","单句改错","句型转换","翻译短语","翻译句子","词汇/短语及固搭","完成句子","听力"},0)),"")), "")</f>
        <v/>
      </c>
      <c r="E922" s="21" t="str">
        <f t="shared" si="116"/>
        <v>知识点</v>
      </c>
      <c r="F922" s="21" t="str">
        <f t="shared" si="117"/>
        <v>亚</v>
      </c>
      <c r="G922" s="21" t="str">
        <f>INDEX( {"body","discipline","area","topic","point"},MATCH(E922,{"知识体","知识域","知识区","知识主题","知识点"},0))</f>
        <v>point</v>
      </c>
      <c r="H922" s="21" t="str">
        <f>INDEX( {"super","just","sub","infras"},MATCH(F922,{"超","恰","亚","次"},0))</f>
        <v>sub</v>
      </c>
      <c r="I922" s="21">
        <f>MATCH(E922,{"知识体","知识域","知识区","知识主题","知识点"},0)-1</f>
        <v>4</v>
      </c>
      <c r="J922" s="21">
        <f>MATCH(F922,{"超","恰","亚","次"},0)-1</f>
        <v>2</v>
      </c>
      <c r="K922" s="21" t="str">
        <f t="shared" si="118"/>
        <v>数学</v>
      </c>
      <c r="L922" s="26" t="s">
        <v>966</v>
      </c>
      <c r="M922" s="23"/>
      <c r="N922" s="23"/>
      <c r="O922" s="24" t="str">
        <f t="shared" si="112"/>
        <v xml:space="preserve">
  - 
    name:  排列与组合中的排队问题
    title:  排列与组合中的排队问题
    description: 
    koLyro: point
    koLyri:  sub
    son: </v>
      </c>
      <c r="P922" s="27" t="str">
        <f t="shared" si="119"/>
        <v xml:space="preserve">
            - 
              name:  排列与组合中的排队问题
              title:  排列与组合中的排队问题
              description: 
              koLyro: point
              koLyri:  sub
              son: </v>
      </c>
    </row>
    <row r="923" spans="1:16" ht="15" customHeight="1">
      <c r="A923" s="20">
        <f t="shared" si="113"/>
        <v>5</v>
      </c>
      <c r="B923" s="21" t="str">
        <f t="shared" si="114"/>
        <v>知识亚点</v>
      </c>
      <c r="C923" s="21" t="str">
        <f t="shared" si="115"/>
        <v>排列与组合中的排数问题</v>
      </c>
      <c r="D923" s="21" t="str">
        <f>IFERROR(IF(I923=1,INDEX( {"chinese","english","math","physics","chemistry","biology","politics","history","geography"},MATCH(C923,{"语文","英语","数学","物理","化学","生物","政治","历史","地理"},0)),IF(I923=2,INDEX(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923,{"单项选择","阅读理解","信息匹配","完形填空","短文填空","单句填空","短文改错","单句改错","句型转换","翻译短语","翻译句子","词汇/短语及固搭","完成句子","听力"},0)),"")), "")</f>
        <v/>
      </c>
      <c r="E923" s="21" t="str">
        <f t="shared" si="116"/>
        <v>知识点</v>
      </c>
      <c r="F923" s="21" t="str">
        <f t="shared" si="117"/>
        <v>亚</v>
      </c>
      <c r="G923" s="21" t="str">
        <f>INDEX( {"body","discipline","area","topic","point"},MATCH(E923,{"知识体","知识域","知识区","知识主题","知识点"},0))</f>
        <v>point</v>
      </c>
      <c r="H923" s="21" t="str">
        <f>INDEX( {"super","just","sub","infras"},MATCH(F923,{"超","恰","亚","次"},0))</f>
        <v>sub</v>
      </c>
      <c r="I923" s="21">
        <f>MATCH(E923,{"知识体","知识域","知识区","知识主题","知识点"},0)-1</f>
        <v>4</v>
      </c>
      <c r="J923" s="21">
        <f>MATCH(F923,{"超","恰","亚","次"},0)-1</f>
        <v>2</v>
      </c>
      <c r="K923" s="21" t="str">
        <f t="shared" si="118"/>
        <v>数学</v>
      </c>
      <c r="L923" s="26" t="s">
        <v>967</v>
      </c>
      <c r="M923" s="23"/>
      <c r="N923" s="23"/>
      <c r="O923" s="24" t="str">
        <f t="shared" si="112"/>
        <v xml:space="preserve">
  - 
    name:  排列与组合中的排数问题
    title:  排列与组合中的排数问题
    description: 
    koLyro: point
    koLyri:  sub
    son: </v>
      </c>
      <c r="P923" s="27" t="str">
        <f t="shared" si="119"/>
        <v xml:space="preserve">
            - 
              name:  排列与组合中的排数问题
              title:  排列与组合中的排数问题
              description: 
              koLyro: point
              koLyri:  sub
              son: </v>
      </c>
    </row>
    <row r="924" spans="1:16" ht="15" customHeight="1">
      <c r="A924" s="20">
        <f t="shared" si="113"/>
        <v>5</v>
      </c>
      <c r="B924" s="21" t="str">
        <f t="shared" si="114"/>
        <v>知识亚点</v>
      </c>
      <c r="C924" s="21" t="str">
        <f t="shared" si="115"/>
        <v>排列与组合中的分组问题</v>
      </c>
      <c r="D924" s="21" t="str">
        <f>IFERROR(IF(I924=1,INDEX( {"chinese","english","math","physics","chemistry","biology","politics","history","geography"},MATCH(C924,{"语文","英语","数学","物理","化学","生物","政治","历史","地理"},0)),IF(I924=2,INDEX(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924,{"单项选择","阅读理解","信息匹配","完形填空","短文填空","单句填空","短文改错","单句改错","句型转换","翻译短语","翻译句子","词汇/短语及固搭","完成句子","听力"},0)),"")), "")</f>
        <v/>
      </c>
      <c r="E924" s="21" t="str">
        <f t="shared" si="116"/>
        <v>知识点</v>
      </c>
      <c r="F924" s="21" t="str">
        <f t="shared" si="117"/>
        <v>亚</v>
      </c>
      <c r="G924" s="21" t="str">
        <f>INDEX( {"body","discipline","area","topic","point"},MATCH(E924,{"知识体","知识域","知识区","知识主题","知识点"},0))</f>
        <v>point</v>
      </c>
      <c r="H924" s="21" t="str">
        <f>INDEX( {"super","just","sub","infras"},MATCH(F924,{"超","恰","亚","次"},0))</f>
        <v>sub</v>
      </c>
      <c r="I924" s="21">
        <f>MATCH(E924,{"知识体","知识域","知识区","知识主题","知识点"},0)-1</f>
        <v>4</v>
      </c>
      <c r="J924" s="21">
        <f>MATCH(F924,{"超","恰","亚","次"},0)-1</f>
        <v>2</v>
      </c>
      <c r="K924" s="21" t="str">
        <f t="shared" si="118"/>
        <v>数学</v>
      </c>
      <c r="L924" s="26" t="s">
        <v>968</v>
      </c>
      <c r="M924" s="23"/>
      <c r="N924" s="23"/>
      <c r="O924" s="24" t="str">
        <f t="shared" si="112"/>
        <v xml:space="preserve">
  - 
    name:  排列与组合中的分组问题
    title:  排列与组合中的分组问题
    description: 
    koLyro: point
    koLyri:  sub
    son: </v>
      </c>
      <c r="P924" s="27" t="str">
        <f t="shared" si="119"/>
        <v xml:space="preserve">
            - 
              name:  排列与组合中的分组问题
              title:  排列与组合中的分组问题
              description: 
              koLyro: point
              koLyri:  sub
              son: </v>
      </c>
    </row>
    <row r="925" spans="1:16" ht="15" customHeight="1">
      <c r="A925" s="20">
        <f t="shared" si="113"/>
        <v>5</v>
      </c>
      <c r="B925" s="21" t="str">
        <f t="shared" si="114"/>
        <v>知识亚点</v>
      </c>
      <c r="C925" s="21" t="str">
        <f t="shared" si="115"/>
        <v>排列与组合中的分配问题</v>
      </c>
      <c r="D925" s="21" t="str">
        <f>IFERROR(IF(I925=1,INDEX( {"chinese","english","math","physics","chemistry","biology","politics","history","geography"},MATCH(C925,{"语文","英语","数学","物理","化学","生物","政治","历史","地理"},0)),IF(I925=2,INDEX(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925,{"单项选择","阅读理解","信息匹配","完形填空","短文填空","单句填空","短文改错","单句改错","句型转换","翻译短语","翻译句子","词汇/短语及固搭","完成句子","听力"},0)),"")), "")</f>
        <v/>
      </c>
      <c r="E925" s="21" t="str">
        <f t="shared" si="116"/>
        <v>知识点</v>
      </c>
      <c r="F925" s="21" t="str">
        <f t="shared" si="117"/>
        <v>亚</v>
      </c>
      <c r="G925" s="21" t="str">
        <f>INDEX( {"body","discipline","area","topic","point"},MATCH(E925,{"知识体","知识域","知识区","知识主题","知识点"},0))</f>
        <v>point</v>
      </c>
      <c r="H925" s="21" t="str">
        <f>INDEX( {"super","just","sub","infras"},MATCH(F925,{"超","恰","亚","次"},0))</f>
        <v>sub</v>
      </c>
      <c r="I925" s="21">
        <f>MATCH(E925,{"知识体","知识域","知识区","知识主题","知识点"},0)-1</f>
        <v>4</v>
      </c>
      <c r="J925" s="21">
        <f>MATCH(F925,{"超","恰","亚","次"},0)-1</f>
        <v>2</v>
      </c>
      <c r="K925" s="21" t="str">
        <f t="shared" si="118"/>
        <v>数学</v>
      </c>
      <c r="L925" s="26" t="s">
        <v>969</v>
      </c>
      <c r="M925" s="23"/>
      <c r="N925" s="23"/>
      <c r="O925" s="24" t="str">
        <f t="shared" si="112"/>
        <v xml:space="preserve">
  - 
    name:  排列与组合中的分配问题
    title:  排列与组合中的分配问题
    description: 
    koLyro: point
    koLyri:  sub
    son: </v>
      </c>
      <c r="P925" s="27" t="str">
        <f t="shared" si="119"/>
        <v xml:space="preserve">
            - 
              name:  排列与组合中的分配问题
              title:  排列与组合中的分配问题
              description: 
              koLyro: point
              koLyri:  sub
              son: </v>
      </c>
    </row>
    <row r="926" spans="1:16" ht="15" customHeight="1">
      <c r="A926" s="20">
        <f t="shared" si="113"/>
        <v>5</v>
      </c>
      <c r="B926" s="21" t="str">
        <f t="shared" si="114"/>
        <v>知识亚点</v>
      </c>
      <c r="C926" s="21" t="str">
        <f t="shared" si="115"/>
        <v>排列与组合中的涂色问题</v>
      </c>
      <c r="D926" s="21" t="str">
        <f>IFERROR(IF(I926=1,INDEX( {"chinese","english","math","physics","chemistry","biology","politics","history","geography"},MATCH(C926,{"语文","英语","数学","物理","化学","生物","政治","历史","地理"},0)),IF(I926=2,INDEX(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926,{"单项选择","阅读理解","信息匹配","完形填空","短文填空","单句填空","短文改错","单句改错","句型转换","翻译短语","翻译句子","词汇/短语及固搭","完成句子","听力"},0)),"")), "")</f>
        <v/>
      </c>
      <c r="E926" s="21" t="str">
        <f t="shared" si="116"/>
        <v>知识点</v>
      </c>
      <c r="F926" s="21" t="str">
        <f t="shared" si="117"/>
        <v>亚</v>
      </c>
      <c r="G926" s="21" t="str">
        <f>INDEX( {"body","discipline","area","topic","point"},MATCH(E926,{"知识体","知识域","知识区","知识主题","知识点"},0))</f>
        <v>point</v>
      </c>
      <c r="H926" s="21" t="str">
        <f>INDEX( {"super","just","sub","infras"},MATCH(F926,{"超","恰","亚","次"},0))</f>
        <v>sub</v>
      </c>
      <c r="I926" s="21">
        <f>MATCH(E926,{"知识体","知识域","知识区","知识主题","知识点"},0)-1</f>
        <v>4</v>
      </c>
      <c r="J926" s="21">
        <f>MATCH(F926,{"超","恰","亚","次"},0)-1</f>
        <v>2</v>
      </c>
      <c r="K926" s="21" t="str">
        <f t="shared" si="118"/>
        <v>数学</v>
      </c>
      <c r="L926" s="26" t="s">
        <v>970</v>
      </c>
      <c r="M926" s="23"/>
      <c r="N926" s="23"/>
      <c r="O926" s="24" t="str">
        <f t="shared" si="112"/>
        <v xml:space="preserve">
  - 
    name:  排列与组合中的涂色问题
    title:  排列与组合中的涂色问题
    description: 
    koLyro: point
    koLyri:  sub
    son: </v>
      </c>
      <c r="P926" s="27" t="str">
        <f t="shared" si="119"/>
        <v xml:space="preserve">
            - 
              name:  排列与组合中的涂色问题
              title:  排列与组合中的涂色问题
              description: 
              koLyro: point
              koLyri:  sub
              son: </v>
      </c>
    </row>
    <row r="927" spans="1:16" ht="15" customHeight="1">
      <c r="A927" s="20">
        <f t="shared" si="113"/>
        <v>5</v>
      </c>
      <c r="B927" s="21" t="str">
        <f t="shared" si="114"/>
        <v>知识亚点</v>
      </c>
      <c r="C927" s="21" t="str">
        <f t="shared" si="115"/>
        <v>排列与组合中的几何问题</v>
      </c>
      <c r="D927" s="21" t="str">
        <f>IFERROR(IF(I927=1,INDEX( {"chinese","english","math","physics","chemistry","biology","politics","history","geography"},MATCH(C927,{"语文","英语","数学","物理","化学","生物","政治","历史","地理"},0)),IF(I927=2,INDEX(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927,{"单项选择","阅读理解","信息匹配","完形填空","短文填空","单句填空","短文改错","单句改错","句型转换","翻译短语","翻译句子","词汇/短语及固搭","完成句子","听力"},0)),"")), "")</f>
        <v/>
      </c>
      <c r="E927" s="21" t="str">
        <f t="shared" si="116"/>
        <v>知识点</v>
      </c>
      <c r="F927" s="21" t="str">
        <f t="shared" si="117"/>
        <v>亚</v>
      </c>
      <c r="G927" s="21" t="str">
        <f>INDEX( {"body","discipline","area","topic","point"},MATCH(E927,{"知识体","知识域","知识区","知识主题","知识点"},0))</f>
        <v>point</v>
      </c>
      <c r="H927" s="21" t="str">
        <f>INDEX( {"super","just","sub","infras"},MATCH(F927,{"超","恰","亚","次"},0))</f>
        <v>sub</v>
      </c>
      <c r="I927" s="21">
        <f>MATCH(E927,{"知识体","知识域","知识区","知识主题","知识点"},0)-1</f>
        <v>4</v>
      </c>
      <c r="J927" s="21">
        <f>MATCH(F927,{"超","恰","亚","次"},0)-1</f>
        <v>2</v>
      </c>
      <c r="K927" s="21" t="str">
        <f t="shared" si="118"/>
        <v>数学</v>
      </c>
      <c r="L927" s="26" t="s">
        <v>971</v>
      </c>
      <c r="M927" s="23"/>
      <c r="N927" s="23"/>
      <c r="O927" s="24" t="str">
        <f t="shared" si="112"/>
        <v xml:space="preserve">
  - 
    name:  排列与组合中的几何问题
    title:  排列与组合中的几何问题
    description: 
    koLyro: point
    koLyri:  sub
    son: </v>
      </c>
      <c r="P927" s="27" t="str">
        <f t="shared" si="119"/>
        <v xml:space="preserve">
            - 
              name:  排列与组合中的几何问题
              title:  排列与组合中的几何问题
              description: 
              koLyro: point
              koLyri:  sub
              son: </v>
      </c>
    </row>
    <row r="928" spans="1:16" ht="15" customHeight="1">
      <c r="A928" s="20">
        <f t="shared" si="113"/>
        <v>5</v>
      </c>
      <c r="B928" s="21" t="str">
        <f t="shared" si="114"/>
        <v>知识亚点</v>
      </c>
      <c r="C928" s="21" t="str">
        <f t="shared" si="115"/>
        <v>排列与组合中的其它问题</v>
      </c>
      <c r="D928" s="21" t="str">
        <f>IFERROR(IF(I928=1,INDEX( {"chinese","english","math","physics","chemistry","biology","politics","history","geography"},MATCH(C928,{"语文","英语","数学","物理","化学","生物","政治","历史","地理"},0)),IF(I928=2,INDEX(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928,{"单项选择","阅读理解","信息匹配","完形填空","短文填空","单句填空","短文改错","单句改错","句型转换","翻译短语","翻译句子","词汇/短语及固搭","完成句子","听力"},0)),"")), "")</f>
        <v/>
      </c>
      <c r="E928" s="21" t="str">
        <f t="shared" si="116"/>
        <v>知识点</v>
      </c>
      <c r="F928" s="21" t="str">
        <f t="shared" si="117"/>
        <v>亚</v>
      </c>
      <c r="G928" s="21" t="str">
        <f>INDEX( {"body","discipline","area","topic","point"},MATCH(E928,{"知识体","知识域","知识区","知识主题","知识点"},0))</f>
        <v>point</v>
      </c>
      <c r="H928" s="21" t="str">
        <f>INDEX( {"super","just","sub","infras"},MATCH(F928,{"超","恰","亚","次"},0))</f>
        <v>sub</v>
      </c>
      <c r="I928" s="21">
        <f>MATCH(E928,{"知识体","知识域","知识区","知识主题","知识点"},0)-1</f>
        <v>4</v>
      </c>
      <c r="J928" s="21">
        <f>MATCH(F928,{"超","恰","亚","次"},0)-1</f>
        <v>2</v>
      </c>
      <c r="K928" s="21" t="str">
        <f t="shared" si="118"/>
        <v>数学</v>
      </c>
      <c r="L928" s="26" t="s">
        <v>972</v>
      </c>
      <c r="M928" s="23"/>
      <c r="N928" s="23"/>
      <c r="O928" s="24" t="str">
        <f t="shared" si="112"/>
        <v xml:space="preserve">
  - 
    name:  排列与组合中的其它问题
    title:  排列与组合中的其它问题
    description: 
    koLyro: point
    koLyri:  sub
    son: </v>
      </c>
      <c r="P928" s="27" t="str">
        <f t="shared" si="119"/>
        <v xml:space="preserve">
            - 
              name:  排列与组合中的其它问题
              title:  排列与组合中的其它问题
              description: 
              koLyro: point
              koLyri:  sub
              son: </v>
      </c>
    </row>
    <row r="929" spans="1:16" ht="15" customHeight="1">
      <c r="A929" s="20">
        <f t="shared" si="113"/>
        <v>4</v>
      </c>
      <c r="B929" s="21" t="str">
        <f t="shared" si="114"/>
        <v>知识点</v>
      </c>
      <c r="C929" s="21" t="str">
        <f t="shared" si="115"/>
        <v>排列与组合中的求和</v>
      </c>
      <c r="D929" s="21" t="str">
        <f>IFERROR(IF(I929=1,INDEX( {"chinese","english","math","physics","chemistry","biology","politics","history","geography"},MATCH(C929,{"语文","英语","数学","物理","化学","生物","政治","历史","地理"},0)),IF(I929=2,INDEX(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929,{"单项选择","阅读理解","信息匹配","完形填空","短文填空","单句填空","短文改错","单句改错","句型转换","翻译短语","翻译句子","词汇/短语及固搭","完成句子","听力"},0)),"")), "")</f>
        <v/>
      </c>
      <c r="E929" s="21" t="str">
        <f t="shared" si="116"/>
        <v>知识点</v>
      </c>
      <c r="F929" s="21" t="str">
        <f t="shared" si="117"/>
        <v>恰</v>
      </c>
      <c r="G929" s="21" t="str">
        <f>INDEX( {"body","discipline","area","topic","point"},MATCH(E929,{"知识体","知识域","知识区","知识主题","知识点"},0))</f>
        <v>point</v>
      </c>
      <c r="H929" s="21" t="str">
        <f>INDEX( {"super","just","sub","infras"},MATCH(F929,{"超","恰","亚","次"},0))</f>
        <v>just</v>
      </c>
      <c r="I929" s="21">
        <f>MATCH(E929,{"知识体","知识域","知识区","知识主题","知识点"},0)-1</f>
        <v>4</v>
      </c>
      <c r="J929" s="21">
        <f>MATCH(F929,{"超","恰","亚","次"},0)-1</f>
        <v>1</v>
      </c>
      <c r="K929" s="21" t="str">
        <f t="shared" si="118"/>
        <v>数学</v>
      </c>
      <c r="L929" s="26" t="s">
        <v>973</v>
      </c>
      <c r="M929" s="23"/>
      <c r="N929" s="23"/>
      <c r="O929" s="24" t="str">
        <f t="shared" si="112"/>
        <v xml:space="preserve">
  - 
    name:  排列与组合中的求和
    title:  排列与组合中的求和
    description: 
    koLyro: point
    koLyri:  just
    son: </v>
      </c>
      <c r="P929" s="27" t="str">
        <f t="shared" si="119"/>
        <v xml:space="preserve">
          - 
            name:  排列与组合中的求和
            title:  排列与组合中的求和
            description: 
            koLyro: point
            koLyri:  just
            son: </v>
      </c>
    </row>
    <row r="930" spans="1:16" ht="15" customHeight="1">
      <c r="A930" s="20">
        <f t="shared" si="113"/>
        <v>3</v>
      </c>
      <c r="B930" s="21" t="str">
        <f t="shared" si="114"/>
        <v>知识主题</v>
      </c>
      <c r="C930" s="21" t="str">
        <f t="shared" si="115"/>
        <v xml:space="preserve"> 二项式定理</v>
      </c>
      <c r="D930" s="21" t="str">
        <f>IFERROR(IF(I930=1,INDEX( {"chinese","english","math","physics","chemistry","biology","politics","history","geography"},MATCH(C930,{"语文","英语","数学","物理","化学","生物","政治","历史","地理"},0)),IF(I930=2,INDEX(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930,{"单项选择","阅读理解","信息匹配","完形填空","短文填空","单句填空","短文改错","单句改错","句型转换","翻译短语","翻译句子","词汇/短语及固搭","完成句子","听力"},0)),"")), "")</f>
        <v/>
      </c>
      <c r="E930" s="21" t="str">
        <f t="shared" si="116"/>
        <v>知识主题</v>
      </c>
      <c r="F930" s="21" t="str">
        <f t="shared" si="117"/>
        <v>恰</v>
      </c>
      <c r="G930" s="21" t="str">
        <f>INDEX( {"body","discipline","area","topic","point"},MATCH(E930,{"知识体","知识域","知识区","知识主题","知识点"},0))</f>
        <v>topic</v>
      </c>
      <c r="H930" s="21" t="str">
        <f>INDEX( {"super","just","sub","infras"},MATCH(F930,{"超","恰","亚","次"},0))</f>
        <v>just</v>
      </c>
      <c r="I930" s="21">
        <f>MATCH(E930,{"知识体","知识域","知识区","知识主题","知识点"},0)-1</f>
        <v>3</v>
      </c>
      <c r="J930" s="21">
        <f>MATCH(F930,{"超","恰","亚","次"},0)-1</f>
        <v>1</v>
      </c>
      <c r="K930" s="21" t="str">
        <f t="shared" si="118"/>
        <v>数学</v>
      </c>
      <c r="L930" s="26" t="s">
        <v>4657</v>
      </c>
      <c r="M930" s="23" t="s">
        <v>975</v>
      </c>
      <c r="N930" s="23"/>
      <c r="O930" s="24" t="str">
        <f t="shared" si="112"/>
        <v xml:space="preserve">
  - 
    name:   二项式定理
    title:   二项式定理
    description: 
    koLyro: topic
    koLyri:  just
    son: </v>
      </c>
      <c r="P930" s="27" t="str">
        <f t="shared" si="119"/>
        <v xml:space="preserve">
        - 
          name:   二项式定理
          title:   二项式定理
          description: 
          koLyro: topic
          koLyri:  just
          son: </v>
      </c>
    </row>
    <row r="931" spans="1:16" ht="15" customHeight="1">
      <c r="A931" s="20">
        <f t="shared" si="113"/>
        <v>4</v>
      </c>
      <c r="B931" s="21" t="str">
        <f t="shared" si="114"/>
        <v>知识点</v>
      </c>
      <c r="C931" s="21" t="str">
        <f t="shared" si="115"/>
        <v>二项式定理</v>
      </c>
      <c r="D931" s="21" t="str">
        <f>IFERROR(IF(I931=1,INDEX( {"chinese","english","math","physics","chemistry","biology","politics","history","geography"},MATCH(C931,{"语文","英语","数学","物理","化学","生物","政治","历史","地理"},0)),IF(I931=2,INDEX(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931,{"单项选择","阅读理解","信息匹配","完形填空","短文填空","单句填空","短文改错","单句改错","句型转换","翻译短语","翻译句子","词汇/短语及固搭","完成句子","听力"},0)),"")), "")</f>
        <v/>
      </c>
      <c r="E931" s="21" t="str">
        <f t="shared" si="116"/>
        <v>知识点</v>
      </c>
      <c r="F931" s="21" t="str">
        <f t="shared" si="117"/>
        <v>恰</v>
      </c>
      <c r="G931" s="21" t="str">
        <f>INDEX( {"body","discipline","area","topic","point"},MATCH(E931,{"知识体","知识域","知识区","知识主题","知识点"},0))</f>
        <v>point</v>
      </c>
      <c r="H931" s="21" t="str">
        <f>INDEX( {"super","just","sub","infras"},MATCH(F931,{"超","恰","亚","次"},0))</f>
        <v>just</v>
      </c>
      <c r="I931" s="21">
        <f>MATCH(E931,{"知识体","知识域","知识区","知识主题","知识点"},0)-1</f>
        <v>4</v>
      </c>
      <c r="J931" s="21">
        <f>MATCH(F931,{"超","恰","亚","次"},0)-1</f>
        <v>1</v>
      </c>
      <c r="K931" s="21" t="str">
        <f t="shared" si="118"/>
        <v>数学</v>
      </c>
      <c r="L931" s="26" t="s">
        <v>976</v>
      </c>
      <c r="M931" s="23"/>
      <c r="N931" s="23"/>
      <c r="O931" s="24" t="str">
        <f t="shared" si="112"/>
        <v xml:space="preserve">
  - 
    name:  二项式定理
    title:  二项式定理
    description: 
    koLyro: point
    koLyri:  just
    son: </v>
      </c>
      <c r="P931" s="27" t="str">
        <f t="shared" si="119"/>
        <v xml:space="preserve">
          - 
            name:  二项式定理
            title:  二项式定理
            description: 
            koLyro: point
            koLyri:  just
            son: </v>
      </c>
    </row>
    <row r="932" spans="1:16" ht="15" customHeight="1">
      <c r="A932" s="20">
        <f t="shared" si="113"/>
        <v>5</v>
      </c>
      <c r="B932" s="21" t="str">
        <f t="shared" si="114"/>
        <v>知识亚点</v>
      </c>
      <c r="C932" s="21" t="str">
        <f t="shared" si="115"/>
        <v>二项式定理的概念</v>
      </c>
      <c r="D932" s="21" t="str">
        <f>IFERROR(IF(I932=1,INDEX( {"chinese","english","math","physics","chemistry","biology","politics","history","geography"},MATCH(C932,{"语文","英语","数学","物理","化学","生物","政治","历史","地理"},0)),IF(I932=2,INDEX(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932,{"单项选择","阅读理解","信息匹配","完形填空","短文填空","单句填空","短文改错","单句改错","句型转换","翻译短语","翻译句子","词汇/短语及固搭","完成句子","听力"},0)),"")), "")</f>
        <v/>
      </c>
      <c r="E932" s="21" t="str">
        <f t="shared" si="116"/>
        <v>知识点</v>
      </c>
      <c r="F932" s="21" t="str">
        <f t="shared" si="117"/>
        <v>亚</v>
      </c>
      <c r="G932" s="21" t="str">
        <f>INDEX( {"body","discipline","area","topic","point"},MATCH(E932,{"知识体","知识域","知识区","知识主题","知识点"},0))</f>
        <v>point</v>
      </c>
      <c r="H932" s="21" t="str">
        <f>INDEX( {"super","just","sub","infras"},MATCH(F932,{"超","恰","亚","次"},0))</f>
        <v>sub</v>
      </c>
      <c r="I932" s="21">
        <f>MATCH(E932,{"知识体","知识域","知识区","知识主题","知识点"},0)-1</f>
        <v>4</v>
      </c>
      <c r="J932" s="21">
        <f>MATCH(F932,{"超","恰","亚","次"},0)-1</f>
        <v>2</v>
      </c>
      <c r="K932" s="21" t="str">
        <f t="shared" si="118"/>
        <v>数学</v>
      </c>
      <c r="L932" s="26" t="s">
        <v>977</v>
      </c>
      <c r="M932" s="23"/>
      <c r="N932" s="23"/>
      <c r="O932" s="24" t="str">
        <f t="shared" si="112"/>
        <v xml:space="preserve">
  - 
    name:  二项式定理的概念
    title:  二项式定理的概念
    description: 
    koLyro: point
    koLyri:  sub
    son: </v>
      </c>
      <c r="P932" s="27" t="str">
        <f t="shared" si="119"/>
        <v xml:space="preserve">
            - 
              name:  二项式定理的概念
              title:  二项式定理的概念
              description: 
              koLyro: point
              koLyri:  sub
              son: </v>
      </c>
    </row>
    <row r="933" spans="1:16" ht="15" customHeight="1">
      <c r="A933" s="20">
        <f t="shared" si="113"/>
        <v>5</v>
      </c>
      <c r="B933" s="21" t="str">
        <f t="shared" si="114"/>
        <v>知识亚点</v>
      </c>
      <c r="C933" s="21" t="str">
        <f t="shared" si="115"/>
        <v>用二项式定理证明组合恒等式</v>
      </c>
      <c r="D933" s="21" t="str">
        <f>IFERROR(IF(I933=1,INDEX( {"chinese","english","math","physics","chemistry","biology","politics","history","geography"},MATCH(C933,{"语文","英语","数学","物理","化学","生物","政治","历史","地理"},0)),IF(I933=2,INDEX(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933,{"单项选择","阅读理解","信息匹配","完形填空","短文填空","单句填空","短文改错","单句改错","句型转换","翻译短语","翻译句子","词汇/短语及固搭","完成句子","听力"},0)),"")), "")</f>
        <v/>
      </c>
      <c r="E933" s="21" t="str">
        <f t="shared" si="116"/>
        <v>知识点</v>
      </c>
      <c r="F933" s="21" t="str">
        <f t="shared" si="117"/>
        <v>亚</v>
      </c>
      <c r="G933" s="21" t="str">
        <f>INDEX( {"body","discipline","area","topic","point"},MATCH(E933,{"知识体","知识域","知识区","知识主题","知识点"},0))</f>
        <v>point</v>
      </c>
      <c r="H933" s="21" t="str">
        <f>INDEX( {"super","just","sub","infras"},MATCH(F933,{"超","恰","亚","次"},0))</f>
        <v>sub</v>
      </c>
      <c r="I933" s="21">
        <f>MATCH(E933,{"知识体","知识域","知识区","知识主题","知识点"},0)-1</f>
        <v>4</v>
      </c>
      <c r="J933" s="21">
        <f>MATCH(F933,{"超","恰","亚","次"},0)-1</f>
        <v>2</v>
      </c>
      <c r="K933" s="21" t="str">
        <f t="shared" si="118"/>
        <v>数学</v>
      </c>
      <c r="L933" s="26" t="s">
        <v>978</v>
      </c>
      <c r="M933" s="23"/>
      <c r="N933" s="23"/>
      <c r="O933" s="24" t="str">
        <f t="shared" si="112"/>
        <v xml:space="preserve">
  - 
    name:  用二项式定理证明组合恒等式
    title:  用二项式定理证明组合恒等式
    description: 
    koLyro: point
    koLyri:  sub
    son: </v>
      </c>
      <c r="P933" s="27" t="str">
        <f t="shared" si="119"/>
        <v xml:space="preserve">
            - 
              name:  用二项式定理证明组合恒等式
              title:  用二项式定理证明组合恒等式
              description: 
              koLyro: point
              koLyri:  sub
              son: </v>
      </c>
    </row>
    <row r="934" spans="1:16" ht="15" customHeight="1">
      <c r="A934" s="20">
        <f t="shared" si="113"/>
        <v>5</v>
      </c>
      <c r="B934" s="21" t="str">
        <f t="shared" si="114"/>
        <v>知识亚点</v>
      </c>
      <c r="C934" s="21" t="str">
        <f t="shared" si="115"/>
        <v>用二项式定理解决整除、余数问题</v>
      </c>
      <c r="D934" s="21" t="str">
        <f>IFERROR(IF(I934=1,INDEX( {"chinese","english","math","physics","chemistry","biology","politics","history","geography"},MATCH(C934,{"语文","英语","数学","物理","化学","生物","政治","历史","地理"},0)),IF(I934=2,INDEX(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934,{"单项选择","阅读理解","信息匹配","完形填空","短文填空","单句填空","短文改错","单句改错","句型转换","翻译短语","翻译句子","词汇/短语及固搭","完成句子","听力"},0)),"")), "")</f>
        <v/>
      </c>
      <c r="E934" s="21" t="str">
        <f t="shared" si="116"/>
        <v>知识点</v>
      </c>
      <c r="F934" s="21" t="str">
        <f t="shared" si="117"/>
        <v>亚</v>
      </c>
      <c r="G934" s="21" t="str">
        <f>INDEX( {"body","discipline","area","topic","point"},MATCH(E934,{"知识体","知识域","知识区","知识主题","知识点"},0))</f>
        <v>point</v>
      </c>
      <c r="H934" s="21" t="str">
        <f>INDEX( {"super","just","sub","infras"},MATCH(F934,{"超","恰","亚","次"},0))</f>
        <v>sub</v>
      </c>
      <c r="I934" s="21">
        <f>MATCH(E934,{"知识体","知识域","知识区","知识主题","知识点"},0)-1</f>
        <v>4</v>
      </c>
      <c r="J934" s="21">
        <f>MATCH(F934,{"超","恰","亚","次"},0)-1</f>
        <v>2</v>
      </c>
      <c r="K934" s="21" t="str">
        <f t="shared" si="118"/>
        <v>数学</v>
      </c>
      <c r="L934" s="26" t="s">
        <v>979</v>
      </c>
      <c r="M934" s="23"/>
      <c r="N934" s="23"/>
      <c r="O934" s="24" t="str">
        <f t="shared" si="112"/>
        <v xml:space="preserve">
  - 
    name:  用二项式定理解决整除、余数问题
    title:  用二项式定理解决整除、余数问题
    description: 
    koLyro: point
    koLyri:  sub
    son: </v>
      </c>
      <c r="P934" s="27" t="str">
        <f t="shared" si="119"/>
        <v xml:space="preserve">
            - 
              name:  用二项式定理解决整除、余数问题
              title:  用二项式定理解决整除、余数问题
              description: 
              koLyro: point
              koLyri:  sub
              son: </v>
      </c>
    </row>
    <row r="935" spans="1:16" ht="15" customHeight="1">
      <c r="A935" s="20">
        <f t="shared" si="113"/>
        <v>5</v>
      </c>
      <c r="B935" s="21" t="str">
        <f t="shared" si="114"/>
        <v>知识亚点</v>
      </c>
      <c r="C935" s="21" t="str">
        <f t="shared" si="115"/>
        <v>用二项式定理解决近似计算问题</v>
      </c>
      <c r="D935" s="21" t="str">
        <f>IFERROR(IF(I935=1,INDEX( {"chinese","english","math","physics","chemistry","biology","politics","history","geography"},MATCH(C935,{"语文","英语","数学","物理","化学","生物","政治","历史","地理"},0)),IF(I935=2,INDEX(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935,{"单项选择","阅读理解","信息匹配","完形填空","短文填空","单句填空","短文改错","单句改错","句型转换","翻译短语","翻译句子","词汇/短语及固搭","完成句子","听力"},0)),"")), "")</f>
        <v/>
      </c>
      <c r="E935" s="21" t="str">
        <f t="shared" si="116"/>
        <v>知识点</v>
      </c>
      <c r="F935" s="21" t="str">
        <f t="shared" si="117"/>
        <v>亚</v>
      </c>
      <c r="G935" s="21" t="str">
        <f>INDEX( {"body","discipline","area","topic","point"},MATCH(E935,{"知识体","知识域","知识区","知识主题","知识点"},0))</f>
        <v>point</v>
      </c>
      <c r="H935" s="21" t="str">
        <f>INDEX( {"super","just","sub","infras"},MATCH(F935,{"超","恰","亚","次"},0))</f>
        <v>sub</v>
      </c>
      <c r="I935" s="21">
        <f>MATCH(E935,{"知识体","知识域","知识区","知识主题","知识点"},0)-1</f>
        <v>4</v>
      </c>
      <c r="J935" s="21">
        <f>MATCH(F935,{"超","恰","亚","次"},0)-1</f>
        <v>2</v>
      </c>
      <c r="K935" s="21" t="str">
        <f t="shared" si="118"/>
        <v>数学</v>
      </c>
      <c r="L935" s="26" t="s">
        <v>980</v>
      </c>
      <c r="M935" s="23"/>
      <c r="N935" s="23"/>
      <c r="O935" s="24" t="str">
        <f t="shared" si="112"/>
        <v xml:space="preserve">
  - 
    name:  用二项式定理解决近似计算问题
    title:  用二项式定理解决近似计算问题
    description: 
    koLyro: point
    koLyri:  sub
    son: </v>
      </c>
      <c r="P935" s="27" t="str">
        <f t="shared" si="119"/>
        <v xml:space="preserve">
            - 
              name:  用二项式定理解决近似计算问题
              title:  用二项式定理解决近似计算问题
              description: 
              koLyro: point
              koLyri:  sub
              son: </v>
      </c>
    </row>
    <row r="936" spans="1:16" ht="15" customHeight="1">
      <c r="A936" s="20">
        <f t="shared" si="113"/>
        <v>5</v>
      </c>
      <c r="B936" s="21" t="str">
        <f t="shared" si="114"/>
        <v>知识亚点</v>
      </c>
      <c r="C936" s="21" t="str">
        <f t="shared" si="115"/>
        <v>二项式定理的逆应用</v>
      </c>
      <c r="D936" s="21" t="str">
        <f>IFERROR(IF(I936=1,INDEX( {"chinese","english","math","physics","chemistry","biology","politics","history","geography"},MATCH(C936,{"语文","英语","数学","物理","化学","生物","政治","历史","地理"},0)),IF(I936=2,INDEX(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936,{"单项选择","阅读理解","信息匹配","完形填空","短文填空","单句填空","短文改错","单句改错","句型转换","翻译短语","翻译句子","词汇/短语及固搭","完成句子","听力"},0)),"")), "")</f>
        <v/>
      </c>
      <c r="E936" s="21" t="str">
        <f t="shared" si="116"/>
        <v>知识点</v>
      </c>
      <c r="F936" s="21" t="str">
        <f t="shared" si="117"/>
        <v>亚</v>
      </c>
      <c r="G936" s="21" t="str">
        <f>INDEX( {"body","discipline","area","topic","point"},MATCH(E936,{"知识体","知识域","知识区","知识主题","知识点"},0))</f>
        <v>point</v>
      </c>
      <c r="H936" s="21" t="str">
        <f>INDEX( {"super","just","sub","infras"},MATCH(F936,{"超","恰","亚","次"},0))</f>
        <v>sub</v>
      </c>
      <c r="I936" s="21">
        <f>MATCH(E936,{"知识体","知识域","知识区","知识主题","知识点"},0)-1</f>
        <v>4</v>
      </c>
      <c r="J936" s="21">
        <f>MATCH(F936,{"超","恰","亚","次"},0)-1</f>
        <v>2</v>
      </c>
      <c r="K936" s="21" t="str">
        <f t="shared" si="118"/>
        <v>数学</v>
      </c>
      <c r="L936" s="26" t="s">
        <v>981</v>
      </c>
      <c r="M936" s="23"/>
      <c r="N936" s="23"/>
      <c r="O936" s="24" t="str">
        <f t="shared" si="112"/>
        <v xml:space="preserve">
  - 
    name:  二项式定理的逆应用
    title:  二项式定理的逆应用
    description: 
    koLyro: point
    koLyri:  sub
    son: </v>
      </c>
      <c r="P936" s="27" t="str">
        <f t="shared" si="119"/>
        <v xml:space="preserve">
            - 
              name:  二项式定理的逆应用
              title:  二项式定理的逆应用
              description: 
              koLyro: point
              koLyri:  sub
              son: </v>
      </c>
    </row>
    <row r="937" spans="1:16" ht="15" customHeight="1">
      <c r="A937" s="20">
        <f t="shared" si="113"/>
        <v>5</v>
      </c>
      <c r="B937" s="21" t="str">
        <f t="shared" si="114"/>
        <v>知识亚点</v>
      </c>
      <c r="C937" s="21" t="str">
        <f t="shared" si="115"/>
        <v>二项展开式的通项公式</v>
      </c>
      <c r="D937" s="21" t="str">
        <f>IFERROR(IF(I937=1,INDEX( {"chinese","english","math","physics","chemistry","biology","politics","history","geography"},MATCH(C937,{"语文","英语","数学","物理","化学","生物","政治","历史","地理"},0)),IF(I937=2,INDEX(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937,{"单项选择","阅读理解","信息匹配","完形填空","短文填空","单句填空","短文改错","单句改错","句型转换","翻译短语","翻译句子","词汇/短语及固搭","完成句子","听力"},0)),"")), "")</f>
        <v/>
      </c>
      <c r="E937" s="21" t="str">
        <f t="shared" si="116"/>
        <v>知识点</v>
      </c>
      <c r="F937" s="21" t="str">
        <f t="shared" si="117"/>
        <v>亚</v>
      </c>
      <c r="G937" s="21" t="str">
        <f>INDEX( {"body","discipline","area","topic","point"},MATCH(E937,{"知识体","知识域","知识区","知识主题","知识点"},0))</f>
        <v>point</v>
      </c>
      <c r="H937" s="21" t="str">
        <f>INDEX( {"super","just","sub","infras"},MATCH(F937,{"超","恰","亚","次"},0))</f>
        <v>sub</v>
      </c>
      <c r="I937" s="21">
        <f>MATCH(E937,{"知识体","知识域","知识区","知识主题","知识点"},0)-1</f>
        <v>4</v>
      </c>
      <c r="J937" s="21">
        <f>MATCH(F937,{"超","恰","亚","次"},0)-1</f>
        <v>2</v>
      </c>
      <c r="K937" s="21" t="str">
        <f t="shared" si="118"/>
        <v>数学</v>
      </c>
      <c r="L937" s="26" t="s">
        <v>982</v>
      </c>
      <c r="M937" s="23"/>
      <c r="N937" s="23"/>
      <c r="O937" s="24" t="str">
        <f t="shared" si="112"/>
        <v xml:space="preserve">
  - 
    name:  二项展开式的通项公式
    title:  二项展开式的通项公式
    description: 
    koLyro: point
    koLyri:  sub
    son: </v>
      </c>
      <c r="P937" s="27" t="str">
        <f t="shared" si="119"/>
        <v xml:space="preserve">
            - 
              name:  二项展开式的通项公式
              title:  二项展开式的通项公式
              description: 
              koLyro: point
              koLyri:  sub
              son: </v>
      </c>
    </row>
    <row r="938" spans="1:16" ht="15" customHeight="1">
      <c r="A938" s="20">
        <f t="shared" si="113"/>
        <v>5</v>
      </c>
      <c r="B938" s="21" t="str">
        <f t="shared" si="114"/>
        <v>知识亚点</v>
      </c>
      <c r="C938" s="21" t="str">
        <f t="shared" si="115"/>
        <v>二项展开式中的特征项</v>
      </c>
      <c r="D938" s="21" t="str">
        <f>IFERROR(IF(I938=1,INDEX( {"chinese","english","math","physics","chemistry","biology","politics","history","geography"},MATCH(C938,{"语文","英语","数学","物理","化学","生物","政治","历史","地理"},0)),IF(I938=2,INDEX(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938,{"单项选择","阅读理解","信息匹配","完形填空","短文填空","单句填空","短文改错","单句改错","句型转换","翻译短语","翻译句子","词汇/短语及固搭","完成句子","听力"},0)),"")), "")</f>
        <v/>
      </c>
      <c r="E938" s="21" t="str">
        <f t="shared" si="116"/>
        <v>知识点</v>
      </c>
      <c r="F938" s="21" t="str">
        <f t="shared" si="117"/>
        <v>亚</v>
      </c>
      <c r="G938" s="21" t="str">
        <f>INDEX( {"body","discipline","area","topic","point"},MATCH(E938,{"知识体","知识域","知识区","知识主题","知识点"},0))</f>
        <v>point</v>
      </c>
      <c r="H938" s="21" t="str">
        <f>INDEX( {"super","just","sub","infras"},MATCH(F938,{"超","恰","亚","次"},0))</f>
        <v>sub</v>
      </c>
      <c r="I938" s="21">
        <f>MATCH(E938,{"知识体","知识域","知识区","知识主题","知识点"},0)-1</f>
        <v>4</v>
      </c>
      <c r="J938" s="21">
        <f>MATCH(F938,{"超","恰","亚","次"},0)-1</f>
        <v>2</v>
      </c>
      <c r="K938" s="21" t="str">
        <f t="shared" si="118"/>
        <v>数学</v>
      </c>
      <c r="L938" s="26" t="s">
        <v>983</v>
      </c>
      <c r="M938" s="23"/>
      <c r="N938" s="23"/>
      <c r="O938" s="24" t="str">
        <f t="shared" si="112"/>
        <v xml:space="preserve">
  - 
    name:  二项展开式中的特征项
    title:  二项展开式中的特征项
    description: 
    koLyro: point
    koLyri:  sub
    son: </v>
      </c>
      <c r="P938" s="27" t="str">
        <f t="shared" si="119"/>
        <v xml:space="preserve">
            - 
              name:  二项展开式中的特征项
              title:  二项展开式中的特征项
              description: 
              koLyro: point
              koLyri:  sub
              son: </v>
      </c>
    </row>
    <row r="939" spans="1:16" ht="15" customHeight="1">
      <c r="A939" s="20">
        <f t="shared" si="113"/>
        <v>5</v>
      </c>
      <c r="B939" s="21" t="str">
        <f t="shared" si="114"/>
        <v>知识亚点</v>
      </c>
      <c r="C939" s="21" t="str">
        <f t="shared" si="115"/>
        <v>二项展开式中项的系数和</v>
      </c>
      <c r="D939" s="21" t="str">
        <f>IFERROR(IF(I939=1,INDEX( {"chinese","english","math","physics","chemistry","biology","politics","history","geography"},MATCH(C939,{"语文","英语","数学","物理","化学","生物","政治","历史","地理"},0)),IF(I939=2,INDEX(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939,{"单项选择","阅读理解","信息匹配","完形填空","短文填空","单句填空","短文改错","单句改错","句型转换","翻译短语","翻译句子","词汇/短语及固搭","完成句子","听力"},0)),"")), "")</f>
        <v/>
      </c>
      <c r="E939" s="21" t="str">
        <f t="shared" si="116"/>
        <v>知识点</v>
      </c>
      <c r="F939" s="21" t="str">
        <f t="shared" si="117"/>
        <v>亚</v>
      </c>
      <c r="G939" s="21" t="str">
        <f>INDEX( {"body","discipline","area","topic","point"},MATCH(E939,{"知识体","知识域","知识区","知识主题","知识点"},0))</f>
        <v>point</v>
      </c>
      <c r="H939" s="21" t="str">
        <f>INDEX( {"super","just","sub","infras"},MATCH(F939,{"超","恰","亚","次"},0))</f>
        <v>sub</v>
      </c>
      <c r="I939" s="21">
        <f>MATCH(E939,{"知识体","知识域","知识区","知识主题","知识点"},0)-1</f>
        <v>4</v>
      </c>
      <c r="J939" s="21">
        <f>MATCH(F939,{"超","恰","亚","次"},0)-1</f>
        <v>2</v>
      </c>
      <c r="K939" s="21" t="str">
        <f t="shared" si="118"/>
        <v>数学</v>
      </c>
      <c r="L939" s="26" t="s">
        <v>984</v>
      </c>
      <c r="M939" s="23"/>
      <c r="N939" s="23"/>
      <c r="O939" s="24" t="str">
        <f t="shared" si="112"/>
        <v xml:space="preserve">
  - 
    name:  二项展开式中项的系数和
    title:  二项展开式中项的系数和
    description: 
    koLyro: point
    koLyri:  sub
    son: </v>
      </c>
      <c r="P939" s="27" t="str">
        <f t="shared" si="119"/>
        <v xml:space="preserve">
            - 
              name:  二项展开式中项的系数和
              title:  二项展开式中项的系数和
              description: 
              koLyro: point
              koLyri:  sub
              son: </v>
      </c>
    </row>
    <row r="940" spans="1:16" ht="15" customHeight="1">
      <c r="A940" s="20">
        <f t="shared" si="113"/>
        <v>5</v>
      </c>
      <c r="B940" s="21" t="str">
        <f t="shared" si="114"/>
        <v>知识亚点</v>
      </c>
      <c r="C940" s="21" t="str">
        <f t="shared" si="115"/>
        <v>二项展开式中的参数问题</v>
      </c>
      <c r="D940" s="21" t="str">
        <f>IFERROR(IF(I940=1,INDEX( {"chinese","english","math","physics","chemistry","biology","politics","history","geography"},MATCH(C940,{"语文","英语","数学","物理","化学","生物","政治","历史","地理"},0)),IF(I940=2,INDEX(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940,{"单项选择","阅读理解","信息匹配","完形填空","短文填空","单句填空","短文改错","单句改错","句型转换","翻译短语","翻译句子","词汇/短语及固搭","完成句子","听力"},0)),"")), "")</f>
        <v/>
      </c>
      <c r="E940" s="21" t="str">
        <f t="shared" si="116"/>
        <v>知识点</v>
      </c>
      <c r="F940" s="21" t="str">
        <f t="shared" si="117"/>
        <v>亚</v>
      </c>
      <c r="G940" s="21" t="str">
        <f>INDEX( {"body","discipline","area","topic","point"},MATCH(E940,{"知识体","知识域","知识区","知识主题","知识点"},0))</f>
        <v>point</v>
      </c>
      <c r="H940" s="21" t="str">
        <f>INDEX( {"super","just","sub","infras"},MATCH(F940,{"超","恰","亚","次"},0))</f>
        <v>sub</v>
      </c>
      <c r="I940" s="21">
        <f>MATCH(E940,{"知识体","知识域","知识区","知识主题","知识点"},0)-1</f>
        <v>4</v>
      </c>
      <c r="J940" s="21">
        <f>MATCH(F940,{"超","恰","亚","次"},0)-1</f>
        <v>2</v>
      </c>
      <c r="K940" s="21" t="str">
        <f t="shared" si="118"/>
        <v>数学</v>
      </c>
      <c r="L940" s="26" t="s">
        <v>985</v>
      </c>
      <c r="M940" s="23"/>
      <c r="N940" s="23"/>
      <c r="O940" s="24" t="str">
        <f t="shared" si="112"/>
        <v xml:space="preserve">
  - 
    name:  二项展开式中的参数问题
    title:  二项展开式中的参数问题
    description: 
    koLyro: point
    koLyri:  sub
    son: </v>
      </c>
      <c r="P940" s="27" t="str">
        <f t="shared" si="119"/>
        <v xml:space="preserve">
            - 
              name:  二项展开式中的参数问题
              title:  二项展开式中的参数问题
              description: 
              koLyro: point
              koLyri:  sub
              son: </v>
      </c>
    </row>
    <row r="941" spans="1:16" ht="15" customHeight="1">
      <c r="A941" s="20">
        <f t="shared" si="113"/>
        <v>5</v>
      </c>
      <c r="B941" s="21" t="str">
        <f t="shared" si="114"/>
        <v>知识亚点</v>
      </c>
      <c r="C941" s="21" t="str">
        <f t="shared" si="115"/>
        <v>二项式系数的计算</v>
      </c>
      <c r="D941" s="21" t="str">
        <f>IFERROR(IF(I941=1,INDEX( {"chinese","english","math","physics","chemistry","biology","politics","history","geography"},MATCH(C941,{"语文","英语","数学","物理","化学","生物","政治","历史","地理"},0)),IF(I941=2,INDEX(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941,{"单项选择","阅读理解","信息匹配","完形填空","短文填空","单句填空","短文改错","单句改错","句型转换","翻译短语","翻译句子","词汇/短语及固搭","完成句子","听力"},0)),"")), "")</f>
        <v/>
      </c>
      <c r="E941" s="21" t="str">
        <f t="shared" si="116"/>
        <v>知识点</v>
      </c>
      <c r="F941" s="21" t="str">
        <f t="shared" si="117"/>
        <v>亚</v>
      </c>
      <c r="G941" s="21" t="str">
        <f>INDEX( {"body","discipline","area","topic","point"},MATCH(E941,{"知识体","知识域","知识区","知识主题","知识点"},0))</f>
        <v>point</v>
      </c>
      <c r="H941" s="21" t="str">
        <f>INDEX( {"super","just","sub","infras"},MATCH(F941,{"超","恰","亚","次"},0))</f>
        <v>sub</v>
      </c>
      <c r="I941" s="21">
        <f>MATCH(E941,{"知识体","知识域","知识区","知识主题","知识点"},0)-1</f>
        <v>4</v>
      </c>
      <c r="J941" s="21">
        <f>MATCH(F941,{"超","恰","亚","次"},0)-1</f>
        <v>2</v>
      </c>
      <c r="K941" s="21" t="str">
        <f t="shared" si="118"/>
        <v>数学</v>
      </c>
      <c r="L941" s="26" t="s">
        <v>986</v>
      </c>
      <c r="M941" s="23"/>
      <c r="N941" s="23"/>
      <c r="O941" s="24" t="str">
        <f t="shared" si="112"/>
        <v xml:space="preserve">
  - 
    name:  二项式系数的计算
    title:  二项式系数的计算
    description: 
    koLyro: point
    koLyri:  sub
    son: </v>
      </c>
      <c r="P941" s="27" t="str">
        <f t="shared" si="119"/>
        <v xml:space="preserve">
            - 
              name:  二项式系数的计算
              title:  二项式系数的计算
              description: 
              koLyro: point
              koLyri:  sub
              son: </v>
      </c>
    </row>
    <row r="942" spans="1:16" ht="15" customHeight="1">
      <c r="A942" s="20">
        <f t="shared" si="113"/>
        <v>5</v>
      </c>
      <c r="B942" s="21" t="str">
        <f t="shared" si="114"/>
        <v>知识亚点</v>
      </c>
      <c r="C942" s="21" t="str">
        <f t="shared" si="115"/>
        <v>二项式系数的和</v>
      </c>
      <c r="D942" s="21" t="str">
        <f>IFERROR(IF(I942=1,INDEX( {"chinese","english","math","physics","chemistry","biology","politics","history","geography"},MATCH(C942,{"语文","英语","数学","物理","化学","生物","政治","历史","地理"},0)),IF(I942=2,INDEX(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942,{"单项选择","阅读理解","信息匹配","完形填空","短文填空","单句填空","短文改错","单句改错","句型转换","翻译短语","翻译句子","词汇/短语及固搭","完成句子","听力"},0)),"")), "")</f>
        <v/>
      </c>
      <c r="E942" s="21" t="str">
        <f t="shared" si="116"/>
        <v>知识点</v>
      </c>
      <c r="F942" s="21" t="str">
        <f t="shared" si="117"/>
        <v>亚</v>
      </c>
      <c r="G942" s="21" t="str">
        <f>INDEX( {"body","discipline","area","topic","point"},MATCH(E942,{"知识体","知识域","知识区","知识主题","知识点"},0))</f>
        <v>point</v>
      </c>
      <c r="H942" s="21" t="str">
        <f>INDEX( {"super","just","sub","infras"},MATCH(F942,{"超","恰","亚","次"},0))</f>
        <v>sub</v>
      </c>
      <c r="I942" s="21">
        <f>MATCH(E942,{"知识体","知识域","知识区","知识主题","知识点"},0)-1</f>
        <v>4</v>
      </c>
      <c r="J942" s="21">
        <f>MATCH(F942,{"超","恰","亚","次"},0)-1</f>
        <v>2</v>
      </c>
      <c r="K942" s="21" t="str">
        <f t="shared" si="118"/>
        <v>数学</v>
      </c>
      <c r="L942" s="26" t="s">
        <v>987</v>
      </c>
      <c r="M942" s="23"/>
      <c r="N942" s="23"/>
      <c r="O942" s="24" t="str">
        <f t="shared" si="112"/>
        <v xml:space="preserve">
  - 
    name:  二项式系数的和
    title:  二项式系数的和
    description: 
    koLyro: point
    koLyri:  sub
    son: </v>
      </c>
      <c r="P942" s="27" t="str">
        <f t="shared" si="119"/>
        <v xml:space="preserve">
            - 
              name:  二项式系数的和
              title:  二项式系数的和
              description: 
              koLyro: point
              koLyri:  sub
              son: </v>
      </c>
    </row>
    <row r="943" spans="1:16" ht="15" customHeight="1">
      <c r="A943" s="20">
        <f t="shared" si="113"/>
        <v>5</v>
      </c>
      <c r="B943" s="21" t="str">
        <f t="shared" si="114"/>
        <v>知识亚点</v>
      </c>
      <c r="C943" s="21" t="str">
        <f t="shared" si="115"/>
        <v>二项式系数的性质</v>
      </c>
      <c r="D943" s="21" t="str">
        <f>IFERROR(IF(I943=1,INDEX( {"chinese","english","math","physics","chemistry","biology","politics","history","geography"},MATCH(C943,{"语文","英语","数学","物理","化学","生物","政治","历史","地理"},0)),IF(I943=2,INDEX(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943,{"单项选择","阅读理解","信息匹配","完形填空","短文填空","单句填空","短文改错","单句改错","句型转换","翻译短语","翻译句子","词汇/短语及固搭","完成句子","听力"},0)),"")), "")</f>
        <v/>
      </c>
      <c r="E943" s="21" t="str">
        <f t="shared" si="116"/>
        <v>知识点</v>
      </c>
      <c r="F943" s="21" t="str">
        <f t="shared" si="117"/>
        <v>亚</v>
      </c>
      <c r="G943" s="21" t="str">
        <f>INDEX( {"body","discipline","area","topic","point"},MATCH(E943,{"知识体","知识域","知识区","知识主题","知识点"},0))</f>
        <v>point</v>
      </c>
      <c r="H943" s="21" t="str">
        <f>INDEX( {"super","just","sub","infras"},MATCH(F943,{"超","恰","亚","次"},0))</f>
        <v>sub</v>
      </c>
      <c r="I943" s="21">
        <f>MATCH(E943,{"知识体","知识域","知识区","知识主题","知识点"},0)-1</f>
        <v>4</v>
      </c>
      <c r="J943" s="21">
        <f>MATCH(F943,{"超","恰","亚","次"},0)-1</f>
        <v>2</v>
      </c>
      <c r="K943" s="21" t="str">
        <f t="shared" si="118"/>
        <v>数学</v>
      </c>
      <c r="L943" s="26" t="s">
        <v>988</v>
      </c>
      <c r="M943" s="23"/>
      <c r="N943" s="23"/>
      <c r="O943" s="24" t="str">
        <f t="shared" si="112"/>
        <v xml:space="preserve">
  - 
    name:  二项式系数的性质
    title:  二项式系数的性质
    description: 
    koLyro: point
    koLyri:  sub
    son: </v>
      </c>
      <c r="P943" s="27" t="str">
        <f t="shared" si="119"/>
        <v xml:space="preserve">
            - 
              name:  二项式系数的性质
              title:  二项式系数的性质
              description: 
              koLyro: point
              koLyri:  sub
              son: </v>
      </c>
    </row>
    <row r="944" spans="1:16" ht="15" customHeight="1">
      <c r="A944" s="20">
        <f t="shared" si="113"/>
        <v>4</v>
      </c>
      <c r="B944" s="21" t="str">
        <f t="shared" si="114"/>
        <v>知识点</v>
      </c>
      <c r="C944" s="21" t="str">
        <f t="shared" si="115"/>
        <v>多项展开式</v>
      </c>
      <c r="D944" s="21" t="str">
        <f>IFERROR(IF(I944=1,INDEX( {"chinese","english","math","physics","chemistry","biology","politics","history","geography"},MATCH(C944,{"语文","英语","数学","物理","化学","生物","政治","历史","地理"},0)),IF(I944=2,INDEX(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944,{"单项选择","阅读理解","信息匹配","完形填空","短文填空","单句填空","短文改错","单句改错","句型转换","翻译短语","翻译句子","词汇/短语及固搭","完成句子","听力"},0)),"")), "")</f>
        <v/>
      </c>
      <c r="E944" s="21" t="str">
        <f t="shared" si="116"/>
        <v>知识点</v>
      </c>
      <c r="F944" s="21" t="str">
        <f t="shared" si="117"/>
        <v>恰</v>
      </c>
      <c r="G944" s="21" t="str">
        <f>INDEX( {"body","discipline","area","topic","point"},MATCH(E944,{"知识体","知识域","知识区","知识主题","知识点"},0))</f>
        <v>point</v>
      </c>
      <c r="H944" s="21" t="str">
        <f>INDEX( {"super","just","sub","infras"},MATCH(F944,{"超","恰","亚","次"},0))</f>
        <v>just</v>
      </c>
      <c r="I944" s="21">
        <f>MATCH(E944,{"知识体","知识域","知识区","知识主题","知识点"},0)-1</f>
        <v>4</v>
      </c>
      <c r="J944" s="21">
        <f>MATCH(F944,{"超","恰","亚","次"},0)-1</f>
        <v>1</v>
      </c>
      <c r="K944" s="21" t="str">
        <f t="shared" si="118"/>
        <v>数学</v>
      </c>
      <c r="L944" s="26" t="s">
        <v>989</v>
      </c>
      <c r="M944" s="23"/>
      <c r="N944" s="23"/>
      <c r="O944" s="24" t="str">
        <f t="shared" si="112"/>
        <v xml:space="preserve">
  - 
    name:  多项展开式
    title:  多项展开式
    description: 
    koLyro: point
    koLyri:  just
    son: </v>
      </c>
      <c r="P944" s="27" t="str">
        <f t="shared" si="119"/>
        <v xml:space="preserve">
          - 
            name:  多项展开式
            title:  多项展开式
            description: 
            koLyro: point
            koLyri:  just
            son: </v>
      </c>
    </row>
    <row r="945" spans="1:41" ht="15" customHeight="1">
      <c r="A945" s="20">
        <f t="shared" si="113"/>
        <v>3</v>
      </c>
      <c r="B945" s="21" t="str">
        <f t="shared" si="114"/>
        <v>知识主题</v>
      </c>
      <c r="C945" s="21" t="str">
        <f t="shared" si="115"/>
        <v xml:space="preserve"> 随机事件的概率</v>
      </c>
      <c r="D945" s="21" t="str">
        <f>IFERROR(IF(I945=1,INDEX( {"chinese","english","math","physics","chemistry","biology","politics","history","geography"},MATCH(C945,{"语文","英语","数学","物理","化学","生物","政治","历史","地理"},0)),IF(I945=2,INDEX(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945,{"单项选择","阅读理解","信息匹配","完形填空","短文填空","单句填空","短文改错","单句改错","句型转换","翻译短语","翻译句子","词汇/短语及固搭","完成句子","听力"},0)),"")), "")</f>
        <v/>
      </c>
      <c r="E945" s="21" t="str">
        <f t="shared" si="116"/>
        <v>知识主题</v>
      </c>
      <c r="F945" s="21" t="str">
        <f t="shared" si="117"/>
        <v>恰</v>
      </c>
      <c r="G945" s="21" t="str">
        <f>INDEX( {"body","discipline","area","topic","point"},MATCH(E945,{"知识体","知识域","知识区","知识主题","知识点"},0))</f>
        <v>topic</v>
      </c>
      <c r="H945" s="21" t="str">
        <f>INDEX( {"super","just","sub","infras"},MATCH(F945,{"超","恰","亚","次"},0))</f>
        <v>just</v>
      </c>
      <c r="I945" s="21">
        <f>MATCH(E945,{"知识体","知识域","知识区","知识主题","知识点"},0)-1</f>
        <v>3</v>
      </c>
      <c r="J945" s="21">
        <f>MATCH(F945,{"超","恰","亚","次"},0)-1</f>
        <v>1</v>
      </c>
      <c r="K945" s="21" t="str">
        <f t="shared" si="118"/>
        <v>数学</v>
      </c>
      <c r="L945" s="26" t="s">
        <v>4658</v>
      </c>
      <c r="M945" s="23" t="s">
        <v>990</v>
      </c>
      <c r="N945" s="23"/>
      <c r="O945" s="24" t="str">
        <f t="shared" si="112"/>
        <v xml:space="preserve">
  - 
    name:   随机事件的概率
    title:   随机事件的概率
    description: 
    koLyro: topic
    koLyri:  just
    son: </v>
      </c>
      <c r="P945" s="27" t="str">
        <f t="shared" si="119"/>
        <v xml:space="preserve">
        - 
          name:   随机事件的概率
          title:   随机事件的概率
          description: 
          koLyro: topic
          koLyri:  just
          son: </v>
      </c>
    </row>
    <row r="946" spans="1:41" ht="15" customHeight="1">
      <c r="A946" s="20">
        <f t="shared" si="113"/>
        <v>4</v>
      </c>
      <c r="B946" s="21" t="str">
        <f t="shared" si="114"/>
        <v>知识点</v>
      </c>
      <c r="C946" s="21" t="str">
        <f t="shared" si="115"/>
        <v>事件</v>
      </c>
      <c r="D946" s="21" t="str">
        <f>IFERROR(IF(I946=1,INDEX( {"chinese","english","math","physics","chemistry","biology","politics","history","geography"},MATCH(C946,{"语文","英语","数学","物理","化学","生物","政治","历史","地理"},0)),IF(I946=2,INDEX(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946,{"单项选择","阅读理解","信息匹配","完形填空","短文填空","单句填空","短文改错","单句改错","句型转换","翻译短语","翻译句子","词汇/短语及固搭","完成句子","听力"},0)),"")), "")</f>
        <v/>
      </c>
      <c r="E946" s="21" t="str">
        <f t="shared" si="116"/>
        <v>知识点</v>
      </c>
      <c r="F946" s="21" t="str">
        <f t="shared" si="117"/>
        <v>恰</v>
      </c>
      <c r="G946" s="21" t="str">
        <f>INDEX( {"body","discipline","area","topic","point"},MATCH(E946,{"知识体","知识域","知识区","知识主题","知识点"},0))</f>
        <v>point</v>
      </c>
      <c r="H946" s="21" t="str">
        <f>INDEX( {"super","just","sub","infras"},MATCH(F946,{"超","恰","亚","次"},0))</f>
        <v>just</v>
      </c>
      <c r="I946" s="21">
        <f>MATCH(E946,{"知识体","知识域","知识区","知识主题","知识点"},0)-1</f>
        <v>4</v>
      </c>
      <c r="J946" s="21">
        <f>MATCH(F946,{"超","恰","亚","次"},0)-1</f>
        <v>1</v>
      </c>
      <c r="K946" s="21" t="str">
        <f t="shared" si="118"/>
        <v>数学</v>
      </c>
      <c r="L946" s="26" t="s">
        <v>991</v>
      </c>
      <c r="M946" s="23"/>
      <c r="N946" s="23"/>
      <c r="O946" s="24" t="str">
        <f t="shared" si="112"/>
        <v xml:space="preserve">
  - 
    name:  事件
    title:  事件
    description: 
    koLyro: point
    koLyri:  just
    son: </v>
      </c>
      <c r="P946" s="27" t="str">
        <f t="shared" si="119"/>
        <v xml:space="preserve">
          - 
            name:  事件
            title:  事件
            description: 
            koLyro: point
            koLyri:  just
            son: </v>
      </c>
    </row>
    <row r="947" spans="1:41" ht="15" customHeight="1">
      <c r="A947" s="20">
        <f t="shared" si="113"/>
        <v>4</v>
      </c>
      <c r="B947" s="21" t="str">
        <f t="shared" si="114"/>
        <v>知识点</v>
      </c>
      <c r="C947" s="21" t="str">
        <f t="shared" si="115"/>
        <v>概率、频率</v>
      </c>
      <c r="D947" s="21" t="str">
        <f>IFERROR(IF(I947=1,INDEX( {"chinese","english","math","physics","chemistry","biology","politics","history","geography"},MATCH(C947,{"语文","英语","数学","物理","化学","生物","政治","历史","地理"},0)),IF(I947=2,INDEX(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947,{"单项选择","阅读理解","信息匹配","完形填空","短文填空","单句填空","短文改错","单句改错","句型转换","翻译短语","翻译句子","词汇/短语及固搭","完成句子","听力"},0)),"")), "")</f>
        <v/>
      </c>
      <c r="E947" s="21" t="str">
        <f t="shared" si="116"/>
        <v>知识点</v>
      </c>
      <c r="F947" s="21" t="str">
        <f t="shared" si="117"/>
        <v>恰</v>
      </c>
      <c r="G947" s="21" t="str">
        <f>INDEX( {"body","discipline","area","topic","point"},MATCH(E947,{"知识体","知识域","知识区","知识主题","知识点"},0))</f>
        <v>point</v>
      </c>
      <c r="H947" s="21" t="str">
        <f>INDEX( {"super","just","sub","infras"},MATCH(F947,{"超","恰","亚","次"},0))</f>
        <v>just</v>
      </c>
      <c r="I947" s="21">
        <f>MATCH(E947,{"知识体","知识域","知识区","知识主题","知识点"},0)-1</f>
        <v>4</v>
      </c>
      <c r="J947" s="21">
        <f>MATCH(F947,{"超","恰","亚","次"},0)-1</f>
        <v>1</v>
      </c>
      <c r="K947" s="21" t="str">
        <f t="shared" si="118"/>
        <v>数学</v>
      </c>
      <c r="L947" s="26" t="s">
        <v>992</v>
      </c>
      <c r="M947" s="23"/>
      <c r="N947" s="23"/>
      <c r="O947" s="24" t="str">
        <f t="shared" si="112"/>
        <v xml:space="preserve">
  - 
    name:  概率、频率
    title:  概率、频率
    description: 
    koLyro: point
    koLyri:  just
    son: </v>
      </c>
      <c r="P947" s="27" t="str">
        <f t="shared" si="119"/>
        <v xml:space="preserve">
          - 
            name:  概率、频率
            title:  概率、频率
            description: 
            koLyro: point
            koLyri:  just
            son: </v>
      </c>
    </row>
    <row r="948" spans="1:41" ht="15" customHeight="1">
      <c r="A948" s="20">
        <f t="shared" si="113"/>
        <v>4</v>
      </c>
      <c r="B948" s="21" t="str">
        <f t="shared" si="114"/>
        <v>知识点</v>
      </c>
      <c r="C948" s="21" t="str">
        <f t="shared" si="115"/>
        <v>事件的关系</v>
      </c>
      <c r="D948" s="21" t="str">
        <f>IFERROR(IF(I948=1,INDEX( {"chinese","english","math","physics","chemistry","biology","politics","history","geography"},MATCH(C948,{"语文","英语","数学","物理","化学","生物","政治","历史","地理"},0)),IF(I948=2,INDEX(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948,{"单项选择","阅读理解","信息匹配","完形填空","短文填空","单句填空","短文改错","单句改错","句型转换","翻译短语","翻译句子","词汇/短语及固搭","完成句子","听力"},0)),"")), "")</f>
        <v/>
      </c>
      <c r="E948" s="21" t="str">
        <f t="shared" si="116"/>
        <v>知识点</v>
      </c>
      <c r="F948" s="21" t="str">
        <f t="shared" si="117"/>
        <v>恰</v>
      </c>
      <c r="G948" s="21" t="str">
        <f>INDEX( {"body","discipline","area","topic","point"},MATCH(E948,{"知识体","知识域","知识区","知识主题","知识点"},0))</f>
        <v>point</v>
      </c>
      <c r="H948" s="21" t="str">
        <f>INDEX( {"super","just","sub","infras"},MATCH(F948,{"超","恰","亚","次"},0))</f>
        <v>just</v>
      </c>
      <c r="I948" s="21">
        <f>MATCH(E948,{"知识体","知识域","知识区","知识主题","知识点"},0)-1</f>
        <v>4</v>
      </c>
      <c r="J948" s="21">
        <f>MATCH(F948,{"超","恰","亚","次"},0)-1</f>
        <v>1</v>
      </c>
      <c r="K948" s="21" t="str">
        <f t="shared" si="118"/>
        <v>数学</v>
      </c>
      <c r="L948" s="26" t="s">
        <v>993</v>
      </c>
      <c r="M948" s="23"/>
      <c r="N948" s="23"/>
      <c r="O948" s="24" t="str">
        <f t="shared" si="112"/>
        <v xml:space="preserve">
  - 
    name:  事件的关系
    title:  事件的关系
    description: 
    koLyro: point
    koLyri:  just
    son: </v>
      </c>
      <c r="P948" s="27" t="str">
        <f t="shared" si="119"/>
        <v xml:space="preserve">
          - 
            name:  事件的关系
            title:  事件的关系
            description: 
            koLyro: point
            koLyri:  just
            son: </v>
      </c>
    </row>
    <row r="949" spans="1:41" ht="15" customHeight="1">
      <c r="A949" s="20">
        <f t="shared" si="113"/>
        <v>4</v>
      </c>
      <c r="B949" s="21" t="str">
        <f t="shared" si="114"/>
        <v>知识点</v>
      </c>
      <c r="C949" s="21" t="str">
        <f t="shared" si="115"/>
        <v>利用事件A的频率公式求随机变量的概率</v>
      </c>
      <c r="D949" s="21" t="str">
        <f>IFERROR(IF(I949=1,INDEX( {"chinese","english","math","physics","chemistry","biology","politics","history","geography"},MATCH(C949,{"语文","英语","数学","物理","化学","生物","政治","历史","地理"},0)),IF(I949=2,INDEX(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949,{"单项选择","阅读理解","信息匹配","完形填空","短文填空","单句填空","短文改错","单句改错","句型转换","翻译短语","翻译句子","词汇/短语及固搭","完成句子","听力"},0)),"")), "")</f>
        <v/>
      </c>
      <c r="E949" s="21" t="str">
        <f t="shared" si="116"/>
        <v>知识点</v>
      </c>
      <c r="F949" s="21" t="str">
        <f t="shared" si="117"/>
        <v>恰</v>
      </c>
      <c r="G949" s="21" t="str">
        <f>INDEX( {"body","discipline","area","topic","point"},MATCH(E949,{"知识体","知识域","知识区","知识主题","知识点"},0))</f>
        <v>point</v>
      </c>
      <c r="H949" s="21" t="str">
        <f>INDEX( {"super","just","sub","infras"},MATCH(F949,{"超","恰","亚","次"},0))</f>
        <v>just</v>
      </c>
      <c r="I949" s="21">
        <f>MATCH(E949,{"知识体","知识域","知识区","知识主题","知识点"},0)-1</f>
        <v>4</v>
      </c>
      <c r="J949" s="21">
        <f>MATCH(F949,{"超","恰","亚","次"},0)-1</f>
        <v>1</v>
      </c>
      <c r="K949" s="21" t="str">
        <f t="shared" si="118"/>
        <v>数学</v>
      </c>
      <c r="L949" s="26" t="s">
        <v>994</v>
      </c>
      <c r="M949" s="23"/>
      <c r="N949" s="23"/>
      <c r="O949" s="24" t="str">
        <f t="shared" si="112"/>
        <v xml:space="preserve">
  - 
    name:  利用事件A的频率公式求随机变量的概率
    title:  利用事件A的频率公式求随机变量的概率
    description: 
    koLyro: point
    koLyri:  just
    son: </v>
      </c>
      <c r="P949" s="27" t="str">
        <f t="shared" si="119"/>
        <v xml:space="preserve">
          - 
            name:  利用事件A的频率公式求随机变量的概率
            title:  利用事件A的频率公式求随机变量的概率
            description: 
            koLyro: point
            koLyri:  just
            son: </v>
      </c>
    </row>
    <row r="950" spans="1:41" ht="15" customHeight="1">
      <c r="A950" s="20">
        <f t="shared" si="113"/>
        <v>4</v>
      </c>
      <c r="B950" s="21" t="str">
        <f t="shared" si="114"/>
        <v>知识点</v>
      </c>
      <c r="C950" s="21" t="str">
        <f t="shared" si="115"/>
        <v>复杂随机事件的概率</v>
      </c>
      <c r="D950" s="21" t="str">
        <f>IFERROR(IF(I950=1,INDEX( {"chinese","english","math","physics","chemistry","biology","politics","history","geography"},MATCH(C950,{"语文","英语","数学","物理","化学","生物","政治","历史","地理"},0)),IF(I950=2,INDEX(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950,{"单项选择","阅读理解","信息匹配","完形填空","短文填空","单句填空","短文改错","单句改错","句型转换","翻译短语","翻译句子","词汇/短语及固搭","完成句子","听力"},0)),"")), "")</f>
        <v/>
      </c>
      <c r="E950" s="21" t="str">
        <f t="shared" si="116"/>
        <v>知识点</v>
      </c>
      <c r="F950" s="21" t="str">
        <f t="shared" si="117"/>
        <v>恰</v>
      </c>
      <c r="G950" s="21" t="str">
        <f>INDEX( {"body","discipline","area","topic","point"},MATCH(E950,{"知识体","知识域","知识区","知识主题","知识点"},0))</f>
        <v>point</v>
      </c>
      <c r="H950" s="21" t="str">
        <f>INDEX( {"super","just","sub","infras"},MATCH(F950,{"超","恰","亚","次"},0))</f>
        <v>just</v>
      </c>
      <c r="I950" s="21">
        <f>MATCH(E950,{"知识体","知识域","知识区","知识主题","知识点"},0)-1</f>
        <v>4</v>
      </c>
      <c r="J950" s="21">
        <f>MATCH(F950,{"超","恰","亚","次"},0)-1</f>
        <v>1</v>
      </c>
      <c r="K950" s="21" t="str">
        <f t="shared" si="118"/>
        <v>数学</v>
      </c>
      <c r="L950" s="26" t="s">
        <v>995</v>
      </c>
      <c r="M950" s="23"/>
      <c r="N950" s="23"/>
      <c r="O950" s="24" t="str">
        <f t="shared" si="112"/>
        <v xml:space="preserve">
  - 
    name:  复杂随机事件的概率
    title:  复杂随机事件的概率
    description: 
    koLyro: point
    koLyri:  just
    son: </v>
      </c>
      <c r="P950" s="27" t="str">
        <f t="shared" si="119"/>
        <v xml:space="preserve">
          - 
            name:  复杂随机事件的概率
            title:  复杂随机事件的概率
            description: 
            koLyro: point
            koLyri:  just
            son: </v>
      </c>
    </row>
    <row r="951" spans="1:41" ht="15" customHeight="1">
      <c r="A951" s="20">
        <f t="shared" si="113"/>
        <v>4</v>
      </c>
      <c r="B951" s="21" t="str">
        <f t="shared" si="114"/>
        <v>知识点</v>
      </c>
      <c r="C951" s="21" t="str">
        <f t="shared" si="115"/>
        <v>互斥事件与对立事件的概率</v>
      </c>
      <c r="D951" s="21" t="str">
        <f>IFERROR(IF(I951=1,INDEX( {"chinese","english","math","physics","chemistry","biology","politics","history","geography"},MATCH(C951,{"语文","英语","数学","物理","化学","生物","政治","历史","地理"},0)),IF(I951=2,INDEX(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951,{"单项选择","阅读理解","信息匹配","完形填空","短文填空","单句填空","短文改错","单句改错","句型转换","翻译短语","翻译句子","词汇/短语及固搭","完成句子","听力"},0)),"")), "")</f>
        <v/>
      </c>
      <c r="E951" s="21" t="str">
        <f t="shared" si="116"/>
        <v>知识点</v>
      </c>
      <c r="F951" s="21" t="str">
        <f t="shared" si="117"/>
        <v>恰</v>
      </c>
      <c r="G951" s="21" t="str">
        <f>INDEX( {"body","discipline","area","topic","point"},MATCH(E951,{"知识体","知识域","知识区","知识主题","知识点"},0))</f>
        <v>point</v>
      </c>
      <c r="H951" s="21" t="str">
        <f>INDEX( {"super","just","sub","infras"},MATCH(F951,{"超","恰","亚","次"},0))</f>
        <v>just</v>
      </c>
      <c r="I951" s="21">
        <f>MATCH(E951,{"知识体","知识域","知识区","知识主题","知识点"},0)-1</f>
        <v>4</v>
      </c>
      <c r="J951" s="21">
        <f>MATCH(F951,{"超","恰","亚","次"},0)-1</f>
        <v>1</v>
      </c>
      <c r="K951" s="21" t="str">
        <f t="shared" si="118"/>
        <v>数学</v>
      </c>
      <c r="L951" s="26" t="s">
        <v>996</v>
      </c>
      <c r="M951" s="23"/>
      <c r="N951" s="23"/>
      <c r="O951" s="24" t="str">
        <f t="shared" si="112"/>
        <v xml:space="preserve">
  - 
    name:  互斥事件与对立事件的概率
    title:  互斥事件与对立事件的概率
    description: 
    koLyro: point
    koLyri:  just
    son: </v>
      </c>
      <c r="P951" s="27" t="str">
        <f t="shared" si="119"/>
        <v xml:space="preserve">
          - 
            name:  互斥事件与对立事件的概率
            title:  互斥事件与对立事件的概率
            description: 
            koLyro: point
            koLyri:  just
            son: </v>
      </c>
    </row>
    <row r="952" spans="1:41" ht="15" customHeight="1">
      <c r="A952" s="20">
        <f t="shared" si="113"/>
        <v>4</v>
      </c>
      <c r="B952" s="21" t="str">
        <f t="shared" si="114"/>
        <v>知识点</v>
      </c>
      <c r="C952" s="21" t="str">
        <f t="shared" si="115"/>
        <v>概率的性质</v>
      </c>
      <c r="D952" s="21" t="str">
        <f>IFERROR(IF(I952=1,INDEX( {"chinese","english","math","physics","chemistry","biology","politics","history","geography"},MATCH(C952,{"语文","英语","数学","物理","化学","生物","政治","历史","地理"},0)),IF(I952=2,INDEX(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952,{"单项选择","阅读理解","信息匹配","完形填空","短文填空","单句填空","短文改错","单句改错","句型转换","翻译短语","翻译句子","词汇/短语及固搭","完成句子","听力"},0)),"")), "")</f>
        <v/>
      </c>
      <c r="E952" s="21" t="str">
        <f t="shared" si="116"/>
        <v>知识点</v>
      </c>
      <c r="F952" s="21" t="str">
        <f t="shared" si="117"/>
        <v>恰</v>
      </c>
      <c r="G952" s="21" t="str">
        <f>INDEX( {"body","discipline","area","topic","point"},MATCH(E952,{"知识体","知识域","知识区","知识主题","知识点"},0))</f>
        <v>point</v>
      </c>
      <c r="H952" s="21" t="str">
        <f>INDEX( {"super","just","sub","infras"},MATCH(F952,{"超","恰","亚","次"},0))</f>
        <v>just</v>
      </c>
      <c r="I952" s="21">
        <f>MATCH(E952,{"知识体","知识域","知识区","知识主题","知识点"},0)-1</f>
        <v>4</v>
      </c>
      <c r="J952" s="21">
        <f>MATCH(F952,{"超","恰","亚","次"},0)-1</f>
        <v>1</v>
      </c>
      <c r="K952" s="21" t="str">
        <f t="shared" si="118"/>
        <v>数学</v>
      </c>
      <c r="L952" s="26" t="s">
        <v>997</v>
      </c>
      <c r="M952" s="23"/>
      <c r="N952" s="23"/>
      <c r="O952" s="24" t="str">
        <f t="shared" si="112"/>
        <v xml:space="preserve">
  - 
    name:  概率的性质
    title:  概率的性质
    description: 
    koLyro: point
    koLyri:  just
    son: </v>
      </c>
      <c r="P952" s="27" t="str">
        <f t="shared" si="119"/>
        <v xml:space="preserve">
          - 
            name:  概率的性质
            title:  概率的性质
            description: 
            koLyro: point
            koLyri:  just
            son: </v>
      </c>
    </row>
    <row r="953" spans="1:41" ht="15" customHeight="1">
      <c r="A953" s="20">
        <f t="shared" si="113"/>
        <v>3</v>
      </c>
      <c r="B953" s="21" t="str">
        <f t="shared" si="114"/>
        <v>知识主题</v>
      </c>
      <c r="C953" s="21" t="str">
        <f t="shared" si="115"/>
        <v>古典概型</v>
      </c>
      <c r="D953" s="21" t="str">
        <f>IFERROR(IF(I953=1,INDEX( {"chinese","english","math","physics","chemistry","biology","politics","history","geography"},MATCH(C953,{"语文","英语","数学","物理","化学","生物","政治","历史","地理"},0)),IF(I953=2,INDEX(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953,{"单项选择","阅读理解","信息匹配","完形填空","短文填空","单句填空","短文改错","单句改错","句型转换","翻译短语","翻译句子","词汇/短语及固搭","完成句子","听力"},0)),"")), "")</f>
        <v/>
      </c>
      <c r="E953" s="21" t="str">
        <f t="shared" si="116"/>
        <v>知识主题</v>
      </c>
      <c r="F953" s="21" t="str">
        <f t="shared" si="117"/>
        <v>恰</v>
      </c>
      <c r="G953" s="21" t="str">
        <f>INDEX( {"body","discipline","area","topic","point"},MATCH(E953,{"知识体","知识域","知识区","知识主题","知识点"},0))</f>
        <v>topic</v>
      </c>
      <c r="H953" s="21" t="str">
        <f>INDEX( {"super","just","sub","infras"},MATCH(F953,{"超","恰","亚","次"},0))</f>
        <v>just</v>
      </c>
      <c r="I953" s="21">
        <f>MATCH(E953,{"知识体","知识域","知识区","知识主题","知识点"},0)-1</f>
        <v>3</v>
      </c>
      <c r="J953" s="21">
        <f>MATCH(F953,{"超","恰","亚","次"},0)-1</f>
        <v>1</v>
      </c>
      <c r="K953" s="21" t="str">
        <f t="shared" si="118"/>
        <v>数学</v>
      </c>
      <c r="L953" s="26" t="s">
        <v>4675</v>
      </c>
      <c r="M953" s="23"/>
      <c r="N953" s="23"/>
      <c r="O953" s="24" t="str">
        <f t="shared" si="112"/>
        <v xml:space="preserve">
  - 
    name:  古典概型
    title:  古典概型
    description: 
    koLyro: topic
    koLyri:  just
    son: </v>
      </c>
      <c r="P953" s="27" t="str">
        <f t="shared" si="119"/>
        <v xml:space="preserve">
        - 
          name:  古典概型
          title:  古典概型
          description: 
          koLyro: topic
          koLyri:  just
          son: </v>
      </c>
    </row>
    <row r="954" spans="1:41" s="5" customFormat="1" ht="15" customHeight="1">
      <c r="A954" s="20">
        <f t="shared" si="113"/>
        <v>4</v>
      </c>
      <c r="B954" s="21" t="str">
        <f t="shared" si="114"/>
        <v>知识点</v>
      </c>
      <c r="C954" s="21" t="str">
        <f t="shared" si="115"/>
        <v>基本事件</v>
      </c>
      <c r="D954" s="21" t="str">
        <f>IFERROR(IF(I954=1,INDEX( {"chinese","english","math","physics","chemistry","biology","politics","history","geography"},MATCH(C954,{"语文","英语","数学","物理","化学","生物","政治","历史","地理"},0)),IF(I954=2,INDEX(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954,{"单项选择","阅读理解","信息匹配","完形填空","短文填空","单句填空","短文改错","单句改错","句型转换","翻译短语","翻译句子","词汇/短语及固搭","完成句子","听力"},0)),"")), "")</f>
        <v/>
      </c>
      <c r="E954" s="21" t="str">
        <f t="shared" si="116"/>
        <v>知识点</v>
      </c>
      <c r="F954" s="21" t="str">
        <f t="shared" si="117"/>
        <v>恰</v>
      </c>
      <c r="G954" s="21" t="str">
        <f>INDEX( {"body","discipline","area","topic","point"},MATCH(E954,{"知识体","知识域","知识区","知识主题","知识点"},0))</f>
        <v>point</v>
      </c>
      <c r="H954" s="21" t="str">
        <f>INDEX( {"super","just","sub","infras"},MATCH(F954,{"超","恰","亚","次"},0))</f>
        <v>just</v>
      </c>
      <c r="I954" s="21">
        <f>MATCH(E954,{"知识体","知识域","知识区","知识主题","知识点"},0)-1</f>
        <v>4</v>
      </c>
      <c r="J954" s="21">
        <f>MATCH(F954,{"超","恰","亚","次"},0)-1</f>
        <v>1</v>
      </c>
      <c r="K954" s="21" t="str">
        <f t="shared" si="118"/>
        <v>数学</v>
      </c>
      <c r="L954" s="26" t="s">
        <v>998</v>
      </c>
      <c r="M954" s="23" t="s">
        <v>999</v>
      </c>
      <c r="N954" s="23"/>
      <c r="O954" s="24" t="str">
        <f t="shared" si="112"/>
        <v xml:space="preserve">
  - 
    name:  基本事件
    title:  基本事件
    description: 
    koLyro: point
    koLyri:  just
    son: </v>
      </c>
      <c r="P954" s="27" t="str">
        <f t="shared" si="119"/>
        <v xml:space="preserve">
          - 
            name:  基本事件
            title:  基本事件
            description: 
            koLyro: point
            koLyri:  just
            son: </v>
      </c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 spans="1:41" ht="15" customHeight="1">
      <c r="A955" s="20">
        <f t="shared" si="113"/>
        <v>4</v>
      </c>
      <c r="B955" s="21" t="str">
        <f t="shared" si="114"/>
        <v>知识点</v>
      </c>
      <c r="C955" s="21" t="str">
        <f t="shared" si="115"/>
        <v>古典概型</v>
      </c>
      <c r="D955" s="21" t="str">
        <f>IFERROR(IF(I955=1,INDEX( {"chinese","english","math","physics","chemistry","biology","politics","history","geography"},MATCH(C955,{"语文","英语","数学","物理","化学","生物","政治","历史","地理"},0)),IF(I955=2,INDEX(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955,{"单项选择","阅读理解","信息匹配","完形填空","短文填空","单句填空","短文改错","单句改错","句型转换","翻译短语","翻译句子","词汇/短语及固搭","完成句子","听力"},0)),"")), "")</f>
        <v/>
      </c>
      <c r="E955" s="21" t="str">
        <f t="shared" si="116"/>
        <v>知识点</v>
      </c>
      <c r="F955" s="21" t="str">
        <f t="shared" si="117"/>
        <v>恰</v>
      </c>
      <c r="G955" s="21" t="str">
        <f>INDEX( {"body","discipline","area","topic","point"},MATCH(E955,{"知识体","知识域","知识区","知识主题","知识点"},0))</f>
        <v>point</v>
      </c>
      <c r="H955" s="21" t="str">
        <f>INDEX( {"super","just","sub","infras"},MATCH(F955,{"超","恰","亚","次"},0))</f>
        <v>just</v>
      </c>
      <c r="I955" s="21">
        <f>MATCH(E955,{"知识体","知识域","知识区","知识主题","知识点"},0)-1</f>
        <v>4</v>
      </c>
      <c r="J955" s="21">
        <f>MATCH(F955,{"超","恰","亚","次"},0)-1</f>
        <v>1</v>
      </c>
      <c r="K955" s="21" t="str">
        <f t="shared" si="118"/>
        <v>数学</v>
      </c>
      <c r="L955" s="26" t="s">
        <v>1000</v>
      </c>
      <c r="M955" s="23"/>
      <c r="N955" s="23"/>
      <c r="O955" s="24" t="str">
        <f t="shared" si="112"/>
        <v xml:space="preserve">
  - 
    name:  古典概型
    title:  古典概型
    description: 
    koLyro: point
    koLyri:  just
    son: </v>
      </c>
      <c r="P955" s="27" t="str">
        <f t="shared" si="119"/>
        <v xml:space="preserve">
          - 
            name:  古典概型
            title:  古典概型
            description: 
            koLyro: point
            koLyri:  just
            son: </v>
      </c>
    </row>
    <row r="956" spans="1:41" ht="15" customHeight="1">
      <c r="A956" s="20">
        <f t="shared" si="113"/>
        <v>3</v>
      </c>
      <c r="B956" s="21" t="str">
        <f t="shared" si="114"/>
        <v>知识主题</v>
      </c>
      <c r="C956" s="21" t="str">
        <f t="shared" si="115"/>
        <v xml:space="preserve"> 几何概型</v>
      </c>
      <c r="D956" s="21" t="str">
        <f>IFERROR(IF(I956=1,INDEX( {"chinese","english","math","physics","chemistry","biology","politics","history","geography"},MATCH(C956,{"语文","英语","数学","物理","化学","生物","政治","历史","地理"},0)),IF(I956=2,INDEX(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956,{"单项选择","阅读理解","信息匹配","完形填空","短文填空","单句填空","短文改错","单句改错","句型转换","翻译短语","翻译句子","词汇/短语及固搭","完成句子","听力"},0)),"")), "")</f>
        <v/>
      </c>
      <c r="E956" s="21" t="str">
        <f t="shared" si="116"/>
        <v>知识主题</v>
      </c>
      <c r="F956" s="21" t="str">
        <f t="shared" si="117"/>
        <v>恰</v>
      </c>
      <c r="G956" s="21" t="str">
        <f>INDEX( {"body","discipline","area","topic","point"},MATCH(E956,{"知识体","知识域","知识区","知识主题","知识点"},0))</f>
        <v>topic</v>
      </c>
      <c r="H956" s="21" t="str">
        <f>INDEX( {"super","just","sub","infras"},MATCH(F956,{"超","恰","亚","次"},0))</f>
        <v>just</v>
      </c>
      <c r="I956" s="21">
        <f>MATCH(E956,{"知识体","知识域","知识区","知识主题","知识点"},0)-1</f>
        <v>3</v>
      </c>
      <c r="J956" s="21">
        <f>MATCH(F956,{"超","恰","亚","次"},0)-1</f>
        <v>1</v>
      </c>
      <c r="K956" s="21" t="str">
        <f t="shared" si="118"/>
        <v>数学</v>
      </c>
      <c r="L956" s="26" t="s">
        <v>4712</v>
      </c>
      <c r="M956" s="23" t="s">
        <v>1002</v>
      </c>
      <c r="N956" s="23"/>
      <c r="O956" s="24" t="str">
        <f t="shared" si="112"/>
        <v xml:space="preserve">
  - 
    name:   几何概型
    title:   几何概型
    description: 
    koLyro: topic
    koLyri:  just
    son: </v>
      </c>
      <c r="P956" s="27" t="str">
        <f t="shared" si="119"/>
        <v xml:space="preserve">
        - 
          name:   几何概型
          title:   几何概型
          description: 
          koLyro: topic
          koLyri:  just
          son: </v>
      </c>
    </row>
    <row r="957" spans="1:41" ht="15" customHeight="1">
      <c r="A957" s="20">
        <f t="shared" si="113"/>
        <v>4</v>
      </c>
      <c r="B957" s="21" t="str">
        <f t="shared" si="114"/>
        <v>知识点</v>
      </c>
      <c r="C957" s="21" t="str">
        <f t="shared" si="115"/>
        <v>随机数</v>
      </c>
      <c r="D957" s="21" t="str">
        <f>IFERROR(IF(I957=1,INDEX( {"chinese","english","math","physics","chemistry","biology","politics","history","geography"},MATCH(C957,{"语文","英语","数学","物理","化学","生物","政治","历史","地理"},0)),IF(I957=2,INDEX(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957,{"单项选择","阅读理解","信息匹配","完形填空","短文填空","单句填空","短文改错","单句改错","句型转换","翻译短语","翻译句子","词汇/短语及固搭","完成句子","听力"},0)),"")), "")</f>
        <v/>
      </c>
      <c r="E957" s="21" t="str">
        <f t="shared" si="116"/>
        <v>知识点</v>
      </c>
      <c r="F957" s="21" t="str">
        <f t="shared" si="117"/>
        <v>恰</v>
      </c>
      <c r="G957" s="21" t="str">
        <f>INDEX( {"body","discipline","area","topic","point"},MATCH(E957,{"知识体","知识域","知识区","知识主题","知识点"},0))</f>
        <v>point</v>
      </c>
      <c r="H957" s="21" t="str">
        <f>INDEX( {"super","just","sub","infras"},MATCH(F957,{"超","恰","亚","次"},0))</f>
        <v>just</v>
      </c>
      <c r="I957" s="21">
        <f>MATCH(E957,{"知识体","知识域","知识区","知识主题","知识点"},0)-1</f>
        <v>4</v>
      </c>
      <c r="J957" s="21">
        <f>MATCH(F957,{"超","恰","亚","次"},0)-1</f>
        <v>1</v>
      </c>
      <c r="K957" s="21" t="str">
        <f t="shared" si="118"/>
        <v>数学</v>
      </c>
      <c r="L957" s="26" t="s">
        <v>4713</v>
      </c>
      <c r="M957" s="23"/>
      <c r="N957" s="23"/>
      <c r="O957" s="24" t="str">
        <f t="shared" si="112"/>
        <v xml:space="preserve">
  - 
    name:  随机数
    title:  随机数
    description: 
    koLyro: point
    koLyri:  just
    son: </v>
      </c>
      <c r="P957" s="27" t="str">
        <f t="shared" si="119"/>
        <v xml:space="preserve">
          - 
            name:  随机数
            title:  随机数
            description: 
            koLyro: point
            koLyri:  just
            son: </v>
      </c>
    </row>
    <row r="958" spans="1:41" ht="15" customHeight="1">
      <c r="A958" s="20">
        <f t="shared" si="113"/>
        <v>5</v>
      </c>
      <c r="B958" s="21" t="str">
        <f t="shared" si="114"/>
        <v>知识亚点</v>
      </c>
      <c r="C958" s="21" t="str">
        <f t="shared" si="115"/>
        <v>随机数的线性变换</v>
      </c>
      <c r="D958" s="21" t="str">
        <f>IFERROR(IF(I958=1,INDEX( {"chinese","english","math","physics","chemistry","biology","politics","history","geography"},MATCH(C958,{"语文","英语","数学","物理","化学","生物","政治","历史","地理"},0)),IF(I958=2,INDEX(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958,{"单项选择","阅读理解","信息匹配","完形填空","短文填空","单句填空","短文改错","单句改错","句型转换","翻译短语","翻译句子","词汇/短语及固搭","完成句子","听力"},0)),"")), "")</f>
        <v/>
      </c>
      <c r="E958" s="21" t="str">
        <f t="shared" si="116"/>
        <v>知识点</v>
      </c>
      <c r="F958" s="21" t="str">
        <f t="shared" si="117"/>
        <v>亚</v>
      </c>
      <c r="G958" s="21" t="str">
        <f>INDEX( {"body","discipline","area","topic","point"},MATCH(E958,{"知识体","知识域","知识区","知识主题","知识点"},0))</f>
        <v>point</v>
      </c>
      <c r="H958" s="21" t="str">
        <f>INDEX( {"super","just","sub","infras"},MATCH(F958,{"超","恰","亚","次"},0))</f>
        <v>sub</v>
      </c>
      <c r="I958" s="21">
        <f>MATCH(E958,{"知识体","知识域","知识区","知识主题","知识点"},0)-1</f>
        <v>4</v>
      </c>
      <c r="J958" s="21">
        <f>MATCH(F958,{"超","恰","亚","次"},0)-1</f>
        <v>2</v>
      </c>
      <c r="K958" s="21" t="str">
        <f t="shared" si="118"/>
        <v>数学</v>
      </c>
      <c r="L958" s="26" t="s">
        <v>1004</v>
      </c>
      <c r="M958" s="23"/>
      <c r="N958" s="23"/>
      <c r="O958" s="24" t="str">
        <f t="shared" si="112"/>
        <v xml:space="preserve">
  - 
    name:  随机数的线性变换
    title:  随机数的线性变换
    description: 
    koLyro: point
    koLyri:  sub
    son: </v>
      </c>
      <c r="P958" s="27" t="str">
        <f t="shared" si="119"/>
        <v xml:space="preserve">
            - 
              name:  随机数的线性变换
              title:  随机数的线性变换
              description: 
              koLyro: point
              koLyri:  sub
              son: </v>
      </c>
    </row>
    <row r="959" spans="1:41" ht="15" customHeight="1">
      <c r="A959" s="20">
        <f t="shared" si="113"/>
        <v>5</v>
      </c>
      <c r="B959" s="21" t="str">
        <f t="shared" si="114"/>
        <v>知识亚点</v>
      </c>
      <c r="C959" s="21" t="str">
        <f t="shared" si="115"/>
        <v>随机模拟</v>
      </c>
      <c r="D959" s="21" t="str">
        <f>IFERROR(IF(I959=1,INDEX( {"chinese","english","math","physics","chemistry","biology","politics","history","geography"},MATCH(C959,{"语文","英语","数学","物理","化学","生物","政治","历史","地理"},0)),IF(I959=2,INDEX(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959,{"单项选择","阅读理解","信息匹配","完形填空","短文填空","单句填空","短文改错","单句改错","句型转换","翻译短语","翻译句子","词汇/短语及固搭","完成句子","听力"},0)),"")), "")</f>
        <v/>
      </c>
      <c r="E959" s="21" t="str">
        <f t="shared" si="116"/>
        <v>知识点</v>
      </c>
      <c r="F959" s="21" t="str">
        <f t="shared" si="117"/>
        <v>亚</v>
      </c>
      <c r="G959" s="21" t="str">
        <f>INDEX( {"body","discipline","area","topic","point"},MATCH(E959,{"知识体","知识域","知识区","知识主题","知识点"},0))</f>
        <v>point</v>
      </c>
      <c r="H959" s="21" t="str">
        <f>INDEX( {"super","just","sub","infras"},MATCH(F959,{"超","恰","亚","次"},0))</f>
        <v>sub</v>
      </c>
      <c r="I959" s="21">
        <f>MATCH(E959,{"知识体","知识域","知识区","知识主题","知识点"},0)-1</f>
        <v>4</v>
      </c>
      <c r="J959" s="21">
        <f>MATCH(F959,{"超","恰","亚","次"},0)-1</f>
        <v>2</v>
      </c>
      <c r="K959" s="21" t="str">
        <f t="shared" si="118"/>
        <v>数学</v>
      </c>
      <c r="L959" s="26" t="s">
        <v>1005</v>
      </c>
      <c r="M959" s="23"/>
      <c r="N959" s="23"/>
      <c r="O959" s="24" t="str">
        <f t="shared" si="112"/>
        <v xml:space="preserve">
  - 
    name:  随机模拟
    title:  随机模拟
    description: 
    koLyro: point
    koLyri:  sub
    son: </v>
      </c>
      <c r="P959" s="27" t="str">
        <f t="shared" si="119"/>
        <v xml:space="preserve">
            - 
              name:  随机模拟
              title:  随机模拟
              description: 
              koLyro: point
              koLyri:  sub
              son: </v>
      </c>
    </row>
    <row r="960" spans="1:41" ht="15" customHeight="1">
      <c r="A960" s="20">
        <f t="shared" si="113"/>
        <v>4</v>
      </c>
      <c r="B960" s="21" t="str">
        <f t="shared" si="114"/>
        <v>知识点</v>
      </c>
      <c r="C960" s="21" t="str">
        <f t="shared" si="115"/>
        <v>几何概型</v>
      </c>
      <c r="D960" s="21" t="str">
        <f>IFERROR(IF(I960=1,INDEX( {"chinese","english","math","physics","chemistry","biology","politics","history","geography"},MATCH(C960,{"语文","英语","数学","物理","化学","生物","政治","历史","地理"},0)),IF(I960=2,INDEX(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960,{"单项选择","阅读理解","信息匹配","完形填空","短文填空","单句填空","短文改错","单句改错","句型转换","翻译短语","翻译句子","词汇/短语及固搭","完成句子","听力"},0)),"")), "")</f>
        <v/>
      </c>
      <c r="E960" s="21" t="str">
        <f t="shared" si="116"/>
        <v>知识点</v>
      </c>
      <c r="F960" s="21" t="str">
        <f t="shared" si="117"/>
        <v>恰</v>
      </c>
      <c r="G960" s="21" t="str">
        <f>INDEX( {"body","discipline","area","topic","point"},MATCH(E960,{"知识体","知识域","知识区","知识主题","知识点"},0))</f>
        <v>point</v>
      </c>
      <c r="H960" s="21" t="str">
        <f>INDEX( {"super","just","sub","infras"},MATCH(F960,{"超","恰","亚","次"},0))</f>
        <v>just</v>
      </c>
      <c r="I960" s="21">
        <f>MATCH(E960,{"知识体","知识域","知识区","知识主题","知识点"},0)-1</f>
        <v>4</v>
      </c>
      <c r="J960" s="21">
        <f>MATCH(F960,{"超","恰","亚","次"},0)-1</f>
        <v>1</v>
      </c>
      <c r="K960" s="21" t="str">
        <f t="shared" si="118"/>
        <v>数学</v>
      </c>
      <c r="L960" s="26" t="s">
        <v>1006</v>
      </c>
      <c r="M960" s="23"/>
      <c r="N960" s="23"/>
      <c r="O960" s="24" t="str">
        <f t="shared" si="112"/>
        <v xml:space="preserve">
  - 
    name:  几何概型
    title:  几何概型
    description: 
    koLyro: point
    koLyri:  just
    son: </v>
      </c>
      <c r="P960" s="27" t="str">
        <f t="shared" si="119"/>
        <v xml:space="preserve">
          - 
            name:  几何概型
            title:  几何概型
            description: 
            koLyro: point
            koLyri:  just
            son: </v>
      </c>
    </row>
    <row r="961" spans="1:16" ht="15" customHeight="1">
      <c r="A961" s="20">
        <f t="shared" si="113"/>
        <v>5</v>
      </c>
      <c r="B961" s="21" t="str">
        <f t="shared" si="114"/>
        <v>知识亚点</v>
      </c>
      <c r="C961" s="21" t="str">
        <f t="shared" si="115"/>
        <v>与长度、角度相关的几何概型</v>
      </c>
      <c r="D961" s="21" t="str">
        <f>IFERROR(IF(I961=1,INDEX( {"chinese","english","math","physics","chemistry","biology","politics","history","geography"},MATCH(C961,{"语文","英语","数学","物理","化学","生物","政治","历史","地理"},0)),IF(I961=2,INDEX(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961,{"单项选择","阅读理解","信息匹配","完形填空","短文填空","单句填空","短文改错","单句改错","句型转换","翻译短语","翻译句子","词汇/短语及固搭","完成句子","听力"},0)),"")), "")</f>
        <v/>
      </c>
      <c r="E961" s="21" t="str">
        <f t="shared" si="116"/>
        <v>知识点</v>
      </c>
      <c r="F961" s="21" t="str">
        <f t="shared" si="117"/>
        <v>亚</v>
      </c>
      <c r="G961" s="21" t="str">
        <f>INDEX( {"body","discipline","area","topic","point"},MATCH(E961,{"知识体","知识域","知识区","知识主题","知识点"},0))</f>
        <v>point</v>
      </c>
      <c r="H961" s="21" t="str">
        <f>INDEX( {"super","just","sub","infras"},MATCH(F961,{"超","恰","亚","次"},0))</f>
        <v>sub</v>
      </c>
      <c r="I961" s="21">
        <f>MATCH(E961,{"知识体","知识域","知识区","知识主题","知识点"},0)-1</f>
        <v>4</v>
      </c>
      <c r="J961" s="21">
        <f>MATCH(F961,{"超","恰","亚","次"},0)-1</f>
        <v>2</v>
      </c>
      <c r="K961" s="21" t="str">
        <f t="shared" si="118"/>
        <v>数学</v>
      </c>
      <c r="L961" s="26" t="s">
        <v>1007</v>
      </c>
      <c r="M961" s="23"/>
      <c r="N961" s="23"/>
      <c r="O961" s="24" t="str">
        <f t="shared" si="112"/>
        <v xml:space="preserve">
  - 
    name:  与长度、角度相关的几何概型
    title:  与长度、角度相关的几何概型
    description: 
    koLyro: point
    koLyri:  sub
    son: </v>
      </c>
      <c r="P961" s="27" t="str">
        <f t="shared" si="119"/>
        <v xml:space="preserve">
            - 
              name:  与长度、角度相关的几何概型
              title:  与长度、角度相关的几何概型
              description: 
              koLyro: point
              koLyri:  sub
              son: </v>
      </c>
    </row>
    <row r="962" spans="1:16" ht="15" customHeight="1">
      <c r="A962" s="20">
        <f t="shared" si="113"/>
        <v>5</v>
      </c>
      <c r="B962" s="21" t="str">
        <f t="shared" si="114"/>
        <v>知识亚点</v>
      </c>
      <c r="C962" s="21" t="str">
        <f t="shared" si="115"/>
        <v>与面积相关的几何概型</v>
      </c>
      <c r="D962" s="21" t="str">
        <f>IFERROR(IF(I962=1,INDEX( {"chinese","english","math","physics","chemistry","biology","politics","history","geography"},MATCH(C962,{"语文","英语","数学","物理","化学","生物","政治","历史","地理"},0)),IF(I962=2,INDEX(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962,{"单项选择","阅读理解","信息匹配","完形填空","短文填空","单句填空","短文改错","单句改错","句型转换","翻译短语","翻译句子","词汇/短语及固搭","完成句子","听力"},0)),"")), "")</f>
        <v/>
      </c>
      <c r="E962" s="21" t="str">
        <f t="shared" si="116"/>
        <v>知识点</v>
      </c>
      <c r="F962" s="21" t="str">
        <f t="shared" si="117"/>
        <v>亚</v>
      </c>
      <c r="G962" s="21" t="str">
        <f>INDEX( {"body","discipline","area","topic","point"},MATCH(E962,{"知识体","知识域","知识区","知识主题","知识点"},0))</f>
        <v>point</v>
      </c>
      <c r="H962" s="21" t="str">
        <f>INDEX( {"super","just","sub","infras"},MATCH(F962,{"超","恰","亚","次"},0))</f>
        <v>sub</v>
      </c>
      <c r="I962" s="21">
        <f>MATCH(E962,{"知识体","知识域","知识区","知识主题","知识点"},0)-1</f>
        <v>4</v>
      </c>
      <c r="J962" s="21">
        <f>MATCH(F962,{"超","恰","亚","次"},0)-1</f>
        <v>2</v>
      </c>
      <c r="K962" s="21" t="str">
        <f t="shared" si="118"/>
        <v>数学</v>
      </c>
      <c r="L962" s="26" t="s">
        <v>1008</v>
      </c>
      <c r="M962" s="23"/>
      <c r="N962" s="23"/>
      <c r="O962" s="24" t="str">
        <f t="shared" si="112"/>
        <v xml:space="preserve">
  - 
    name:  与面积相关的几何概型
    title:  与面积相关的几何概型
    description: 
    koLyro: point
    koLyri:  sub
    son: </v>
      </c>
      <c r="P962" s="27" t="str">
        <f t="shared" si="119"/>
        <v xml:space="preserve">
            - 
              name:  与面积相关的几何概型
              title:  与面积相关的几何概型
              description: 
              koLyro: point
              koLyri:  sub
              son: </v>
      </c>
    </row>
    <row r="963" spans="1:16" ht="15" customHeight="1">
      <c r="A963" s="20">
        <f t="shared" si="113"/>
        <v>5</v>
      </c>
      <c r="B963" s="21" t="str">
        <f t="shared" si="114"/>
        <v>知识亚点</v>
      </c>
      <c r="C963" s="21" t="str">
        <f t="shared" si="115"/>
        <v>与体积相关的几何概型</v>
      </c>
      <c r="D963" s="21" t="str">
        <f>IFERROR(IF(I963=1,INDEX( {"chinese","english","math","physics","chemistry","biology","politics","history","geography"},MATCH(C963,{"语文","英语","数学","物理","化学","生物","政治","历史","地理"},0)),IF(I963=2,INDEX(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963,{"单项选择","阅读理解","信息匹配","完形填空","短文填空","单句填空","短文改错","单句改错","句型转换","翻译短语","翻译句子","词汇/短语及固搭","完成句子","听力"},0)),"")), "")</f>
        <v/>
      </c>
      <c r="E963" s="21" t="str">
        <f t="shared" si="116"/>
        <v>知识点</v>
      </c>
      <c r="F963" s="21" t="str">
        <f t="shared" si="117"/>
        <v>亚</v>
      </c>
      <c r="G963" s="21" t="str">
        <f>INDEX( {"body","discipline","area","topic","point"},MATCH(E963,{"知识体","知识域","知识区","知识主题","知识点"},0))</f>
        <v>point</v>
      </c>
      <c r="H963" s="21" t="str">
        <f>INDEX( {"super","just","sub","infras"},MATCH(F963,{"超","恰","亚","次"},0))</f>
        <v>sub</v>
      </c>
      <c r="I963" s="21">
        <f>MATCH(E963,{"知识体","知识域","知识区","知识主题","知识点"},0)-1</f>
        <v>4</v>
      </c>
      <c r="J963" s="21">
        <f>MATCH(F963,{"超","恰","亚","次"},0)-1</f>
        <v>2</v>
      </c>
      <c r="K963" s="21" t="str">
        <f t="shared" si="118"/>
        <v>数学</v>
      </c>
      <c r="L963" s="26" t="s">
        <v>1009</v>
      </c>
      <c r="M963" s="23"/>
      <c r="N963" s="23"/>
      <c r="O963" s="24" t="str">
        <f t="shared" ref="O963:O1026" si="120">SUBSTITUTE(SUBSTITUTE(SUBSTITUTE(SUBSTITUTE($O$1,"NAME",IF(D963="",C963,D963)),"TITLE",C963),"KO_LYRO",G963),"KO_LYRI",H963)</f>
        <v xml:space="preserve">
  - 
    name:  与体积相关的几何概型
    title:  与体积相关的几何概型
    description: 
    koLyro: point
    koLyri:  sub
    son: </v>
      </c>
      <c r="P963" s="27" t="str">
        <f t="shared" si="119"/>
        <v xml:space="preserve">
            - 
              name:  与体积相关的几何概型
              title:  与体积相关的几何概型
              description: 
              koLyro: point
              koLyri:  sub
              son: </v>
      </c>
    </row>
    <row r="964" spans="1:16" ht="15" customHeight="1">
      <c r="A964" s="20">
        <f t="shared" ref="A964:A1027" si="121">IFERROR(FIND("├",L964),0)</f>
        <v>5</v>
      </c>
      <c r="B964" s="21" t="str">
        <f t="shared" ref="B964:B1027" si="122">MID(L964,FIND("«",L964)+1,FIND("»",L964)-FIND("«",L964)-1)</f>
        <v>知识亚点</v>
      </c>
      <c r="C964" s="21" t="str">
        <f t="shared" ref="C964:C1027" si="123">RIGHT(L964,LEN(L964)-FIND("»",L964))</f>
        <v>生活中的几何概型</v>
      </c>
      <c r="D964" s="21" t="str">
        <f>IFERROR(IF(I964=1,INDEX( {"chinese","english","math","physics","chemistry","biology","politics","history","geography"},MATCH(C964,{"语文","英语","数学","物理","化学","生物","政治","历史","地理"},0)),IF(I964=2,INDEX(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964,{"单项选择","阅读理解","信息匹配","完形填空","短文填空","单句填空","短文改错","单句改错","句型转换","翻译短语","翻译句子","词汇/短语及固搭","完成句子","听力"},0)),"")), "")</f>
        <v/>
      </c>
      <c r="E964" s="21" t="str">
        <f t="shared" ref="E964:E1027" si="124">SUBSTITUTE(SUBSTITUTE(SUBSTITUTE(SUBSTITUTE(B964,"超",""),"恰",""),"亚",""),"次","")</f>
        <v>知识点</v>
      </c>
      <c r="F964" s="21" t="str">
        <f t="shared" ref="F964:F1027" si="125">IF(IFERROR(FIND("超",B964),-1)&gt;0,"超",  IF(IFERROR(FIND("亚",B964),-1)&gt;0,"亚",   IF(IFERROR(FIND("次",B964),-1)&gt;0,"次",    "恰"  )))</f>
        <v>亚</v>
      </c>
      <c r="G964" s="21" t="str">
        <f>INDEX( {"body","discipline","area","topic","point"},MATCH(E964,{"知识体","知识域","知识区","知识主题","知识点"},0))</f>
        <v>point</v>
      </c>
      <c r="H964" s="21" t="str">
        <f>INDEX( {"super","just","sub","infras"},MATCH(F964,{"超","恰","亚","次"},0))</f>
        <v>sub</v>
      </c>
      <c r="I964" s="21">
        <f>MATCH(E964,{"知识体","知识域","知识区","知识主题","知识点"},0)-1</f>
        <v>4</v>
      </c>
      <c r="J964" s="21">
        <f>MATCH(F964,{"超","恰","亚","次"},0)-1</f>
        <v>2</v>
      </c>
      <c r="K964" s="21" t="str">
        <f t="shared" ref="K964:K1027" si="126">IF(I964=0,"",IF(I964=1,C964,K963))</f>
        <v>数学</v>
      </c>
      <c r="L964" s="26" t="s">
        <v>1010</v>
      </c>
      <c r="M964" s="23"/>
      <c r="N964" s="23"/>
      <c r="O964" s="24" t="str">
        <f t="shared" si="120"/>
        <v xml:space="preserve">
  - 
    name:  生活中的几何概型
    title:  生活中的几何概型
    description: 
    koLyro: point
    koLyri:  sub
    son: </v>
      </c>
      <c r="P964" s="27" t="str">
        <f t="shared" si="119"/>
        <v xml:space="preserve">
            - 
              name:  生活中的几何概型
              title:  生活中的几何概型
              description: 
              koLyro: point
              koLyri:  sub
              son: </v>
      </c>
    </row>
    <row r="965" spans="1:16" ht="15" customHeight="1">
      <c r="A965" s="20">
        <f t="shared" si="121"/>
        <v>3</v>
      </c>
      <c r="B965" s="21" t="str">
        <f t="shared" si="122"/>
        <v>知识主题</v>
      </c>
      <c r="C965" s="21" t="str">
        <f t="shared" si="123"/>
        <v xml:space="preserve"> 离散型随机变量及其分布列</v>
      </c>
      <c r="D965" s="21" t="str">
        <f>IFERROR(IF(I965=1,INDEX( {"chinese","english","math","physics","chemistry","biology","politics","history","geography"},MATCH(C965,{"语文","英语","数学","物理","化学","生物","政治","历史","地理"},0)),IF(I965=2,INDEX(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965,{"单项选择","阅读理解","信息匹配","完形填空","短文填空","单句填空","短文改错","单句改错","句型转换","翻译短语","翻译句子","词汇/短语及固搭","完成句子","听力"},0)),"")), "")</f>
        <v/>
      </c>
      <c r="E965" s="21" t="str">
        <f t="shared" si="124"/>
        <v>知识主题</v>
      </c>
      <c r="F965" s="21" t="str">
        <f t="shared" si="125"/>
        <v>恰</v>
      </c>
      <c r="G965" s="21" t="str">
        <f>INDEX( {"body","discipline","area","topic","point"},MATCH(E965,{"知识体","知识域","知识区","知识主题","知识点"},0))</f>
        <v>topic</v>
      </c>
      <c r="H965" s="21" t="str">
        <f>INDEX( {"super","just","sub","infras"},MATCH(F965,{"超","恰","亚","次"},0))</f>
        <v>just</v>
      </c>
      <c r="I965" s="21">
        <f>MATCH(E965,{"知识体","知识域","知识区","知识主题","知识点"},0)-1</f>
        <v>3</v>
      </c>
      <c r="J965" s="21">
        <f>MATCH(F965,{"超","恰","亚","次"},0)-1</f>
        <v>1</v>
      </c>
      <c r="K965" s="21" t="str">
        <f t="shared" si="126"/>
        <v>数学</v>
      </c>
      <c r="L965" s="26" t="s">
        <v>4659</v>
      </c>
      <c r="M965" s="23" t="s">
        <v>1012</v>
      </c>
      <c r="N965" s="23"/>
      <c r="O965" s="24" t="str">
        <f t="shared" si="120"/>
        <v xml:space="preserve">
  - 
    name:   离散型随机变量及其分布列
    title:   离散型随机变量及其分布列
    description: 
    koLyro: topic
    koLyri:  just
    son: </v>
      </c>
      <c r="P965" s="27" t="str">
        <f t="shared" ref="P965:P1028" si="127">SUBSTITUTE(O965,CHAR(10),CHAR(10)&amp;REPT("  ",A965))</f>
        <v xml:space="preserve">
        - 
          name:   离散型随机变量及其分布列
          title:   离散型随机变量及其分布列
          description: 
          koLyro: topic
          koLyri:  just
          son: </v>
      </c>
    </row>
    <row r="966" spans="1:16" ht="15" customHeight="1">
      <c r="A966" s="20">
        <f t="shared" si="121"/>
        <v>4</v>
      </c>
      <c r="B966" s="21" t="str">
        <f t="shared" si="122"/>
        <v>知识点</v>
      </c>
      <c r="C966" s="21" t="str">
        <f t="shared" si="123"/>
        <v>随机变量</v>
      </c>
      <c r="D966" s="21" t="str">
        <f>IFERROR(IF(I966=1,INDEX( {"chinese","english","math","physics","chemistry","biology","politics","history","geography"},MATCH(C966,{"语文","英语","数学","物理","化学","生物","政治","历史","地理"},0)),IF(I966=2,INDEX(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966,{"单项选择","阅读理解","信息匹配","完形填空","短文填空","单句填空","短文改错","单句改错","句型转换","翻译短语","翻译句子","词汇/短语及固搭","完成句子","听力"},0)),"")), "")</f>
        <v/>
      </c>
      <c r="E966" s="21" t="str">
        <f t="shared" si="124"/>
        <v>知识点</v>
      </c>
      <c r="F966" s="21" t="str">
        <f t="shared" si="125"/>
        <v>恰</v>
      </c>
      <c r="G966" s="21" t="str">
        <f>INDEX( {"body","discipline","area","topic","point"},MATCH(E966,{"知识体","知识域","知识区","知识主题","知识点"},0))</f>
        <v>point</v>
      </c>
      <c r="H966" s="21" t="str">
        <f>INDEX( {"super","just","sub","infras"},MATCH(F966,{"超","恰","亚","次"},0))</f>
        <v>just</v>
      </c>
      <c r="I966" s="21">
        <f>MATCH(E966,{"知识体","知识域","知识区","知识主题","知识点"},0)-1</f>
        <v>4</v>
      </c>
      <c r="J966" s="21">
        <f>MATCH(F966,{"超","恰","亚","次"},0)-1</f>
        <v>1</v>
      </c>
      <c r="K966" s="21" t="str">
        <f t="shared" si="126"/>
        <v>数学</v>
      </c>
      <c r="L966" s="26" t="s">
        <v>1013</v>
      </c>
      <c r="M966" s="23"/>
      <c r="N966" s="23"/>
      <c r="O966" s="24" t="str">
        <f t="shared" si="120"/>
        <v xml:space="preserve">
  - 
    name:  随机变量
    title:  随机变量
    description: 
    koLyro: point
    koLyri:  just
    son: </v>
      </c>
      <c r="P966" s="27" t="str">
        <f t="shared" si="127"/>
        <v xml:space="preserve">
          - 
            name:  随机变量
            title:  随机变量
            description: 
            koLyro: point
            koLyri:  just
            son: </v>
      </c>
    </row>
    <row r="967" spans="1:16" ht="15" customHeight="1">
      <c r="A967" s="20">
        <f t="shared" si="121"/>
        <v>4</v>
      </c>
      <c r="B967" s="21" t="str">
        <f t="shared" si="122"/>
        <v>知识点</v>
      </c>
      <c r="C967" s="21" t="str">
        <f t="shared" si="123"/>
        <v>离散性随机变量</v>
      </c>
      <c r="D967" s="21" t="str">
        <f>IFERROR(IF(I967=1,INDEX( {"chinese","english","math","physics","chemistry","biology","politics","history","geography"},MATCH(C967,{"语文","英语","数学","物理","化学","生物","政治","历史","地理"},0)),IF(I967=2,INDEX(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967,{"单项选择","阅读理解","信息匹配","完形填空","短文填空","单句填空","短文改错","单句改错","句型转换","翻译短语","翻译句子","词汇/短语及固搭","完成句子","听力"},0)),"")), "")</f>
        <v/>
      </c>
      <c r="E967" s="21" t="str">
        <f t="shared" si="124"/>
        <v>知识点</v>
      </c>
      <c r="F967" s="21" t="str">
        <f t="shared" si="125"/>
        <v>恰</v>
      </c>
      <c r="G967" s="21" t="str">
        <f>INDEX( {"body","discipline","area","topic","point"},MATCH(E967,{"知识体","知识域","知识区","知识主题","知识点"},0))</f>
        <v>point</v>
      </c>
      <c r="H967" s="21" t="str">
        <f>INDEX( {"super","just","sub","infras"},MATCH(F967,{"超","恰","亚","次"},0))</f>
        <v>just</v>
      </c>
      <c r="I967" s="21">
        <f>MATCH(E967,{"知识体","知识域","知识区","知识主题","知识点"},0)-1</f>
        <v>4</v>
      </c>
      <c r="J967" s="21">
        <f>MATCH(F967,{"超","恰","亚","次"},0)-1</f>
        <v>1</v>
      </c>
      <c r="K967" s="21" t="str">
        <f t="shared" si="126"/>
        <v>数学</v>
      </c>
      <c r="L967" s="26" t="s">
        <v>1014</v>
      </c>
      <c r="M967" s="23"/>
      <c r="N967" s="23"/>
      <c r="O967" s="24" t="str">
        <f t="shared" si="120"/>
        <v xml:space="preserve">
  - 
    name:  离散性随机变量
    title:  离散性随机变量
    description: 
    koLyro: point
    koLyri:  just
    son: </v>
      </c>
      <c r="P967" s="27" t="str">
        <f t="shared" si="127"/>
        <v xml:space="preserve">
          - 
            name:  离散性随机变量
            title:  离散性随机变量
            description: 
            koLyro: point
            koLyri:  just
            son: </v>
      </c>
    </row>
    <row r="968" spans="1:16" ht="15" customHeight="1">
      <c r="A968" s="20">
        <f t="shared" si="121"/>
        <v>4</v>
      </c>
      <c r="B968" s="21" t="str">
        <f t="shared" si="122"/>
        <v>知识点</v>
      </c>
      <c r="C968" s="21" t="str">
        <f t="shared" si="123"/>
        <v>分布列</v>
      </c>
      <c r="D968" s="21" t="str">
        <f>IFERROR(IF(I968=1,INDEX( {"chinese","english","math","physics","chemistry","biology","politics","history","geography"},MATCH(C968,{"语文","英语","数学","物理","化学","生物","政治","历史","地理"},0)),IF(I968=2,INDEX(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968,{"单项选择","阅读理解","信息匹配","完形填空","短文填空","单句填空","短文改错","单句改错","句型转换","翻译短语","翻译句子","词汇/短语及固搭","完成句子","听力"},0)),"")), "")</f>
        <v/>
      </c>
      <c r="E968" s="21" t="str">
        <f t="shared" si="124"/>
        <v>知识点</v>
      </c>
      <c r="F968" s="21" t="str">
        <f t="shared" si="125"/>
        <v>恰</v>
      </c>
      <c r="G968" s="21" t="str">
        <f>INDEX( {"body","discipline","area","topic","point"},MATCH(E968,{"知识体","知识域","知识区","知识主题","知识点"},0))</f>
        <v>point</v>
      </c>
      <c r="H968" s="21" t="str">
        <f>INDEX( {"super","just","sub","infras"},MATCH(F968,{"超","恰","亚","次"},0))</f>
        <v>just</v>
      </c>
      <c r="I968" s="21">
        <f>MATCH(E968,{"知识体","知识域","知识区","知识主题","知识点"},0)-1</f>
        <v>4</v>
      </c>
      <c r="J968" s="21">
        <f>MATCH(F968,{"超","恰","亚","次"},0)-1</f>
        <v>1</v>
      </c>
      <c r="K968" s="21" t="str">
        <f t="shared" si="126"/>
        <v>数学</v>
      </c>
      <c r="L968" s="26" t="s">
        <v>1015</v>
      </c>
      <c r="M968" s="23"/>
      <c r="N968" s="23"/>
      <c r="O968" s="24" t="str">
        <f t="shared" si="120"/>
        <v xml:space="preserve">
  - 
    name:  分布列
    title:  分布列
    description: 
    koLyro: point
    koLyri:  just
    son: </v>
      </c>
      <c r="P968" s="27" t="str">
        <f t="shared" si="127"/>
        <v xml:space="preserve">
          - 
            name:  分布列
            title:  分布列
            description: 
            koLyro: point
            koLyri:  just
            son: </v>
      </c>
    </row>
    <row r="969" spans="1:16" ht="15" customHeight="1">
      <c r="A969" s="20">
        <f t="shared" si="121"/>
        <v>4</v>
      </c>
      <c r="B969" s="21" t="str">
        <f t="shared" si="122"/>
        <v>知识点</v>
      </c>
      <c r="C969" s="21" t="str">
        <f t="shared" si="123"/>
        <v>离散型随机变量的分布列的性质</v>
      </c>
      <c r="D969" s="21" t="str">
        <f>IFERROR(IF(I969=1,INDEX( {"chinese","english","math","physics","chemistry","biology","politics","history","geography"},MATCH(C969,{"语文","英语","数学","物理","化学","生物","政治","历史","地理"},0)),IF(I969=2,INDEX(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969,{"单项选择","阅读理解","信息匹配","完形填空","短文填空","单句填空","短文改错","单句改错","句型转换","翻译短语","翻译句子","词汇/短语及固搭","完成句子","听力"},0)),"")), "")</f>
        <v/>
      </c>
      <c r="E969" s="21" t="str">
        <f t="shared" si="124"/>
        <v>知识点</v>
      </c>
      <c r="F969" s="21" t="str">
        <f t="shared" si="125"/>
        <v>恰</v>
      </c>
      <c r="G969" s="21" t="str">
        <f>INDEX( {"body","discipline","area","topic","point"},MATCH(E969,{"知识体","知识域","知识区","知识主题","知识点"},0))</f>
        <v>point</v>
      </c>
      <c r="H969" s="21" t="str">
        <f>INDEX( {"super","just","sub","infras"},MATCH(F969,{"超","恰","亚","次"},0))</f>
        <v>just</v>
      </c>
      <c r="I969" s="21">
        <f>MATCH(E969,{"知识体","知识域","知识区","知识主题","知识点"},0)-1</f>
        <v>4</v>
      </c>
      <c r="J969" s="21">
        <f>MATCH(F969,{"超","恰","亚","次"},0)-1</f>
        <v>1</v>
      </c>
      <c r="K969" s="21" t="str">
        <f t="shared" si="126"/>
        <v>数学</v>
      </c>
      <c r="L969" s="26" t="s">
        <v>1016</v>
      </c>
      <c r="M969" s="23"/>
      <c r="N969" s="23"/>
      <c r="O969" s="24" t="str">
        <f t="shared" si="120"/>
        <v xml:space="preserve">
  - 
    name:  离散型随机变量的分布列的性质
    title:  离散型随机变量的分布列的性质
    description: 
    koLyro: point
    koLyri:  just
    son: </v>
      </c>
      <c r="P969" s="27" t="str">
        <f t="shared" si="127"/>
        <v xml:space="preserve">
          - 
            name:  离散型随机变量的分布列的性质
            title:  离散型随机变量的分布列的性质
            description: 
            koLyro: point
            koLyri:  just
            son: </v>
      </c>
    </row>
    <row r="970" spans="1:16" ht="15" customHeight="1">
      <c r="A970" s="20">
        <f t="shared" si="121"/>
        <v>4</v>
      </c>
      <c r="B970" s="21" t="str">
        <f t="shared" si="122"/>
        <v>知识点</v>
      </c>
      <c r="C970" s="21" t="str">
        <f t="shared" si="123"/>
        <v>两点分布</v>
      </c>
      <c r="D970" s="21" t="str">
        <f>IFERROR(IF(I970=1,INDEX( {"chinese","english","math","physics","chemistry","biology","politics","history","geography"},MATCH(C970,{"语文","英语","数学","物理","化学","生物","政治","历史","地理"},0)),IF(I970=2,INDEX(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970,{"单项选择","阅读理解","信息匹配","完形填空","短文填空","单句填空","短文改错","单句改错","句型转换","翻译短语","翻译句子","词汇/短语及固搭","完成句子","听力"},0)),"")), "")</f>
        <v/>
      </c>
      <c r="E970" s="21" t="str">
        <f t="shared" si="124"/>
        <v>知识点</v>
      </c>
      <c r="F970" s="21" t="str">
        <f t="shared" si="125"/>
        <v>恰</v>
      </c>
      <c r="G970" s="21" t="str">
        <f>INDEX( {"body","discipline","area","topic","point"},MATCH(E970,{"知识体","知识域","知识区","知识主题","知识点"},0))</f>
        <v>point</v>
      </c>
      <c r="H970" s="21" t="str">
        <f>INDEX( {"super","just","sub","infras"},MATCH(F970,{"超","恰","亚","次"},0))</f>
        <v>just</v>
      </c>
      <c r="I970" s="21">
        <f>MATCH(E970,{"知识体","知识域","知识区","知识主题","知识点"},0)-1</f>
        <v>4</v>
      </c>
      <c r="J970" s="21">
        <f>MATCH(F970,{"超","恰","亚","次"},0)-1</f>
        <v>1</v>
      </c>
      <c r="K970" s="21" t="str">
        <f t="shared" si="126"/>
        <v>数学</v>
      </c>
      <c r="L970" s="26" t="s">
        <v>1017</v>
      </c>
      <c r="M970" s="23"/>
      <c r="N970" s="23"/>
      <c r="O970" s="24" t="str">
        <f t="shared" si="120"/>
        <v xml:space="preserve">
  - 
    name:  两点分布
    title:  两点分布
    description: 
    koLyro: point
    koLyri:  just
    son: </v>
      </c>
      <c r="P970" s="27" t="str">
        <f t="shared" si="127"/>
        <v xml:space="preserve">
          - 
            name:  两点分布
            title:  两点分布
            description: 
            koLyro: point
            koLyri:  just
            son: </v>
      </c>
    </row>
    <row r="971" spans="1:16" ht="15" customHeight="1">
      <c r="A971" s="20">
        <f t="shared" si="121"/>
        <v>4</v>
      </c>
      <c r="B971" s="21" t="str">
        <f t="shared" si="122"/>
        <v>知识点</v>
      </c>
      <c r="C971" s="21" t="str">
        <f t="shared" si="123"/>
        <v>超几何分布</v>
      </c>
      <c r="D971" s="21" t="str">
        <f>IFERROR(IF(I971=1,INDEX( {"chinese","english","math","physics","chemistry","biology","politics","history","geography"},MATCH(C971,{"语文","英语","数学","物理","化学","生物","政治","历史","地理"},0)),IF(I971=2,INDEX(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971,{"单项选择","阅读理解","信息匹配","完形填空","短文填空","单句填空","短文改错","单句改错","句型转换","翻译短语","翻译句子","词汇/短语及固搭","完成句子","听力"},0)),"")), "")</f>
        <v/>
      </c>
      <c r="E971" s="21" t="str">
        <f t="shared" si="124"/>
        <v>知识点</v>
      </c>
      <c r="F971" s="21" t="str">
        <f t="shared" si="125"/>
        <v>恰</v>
      </c>
      <c r="G971" s="21" t="str">
        <f>INDEX( {"body","discipline","area","topic","point"},MATCH(E971,{"知识体","知识域","知识区","知识主题","知识点"},0))</f>
        <v>point</v>
      </c>
      <c r="H971" s="21" t="str">
        <f>INDEX( {"super","just","sub","infras"},MATCH(F971,{"超","恰","亚","次"},0))</f>
        <v>just</v>
      </c>
      <c r="I971" s="21">
        <f>MATCH(E971,{"知识体","知识域","知识区","知识主题","知识点"},0)-1</f>
        <v>4</v>
      </c>
      <c r="J971" s="21">
        <f>MATCH(F971,{"超","恰","亚","次"},0)-1</f>
        <v>1</v>
      </c>
      <c r="K971" s="21" t="str">
        <f t="shared" si="126"/>
        <v>数学</v>
      </c>
      <c r="L971" s="26" t="s">
        <v>1018</v>
      </c>
      <c r="M971" s="23"/>
      <c r="N971" s="23"/>
      <c r="O971" s="24" t="str">
        <f t="shared" si="120"/>
        <v xml:space="preserve">
  - 
    name:  超几何分布
    title:  超几何分布
    description: 
    koLyro: point
    koLyri:  just
    son: </v>
      </c>
      <c r="P971" s="27" t="str">
        <f t="shared" si="127"/>
        <v xml:space="preserve">
          - 
            name:  超几何分布
            title:  超几何分布
            description: 
            koLyro: point
            koLyri:  just
            son: </v>
      </c>
    </row>
    <row r="972" spans="1:16" ht="15" customHeight="1">
      <c r="A972" s="20">
        <f t="shared" si="121"/>
        <v>3</v>
      </c>
      <c r="B972" s="21" t="str">
        <f t="shared" si="122"/>
        <v>知识主题</v>
      </c>
      <c r="C972" s="21" t="str">
        <f t="shared" si="123"/>
        <v xml:space="preserve"> 二项分布、正态分布及其应用</v>
      </c>
      <c r="D972" s="21" t="str">
        <f>IFERROR(IF(I972=1,INDEX( {"chinese","english","math","physics","chemistry","biology","politics","history","geography"},MATCH(C972,{"语文","英语","数学","物理","化学","生物","政治","历史","地理"},0)),IF(I972=2,INDEX(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972,{"单项选择","阅读理解","信息匹配","完形填空","短文填空","单句填空","短文改错","单句改错","句型转换","翻译短语","翻译句子","词汇/短语及固搭","完成句子","听力"},0)),"")), "")</f>
        <v/>
      </c>
      <c r="E972" s="21" t="str">
        <f t="shared" si="124"/>
        <v>知识主题</v>
      </c>
      <c r="F972" s="21" t="str">
        <f t="shared" si="125"/>
        <v>恰</v>
      </c>
      <c r="G972" s="21" t="str">
        <f>INDEX( {"body","discipline","area","topic","point"},MATCH(E972,{"知识体","知识域","知识区","知识主题","知识点"},0))</f>
        <v>topic</v>
      </c>
      <c r="H972" s="21" t="str">
        <f>INDEX( {"super","just","sub","infras"},MATCH(F972,{"超","恰","亚","次"},0))</f>
        <v>just</v>
      </c>
      <c r="I972" s="21">
        <f>MATCH(E972,{"知识体","知识域","知识区","知识主题","知识点"},0)-1</f>
        <v>3</v>
      </c>
      <c r="J972" s="21">
        <f>MATCH(F972,{"超","恰","亚","次"},0)-1</f>
        <v>1</v>
      </c>
      <c r="K972" s="21" t="str">
        <f t="shared" si="126"/>
        <v>数学</v>
      </c>
      <c r="L972" s="26" t="s">
        <v>4660</v>
      </c>
      <c r="M972" s="23" t="s">
        <v>1020</v>
      </c>
      <c r="N972" s="23"/>
      <c r="O972" s="24" t="str">
        <f t="shared" si="120"/>
        <v xml:space="preserve">
  - 
    name:   二项分布、正态分布及其应用
    title:   二项分布、正态分布及其应用
    description: 
    koLyro: topic
    koLyri:  just
    son: </v>
      </c>
      <c r="P972" s="27" t="str">
        <f t="shared" si="127"/>
        <v xml:space="preserve">
        - 
          name:   二项分布、正态分布及其应用
          title:   二项分布、正态分布及其应用
          description: 
          koLyro: topic
          koLyri:  just
          son: </v>
      </c>
    </row>
    <row r="973" spans="1:16" ht="15" customHeight="1">
      <c r="A973" s="20">
        <f t="shared" si="121"/>
        <v>4</v>
      </c>
      <c r="B973" s="21" t="str">
        <f t="shared" si="122"/>
        <v>知识点</v>
      </c>
      <c r="C973" s="21" t="str">
        <f t="shared" si="123"/>
        <v>条件概率</v>
      </c>
      <c r="D973" s="21" t="str">
        <f>IFERROR(IF(I973=1,INDEX( {"chinese","english","math","physics","chemistry","biology","politics","history","geography"},MATCH(C973,{"语文","英语","数学","物理","化学","生物","政治","历史","地理"},0)),IF(I973=2,INDEX(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973,{"单项选择","阅读理解","信息匹配","完形填空","短文填空","单句填空","短文改错","单句改错","句型转换","翻译短语","翻译句子","词汇/短语及固搭","完成句子","听力"},0)),"")), "")</f>
        <v/>
      </c>
      <c r="E973" s="21" t="str">
        <f t="shared" si="124"/>
        <v>知识点</v>
      </c>
      <c r="F973" s="21" t="str">
        <f t="shared" si="125"/>
        <v>恰</v>
      </c>
      <c r="G973" s="21" t="str">
        <f>INDEX( {"body","discipline","area","topic","point"},MATCH(E973,{"知识体","知识域","知识区","知识主题","知识点"},0))</f>
        <v>point</v>
      </c>
      <c r="H973" s="21" t="str">
        <f>INDEX( {"super","just","sub","infras"},MATCH(F973,{"超","恰","亚","次"},0))</f>
        <v>just</v>
      </c>
      <c r="I973" s="21">
        <f>MATCH(E973,{"知识体","知识域","知识区","知识主题","知识点"},0)-1</f>
        <v>4</v>
      </c>
      <c r="J973" s="21">
        <f>MATCH(F973,{"超","恰","亚","次"},0)-1</f>
        <v>1</v>
      </c>
      <c r="K973" s="21" t="str">
        <f t="shared" si="126"/>
        <v>数学</v>
      </c>
      <c r="L973" s="26" t="s">
        <v>1021</v>
      </c>
      <c r="M973" s="23"/>
      <c r="N973" s="23"/>
      <c r="O973" s="24" t="str">
        <f t="shared" si="120"/>
        <v xml:space="preserve">
  - 
    name:  条件概率
    title:  条件概率
    description: 
    koLyro: point
    koLyri:  just
    son: </v>
      </c>
      <c r="P973" s="27" t="str">
        <f t="shared" si="127"/>
        <v xml:space="preserve">
          - 
            name:  条件概率
            title:  条件概率
            description: 
            koLyro: point
            koLyri:  just
            son: </v>
      </c>
    </row>
    <row r="974" spans="1:16" ht="15" customHeight="1">
      <c r="A974" s="20">
        <f t="shared" si="121"/>
        <v>4</v>
      </c>
      <c r="B974" s="21" t="str">
        <f t="shared" si="122"/>
        <v>知识点</v>
      </c>
      <c r="C974" s="21" t="str">
        <f t="shared" si="123"/>
        <v>相互独立事件</v>
      </c>
      <c r="D974" s="21" t="str">
        <f>IFERROR(IF(I974=1,INDEX( {"chinese","english","math","physics","chemistry","biology","politics","history","geography"},MATCH(C974,{"语文","英语","数学","物理","化学","生物","政治","历史","地理"},0)),IF(I974=2,INDEX(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974,{"单项选择","阅读理解","信息匹配","完形填空","短文填空","单句填空","短文改错","单句改错","句型转换","翻译短语","翻译句子","词汇/短语及固搭","完成句子","听力"},0)),"")), "")</f>
        <v/>
      </c>
      <c r="E974" s="21" t="str">
        <f t="shared" si="124"/>
        <v>知识点</v>
      </c>
      <c r="F974" s="21" t="str">
        <f t="shared" si="125"/>
        <v>恰</v>
      </c>
      <c r="G974" s="21" t="str">
        <f>INDEX( {"body","discipline","area","topic","point"},MATCH(E974,{"知识体","知识域","知识区","知识主题","知识点"},0))</f>
        <v>point</v>
      </c>
      <c r="H974" s="21" t="str">
        <f>INDEX( {"super","just","sub","infras"},MATCH(F974,{"超","恰","亚","次"},0))</f>
        <v>just</v>
      </c>
      <c r="I974" s="21">
        <f>MATCH(E974,{"知识体","知识域","知识区","知识主题","知识点"},0)-1</f>
        <v>4</v>
      </c>
      <c r="J974" s="21">
        <f>MATCH(F974,{"超","恰","亚","次"},0)-1</f>
        <v>1</v>
      </c>
      <c r="K974" s="21" t="str">
        <f t="shared" si="126"/>
        <v>数学</v>
      </c>
      <c r="L974" s="26" t="s">
        <v>1022</v>
      </c>
      <c r="M974" s="23"/>
      <c r="N974" s="23"/>
      <c r="O974" s="24" t="str">
        <f t="shared" si="120"/>
        <v xml:space="preserve">
  - 
    name:  相互独立事件
    title:  相互独立事件
    description: 
    koLyro: point
    koLyri:  just
    son: </v>
      </c>
      <c r="P974" s="27" t="str">
        <f t="shared" si="127"/>
        <v xml:space="preserve">
          - 
            name:  相互独立事件
            title:  相互独立事件
            description: 
            koLyro: point
            koLyri:  just
            son: </v>
      </c>
    </row>
    <row r="975" spans="1:16" ht="15" customHeight="1">
      <c r="A975" s="20">
        <f t="shared" si="121"/>
        <v>4</v>
      </c>
      <c r="B975" s="21" t="str">
        <f t="shared" si="122"/>
        <v>知识点</v>
      </c>
      <c r="C975" s="21" t="str">
        <f t="shared" si="123"/>
        <v>相互独立事件的概率</v>
      </c>
      <c r="D975" s="21" t="str">
        <f>IFERROR(IF(I975=1,INDEX( {"chinese","english","math","physics","chemistry","biology","politics","history","geography"},MATCH(C975,{"语文","英语","数学","物理","化学","生物","政治","历史","地理"},0)),IF(I975=2,INDEX(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975,{"单项选择","阅读理解","信息匹配","完形填空","短文填空","单句填空","短文改错","单句改错","句型转换","翻译短语","翻译句子","词汇/短语及固搭","完成句子","听力"},0)),"")), "")</f>
        <v/>
      </c>
      <c r="E975" s="21" t="str">
        <f t="shared" si="124"/>
        <v>知识点</v>
      </c>
      <c r="F975" s="21" t="str">
        <f t="shared" si="125"/>
        <v>恰</v>
      </c>
      <c r="G975" s="21" t="str">
        <f>INDEX( {"body","discipline","area","topic","point"},MATCH(E975,{"知识体","知识域","知识区","知识主题","知识点"},0))</f>
        <v>point</v>
      </c>
      <c r="H975" s="21" t="str">
        <f>INDEX( {"super","just","sub","infras"},MATCH(F975,{"超","恰","亚","次"},0))</f>
        <v>just</v>
      </c>
      <c r="I975" s="21">
        <f>MATCH(E975,{"知识体","知识域","知识区","知识主题","知识点"},0)-1</f>
        <v>4</v>
      </c>
      <c r="J975" s="21">
        <f>MATCH(F975,{"超","恰","亚","次"},0)-1</f>
        <v>1</v>
      </c>
      <c r="K975" s="21" t="str">
        <f t="shared" si="126"/>
        <v>数学</v>
      </c>
      <c r="L975" s="26" t="s">
        <v>1023</v>
      </c>
      <c r="M975" s="23"/>
      <c r="N975" s="23"/>
      <c r="O975" s="24" t="str">
        <f t="shared" si="120"/>
        <v xml:space="preserve">
  - 
    name:  相互独立事件的概率
    title:  相互独立事件的概率
    description: 
    koLyro: point
    koLyri:  just
    son: </v>
      </c>
      <c r="P975" s="27" t="str">
        <f t="shared" si="127"/>
        <v xml:space="preserve">
          - 
            name:  相互独立事件的概率
            title:  相互独立事件的概率
            description: 
            koLyro: point
            koLyri:  just
            son: </v>
      </c>
    </row>
    <row r="976" spans="1:16" ht="15" customHeight="1">
      <c r="A976" s="20">
        <f t="shared" si="121"/>
        <v>4</v>
      </c>
      <c r="B976" s="21" t="str">
        <f t="shared" si="122"/>
        <v>知识点</v>
      </c>
      <c r="C976" s="21" t="str">
        <f t="shared" si="123"/>
        <v>独立重复试验</v>
      </c>
      <c r="D976" s="21" t="str">
        <f>IFERROR(IF(I976=1,INDEX( {"chinese","english","math","physics","chemistry","biology","politics","history","geography"},MATCH(C976,{"语文","英语","数学","物理","化学","生物","政治","历史","地理"},0)),IF(I976=2,INDEX(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976,{"单项选择","阅读理解","信息匹配","完形填空","短文填空","单句填空","短文改错","单句改错","句型转换","翻译短语","翻译句子","词汇/短语及固搭","完成句子","听力"},0)),"")), "")</f>
        <v/>
      </c>
      <c r="E976" s="21" t="str">
        <f t="shared" si="124"/>
        <v>知识点</v>
      </c>
      <c r="F976" s="21" t="str">
        <f t="shared" si="125"/>
        <v>恰</v>
      </c>
      <c r="G976" s="21" t="str">
        <f>INDEX( {"body","discipline","area","topic","point"},MATCH(E976,{"知识体","知识域","知识区","知识主题","知识点"},0))</f>
        <v>point</v>
      </c>
      <c r="H976" s="21" t="str">
        <f>INDEX( {"super","just","sub","infras"},MATCH(F976,{"超","恰","亚","次"},0))</f>
        <v>just</v>
      </c>
      <c r="I976" s="21">
        <f>MATCH(E976,{"知识体","知识域","知识区","知识主题","知识点"},0)-1</f>
        <v>4</v>
      </c>
      <c r="J976" s="21">
        <f>MATCH(F976,{"超","恰","亚","次"},0)-1</f>
        <v>1</v>
      </c>
      <c r="K976" s="21" t="str">
        <f t="shared" si="126"/>
        <v>数学</v>
      </c>
      <c r="L976" s="26" t="s">
        <v>1024</v>
      </c>
      <c r="M976" s="23"/>
      <c r="N976" s="23"/>
      <c r="O976" s="24" t="str">
        <f t="shared" si="120"/>
        <v xml:space="preserve">
  - 
    name:  独立重复试验
    title:  独立重复试验
    description: 
    koLyro: point
    koLyri:  just
    son: </v>
      </c>
      <c r="P976" s="27" t="str">
        <f t="shared" si="127"/>
        <v xml:space="preserve">
          - 
            name:  独立重复试验
            title:  独立重复试验
            description: 
            koLyro: point
            koLyri:  just
            son: </v>
      </c>
    </row>
    <row r="977" spans="1:16" ht="15" customHeight="1">
      <c r="A977" s="20">
        <f t="shared" si="121"/>
        <v>4</v>
      </c>
      <c r="B977" s="21" t="str">
        <f t="shared" si="122"/>
        <v>知识点</v>
      </c>
      <c r="C977" s="21" t="str">
        <f t="shared" si="123"/>
        <v>二项分布</v>
      </c>
      <c r="D977" s="21" t="str">
        <f>IFERROR(IF(I977=1,INDEX( {"chinese","english","math","physics","chemistry","biology","politics","history","geography"},MATCH(C977,{"语文","英语","数学","物理","化学","生物","政治","历史","地理"},0)),IF(I977=2,INDEX(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977,{"单项选择","阅读理解","信息匹配","完形填空","短文填空","单句填空","短文改错","单句改错","句型转换","翻译短语","翻译句子","词汇/短语及固搭","完成句子","听力"},0)),"")), "")</f>
        <v/>
      </c>
      <c r="E977" s="21" t="str">
        <f t="shared" si="124"/>
        <v>知识点</v>
      </c>
      <c r="F977" s="21" t="str">
        <f t="shared" si="125"/>
        <v>恰</v>
      </c>
      <c r="G977" s="21" t="str">
        <f>INDEX( {"body","discipline","area","topic","point"},MATCH(E977,{"知识体","知识域","知识区","知识主题","知识点"},0))</f>
        <v>point</v>
      </c>
      <c r="H977" s="21" t="str">
        <f>INDEX( {"super","just","sub","infras"},MATCH(F977,{"超","恰","亚","次"},0))</f>
        <v>just</v>
      </c>
      <c r="I977" s="21">
        <f>MATCH(E977,{"知识体","知识域","知识区","知识主题","知识点"},0)-1</f>
        <v>4</v>
      </c>
      <c r="J977" s="21">
        <f>MATCH(F977,{"超","恰","亚","次"},0)-1</f>
        <v>1</v>
      </c>
      <c r="K977" s="21" t="str">
        <f t="shared" si="126"/>
        <v>数学</v>
      </c>
      <c r="L977" s="26" t="s">
        <v>1025</v>
      </c>
      <c r="M977" s="23"/>
      <c r="N977" s="23"/>
      <c r="O977" s="24" t="str">
        <f t="shared" si="120"/>
        <v xml:space="preserve">
  - 
    name:  二项分布
    title:  二项分布
    description: 
    koLyro: point
    koLyri:  just
    son: </v>
      </c>
      <c r="P977" s="27" t="str">
        <f t="shared" si="127"/>
        <v xml:space="preserve">
          - 
            name:  二项分布
            title:  二项分布
            description: 
            koLyro: point
            koLyri:  just
            son: </v>
      </c>
    </row>
    <row r="978" spans="1:16" ht="15" customHeight="1">
      <c r="A978" s="20">
        <f t="shared" si="121"/>
        <v>4</v>
      </c>
      <c r="B978" s="21" t="str">
        <f t="shared" si="122"/>
        <v>知识点</v>
      </c>
      <c r="C978" s="21" t="str">
        <f t="shared" si="123"/>
        <v>正态分布</v>
      </c>
      <c r="D978" s="21" t="str">
        <f>IFERROR(IF(I978=1,INDEX( {"chinese","english","math","physics","chemistry","biology","politics","history","geography"},MATCH(C978,{"语文","英语","数学","物理","化学","生物","政治","历史","地理"},0)),IF(I978=2,INDEX(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978,{"单项选择","阅读理解","信息匹配","完形填空","短文填空","单句填空","短文改错","单句改错","句型转换","翻译短语","翻译句子","词汇/短语及固搭","完成句子","听力"},0)),"")), "")</f>
        <v/>
      </c>
      <c r="E978" s="21" t="str">
        <f t="shared" si="124"/>
        <v>知识点</v>
      </c>
      <c r="F978" s="21" t="str">
        <f t="shared" si="125"/>
        <v>恰</v>
      </c>
      <c r="G978" s="21" t="str">
        <f>INDEX( {"body","discipline","area","topic","point"},MATCH(E978,{"知识体","知识域","知识区","知识主题","知识点"},0))</f>
        <v>point</v>
      </c>
      <c r="H978" s="21" t="str">
        <f>INDEX( {"super","just","sub","infras"},MATCH(F978,{"超","恰","亚","次"},0))</f>
        <v>just</v>
      </c>
      <c r="I978" s="21">
        <f>MATCH(E978,{"知识体","知识域","知识区","知识主题","知识点"},0)-1</f>
        <v>4</v>
      </c>
      <c r="J978" s="21">
        <f>MATCH(F978,{"超","恰","亚","次"},0)-1</f>
        <v>1</v>
      </c>
      <c r="K978" s="21" t="str">
        <f t="shared" si="126"/>
        <v>数学</v>
      </c>
      <c r="L978" s="26" t="s">
        <v>1026</v>
      </c>
      <c r="M978" s="23"/>
      <c r="N978" s="23"/>
      <c r="O978" s="24" t="str">
        <f t="shared" si="120"/>
        <v xml:space="preserve">
  - 
    name:  正态分布
    title:  正态分布
    description: 
    koLyro: point
    koLyri:  just
    son: </v>
      </c>
      <c r="P978" s="27" t="str">
        <f t="shared" si="127"/>
        <v xml:space="preserve">
          - 
            name:  正态分布
            title:  正态分布
            description: 
            koLyro: point
            koLyri:  just
            son: </v>
      </c>
    </row>
    <row r="979" spans="1:16" ht="15" customHeight="1">
      <c r="A979" s="20">
        <f t="shared" si="121"/>
        <v>4</v>
      </c>
      <c r="B979" s="21" t="str">
        <f t="shared" si="122"/>
        <v>知识点</v>
      </c>
      <c r="C979" s="21" t="str">
        <f t="shared" si="123"/>
        <v>正态曲线的性质</v>
      </c>
      <c r="D979" s="21" t="str">
        <f>IFERROR(IF(I979=1,INDEX( {"chinese","english","math","physics","chemistry","biology","politics","history","geography"},MATCH(C979,{"语文","英语","数学","物理","化学","生物","政治","历史","地理"},0)),IF(I979=2,INDEX(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979,{"单项选择","阅读理解","信息匹配","完形填空","短文填空","单句填空","短文改错","单句改错","句型转换","翻译短语","翻译句子","词汇/短语及固搭","完成句子","听力"},0)),"")), "")</f>
        <v/>
      </c>
      <c r="E979" s="21" t="str">
        <f t="shared" si="124"/>
        <v>知识点</v>
      </c>
      <c r="F979" s="21" t="str">
        <f t="shared" si="125"/>
        <v>恰</v>
      </c>
      <c r="G979" s="21" t="str">
        <f>INDEX( {"body","discipline","area","topic","point"},MATCH(E979,{"知识体","知识域","知识区","知识主题","知识点"},0))</f>
        <v>point</v>
      </c>
      <c r="H979" s="21" t="str">
        <f>INDEX( {"super","just","sub","infras"},MATCH(F979,{"超","恰","亚","次"},0))</f>
        <v>just</v>
      </c>
      <c r="I979" s="21">
        <f>MATCH(E979,{"知识体","知识域","知识区","知识主题","知识点"},0)-1</f>
        <v>4</v>
      </c>
      <c r="J979" s="21">
        <f>MATCH(F979,{"超","恰","亚","次"},0)-1</f>
        <v>1</v>
      </c>
      <c r="K979" s="21" t="str">
        <f t="shared" si="126"/>
        <v>数学</v>
      </c>
      <c r="L979" s="26" t="s">
        <v>1027</v>
      </c>
      <c r="M979" s="23"/>
      <c r="N979" s="23"/>
      <c r="O979" s="24" t="str">
        <f t="shared" si="120"/>
        <v xml:space="preserve">
  - 
    name:  正态曲线的性质
    title:  正态曲线的性质
    description: 
    koLyro: point
    koLyri:  just
    son: </v>
      </c>
      <c r="P979" s="27" t="str">
        <f t="shared" si="127"/>
        <v xml:space="preserve">
          - 
            name:  正态曲线的性质
            title:  正态曲线的性质
            description: 
            koLyro: point
            koLyri:  just
            son: </v>
      </c>
    </row>
    <row r="980" spans="1:16" ht="15" customHeight="1">
      <c r="A980" s="20">
        <f t="shared" si="121"/>
        <v>4</v>
      </c>
      <c r="B980" s="21" t="str">
        <f t="shared" si="122"/>
        <v>知识点</v>
      </c>
      <c r="C980" s="21" t="str">
        <f t="shared" si="123"/>
        <v>正态分布的实际应用</v>
      </c>
      <c r="D980" s="21" t="str">
        <f>IFERROR(IF(I980=1,INDEX( {"chinese","english","math","physics","chemistry","biology","politics","history","geography"},MATCH(C980,{"语文","英语","数学","物理","化学","生物","政治","历史","地理"},0)),IF(I980=2,INDEX(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980,{"单项选择","阅读理解","信息匹配","完形填空","短文填空","单句填空","短文改错","单句改错","句型转换","翻译短语","翻译句子","词汇/短语及固搭","完成句子","听力"},0)),"")), "")</f>
        <v/>
      </c>
      <c r="E980" s="21" t="str">
        <f t="shared" si="124"/>
        <v>知识点</v>
      </c>
      <c r="F980" s="21" t="str">
        <f t="shared" si="125"/>
        <v>恰</v>
      </c>
      <c r="G980" s="21" t="str">
        <f>INDEX( {"body","discipline","area","topic","point"},MATCH(E980,{"知识体","知识域","知识区","知识主题","知识点"},0))</f>
        <v>point</v>
      </c>
      <c r="H980" s="21" t="str">
        <f>INDEX( {"super","just","sub","infras"},MATCH(F980,{"超","恰","亚","次"},0))</f>
        <v>just</v>
      </c>
      <c r="I980" s="21">
        <f>MATCH(E980,{"知识体","知识域","知识区","知识主题","知识点"},0)-1</f>
        <v>4</v>
      </c>
      <c r="J980" s="21">
        <f>MATCH(F980,{"超","恰","亚","次"},0)-1</f>
        <v>1</v>
      </c>
      <c r="K980" s="21" t="str">
        <f t="shared" si="126"/>
        <v>数学</v>
      </c>
      <c r="L980" s="26" t="s">
        <v>1028</v>
      </c>
      <c r="M980" s="23"/>
      <c r="N980" s="23"/>
      <c r="O980" s="24" t="str">
        <f t="shared" si="120"/>
        <v xml:space="preserve">
  - 
    name:  正态分布的实际应用
    title:  正态分布的实际应用
    description: 
    koLyro: point
    koLyri:  just
    son: </v>
      </c>
      <c r="P980" s="27" t="str">
        <f t="shared" si="127"/>
        <v xml:space="preserve">
          - 
            name:  正态分布的实际应用
            title:  正态分布的实际应用
            description: 
            koLyro: point
            koLyri:  just
            son: </v>
      </c>
    </row>
    <row r="981" spans="1:16" ht="15" customHeight="1">
      <c r="A981" s="20">
        <f t="shared" si="121"/>
        <v>3</v>
      </c>
      <c r="B981" s="21" t="str">
        <f t="shared" si="122"/>
        <v>知识主题</v>
      </c>
      <c r="C981" s="21" t="str">
        <f t="shared" si="123"/>
        <v xml:space="preserve"> 离散型随机变量的均值与方差</v>
      </c>
      <c r="D981" s="21" t="str">
        <f>IFERROR(IF(I981=1,INDEX( {"chinese","english","math","physics","chemistry","biology","politics","history","geography"},MATCH(C981,{"语文","英语","数学","物理","化学","生物","政治","历史","地理"},0)),IF(I981=2,INDEX(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981,{"单项选择","阅读理解","信息匹配","完形填空","短文填空","单句填空","短文改错","单句改错","句型转换","翻译短语","翻译句子","词汇/短语及固搭","完成句子","听力"},0)),"")), "")</f>
        <v/>
      </c>
      <c r="E981" s="21" t="str">
        <f t="shared" si="124"/>
        <v>知识主题</v>
      </c>
      <c r="F981" s="21" t="str">
        <f t="shared" si="125"/>
        <v>恰</v>
      </c>
      <c r="G981" s="21" t="str">
        <f>INDEX( {"body","discipline","area","topic","point"},MATCH(E981,{"知识体","知识域","知识区","知识主题","知识点"},0))</f>
        <v>topic</v>
      </c>
      <c r="H981" s="21" t="str">
        <f>INDEX( {"super","just","sub","infras"},MATCH(F981,{"超","恰","亚","次"},0))</f>
        <v>just</v>
      </c>
      <c r="I981" s="21">
        <f>MATCH(E981,{"知识体","知识域","知识区","知识主题","知识点"},0)-1</f>
        <v>3</v>
      </c>
      <c r="J981" s="21">
        <f>MATCH(F981,{"超","恰","亚","次"},0)-1</f>
        <v>1</v>
      </c>
      <c r="K981" s="21" t="str">
        <f t="shared" si="126"/>
        <v>数学</v>
      </c>
      <c r="L981" s="26" t="s">
        <v>4661</v>
      </c>
      <c r="M981" s="23" t="s">
        <v>1030</v>
      </c>
      <c r="N981" s="23"/>
      <c r="O981" s="24" t="str">
        <f t="shared" si="120"/>
        <v xml:space="preserve">
  - 
    name:   离散型随机变量的均值与方差
    title:   离散型随机变量的均值与方差
    description: 
    koLyro: topic
    koLyri:  just
    son: </v>
      </c>
      <c r="P981" s="27" t="str">
        <f t="shared" si="127"/>
        <v xml:space="preserve">
        - 
          name:   离散型随机变量的均值与方差
          title:   离散型随机变量的均值与方差
          description: 
          koLyro: topic
          koLyri:  just
          son: </v>
      </c>
    </row>
    <row r="982" spans="1:16" ht="15" customHeight="1">
      <c r="A982" s="20">
        <f t="shared" si="121"/>
        <v>4</v>
      </c>
      <c r="B982" s="21" t="str">
        <f t="shared" si="122"/>
        <v>知识点</v>
      </c>
      <c r="C982" s="21" t="str">
        <f t="shared" si="123"/>
        <v>随机变量的期望与方差</v>
      </c>
      <c r="D982" s="21" t="str">
        <f>IFERROR(IF(I982=1,INDEX( {"chinese","english","math","physics","chemistry","biology","politics","history","geography"},MATCH(C982,{"语文","英语","数学","物理","化学","生物","政治","历史","地理"},0)),IF(I982=2,INDEX(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982,{"单项选择","阅读理解","信息匹配","完形填空","短文填空","单句填空","短文改错","单句改错","句型转换","翻译短语","翻译句子","词汇/短语及固搭","完成句子","听力"},0)),"")), "")</f>
        <v/>
      </c>
      <c r="E982" s="21" t="str">
        <f t="shared" si="124"/>
        <v>知识点</v>
      </c>
      <c r="F982" s="21" t="str">
        <f t="shared" si="125"/>
        <v>恰</v>
      </c>
      <c r="G982" s="21" t="str">
        <f>INDEX( {"body","discipline","area","topic","point"},MATCH(E982,{"知识体","知识域","知识区","知识主题","知识点"},0))</f>
        <v>point</v>
      </c>
      <c r="H982" s="21" t="str">
        <f>INDEX( {"super","just","sub","infras"},MATCH(F982,{"超","恰","亚","次"},0))</f>
        <v>just</v>
      </c>
      <c r="I982" s="21">
        <f>MATCH(E982,{"知识体","知识域","知识区","知识主题","知识点"},0)-1</f>
        <v>4</v>
      </c>
      <c r="J982" s="21">
        <f>MATCH(F982,{"超","恰","亚","次"},0)-1</f>
        <v>1</v>
      </c>
      <c r="K982" s="21" t="str">
        <f t="shared" si="126"/>
        <v>数学</v>
      </c>
      <c r="L982" s="26" t="s">
        <v>1031</v>
      </c>
      <c r="M982" s="23"/>
      <c r="N982" s="23"/>
      <c r="O982" s="24" t="str">
        <f t="shared" si="120"/>
        <v xml:space="preserve">
  - 
    name:  随机变量的期望与方差
    title:  随机变量的期望与方差
    description: 
    koLyro: point
    koLyri:  just
    son: </v>
      </c>
      <c r="P982" s="27" t="str">
        <f t="shared" si="127"/>
        <v xml:space="preserve">
          - 
            name:  随机变量的期望与方差
            title:  随机变量的期望与方差
            description: 
            koLyro: point
            koLyri:  just
            son: </v>
      </c>
    </row>
    <row r="983" spans="1:16" ht="15" customHeight="1">
      <c r="A983" s="20">
        <f t="shared" si="121"/>
        <v>4</v>
      </c>
      <c r="B983" s="21" t="str">
        <f t="shared" si="122"/>
        <v>知识点</v>
      </c>
      <c r="C983" s="21" t="str">
        <f t="shared" si="123"/>
        <v>随机变量的期望与方差的性质</v>
      </c>
      <c r="D983" s="21" t="str">
        <f>IFERROR(IF(I983=1,INDEX( {"chinese","english","math","physics","chemistry","biology","politics","history","geography"},MATCH(C983,{"语文","英语","数学","物理","化学","生物","政治","历史","地理"},0)),IF(I983=2,INDEX(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983,{"单项选择","阅读理解","信息匹配","完形填空","短文填空","单句填空","短文改错","单句改错","句型转换","翻译短语","翻译句子","词汇/短语及固搭","完成句子","听力"},0)),"")), "")</f>
        <v/>
      </c>
      <c r="E983" s="21" t="str">
        <f t="shared" si="124"/>
        <v>知识点</v>
      </c>
      <c r="F983" s="21" t="str">
        <f t="shared" si="125"/>
        <v>恰</v>
      </c>
      <c r="G983" s="21" t="str">
        <f>INDEX( {"body","discipline","area","topic","point"},MATCH(E983,{"知识体","知识域","知识区","知识主题","知识点"},0))</f>
        <v>point</v>
      </c>
      <c r="H983" s="21" t="str">
        <f>INDEX( {"super","just","sub","infras"},MATCH(F983,{"超","恰","亚","次"},0))</f>
        <v>just</v>
      </c>
      <c r="I983" s="21">
        <f>MATCH(E983,{"知识体","知识域","知识区","知识主题","知识点"},0)-1</f>
        <v>4</v>
      </c>
      <c r="J983" s="21">
        <f>MATCH(F983,{"超","恰","亚","次"},0)-1</f>
        <v>1</v>
      </c>
      <c r="K983" s="21" t="str">
        <f t="shared" si="126"/>
        <v>数学</v>
      </c>
      <c r="L983" s="26" t="s">
        <v>1032</v>
      </c>
      <c r="M983" s="23"/>
      <c r="N983" s="23"/>
      <c r="O983" s="24" t="str">
        <f t="shared" si="120"/>
        <v xml:space="preserve">
  - 
    name:  随机变量的期望与方差的性质
    title:  随机变量的期望与方差的性质
    description: 
    koLyro: point
    koLyri:  just
    son: </v>
      </c>
      <c r="P983" s="27" t="str">
        <f t="shared" si="127"/>
        <v xml:space="preserve">
          - 
            name:  随机变量的期望与方差的性质
            title:  随机变量的期望与方差的性质
            description: 
            koLyro: point
            koLyri:  just
            son: </v>
      </c>
    </row>
    <row r="984" spans="1:16" ht="15" customHeight="1">
      <c r="A984" s="20">
        <f t="shared" si="121"/>
        <v>4</v>
      </c>
      <c r="B984" s="21" t="str">
        <f t="shared" si="122"/>
        <v>知识点</v>
      </c>
      <c r="C984" s="21" t="str">
        <f t="shared" si="123"/>
        <v>随机变量的期望与方差的最值</v>
      </c>
      <c r="D984" s="21" t="str">
        <f>IFERROR(IF(I984=1,INDEX( {"chinese","english","math","physics","chemistry","biology","politics","history","geography"},MATCH(C984,{"语文","英语","数学","物理","化学","生物","政治","历史","地理"},0)),IF(I984=2,INDEX(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984,{"单项选择","阅读理解","信息匹配","完形填空","短文填空","单句填空","短文改错","单句改错","句型转换","翻译短语","翻译句子","词汇/短语及固搭","完成句子","听力"},0)),"")), "")</f>
        <v/>
      </c>
      <c r="E984" s="21" t="str">
        <f t="shared" si="124"/>
        <v>知识点</v>
      </c>
      <c r="F984" s="21" t="str">
        <f t="shared" si="125"/>
        <v>恰</v>
      </c>
      <c r="G984" s="21" t="str">
        <f>INDEX( {"body","discipline","area","topic","point"},MATCH(E984,{"知识体","知识域","知识区","知识主题","知识点"},0))</f>
        <v>point</v>
      </c>
      <c r="H984" s="21" t="str">
        <f>INDEX( {"super","just","sub","infras"},MATCH(F984,{"超","恰","亚","次"},0))</f>
        <v>just</v>
      </c>
      <c r="I984" s="21">
        <f>MATCH(E984,{"知识体","知识域","知识区","知识主题","知识点"},0)-1</f>
        <v>4</v>
      </c>
      <c r="J984" s="21">
        <f>MATCH(F984,{"超","恰","亚","次"},0)-1</f>
        <v>1</v>
      </c>
      <c r="K984" s="21" t="str">
        <f t="shared" si="126"/>
        <v>数学</v>
      </c>
      <c r="L984" s="26" t="s">
        <v>1033</v>
      </c>
      <c r="M984" s="23"/>
      <c r="N984" s="23"/>
      <c r="O984" s="24" t="str">
        <f t="shared" si="120"/>
        <v xml:space="preserve">
  - 
    name:  随机变量的期望与方差的最值
    title:  随机变量的期望与方差的最值
    description: 
    koLyro: point
    koLyri:  just
    son: </v>
      </c>
      <c r="P984" s="27" t="str">
        <f t="shared" si="127"/>
        <v xml:space="preserve">
          - 
            name:  随机变量的期望与方差的最值
            title:  随机变量的期望与方差的最值
            description: 
            koLyro: point
            koLyri:  just
            son: </v>
      </c>
    </row>
    <row r="985" spans="1:16" ht="15" customHeight="1">
      <c r="A985" s="20">
        <f t="shared" si="121"/>
        <v>2</v>
      </c>
      <c r="B985" s="21" t="str">
        <f t="shared" si="122"/>
        <v>知识区</v>
      </c>
      <c r="C985" s="21" t="str">
        <f t="shared" si="123"/>
        <v>11.几何证明选讲</v>
      </c>
      <c r="D985" s="21" t="str">
        <f>IFERROR(IF(I985=1,INDEX( {"chinese","english","math","physics","chemistry","biology","politics","history","geography"},MATCH(C985,{"语文","英语","数学","物理","化学","生物","政治","历史","地理"},0)),IF(I985=2,INDEX(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985,{"单项选择","阅读理解","信息匹配","完形填空","短文填空","单句填空","短文改错","单句改错","句型转换","翻译短语","翻译句子","词汇/短语及固搭","完成句子","听力"},0)),"")), "")</f>
        <v/>
      </c>
      <c r="E985" s="21" t="str">
        <f t="shared" si="124"/>
        <v>知识区</v>
      </c>
      <c r="F985" s="21" t="str">
        <f t="shared" si="125"/>
        <v>恰</v>
      </c>
      <c r="G985" s="21" t="str">
        <f>INDEX( {"body","discipline","area","topic","point"},MATCH(E985,{"知识体","知识域","知识区","知识主题","知识点"},0))</f>
        <v>area</v>
      </c>
      <c r="H985" s="21" t="str">
        <f>INDEX( {"super","just","sub","infras"},MATCH(F985,{"超","恰","亚","次"},0))</f>
        <v>just</v>
      </c>
      <c r="I985" s="21">
        <f>MATCH(E985,{"知识体","知识域","知识区","知识主题","知识点"},0)-1</f>
        <v>2</v>
      </c>
      <c r="J985" s="21">
        <f>MATCH(F985,{"超","恰","亚","次"},0)-1</f>
        <v>1</v>
      </c>
      <c r="K985" s="21" t="str">
        <f t="shared" si="126"/>
        <v>数学</v>
      </c>
      <c r="L985" s="26" t="s">
        <v>4686</v>
      </c>
      <c r="M985" s="23" t="s">
        <v>1035</v>
      </c>
      <c r="N985" s="23"/>
      <c r="O985" s="24" t="str">
        <f t="shared" si="120"/>
        <v xml:space="preserve">
  - 
    name:  11.几何证明选讲
    title:  11.几何证明选讲
    description: 
    koLyro: area
    koLyri:  just
    son: </v>
      </c>
      <c r="P985" s="27" t="str">
        <f t="shared" si="127"/>
        <v xml:space="preserve">
      - 
        name:  11.几何证明选讲
        title:  11.几何证明选讲
        description: 
        koLyro: area
        koLyri:  just
        son: </v>
      </c>
    </row>
    <row r="986" spans="1:16" ht="15" customHeight="1">
      <c r="A986" s="20">
        <f t="shared" si="121"/>
        <v>3</v>
      </c>
      <c r="B986" s="21" t="str">
        <f t="shared" si="122"/>
        <v>知识主题</v>
      </c>
      <c r="C986" s="21" t="str">
        <f t="shared" si="123"/>
        <v>相似三角形的判定及其有关性质</v>
      </c>
      <c r="D986" s="21" t="str">
        <f>IFERROR(IF(I986=1,INDEX( {"chinese","english","math","physics","chemistry","biology","politics","history","geography"},MATCH(C986,{"语文","英语","数学","物理","化学","生物","政治","历史","地理"},0)),IF(I986=2,INDEX(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986,{"单项选择","阅读理解","信息匹配","完形填空","短文填空","单句填空","短文改错","单句改错","句型转换","翻译短语","翻译句子","词汇/短语及固搭","完成句子","听力"},0)),"")), "")</f>
        <v/>
      </c>
      <c r="E986" s="21" t="str">
        <f t="shared" si="124"/>
        <v>知识主题</v>
      </c>
      <c r="F986" s="21" t="str">
        <f t="shared" si="125"/>
        <v>恰</v>
      </c>
      <c r="G986" s="21" t="str">
        <f>INDEX( {"body","discipline","area","topic","point"},MATCH(E986,{"知识体","知识域","知识区","知识主题","知识点"},0))</f>
        <v>topic</v>
      </c>
      <c r="H986" s="21" t="str">
        <f>INDEX( {"super","just","sub","infras"},MATCH(F986,{"超","恰","亚","次"},0))</f>
        <v>just</v>
      </c>
      <c r="I986" s="21">
        <f>MATCH(E986,{"知识体","知识域","知识区","知识主题","知识点"},0)-1</f>
        <v>3</v>
      </c>
      <c r="J986" s="21">
        <f>MATCH(F986,{"超","恰","亚","次"},0)-1</f>
        <v>1</v>
      </c>
      <c r="K986" s="21" t="str">
        <f t="shared" si="126"/>
        <v>数学</v>
      </c>
      <c r="L986" s="26" t="s">
        <v>4662</v>
      </c>
      <c r="M986" s="23" t="s">
        <v>1037</v>
      </c>
      <c r="N986" s="23"/>
      <c r="O986" s="24" t="str">
        <f t="shared" si="120"/>
        <v xml:space="preserve">
  - 
    name:  相似三角形的判定及其有关性质
    title:  相似三角形的判定及其有关性质
    description: 
    koLyro: topic
    koLyri:  just
    son: </v>
      </c>
      <c r="P986" s="27" t="str">
        <f t="shared" si="127"/>
        <v xml:space="preserve">
        - 
          name:  相似三角形的判定及其有关性质
          title:  相似三角形的判定及其有关性质
          description: 
          koLyro: topic
          koLyri:  just
          son: </v>
      </c>
    </row>
    <row r="987" spans="1:16" ht="15" customHeight="1">
      <c r="A987" s="20">
        <f t="shared" si="121"/>
        <v>4</v>
      </c>
      <c r="B987" s="21" t="str">
        <f t="shared" si="122"/>
        <v>知识点</v>
      </c>
      <c r="C987" s="21" t="str">
        <f t="shared" si="123"/>
        <v>平行线等分线段定理</v>
      </c>
      <c r="D987" s="21" t="str">
        <f>IFERROR(IF(I987=1,INDEX( {"chinese","english","math","physics","chemistry","biology","politics","history","geography"},MATCH(C987,{"语文","英语","数学","物理","化学","生物","政治","历史","地理"},0)),IF(I987=2,INDEX(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987,{"单项选择","阅读理解","信息匹配","完形填空","短文填空","单句填空","短文改错","单句改错","句型转换","翻译短语","翻译句子","词汇/短语及固搭","完成句子","听力"},0)),"")), "")</f>
        <v/>
      </c>
      <c r="E987" s="21" t="str">
        <f t="shared" si="124"/>
        <v>知识点</v>
      </c>
      <c r="F987" s="21" t="str">
        <f t="shared" si="125"/>
        <v>恰</v>
      </c>
      <c r="G987" s="21" t="str">
        <f>INDEX( {"body","discipline","area","topic","point"},MATCH(E987,{"知识体","知识域","知识区","知识主题","知识点"},0))</f>
        <v>point</v>
      </c>
      <c r="H987" s="21" t="str">
        <f>INDEX( {"super","just","sub","infras"},MATCH(F987,{"超","恰","亚","次"},0))</f>
        <v>just</v>
      </c>
      <c r="I987" s="21">
        <f>MATCH(E987,{"知识体","知识域","知识区","知识主题","知识点"},0)-1</f>
        <v>4</v>
      </c>
      <c r="J987" s="21">
        <f>MATCH(F987,{"超","恰","亚","次"},0)-1</f>
        <v>1</v>
      </c>
      <c r="K987" s="21" t="str">
        <f t="shared" si="126"/>
        <v>数学</v>
      </c>
      <c r="L987" s="26" t="s">
        <v>1038</v>
      </c>
      <c r="M987" s="23"/>
      <c r="N987" s="23"/>
      <c r="O987" s="24" t="str">
        <f t="shared" si="120"/>
        <v xml:space="preserve">
  - 
    name:  平行线等分线段定理
    title:  平行线等分线段定理
    description: 
    koLyro: point
    koLyri:  just
    son: </v>
      </c>
      <c r="P987" s="27" t="str">
        <f t="shared" si="127"/>
        <v xml:space="preserve">
          - 
            name:  平行线等分线段定理
            title:  平行线等分线段定理
            description: 
            koLyro: point
            koLyri:  just
            son: </v>
      </c>
    </row>
    <row r="988" spans="1:16" ht="15" customHeight="1">
      <c r="A988" s="20">
        <f t="shared" si="121"/>
        <v>4</v>
      </c>
      <c r="B988" s="21" t="str">
        <f t="shared" si="122"/>
        <v>知识点</v>
      </c>
      <c r="C988" s="21" t="str">
        <f t="shared" si="123"/>
        <v>平行线分线段成比例定理</v>
      </c>
      <c r="D988" s="21" t="str">
        <f>IFERROR(IF(I988=1,INDEX( {"chinese","english","math","physics","chemistry","biology","politics","history","geography"},MATCH(C988,{"语文","英语","数学","物理","化学","生物","政治","历史","地理"},0)),IF(I988=2,INDEX(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988,{"单项选择","阅读理解","信息匹配","完形填空","短文填空","单句填空","短文改错","单句改错","句型转换","翻译短语","翻译句子","词汇/短语及固搭","完成句子","听力"},0)),"")), "")</f>
        <v/>
      </c>
      <c r="E988" s="21" t="str">
        <f t="shared" si="124"/>
        <v>知识点</v>
      </c>
      <c r="F988" s="21" t="str">
        <f t="shared" si="125"/>
        <v>恰</v>
      </c>
      <c r="G988" s="21" t="str">
        <f>INDEX( {"body","discipline","area","topic","point"},MATCH(E988,{"知识体","知识域","知识区","知识主题","知识点"},0))</f>
        <v>point</v>
      </c>
      <c r="H988" s="21" t="str">
        <f>INDEX( {"super","just","sub","infras"},MATCH(F988,{"超","恰","亚","次"},0))</f>
        <v>just</v>
      </c>
      <c r="I988" s="21">
        <f>MATCH(E988,{"知识体","知识域","知识区","知识主题","知识点"},0)-1</f>
        <v>4</v>
      </c>
      <c r="J988" s="21">
        <f>MATCH(F988,{"超","恰","亚","次"},0)-1</f>
        <v>1</v>
      </c>
      <c r="K988" s="21" t="str">
        <f t="shared" si="126"/>
        <v>数学</v>
      </c>
      <c r="L988" s="26" t="s">
        <v>1039</v>
      </c>
      <c r="M988" s="23"/>
      <c r="N988" s="23"/>
      <c r="O988" s="24" t="str">
        <f t="shared" si="120"/>
        <v xml:space="preserve">
  - 
    name:  平行线分线段成比例定理
    title:  平行线分线段成比例定理
    description: 
    koLyro: point
    koLyri:  just
    son: </v>
      </c>
      <c r="P988" s="27" t="str">
        <f t="shared" si="127"/>
        <v xml:space="preserve">
          - 
            name:  平行线分线段成比例定理
            title:  平行线分线段成比例定理
            description: 
            koLyro: point
            koLyri:  just
            son: </v>
      </c>
    </row>
    <row r="989" spans="1:16" ht="15" customHeight="1">
      <c r="A989" s="20">
        <f t="shared" si="121"/>
        <v>4</v>
      </c>
      <c r="B989" s="21" t="str">
        <f t="shared" si="122"/>
        <v>知识点</v>
      </c>
      <c r="C989" s="21" t="str">
        <f t="shared" si="123"/>
        <v>相似三角形的判定</v>
      </c>
      <c r="D989" s="21" t="str">
        <f>IFERROR(IF(I989=1,INDEX( {"chinese","english","math","physics","chemistry","biology","politics","history","geography"},MATCH(C989,{"语文","英语","数学","物理","化学","生物","政治","历史","地理"},0)),IF(I989=2,INDEX(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989,{"单项选择","阅读理解","信息匹配","完形填空","短文填空","单句填空","短文改错","单句改错","句型转换","翻译短语","翻译句子","词汇/短语及固搭","完成句子","听力"},0)),"")), "")</f>
        <v/>
      </c>
      <c r="E989" s="21" t="str">
        <f t="shared" si="124"/>
        <v>知识点</v>
      </c>
      <c r="F989" s="21" t="str">
        <f t="shared" si="125"/>
        <v>恰</v>
      </c>
      <c r="G989" s="21" t="str">
        <f>INDEX( {"body","discipline","area","topic","point"},MATCH(E989,{"知识体","知识域","知识区","知识主题","知识点"},0))</f>
        <v>point</v>
      </c>
      <c r="H989" s="21" t="str">
        <f>INDEX( {"super","just","sub","infras"},MATCH(F989,{"超","恰","亚","次"},0))</f>
        <v>just</v>
      </c>
      <c r="I989" s="21">
        <f>MATCH(E989,{"知识体","知识域","知识区","知识主题","知识点"},0)-1</f>
        <v>4</v>
      </c>
      <c r="J989" s="21">
        <f>MATCH(F989,{"超","恰","亚","次"},0)-1</f>
        <v>1</v>
      </c>
      <c r="K989" s="21" t="str">
        <f t="shared" si="126"/>
        <v>数学</v>
      </c>
      <c r="L989" s="26" t="s">
        <v>1040</v>
      </c>
      <c r="M989" s="23"/>
      <c r="N989" s="23"/>
      <c r="O989" s="24" t="str">
        <f t="shared" si="120"/>
        <v xml:space="preserve">
  - 
    name:  相似三角形的判定
    title:  相似三角形的判定
    description: 
    koLyro: point
    koLyri:  just
    son: </v>
      </c>
      <c r="P989" s="27" t="str">
        <f t="shared" si="127"/>
        <v xml:space="preserve">
          - 
            name:  相似三角形的判定
            title:  相似三角形的判定
            description: 
            koLyro: point
            koLyri:  just
            son: </v>
      </c>
    </row>
    <row r="990" spans="1:16" ht="15" customHeight="1">
      <c r="A990" s="20">
        <f t="shared" si="121"/>
        <v>4</v>
      </c>
      <c r="B990" s="21" t="str">
        <f t="shared" si="122"/>
        <v>知识点</v>
      </c>
      <c r="C990" s="21" t="str">
        <f t="shared" si="123"/>
        <v>相似三角形的性质</v>
      </c>
      <c r="D990" s="21" t="str">
        <f>IFERROR(IF(I990=1,INDEX( {"chinese","english","math","physics","chemistry","biology","politics","history","geography"},MATCH(C990,{"语文","英语","数学","物理","化学","生物","政治","历史","地理"},0)),IF(I990=2,INDEX(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990,{"单项选择","阅读理解","信息匹配","完形填空","短文填空","单句填空","短文改错","单句改错","句型转换","翻译短语","翻译句子","词汇/短语及固搭","完成句子","听力"},0)),"")), "")</f>
        <v/>
      </c>
      <c r="E990" s="21" t="str">
        <f t="shared" si="124"/>
        <v>知识点</v>
      </c>
      <c r="F990" s="21" t="str">
        <f t="shared" si="125"/>
        <v>恰</v>
      </c>
      <c r="G990" s="21" t="str">
        <f>INDEX( {"body","discipline","area","topic","point"},MATCH(E990,{"知识体","知识域","知识区","知识主题","知识点"},0))</f>
        <v>point</v>
      </c>
      <c r="H990" s="21" t="str">
        <f>INDEX( {"super","just","sub","infras"},MATCH(F990,{"超","恰","亚","次"},0))</f>
        <v>just</v>
      </c>
      <c r="I990" s="21">
        <f>MATCH(E990,{"知识体","知识域","知识区","知识主题","知识点"},0)-1</f>
        <v>4</v>
      </c>
      <c r="J990" s="21">
        <f>MATCH(F990,{"超","恰","亚","次"},0)-1</f>
        <v>1</v>
      </c>
      <c r="K990" s="21" t="str">
        <f t="shared" si="126"/>
        <v>数学</v>
      </c>
      <c r="L990" s="26" t="s">
        <v>1041</v>
      </c>
      <c r="M990" s="23"/>
      <c r="N990" s="23"/>
      <c r="O990" s="24" t="str">
        <f t="shared" si="120"/>
        <v xml:space="preserve">
  - 
    name:  相似三角形的性质
    title:  相似三角形的性质
    description: 
    koLyro: point
    koLyri:  just
    son: </v>
      </c>
      <c r="P990" s="27" t="str">
        <f t="shared" si="127"/>
        <v xml:space="preserve">
          - 
            name:  相似三角形的性质
            title:  相似三角形的性质
            description: 
            koLyro: point
            koLyri:  just
            son: </v>
      </c>
    </row>
    <row r="991" spans="1:16" ht="15" customHeight="1">
      <c r="A991" s="20">
        <f t="shared" si="121"/>
        <v>4</v>
      </c>
      <c r="B991" s="21" t="str">
        <f t="shared" si="122"/>
        <v>知识点</v>
      </c>
      <c r="C991" s="21" t="str">
        <f t="shared" si="123"/>
        <v>比例的计算</v>
      </c>
      <c r="D991" s="21" t="str">
        <f>IFERROR(IF(I991=1,INDEX( {"chinese","english","math","physics","chemistry","biology","politics","history","geography"},MATCH(C991,{"语文","英语","数学","物理","化学","生物","政治","历史","地理"},0)),IF(I991=2,INDEX(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991,{"单项选择","阅读理解","信息匹配","完形填空","短文填空","单句填空","短文改错","单句改错","句型转换","翻译短语","翻译句子","词汇/短语及固搭","完成句子","听力"},0)),"")), "")</f>
        <v/>
      </c>
      <c r="E991" s="21" t="str">
        <f t="shared" si="124"/>
        <v>知识点</v>
      </c>
      <c r="F991" s="21" t="str">
        <f t="shared" si="125"/>
        <v>恰</v>
      </c>
      <c r="G991" s="21" t="str">
        <f>INDEX( {"body","discipline","area","topic","point"},MATCH(E991,{"知识体","知识域","知识区","知识主题","知识点"},0))</f>
        <v>point</v>
      </c>
      <c r="H991" s="21" t="str">
        <f>INDEX( {"super","just","sub","infras"},MATCH(F991,{"超","恰","亚","次"},0))</f>
        <v>just</v>
      </c>
      <c r="I991" s="21">
        <f>MATCH(E991,{"知识体","知识域","知识区","知识主题","知识点"},0)-1</f>
        <v>4</v>
      </c>
      <c r="J991" s="21">
        <f>MATCH(F991,{"超","恰","亚","次"},0)-1</f>
        <v>1</v>
      </c>
      <c r="K991" s="21" t="str">
        <f t="shared" si="126"/>
        <v>数学</v>
      </c>
      <c r="L991" s="26" t="s">
        <v>1042</v>
      </c>
      <c r="M991" s="23"/>
      <c r="N991" s="23"/>
      <c r="O991" s="24" t="str">
        <f t="shared" si="120"/>
        <v xml:space="preserve">
  - 
    name:  比例的计算
    title:  比例的计算
    description: 
    koLyro: point
    koLyri:  just
    son: </v>
      </c>
      <c r="P991" s="27" t="str">
        <f t="shared" si="127"/>
        <v xml:space="preserve">
          - 
            name:  比例的计算
            title:  比例的计算
            description: 
            koLyro: point
            koLyri:  just
            son: </v>
      </c>
    </row>
    <row r="992" spans="1:16" ht="15" customHeight="1">
      <c r="A992" s="20">
        <f t="shared" si="121"/>
        <v>4</v>
      </c>
      <c r="B992" s="21" t="str">
        <f t="shared" si="122"/>
        <v>知识点</v>
      </c>
      <c r="C992" s="21" t="str">
        <f t="shared" si="123"/>
        <v>射影定理</v>
      </c>
      <c r="D992" s="21" t="str">
        <f>IFERROR(IF(I992=1,INDEX( {"chinese","english","math","physics","chemistry","biology","politics","history","geography"},MATCH(C992,{"语文","英语","数学","物理","化学","生物","政治","历史","地理"},0)),IF(I992=2,INDEX(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992,{"单项选择","阅读理解","信息匹配","完形填空","短文填空","单句填空","短文改错","单句改错","句型转换","翻译短语","翻译句子","词汇/短语及固搭","完成句子","听力"},0)),"")), "")</f>
        <v/>
      </c>
      <c r="E992" s="21" t="str">
        <f t="shared" si="124"/>
        <v>知识点</v>
      </c>
      <c r="F992" s="21" t="str">
        <f t="shared" si="125"/>
        <v>恰</v>
      </c>
      <c r="G992" s="21" t="str">
        <f>INDEX( {"body","discipline","area","topic","point"},MATCH(E992,{"知识体","知识域","知识区","知识主题","知识点"},0))</f>
        <v>point</v>
      </c>
      <c r="H992" s="21" t="str">
        <f>INDEX( {"super","just","sub","infras"},MATCH(F992,{"超","恰","亚","次"},0))</f>
        <v>just</v>
      </c>
      <c r="I992" s="21">
        <f>MATCH(E992,{"知识体","知识域","知识区","知识主题","知识点"},0)-1</f>
        <v>4</v>
      </c>
      <c r="J992" s="21">
        <f>MATCH(F992,{"超","恰","亚","次"},0)-1</f>
        <v>1</v>
      </c>
      <c r="K992" s="21" t="str">
        <f t="shared" si="126"/>
        <v>数学</v>
      </c>
      <c r="L992" s="26" t="s">
        <v>1043</v>
      </c>
      <c r="M992" s="23"/>
      <c r="N992" s="23"/>
      <c r="O992" s="24" t="str">
        <f t="shared" si="120"/>
        <v xml:space="preserve">
  - 
    name:  射影定理
    title:  射影定理
    description: 
    koLyro: point
    koLyri:  just
    son: </v>
      </c>
      <c r="P992" s="27" t="str">
        <f t="shared" si="127"/>
        <v xml:space="preserve">
          - 
            name:  射影定理
            title:  射影定理
            description: 
            koLyro: point
            koLyri:  just
            son: </v>
      </c>
    </row>
    <row r="993" spans="1:16" ht="15" customHeight="1">
      <c r="A993" s="20">
        <f t="shared" si="121"/>
        <v>3</v>
      </c>
      <c r="B993" s="21" t="str">
        <f t="shared" si="122"/>
        <v>知识主题</v>
      </c>
      <c r="C993" s="21" t="str">
        <f t="shared" si="123"/>
        <v xml:space="preserve"> 直线与圆的位置关系</v>
      </c>
      <c r="D993" s="21" t="str">
        <f>IFERROR(IF(I993=1,INDEX( {"chinese","english","math","physics","chemistry","biology","politics","history","geography"},MATCH(C993,{"语文","英语","数学","物理","化学","生物","政治","历史","地理"},0)),IF(I993=2,INDEX(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993,{"单项选择","阅读理解","信息匹配","完形填空","短文填空","单句填空","短文改错","单句改错","句型转换","翻译短语","翻译句子","词汇/短语及固搭","完成句子","听力"},0)),"")), "")</f>
        <v/>
      </c>
      <c r="E993" s="21" t="str">
        <f t="shared" si="124"/>
        <v>知识主题</v>
      </c>
      <c r="F993" s="21" t="str">
        <f t="shared" si="125"/>
        <v>恰</v>
      </c>
      <c r="G993" s="21" t="str">
        <f>INDEX( {"body","discipline","area","topic","point"},MATCH(E993,{"知识体","知识域","知识区","知识主题","知识点"},0))</f>
        <v>topic</v>
      </c>
      <c r="H993" s="21" t="str">
        <f>INDEX( {"super","just","sub","infras"},MATCH(F993,{"超","恰","亚","次"},0))</f>
        <v>just</v>
      </c>
      <c r="I993" s="21">
        <f>MATCH(E993,{"知识体","知识域","知识区","知识主题","知识点"},0)-1</f>
        <v>3</v>
      </c>
      <c r="J993" s="21">
        <f>MATCH(F993,{"超","恰","亚","次"},0)-1</f>
        <v>1</v>
      </c>
      <c r="K993" s="21" t="str">
        <f t="shared" si="126"/>
        <v>数学</v>
      </c>
      <c r="L993" s="26" t="s">
        <v>4663</v>
      </c>
      <c r="M993" s="23" t="s">
        <v>1045</v>
      </c>
      <c r="N993" s="23"/>
      <c r="O993" s="24" t="str">
        <f t="shared" si="120"/>
        <v xml:space="preserve">
  - 
    name:   直线与圆的位置关系
    title:   直线与圆的位置关系
    description: 
    koLyro: topic
    koLyri:  just
    son: </v>
      </c>
      <c r="P993" s="27" t="str">
        <f t="shared" si="127"/>
        <v xml:space="preserve">
        - 
          name:   直线与圆的位置关系
          title:   直线与圆的位置关系
          description: 
          koLyro: topic
          koLyri:  just
          son: </v>
      </c>
    </row>
    <row r="994" spans="1:16" ht="15" customHeight="1">
      <c r="A994" s="20">
        <f t="shared" si="121"/>
        <v>4</v>
      </c>
      <c r="B994" s="21" t="str">
        <f t="shared" si="122"/>
        <v>知识点</v>
      </c>
      <c r="C994" s="21" t="str">
        <f t="shared" si="123"/>
        <v>圆周（心）角定理</v>
      </c>
      <c r="D994" s="21" t="str">
        <f>IFERROR(IF(I994=1,INDEX( {"chinese","english","math","physics","chemistry","biology","politics","history","geography"},MATCH(C994,{"语文","英语","数学","物理","化学","生物","政治","历史","地理"},0)),IF(I994=2,INDEX(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994,{"单项选择","阅读理解","信息匹配","完形填空","短文填空","单句填空","短文改错","单句改错","句型转换","翻译短语","翻译句子","词汇/短语及固搭","完成句子","听力"},0)),"")), "")</f>
        <v/>
      </c>
      <c r="E994" s="21" t="str">
        <f t="shared" si="124"/>
        <v>知识点</v>
      </c>
      <c r="F994" s="21" t="str">
        <f t="shared" si="125"/>
        <v>恰</v>
      </c>
      <c r="G994" s="21" t="str">
        <f>INDEX( {"body","discipline","area","topic","point"},MATCH(E994,{"知识体","知识域","知识区","知识主题","知识点"},0))</f>
        <v>point</v>
      </c>
      <c r="H994" s="21" t="str">
        <f>INDEX( {"super","just","sub","infras"},MATCH(F994,{"超","恰","亚","次"},0))</f>
        <v>just</v>
      </c>
      <c r="I994" s="21">
        <f>MATCH(E994,{"知识体","知识域","知识区","知识主题","知识点"},0)-1</f>
        <v>4</v>
      </c>
      <c r="J994" s="21">
        <f>MATCH(F994,{"超","恰","亚","次"},0)-1</f>
        <v>1</v>
      </c>
      <c r="K994" s="21" t="str">
        <f t="shared" si="126"/>
        <v>数学</v>
      </c>
      <c r="L994" s="26" t="s">
        <v>1046</v>
      </c>
      <c r="M994" s="23"/>
      <c r="N994" s="23"/>
      <c r="O994" s="24" t="str">
        <f t="shared" si="120"/>
        <v xml:space="preserve">
  - 
    name:  圆周（心）角定理
    title:  圆周（心）角定理
    description: 
    koLyro: point
    koLyri:  just
    son: </v>
      </c>
      <c r="P994" s="27" t="str">
        <f t="shared" si="127"/>
        <v xml:space="preserve">
          - 
            name:  圆周（心）角定理
            title:  圆周（心）角定理
            description: 
            koLyro: point
            koLyri:  just
            son: </v>
      </c>
    </row>
    <row r="995" spans="1:16" ht="15" customHeight="1">
      <c r="A995" s="20">
        <f t="shared" si="121"/>
        <v>4</v>
      </c>
      <c r="B995" s="21" t="str">
        <f t="shared" si="122"/>
        <v>知识点</v>
      </c>
      <c r="C995" s="21" t="str">
        <f t="shared" si="123"/>
        <v>垂径定理</v>
      </c>
      <c r="D995" s="21" t="str">
        <f>IFERROR(IF(I995=1,INDEX( {"chinese","english","math","physics","chemistry","biology","politics","history","geography"},MATCH(C995,{"语文","英语","数学","物理","化学","生物","政治","历史","地理"},0)),IF(I995=2,INDEX(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995,{"单项选择","阅读理解","信息匹配","完形填空","短文填空","单句填空","短文改错","单句改错","句型转换","翻译短语","翻译句子","词汇/短语及固搭","完成句子","听力"},0)),"")), "")</f>
        <v/>
      </c>
      <c r="E995" s="21" t="str">
        <f t="shared" si="124"/>
        <v>知识点</v>
      </c>
      <c r="F995" s="21" t="str">
        <f t="shared" si="125"/>
        <v>恰</v>
      </c>
      <c r="G995" s="21" t="str">
        <f>INDEX( {"body","discipline","area","topic","point"},MATCH(E995,{"知识体","知识域","知识区","知识主题","知识点"},0))</f>
        <v>point</v>
      </c>
      <c r="H995" s="21" t="str">
        <f>INDEX( {"super","just","sub","infras"},MATCH(F995,{"超","恰","亚","次"},0))</f>
        <v>just</v>
      </c>
      <c r="I995" s="21">
        <f>MATCH(E995,{"知识体","知识域","知识区","知识主题","知识点"},0)-1</f>
        <v>4</v>
      </c>
      <c r="J995" s="21">
        <f>MATCH(F995,{"超","恰","亚","次"},0)-1</f>
        <v>1</v>
      </c>
      <c r="K995" s="21" t="str">
        <f t="shared" si="126"/>
        <v>数学</v>
      </c>
      <c r="L995" s="26" t="s">
        <v>1047</v>
      </c>
      <c r="M995" s="23"/>
      <c r="N995" s="23"/>
      <c r="O995" s="24" t="str">
        <f t="shared" si="120"/>
        <v xml:space="preserve">
  - 
    name:  垂径定理
    title:  垂径定理
    description: 
    koLyro: point
    koLyri:  just
    son: </v>
      </c>
      <c r="P995" s="27" t="str">
        <f t="shared" si="127"/>
        <v xml:space="preserve">
          - 
            name:  垂径定理
            title:  垂径定理
            description: 
            koLyro: point
            koLyri:  just
            son: </v>
      </c>
    </row>
    <row r="996" spans="1:16" ht="15" customHeight="1">
      <c r="A996" s="20">
        <f t="shared" si="121"/>
        <v>4</v>
      </c>
      <c r="B996" s="21" t="str">
        <f t="shared" si="122"/>
        <v>知识点</v>
      </c>
      <c r="C996" s="21" t="str">
        <f t="shared" si="123"/>
        <v>圆内接四边形的性质与判定定理</v>
      </c>
      <c r="D996" s="21" t="str">
        <f>IFERROR(IF(I996=1,INDEX( {"chinese","english","math","physics","chemistry","biology","politics","history","geography"},MATCH(C996,{"语文","英语","数学","物理","化学","生物","政治","历史","地理"},0)),IF(I996=2,INDEX(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996,{"单项选择","阅读理解","信息匹配","完形填空","短文填空","单句填空","短文改错","单句改错","句型转换","翻译短语","翻译句子","词汇/短语及固搭","完成句子","听力"},0)),"")), "")</f>
        <v/>
      </c>
      <c r="E996" s="21" t="str">
        <f t="shared" si="124"/>
        <v>知识点</v>
      </c>
      <c r="F996" s="21" t="str">
        <f t="shared" si="125"/>
        <v>恰</v>
      </c>
      <c r="G996" s="21" t="str">
        <f>INDEX( {"body","discipline","area","topic","point"},MATCH(E996,{"知识体","知识域","知识区","知识主题","知识点"},0))</f>
        <v>point</v>
      </c>
      <c r="H996" s="21" t="str">
        <f>INDEX( {"super","just","sub","infras"},MATCH(F996,{"超","恰","亚","次"},0))</f>
        <v>just</v>
      </c>
      <c r="I996" s="21">
        <f>MATCH(E996,{"知识体","知识域","知识区","知识主题","知识点"},0)-1</f>
        <v>4</v>
      </c>
      <c r="J996" s="21">
        <f>MATCH(F996,{"超","恰","亚","次"},0)-1</f>
        <v>1</v>
      </c>
      <c r="K996" s="21" t="str">
        <f t="shared" si="126"/>
        <v>数学</v>
      </c>
      <c r="L996" s="26" t="s">
        <v>1048</v>
      </c>
      <c r="M996" s="23"/>
      <c r="N996" s="23"/>
      <c r="O996" s="24" t="str">
        <f t="shared" si="120"/>
        <v xml:space="preserve">
  - 
    name:  圆内接四边形的性质与判定定理
    title:  圆内接四边形的性质与判定定理
    description: 
    koLyro: point
    koLyri:  just
    son: </v>
      </c>
      <c r="P996" s="27" t="str">
        <f t="shared" si="127"/>
        <v xml:space="preserve">
          - 
            name:  圆内接四边形的性质与判定定理
            title:  圆内接四边形的性质与判定定理
            description: 
            koLyro: point
            koLyri:  just
            son: </v>
      </c>
    </row>
    <row r="997" spans="1:16" ht="15" customHeight="1">
      <c r="A997" s="20">
        <f t="shared" si="121"/>
        <v>4</v>
      </c>
      <c r="B997" s="21" t="str">
        <f t="shared" si="122"/>
        <v>知识点</v>
      </c>
      <c r="C997" s="21" t="str">
        <f t="shared" si="123"/>
        <v>圆的切线的判定定理</v>
      </c>
      <c r="D997" s="21" t="str">
        <f>IFERROR(IF(I997=1,INDEX( {"chinese","english","math","physics","chemistry","biology","politics","history","geography"},MATCH(C997,{"语文","英语","数学","物理","化学","生物","政治","历史","地理"},0)),IF(I997=2,INDEX(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997,{"单项选择","阅读理解","信息匹配","完形填空","短文填空","单句填空","短文改错","单句改错","句型转换","翻译短语","翻译句子","词汇/短语及固搭","完成句子","听力"},0)),"")), "")</f>
        <v/>
      </c>
      <c r="E997" s="21" t="str">
        <f t="shared" si="124"/>
        <v>知识点</v>
      </c>
      <c r="F997" s="21" t="str">
        <f t="shared" si="125"/>
        <v>恰</v>
      </c>
      <c r="G997" s="21" t="str">
        <f>INDEX( {"body","discipline","area","topic","point"},MATCH(E997,{"知识体","知识域","知识区","知识主题","知识点"},0))</f>
        <v>point</v>
      </c>
      <c r="H997" s="21" t="str">
        <f>INDEX( {"super","just","sub","infras"},MATCH(F997,{"超","恰","亚","次"},0))</f>
        <v>just</v>
      </c>
      <c r="I997" s="21">
        <f>MATCH(E997,{"知识体","知识域","知识区","知识主题","知识点"},0)-1</f>
        <v>4</v>
      </c>
      <c r="J997" s="21">
        <f>MATCH(F997,{"超","恰","亚","次"},0)-1</f>
        <v>1</v>
      </c>
      <c r="K997" s="21" t="str">
        <f t="shared" si="126"/>
        <v>数学</v>
      </c>
      <c r="L997" s="26" t="s">
        <v>1049</v>
      </c>
      <c r="M997" s="23"/>
      <c r="N997" s="23"/>
      <c r="O997" s="24" t="str">
        <f t="shared" si="120"/>
        <v xml:space="preserve">
  - 
    name:  圆的切线的判定定理
    title:  圆的切线的判定定理
    description: 
    koLyro: point
    koLyri:  just
    son: </v>
      </c>
      <c r="P997" s="27" t="str">
        <f t="shared" si="127"/>
        <v xml:space="preserve">
          - 
            name:  圆的切线的判定定理
            title:  圆的切线的判定定理
            description: 
            koLyro: point
            koLyri:  just
            son: </v>
      </c>
    </row>
    <row r="998" spans="1:16" ht="15" customHeight="1">
      <c r="A998" s="20">
        <f t="shared" si="121"/>
        <v>4</v>
      </c>
      <c r="B998" s="21" t="str">
        <f t="shared" si="122"/>
        <v>知识点</v>
      </c>
      <c r="C998" s="21" t="str">
        <f t="shared" si="123"/>
        <v>圆的切线的性质定理</v>
      </c>
      <c r="D998" s="21" t="str">
        <f>IFERROR(IF(I998=1,INDEX( {"chinese","english","math","physics","chemistry","biology","politics","history","geography"},MATCH(C998,{"语文","英语","数学","物理","化学","生物","政治","历史","地理"},0)),IF(I998=2,INDEX(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998,{"单项选择","阅读理解","信息匹配","完形填空","短文填空","单句填空","短文改错","单句改错","句型转换","翻译短语","翻译句子","词汇/短语及固搭","完成句子","听力"},0)),"")), "")</f>
        <v/>
      </c>
      <c r="E998" s="21" t="str">
        <f t="shared" si="124"/>
        <v>知识点</v>
      </c>
      <c r="F998" s="21" t="str">
        <f t="shared" si="125"/>
        <v>恰</v>
      </c>
      <c r="G998" s="21" t="str">
        <f>INDEX( {"body","discipline","area","topic","point"},MATCH(E998,{"知识体","知识域","知识区","知识主题","知识点"},0))</f>
        <v>point</v>
      </c>
      <c r="H998" s="21" t="str">
        <f>INDEX( {"super","just","sub","infras"},MATCH(F998,{"超","恰","亚","次"},0))</f>
        <v>just</v>
      </c>
      <c r="I998" s="21">
        <f>MATCH(E998,{"知识体","知识域","知识区","知识主题","知识点"},0)-1</f>
        <v>4</v>
      </c>
      <c r="J998" s="21">
        <f>MATCH(F998,{"超","恰","亚","次"},0)-1</f>
        <v>1</v>
      </c>
      <c r="K998" s="21" t="str">
        <f t="shared" si="126"/>
        <v>数学</v>
      </c>
      <c r="L998" s="26" t="s">
        <v>1050</v>
      </c>
      <c r="M998" s="23"/>
      <c r="N998" s="23"/>
      <c r="O998" s="24" t="str">
        <f t="shared" si="120"/>
        <v xml:space="preserve">
  - 
    name:  圆的切线的性质定理
    title:  圆的切线的性质定理
    description: 
    koLyro: point
    koLyri:  just
    son: </v>
      </c>
      <c r="P998" s="27" t="str">
        <f t="shared" si="127"/>
        <v xml:space="preserve">
          - 
            name:  圆的切线的性质定理
            title:  圆的切线的性质定理
            description: 
            koLyro: point
            koLyri:  just
            son: </v>
      </c>
    </row>
    <row r="999" spans="1:16" ht="15" customHeight="1">
      <c r="A999" s="20">
        <f t="shared" si="121"/>
        <v>4</v>
      </c>
      <c r="B999" s="21" t="str">
        <f t="shared" si="122"/>
        <v>知识点</v>
      </c>
      <c r="C999" s="21" t="str">
        <f t="shared" si="123"/>
        <v>弦切角定理</v>
      </c>
      <c r="D999" s="21" t="str">
        <f>IFERROR(IF(I999=1,INDEX( {"chinese","english","math","physics","chemistry","biology","politics","history","geography"},MATCH(C999,{"语文","英语","数学","物理","化学","生物","政治","历史","地理"},0)),IF(I999=2,INDEX(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999,{"单项选择","阅读理解","信息匹配","完形填空","短文填空","单句填空","短文改错","单句改错","句型转换","翻译短语","翻译句子","词汇/短语及固搭","完成句子","听力"},0)),"")), "")</f>
        <v/>
      </c>
      <c r="E999" s="21" t="str">
        <f t="shared" si="124"/>
        <v>知识点</v>
      </c>
      <c r="F999" s="21" t="str">
        <f t="shared" si="125"/>
        <v>恰</v>
      </c>
      <c r="G999" s="21" t="str">
        <f>INDEX( {"body","discipline","area","topic","point"},MATCH(E999,{"知识体","知识域","知识区","知识主题","知识点"},0))</f>
        <v>point</v>
      </c>
      <c r="H999" s="21" t="str">
        <f>INDEX( {"super","just","sub","infras"},MATCH(F999,{"超","恰","亚","次"},0))</f>
        <v>just</v>
      </c>
      <c r="I999" s="21">
        <f>MATCH(E999,{"知识体","知识域","知识区","知识主题","知识点"},0)-1</f>
        <v>4</v>
      </c>
      <c r="J999" s="21">
        <f>MATCH(F999,{"超","恰","亚","次"},0)-1</f>
        <v>1</v>
      </c>
      <c r="K999" s="21" t="str">
        <f t="shared" si="126"/>
        <v>数学</v>
      </c>
      <c r="L999" s="26" t="s">
        <v>1051</v>
      </c>
      <c r="M999" s="23"/>
      <c r="N999" s="23"/>
      <c r="O999" s="24" t="str">
        <f t="shared" si="120"/>
        <v xml:space="preserve">
  - 
    name:  弦切角定理
    title:  弦切角定理
    description: 
    koLyro: point
    koLyri:  just
    son: </v>
      </c>
      <c r="P999" s="27" t="str">
        <f t="shared" si="127"/>
        <v xml:space="preserve">
          - 
            name:  弦切角定理
            title:  弦切角定理
            description: 
            koLyro: point
            koLyri:  just
            son: </v>
      </c>
    </row>
    <row r="1000" spans="1:16" ht="15" customHeight="1">
      <c r="A1000" s="20">
        <f t="shared" si="121"/>
        <v>4</v>
      </c>
      <c r="B1000" s="21" t="str">
        <f t="shared" si="122"/>
        <v>知识点</v>
      </c>
      <c r="C1000" s="21" t="str">
        <f t="shared" si="123"/>
        <v>与圆有关的比例线段</v>
      </c>
      <c r="D1000" s="21" t="str">
        <f>IFERROR(IF(I1000=1,INDEX( {"chinese","english","math","physics","chemistry","biology","politics","history","geography"},MATCH(C1000,{"语文","英语","数学","物理","化学","生物","政治","历史","地理"},0)),IF(I1000=2,INDEX(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1000,{"单项选择","阅读理解","信息匹配","完形填空","短文填空","单句填空","短文改错","单句改错","句型转换","翻译短语","翻译句子","词汇/短语及固搭","完成句子","听力"},0)),"")), "")</f>
        <v/>
      </c>
      <c r="E1000" s="21" t="str">
        <f t="shared" si="124"/>
        <v>知识点</v>
      </c>
      <c r="F1000" s="21" t="str">
        <f t="shared" si="125"/>
        <v>恰</v>
      </c>
      <c r="G1000" s="21" t="str">
        <f>INDEX( {"body","discipline","area","topic","point"},MATCH(E1000,{"知识体","知识域","知识区","知识主题","知识点"},0))</f>
        <v>point</v>
      </c>
      <c r="H1000" s="21" t="str">
        <f>INDEX( {"super","just","sub","infras"},MATCH(F1000,{"超","恰","亚","次"},0))</f>
        <v>just</v>
      </c>
      <c r="I1000" s="21">
        <f>MATCH(E1000,{"知识体","知识域","知识区","知识主题","知识点"},0)-1</f>
        <v>4</v>
      </c>
      <c r="J1000" s="21">
        <f>MATCH(F1000,{"超","恰","亚","次"},0)-1</f>
        <v>1</v>
      </c>
      <c r="K1000" s="21" t="str">
        <f t="shared" si="126"/>
        <v>数学</v>
      </c>
      <c r="L1000" s="26" t="s">
        <v>1052</v>
      </c>
      <c r="M1000" s="23"/>
      <c r="N1000" s="23"/>
      <c r="O1000" s="24" t="str">
        <f t="shared" si="120"/>
        <v xml:space="preserve">
  - 
    name:  与圆有关的比例线段
    title:  与圆有关的比例线段
    description: 
    koLyro: point
    koLyri:  just
    son: </v>
      </c>
      <c r="P1000" s="27" t="str">
        <f t="shared" si="127"/>
        <v xml:space="preserve">
          - 
            name:  与圆有关的比例线段
            title:  与圆有关的比例线段
            description: 
            koLyro: point
            koLyri:  just
            son: </v>
      </c>
    </row>
    <row r="1001" spans="1:16" ht="15" customHeight="1">
      <c r="A1001" s="20">
        <f t="shared" si="121"/>
        <v>3</v>
      </c>
      <c r="B1001" s="21" t="str">
        <f t="shared" si="122"/>
        <v>知识主题</v>
      </c>
      <c r="C1001" s="21" t="str">
        <f t="shared" si="123"/>
        <v xml:space="preserve"> 圆锥曲线性质的探讨</v>
      </c>
      <c r="D1001" s="21" t="str">
        <f>IFERROR(IF(I1001=1,INDEX( {"chinese","english","math","physics","chemistry","biology","politics","history","geography"},MATCH(C1001,{"语文","英语","数学","物理","化学","生物","政治","历史","地理"},0)),IF(I1001=2,INDEX(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1001,{"单项选择","阅读理解","信息匹配","完形填空","短文填空","单句填空","短文改错","单句改错","句型转换","翻译短语","翻译句子","词汇/短语及固搭","完成句子","听力"},0)),"")), "")</f>
        <v/>
      </c>
      <c r="E1001" s="21" t="str">
        <f t="shared" si="124"/>
        <v>知识主题</v>
      </c>
      <c r="F1001" s="21" t="str">
        <f t="shared" si="125"/>
        <v>恰</v>
      </c>
      <c r="G1001" s="21" t="str">
        <f>INDEX( {"body","discipline","area","topic","point"},MATCH(E1001,{"知识体","知识域","知识区","知识主题","知识点"},0))</f>
        <v>topic</v>
      </c>
      <c r="H1001" s="21" t="str">
        <f>INDEX( {"super","just","sub","infras"},MATCH(F1001,{"超","恰","亚","次"},0))</f>
        <v>just</v>
      </c>
      <c r="I1001" s="21">
        <f>MATCH(E1001,{"知识体","知识域","知识区","知识主题","知识点"},0)-1</f>
        <v>3</v>
      </c>
      <c r="J1001" s="21">
        <f>MATCH(F1001,{"超","恰","亚","次"},0)-1</f>
        <v>1</v>
      </c>
      <c r="K1001" s="21" t="str">
        <f t="shared" si="126"/>
        <v>数学</v>
      </c>
      <c r="L1001" s="26" t="s">
        <v>4664</v>
      </c>
      <c r="M1001" s="23" t="s">
        <v>1054</v>
      </c>
      <c r="N1001" s="23"/>
      <c r="O1001" s="24" t="str">
        <f t="shared" si="120"/>
        <v xml:space="preserve">
  - 
    name:   圆锥曲线性质的探讨
    title:   圆锥曲线性质的探讨
    description: 
    koLyro: topic
    koLyri:  just
    son: </v>
      </c>
      <c r="P1001" s="27" t="str">
        <f t="shared" si="127"/>
        <v xml:space="preserve">
        - 
          name:   圆锥曲线性质的探讨
          title:   圆锥曲线性质的探讨
          description: 
          koLyro: topic
          koLyri:  just
          son: </v>
      </c>
    </row>
    <row r="1002" spans="1:16" ht="15" customHeight="1">
      <c r="A1002" s="20">
        <f t="shared" si="121"/>
        <v>4</v>
      </c>
      <c r="B1002" s="21" t="str">
        <f t="shared" si="122"/>
        <v>知识点</v>
      </c>
      <c r="C1002" s="21" t="str">
        <f t="shared" si="123"/>
        <v>平行射影</v>
      </c>
      <c r="D1002" s="21" t="str">
        <f>IFERROR(IF(I1002=1,INDEX( {"chinese","english","math","physics","chemistry","biology","politics","history","geography"},MATCH(C1002,{"语文","英语","数学","物理","化学","生物","政治","历史","地理"},0)),IF(I1002=2,INDEX(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1002,{"单项选择","阅读理解","信息匹配","完形填空","短文填空","单句填空","短文改错","单句改错","句型转换","翻译短语","翻译句子","词汇/短语及固搭","完成句子","听力"},0)),"")), "")</f>
        <v/>
      </c>
      <c r="E1002" s="21" t="str">
        <f t="shared" si="124"/>
        <v>知识点</v>
      </c>
      <c r="F1002" s="21" t="str">
        <f t="shared" si="125"/>
        <v>恰</v>
      </c>
      <c r="G1002" s="21" t="str">
        <f>INDEX( {"body","discipline","area","topic","point"},MATCH(E1002,{"知识体","知识域","知识区","知识主题","知识点"},0))</f>
        <v>point</v>
      </c>
      <c r="H1002" s="21" t="str">
        <f>INDEX( {"super","just","sub","infras"},MATCH(F1002,{"超","恰","亚","次"},0))</f>
        <v>just</v>
      </c>
      <c r="I1002" s="21">
        <f>MATCH(E1002,{"知识体","知识域","知识区","知识主题","知识点"},0)-1</f>
        <v>4</v>
      </c>
      <c r="J1002" s="21">
        <f>MATCH(F1002,{"超","恰","亚","次"},0)-1</f>
        <v>1</v>
      </c>
      <c r="K1002" s="21" t="str">
        <f t="shared" si="126"/>
        <v>数学</v>
      </c>
      <c r="L1002" s="26" t="s">
        <v>1055</v>
      </c>
      <c r="M1002" s="23"/>
      <c r="N1002" s="23"/>
      <c r="O1002" s="24" t="str">
        <f t="shared" si="120"/>
        <v xml:space="preserve">
  - 
    name:  平行射影
    title:  平行射影
    description: 
    koLyro: point
    koLyri:  just
    son: </v>
      </c>
      <c r="P1002" s="27" t="str">
        <f t="shared" si="127"/>
        <v xml:space="preserve">
          - 
            name:  平行射影
            title:  平行射影
            description: 
            koLyro: point
            koLyri:  just
            son: </v>
      </c>
    </row>
    <row r="1003" spans="1:16" ht="15" customHeight="1">
      <c r="A1003" s="20">
        <f t="shared" si="121"/>
        <v>4</v>
      </c>
      <c r="B1003" s="21" t="str">
        <f t="shared" si="122"/>
        <v>知识点</v>
      </c>
      <c r="C1003" s="21" t="str">
        <f t="shared" si="123"/>
        <v>平面与圆柱面的截线</v>
      </c>
      <c r="D1003" s="21" t="str">
        <f>IFERROR(IF(I1003=1,INDEX( {"chinese","english","math","physics","chemistry","biology","politics","history","geography"},MATCH(C1003,{"语文","英语","数学","物理","化学","生物","政治","历史","地理"},0)),IF(I1003=2,INDEX(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1003,{"单项选择","阅读理解","信息匹配","完形填空","短文填空","单句填空","短文改错","单句改错","句型转换","翻译短语","翻译句子","词汇/短语及固搭","完成句子","听力"},0)),"")), "")</f>
        <v/>
      </c>
      <c r="E1003" s="21" t="str">
        <f t="shared" si="124"/>
        <v>知识点</v>
      </c>
      <c r="F1003" s="21" t="str">
        <f t="shared" si="125"/>
        <v>恰</v>
      </c>
      <c r="G1003" s="21" t="str">
        <f>INDEX( {"body","discipline","area","topic","point"},MATCH(E1003,{"知识体","知识域","知识区","知识主题","知识点"},0))</f>
        <v>point</v>
      </c>
      <c r="H1003" s="21" t="str">
        <f>INDEX( {"super","just","sub","infras"},MATCH(F1003,{"超","恰","亚","次"},0))</f>
        <v>just</v>
      </c>
      <c r="I1003" s="21">
        <f>MATCH(E1003,{"知识体","知识域","知识区","知识主题","知识点"},0)-1</f>
        <v>4</v>
      </c>
      <c r="J1003" s="21">
        <f>MATCH(F1003,{"超","恰","亚","次"},0)-1</f>
        <v>1</v>
      </c>
      <c r="K1003" s="21" t="str">
        <f t="shared" si="126"/>
        <v>数学</v>
      </c>
      <c r="L1003" s="26" t="s">
        <v>1056</v>
      </c>
      <c r="M1003" s="23"/>
      <c r="N1003" s="23"/>
      <c r="O1003" s="24" t="str">
        <f t="shared" si="120"/>
        <v xml:space="preserve">
  - 
    name:  平面与圆柱面的截线
    title:  平面与圆柱面的截线
    description: 
    koLyro: point
    koLyri:  just
    son: </v>
      </c>
      <c r="P1003" s="27" t="str">
        <f t="shared" si="127"/>
        <v xml:space="preserve">
          - 
            name:  平面与圆柱面的截线
            title:  平面与圆柱面的截线
            description: 
            koLyro: point
            koLyri:  just
            son: </v>
      </c>
    </row>
    <row r="1004" spans="1:16" ht="15" customHeight="1">
      <c r="A1004" s="20">
        <f t="shared" si="121"/>
        <v>4</v>
      </c>
      <c r="B1004" s="21" t="str">
        <f t="shared" si="122"/>
        <v>知识点</v>
      </c>
      <c r="C1004" s="21" t="str">
        <f t="shared" si="123"/>
        <v>平面与圆锥面的截线</v>
      </c>
      <c r="D1004" s="21" t="str">
        <f>IFERROR(IF(I1004=1,INDEX( {"chinese","english","math","physics","chemistry","biology","politics","history","geography"},MATCH(C1004,{"语文","英语","数学","物理","化学","生物","政治","历史","地理"},0)),IF(I1004=2,INDEX(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1004,{"单项选择","阅读理解","信息匹配","完形填空","短文填空","单句填空","短文改错","单句改错","句型转换","翻译短语","翻译句子","词汇/短语及固搭","完成句子","听力"},0)),"")), "")</f>
        <v/>
      </c>
      <c r="E1004" s="21" t="str">
        <f t="shared" si="124"/>
        <v>知识点</v>
      </c>
      <c r="F1004" s="21" t="str">
        <f t="shared" si="125"/>
        <v>恰</v>
      </c>
      <c r="G1004" s="21" t="str">
        <f>INDEX( {"body","discipline","area","topic","point"},MATCH(E1004,{"知识体","知识域","知识区","知识主题","知识点"},0))</f>
        <v>point</v>
      </c>
      <c r="H1004" s="21" t="str">
        <f>INDEX( {"super","just","sub","infras"},MATCH(F1004,{"超","恰","亚","次"},0))</f>
        <v>just</v>
      </c>
      <c r="I1004" s="21">
        <f>MATCH(E1004,{"知识体","知识域","知识区","知识主题","知识点"},0)-1</f>
        <v>4</v>
      </c>
      <c r="J1004" s="21">
        <f>MATCH(F1004,{"超","恰","亚","次"},0)-1</f>
        <v>1</v>
      </c>
      <c r="K1004" s="21" t="str">
        <f t="shared" si="126"/>
        <v>数学</v>
      </c>
      <c r="L1004" s="26" t="s">
        <v>1057</v>
      </c>
      <c r="M1004" s="23"/>
      <c r="N1004" s="23"/>
      <c r="O1004" s="24" t="str">
        <f t="shared" si="120"/>
        <v xml:space="preserve">
  - 
    name:  平面与圆锥面的截线
    title:  平面与圆锥面的截线
    description: 
    koLyro: point
    koLyri:  just
    son: </v>
      </c>
      <c r="P1004" s="27" t="str">
        <f t="shared" si="127"/>
        <v xml:space="preserve">
          - 
            name:  平面与圆锥面的截线
            title:  平面与圆锥面的截线
            description: 
            koLyro: point
            koLyri:  just
            son: </v>
      </c>
    </row>
    <row r="1005" spans="1:16" ht="15" customHeight="1">
      <c r="A1005" s="20">
        <f t="shared" si="121"/>
        <v>2</v>
      </c>
      <c r="B1005" s="21" t="str">
        <f t="shared" si="122"/>
        <v>知识区</v>
      </c>
      <c r="C1005" s="21" t="str">
        <f t="shared" si="123"/>
        <v>12.坐标系与参数方程</v>
      </c>
      <c r="D1005" s="21" t="str">
        <f>IFERROR(IF(I1005=1,INDEX( {"chinese","english","math","physics","chemistry","biology","politics","history","geography"},MATCH(C1005,{"语文","英语","数学","物理","化学","生物","政治","历史","地理"},0)),IF(I1005=2,INDEX(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1005,{"单项选择","阅读理解","信息匹配","完形填空","短文填空","单句填空","短文改错","单句改错","句型转换","翻译短语","翻译句子","词汇/短语及固搭","完成句子","听力"},0)),"")), "")</f>
        <v/>
      </c>
      <c r="E1005" s="21" t="str">
        <f t="shared" si="124"/>
        <v>知识区</v>
      </c>
      <c r="F1005" s="21" t="str">
        <f t="shared" si="125"/>
        <v>恰</v>
      </c>
      <c r="G1005" s="21" t="str">
        <f>INDEX( {"body","discipline","area","topic","point"},MATCH(E1005,{"知识体","知识域","知识区","知识主题","知识点"},0))</f>
        <v>area</v>
      </c>
      <c r="H1005" s="21" t="str">
        <f>INDEX( {"super","just","sub","infras"},MATCH(F1005,{"超","恰","亚","次"},0))</f>
        <v>just</v>
      </c>
      <c r="I1005" s="21">
        <f>MATCH(E1005,{"知识体","知识域","知识区","知识主题","知识点"},0)-1</f>
        <v>2</v>
      </c>
      <c r="J1005" s="21">
        <f>MATCH(F1005,{"超","恰","亚","次"},0)-1</f>
        <v>1</v>
      </c>
      <c r="K1005" s="21" t="str">
        <f t="shared" si="126"/>
        <v>数学</v>
      </c>
      <c r="L1005" s="26" t="s">
        <v>4687</v>
      </c>
      <c r="M1005" s="23" t="s">
        <v>1059</v>
      </c>
      <c r="N1005" s="23"/>
      <c r="O1005" s="24" t="str">
        <f t="shared" si="120"/>
        <v xml:space="preserve">
  - 
    name:  12.坐标系与参数方程
    title:  12.坐标系与参数方程
    description: 
    koLyro: area
    koLyri:  just
    son: </v>
      </c>
      <c r="P1005" s="27" t="str">
        <f t="shared" si="127"/>
        <v xml:space="preserve">
      - 
        name:  12.坐标系与参数方程
        title:  12.坐标系与参数方程
        description: 
        koLyro: area
        koLyri:  just
        son: </v>
      </c>
    </row>
    <row r="1006" spans="1:16" ht="15" customHeight="1">
      <c r="A1006" s="20">
        <f t="shared" si="121"/>
        <v>3</v>
      </c>
      <c r="B1006" s="21" t="str">
        <f t="shared" si="122"/>
        <v>知识主题</v>
      </c>
      <c r="C1006" s="21" t="str">
        <f t="shared" si="123"/>
        <v xml:space="preserve"> 坐标系</v>
      </c>
      <c r="D1006" s="21" t="str">
        <f>IFERROR(IF(I1006=1,INDEX( {"chinese","english","math","physics","chemistry","biology","politics","history","geography"},MATCH(C1006,{"语文","英语","数学","物理","化学","生物","政治","历史","地理"},0)),IF(I1006=2,INDEX(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1006,{"单项选择","阅读理解","信息匹配","完形填空","短文填空","单句填空","短文改错","单句改错","句型转换","翻译短语","翻译句子","词汇/短语及固搭","完成句子","听力"},0)),"")), "")</f>
        <v/>
      </c>
      <c r="E1006" s="21" t="str">
        <f t="shared" si="124"/>
        <v>知识主题</v>
      </c>
      <c r="F1006" s="21" t="str">
        <f t="shared" si="125"/>
        <v>恰</v>
      </c>
      <c r="G1006" s="21" t="str">
        <f>INDEX( {"body","discipline","area","topic","point"},MATCH(E1006,{"知识体","知识域","知识区","知识主题","知识点"},0))</f>
        <v>topic</v>
      </c>
      <c r="H1006" s="21" t="str">
        <f>INDEX( {"super","just","sub","infras"},MATCH(F1006,{"超","恰","亚","次"},0))</f>
        <v>just</v>
      </c>
      <c r="I1006" s="21">
        <f>MATCH(E1006,{"知识体","知识域","知识区","知识主题","知识点"},0)-1</f>
        <v>3</v>
      </c>
      <c r="J1006" s="21">
        <f>MATCH(F1006,{"超","恰","亚","次"},0)-1</f>
        <v>1</v>
      </c>
      <c r="K1006" s="21" t="str">
        <f t="shared" si="126"/>
        <v>数学</v>
      </c>
      <c r="L1006" s="26" t="s">
        <v>4665</v>
      </c>
      <c r="M1006" s="23" t="s">
        <v>1061</v>
      </c>
      <c r="N1006" s="23"/>
      <c r="O1006" s="24" t="str">
        <f t="shared" si="120"/>
        <v xml:space="preserve">
  - 
    name:   坐标系
    title:   坐标系
    description: 
    koLyro: topic
    koLyri:  just
    son: </v>
      </c>
      <c r="P1006" s="27" t="str">
        <f t="shared" si="127"/>
        <v xml:space="preserve">
        - 
          name:   坐标系
          title:   坐标系
          description: 
          koLyro: topic
          koLyri:  just
          son: </v>
      </c>
    </row>
    <row r="1007" spans="1:16" ht="15" customHeight="1">
      <c r="A1007" s="20">
        <f t="shared" si="121"/>
        <v>4</v>
      </c>
      <c r="B1007" s="21" t="str">
        <f t="shared" si="122"/>
        <v>知识点</v>
      </c>
      <c r="C1007" s="21" t="str">
        <f t="shared" si="123"/>
        <v>图形的伸缩变换</v>
      </c>
      <c r="D1007" s="21" t="str">
        <f>IFERROR(IF(I1007=1,INDEX( {"chinese","english","math","physics","chemistry","biology","politics","history","geography"},MATCH(C1007,{"语文","英语","数学","物理","化学","生物","政治","历史","地理"},0)),IF(I1007=2,INDEX(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1007,{"单项选择","阅读理解","信息匹配","完形填空","短文填空","单句填空","短文改错","单句改错","句型转换","翻译短语","翻译句子","词汇/短语及固搭","完成句子","听力"},0)),"")), "")</f>
        <v/>
      </c>
      <c r="E1007" s="21" t="str">
        <f t="shared" si="124"/>
        <v>知识点</v>
      </c>
      <c r="F1007" s="21" t="str">
        <f t="shared" si="125"/>
        <v>恰</v>
      </c>
      <c r="G1007" s="21" t="str">
        <f>INDEX( {"body","discipline","area","topic","point"},MATCH(E1007,{"知识体","知识域","知识区","知识主题","知识点"},0))</f>
        <v>point</v>
      </c>
      <c r="H1007" s="21" t="str">
        <f>INDEX( {"super","just","sub","infras"},MATCH(F1007,{"超","恰","亚","次"},0))</f>
        <v>just</v>
      </c>
      <c r="I1007" s="21">
        <f>MATCH(E1007,{"知识体","知识域","知识区","知识主题","知识点"},0)-1</f>
        <v>4</v>
      </c>
      <c r="J1007" s="21">
        <f>MATCH(F1007,{"超","恰","亚","次"},0)-1</f>
        <v>1</v>
      </c>
      <c r="K1007" s="21" t="str">
        <f t="shared" si="126"/>
        <v>数学</v>
      </c>
      <c r="L1007" s="26" t="s">
        <v>1062</v>
      </c>
      <c r="M1007" s="23"/>
      <c r="N1007" s="23"/>
      <c r="O1007" s="24" t="str">
        <f t="shared" si="120"/>
        <v xml:space="preserve">
  - 
    name:  图形的伸缩变换
    title:  图形的伸缩变换
    description: 
    koLyro: point
    koLyri:  just
    son: </v>
      </c>
      <c r="P1007" s="27" t="str">
        <f t="shared" si="127"/>
        <v xml:space="preserve">
          - 
            name:  图形的伸缩变换
            title:  图形的伸缩变换
            description: 
            koLyro: point
            koLyri:  just
            son: </v>
      </c>
    </row>
    <row r="1008" spans="1:16" ht="15" customHeight="1">
      <c r="A1008" s="20">
        <f t="shared" si="121"/>
        <v>4</v>
      </c>
      <c r="B1008" s="21" t="str">
        <f t="shared" si="122"/>
        <v>知识点</v>
      </c>
      <c r="C1008" s="21" t="str">
        <f t="shared" si="123"/>
        <v>平面直角坐标系与曲线方程</v>
      </c>
      <c r="D1008" s="21" t="str">
        <f>IFERROR(IF(I1008=1,INDEX( {"chinese","english","math","physics","chemistry","biology","politics","history","geography"},MATCH(C1008,{"语文","英语","数学","物理","化学","生物","政治","历史","地理"},0)),IF(I1008=2,INDEX(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1008,{"单项选择","阅读理解","信息匹配","完形填空","短文填空","单句填空","短文改错","单句改错","句型转换","翻译短语","翻译句子","词汇/短语及固搭","完成句子","听力"},0)),"")), "")</f>
        <v/>
      </c>
      <c r="E1008" s="21" t="str">
        <f t="shared" si="124"/>
        <v>知识点</v>
      </c>
      <c r="F1008" s="21" t="str">
        <f t="shared" si="125"/>
        <v>恰</v>
      </c>
      <c r="G1008" s="21" t="str">
        <f>INDEX( {"body","discipline","area","topic","point"},MATCH(E1008,{"知识体","知识域","知识区","知识主题","知识点"},0))</f>
        <v>point</v>
      </c>
      <c r="H1008" s="21" t="str">
        <f>INDEX( {"super","just","sub","infras"},MATCH(F1008,{"超","恰","亚","次"},0))</f>
        <v>just</v>
      </c>
      <c r="I1008" s="21">
        <f>MATCH(E1008,{"知识体","知识域","知识区","知识主题","知识点"},0)-1</f>
        <v>4</v>
      </c>
      <c r="J1008" s="21">
        <f>MATCH(F1008,{"超","恰","亚","次"},0)-1</f>
        <v>1</v>
      </c>
      <c r="K1008" s="21" t="str">
        <f t="shared" si="126"/>
        <v>数学</v>
      </c>
      <c r="L1008" s="26" t="s">
        <v>1063</v>
      </c>
      <c r="M1008" s="23"/>
      <c r="N1008" s="23"/>
      <c r="O1008" s="24" t="str">
        <f t="shared" si="120"/>
        <v xml:space="preserve">
  - 
    name:  平面直角坐标系与曲线方程
    title:  平面直角坐标系与曲线方程
    description: 
    koLyro: point
    koLyri:  just
    son: </v>
      </c>
      <c r="P1008" s="27" t="str">
        <f t="shared" si="127"/>
        <v xml:space="preserve">
          - 
            name:  平面直角坐标系与曲线方程
            title:  平面直角坐标系与曲线方程
            description: 
            koLyro: point
            koLyri:  just
            son: </v>
      </c>
    </row>
    <row r="1009" spans="1:16" ht="15" customHeight="1">
      <c r="A1009" s="20">
        <f t="shared" si="121"/>
        <v>4</v>
      </c>
      <c r="B1009" s="21" t="str">
        <f t="shared" si="122"/>
        <v>知识点</v>
      </c>
      <c r="C1009" s="21" t="str">
        <f t="shared" si="123"/>
        <v>极坐标系</v>
      </c>
      <c r="D1009" s="21" t="str">
        <f>IFERROR(IF(I1009=1,INDEX( {"chinese","english","math","physics","chemistry","biology","politics","history","geography"},MATCH(C1009,{"语文","英语","数学","物理","化学","生物","政治","历史","地理"},0)),IF(I1009=2,INDEX(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1009,{"单项选择","阅读理解","信息匹配","完形填空","短文填空","单句填空","短文改错","单句改错","句型转换","翻译短语","翻译句子","词汇/短语及固搭","完成句子","听力"},0)),"")), "")</f>
        <v/>
      </c>
      <c r="E1009" s="21" t="str">
        <f t="shared" si="124"/>
        <v>知识点</v>
      </c>
      <c r="F1009" s="21" t="str">
        <f t="shared" si="125"/>
        <v>恰</v>
      </c>
      <c r="G1009" s="21" t="str">
        <f>INDEX( {"body","discipline","area","topic","point"},MATCH(E1009,{"知识体","知识域","知识区","知识主题","知识点"},0))</f>
        <v>point</v>
      </c>
      <c r="H1009" s="21" t="str">
        <f>INDEX( {"super","just","sub","infras"},MATCH(F1009,{"超","恰","亚","次"},0))</f>
        <v>just</v>
      </c>
      <c r="I1009" s="21">
        <f>MATCH(E1009,{"知识体","知识域","知识区","知识主题","知识点"},0)-1</f>
        <v>4</v>
      </c>
      <c r="J1009" s="21">
        <f>MATCH(F1009,{"超","恰","亚","次"},0)-1</f>
        <v>1</v>
      </c>
      <c r="K1009" s="21" t="str">
        <f t="shared" si="126"/>
        <v>数学</v>
      </c>
      <c r="L1009" s="26" t="s">
        <v>1064</v>
      </c>
      <c r="M1009" s="23"/>
      <c r="N1009" s="23"/>
      <c r="O1009" s="24" t="str">
        <f t="shared" si="120"/>
        <v xml:space="preserve">
  - 
    name:  极坐标系
    title:  极坐标系
    description: 
    koLyro: point
    koLyri:  just
    son: </v>
      </c>
      <c r="P1009" s="27" t="str">
        <f t="shared" si="127"/>
        <v xml:space="preserve">
          - 
            name:  极坐标系
            title:  极坐标系
            description: 
            koLyro: point
            koLyri:  just
            son: </v>
      </c>
    </row>
    <row r="1010" spans="1:16" ht="15" customHeight="1">
      <c r="A1010" s="20">
        <f t="shared" si="121"/>
        <v>4</v>
      </c>
      <c r="B1010" s="21" t="str">
        <f t="shared" si="122"/>
        <v>知识点</v>
      </c>
      <c r="C1010" s="21" t="str">
        <f t="shared" si="123"/>
        <v>点的极坐标</v>
      </c>
      <c r="D1010" s="21" t="str">
        <f>IFERROR(IF(I1010=1,INDEX( {"chinese","english","math","physics","chemistry","biology","politics","history","geography"},MATCH(C1010,{"语文","英语","数学","物理","化学","生物","政治","历史","地理"},0)),IF(I1010=2,INDEX(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1010,{"单项选择","阅读理解","信息匹配","完形填空","短文填空","单句填空","短文改错","单句改错","句型转换","翻译短语","翻译句子","词汇/短语及固搭","完成句子","听力"},0)),"")), "")</f>
        <v/>
      </c>
      <c r="E1010" s="21" t="str">
        <f t="shared" si="124"/>
        <v>知识点</v>
      </c>
      <c r="F1010" s="21" t="str">
        <f t="shared" si="125"/>
        <v>恰</v>
      </c>
      <c r="G1010" s="21" t="str">
        <f>INDEX( {"body","discipline","area","topic","point"},MATCH(E1010,{"知识体","知识域","知识区","知识主题","知识点"},0))</f>
        <v>point</v>
      </c>
      <c r="H1010" s="21" t="str">
        <f>INDEX( {"super","just","sub","infras"},MATCH(F1010,{"超","恰","亚","次"},0))</f>
        <v>just</v>
      </c>
      <c r="I1010" s="21">
        <f>MATCH(E1010,{"知识体","知识域","知识区","知识主题","知识点"},0)-1</f>
        <v>4</v>
      </c>
      <c r="J1010" s="21">
        <f>MATCH(F1010,{"超","恰","亚","次"},0)-1</f>
        <v>1</v>
      </c>
      <c r="K1010" s="21" t="str">
        <f t="shared" si="126"/>
        <v>数学</v>
      </c>
      <c r="L1010" s="26" t="s">
        <v>1065</v>
      </c>
      <c r="M1010" s="23"/>
      <c r="N1010" s="23"/>
      <c r="O1010" s="24" t="str">
        <f t="shared" si="120"/>
        <v xml:space="preserve">
  - 
    name:  点的极坐标
    title:  点的极坐标
    description: 
    koLyro: point
    koLyri:  just
    son: </v>
      </c>
      <c r="P1010" s="27" t="str">
        <f t="shared" si="127"/>
        <v xml:space="preserve">
          - 
            name:  点的极坐标
            title:  点的极坐标
            description: 
            koLyro: point
            koLyri:  just
            son: </v>
      </c>
    </row>
    <row r="1011" spans="1:16" ht="15" customHeight="1">
      <c r="A1011" s="20">
        <f t="shared" si="121"/>
        <v>4</v>
      </c>
      <c r="B1011" s="21" t="str">
        <f t="shared" si="122"/>
        <v>知识点</v>
      </c>
      <c r="C1011" s="21" t="str">
        <f t="shared" si="123"/>
        <v>极坐标系与平面直角坐标系的互化</v>
      </c>
      <c r="D1011" s="21" t="str">
        <f>IFERROR(IF(I1011=1,INDEX( {"chinese","english","math","physics","chemistry","biology","politics","history","geography"},MATCH(C1011,{"语文","英语","数学","物理","化学","生物","政治","历史","地理"},0)),IF(I1011=2,INDEX(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1011,{"单项选择","阅读理解","信息匹配","完形填空","短文填空","单句填空","短文改错","单句改错","句型转换","翻译短语","翻译句子","词汇/短语及固搭","完成句子","听力"},0)),"")), "")</f>
        <v/>
      </c>
      <c r="E1011" s="21" t="str">
        <f t="shared" si="124"/>
        <v>知识点</v>
      </c>
      <c r="F1011" s="21" t="str">
        <f t="shared" si="125"/>
        <v>恰</v>
      </c>
      <c r="G1011" s="21" t="str">
        <f>INDEX( {"body","discipline","area","topic","point"},MATCH(E1011,{"知识体","知识域","知识区","知识主题","知识点"},0))</f>
        <v>point</v>
      </c>
      <c r="H1011" s="21" t="str">
        <f>INDEX( {"super","just","sub","infras"},MATCH(F1011,{"超","恰","亚","次"},0))</f>
        <v>just</v>
      </c>
      <c r="I1011" s="21">
        <f>MATCH(E1011,{"知识体","知识域","知识区","知识主题","知识点"},0)-1</f>
        <v>4</v>
      </c>
      <c r="J1011" s="21">
        <f>MATCH(F1011,{"超","恰","亚","次"},0)-1</f>
        <v>1</v>
      </c>
      <c r="K1011" s="21" t="str">
        <f t="shared" si="126"/>
        <v>数学</v>
      </c>
      <c r="L1011" s="26" t="s">
        <v>1066</v>
      </c>
      <c r="M1011" s="23"/>
      <c r="N1011" s="23"/>
      <c r="O1011" s="24" t="str">
        <f t="shared" si="120"/>
        <v xml:space="preserve">
  - 
    name:  极坐标系与平面直角坐标系的互化
    title:  极坐标系与平面直角坐标系的互化
    description: 
    koLyro: point
    koLyri:  just
    son: </v>
      </c>
      <c r="P1011" s="27" t="str">
        <f t="shared" si="127"/>
        <v xml:space="preserve">
          - 
            name:  极坐标系与平面直角坐标系的互化
            title:  极坐标系与平面直角坐标系的互化
            description: 
            koLyro: point
            koLyri:  just
            son: </v>
      </c>
    </row>
    <row r="1012" spans="1:16" ht="15" customHeight="1">
      <c r="A1012" s="20">
        <f t="shared" si="121"/>
        <v>4</v>
      </c>
      <c r="B1012" s="21" t="str">
        <f t="shared" si="122"/>
        <v>知识点</v>
      </c>
      <c r="C1012" s="21" t="str">
        <f t="shared" si="123"/>
        <v>简单曲线的极坐标</v>
      </c>
      <c r="D1012" s="21" t="str">
        <f>IFERROR(IF(I1012=1,INDEX( {"chinese","english","math","physics","chemistry","biology","politics","history","geography"},MATCH(C1012,{"语文","英语","数学","物理","化学","生物","政治","历史","地理"},0)),IF(I1012=2,INDEX(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1012,{"单项选择","阅读理解","信息匹配","完形填空","短文填空","单句填空","短文改错","单句改错","句型转换","翻译短语","翻译句子","词汇/短语及固搭","完成句子","听力"},0)),"")), "")</f>
        <v/>
      </c>
      <c r="E1012" s="21" t="str">
        <f t="shared" si="124"/>
        <v>知识点</v>
      </c>
      <c r="F1012" s="21" t="str">
        <f t="shared" si="125"/>
        <v>恰</v>
      </c>
      <c r="G1012" s="21" t="str">
        <f>INDEX( {"body","discipline","area","topic","point"},MATCH(E1012,{"知识体","知识域","知识区","知识主题","知识点"},0))</f>
        <v>point</v>
      </c>
      <c r="H1012" s="21" t="str">
        <f>INDEX( {"super","just","sub","infras"},MATCH(F1012,{"超","恰","亚","次"},0))</f>
        <v>just</v>
      </c>
      <c r="I1012" s="21">
        <f>MATCH(E1012,{"知识体","知识域","知识区","知识主题","知识点"},0)-1</f>
        <v>4</v>
      </c>
      <c r="J1012" s="21">
        <f>MATCH(F1012,{"超","恰","亚","次"},0)-1</f>
        <v>1</v>
      </c>
      <c r="K1012" s="21" t="str">
        <f t="shared" si="126"/>
        <v>数学</v>
      </c>
      <c r="L1012" s="26" t="s">
        <v>1067</v>
      </c>
      <c r="M1012" s="23"/>
      <c r="N1012" s="23"/>
      <c r="O1012" s="24" t="str">
        <f t="shared" si="120"/>
        <v xml:space="preserve">
  - 
    name:  简单曲线的极坐标
    title:  简单曲线的极坐标
    description: 
    koLyro: point
    koLyri:  just
    son: </v>
      </c>
      <c r="P1012" s="27" t="str">
        <f t="shared" si="127"/>
        <v xml:space="preserve">
          - 
            name:  简单曲线的极坐标
            title:  简单曲线的极坐标
            description: 
            koLyro: point
            koLyri:  just
            son: </v>
      </c>
    </row>
    <row r="1013" spans="1:16" ht="15" customHeight="1">
      <c r="A1013" s="20">
        <f t="shared" si="121"/>
        <v>4</v>
      </c>
      <c r="B1013" s="21" t="str">
        <f t="shared" si="122"/>
        <v>知识点</v>
      </c>
      <c r="C1013" s="21" t="str">
        <f t="shared" si="123"/>
        <v>柱坐标系</v>
      </c>
      <c r="D1013" s="21" t="str">
        <f>IFERROR(IF(I1013=1,INDEX( {"chinese","english","math","physics","chemistry","biology","politics","history","geography"},MATCH(C1013,{"语文","英语","数学","物理","化学","生物","政治","历史","地理"},0)),IF(I1013=2,INDEX(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1013,{"单项选择","阅读理解","信息匹配","完形填空","短文填空","单句填空","短文改错","单句改错","句型转换","翻译短语","翻译句子","词汇/短语及固搭","完成句子","听力"},0)),"")), "")</f>
        <v/>
      </c>
      <c r="E1013" s="21" t="str">
        <f t="shared" si="124"/>
        <v>知识点</v>
      </c>
      <c r="F1013" s="21" t="str">
        <f t="shared" si="125"/>
        <v>恰</v>
      </c>
      <c r="G1013" s="21" t="str">
        <f>INDEX( {"body","discipline","area","topic","point"},MATCH(E1013,{"知识体","知识域","知识区","知识主题","知识点"},0))</f>
        <v>point</v>
      </c>
      <c r="H1013" s="21" t="str">
        <f>INDEX( {"super","just","sub","infras"},MATCH(F1013,{"超","恰","亚","次"},0))</f>
        <v>just</v>
      </c>
      <c r="I1013" s="21">
        <f>MATCH(E1013,{"知识体","知识域","知识区","知识主题","知识点"},0)-1</f>
        <v>4</v>
      </c>
      <c r="J1013" s="21">
        <f>MATCH(F1013,{"超","恰","亚","次"},0)-1</f>
        <v>1</v>
      </c>
      <c r="K1013" s="21" t="str">
        <f t="shared" si="126"/>
        <v>数学</v>
      </c>
      <c r="L1013" s="26" t="s">
        <v>1068</v>
      </c>
      <c r="M1013" s="23"/>
      <c r="N1013" s="23"/>
      <c r="O1013" s="24" t="str">
        <f t="shared" si="120"/>
        <v xml:space="preserve">
  - 
    name:  柱坐标系
    title:  柱坐标系
    description: 
    koLyro: point
    koLyri:  just
    son: </v>
      </c>
      <c r="P1013" s="27" t="str">
        <f t="shared" si="127"/>
        <v xml:space="preserve">
          - 
            name:  柱坐标系
            title:  柱坐标系
            description: 
            koLyro: point
            koLyri:  just
            son: </v>
      </c>
    </row>
    <row r="1014" spans="1:16" ht="15" customHeight="1">
      <c r="A1014" s="20">
        <f t="shared" si="121"/>
        <v>4</v>
      </c>
      <c r="B1014" s="21" t="str">
        <f t="shared" si="122"/>
        <v>知识点</v>
      </c>
      <c r="C1014" s="21" t="str">
        <f t="shared" si="123"/>
        <v>球坐标系</v>
      </c>
      <c r="D1014" s="21" t="str">
        <f>IFERROR(IF(I1014=1,INDEX( {"chinese","english","math","physics","chemistry","biology","politics","history","geography"},MATCH(C1014,{"语文","英语","数学","物理","化学","生物","政治","历史","地理"},0)),IF(I1014=2,INDEX(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1014,{"单项选择","阅读理解","信息匹配","完形填空","短文填空","单句填空","短文改错","单句改错","句型转换","翻译短语","翻译句子","词汇/短语及固搭","完成句子","听力"},0)),"")), "")</f>
        <v/>
      </c>
      <c r="E1014" s="21" t="str">
        <f t="shared" si="124"/>
        <v>知识点</v>
      </c>
      <c r="F1014" s="21" t="str">
        <f t="shared" si="125"/>
        <v>恰</v>
      </c>
      <c r="G1014" s="21" t="str">
        <f>INDEX( {"body","discipline","area","topic","point"},MATCH(E1014,{"知识体","知识域","知识区","知识主题","知识点"},0))</f>
        <v>point</v>
      </c>
      <c r="H1014" s="21" t="str">
        <f>INDEX( {"super","just","sub","infras"},MATCH(F1014,{"超","恰","亚","次"},0))</f>
        <v>just</v>
      </c>
      <c r="I1014" s="21">
        <f>MATCH(E1014,{"知识体","知识域","知识区","知识主题","知识点"},0)-1</f>
        <v>4</v>
      </c>
      <c r="J1014" s="21">
        <f>MATCH(F1014,{"超","恰","亚","次"},0)-1</f>
        <v>1</v>
      </c>
      <c r="K1014" s="21" t="str">
        <f t="shared" si="126"/>
        <v>数学</v>
      </c>
      <c r="L1014" s="26" t="s">
        <v>1069</v>
      </c>
      <c r="M1014" s="23"/>
      <c r="N1014" s="23"/>
      <c r="O1014" s="24" t="str">
        <f t="shared" si="120"/>
        <v xml:space="preserve">
  - 
    name:  球坐标系
    title:  球坐标系
    description: 
    koLyro: point
    koLyri:  just
    son: </v>
      </c>
      <c r="P1014" s="27" t="str">
        <f t="shared" si="127"/>
        <v xml:space="preserve">
          - 
            name:  球坐标系
            title:  球坐标系
            description: 
            koLyro: point
            koLyri:  just
            son: </v>
      </c>
    </row>
    <row r="1015" spans="1:16" ht="15" customHeight="1">
      <c r="A1015" s="20">
        <f t="shared" si="121"/>
        <v>3</v>
      </c>
      <c r="B1015" s="21" t="str">
        <f t="shared" si="122"/>
        <v>知识主题</v>
      </c>
      <c r="C1015" s="21" t="str">
        <f t="shared" si="123"/>
        <v xml:space="preserve"> 参数方程</v>
      </c>
      <c r="D1015" s="21" t="str">
        <f>IFERROR(IF(I1015=1,INDEX( {"chinese","english","math","physics","chemistry","biology","politics","history","geography"},MATCH(C1015,{"语文","英语","数学","物理","化学","生物","政治","历史","地理"},0)),IF(I1015=2,INDEX(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1015,{"单项选择","阅读理解","信息匹配","完形填空","短文填空","单句填空","短文改错","单句改错","句型转换","翻译短语","翻译句子","词汇/短语及固搭","完成句子","听力"},0)),"")), "")</f>
        <v/>
      </c>
      <c r="E1015" s="21" t="str">
        <f t="shared" si="124"/>
        <v>知识主题</v>
      </c>
      <c r="F1015" s="21" t="str">
        <f t="shared" si="125"/>
        <v>恰</v>
      </c>
      <c r="G1015" s="21" t="str">
        <f>INDEX( {"body","discipline","area","topic","point"},MATCH(E1015,{"知识体","知识域","知识区","知识主题","知识点"},0))</f>
        <v>topic</v>
      </c>
      <c r="H1015" s="21" t="str">
        <f>INDEX( {"super","just","sub","infras"},MATCH(F1015,{"超","恰","亚","次"},0))</f>
        <v>just</v>
      </c>
      <c r="I1015" s="21">
        <f>MATCH(E1015,{"知识体","知识域","知识区","知识主题","知识点"},0)-1</f>
        <v>3</v>
      </c>
      <c r="J1015" s="21">
        <f>MATCH(F1015,{"超","恰","亚","次"},0)-1</f>
        <v>1</v>
      </c>
      <c r="K1015" s="21" t="str">
        <f t="shared" si="126"/>
        <v>数学</v>
      </c>
      <c r="L1015" s="26" t="s">
        <v>4666</v>
      </c>
      <c r="M1015" s="23" t="s">
        <v>1071</v>
      </c>
      <c r="N1015" s="23"/>
      <c r="O1015" s="24" t="str">
        <f t="shared" si="120"/>
        <v xml:space="preserve">
  - 
    name:   参数方程
    title:   参数方程
    description: 
    koLyro: topic
    koLyri:  just
    son: </v>
      </c>
      <c r="P1015" s="27" t="str">
        <f t="shared" si="127"/>
        <v xml:space="preserve">
        - 
          name:   参数方程
          title:   参数方程
          description: 
          koLyro: topic
          koLyri:  just
          son: </v>
      </c>
    </row>
    <row r="1016" spans="1:16" ht="15" customHeight="1">
      <c r="A1016" s="20">
        <f t="shared" si="121"/>
        <v>4</v>
      </c>
      <c r="B1016" s="21" t="str">
        <f t="shared" si="122"/>
        <v>知识点</v>
      </c>
      <c r="C1016" s="21" t="str">
        <f t="shared" si="123"/>
        <v>参数方程</v>
      </c>
      <c r="D1016" s="21" t="str">
        <f>IFERROR(IF(I1016=1,INDEX( {"chinese","english","math","physics","chemistry","biology","politics","history","geography"},MATCH(C1016,{"语文","英语","数学","物理","化学","生物","政治","历史","地理"},0)),IF(I1016=2,INDEX(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1016,{"单项选择","阅读理解","信息匹配","完形填空","短文填空","单句填空","短文改错","单句改错","句型转换","翻译短语","翻译句子","词汇/短语及固搭","完成句子","听力"},0)),"")), "")</f>
        <v/>
      </c>
      <c r="E1016" s="21" t="str">
        <f t="shared" si="124"/>
        <v>知识点</v>
      </c>
      <c r="F1016" s="21" t="str">
        <f t="shared" si="125"/>
        <v>恰</v>
      </c>
      <c r="G1016" s="21" t="str">
        <f>INDEX( {"body","discipline","area","topic","point"},MATCH(E1016,{"知识体","知识域","知识区","知识主题","知识点"},0))</f>
        <v>point</v>
      </c>
      <c r="H1016" s="21" t="str">
        <f>INDEX( {"super","just","sub","infras"},MATCH(F1016,{"超","恰","亚","次"},0))</f>
        <v>just</v>
      </c>
      <c r="I1016" s="21">
        <f>MATCH(E1016,{"知识体","知识域","知识区","知识主题","知识点"},0)-1</f>
        <v>4</v>
      </c>
      <c r="J1016" s="21">
        <f>MATCH(F1016,{"超","恰","亚","次"},0)-1</f>
        <v>1</v>
      </c>
      <c r="K1016" s="21" t="str">
        <f t="shared" si="126"/>
        <v>数学</v>
      </c>
      <c r="L1016" s="26" t="s">
        <v>1072</v>
      </c>
      <c r="M1016" s="23"/>
      <c r="N1016" s="23"/>
      <c r="O1016" s="24" t="str">
        <f t="shared" si="120"/>
        <v xml:space="preserve">
  - 
    name:  参数方程
    title:  参数方程
    description: 
    koLyro: point
    koLyri:  just
    son: </v>
      </c>
      <c r="P1016" s="27" t="str">
        <f t="shared" si="127"/>
        <v xml:space="preserve">
          - 
            name:  参数方程
            title:  参数方程
            description: 
            koLyro: point
            koLyri:  just
            son: </v>
      </c>
    </row>
    <row r="1017" spans="1:16" ht="15" customHeight="1">
      <c r="A1017" s="20">
        <f t="shared" si="121"/>
        <v>4</v>
      </c>
      <c r="B1017" s="21" t="str">
        <f t="shared" si="122"/>
        <v>知识点</v>
      </c>
      <c r="C1017" s="21" t="str">
        <f t="shared" si="123"/>
        <v>直线的参数方程</v>
      </c>
      <c r="D1017" s="21" t="str">
        <f>IFERROR(IF(I1017=1,INDEX( {"chinese","english","math","physics","chemistry","biology","politics","history","geography"},MATCH(C1017,{"语文","英语","数学","物理","化学","生物","政治","历史","地理"},0)),IF(I1017=2,INDEX(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1017,{"单项选择","阅读理解","信息匹配","完形填空","短文填空","单句填空","短文改错","单句改错","句型转换","翻译短语","翻译句子","词汇/短语及固搭","完成句子","听力"},0)),"")), "")</f>
        <v/>
      </c>
      <c r="E1017" s="21" t="str">
        <f t="shared" si="124"/>
        <v>知识点</v>
      </c>
      <c r="F1017" s="21" t="str">
        <f t="shared" si="125"/>
        <v>恰</v>
      </c>
      <c r="G1017" s="21" t="str">
        <f>INDEX( {"body","discipline","area","topic","point"},MATCH(E1017,{"知识体","知识域","知识区","知识主题","知识点"},0))</f>
        <v>point</v>
      </c>
      <c r="H1017" s="21" t="str">
        <f>INDEX( {"super","just","sub","infras"},MATCH(F1017,{"超","恰","亚","次"},0))</f>
        <v>just</v>
      </c>
      <c r="I1017" s="21">
        <f>MATCH(E1017,{"知识体","知识域","知识区","知识主题","知识点"},0)-1</f>
        <v>4</v>
      </c>
      <c r="J1017" s="21">
        <f>MATCH(F1017,{"超","恰","亚","次"},0)-1</f>
        <v>1</v>
      </c>
      <c r="K1017" s="21" t="str">
        <f t="shared" si="126"/>
        <v>数学</v>
      </c>
      <c r="L1017" s="26" t="s">
        <v>1073</v>
      </c>
      <c r="M1017" s="23"/>
      <c r="N1017" s="23"/>
      <c r="O1017" s="24" t="str">
        <f t="shared" si="120"/>
        <v xml:space="preserve">
  - 
    name:  直线的参数方程
    title:  直线的参数方程
    description: 
    koLyro: point
    koLyri:  just
    son: </v>
      </c>
      <c r="P1017" s="27" t="str">
        <f t="shared" si="127"/>
        <v xml:space="preserve">
          - 
            name:  直线的参数方程
            title:  直线的参数方程
            description: 
            koLyro: point
            koLyri:  just
            son: </v>
      </c>
    </row>
    <row r="1018" spans="1:16" ht="15" customHeight="1">
      <c r="A1018" s="20">
        <f t="shared" si="121"/>
        <v>4</v>
      </c>
      <c r="B1018" s="21" t="str">
        <f t="shared" si="122"/>
        <v>知识点</v>
      </c>
      <c r="C1018" s="21" t="str">
        <f t="shared" si="123"/>
        <v>圆的参数方程</v>
      </c>
      <c r="D1018" s="21" t="str">
        <f>IFERROR(IF(I1018=1,INDEX( {"chinese","english","math","physics","chemistry","biology","politics","history","geography"},MATCH(C1018,{"语文","英语","数学","物理","化学","生物","政治","历史","地理"},0)),IF(I1018=2,INDEX(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1018,{"单项选择","阅读理解","信息匹配","完形填空","短文填空","单句填空","短文改错","单句改错","句型转换","翻译短语","翻译句子","词汇/短语及固搭","完成句子","听力"},0)),"")), "")</f>
        <v/>
      </c>
      <c r="E1018" s="21" t="str">
        <f t="shared" si="124"/>
        <v>知识点</v>
      </c>
      <c r="F1018" s="21" t="str">
        <f t="shared" si="125"/>
        <v>恰</v>
      </c>
      <c r="G1018" s="21" t="str">
        <f>INDEX( {"body","discipline","area","topic","point"},MATCH(E1018,{"知识体","知识域","知识区","知识主题","知识点"},0))</f>
        <v>point</v>
      </c>
      <c r="H1018" s="21" t="str">
        <f>INDEX( {"super","just","sub","infras"},MATCH(F1018,{"超","恰","亚","次"},0))</f>
        <v>just</v>
      </c>
      <c r="I1018" s="21">
        <f>MATCH(E1018,{"知识体","知识域","知识区","知识主题","知识点"},0)-1</f>
        <v>4</v>
      </c>
      <c r="J1018" s="21">
        <f>MATCH(F1018,{"超","恰","亚","次"},0)-1</f>
        <v>1</v>
      </c>
      <c r="K1018" s="21" t="str">
        <f t="shared" si="126"/>
        <v>数学</v>
      </c>
      <c r="L1018" s="26" t="s">
        <v>1074</v>
      </c>
      <c r="M1018" s="23"/>
      <c r="N1018" s="23"/>
      <c r="O1018" s="24" t="str">
        <f t="shared" si="120"/>
        <v xml:space="preserve">
  - 
    name:  圆的参数方程
    title:  圆的参数方程
    description: 
    koLyro: point
    koLyri:  just
    son: </v>
      </c>
      <c r="P1018" s="27" t="str">
        <f t="shared" si="127"/>
        <v xml:space="preserve">
          - 
            name:  圆的参数方程
            title:  圆的参数方程
            description: 
            koLyro: point
            koLyri:  just
            son: </v>
      </c>
    </row>
    <row r="1019" spans="1:16" ht="15" customHeight="1">
      <c r="A1019" s="20">
        <f t="shared" si="121"/>
        <v>4</v>
      </c>
      <c r="B1019" s="21" t="str">
        <f t="shared" si="122"/>
        <v>知识点</v>
      </c>
      <c r="C1019" s="21" t="str">
        <f t="shared" si="123"/>
        <v>椭圆的参数方程</v>
      </c>
      <c r="D1019" s="21" t="str">
        <f>IFERROR(IF(I1019=1,INDEX( {"chinese","english","math","physics","chemistry","biology","politics","history","geography"},MATCH(C1019,{"语文","英语","数学","物理","化学","生物","政治","历史","地理"},0)),IF(I1019=2,INDEX(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1019,{"单项选择","阅读理解","信息匹配","完形填空","短文填空","单句填空","短文改错","单句改错","句型转换","翻译短语","翻译句子","词汇/短语及固搭","完成句子","听力"},0)),"")), "")</f>
        <v/>
      </c>
      <c r="E1019" s="21" t="str">
        <f t="shared" si="124"/>
        <v>知识点</v>
      </c>
      <c r="F1019" s="21" t="str">
        <f t="shared" si="125"/>
        <v>恰</v>
      </c>
      <c r="G1019" s="21" t="str">
        <f>INDEX( {"body","discipline","area","topic","point"},MATCH(E1019,{"知识体","知识域","知识区","知识主题","知识点"},0))</f>
        <v>point</v>
      </c>
      <c r="H1019" s="21" t="str">
        <f>INDEX( {"super","just","sub","infras"},MATCH(F1019,{"超","恰","亚","次"},0))</f>
        <v>just</v>
      </c>
      <c r="I1019" s="21">
        <f>MATCH(E1019,{"知识体","知识域","知识区","知识主题","知识点"},0)-1</f>
        <v>4</v>
      </c>
      <c r="J1019" s="21">
        <f>MATCH(F1019,{"超","恰","亚","次"},0)-1</f>
        <v>1</v>
      </c>
      <c r="K1019" s="21" t="str">
        <f t="shared" si="126"/>
        <v>数学</v>
      </c>
      <c r="L1019" s="26" t="s">
        <v>1075</v>
      </c>
      <c r="M1019" s="23"/>
      <c r="N1019" s="23"/>
      <c r="O1019" s="24" t="str">
        <f t="shared" si="120"/>
        <v xml:space="preserve">
  - 
    name:  椭圆的参数方程
    title:  椭圆的参数方程
    description: 
    koLyro: point
    koLyri:  just
    son: </v>
      </c>
      <c r="P1019" s="27" t="str">
        <f t="shared" si="127"/>
        <v xml:space="preserve">
          - 
            name:  椭圆的参数方程
            title:  椭圆的参数方程
            description: 
            koLyro: point
            koLyri:  just
            son: </v>
      </c>
    </row>
    <row r="1020" spans="1:16" ht="15" customHeight="1">
      <c r="A1020" s="20">
        <f t="shared" si="121"/>
        <v>4</v>
      </c>
      <c r="B1020" s="21" t="str">
        <f t="shared" si="122"/>
        <v>知识点</v>
      </c>
      <c r="C1020" s="21" t="str">
        <f t="shared" si="123"/>
        <v>抛物线的参数方程</v>
      </c>
      <c r="D1020" s="21" t="str">
        <f>IFERROR(IF(I1020=1,INDEX( {"chinese","english","math","physics","chemistry","biology","politics","history","geography"},MATCH(C1020,{"语文","英语","数学","物理","化学","生物","政治","历史","地理"},0)),IF(I1020=2,INDEX(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1020,{"单项选择","阅读理解","信息匹配","完形填空","短文填空","单句填空","短文改错","单句改错","句型转换","翻译短语","翻译句子","词汇/短语及固搭","完成句子","听力"},0)),"")), "")</f>
        <v/>
      </c>
      <c r="E1020" s="21" t="str">
        <f t="shared" si="124"/>
        <v>知识点</v>
      </c>
      <c r="F1020" s="21" t="str">
        <f t="shared" si="125"/>
        <v>恰</v>
      </c>
      <c r="G1020" s="21" t="str">
        <f>INDEX( {"body","discipline","area","topic","point"},MATCH(E1020,{"知识体","知识域","知识区","知识主题","知识点"},0))</f>
        <v>point</v>
      </c>
      <c r="H1020" s="21" t="str">
        <f>INDEX( {"super","just","sub","infras"},MATCH(F1020,{"超","恰","亚","次"},0))</f>
        <v>just</v>
      </c>
      <c r="I1020" s="21">
        <f>MATCH(E1020,{"知识体","知识域","知识区","知识主题","知识点"},0)-1</f>
        <v>4</v>
      </c>
      <c r="J1020" s="21">
        <f>MATCH(F1020,{"超","恰","亚","次"},0)-1</f>
        <v>1</v>
      </c>
      <c r="K1020" s="21" t="str">
        <f t="shared" si="126"/>
        <v>数学</v>
      </c>
      <c r="L1020" s="26" t="s">
        <v>1076</v>
      </c>
      <c r="M1020" s="23"/>
      <c r="N1020" s="23"/>
      <c r="O1020" s="24" t="str">
        <f t="shared" si="120"/>
        <v xml:space="preserve">
  - 
    name:  抛物线的参数方程
    title:  抛物线的参数方程
    description: 
    koLyro: point
    koLyri:  just
    son: </v>
      </c>
      <c r="P1020" s="27" t="str">
        <f t="shared" si="127"/>
        <v xml:space="preserve">
          - 
            name:  抛物线的参数方程
            title:  抛物线的参数方程
            description: 
            koLyro: point
            koLyri:  just
            son: </v>
      </c>
    </row>
    <row r="1021" spans="1:16" ht="15" customHeight="1">
      <c r="A1021" s="20">
        <f t="shared" si="121"/>
        <v>4</v>
      </c>
      <c r="B1021" s="21" t="str">
        <f t="shared" si="122"/>
        <v>知识点</v>
      </c>
      <c r="C1021" s="21" t="str">
        <f t="shared" si="123"/>
        <v>参数方程和普通方程的互化公式</v>
      </c>
      <c r="D1021" s="21" t="str">
        <f>IFERROR(IF(I1021=1,INDEX( {"chinese","english","math","physics","chemistry","biology","politics","history","geography"},MATCH(C1021,{"语文","英语","数学","物理","化学","生物","政治","历史","地理"},0)),IF(I1021=2,INDEX(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1021,{"单项选择","阅读理解","信息匹配","完形填空","短文填空","单句填空","短文改错","单句改错","句型转换","翻译短语","翻译句子","词汇/短语及固搭","完成句子","听力"},0)),"")), "")</f>
        <v/>
      </c>
      <c r="E1021" s="21" t="str">
        <f t="shared" si="124"/>
        <v>知识点</v>
      </c>
      <c r="F1021" s="21" t="str">
        <f t="shared" si="125"/>
        <v>恰</v>
      </c>
      <c r="G1021" s="21" t="str">
        <f>INDEX( {"body","discipline","area","topic","point"},MATCH(E1021,{"知识体","知识域","知识区","知识主题","知识点"},0))</f>
        <v>point</v>
      </c>
      <c r="H1021" s="21" t="str">
        <f>INDEX( {"super","just","sub","infras"},MATCH(F1021,{"超","恰","亚","次"},0))</f>
        <v>just</v>
      </c>
      <c r="I1021" s="21">
        <f>MATCH(E1021,{"知识体","知识域","知识区","知识主题","知识点"},0)-1</f>
        <v>4</v>
      </c>
      <c r="J1021" s="21">
        <f>MATCH(F1021,{"超","恰","亚","次"},0)-1</f>
        <v>1</v>
      </c>
      <c r="K1021" s="21" t="str">
        <f t="shared" si="126"/>
        <v>数学</v>
      </c>
      <c r="L1021" s="26" t="s">
        <v>1077</v>
      </c>
      <c r="M1021" s="23"/>
      <c r="N1021" s="23"/>
      <c r="O1021" s="24" t="str">
        <f t="shared" si="120"/>
        <v xml:space="preserve">
  - 
    name:  参数方程和普通方程的互化公式
    title:  参数方程和普通方程的互化公式
    description: 
    koLyro: point
    koLyri:  just
    son: </v>
      </c>
      <c r="P1021" s="27" t="str">
        <f t="shared" si="127"/>
        <v xml:space="preserve">
          - 
            name:  参数方程和普通方程的互化公式
            title:  参数方程和普通方程的互化公式
            description: 
            koLyro: point
            koLyri:  just
            son: </v>
      </c>
    </row>
    <row r="1022" spans="1:16" ht="15" customHeight="1">
      <c r="A1022" s="20">
        <f t="shared" si="121"/>
        <v>4</v>
      </c>
      <c r="B1022" s="21" t="str">
        <f t="shared" si="122"/>
        <v>知识点</v>
      </c>
      <c r="C1022" s="21" t="str">
        <f t="shared" si="123"/>
        <v>渐开线</v>
      </c>
      <c r="D1022" s="21" t="str">
        <f>IFERROR(IF(I1022=1,INDEX( {"chinese","english","math","physics","chemistry","biology","politics","history","geography"},MATCH(C1022,{"语文","英语","数学","物理","化学","生物","政治","历史","地理"},0)),IF(I1022=2,INDEX(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1022,{"单项选择","阅读理解","信息匹配","完形填空","短文填空","单句填空","短文改错","单句改错","句型转换","翻译短语","翻译句子","词汇/短语及固搭","完成句子","听力"},0)),"")), "")</f>
        <v/>
      </c>
      <c r="E1022" s="21" t="str">
        <f t="shared" si="124"/>
        <v>知识点</v>
      </c>
      <c r="F1022" s="21" t="str">
        <f t="shared" si="125"/>
        <v>恰</v>
      </c>
      <c r="G1022" s="21" t="str">
        <f>INDEX( {"body","discipline","area","topic","point"},MATCH(E1022,{"知识体","知识域","知识区","知识主题","知识点"},0))</f>
        <v>point</v>
      </c>
      <c r="H1022" s="21" t="str">
        <f>INDEX( {"super","just","sub","infras"},MATCH(F1022,{"超","恰","亚","次"},0))</f>
        <v>just</v>
      </c>
      <c r="I1022" s="21">
        <f>MATCH(E1022,{"知识体","知识域","知识区","知识主题","知识点"},0)-1</f>
        <v>4</v>
      </c>
      <c r="J1022" s="21">
        <f>MATCH(F1022,{"超","恰","亚","次"},0)-1</f>
        <v>1</v>
      </c>
      <c r="K1022" s="21" t="str">
        <f t="shared" si="126"/>
        <v>数学</v>
      </c>
      <c r="L1022" s="26" t="s">
        <v>1078</v>
      </c>
      <c r="M1022" s="23"/>
      <c r="N1022" s="23"/>
      <c r="O1022" s="24" t="str">
        <f t="shared" si="120"/>
        <v xml:space="preserve">
  - 
    name:  渐开线
    title:  渐开线
    description: 
    koLyro: point
    koLyri:  just
    son: </v>
      </c>
      <c r="P1022" s="27" t="str">
        <f t="shared" si="127"/>
        <v xml:space="preserve">
          - 
            name:  渐开线
            title:  渐开线
            description: 
            koLyro: point
            koLyri:  just
            son: </v>
      </c>
    </row>
    <row r="1023" spans="1:16" ht="15" customHeight="1">
      <c r="A1023" s="20">
        <f t="shared" si="121"/>
        <v>4</v>
      </c>
      <c r="B1023" s="21" t="str">
        <f t="shared" si="122"/>
        <v>知识点</v>
      </c>
      <c r="C1023" s="21" t="str">
        <f t="shared" si="123"/>
        <v>摆线</v>
      </c>
      <c r="D1023" s="21" t="str">
        <f>IFERROR(IF(I1023=1,INDEX( {"chinese","english","math","physics","chemistry","biology","politics","history","geography"},MATCH(C1023,{"语文","英语","数学","物理","化学","生物","政治","历史","地理"},0)),IF(I1023=2,INDEX(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1023,{"单项选择","阅读理解","信息匹配","完形填空","短文填空","单句填空","短文改错","单句改错","句型转换","翻译短语","翻译句子","词汇/短语及固搭","完成句子","听力"},0)),"")), "")</f>
        <v/>
      </c>
      <c r="E1023" s="21" t="str">
        <f t="shared" si="124"/>
        <v>知识点</v>
      </c>
      <c r="F1023" s="21" t="str">
        <f t="shared" si="125"/>
        <v>恰</v>
      </c>
      <c r="G1023" s="21" t="str">
        <f>INDEX( {"body","discipline","area","topic","point"},MATCH(E1023,{"知识体","知识域","知识区","知识主题","知识点"},0))</f>
        <v>point</v>
      </c>
      <c r="H1023" s="21" t="str">
        <f>INDEX( {"super","just","sub","infras"},MATCH(F1023,{"超","恰","亚","次"},0))</f>
        <v>just</v>
      </c>
      <c r="I1023" s="21">
        <f>MATCH(E1023,{"知识体","知识域","知识区","知识主题","知识点"},0)-1</f>
        <v>4</v>
      </c>
      <c r="J1023" s="21">
        <f>MATCH(F1023,{"超","恰","亚","次"},0)-1</f>
        <v>1</v>
      </c>
      <c r="K1023" s="21" t="str">
        <f t="shared" si="126"/>
        <v>数学</v>
      </c>
      <c r="L1023" s="26" t="s">
        <v>1079</v>
      </c>
      <c r="M1023" s="23"/>
      <c r="N1023" s="23"/>
      <c r="O1023" s="24" t="str">
        <f t="shared" si="120"/>
        <v xml:space="preserve">
  - 
    name:  摆线
    title:  摆线
    description: 
    koLyro: point
    koLyri:  just
    son: </v>
      </c>
      <c r="P1023" s="27" t="str">
        <f t="shared" si="127"/>
        <v xml:space="preserve">
          - 
            name:  摆线
            title:  摆线
            description: 
            koLyro: point
            koLyri:  just
            son: </v>
      </c>
    </row>
    <row r="1024" spans="1:16" ht="15" customHeight="1">
      <c r="A1024" s="20">
        <f t="shared" si="121"/>
        <v>2</v>
      </c>
      <c r="B1024" s="21" t="str">
        <f t="shared" si="122"/>
        <v>知识区</v>
      </c>
      <c r="C1024" s="21" t="str">
        <f t="shared" si="123"/>
        <v>13.不等式选讲</v>
      </c>
      <c r="D1024" s="21" t="str">
        <f>IFERROR(IF(I1024=1,INDEX( {"chinese","english","math","physics","chemistry","biology","politics","history","geography"},MATCH(C1024,{"语文","英语","数学","物理","化学","生物","政治","历史","地理"},0)),IF(I1024=2,INDEX(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1024,{"单项选择","阅读理解","信息匹配","完形填空","短文填空","单句填空","短文改错","单句改错","句型转换","翻译短语","翻译句子","词汇/短语及固搭","完成句子","听力"},0)),"")), "")</f>
        <v/>
      </c>
      <c r="E1024" s="21" t="str">
        <f t="shared" si="124"/>
        <v>知识区</v>
      </c>
      <c r="F1024" s="21" t="str">
        <f t="shared" si="125"/>
        <v>恰</v>
      </c>
      <c r="G1024" s="21" t="str">
        <f>INDEX( {"body","discipline","area","topic","point"},MATCH(E1024,{"知识体","知识域","知识区","知识主题","知识点"},0))</f>
        <v>area</v>
      </c>
      <c r="H1024" s="21" t="str">
        <f>INDEX( {"super","just","sub","infras"},MATCH(F1024,{"超","恰","亚","次"},0))</f>
        <v>just</v>
      </c>
      <c r="I1024" s="21">
        <f>MATCH(E1024,{"知识体","知识域","知识区","知识主题","知识点"},0)-1</f>
        <v>2</v>
      </c>
      <c r="J1024" s="21">
        <f>MATCH(F1024,{"超","恰","亚","次"},0)-1</f>
        <v>1</v>
      </c>
      <c r="K1024" s="21" t="str">
        <f t="shared" si="126"/>
        <v>数学</v>
      </c>
      <c r="L1024" s="26" t="s">
        <v>4688</v>
      </c>
      <c r="M1024" s="23" t="s">
        <v>1081</v>
      </c>
      <c r="N1024" s="23"/>
      <c r="O1024" s="24" t="str">
        <f t="shared" si="120"/>
        <v xml:space="preserve">
  - 
    name:  13.不等式选讲
    title:  13.不等式选讲
    description: 
    koLyro: area
    koLyri:  just
    son: </v>
      </c>
      <c r="P1024" s="27" t="str">
        <f t="shared" si="127"/>
        <v xml:space="preserve">
      - 
        name:  13.不等式选讲
        title:  13.不等式选讲
        description: 
        koLyro: area
        koLyri:  just
        son: </v>
      </c>
    </row>
    <row r="1025" spans="1:16" ht="15" customHeight="1">
      <c r="A1025" s="20">
        <f t="shared" si="121"/>
        <v>3</v>
      </c>
      <c r="B1025" s="21" t="str">
        <f t="shared" si="122"/>
        <v>知识主题</v>
      </c>
      <c r="C1025" s="21" t="str">
        <f t="shared" si="123"/>
        <v xml:space="preserve"> 不等式和绝对值不等式</v>
      </c>
      <c r="D1025" s="21" t="str">
        <f>IFERROR(IF(I1025=1,INDEX( {"chinese","english","math","physics","chemistry","biology","politics","history","geography"},MATCH(C1025,{"语文","英语","数学","物理","化学","生物","政治","历史","地理"},0)),IF(I1025=2,INDEX(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1025,{"单项选择","阅读理解","信息匹配","完形填空","短文填空","单句填空","短文改错","单句改错","句型转换","翻译短语","翻译句子","词汇/短语及固搭","完成句子","听力"},0)),"")), "")</f>
        <v/>
      </c>
      <c r="E1025" s="21" t="str">
        <f t="shared" si="124"/>
        <v>知识主题</v>
      </c>
      <c r="F1025" s="21" t="str">
        <f t="shared" si="125"/>
        <v>恰</v>
      </c>
      <c r="G1025" s="21" t="str">
        <f>INDEX( {"body","discipline","area","topic","point"},MATCH(E1025,{"知识体","知识域","知识区","知识主题","知识点"},0))</f>
        <v>topic</v>
      </c>
      <c r="H1025" s="21" t="str">
        <f>INDEX( {"super","just","sub","infras"},MATCH(F1025,{"超","恰","亚","次"},0))</f>
        <v>just</v>
      </c>
      <c r="I1025" s="21">
        <f>MATCH(E1025,{"知识体","知识域","知识区","知识主题","知识点"},0)-1</f>
        <v>3</v>
      </c>
      <c r="J1025" s="21">
        <f>MATCH(F1025,{"超","恰","亚","次"},0)-1</f>
        <v>1</v>
      </c>
      <c r="K1025" s="21" t="str">
        <f t="shared" si="126"/>
        <v>数学</v>
      </c>
      <c r="L1025" s="26" t="s">
        <v>4667</v>
      </c>
      <c r="M1025" s="23" t="s">
        <v>1083</v>
      </c>
      <c r="N1025" s="23"/>
      <c r="O1025" s="24" t="str">
        <f t="shared" si="120"/>
        <v xml:space="preserve">
  - 
    name:   不等式和绝对值不等式
    title:   不等式和绝对值不等式
    description: 
    koLyro: topic
    koLyri:  just
    son: </v>
      </c>
      <c r="P1025" s="27" t="str">
        <f t="shared" si="127"/>
        <v xml:space="preserve">
        - 
          name:   不等式和绝对值不等式
          title:   不等式和绝对值不等式
          description: 
          koLyro: topic
          koLyri:  just
          son: </v>
      </c>
    </row>
    <row r="1026" spans="1:16" ht="15" customHeight="1">
      <c r="A1026" s="20">
        <f t="shared" si="121"/>
        <v>4</v>
      </c>
      <c r="B1026" s="21" t="str">
        <f t="shared" si="122"/>
        <v>知识点</v>
      </c>
      <c r="C1026" s="21" t="str">
        <f t="shared" si="123"/>
        <v>不等式性质</v>
      </c>
      <c r="D1026" s="21" t="str">
        <f>IFERROR(IF(I1026=1,INDEX( {"chinese","english","math","physics","chemistry","biology","politics","history","geography"},MATCH(C1026,{"语文","英语","数学","物理","化学","生物","政治","历史","地理"},0)),IF(I1026=2,INDEX(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1026,{"单项选择","阅读理解","信息匹配","完形填空","短文填空","单句填空","短文改错","单句改错","句型转换","翻译短语","翻译句子","词汇/短语及固搭","完成句子","听力"},0)),"")), "")</f>
        <v/>
      </c>
      <c r="E1026" s="21" t="str">
        <f t="shared" si="124"/>
        <v>知识点</v>
      </c>
      <c r="F1026" s="21" t="str">
        <f t="shared" si="125"/>
        <v>恰</v>
      </c>
      <c r="G1026" s="21" t="str">
        <f>INDEX( {"body","discipline","area","topic","point"},MATCH(E1026,{"知识体","知识域","知识区","知识主题","知识点"},0))</f>
        <v>point</v>
      </c>
      <c r="H1026" s="21" t="str">
        <f>INDEX( {"super","just","sub","infras"},MATCH(F1026,{"超","恰","亚","次"},0))</f>
        <v>just</v>
      </c>
      <c r="I1026" s="21">
        <f>MATCH(E1026,{"知识体","知识域","知识区","知识主题","知识点"},0)-1</f>
        <v>4</v>
      </c>
      <c r="J1026" s="21">
        <f>MATCH(F1026,{"超","恰","亚","次"},0)-1</f>
        <v>1</v>
      </c>
      <c r="K1026" s="21" t="str">
        <f t="shared" si="126"/>
        <v>数学</v>
      </c>
      <c r="L1026" s="26" t="s">
        <v>1084</v>
      </c>
      <c r="M1026" s="23"/>
      <c r="N1026" s="23"/>
      <c r="O1026" s="24" t="str">
        <f t="shared" si="120"/>
        <v xml:space="preserve">
  - 
    name:  不等式性质
    title:  不等式性质
    description: 
    koLyro: point
    koLyri:  just
    son: </v>
      </c>
      <c r="P1026" s="27" t="str">
        <f t="shared" si="127"/>
        <v xml:space="preserve">
          - 
            name:  不等式性质
            title:  不等式性质
            description: 
            koLyro: point
            koLyri:  just
            son: </v>
      </c>
    </row>
    <row r="1027" spans="1:16" ht="15" customHeight="1">
      <c r="A1027" s="20">
        <f t="shared" si="121"/>
        <v>4</v>
      </c>
      <c r="B1027" s="21" t="str">
        <f t="shared" si="122"/>
        <v>知识点</v>
      </c>
      <c r="C1027" s="21" t="str">
        <f t="shared" si="123"/>
        <v>基本不等式</v>
      </c>
      <c r="D1027" s="21" t="str">
        <f>IFERROR(IF(I1027=1,INDEX( {"chinese","english","math","physics","chemistry","biology","politics","history","geography"},MATCH(C1027,{"语文","英语","数学","物理","化学","生物","政治","历史","地理"},0)),IF(I1027=2,INDEX(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1027,{"单项选择","阅读理解","信息匹配","完形填空","短文填空","单句填空","短文改错","单句改错","句型转换","翻译短语","翻译句子","词汇/短语及固搭","完成句子","听力"},0)),"")), "")</f>
        <v/>
      </c>
      <c r="E1027" s="21" t="str">
        <f t="shared" si="124"/>
        <v>知识点</v>
      </c>
      <c r="F1027" s="21" t="str">
        <f t="shared" si="125"/>
        <v>恰</v>
      </c>
      <c r="G1027" s="21" t="str">
        <f>INDEX( {"body","discipline","area","topic","point"},MATCH(E1027,{"知识体","知识域","知识区","知识主题","知识点"},0))</f>
        <v>point</v>
      </c>
      <c r="H1027" s="21" t="str">
        <f>INDEX( {"super","just","sub","infras"},MATCH(F1027,{"超","恰","亚","次"},0))</f>
        <v>just</v>
      </c>
      <c r="I1027" s="21">
        <f>MATCH(E1027,{"知识体","知识域","知识区","知识主题","知识点"},0)-1</f>
        <v>4</v>
      </c>
      <c r="J1027" s="21">
        <f>MATCH(F1027,{"超","恰","亚","次"},0)-1</f>
        <v>1</v>
      </c>
      <c r="K1027" s="21" t="str">
        <f t="shared" si="126"/>
        <v>数学</v>
      </c>
      <c r="L1027" s="26" t="s">
        <v>587</v>
      </c>
      <c r="M1027" s="23"/>
      <c r="N1027" s="23"/>
      <c r="O1027" s="24" t="str">
        <f t="shared" ref="O1027:O1090" si="128">SUBSTITUTE(SUBSTITUTE(SUBSTITUTE(SUBSTITUTE($O$1,"NAME",IF(D1027="",C1027,D1027)),"TITLE",C1027),"KO_LYRO",G1027),"KO_LYRI",H1027)</f>
        <v xml:space="preserve">
  - 
    name:  基本不等式
    title:  基本不等式
    description: 
    koLyro: point
    koLyri:  just
    son: </v>
      </c>
      <c r="P1027" s="27" t="str">
        <f t="shared" si="127"/>
        <v xml:space="preserve">
          - 
            name:  基本不等式
            title:  基本不等式
            description: 
            koLyro: point
            koLyri:  just
            son: </v>
      </c>
    </row>
    <row r="1028" spans="1:16" ht="15" customHeight="1">
      <c r="A1028" s="20">
        <f t="shared" ref="A1028:A1091" si="129">IFERROR(FIND("├",L1028),0)</f>
        <v>4</v>
      </c>
      <c r="B1028" s="21" t="str">
        <f t="shared" ref="B1028:B1091" si="130">MID(L1028,FIND("«",L1028)+1,FIND("»",L1028)-FIND("«",L1028)-1)</f>
        <v>知识点</v>
      </c>
      <c r="C1028" s="21" t="str">
        <f t="shared" ref="C1028:C1091" si="131">RIGHT(L1028,LEN(L1028)-FIND("»",L1028))</f>
        <v>三个正数的均值不等式</v>
      </c>
      <c r="D1028" s="21" t="str">
        <f>IFERROR(IF(I1028=1,INDEX( {"chinese","english","math","physics","chemistry","biology","politics","history","geography"},MATCH(C1028,{"语文","英语","数学","物理","化学","生物","政治","历史","地理"},0)),IF(I1028=2,INDEX(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1028,{"单项选择","阅读理解","信息匹配","完形填空","短文填空","单句填空","短文改错","单句改错","句型转换","翻译短语","翻译句子","词汇/短语及固搭","完成句子","听力"},0)),"")), "")</f>
        <v/>
      </c>
      <c r="E1028" s="21" t="str">
        <f t="shared" ref="E1028:E1091" si="132">SUBSTITUTE(SUBSTITUTE(SUBSTITUTE(SUBSTITUTE(B1028,"超",""),"恰",""),"亚",""),"次","")</f>
        <v>知识点</v>
      </c>
      <c r="F1028" s="21" t="str">
        <f t="shared" ref="F1028:F1091" si="133">IF(IFERROR(FIND("超",B1028),-1)&gt;0,"超",  IF(IFERROR(FIND("亚",B1028),-1)&gt;0,"亚",   IF(IFERROR(FIND("次",B1028),-1)&gt;0,"次",    "恰"  )))</f>
        <v>恰</v>
      </c>
      <c r="G1028" s="21" t="str">
        <f>INDEX( {"body","discipline","area","topic","point"},MATCH(E1028,{"知识体","知识域","知识区","知识主题","知识点"},0))</f>
        <v>point</v>
      </c>
      <c r="H1028" s="21" t="str">
        <f>INDEX( {"super","just","sub","infras"},MATCH(F1028,{"超","恰","亚","次"},0))</f>
        <v>just</v>
      </c>
      <c r="I1028" s="21">
        <f>MATCH(E1028,{"知识体","知识域","知识区","知识主题","知识点"},0)-1</f>
        <v>4</v>
      </c>
      <c r="J1028" s="21">
        <f>MATCH(F1028,{"超","恰","亚","次"},0)-1</f>
        <v>1</v>
      </c>
      <c r="K1028" s="21" t="str">
        <f t="shared" ref="K1028:K1091" si="134">IF(I1028=0,"",IF(I1028=1,C1028,K1027))</f>
        <v>数学</v>
      </c>
      <c r="L1028" s="26" t="s">
        <v>1085</v>
      </c>
      <c r="M1028" s="23"/>
      <c r="N1028" s="23"/>
      <c r="O1028" s="24" t="str">
        <f t="shared" si="128"/>
        <v xml:space="preserve">
  - 
    name:  三个正数的均值不等式
    title:  三个正数的均值不等式
    description: 
    koLyro: point
    koLyri:  just
    son: </v>
      </c>
      <c r="P1028" s="27" t="str">
        <f t="shared" si="127"/>
        <v xml:space="preserve">
          - 
            name:  三个正数的均值不等式
            title:  三个正数的均值不等式
            description: 
            koLyro: point
            koLyri:  just
            son: </v>
      </c>
    </row>
    <row r="1029" spans="1:16" ht="15" customHeight="1">
      <c r="A1029" s="20">
        <f t="shared" si="129"/>
        <v>4</v>
      </c>
      <c r="B1029" s="21" t="str">
        <f t="shared" si="130"/>
        <v>知识点</v>
      </c>
      <c r="C1029" s="21" t="str">
        <f t="shared" si="131"/>
        <v>绝对值不等式的解法</v>
      </c>
      <c r="D1029" s="21" t="str">
        <f>IFERROR(IF(I1029=1,INDEX( {"chinese","english","math","physics","chemistry","biology","politics","history","geography"},MATCH(C1029,{"语文","英语","数学","物理","化学","生物","政治","历史","地理"},0)),IF(I1029=2,INDEX(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1029,{"单项选择","阅读理解","信息匹配","完形填空","短文填空","单句填空","短文改错","单句改错","句型转换","翻译短语","翻译句子","词汇/短语及固搭","完成句子","听力"},0)),"")), "")</f>
        <v/>
      </c>
      <c r="E1029" s="21" t="str">
        <f t="shared" si="132"/>
        <v>知识点</v>
      </c>
      <c r="F1029" s="21" t="str">
        <f t="shared" si="133"/>
        <v>恰</v>
      </c>
      <c r="G1029" s="21" t="str">
        <f>INDEX( {"body","discipline","area","topic","point"},MATCH(E1029,{"知识体","知识域","知识区","知识主题","知识点"},0))</f>
        <v>point</v>
      </c>
      <c r="H1029" s="21" t="str">
        <f>INDEX( {"super","just","sub","infras"},MATCH(F1029,{"超","恰","亚","次"},0))</f>
        <v>just</v>
      </c>
      <c r="I1029" s="21">
        <f>MATCH(E1029,{"知识体","知识域","知识区","知识主题","知识点"},0)-1</f>
        <v>4</v>
      </c>
      <c r="J1029" s="21">
        <f>MATCH(F1029,{"超","恰","亚","次"},0)-1</f>
        <v>1</v>
      </c>
      <c r="K1029" s="21" t="str">
        <f t="shared" si="134"/>
        <v>数学</v>
      </c>
      <c r="L1029" s="26" t="s">
        <v>1086</v>
      </c>
      <c r="M1029" s="23"/>
      <c r="N1029" s="23"/>
      <c r="O1029" s="24" t="str">
        <f t="shared" si="128"/>
        <v xml:space="preserve">
  - 
    name:  绝对值不等式的解法
    title:  绝对值不等式的解法
    description: 
    koLyro: point
    koLyri:  just
    son: </v>
      </c>
      <c r="P1029" s="27" t="str">
        <f t="shared" ref="P1029:P1092" si="135">SUBSTITUTE(O1029,CHAR(10),CHAR(10)&amp;REPT("  ",A1029))</f>
        <v xml:space="preserve">
          - 
            name:  绝对值不等式的解法
            title:  绝对值不等式的解法
            description: 
            koLyro: point
            koLyri:  just
            son: </v>
      </c>
    </row>
    <row r="1030" spans="1:16" ht="15" customHeight="1">
      <c r="A1030" s="20">
        <f t="shared" si="129"/>
        <v>4</v>
      </c>
      <c r="B1030" s="21" t="str">
        <f t="shared" si="130"/>
        <v>知识点</v>
      </c>
      <c r="C1030" s="21" t="str">
        <f t="shared" si="131"/>
        <v>绝对值不等式的恒成立问题</v>
      </c>
      <c r="D1030" s="21" t="str">
        <f>IFERROR(IF(I1030=1,INDEX( {"chinese","english","math","physics","chemistry","biology","politics","history","geography"},MATCH(C1030,{"语文","英语","数学","物理","化学","生物","政治","历史","地理"},0)),IF(I1030=2,INDEX(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1030,{"单项选择","阅读理解","信息匹配","完形填空","短文填空","单句填空","短文改错","单句改错","句型转换","翻译短语","翻译句子","词汇/短语及固搭","完成句子","听力"},0)),"")), "")</f>
        <v/>
      </c>
      <c r="E1030" s="21" t="str">
        <f t="shared" si="132"/>
        <v>知识点</v>
      </c>
      <c r="F1030" s="21" t="str">
        <f t="shared" si="133"/>
        <v>恰</v>
      </c>
      <c r="G1030" s="21" t="str">
        <f>INDEX( {"body","discipline","area","topic","point"},MATCH(E1030,{"知识体","知识域","知识区","知识主题","知识点"},0))</f>
        <v>point</v>
      </c>
      <c r="H1030" s="21" t="str">
        <f>INDEX( {"super","just","sub","infras"},MATCH(F1030,{"超","恰","亚","次"},0))</f>
        <v>just</v>
      </c>
      <c r="I1030" s="21">
        <f>MATCH(E1030,{"知识体","知识域","知识区","知识主题","知识点"},0)-1</f>
        <v>4</v>
      </c>
      <c r="J1030" s="21">
        <f>MATCH(F1030,{"超","恰","亚","次"},0)-1</f>
        <v>1</v>
      </c>
      <c r="K1030" s="21" t="str">
        <f t="shared" si="134"/>
        <v>数学</v>
      </c>
      <c r="L1030" s="26" t="s">
        <v>1087</v>
      </c>
      <c r="M1030" s="23"/>
      <c r="N1030" s="23"/>
      <c r="O1030" s="24" t="str">
        <f t="shared" si="128"/>
        <v xml:space="preserve">
  - 
    name:  绝对值不等式的恒成立问题
    title:  绝对值不等式的恒成立问题
    description: 
    koLyro: point
    koLyri:  just
    son: </v>
      </c>
      <c r="P1030" s="27" t="str">
        <f t="shared" si="135"/>
        <v xml:space="preserve">
          - 
            name:  绝对值不等式的恒成立问题
            title:  绝对值不等式的恒成立问题
            description: 
            koLyro: point
            koLyri:  just
            son: </v>
      </c>
    </row>
    <row r="1031" spans="1:16" ht="15" customHeight="1">
      <c r="A1031" s="20">
        <f t="shared" si="129"/>
        <v>4</v>
      </c>
      <c r="B1031" s="21" t="str">
        <f t="shared" si="130"/>
        <v>知识点</v>
      </c>
      <c r="C1031" s="21" t="str">
        <f t="shared" si="131"/>
        <v>绝对值不等式的存在性问题</v>
      </c>
      <c r="D1031" s="21" t="str">
        <f>IFERROR(IF(I1031=1,INDEX( {"chinese","english","math","physics","chemistry","biology","politics","history","geography"},MATCH(C1031,{"语文","英语","数学","物理","化学","生物","政治","历史","地理"},0)),IF(I1031=2,INDEX(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1031,{"单项选择","阅读理解","信息匹配","完形填空","短文填空","单句填空","短文改错","单句改错","句型转换","翻译短语","翻译句子","词汇/短语及固搭","完成句子","听力"},0)),"")), "")</f>
        <v/>
      </c>
      <c r="E1031" s="21" t="str">
        <f t="shared" si="132"/>
        <v>知识点</v>
      </c>
      <c r="F1031" s="21" t="str">
        <f t="shared" si="133"/>
        <v>恰</v>
      </c>
      <c r="G1031" s="21" t="str">
        <f>INDEX( {"body","discipline","area","topic","point"},MATCH(E1031,{"知识体","知识域","知识区","知识主题","知识点"},0))</f>
        <v>point</v>
      </c>
      <c r="H1031" s="21" t="str">
        <f>INDEX( {"super","just","sub","infras"},MATCH(F1031,{"超","恰","亚","次"},0))</f>
        <v>just</v>
      </c>
      <c r="I1031" s="21">
        <f>MATCH(E1031,{"知识体","知识域","知识区","知识主题","知识点"},0)-1</f>
        <v>4</v>
      </c>
      <c r="J1031" s="21">
        <f>MATCH(F1031,{"超","恰","亚","次"},0)-1</f>
        <v>1</v>
      </c>
      <c r="K1031" s="21" t="str">
        <f t="shared" si="134"/>
        <v>数学</v>
      </c>
      <c r="L1031" s="26" t="s">
        <v>1088</v>
      </c>
      <c r="M1031" s="23"/>
      <c r="N1031" s="23"/>
      <c r="O1031" s="24" t="str">
        <f t="shared" si="128"/>
        <v xml:space="preserve">
  - 
    name:  绝对值不等式的存在性问题
    title:  绝对值不等式的存在性问题
    description: 
    koLyro: point
    koLyri:  just
    son: </v>
      </c>
      <c r="P1031" s="27" t="str">
        <f t="shared" si="135"/>
        <v xml:space="preserve">
          - 
            name:  绝对值不等式的存在性问题
            title:  绝对值不等式的存在性问题
            description: 
            koLyro: point
            koLyri:  just
            son: </v>
      </c>
    </row>
    <row r="1032" spans="1:16" ht="15" customHeight="1">
      <c r="A1032" s="20">
        <f t="shared" si="129"/>
        <v>4</v>
      </c>
      <c r="B1032" s="21" t="str">
        <f t="shared" si="130"/>
        <v>知识点</v>
      </c>
      <c r="C1032" s="21" t="str">
        <f t="shared" si="131"/>
        <v>绝对值三角不等式</v>
      </c>
      <c r="D1032" s="21" t="str">
        <f>IFERROR(IF(I1032=1,INDEX( {"chinese","english","math","physics","chemistry","biology","politics","history","geography"},MATCH(C1032,{"语文","英语","数学","物理","化学","生物","政治","历史","地理"},0)),IF(I1032=2,INDEX(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1032,{"单项选择","阅读理解","信息匹配","完形填空","短文填空","单句填空","短文改错","单句改错","句型转换","翻译短语","翻译句子","词汇/短语及固搭","完成句子","听力"},0)),"")), "")</f>
        <v/>
      </c>
      <c r="E1032" s="21" t="str">
        <f t="shared" si="132"/>
        <v>知识点</v>
      </c>
      <c r="F1032" s="21" t="str">
        <f t="shared" si="133"/>
        <v>恰</v>
      </c>
      <c r="G1032" s="21" t="str">
        <f>INDEX( {"body","discipline","area","topic","point"},MATCH(E1032,{"知识体","知识域","知识区","知识主题","知识点"},0))</f>
        <v>point</v>
      </c>
      <c r="H1032" s="21" t="str">
        <f>INDEX( {"super","just","sub","infras"},MATCH(F1032,{"超","恰","亚","次"},0))</f>
        <v>just</v>
      </c>
      <c r="I1032" s="21">
        <f>MATCH(E1032,{"知识体","知识域","知识区","知识主题","知识点"},0)-1</f>
        <v>4</v>
      </c>
      <c r="J1032" s="21">
        <f>MATCH(F1032,{"超","恰","亚","次"},0)-1</f>
        <v>1</v>
      </c>
      <c r="K1032" s="21" t="str">
        <f t="shared" si="134"/>
        <v>数学</v>
      </c>
      <c r="L1032" s="26" t="s">
        <v>1089</v>
      </c>
      <c r="M1032" s="23"/>
      <c r="N1032" s="23"/>
      <c r="O1032" s="24" t="str">
        <f t="shared" si="128"/>
        <v xml:space="preserve">
  - 
    name:  绝对值三角不等式
    title:  绝对值三角不等式
    description: 
    koLyro: point
    koLyri:  just
    son: </v>
      </c>
      <c r="P1032" s="27" t="str">
        <f t="shared" si="135"/>
        <v xml:space="preserve">
          - 
            name:  绝对值三角不等式
            title:  绝对值三角不等式
            description: 
            koLyro: point
            koLyri:  just
            son: </v>
      </c>
    </row>
    <row r="1033" spans="1:16" ht="15" customHeight="1">
      <c r="A1033" s="20">
        <f t="shared" si="129"/>
        <v>3</v>
      </c>
      <c r="B1033" s="21" t="str">
        <f t="shared" si="130"/>
        <v>知识主题</v>
      </c>
      <c r="C1033" s="21" t="str">
        <f t="shared" si="131"/>
        <v xml:space="preserve"> 证明不等式的基本方法</v>
      </c>
      <c r="D1033" s="21" t="str">
        <f>IFERROR(IF(I1033=1,INDEX( {"chinese","english","math","physics","chemistry","biology","politics","history","geography"},MATCH(C1033,{"语文","英语","数学","物理","化学","生物","政治","历史","地理"},0)),IF(I1033=2,INDEX(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1033,{"单项选择","阅读理解","信息匹配","完形填空","短文填空","单句填空","短文改错","单句改错","句型转换","翻译短语","翻译句子","词汇/短语及固搭","完成句子","听力"},0)),"")), "")</f>
        <v/>
      </c>
      <c r="E1033" s="21" t="str">
        <f t="shared" si="132"/>
        <v>知识主题</v>
      </c>
      <c r="F1033" s="21" t="str">
        <f t="shared" si="133"/>
        <v>恰</v>
      </c>
      <c r="G1033" s="21" t="str">
        <f>INDEX( {"body","discipline","area","topic","point"},MATCH(E1033,{"知识体","知识域","知识区","知识主题","知识点"},0))</f>
        <v>topic</v>
      </c>
      <c r="H1033" s="21" t="str">
        <f>INDEX( {"super","just","sub","infras"},MATCH(F1033,{"超","恰","亚","次"},0))</f>
        <v>just</v>
      </c>
      <c r="I1033" s="21">
        <f>MATCH(E1033,{"知识体","知识域","知识区","知识主题","知识点"},0)-1</f>
        <v>3</v>
      </c>
      <c r="J1033" s="21">
        <f>MATCH(F1033,{"超","恰","亚","次"},0)-1</f>
        <v>1</v>
      </c>
      <c r="K1033" s="21" t="str">
        <f t="shared" si="134"/>
        <v>数学</v>
      </c>
      <c r="L1033" s="26" t="s">
        <v>4668</v>
      </c>
      <c r="M1033" s="23" t="s">
        <v>1091</v>
      </c>
      <c r="N1033" s="23"/>
      <c r="O1033" s="24" t="str">
        <f t="shared" si="128"/>
        <v xml:space="preserve">
  - 
    name:   证明不等式的基本方法
    title:   证明不等式的基本方法
    description: 
    koLyro: topic
    koLyri:  just
    son: </v>
      </c>
      <c r="P1033" s="27" t="str">
        <f t="shared" si="135"/>
        <v xml:space="preserve">
        - 
          name:   证明不等式的基本方法
          title:   证明不等式的基本方法
          description: 
          koLyro: topic
          koLyri:  just
          son: </v>
      </c>
    </row>
    <row r="1034" spans="1:16" ht="15" customHeight="1">
      <c r="A1034" s="20">
        <f t="shared" si="129"/>
        <v>4</v>
      </c>
      <c r="B1034" s="21" t="str">
        <f t="shared" si="130"/>
        <v>知识点</v>
      </c>
      <c r="C1034" s="21" t="str">
        <f t="shared" si="131"/>
        <v>比较法证明不等式</v>
      </c>
      <c r="D1034" s="21" t="str">
        <f>IFERROR(IF(I1034=1,INDEX( {"chinese","english","math","physics","chemistry","biology","politics","history","geography"},MATCH(C1034,{"语文","英语","数学","物理","化学","生物","政治","历史","地理"},0)),IF(I1034=2,INDEX(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1034,{"单项选择","阅读理解","信息匹配","完形填空","短文填空","单句填空","短文改错","单句改错","句型转换","翻译短语","翻译句子","词汇/短语及固搭","完成句子","听力"},0)),"")), "")</f>
        <v/>
      </c>
      <c r="E1034" s="21" t="str">
        <f t="shared" si="132"/>
        <v>知识点</v>
      </c>
      <c r="F1034" s="21" t="str">
        <f t="shared" si="133"/>
        <v>恰</v>
      </c>
      <c r="G1034" s="21" t="str">
        <f>INDEX( {"body","discipline","area","topic","point"},MATCH(E1034,{"知识体","知识域","知识区","知识主题","知识点"},0))</f>
        <v>point</v>
      </c>
      <c r="H1034" s="21" t="str">
        <f>INDEX( {"super","just","sub","infras"},MATCH(F1034,{"超","恰","亚","次"},0))</f>
        <v>just</v>
      </c>
      <c r="I1034" s="21">
        <f>MATCH(E1034,{"知识体","知识域","知识区","知识主题","知识点"},0)-1</f>
        <v>4</v>
      </c>
      <c r="J1034" s="21">
        <f>MATCH(F1034,{"超","恰","亚","次"},0)-1</f>
        <v>1</v>
      </c>
      <c r="K1034" s="21" t="str">
        <f t="shared" si="134"/>
        <v>数学</v>
      </c>
      <c r="L1034" s="26" t="s">
        <v>1092</v>
      </c>
      <c r="M1034" s="23"/>
      <c r="N1034" s="23"/>
      <c r="O1034" s="24" t="str">
        <f t="shared" si="128"/>
        <v xml:space="preserve">
  - 
    name:  比较法证明不等式
    title:  比较法证明不等式
    description: 
    koLyro: point
    koLyri:  just
    son: </v>
      </c>
      <c r="P1034" s="27" t="str">
        <f t="shared" si="135"/>
        <v xml:space="preserve">
          - 
            name:  比较法证明不等式
            title:  比较法证明不等式
            description: 
            koLyro: point
            koLyri:  just
            son: </v>
      </c>
    </row>
    <row r="1035" spans="1:16" ht="15" customHeight="1">
      <c r="A1035" s="20">
        <f t="shared" si="129"/>
        <v>4</v>
      </c>
      <c r="B1035" s="21" t="str">
        <f t="shared" si="130"/>
        <v>知识点</v>
      </c>
      <c r="C1035" s="21" t="str">
        <f t="shared" si="131"/>
        <v>综合法证明不等式</v>
      </c>
      <c r="D1035" s="21" t="str">
        <f>IFERROR(IF(I1035=1,INDEX( {"chinese","english","math","physics","chemistry","biology","politics","history","geography"},MATCH(C1035,{"语文","英语","数学","物理","化学","生物","政治","历史","地理"},0)),IF(I1035=2,INDEX(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1035,{"单项选择","阅读理解","信息匹配","完形填空","短文填空","单句填空","短文改错","单句改错","句型转换","翻译短语","翻译句子","词汇/短语及固搭","完成句子","听力"},0)),"")), "")</f>
        <v/>
      </c>
      <c r="E1035" s="21" t="str">
        <f t="shared" si="132"/>
        <v>知识点</v>
      </c>
      <c r="F1035" s="21" t="str">
        <f t="shared" si="133"/>
        <v>恰</v>
      </c>
      <c r="G1035" s="21" t="str">
        <f>INDEX( {"body","discipline","area","topic","point"},MATCH(E1035,{"知识体","知识域","知识区","知识主题","知识点"},0))</f>
        <v>point</v>
      </c>
      <c r="H1035" s="21" t="str">
        <f>INDEX( {"super","just","sub","infras"},MATCH(F1035,{"超","恰","亚","次"},0))</f>
        <v>just</v>
      </c>
      <c r="I1035" s="21">
        <f>MATCH(E1035,{"知识体","知识域","知识区","知识主题","知识点"},0)-1</f>
        <v>4</v>
      </c>
      <c r="J1035" s="21">
        <f>MATCH(F1035,{"超","恰","亚","次"},0)-1</f>
        <v>1</v>
      </c>
      <c r="K1035" s="21" t="str">
        <f t="shared" si="134"/>
        <v>数学</v>
      </c>
      <c r="L1035" s="26" t="s">
        <v>1093</v>
      </c>
      <c r="M1035" s="23"/>
      <c r="N1035" s="23"/>
      <c r="O1035" s="24" t="str">
        <f t="shared" si="128"/>
        <v xml:space="preserve">
  - 
    name:  综合法证明不等式
    title:  综合法证明不等式
    description: 
    koLyro: point
    koLyri:  just
    son: </v>
      </c>
      <c r="P1035" s="27" t="str">
        <f t="shared" si="135"/>
        <v xml:space="preserve">
          - 
            name:  综合法证明不等式
            title:  综合法证明不等式
            description: 
            koLyro: point
            koLyri:  just
            son: </v>
      </c>
    </row>
    <row r="1036" spans="1:16" ht="15" customHeight="1">
      <c r="A1036" s="20">
        <f t="shared" si="129"/>
        <v>4</v>
      </c>
      <c r="B1036" s="21" t="str">
        <f t="shared" si="130"/>
        <v>知识点</v>
      </c>
      <c r="C1036" s="21" t="str">
        <f t="shared" si="131"/>
        <v>分析法证明不等式</v>
      </c>
      <c r="D1036" s="21" t="str">
        <f>IFERROR(IF(I1036=1,INDEX( {"chinese","english","math","physics","chemistry","biology","politics","history","geography"},MATCH(C1036,{"语文","英语","数学","物理","化学","生物","政治","历史","地理"},0)),IF(I1036=2,INDEX(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1036,{"单项选择","阅读理解","信息匹配","完形填空","短文填空","单句填空","短文改错","单句改错","句型转换","翻译短语","翻译句子","词汇/短语及固搭","完成句子","听力"},0)),"")), "")</f>
        <v/>
      </c>
      <c r="E1036" s="21" t="str">
        <f t="shared" si="132"/>
        <v>知识点</v>
      </c>
      <c r="F1036" s="21" t="str">
        <f t="shared" si="133"/>
        <v>恰</v>
      </c>
      <c r="G1036" s="21" t="str">
        <f>INDEX( {"body","discipline","area","topic","point"},MATCH(E1036,{"知识体","知识域","知识区","知识主题","知识点"},0))</f>
        <v>point</v>
      </c>
      <c r="H1036" s="21" t="str">
        <f>INDEX( {"super","just","sub","infras"},MATCH(F1036,{"超","恰","亚","次"},0))</f>
        <v>just</v>
      </c>
      <c r="I1036" s="21">
        <f>MATCH(E1036,{"知识体","知识域","知识区","知识主题","知识点"},0)-1</f>
        <v>4</v>
      </c>
      <c r="J1036" s="21">
        <f>MATCH(F1036,{"超","恰","亚","次"},0)-1</f>
        <v>1</v>
      </c>
      <c r="K1036" s="21" t="str">
        <f t="shared" si="134"/>
        <v>数学</v>
      </c>
      <c r="L1036" s="26" t="s">
        <v>1094</v>
      </c>
      <c r="M1036" s="23"/>
      <c r="N1036" s="23"/>
      <c r="O1036" s="24" t="str">
        <f t="shared" si="128"/>
        <v xml:space="preserve">
  - 
    name:  分析法证明不等式
    title:  分析法证明不等式
    description: 
    koLyro: point
    koLyri:  just
    son: </v>
      </c>
      <c r="P1036" s="27" t="str">
        <f t="shared" si="135"/>
        <v xml:space="preserve">
          - 
            name:  分析法证明不等式
            title:  分析法证明不等式
            description: 
            koLyro: point
            koLyri:  just
            son: </v>
      </c>
    </row>
    <row r="1037" spans="1:16" ht="15" customHeight="1">
      <c r="A1037" s="20">
        <f t="shared" si="129"/>
        <v>4</v>
      </c>
      <c r="B1037" s="21" t="str">
        <f t="shared" si="130"/>
        <v>知识点</v>
      </c>
      <c r="C1037" s="21" t="str">
        <f t="shared" si="131"/>
        <v>反证法证明不等式</v>
      </c>
      <c r="D1037" s="21" t="str">
        <f>IFERROR(IF(I1037=1,INDEX( {"chinese","english","math","physics","chemistry","biology","politics","history","geography"},MATCH(C1037,{"语文","英语","数学","物理","化学","生物","政治","历史","地理"},0)),IF(I1037=2,INDEX(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1037,{"单项选择","阅读理解","信息匹配","完形填空","短文填空","单句填空","短文改错","单句改错","句型转换","翻译短语","翻译句子","词汇/短语及固搭","完成句子","听力"},0)),"")), "")</f>
        <v/>
      </c>
      <c r="E1037" s="21" t="str">
        <f t="shared" si="132"/>
        <v>知识点</v>
      </c>
      <c r="F1037" s="21" t="str">
        <f t="shared" si="133"/>
        <v>恰</v>
      </c>
      <c r="G1037" s="21" t="str">
        <f>INDEX( {"body","discipline","area","topic","point"},MATCH(E1037,{"知识体","知识域","知识区","知识主题","知识点"},0))</f>
        <v>point</v>
      </c>
      <c r="H1037" s="21" t="str">
        <f>INDEX( {"super","just","sub","infras"},MATCH(F1037,{"超","恰","亚","次"},0))</f>
        <v>just</v>
      </c>
      <c r="I1037" s="21">
        <f>MATCH(E1037,{"知识体","知识域","知识区","知识主题","知识点"},0)-1</f>
        <v>4</v>
      </c>
      <c r="J1037" s="21">
        <f>MATCH(F1037,{"超","恰","亚","次"},0)-1</f>
        <v>1</v>
      </c>
      <c r="K1037" s="21" t="str">
        <f t="shared" si="134"/>
        <v>数学</v>
      </c>
      <c r="L1037" s="26" t="s">
        <v>1095</v>
      </c>
      <c r="M1037" s="23"/>
      <c r="N1037" s="23"/>
      <c r="O1037" s="24" t="str">
        <f t="shared" si="128"/>
        <v xml:space="preserve">
  - 
    name:  反证法证明不等式
    title:  反证法证明不等式
    description: 
    koLyro: point
    koLyri:  just
    son: </v>
      </c>
      <c r="P1037" s="27" t="str">
        <f t="shared" si="135"/>
        <v xml:space="preserve">
          - 
            name:  反证法证明不等式
            title:  反证法证明不等式
            description: 
            koLyro: point
            koLyri:  just
            son: </v>
      </c>
    </row>
    <row r="1038" spans="1:16" ht="15" customHeight="1">
      <c r="A1038" s="20">
        <f t="shared" si="129"/>
        <v>4</v>
      </c>
      <c r="B1038" s="21" t="str">
        <f t="shared" si="130"/>
        <v>知识点</v>
      </c>
      <c r="C1038" s="21" t="str">
        <f t="shared" si="131"/>
        <v>放缩法证明不等式</v>
      </c>
      <c r="D1038" s="21" t="str">
        <f>IFERROR(IF(I1038=1,INDEX( {"chinese","english","math","physics","chemistry","biology","politics","history","geography"},MATCH(C1038,{"语文","英语","数学","物理","化学","生物","政治","历史","地理"},0)),IF(I1038=2,INDEX(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1038,{"单项选择","阅读理解","信息匹配","完形填空","短文填空","单句填空","短文改错","单句改错","句型转换","翻译短语","翻译句子","词汇/短语及固搭","完成句子","听力"},0)),"")), "")</f>
        <v/>
      </c>
      <c r="E1038" s="21" t="str">
        <f t="shared" si="132"/>
        <v>知识点</v>
      </c>
      <c r="F1038" s="21" t="str">
        <f t="shared" si="133"/>
        <v>恰</v>
      </c>
      <c r="G1038" s="21" t="str">
        <f>INDEX( {"body","discipline","area","topic","point"},MATCH(E1038,{"知识体","知识域","知识区","知识主题","知识点"},0))</f>
        <v>point</v>
      </c>
      <c r="H1038" s="21" t="str">
        <f>INDEX( {"super","just","sub","infras"},MATCH(F1038,{"超","恰","亚","次"},0))</f>
        <v>just</v>
      </c>
      <c r="I1038" s="21">
        <f>MATCH(E1038,{"知识体","知识域","知识区","知识主题","知识点"},0)-1</f>
        <v>4</v>
      </c>
      <c r="J1038" s="21">
        <f>MATCH(F1038,{"超","恰","亚","次"},0)-1</f>
        <v>1</v>
      </c>
      <c r="K1038" s="21" t="str">
        <f t="shared" si="134"/>
        <v>数学</v>
      </c>
      <c r="L1038" s="26" t="s">
        <v>1096</v>
      </c>
      <c r="M1038" s="23"/>
      <c r="N1038" s="23"/>
      <c r="O1038" s="24" t="str">
        <f t="shared" si="128"/>
        <v xml:space="preserve">
  - 
    name:  放缩法证明不等式
    title:  放缩法证明不等式
    description: 
    koLyro: point
    koLyri:  just
    son: </v>
      </c>
      <c r="P1038" s="27" t="str">
        <f t="shared" si="135"/>
        <v xml:space="preserve">
          - 
            name:  放缩法证明不等式
            title:  放缩法证明不等式
            description: 
            koLyro: point
            koLyri:  just
            son: </v>
      </c>
    </row>
    <row r="1039" spans="1:16" ht="15" customHeight="1">
      <c r="A1039" s="20">
        <f t="shared" si="129"/>
        <v>3</v>
      </c>
      <c r="B1039" s="21" t="str">
        <f t="shared" si="130"/>
        <v>知识主题</v>
      </c>
      <c r="C1039" s="21" t="str">
        <f t="shared" si="131"/>
        <v xml:space="preserve"> 柯西不等式与排序不等式</v>
      </c>
      <c r="D1039" s="21" t="str">
        <f>IFERROR(IF(I1039=1,INDEX( {"chinese","english","math","physics","chemistry","biology","politics","history","geography"},MATCH(C1039,{"语文","英语","数学","物理","化学","生物","政治","历史","地理"},0)),IF(I1039=2,INDEX(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1039,{"单项选择","阅读理解","信息匹配","完形填空","短文填空","单句填空","短文改错","单句改错","句型转换","翻译短语","翻译句子","词汇/短语及固搭","完成句子","听力"},0)),"")), "")</f>
        <v/>
      </c>
      <c r="E1039" s="21" t="str">
        <f t="shared" si="132"/>
        <v>知识主题</v>
      </c>
      <c r="F1039" s="21" t="str">
        <f t="shared" si="133"/>
        <v>恰</v>
      </c>
      <c r="G1039" s="21" t="str">
        <f>INDEX( {"body","discipline","area","topic","point"},MATCH(E1039,{"知识体","知识域","知识区","知识主题","知识点"},0))</f>
        <v>topic</v>
      </c>
      <c r="H1039" s="21" t="str">
        <f>INDEX( {"super","just","sub","infras"},MATCH(F1039,{"超","恰","亚","次"},0))</f>
        <v>just</v>
      </c>
      <c r="I1039" s="21">
        <f>MATCH(E1039,{"知识体","知识域","知识区","知识主题","知识点"},0)-1</f>
        <v>3</v>
      </c>
      <c r="J1039" s="21">
        <f>MATCH(F1039,{"超","恰","亚","次"},0)-1</f>
        <v>1</v>
      </c>
      <c r="K1039" s="21" t="str">
        <f t="shared" si="134"/>
        <v>数学</v>
      </c>
      <c r="L1039" s="26" t="s">
        <v>4669</v>
      </c>
      <c r="M1039" s="23" t="s">
        <v>1098</v>
      </c>
      <c r="N1039" s="23"/>
      <c r="O1039" s="24" t="str">
        <f t="shared" si="128"/>
        <v xml:space="preserve">
  - 
    name:   柯西不等式与排序不等式
    title:   柯西不等式与排序不等式
    description: 
    koLyro: topic
    koLyri:  just
    son: </v>
      </c>
      <c r="P1039" s="27" t="str">
        <f t="shared" si="135"/>
        <v xml:space="preserve">
        - 
          name:   柯西不等式与排序不等式
          title:   柯西不等式与排序不等式
          description: 
          koLyro: topic
          koLyri:  just
          son: </v>
      </c>
    </row>
    <row r="1040" spans="1:16" ht="15" customHeight="1">
      <c r="A1040" s="20">
        <f t="shared" si="129"/>
        <v>4</v>
      </c>
      <c r="B1040" s="21" t="str">
        <f t="shared" si="130"/>
        <v>知识点</v>
      </c>
      <c r="C1040" s="21" t="str">
        <f t="shared" si="131"/>
        <v>柯西不等式</v>
      </c>
      <c r="D1040" s="21" t="str">
        <f>IFERROR(IF(I1040=1,INDEX( {"chinese","english","math","physics","chemistry","biology","politics","history","geography"},MATCH(C1040,{"语文","英语","数学","物理","化学","生物","政治","历史","地理"},0)),IF(I1040=2,INDEX(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1040,{"单项选择","阅读理解","信息匹配","完形填空","短文填空","单句填空","短文改错","单句改错","句型转换","翻译短语","翻译句子","词汇/短语及固搭","完成句子","听力"},0)),"")), "")</f>
        <v/>
      </c>
      <c r="E1040" s="21" t="str">
        <f t="shared" si="132"/>
        <v>知识点</v>
      </c>
      <c r="F1040" s="21" t="str">
        <f t="shared" si="133"/>
        <v>恰</v>
      </c>
      <c r="G1040" s="21" t="str">
        <f>INDEX( {"body","discipline","area","topic","point"},MATCH(E1040,{"知识体","知识域","知识区","知识主题","知识点"},0))</f>
        <v>point</v>
      </c>
      <c r="H1040" s="21" t="str">
        <f>INDEX( {"super","just","sub","infras"},MATCH(F1040,{"超","恰","亚","次"},0))</f>
        <v>just</v>
      </c>
      <c r="I1040" s="21">
        <f>MATCH(E1040,{"知识体","知识域","知识区","知识主题","知识点"},0)-1</f>
        <v>4</v>
      </c>
      <c r="J1040" s="21">
        <f>MATCH(F1040,{"超","恰","亚","次"},0)-1</f>
        <v>1</v>
      </c>
      <c r="K1040" s="21" t="str">
        <f t="shared" si="134"/>
        <v>数学</v>
      </c>
      <c r="L1040" s="26" t="s">
        <v>1099</v>
      </c>
      <c r="M1040" s="23"/>
      <c r="N1040" s="23"/>
      <c r="O1040" s="24" t="str">
        <f t="shared" si="128"/>
        <v xml:space="preserve">
  - 
    name:  柯西不等式
    title:  柯西不等式
    description: 
    koLyro: point
    koLyri:  just
    son: </v>
      </c>
      <c r="P1040" s="27" t="str">
        <f t="shared" si="135"/>
        <v xml:space="preserve">
          - 
            name:  柯西不等式
            title:  柯西不等式
            description: 
            koLyro: point
            koLyri:  just
            son: </v>
      </c>
    </row>
    <row r="1041" spans="1:16" ht="15" customHeight="1">
      <c r="A1041" s="20">
        <f t="shared" si="129"/>
        <v>5</v>
      </c>
      <c r="B1041" s="21" t="str">
        <f t="shared" si="130"/>
        <v>知识亚点</v>
      </c>
      <c r="C1041" s="21" t="str">
        <f t="shared" si="131"/>
        <v>二维形式的柯西不等式</v>
      </c>
      <c r="D1041" s="21" t="str">
        <f>IFERROR(IF(I1041=1,INDEX( {"chinese","english","math","physics","chemistry","biology","politics","history","geography"},MATCH(C1041,{"语文","英语","数学","物理","化学","生物","政治","历史","地理"},0)),IF(I1041=2,INDEX(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1041,{"单项选择","阅读理解","信息匹配","完形填空","短文填空","单句填空","短文改错","单句改错","句型转换","翻译短语","翻译句子","词汇/短语及固搭","完成句子","听力"},0)),"")), "")</f>
        <v/>
      </c>
      <c r="E1041" s="21" t="str">
        <f t="shared" si="132"/>
        <v>知识点</v>
      </c>
      <c r="F1041" s="21" t="str">
        <f t="shared" si="133"/>
        <v>亚</v>
      </c>
      <c r="G1041" s="21" t="str">
        <f>INDEX( {"body","discipline","area","topic","point"},MATCH(E1041,{"知识体","知识域","知识区","知识主题","知识点"},0))</f>
        <v>point</v>
      </c>
      <c r="H1041" s="21" t="str">
        <f>INDEX( {"super","just","sub","infras"},MATCH(F1041,{"超","恰","亚","次"},0))</f>
        <v>sub</v>
      </c>
      <c r="I1041" s="21">
        <f>MATCH(E1041,{"知识体","知识域","知识区","知识主题","知识点"},0)-1</f>
        <v>4</v>
      </c>
      <c r="J1041" s="21">
        <f>MATCH(F1041,{"超","恰","亚","次"},0)-1</f>
        <v>2</v>
      </c>
      <c r="K1041" s="21" t="str">
        <f t="shared" si="134"/>
        <v>数学</v>
      </c>
      <c r="L1041" s="26" t="s">
        <v>1100</v>
      </c>
      <c r="M1041" s="23"/>
      <c r="N1041" s="23"/>
      <c r="O1041" s="24" t="str">
        <f t="shared" si="128"/>
        <v xml:space="preserve">
  - 
    name:  二维形式的柯西不等式
    title:  二维形式的柯西不等式
    description: 
    koLyro: point
    koLyri:  sub
    son: </v>
      </c>
      <c r="P1041" s="27" t="str">
        <f t="shared" si="135"/>
        <v xml:space="preserve">
            - 
              name:  二维形式的柯西不等式
              title:  二维形式的柯西不等式
              description: 
              koLyro: point
              koLyri:  sub
              son: </v>
      </c>
    </row>
    <row r="1042" spans="1:16" ht="15" customHeight="1">
      <c r="A1042" s="20">
        <f t="shared" si="129"/>
        <v>5</v>
      </c>
      <c r="B1042" s="21" t="str">
        <f t="shared" si="130"/>
        <v>知识亚点</v>
      </c>
      <c r="C1042" s="21" t="str">
        <f t="shared" si="131"/>
        <v>一般形式的柯西不等式</v>
      </c>
      <c r="D1042" s="21" t="str">
        <f>IFERROR(IF(I1042=1,INDEX( {"chinese","english","math","physics","chemistry","biology","politics","history","geography"},MATCH(C1042,{"语文","英语","数学","物理","化学","生物","政治","历史","地理"},0)),IF(I1042=2,INDEX(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1042,{"单项选择","阅读理解","信息匹配","完形填空","短文填空","单句填空","短文改错","单句改错","句型转换","翻译短语","翻译句子","词汇/短语及固搭","完成句子","听力"},0)),"")), "")</f>
        <v/>
      </c>
      <c r="E1042" s="21" t="str">
        <f t="shared" si="132"/>
        <v>知识点</v>
      </c>
      <c r="F1042" s="21" t="str">
        <f t="shared" si="133"/>
        <v>亚</v>
      </c>
      <c r="G1042" s="21" t="str">
        <f>INDEX( {"body","discipline","area","topic","point"},MATCH(E1042,{"知识体","知识域","知识区","知识主题","知识点"},0))</f>
        <v>point</v>
      </c>
      <c r="H1042" s="21" t="str">
        <f>INDEX( {"super","just","sub","infras"},MATCH(F1042,{"超","恰","亚","次"},0))</f>
        <v>sub</v>
      </c>
      <c r="I1042" s="21">
        <f>MATCH(E1042,{"知识体","知识域","知识区","知识主题","知识点"},0)-1</f>
        <v>4</v>
      </c>
      <c r="J1042" s="21">
        <f>MATCH(F1042,{"超","恰","亚","次"},0)-1</f>
        <v>2</v>
      </c>
      <c r="K1042" s="21" t="str">
        <f t="shared" si="134"/>
        <v>数学</v>
      </c>
      <c r="L1042" s="26" t="s">
        <v>1101</v>
      </c>
      <c r="M1042" s="23"/>
      <c r="N1042" s="23"/>
      <c r="O1042" s="24" t="str">
        <f t="shared" si="128"/>
        <v xml:space="preserve">
  - 
    name:  一般形式的柯西不等式
    title:  一般形式的柯西不等式
    description: 
    koLyro: point
    koLyri:  sub
    son: </v>
      </c>
      <c r="P1042" s="27" t="str">
        <f t="shared" si="135"/>
        <v xml:space="preserve">
            - 
              name:  一般形式的柯西不等式
              title:  一般形式的柯西不等式
              description: 
              koLyro: point
              koLyri:  sub
              son: </v>
      </c>
    </row>
    <row r="1043" spans="1:16" ht="15" customHeight="1">
      <c r="A1043" s="20">
        <f t="shared" si="129"/>
        <v>4</v>
      </c>
      <c r="B1043" s="21" t="str">
        <f t="shared" si="130"/>
        <v>知识点</v>
      </c>
      <c r="C1043" s="21" t="str">
        <f t="shared" si="131"/>
        <v>排序不等式</v>
      </c>
      <c r="D1043" s="21" t="str">
        <f>IFERROR(IF(I1043=1,INDEX( {"chinese","english","math","physics","chemistry","biology","politics","history","geography"},MATCH(C1043,{"语文","英语","数学","物理","化学","生物","政治","历史","地理"},0)),IF(I1043=2,INDEX(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1043,{"单项选择","阅读理解","信息匹配","完形填空","短文填空","单句填空","短文改错","单句改错","句型转换","翻译短语","翻译句子","词汇/短语及固搭","完成句子","听力"},0)),"")), "")</f>
        <v/>
      </c>
      <c r="E1043" s="21" t="str">
        <f t="shared" si="132"/>
        <v>知识点</v>
      </c>
      <c r="F1043" s="21" t="str">
        <f t="shared" si="133"/>
        <v>恰</v>
      </c>
      <c r="G1043" s="21" t="str">
        <f>INDEX( {"body","discipline","area","topic","point"},MATCH(E1043,{"知识体","知识域","知识区","知识主题","知识点"},0))</f>
        <v>point</v>
      </c>
      <c r="H1043" s="21" t="str">
        <f>INDEX( {"super","just","sub","infras"},MATCH(F1043,{"超","恰","亚","次"},0))</f>
        <v>just</v>
      </c>
      <c r="I1043" s="21">
        <f>MATCH(E1043,{"知识体","知识域","知识区","知识主题","知识点"},0)-1</f>
        <v>4</v>
      </c>
      <c r="J1043" s="21">
        <f>MATCH(F1043,{"超","恰","亚","次"},0)-1</f>
        <v>1</v>
      </c>
      <c r="K1043" s="21" t="str">
        <f t="shared" si="134"/>
        <v>数学</v>
      </c>
      <c r="L1043" s="26" t="s">
        <v>1102</v>
      </c>
      <c r="M1043" s="23"/>
      <c r="N1043" s="23"/>
      <c r="O1043" s="24" t="str">
        <f t="shared" si="128"/>
        <v xml:space="preserve">
  - 
    name:  排序不等式
    title:  排序不等式
    description: 
    koLyro: point
    koLyri:  just
    son: </v>
      </c>
      <c r="P1043" s="27" t="str">
        <f t="shared" si="135"/>
        <v xml:space="preserve">
          - 
            name:  排序不等式
            title:  排序不等式
            description: 
            koLyro: point
            koLyri:  just
            son: </v>
      </c>
    </row>
    <row r="1044" spans="1:16" ht="15" customHeight="1">
      <c r="A1044" s="20">
        <f t="shared" si="129"/>
        <v>3</v>
      </c>
      <c r="B1044" s="21" t="str">
        <f t="shared" si="130"/>
        <v>知识主题</v>
      </c>
      <c r="C1044" s="21" t="str">
        <f t="shared" si="131"/>
        <v xml:space="preserve"> 数学归纳法证明不等式</v>
      </c>
      <c r="D1044" s="21" t="str">
        <f>IFERROR(IF(I1044=1,INDEX( {"chinese","english","math","physics","chemistry","biology","politics","history","geography"},MATCH(C1044,{"语文","英语","数学","物理","化学","生物","政治","历史","地理"},0)),IF(I1044=2,INDEX(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1044,{"单项选择","阅读理解","信息匹配","完形填空","短文填空","单句填空","短文改错","单句改错","句型转换","翻译短语","翻译句子","词汇/短语及固搭","完成句子","听力"},0)),"")), "")</f>
        <v/>
      </c>
      <c r="E1044" s="21" t="str">
        <f t="shared" si="132"/>
        <v>知识主题</v>
      </c>
      <c r="F1044" s="21" t="str">
        <f t="shared" si="133"/>
        <v>恰</v>
      </c>
      <c r="G1044" s="21" t="str">
        <f>INDEX( {"body","discipline","area","topic","point"},MATCH(E1044,{"知识体","知识域","知识区","知识主题","知识点"},0))</f>
        <v>topic</v>
      </c>
      <c r="H1044" s="21" t="str">
        <f>INDEX( {"super","just","sub","infras"},MATCH(F1044,{"超","恰","亚","次"},0))</f>
        <v>just</v>
      </c>
      <c r="I1044" s="21">
        <f>MATCH(E1044,{"知识体","知识域","知识区","知识主题","知识点"},0)-1</f>
        <v>3</v>
      </c>
      <c r="J1044" s="21">
        <f>MATCH(F1044,{"超","恰","亚","次"},0)-1</f>
        <v>1</v>
      </c>
      <c r="K1044" s="21" t="str">
        <f t="shared" si="134"/>
        <v>数学</v>
      </c>
      <c r="L1044" s="26" t="s">
        <v>4670</v>
      </c>
      <c r="M1044" s="23" t="s">
        <v>1104</v>
      </c>
      <c r="N1044" s="23"/>
      <c r="O1044" s="24" t="str">
        <f t="shared" si="128"/>
        <v xml:space="preserve">
  - 
    name:   数学归纳法证明不等式
    title:   数学归纳法证明不等式
    description: 
    koLyro: topic
    koLyri:  just
    son: </v>
      </c>
      <c r="P1044" s="27" t="str">
        <f t="shared" si="135"/>
        <v xml:space="preserve">
        - 
          name:   数学归纳法证明不等式
          title:   数学归纳法证明不等式
          description: 
          koLyro: topic
          koLyri:  just
          son: </v>
      </c>
    </row>
    <row r="1045" spans="1:16" ht="15" customHeight="1">
      <c r="A1045" s="20">
        <f t="shared" si="129"/>
        <v>4</v>
      </c>
      <c r="B1045" s="21" t="str">
        <f t="shared" si="130"/>
        <v>知识点</v>
      </c>
      <c r="C1045" s="21" t="str">
        <f t="shared" si="131"/>
        <v>数学归纳法</v>
      </c>
      <c r="D1045" s="21" t="str">
        <f>IFERROR(IF(I1045=1,INDEX( {"chinese","english","math","physics","chemistry","biology","politics","history","geography"},MATCH(C1045,{"语文","英语","数学","物理","化学","生物","政治","历史","地理"},0)),IF(I1045=2,INDEX(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1045,{"单项选择","阅读理解","信息匹配","完形填空","短文填空","单句填空","短文改错","单句改错","句型转换","翻译短语","翻译句子","词汇/短语及固搭","完成句子","听力"},0)),"")), "")</f>
        <v/>
      </c>
      <c r="E1045" s="21" t="str">
        <f t="shared" si="132"/>
        <v>知识点</v>
      </c>
      <c r="F1045" s="21" t="str">
        <f t="shared" si="133"/>
        <v>恰</v>
      </c>
      <c r="G1045" s="21" t="str">
        <f>INDEX( {"body","discipline","area","topic","point"},MATCH(E1045,{"知识体","知识域","知识区","知识主题","知识点"},0))</f>
        <v>point</v>
      </c>
      <c r="H1045" s="21" t="str">
        <f>INDEX( {"super","just","sub","infras"},MATCH(F1045,{"超","恰","亚","次"},0))</f>
        <v>just</v>
      </c>
      <c r="I1045" s="21">
        <f>MATCH(E1045,{"知识体","知识域","知识区","知识主题","知识点"},0)-1</f>
        <v>4</v>
      </c>
      <c r="J1045" s="21">
        <f>MATCH(F1045,{"超","恰","亚","次"},0)-1</f>
        <v>1</v>
      </c>
      <c r="K1045" s="21" t="str">
        <f t="shared" si="134"/>
        <v>数学</v>
      </c>
      <c r="L1045" s="26" t="s">
        <v>1105</v>
      </c>
      <c r="M1045" s="23"/>
      <c r="N1045" s="23"/>
      <c r="O1045" s="24" t="str">
        <f t="shared" si="128"/>
        <v xml:space="preserve">
  - 
    name:  数学归纳法
    title:  数学归纳法
    description: 
    koLyro: point
    koLyri:  just
    son: </v>
      </c>
      <c r="P1045" s="27" t="str">
        <f t="shared" si="135"/>
        <v xml:space="preserve">
          - 
            name:  数学归纳法
            title:  数学归纳法
            description: 
            koLyro: point
            koLyri:  just
            son: </v>
      </c>
    </row>
    <row r="1046" spans="1:16" ht="15" customHeight="1">
      <c r="A1046" s="20">
        <f t="shared" si="129"/>
        <v>2</v>
      </c>
      <c r="B1046" s="21" t="str">
        <f t="shared" si="130"/>
        <v>知识区</v>
      </c>
      <c r="C1046" s="21" t="str">
        <f t="shared" si="131"/>
        <v>14.变换与矩阵</v>
      </c>
      <c r="D1046" s="21" t="str">
        <f>IFERROR(IF(I1046=1,INDEX( {"chinese","english","math","physics","chemistry","biology","politics","history","geography"},MATCH(C1046,{"语文","英语","数学","物理","化学","生物","政治","历史","地理"},0)),IF(I1046=2,INDEX(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1046,{"单项选择","阅读理解","信息匹配","完形填空","短文填空","单句填空","短文改错","单句改错","句型转换","翻译短语","翻译句子","词汇/短语及固搭","完成句子","听力"},0)),"")), "")</f>
        <v/>
      </c>
      <c r="E1046" s="21" t="str">
        <f t="shared" si="132"/>
        <v>知识区</v>
      </c>
      <c r="F1046" s="21" t="str">
        <f t="shared" si="133"/>
        <v>恰</v>
      </c>
      <c r="G1046" s="21" t="str">
        <f>INDEX( {"body","discipline","area","topic","point"},MATCH(E1046,{"知识体","知识域","知识区","知识主题","知识点"},0))</f>
        <v>area</v>
      </c>
      <c r="H1046" s="21" t="str">
        <f>INDEX( {"super","just","sub","infras"},MATCH(F1046,{"超","恰","亚","次"},0))</f>
        <v>just</v>
      </c>
      <c r="I1046" s="21">
        <f>MATCH(E1046,{"知识体","知识域","知识区","知识主题","知识点"},0)-1</f>
        <v>2</v>
      </c>
      <c r="J1046" s="21">
        <f>MATCH(F1046,{"超","恰","亚","次"},0)-1</f>
        <v>1</v>
      </c>
      <c r="K1046" s="21" t="str">
        <f t="shared" si="134"/>
        <v>数学</v>
      </c>
      <c r="L1046" s="26" t="s">
        <v>4689</v>
      </c>
      <c r="M1046" s="23" t="s">
        <v>1107</v>
      </c>
      <c r="N1046" s="23"/>
      <c r="O1046" s="24" t="str">
        <f t="shared" si="128"/>
        <v xml:space="preserve">
  - 
    name:  14.变换与矩阵
    title:  14.变换与矩阵
    description: 
    koLyro: area
    koLyri:  just
    son: </v>
      </c>
      <c r="P1046" s="27" t="str">
        <f t="shared" si="135"/>
        <v xml:space="preserve">
      - 
        name:  14.变换与矩阵
        title:  14.变换与矩阵
        description: 
        koLyro: area
        koLyri:  just
        son: </v>
      </c>
    </row>
    <row r="1047" spans="1:16" ht="15" customHeight="1">
      <c r="A1047" s="20">
        <f t="shared" si="129"/>
        <v>3</v>
      </c>
      <c r="B1047" s="21" t="str">
        <f t="shared" si="130"/>
        <v>知识主题</v>
      </c>
      <c r="C1047" s="21" t="str">
        <f t="shared" si="131"/>
        <v xml:space="preserve"> 线性变换与二阶矩阵</v>
      </c>
      <c r="D1047" s="21" t="str">
        <f>IFERROR(IF(I1047=1,INDEX( {"chinese","english","math","physics","chemistry","biology","politics","history","geography"},MATCH(C1047,{"语文","英语","数学","物理","化学","生物","政治","历史","地理"},0)),IF(I1047=2,INDEX(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1047,{"单项选择","阅读理解","信息匹配","完形填空","短文填空","单句填空","短文改错","单句改错","句型转换","翻译短语","翻译句子","词汇/短语及固搭","完成句子","听力"},0)),"")), "")</f>
        <v/>
      </c>
      <c r="E1047" s="21" t="str">
        <f t="shared" si="132"/>
        <v>知识主题</v>
      </c>
      <c r="F1047" s="21" t="str">
        <f t="shared" si="133"/>
        <v>恰</v>
      </c>
      <c r="G1047" s="21" t="str">
        <f>INDEX( {"body","discipline","area","topic","point"},MATCH(E1047,{"知识体","知识域","知识区","知识主题","知识点"},0))</f>
        <v>topic</v>
      </c>
      <c r="H1047" s="21" t="str">
        <f>INDEX( {"super","just","sub","infras"},MATCH(F1047,{"超","恰","亚","次"},0))</f>
        <v>just</v>
      </c>
      <c r="I1047" s="21">
        <f>MATCH(E1047,{"知识体","知识域","知识区","知识主题","知识点"},0)-1</f>
        <v>3</v>
      </c>
      <c r="J1047" s="21">
        <f>MATCH(F1047,{"超","恰","亚","次"},0)-1</f>
        <v>1</v>
      </c>
      <c r="K1047" s="21" t="str">
        <f t="shared" si="134"/>
        <v>数学</v>
      </c>
      <c r="L1047" s="26" t="s">
        <v>4671</v>
      </c>
      <c r="M1047" s="23" t="s">
        <v>1109</v>
      </c>
      <c r="N1047" s="23"/>
      <c r="O1047" s="24" t="str">
        <f t="shared" si="128"/>
        <v xml:space="preserve">
  - 
    name:   线性变换与二阶矩阵
    title:   线性变换与二阶矩阵
    description: 
    koLyro: topic
    koLyri:  just
    son: </v>
      </c>
      <c r="P1047" s="27" t="str">
        <f t="shared" si="135"/>
        <v xml:space="preserve">
        - 
          name:   线性变换与二阶矩阵
          title:   线性变换与二阶矩阵
          description: 
          koLyro: topic
          koLyri:  just
          son: </v>
      </c>
    </row>
    <row r="1048" spans="1:16" ht="15" customHeight="1">
      <c r="A1048" s="20">
        <f t="shared" si="129"/>
        <v>4</v>
      </c>
      <c r="B1048" s="21" t="str">
        <f t="shared" si="130"/>
        <v>知识点</v>
      </c>
      <c r="C1048" s="21" t="str">
        <f t="shared" si="131"/>
        <v>线性变换</v>
      </c>
      <c r="D1048" s="21" t="str">
        <f>IFERROR(IF(I1048=1,INDEX( {"chinese","english","math","physics","chemistry","biology","politics","history","geography"},MATCH(C1048,{"语文","英语","数学","物理","化学","生物","政治","历史","地理"},0)),IF(I1048=2,INDEX(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1048,{"单项选择","阅读理解","信息匹配","完形填空","短文填空","单句填空","短文改错","单句改错","句型转换","翻译短语","翻译句子","词汇/短语及固搭","完成句子","听力"},0)),"")), "")</f>
        <v/>
      </c>
      <c r="E1048" s="21" t="str">
        <f t="shared" si="132"/>
        <v>知识点</v>
      </c>
      <c r="F1048" s="21" t="str">
        <f t="shared" si="133"/>
        <v>恰</v>
      </c>
      <c r="G1048" s="21" t="str">
        <f>INDEX( {"body","discipline","area","topic","point"},MATCH(E1048,{"知识体","知识域","知识区","知识主题","知识点"},0))</f>
        <v>point</v>
      </c>
      <c r="H1048" s="21" t="str">
        <f>INDEX( {"super","just","sub","infras"},MATCH(F1048,{"超","恰","亚","次"},0))</f>
        <v>just</v>
      </c>
      <c r="I1048" s="21">
        <f>MATCH(E1048,{"知识体","知识域","知识区","知识主题","知识点"},0)-1</f>
        <v>4</v>
      </c>
      <c r="J1048" s="21">
        <f>MATCH(F1048,{"超","恰","亚","次"},0)-1</f>
        <v>1</v>
      </c>
      <c r="K1048" s="21" t="str">
        <f t="shared" si="134"/>
        <v>数学</v>
      </c>
      <c r="L1048" s="26" t="s">
        <v>1110</v>
      </c>
      <c r="M1048" s="23"/>
      <c r="N1048" s="23"/>
      <c r="O1048" s="24" t="str">
        <f t="shared" si="128"/>
        <v xml:space="preserve">
  - 
    name:  线性变换
    title:  线性变换
    description: 
    koLyro: point
    koLyri:  just
    son: </v>
      </c>
      <c r="P1048" s="27" t="str">
        <f t="shared" si="135"/>
        <v xml:space="preserve">
          - 
            name:  线性变换
            title:  线性变换
            description: 
            koLyro: point
            koLyri:  just
            son: </v>
      </c>
    </row>
    <row r="1049" spans="1:16" ht="15" customHeight="1">
      <c r="A1049" s="20">
        <f t="shared" si="129"/>
        <v>4</v>
      </c>
      <c r="B1049" s="21" t="str">
        <f t="shared" si="130"/>
        <v>知识点</v>
      </c>
      <c r="C1049" s="21" t="str">
        <f t="shared" si="131"/>
        <v>特殊线性变换及其二阶矩阵</v>
      </c>
      <c r="D1049" s="21" t="str">
        <f>IFERROR(IF(I1049=1,INDEX( {"chinese","english","math","physics","chemistry","biology","politics","history","geography"},MATCH(C1049,{"语文","英语","数学","物理","化学","生物","政治","历史","地理"},0)),IF(I1049=2,INDEX(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1049,{"单项选择","阅读理解","信息匹配","完形填空","短文填空","单句填空","短文改错","单句改错","句型转换","翻译短语","翻译句子","词汇/短语及固搭","完成句子","听力"},0)),"")), "")</f>
        <v/>
      </c>
      <c r="E1049" s="21" t="str">
        <f t="shared" si="132"/>
        <v>知识点</v>
      </c>
      <c r="F1049" s="21" t="str">
        <f t="shared" si="133"/>
        <v>恰</v>
      </c>
      <c r="G1049" s="21" t="str">
        <f>INDEX( {"body","discipline","area","topic","point"},MATCH(E1049,{"知识体","知识域","知识区","知识主题","知识点"},0))</f>
        <v>point</v>
      </c>
      <c r="H1049" s="21" t="str">
        <f>INDEX( {"super","just","sub","infras"},MATCH(F1049,{"超","恰","亚","次"},0))</f>
        <v>just</v>
      </c>
      <c r="I1049" s="21">
        <f>MATCH(E1049,{"知识体","知识域","知识区","知识主题","知识点"},0)-1</f>
        <v>4</v>
      </c>
      <c r="J1049" s="21">
        <f>MATCH(F1049,{"超","恰","亚","次"},0)-1</f>
        <v>1</v>
      </c>
      <c r="K1049" s="21" t="str">
        <f t="shared" si="134"/>
        <v>数学</v>
      </c>
      <c r="L1049" s="26" t="s">
        <v>1111</v>
      </c>
      <c r="M1049" s="23"/>
      <c r="N1049" s="23"/>
      <c r="O1049" s="24" t="str">
        <f t="shared" si="128"/>
        <v xml:space="preserve">
  - 
    name:  特殊线性变换及其二阶矩阵
    title:  特殊线性变换及其二阶矩阵
    description: 
    koLyro: point
    koLyri:  just
    son: </v>
      </c>
      <c r="P1049" s="27" t="str">
        <f t="shared" si="135"/>
        <v xml:space="preserve">
          - 
            name:  特殊线性变换及其二阶矩阵
            title:  特殊线性变换及其二阶矩阵
            description: 
            koLyro: point
            koLyri:  just
            son: </v>
      </c>
    </row>
    <row r="1050" spans="1:16" ht="15" customHeight="1">
      <c r="A1050" s="20">
        <f t="shared" si="129"/>
        <v>4</v>
      </c>
      <c r="B1050" s="21" t="str">
        <f t="shared" si="130"/>
        <v>知识点</v>
      </c>
      <c r="C1050" s="21" t="str">
        <f t="shared" si="131"/>
        <v>变换与矩阵的相等</v>
      </c>
      <c r="D1050" s="21" t="str">
        <f>IFERROR(IF(I1050=1,INDEX( {"chinese","english","math","physics","chemistry","biology","politics","history","geography"},MATCH(C1050,{"语文","英语","数学","物理","化学","生物","政治","历史","地理"},0)),IF(I1050=2,INDEX(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1050,{"单项选择","阅读理解","信息匹配","完形填空","短文填空","单句填空","短文改错","单句改错","句型转换","翻译短语","翻译句子","词汇/短语及固搭","完成句子","听力"},0)),"")), "")</f>
        <v/>
      </c>
      <c r="E1050" s="21" t="str">
        <f t="shared" si="132"/>
        <v>知识点</v>
      </c>
      <c r="F1050" s="21" t="str">
        <f t="shared" si="133"/>
        <v>恰</v>
      </c>
      <c r="G1050" s="21" t="str">
        <f>INDEX( {"body","discipline","area","topic","point"},MATCH(E1050,{"知识体","知识域","知识区","知识主题","知识点"},0))</f>
        <v>point</v>
      </c>
      <c r="H1050" s="21" t="str">
        <f>INDEX( {"super","just","sub","infras"},MATCH(F1050,{"超","恰","亚","次"},0))</f>
        <v>just</v>
      </c>
      <c r="I1050" s="21">
        <f>MATCH(E1050,{"知识体","知识域","知识区","知识主题","知识点"},0)-1</f>
        <v>4</v>
      </c>
      <c r="J1050" s="21">
        <f>MATCH(F1050,{"超","恰","亚","次"},0)-1</f>
        <v>1</v>
      </c>
      <c r="K1050" s="21" t="str">
        <f t="shared" si="134"/>
        <v>数学</v>
      </c>
      <c r="L1050" s="26" t="s">
        <v>1112</v>
      </c>
      <c r="M1050" s="23"/>
      <c r="N1050" s="23"/>
      <c r="O1050" s="24" t="str">
        <f t="shared" si="128"/>
        <v xml:space="preserve">
  - 
    name:  变换与矩阵的相等
    title:  变换与矩阵的相等
    description: 
    koLyro: point
    koLyri:  just
    son: </v>
      </c>
      <c r="P1050" s="27" t="str">
        <f t="shared" si="135"/>
        <v xml:space="preserve">
          - 
            name:  变换与矩阵的相等
            title:  变换与矩阵的相等
            description: 
            koLyro: point
            koLyri:  just
            son: </v>
      </c>
    </row>
    <row r="1051" spans="1:16" ht="15" customHeight="1">
      <c r="A1051" s="20">
        <f t="shared" si="129"/>
        <v>4</v>
      </c>
      <c r="B1051" s="21" t="str">
        <f t="shared" si="130"/>
        <v>知识点</v>
      </c>
      <c r="C1051" s="21" t="str">
        <f t="shared" si="131"/>
        <v>二阶矩阵</v>
      </c>
      <c r="D1051" s="21" t="str">
        <f>IFERROR(IF(I1051=1,INDEX( {"chinese","english","math","physics","chemistry","biology","politics","history","geography"},MATCH(C1051,{"语文","英语","数学","物理","化学","生物","政治","历史","地理"},0)),IF(I1051=2,INDEX(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1051,{"单项选择","阅读理解","信息匹配","完形填空","短文填空","单句填空","短文改错","单句改错","句型转换","翻译短语","翻译句子","词汇/短语及固搭","完成句子","听力"},0)),"")), "")</f>
        <v/>
      </c>
      <c r="E1051" s="21" t="str">
        <f t="shared" si="132"/>
        <v>知识点</v>
      </c>
      <c r="F1051" s="21" t="str">
        <f t="shared" si="133"/>
        <v>恰</v>
      </c>
      <c r="G1051" s="21" t="str">
        <f>INDEX( {"body","discipline","area","topic","point"},MATCH(E1051,{"知识体","知识域","知识区","知识主题","知识点"},0))</f>
        <v>point</v>
      </c>
      <c r="H1051" s="21" t="str">
        <f>INDEX( {"super","just","sub","infras"},MATCH(F1051,{"超","恰","亚","次"},0))</f>
        <v>just</v>
      </c>
      <c r="I1051" s="21">
        <f>MATCH(E1051,{"知识体","知识域","知识区","知识主题","知识点"},0)-1</f>
        <v>4</v>
      </c>
      <c r="J1051" s="21">
        <f>MATCH(F1051,{"超","恰","亚","次"},0)-1</f>
        <v>1</v>
      </c>
      <c r="K1051" s="21" t="str">
        <f t="shared" si="134"/>
        <v>数学</v>
      </c>
      <c r="L1051" s="26" t="s">
        <v>1113</v>
      </c>
      <c r="M1051" s="23"/>
      <c r="N1051" s="23"/>
      <c r="O1051" s="24" t="str">
        <f t="shared" si="128"/>
        <v xml:space="preserve">
  - 
    name:  二阶矩阵
    title:  二阶矩阵
    description: 
    koLyro: point
    koLyri:  just
    son: </v>
      </c>
      <c r="P1051" s="27" t="str">
        <f t="shared" si="135"/>
        <v xml:space="preserve">
          - 
            name:  二阶矩阵
            title:  二阶矩阵
            description: 
            koLyro: point
            koLyri:  just
            son: </v>
      </c>
    </row>
    <row r="1052" spans="1:16" ht="15" customHeight="1">
      <c r="A1052" s="20">
        <f t="shared" si="129"/>
        <v>4</v>
      </c>
      <c r="B1052" s="21" t="str">
        <f t="shared" si="130"/>
        <v>知识点</v>
      </c>
      <c r="C1052" s="21" t="str">
        <f t="shared" si="131"/>
        <v>直线的向量方程</v>
      </c>
      <c r="D1052" s="21" t="str">
        <f>IFERROR(IF(I1052=1,INDEX( {"chinese","english","math","physics","chemistry","biology","politics","history","geography"},MATCH(C1052,{"语文","英语","数学","物理","化学","生物","政治","历史","地理"},0)),IF(I1052=2,INDEX(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1052,{"单项选择","阅读理解","信息匹配","完形填空","短文填空","单句填空","短文改错","单句改错","句型转换","翻译短语","翻译句子","词汇/短语及固搭","完成句子","听力"},0)),"")), "")</f>
        <v/>
      </c>
      <c r="E1052" s="21" t="str">
        <f t="shared" si="132"/>
        <v>知识点</v>
      </c>
      <c r="F1052" s="21" t="str">
        <f t="shared" si="133"/>
        <v>恰</v>
      </c>
      <c r="G1052" s="21" t="str">
        <f>INDEX( {"body","discipline","area","topic","point"},MATCH(E1052,{"知识体","知识域","知识区","知识主题","知识点"},0))</f>
        <v>point</v>
      </c>
      <c r="H1052" s="21" t="str">
        <f>INDEX( {"super","just","sub","infras"},MATCH(F1052,{"超","恰","亚","次"},0))</f>
        <v>just</v>
      </c>
      <c r="I1052" s="21">
        <f>MATCH(E1052,{"知识体","知识域","知识区","知识主题","知识点"},0)-1</f>
        <v>4</v>
      </c>
      <c r="J1052" s="21">
        <f>MATCH(F1052,{"超","恰","亚","次"},0)-1</f>
        <v>1</v>
      </c>
      <c r="K1052" s="21" t="str">
        <f t="shared" si="134"/>
        <v>数学</v>
      </c>
      <c r="L1052" s="26" t="s">
        <v>1114</v>
      </c>
      <c r="M1052" s="23"/>
      <c r="N1052" s="23"/>
      <c r="O1052" s="24" t="str">
        <f t="shared" si="128"/>
        <v xml:space="preserve">
  - 
    name:  直线的向量方程
    title:  直线的向量方程
    description: 
    koLyro: point
    koLyri:  just
    son: </v>
      </c>
      <c r="P1052" s="27" t="str">
        <f t="shared" si="135"/>
        <v xml:space="preserve">
          - 
            name:  直线的向量方程
            title:  直线的向量方程
            description: 
            koLyro: point
            koLyri:  just
            son: </v>
      </c>
    </row>
    <row r="1053" spans="1:16" ht="15" customHeight="1">
      <c r="A1053" s="20">
        <f t="shared" si="129"/>
        <v>4</v>
      </c>
      <c r="B1053" s="21" t="str">
        <f t="shared" si="130"/>
        <v>知识点</v>
      </c>
      <c r="C1053" s="21" t="str">
        <f t="shared" si="131"/>
        <v>二阶矩阵与平面向量的乘法</v>
      </c>
      <c r="D1053" s="21" t="str">
        <f>IFERROR(IF(I1053=1,INDEX( {"chinese","english","math","physics","chemistry","biology","politics","history","geography"},MATCH(C1053,{"语文","英语","数学","物理","化学","生物","政治","历史","地理"},0)),IF(I1053=2,INDEX(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1053,{"单项选择","阅读理解","信息匹配","完形填空","短文填空","单句填空","短文改错","单句改错","句型转换","翻译短语","翻译句子","词汇/短语及固搭","完成句子","听力"},0)),"")), "")</f>
        <v/>
      </c>
      <c r="E1053" s="21" t="str">
        <f t="shared" si="132"/>
        <v>知识点</v>
      </c>
      <c r="F1053" s="21" t="str">
        <f t="shared" si="133"/>
        <v>恰</v>
      </c>
      <c r="G1053" s="21" t="str">
        <f>INDEX( {"body","discipline","area","topic","point"},MATCH(E1053,{"知识体","知识域","知识区","知识主题","知识点"},0))</f>
        <v>point</v>
      </c>
      <c r="H1053" s="21" t="str">
        <f>INDEX( {"super","just","sub","infras"},MATCH(F1053,{"超","恰","亚","次"},0))</f>
        <v>just</v>
      </c>
      <c r="I1053" s="21">
        <f>MATCH(E1053,{"知识体","知识域","知识区","知识主题","知识点"},0)-1</f>
        <v>4</v>
      </c>
      <c r="J1053" s="21">
        <f>MATCH(F1053,{"超","恰","亚","次"},0)-1</f>
        <v>1</v>
      </c>
      <c r="K1053" s="21" t="str">
        <f t="shared" si="134"/>
        <v>数学</v>
      </c>
      <c r="L1053" s="26" t="s">
        <v>1115</v>
      </c>
      <c r="M1053" s="23"/>
      <c r="N1053" s="23"/>
      <c r="O1053" s="24" t="str">
        <f t="shared" si="128"/>
        <v xml:space="preserve">
  - 
    name:  二阶矩阵与平面向量的乘法
    title:  二阶矩阵与平面向量的乘法
    description: 
    koLyro: point
    koLyri:  just
    son: </v>
      </c>
      <c r="P1053" s="27" t="str">
        <f t="shared" si="135"/>
        <v xml:space="preserve">
          - 
            name:  二阶矩阵与平面向量的乘法
            title:  二阶矩阵与平面向量的乘法
            description: 
            koLyro: point
            koLyri:  just
            son: </v>
      </c>
    </row>
    <row r="1054" spans="1:16" ht="15" customHeight="1">
      <c r="A1054" s="20">
        <f t="shared" si="129"/>
        <v>4</v>
      </c>
      <c r="B1054" s="21" t="str">
        <f t="shared" si="130"/>
        <v>知识点</v>
      </c>
      <c r="C1054" s="21" t="str">
        <f t="shared" si="131"/>
        <v>线性变换的基本性质</v>
      </c>
      <c r="D1054" s="21" t="str">
        <f>IFERROR(IF(I1054=1,INDEX( {"chinese","english","math","physics","chemistry","biology","politics","history","geography"},MATCH(C1054,{"语文","英语","数学","物理","化学","生物","政治","历史","地理"},0)),IF(I1054=2,INDEX(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1054,{"单项选择","阅读理解","信息匹配","完形填空","短文填空","单句填空","短文改错","单句改错","句型转换","翻译短语","翻译句子","词汇/短语及固搭","完成句子","听力"},0)),"")), "")</f>
        <v/>
      </c>
      <c r="E1054" s="21" t="str">
        <f t="shared" si="132"/>
        <v>知识点</v>
      </c>
      <c r="F1054" s="21" t="str">
        <f t="shared" si="133"/>
        <v>恰</v>
      </c>
      <c r="G1054" s="21" t="str">
        <f>INDEX( {"body","discipline","area","topic","point"},MATCH(E1054,{"知识体","知识域","知识区","知识主题","知识点"},0))</f>
        <v>point</v>
      </c>
      <c r="H1054" s="21" t="str">
        <f>INDEX( {"super","just","sub","infras"},MATCH(F1054,{"超","恰","亚","次"},0))</f>
        <v>just</v>
      </c>
      <c r="I1054" s="21">
        <f>MATCH(E1054,{"知识体","知识域","知识区","知识主题","知识点"},0)-1</f>
        <v>4</v>
      </c>
      <c r="J1054" s="21">
        <f>MATCH(F1054,{"超","恰","亚","次"},0)-1</f>
        <v>1</v>
      </c>
      <c r="K1054" s="21" t="str">
        <f t="shared" si="134"/>
        <v>数学</v>
      </c>
      <c r="L1054" s="26" t="s">
        <v>1116</v>
      </c>
      <c r="M1054" s="23"/>
      <c r="N1054" s="23"/>
      <c r="O1054" s="24" t="str">
        <f t="shared" si="128"/>
        <v xml:space="preserve">
  - 
    name:  线性变换的基本性质
    title:  线性变换的基本性质
    description: 
    koLyro: point
    koLyri:  just
    son: </v>
      </c>
      <c r="P1054" s="27" t="str">
        <f t="shared" si="135"/>
        <v xml:space="preserve">
          - 
            name:  线性变换的基本性质
            title:  线性变换的基本性质
            description: 
            koLyro: point
            koLyri:  just
            son: </v>
      </c>
    </row>
    <row r="1055" spans="1:16" ht="15" customHeight="1">
      <c r="A1055" s="20">
        <f t="shared" si="129"/>
        <v>3</v>
      </c>
      <c r="B1055" s="21" t="str">
        <f t="shared" si="130"/>
        <v>知识主题</v>
      </c>
      <c r="C1055" s="21" t="str">
        <f t="shared" si="131"/>
        <v xml:space="preserve"> 变换的复合与二阶矩阵的乘法</v>
      </c>
      <c r="D1055" s="21" t="str">
        <f>IFERROR(IF(I1055=1,INDEX( {"chinese","english","math","physics","chemistry","biology","politics","history","geography"},MATCH(C1055,{"语文","英语","数学","物理","化学","生物","政治","历史","地理"},0)),IF(I1055=2,INDEX(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1055,{"单项选择","阅读理解","信息匹配","完形填空","短文填空","单句填空","短文改错","单句改错","句型转换","翻译短语","翻译句子","词汇/短语及固搭","完成句子","听力"},0)),"")), "")</f>
        <v/>
      </c>
      <c r="E1055" s="21" t="str">
        <f t="shared" si="132"/>
        <v>知识主题</v>
      </c>
      <c r="F1055" s="21" t="str">
        <f t="shared" si="133"/>
        <v>恰</v>
      </c>
      <c r="G1055" s="21" t="str">
        <f>INDEX( {"body","discipline","area","topic","point"},MATCH(E1055,{"知识体","知识域","知识区","知识主题","知识点"},0))</f>
        <v>topic</v>
      </c>
      <c r="H1055" s="21" t="str">
        <f>INDEX( {"super","just","sub","infras"},MATCH(F1055,{"超","恰","亚","次"},0))</f>
        <v>just</v>
      </c>
      <c r="I1055" s="21">
        <f>MATCH(E1055,{"知识体","知识域","知识区","知识主题","知识点"},0)-1</f>
        <v>3</v>
      </c>
      <c r="J1055" s="21">
        <f>MATCH(F1055,{"超","恰","亚","次"},0)-1</f>
        <v>1</v>
      </c>
      <c r="K1055" s="21" t="str">
        <f t="shared" si="134"/>
        <v>数学</v>
      </c>
      <c r="L1055" s="26" t="s">
        <v>4672</v>
      </c>
      <c r="M1055" s="23" t="s">
        <v>1118</v>
      </c>
      <c r="N1055" s="23"/>
      <c r="O1055" s="24" t="str">
        <f t="shared" si="128"/>
        <v xml:space="preserve">
  - 
    name:   变换的复合与二阶矩阵的乘法
    title:   变换的复合与二阶矩阵的乘法
    description: 
    koLyro: topic
    koLyri:  just
    son: </v>
      </c>
      <c r="P1055" s="27" t="str">
        <f t="shared" si="135"/>
        <v xml:space="preserve">
        - 
          name:   变换的复合与二阶矩阵的乘法
          title:   变换的复合与二阶矩阵的乘法
          description: 
          koLyro: topic
          koLyri:  just
          son: </v>
      </c>
    </row>
    <row r="1056" spans="1:16" ht="15" customHeight="1">
      <c r="A1056" s="20">
        <f t="shared" si="129"/>
        <v>4</v>
      </c>
      <c r="B1056" s="21" t="str">
        <f t="shared" si="130"/>
        <v>知识点</v>
      </c>
      <c r="C1056" s="21" t="str">
        <f t="shared" si="131"/>
        <v>复合变换</v>
      </c>
      <c r="D1056" s="21" t="str">
        <f>IFERROR(IF(I1056=1,INDEX( {"chinese","english","math","physics","chemistry","biology","politics","history","geography"},MATCH(C1056,{"语文","英语","数学","物理","化学","生物","政治","历史","地理"},0)),IF(I1056=2,INDEX(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1056,{"单项选择","阅读理解","信息匹配","完形填空","短文填空","单句填空","短文改错","单句改错","句型转换","翻译短语","翻译句子","词汇/短语及固搭","完成句子","听力"},0)),"")), "")</f>
        <v/>
      </c>
      <c r="E1056" s="21" t="str">
        <f t="shared" si="132"/>
        <v>知识点</v>
      </c>
      <c r="F1056" s="21" t="str">
        <f t="shared" si="133"/>
        <v>恰</v>
      </c>
      <c r="G1056" s="21" t="str">
        <f>INDEX( {"body","discipline","area","topic","point"},MATCH(E1056,{"知识体","知识域","知识区","知识主题","知识点"},0))</f>
        <v>point</v>
      </c>
      <c r="H1056" s="21" t="str">
        <f>INDEX( {"super","just","sub","infras"},MATCH(F1056,{"超","恰","亚","次"},0))</f>
        <v>just</v>
      </c>
      <c r="I1056" s="21">
        <f>MATCH(E1056,{"知识体","知识域","知识区","知识主题","知识点"},0)-1</f>
        <v>4</v>
      </c>
      <c r="J1056" s="21">
        <f>MATCH(F1056,{"超","恰","亚","次"},0)-1</f>
        <v>1</v>
      </c>
      <c r="K1056" s="21" t="str">
        <f t="shared" si="134"/>
        <v>数学</v>
      </c>
      <c r="L1056" s="26" t="s">
        <v>1119</v>
      </c>
      <c r="M1056" s="23"/>
      <c r="N1056" s="23"/>
      <c r="O1056" s="24" t="str">
        <f t="shared" si="128"/>
        <v xml:space="preserve">
  - 
    name:  复合变换
    title:  复合变换
    description: 
    koLyro: point
    koLyri:  just
    son: </v>
      </c>
      <c r="P1056" s="27" t="str">
        <f t="shared" si="135"/>
        <v xml:space="preserve">
          - 
            name:  复合变换
            title:  复合变换
            description: 
            koLyro: point
            koLyri:  just
            son: </v>
      </c>
    </row>
    <row r="1057" spans="1:41" ht="15" customHeight="1">
      <c r="A1057" s="20">
        <f t="shared" si="129"/>
        <v>4</v>
      </c>
      <c r="B1057" s="21" t="str">
        <f t="shared" si="130"/>
        <v>知识点</v>
      </c>
      <c r="C1057" s="21" t="str">
        <f t="shared" si="131"/>
        <v>二阶矩阵的乘法</v>
      </c>
      <c r="D1057" s="21" t="str">
        <f>IFERROR(IF(I1057=1,INDEX( {"chinese","english","math","physics","chemistry","biology","politics","history","geography"},MATCH(C1057,{"语文","英语","数学","物理","化学","生物","政治","历史","地理"},0)),IF(I1057=2,INDEX(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1057,{"单项选择","阅读理解","信息匹配","完形填空","短文填空","单句填空","短文改错","单句改错","句型转换","翻译短语","翻译句子","词汇/短语及固搭","完成句子","听力"},0)),"")), "")</f>
        <v/>
      </c>
      <c r="E1057" s="21" t="str">
        <f t="shared" si="132"/>
        <v>知识点</v>
      </c>
      <c r="F1057" s="21" t="str">
        <f t="shared" si="133"/>
        <v>恰</v>
      </c>
      <c r="G1057" s="21" t="str">
        <f>INDEX( {"body","discipline","area","topic","point"},MATCH(E1057,{"知识体","知识域","知识区","知识主题","知识点"},0))</f>
        <v>point</v>
      </c>
      <c r="H1057" s="21" t="str">
        <f>INDEX( {"super","just","sub","infras"},MATCH(F1057,{"超","恰","亚","次"},0))</f>
        <v>just</v>
      </c>
      <c r="I1057" s="21">
        <f>MATCH(E1057,{"知识体","知识域","知识区","知识主题","知识点"},0)-1</f>
        <v>4</v>
      </c>
      <c r="J1057" s="21">
        <f>MATCH(F1057,{"超","恰","亚","次"},0)-1</f>
        <v>1</v>
      </c>
      <c r="K1057" s="21" t="str">
        <f t="shared" si="134"/>
        <v>数学</v>
      </c>
      <c r="L1057" s="26" t="s">
        <v>1120</v>
      </c>
      <c r="M1057" s="23"/>
      <c r="N1057" s="23"/>
      <c r="O1057" s="24" t="str">
        <f t="shared" si="128"/>
        <v xml:space="preserve">
  - 
    name:  二阶矩阵的乘法
    title:  二阶矩阵的乘法
    description: 
    koLyro: point
    koLyri:  just
    son: </v>
      </c>
      <c r="P1057" s="27" t="str">
        <f t="shared" si="135"/>
        <v xml:space="preserve">
          - 
            name:  二阶矩阵的乘法
            title:  二阶矩阵的乘法
            description: 
            koLyro: point
            koLyri:  just
            son: </v>
      </c>
    </row>
    <row r="1058" spans="1:41" ht="15" customHeight="1">
      <c r="A1058" s="20">
        <f t="shared" si="129"/>
        <v>4</v>
      </c>
      <c r="B1058" s="21" t="str">
        <f t="shared" si="130"/>
        <v>知识点</v>
      </c>
      <c r="C1058" s="21" t="str">
        <f t="shared" si="131"/>
        <v>矩阵乘法的性质</v>
      </c>
      <c r="D1058" s="21" t="str">
        <f>IFERROR(IF(I1058=1,INDEX( {"chinese","english","math","physics","chemistry","biology","politics","history","geography"},MATCH(C1058,{"语文","英语","数学","物理","化学","生物","政治","历史","地理"},0)),IF(I1058=2,INDEX(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1058,{"单项选择","阅读理解","信息匹配","完形填空","短文填空","单句填空","短文改错","单句改错","句型转换","翻译短语","翻译句子","词汇/短语及固搭","完成句子","听力"},0)),"")), "")</f>
        <v/>
      </c>
      <c r="E1058" s="21" t="str">
        <f t="shared" si="132"/>
        <v>知识点</v>
      </c>
      <c r="F1058" s="21" t="str">
        <f t="shared" si="133"/>
        <v>恰</v>
      </c>
      <c r="G1058" s="21" t="str">
        <f>INDEX( {"body","discipline","area","topic","point"},MATCH(E1058,{"知识体","知识域","知识区","知识主题","知识点"},0))</f>
        <v>point</v>
      </c>
      <c r="H1058" s="21" t="str">
        <f>INDEX( {"super","just","sub","infras"},MATCH(F1058,{"超","恰","亚","次"},0))</f>
        <v>just</v>
      </c>
      <c r="I1058" s="21">
        <f>MATCH(E1058,{"知识体","知识域","知识区","知识主题","知识点"},0)-1</f>
        <v>4</v>
      </c>
      <c r="J1058" s="21">
        <f>MATCH(F1058,{"超","恰","亚","次"},0)-1</f>
        <v>1</v>
      </c>
      <c r="K1058" s="21" t="str">
        <f t="shared" si="134"/>
        <v>数学</v>
      </c>
      <c r="L1058" s="26" t="s">
        <v>1121</v>
      </c>
      <c r="M1058" s="23"/>
      <c r="N1058" s="23"/>
      <c r="O1058" s="24" t="str">
        <f t="shared" si="128"/>
        <v xml:space="preserve">
  - 
    name:  矩阵乘法的性质
    title:  矩阵乘法的性质
    description: 
    koLyro: point
    koLyri:  just
    son: </v>
      </c>
      <c r="P1058" s="27" t="str">
        <f t="shared" si="135"/>
        <v xml:space="preserve">
          - 
            name:  矩阵乘法的性质
            title:  矩阵乘法的性质
            description: 
            koLyro: point
            koLyri:  just
            son: </v>
      </c>
    </row>
    <row r="1059" spans="1:41" ht="15" customHeight="1">
      <c r="A1059" s="20">
        <f t="shared" si="129"/>
        <v>3</v>
      </c>
      <c r="B1059" s="21" t="str">
        <f t="shared" si="130"/>
        <v>知识主题</v>
      </c>
      <c r="C1059" s="21" t="str">
        <f t="shared" si="131"/>
        <v xml:space="preserve"> 逆变换与逆矩阵</v>
      </c>
      <c r="D1059" s="21" t="str">
        <f>IFERROR(IF(I1059=1,INDEX( {"chinese","english","math","physics","chemistry","biology","politics","history","geography"},MATCH(C1059,{"语文","英语","数学","物理","化学","生物","政治","历史","地理"},0)),IF(I1059=2,INDEX(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1059,{"单项选择","阅读理解","信息匹配","完形填空","短文填空","单句填空","短文改错","单句改错","句型转换","翻译短语","翻译句子","词汇/短语及固搭","完成句子","听力"},0)),"")), "")</f>
        <v/>
      </c>
      <c r="E1059" s="21" t="str">
        <f t="shared" si="132"/>
        <v>知识主题</v>
      </c>
      <c r="F1059" s="21" t="str">
        <f t="shared" si="133"/>
        <v>恰</v>
      </c>
      <c r="G1059" s="21" t="str">
        <f>INDEX( {"body","discipline","area","topic","point"},MATCH(E1059,{"知识体","知识域","知识区","知识主题","知识点"},0))</f>
        <v>topic</v>
      </c>
      <c r="H1059" s="21" t="str">
        <f>INDEX( {"super","just","sub","infras"},MATCH(F1059,{"超","恰","亚","次"},0))</f>
        <v>just</v>
      </c>
      <c r="I1059" s="21">
        <f>MATCH(E1059,{"知识体","知识域","知识区","知识主题","知识点"},0)-1</f>
        <v>3</v>
      </c>
      <c r="J1059" s="21">
        <f>MATCH(F1059,{"超","恰","亚","次"},0)-1</f>
        <v>1</v>
      </c>
      <c r="K1059" s="21" t="str">
        <f t="shared" si="134"/>
        <v>数学</v>
      </c>
      <c r="L1059" s="26" t="s">
        <v>4673</v>
      </c>
      <c r="M1059" s="23" t="s">
        <v>1123</v>
      </c>
      <c r="N1059" s="23"/>
      <c r="O1059" s="24" t="str">
        <f t="shared" si="128"/>
        <v xml:space="preserve">
  - 
    name:   逆变换与逆矩阵
    title:   逆变换与逆矩阵
    description: 
    koLyro: topic
    koLyri:  just
    son: </v>
      </c>
      <c r="P1059" s="27" t="str">
        <f t="shared" si="135"/>
        <v xml:space="preserve">
        - 
          name:   逆变换与逆矩阵
          title:   逆变换与逆矩阵
          description: 
          koLyro: topic
          koLyri:  just
          son: </v>
      </c>
    </row>
    <row r="1060" spans="1:41" ht="15" customHeight="1">
      <c r="A1060" s="20">
        <f t="shared" si="129"/>
        <v>4</v>
      </c>
      <c r="B1060" s="21" t="str">
        <f t="shared" si="130"/>
        <v>知识点</v>
      </c>
      <c r="C1060" s="21" t="str">
        <f t="shared" si="131"/>
        <v>逆变换与逆矩阵</v>
      </c>
      <c r="D1060" s="21" t="str">
        <f>IFERROR(IF(I1060=1,INDEX( {"chinese","english","math","physics","chemistry","biology","politics","history","geography"},MATCH(C1060,{"语文","英语","数学","物理","化学","生物","政治","历史","地理"},0)),IF(I1060=2,INDEX(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1060,{"单项选择","阅读理解","信息匹配","完形填空","短文填空","单句填空","短文改错","单句改错","句型转换","翻译短语","翻译句子","词汇/短语及固搭","完成句子","听力"},0)),"")), "")</f>
        <v/>
      </c>
      <c r="E1060" s="21" t="str">
        <f t="shared" si="132"/>
        <v>知识点</v>
      </c>
      <c r="F1060" s="21" t="str">
        <f t="shared" si="133"/>
        <v>恰</v>
      </c>
      <c r="G1060" s="21" t="str">
        <f>INDEX( {"body","discipline","area","topic","point"},MATCH(E1060,{"知识体","知识域","知识区","知识主题","知识点"},0))</f>
        <v>point</v>
      </c>
      <c r="H1060" s="21" t="str">
        <f>INDEX( {"super","just","sub","infras"},MATCH(F1060,{"超","恰","亚","次"},0))</f>
        <v>just</v>
      </c>
      <c r="I1060" s="21">
        <f>MATCH(E1060,{"知识体","知识域","知识区","知识主题","知识点"},0)-1</f>
        <v>4</v>
      </c>
      <c r="J1060" s="21">
        <f>MATCH(F1060,{"超","恰","亚","次"},0)-1</f>
        <v>1</v>
      </c>
      <c r="K1060" s="21" t="str">
        <f t="shared" si="134"/>
        <v>数学</v>
      </c>
      <c r="L1060" s="26" t="s">
        <v>1124</v>
      </c>
      <c r="M1060" s="23"/>
      <c r="N1060" s="23"/>
      <c r="O1060" s="24" t="str">
        <f t="shared" si="128"/>
        <v xml:space="preserve">
  - 
    name:  逆变换与逆矩阵
    title:  逆变换与逆矩阵
    description: 
    koLyro: point
    koLyri:  just
    son: </v>
      </c>
      <c r="P1060" s="27" t="str">
        <f t="shared" si="135"/>
        <v xml:space="preserve">
          - 
            name:  逆变换与逆矩阵
            title:  逆变换与逆矩阵
            description: 
            koLyro: point
            koLyri:  just
            son: </v>
      </c>
    </row>
    <row r="1061" spans="1:41" ht="15" customHeight="1">
      <c r="A1061" s="20">
        <f t="shared" si="129"/>
        <v>4</v>
      </c>
      <c r="B1061" s="21" t="str">
        <f t="shared" si="130"/>
        <v>知识点</v>
      </c>
      <c r="C1061" s="21" t="str">
        <f t="shared" si="131"/>
        <v>逆矩阵的性质</v>
      </c>
      <c r="D1061" s="21" t="str">
        <f>IFERROR(IF(I1061=1,INDEX( {"chinese","english","math","physics","chemistry","biology","politics","history","geography"},MATCH(C1061,{"语文","英语","数学","物理","化学","生物","政治","历史","地理"},0)),IF(I1061=2,INDEX(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1061,{"单项选择","阅读理解","信息匹配","完形填空","短文填空","单句填空","短文改错","单句改错","句型转换","翻译短语","翻译句子","词汇/短语及固搭","完成句子","听力"},0)),"")), "")</f>
        <v/>
      </c>
      <c r="E1061" s="21" t="str">
        <f t="shared" si="132"/>
        <v>知识点</v>
      </c>
      <c r="F1061" s="21" t="str">
        <f t="shared" si="133"/>
        <v>恰</v>
      </c>
      <c r="G1061" s="21" t="str">
        <f>INDEX( {"body","discipline","area","topic","point"},MATCH(E1061,{"知识体","知识域","知识区","知识主题","知识点"},0))</f>
        <v>point</v>
      </c>
      <c r="H1061" s="21" t="str">
        <f>INDEX( {"super","just","sub","infras"},MATCH(F1061,{"超","恰","亚","次"},0))</f>
        <v>just</v>
      </c>
      <c r="I1061" s="21">
        <f>MATCH(E1061,{"知识体","知识域","知识区","知识主题","知识点"},0)-1</f>
        <v>4</v>
      </c>
      <c r="J1061" s="21">
        <f>MATCH(F1061,{"超","恰","亚","次"},0)-1</f>
        <v>1</v>
      </c>
      <c r="K1061" s="21" t="str">
        <f t="shared" si="134"/>
        <v>数学</v>
      </c>
      <c r="L1061" s="26" t="s">
        <v>1125</v>
      </c>
      <c r="M1061" s="23"/>
      <c r="N1061" s="23"/>
      <c r="O1061" s="24" t="str">
        <f t="shared" si="128"/>
        <v xml:space="preserve">
  - 
    name:  逆矩阵的性质
    title:  逆矩阵的性质
    description: 
    koLyro: point
    koLyri:  just
    son: </v>
      </c>
      <c r="P1061" s="27" t="str">
        <f t="shared" si="135"/>
        <v xml:space="preserve">
          - 
            name:  逆矩阵的性质
            title:  逆矩阵的性质
            description: 
            koLyro: point
            koLyri:  just
            son: </v>
      </c>
    </row>
    <row r="1062" spans="1:41" ht="15" customHeight="1">
      <c r="A1062" s="20">
        <f t="shared" si="129"/>
        <v>4</v>
      </c>
      <c r="B1062" s="21" t="str">
        <f t="shared" si="130"/>
        <v>知识点</v>
      </c>
      <c r="C1062" s="21" t="str">
        <f t="shared" si="131"/>
        <v>二阶行列式</v>
      </c>
      <c r="D1062" s="21" t="str">
        <f>IFERROR(IF(I1062=1,INDEX( {"chinese","english","math","physics","chemistry","biology","politics","history","geography"},MATCH(C1062,{"语文","英语","数学","物理","化学","生物","政治","历史","地理"},0)),IF(I1062=2,INDEX(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1062,{"单项选择","阅读理解","信息匹配","完形填空","短文填空","单句填空","短文改错","单句改错","句型转换","翻译短语","翻译句子","词汇/短语及固搭","完成句子","听力"},0)),"")), "")</f>
        <v/>
      </c>
      <c r="E1062" s="21" t="str">
        <f t="shared" si="132"/>
        <v>知识点</v>
      </c>
      <c r="F1062" s="21" t="str">
        <f t="shared" si="133"/>
        <v>恰</v>
      </c>
      <c r="G1062" s="21" t="str">
        <f>INDEX( {"body","discipline","area","topic","point"},MATCH(E1062,{"知识体","知识域","知识区","知识主题","知识点"},0))</f>
        <v>point</v>
      </c>
      <c r="H1062" s="21" t="str">
        <f>INDEX( {"super","just","sub","infras"},MATCH(F1062,{"超","恰","亚","次"},0))</f>
        <v>just</v>
      </c>
      <c r="I1062" s="21">
        <f>MATCH(E1062,{"知识体","知识域","知识区","知识主题","知识点"},0)-1</f>
        <v>4</v>
      </c>
      <c r="J1062" s="21">
        <f>MATCH(F1062,{"超","恰","亚","次"},0)-1</f>
        <v>1</v>
      </c>
      <c r="K1062" s="21" t="str">
        <f t="shared" si="134"/>
        <v>数学</v>
      </c>
      <c r="L1062" s="26" t="s">
        <v>1126</v>
      </c>
      <c r="M1062" s="23"/>
      <c r="N1062" s="23"/>
      <c r="O1062" s="24" t="str">
        <f t="shared" si="128"/>
        <v xml:space="preserve">
  - 
    name:  二阶行列式
    title:  二阶行列式
    description: 
    koLyro: point
    koLyri:  just
    son: </v>
      </c>
      <c r="P1062" s="27" t="str">
        <f t="shared" si="135"/>
        <v xml:space="preserve">
          - 
            name:  二阶行列式
            title:  二阶行列式
            description: 
            koLyro: point
            koLyri:  just
            son: </v>
      </c>
    </row>
    <row r="1063" spans="1:41" ht="15" customHeight="1">
      <c r="A1063" s="20">
        <f t="shared" si="129"/>
        <v>4</v>
      </c>
      <c r="B1063" s="21" t="str">
        <f t="shared" si="130"/>
        <v>知识点</v>
      </c>
      <c r="C1063" s="21" t="str">
        <f t="shared" si="131"/>
        <v>逆矩阵与二元一次方程组</v>
      </c>
      <c r="D1063" s="21" t="str">
        <f>IFERROR(IF(I1063=1,INDEX( {"chinese","english","math","physics","chemistry","biology","politics","history","geography"},MATCH(C1063,{"语文","英语","数学","物理","化学","生物","政治","历史","地理"},0)),IF(I1063=2,INDEX(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1063,{"单项选择","阅读理解","信息匹配","完形填空","短文填空","单句填空","短文改错","单句改错","句型转换","翻译短语","翻译句子","词汇/短语及固搭","完成句子","听力"},0)),"")), "")</f>
        <v/>
      </c>
      <c r="E1063" s="21" t="str">
        <f t="shared" si="132"/>
        <v>知识点</v>
      </c>
      <c r="F1063" s="21" t="str">
        <f t="shared" si="133"/>
        <v>恰</v>
      </c>
      <c r="G1063" s="21" t="str">
        <f>INDEX( {"body","discipline","area","topic","point"},MATCH(E1063,{"知识体","知识域","知识区","知识主题","知识点"},0))</f>
        <v>point</v>
      </c>
      <c r="H1063" s="21" t="str">
        <f>INDEX( {"super","just","sub","infras"},MATCH(F1063,{"超","恰","亚","次"},0))</f>
        <v>just</v>
      </c>
      <c r="I1063" s="21">
        <f>MATCH(E1063,{"知识体","知识域","知识区","知识主题","知识点"},0)-1</f>
        <v>4</v>
      </c>
      <c r="J1063" s="21">
        <f>MATCH(F1063,{"超","恰","亚","次"},0)-1</f>
        <v>1</v>
      </c>
      <c r="K1063" s="21" t="str">
        <f t="shared" si="134"/>
        <v>数学</v>
      </c>
      <c r="L1063" s="26" t="s">
        <v>1127</v>
      </c>
      <c r="M1063" s="23"/>
      <c r="N1063" s="23"/>
      <c r="O1063" s="24" t="str">
        <f t="shared" si="128"/>
        <v xml:space="preserve">
  - 
    name:  逆矩阵与二元一次方程组
    title:  逆矩阵与二元一次方程组
    description: 
    koLyro: point
    koLyri:  just
    son: </v>
      </c>
      <c r="P1063" s="27" t="str">
        <f t="shared" si="135"/>
        <v xml:space="preserve">
          - 
            name:  逆矩阵与二元一次方程组
            title:  逆矩阵与二元一次方程组
            description: 
            koLyro: point
            koLyri:  just
            son: </v>
      </c>
    </row>
    <row r="1064" spans="1:41" ht="15" customHeight="1">
      <c r="A1064" s="20">
        <f t="shared" si="129"/>
        <v>3</v>
      </c>
      <c r="B1064" s="21" t="str">
        <f t="shared" si="130"/>
        <v>知识主题</v>
      </c>
      <c r="C1064" s="21" t="str">
        <f t="shared" si="131"/>
        <v xml:space="preserve"> 变换的不变量与矩阵的特征</v>
      </c>
      <c r="D1064" s="21" t="str">
        <f>IFERROR(IF(I1064=1,INDEX( {"chinese","english","math","physics","chemistry","biology","politics","history","geography"},MATCH(C1064,{"语文","英语","数学","物理","化学","生物","政治","历史","地理"},0)),IF(I1064=2,INDEX(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1064,{"单项选择","阅读理解","信息匹配","完形填空","短文填空","单句填空","短文改错","单句改错","句型转换","翻译短语","翻译句子","词汇/短语及固搭","完成句子","听力"},0)),"")), "")</f>
        <v/>
      </c>
      <c r="E1064" s="21" t="str">
        <f t="shared" si="132"/>
        <v>知识主题</v>
      </c>
      <c r="F1064" s="21" t="str">
        <f t="shared" si="133"/>
        <v>恰</v>
      </c>
      <c r="G1064" s="21" t="str">
        <f>INDEX( {"body","discipline","area","topic","point"},MATCH(E1064,{"知识体","知识域","知识区","知识主题","知识点"},0))</f>
        <v>topic</v>
      </c>
      <c r="H1064" s="21" t="str">
        <f>INDEX( {"super","just","sub","infras"},MATCH(F1064,{"超","恰","亚","次"},0))</f>
        <v>just</v>
      </c>
      <c r="I1064" s="21">
        <f>MATCH(E1064,{"知识体","知识域","知识区","知识主题","知识点"},0)-1</f>
        <v>3</v>
      </c>
      <c r="J1064" s="21">
        <f>MATCH(F1064,{"超","恰","亚","次"},0)-1</f>
        <v>1</v>
      </c>
      <c r="K1064" s="21" t="str">
        <f t="shared" si="134"/>
        <v>数学</v>
      </c>
      <c r="L1064" s="26" t="s">
        <v>4674</v>
      </c>
      <c r="M1064" s="23" t="s">
        <v>1129</v>
      </c>
      <c r="N1064" s="23"/>
      <c r="O1064" s="24" t="str">
        <f t="shared" si="128"/>
        <v xml:space="preserve">
  - 
    name:   变换的不变量与矩阵的特征
    title:   变换的不变量与矩阵的特征
    description: 
    koLyro: topic
    koLyri:  just
    son: </v>
      </c>
      <c r="P1064" s="27" t="str">
        <f t="shared" si="135"/>
        <v xml:space="preserve">
        - 
          name:   变换的不变量与矩阵的特征
          title:   变换的不变量与矩阵的特征
          description: 
          koLyro: topic
          koLyri:  just
          son: </v>
      </c>
    </row>
    <row r="1065" spans="1:41" ht="15" customHeight="1">
      <c r="A1065" s="20">
        <f t="shared" si="129"/>
        <v>4</v>
      </c>
      <c r="B1065" s="21" t="str">
        <f t="shared" si="130"/>
        <v>知识点</v>
      </c>
      <c r="C1065" s="21" t="str">
        <f t="shared" si="131"/>
        <v>矩阵的特征值</v>
      </c>
      <c r="D1065" s="21" t="str">
        <f>IFERROR(IF(I1065=1,INDEX( {"chinese","english","math","physics","chemistry","biology","politics","history","geography"},MATCH(C1065,{"语文","英语","数学","物理","化学","生物","政治","历史","地理"},0)),IF(I1065=2,INDEX(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1065,{"单项选择","阅读理解","信息匹配","完形填空","短文填空","单句填空","短文改错","单句改错","句型转换","翻译短语","翻译句子","词汇/短语及固搭","完成句子","听力"},0)),"")), "")</f>
        <v/>
      </c>
      <c r="E1065" s="21" t="str">
        <f t="shared" si="132"/>
        <v>知识点</v>
      </c>
      <c r="F1065" s="21" t="str">
        <f t="shared" si="133"/>
        <v>恰</v>
      </c>
      <c r="G1065" s="21" t="str">
        <f>INDEX( {"body","discipline","area","topic","point"},MATCH(E1065,{"知识体","知识域","知识区","知识主题","知识点"},0))</f>
        <v>point</v>
      </c>
      <c r="H1065" s="21" t="str">
        <f>INDEX( {"super","just","sub","infras"},MATCH(F1065,{"超","恰","亚","次"},0))</f>
        <v>just</v>
      </c>
      <c r="I1065" s="21">
        <f>MATCH(E1065,{"知识体","知识域","知识区","知识主题","知识点"},0)-1</f>
        <v>4</v>
      </c>
      <c r="J1065" s="21">
        <f>MATCH(F1065,{"超","恰","亚","次"},0)-1</f>
        <v>1</v>
      </c>
      <c r="K1065" s="21" t="str">
        <f t="shared" si="134"/>
        <v>数学</v>
      </c>
      <c r="L1065" s="26" t="s">
        <v>1130</v>
      </c>
      <c r="M1065" s="23"/>
      <c r="N1065" s="23"/>
      <c r="O1065" s="24" t="str">
        <f t="shared" si="128"/>
        <v xml:space="preserve">
  - 
    name:  矩阵的特征值
    title:  矩阵的特征值
    description: 
    koLyro: point
    koLyri:  just
    son: </v>
      </c>
      <c r="P1065" s="27" t="str">
        <f t="shared" si="135"/>
        <v xml:space="preserve">
          - 
            name:  矩阵的特征值
            title:  矩阵的特征值
            description: 
            koLyro: point
            koLyri:  just
            son: </v>
      </c>
    </row>
    <row r="1066" spans="1:41" ht="15" customHeight="1">
      <c r="A1066" s="20">
        <f t="shared" si="129"/>
        <v>4</v>
      </c>
      <c r="B1066" s="21" t="str">
        <f t="shared" si="130"/>
        <v>知识点</v>
      </c>
      <c r="C1066" s="21" t="str">
        <f t="shared" si="131"/>
        <v>矩阵的特征向量</v>
      </c>
      <c r="D1066" s="21" t="str">
        <f>IFERROR(IF(I1066=1,INDEX( {"chinese","english","math","physics","chemistry","biology","politics","history","geography"},MATCH(C1066,{"语文","英语","数学","物理","化学","生物","政治","历史","地理"},0)),IF(I1066=2,INDEX(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1066,{"单项选择","阅读理解","信息匹配","完形填空","短文填空","单句填空","短文改错","单句改错","句型转换","翻译短语","翻译句子","词汇/短语及固搭","完成句子","听力"},0)),"")), "")</f>
        <v/>
      </c>
      <c r="E1066" s="21" t="str">
        <f t="shared" si="132"/>
        <v>知识点</v>
      </c>
      <c r="F1066" s="21" t="str">
        <f t="shared" si="133"/>
        <v>恰</v>
      </c>
      <c r="G1066" s="21" t="str">
        <f>INDEX( {"body","discipline","area","topic","point"},MATCH(E1066,{"知识体","知识域","知识区","知识主题","知识点"},0))</f>
        <v>point</v>
      </c>
      <c r="H1066" s="21" t="str">
        <f>INDEX( {"super","just","sub","infras"},MATCH(F1066,{"超","恰","亚","次"},0))</f>
        <v>just</v>
      </c>
      <c r="I1066" s="21">
        <f>MATCH(E1066,{"知识体","知识域","知识区","知识主题","知识点"},0)-1</f>
        <v>4</v>
      </c>
      <c r="J1066" s="21">
        <f>MATCH(F1066,{"超","恰","亚","次"},0)-1</f>
        <v>1</v>
      </c>
      <c r="K1066" s="21" t="str">
        <f t="shared" si="134"/>
        <v>数学</v>
      </c>
      <c r="L1066" s="26" t="s">
        <v>1131</v>
      </c>
      <c r="M1066" s="23"/>
      <c r="N1066" s="23"/>
      <c r="O1066" s="24" t="str">
        <f t="shared" si="128"/>
        <v xml:space="preserve">
  - 
    name:  矩阵的特征向量
    title:  矩阵的特征向量
    description: 
    koLyro: point
    koLyri:  just
    son: </v>
      </c>
      <c r="P1066" s="27" t="str">
        <f t="shared" si="135"/>
        <v xml:space="preserve">
          - 
            name:  矩阵的特征向量
            title:  矩阵的特征向量
            description: 
            koLyro: point
            koLyri:  just
            son: </v>
      </c>
    </row>
    <row r="1067" spans="1:41" ht="15" customHeight="1">
      <c r="A1067" s="20">
        <f t="shared" si="129"/>
        <v>4</v>
      </c>
      <c r="B1067" s="21" t="str">
        <f t="shared" si="130"/>
        <v>知识点</v>
      </c>
      <c r="C1067" s="21" t="str">
        <f t="shared" si="131"/>
        <v>特征向量的应用</v>
      </c>
      <c r="D1067" s="21" t="str">
        <f>IFERROR(IF(I1067=1,INDEX( {"chinese","english","math","physics","chemistry","biology","politics","history","geography"},MATCH(C1067,{"语文","英语","数学","物理","化学","生物","政治","历史","地理"},0)),IF(I1067=2,INDEX(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1067,{"单项选择","阅读理解","信息匹配","完形填空","短文填空","单句填空","短文改错","单句改错","句型转换","翻译短语","翻译句子","词汇/短语及固搭","完成句子","听力"},0)),"")), "")</f>
        <v/>
      </c>
      <c r="E1067" s="21" t="str">
        <f t="shared" si="132"/>
        <v>知识点</v>
      </c>
      <c r="F1067" s="21" t="str">
        <f t="shared" si="133"/>
        <v>恰</v>
      </c>
      <c r="G1067" s="21" t="str">
        <f>INDEX( {"body","discipline","area","topic","point"},MATCH(E1067,{"知识体","知识域","知识区","知识主题","知识点"},0))</f>
        <v>point</v>
      </c>
      <c r="H1067" s="21" t="str">
        <f>INDEX( {"super","just","sub","infras"},MATCH(F1067,{"超","恰","亚","次"},0))</f>
        <v>just</v>
      </c>
      <c r="I1067" s="21">
        <f>MATCH(E1067,{"知识体","知识域","知识区","知识主题","知识点"},0)-1</f>
        <v>4</v>
      </c>
      <c r="J1067" s="21">
        <f>MATCH(F1067,{"超","恰","亚","次"},0)-1</f>
        <v>1</v>
      </c>
      <c r="K1067" s="21" t="str">
        <f t="shared" si="134"/>
        <v>数学</v>
      </c>
      <c r="L1067" s="26" t="s">
        <v>1132</v>
      </c>
      <c r="M1067" s="23"/>
      <c r="N1067" s="23"/>
      <c r="O1067" s="24" t="str">
        <f t="shared" si="128"/>
        <v xml:space="preserve">
  - 
    name:  特征向量的应用
    title:  特征向量的应用
    description: 
    koLyro: point
    koLyri:  just
    son: </v>
      </c>
      <c r="P1067" s="27" t="str">
        <f t="shared" si="135"/>
        <v xml:space="preserve">
          - 
            name:  特征向量的应用
            title:  特征向量的应用
            description: 
            koLyro: point
            koLyri:  just
            son: </v>
      </c>
    </row>
    <row r="1068" spans="1:41" s="6" customFormat="1" ht="15" customHeight="1">
      <c r="A1068" s="20">
        <f t="shared" si="129"/>
        <v>1</v>
      </c>
      <c r="B1068" s="21" t="str">
        <f t="shared" si="130"/>
        <v>知识域</v>
      </c>
      <c r="C1068" s="21" t="str">
        <f t="shared" si="131"/>
        <v>生物</v>
      </c>
      <c r="D1068" s="21" t="str">
        <f>IFERROR(IF(I1068=1,INDEX( {"chinese","english","math","physics","chemistry","biology","politics","history","geography"},MATCH(C1068,{"语文","英语","数学","物理","化学","生物","政治","历史","地理"},0)),IF(I1068=2,INDEX(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1068,{"单项选择","阅读理解","信息匹配","完形填空","短文填空","单句填空","短文改错","单句改错","句型转换","翻译短语","翻译句子","词汇/短语及固搭","完成句子","听力"},0)),"")), "")</f>
        <v>biology</v>
      </c>
      <c r="E1068" s="21" t="str">
        <f t="shared" si="132"/>
        <v>知识域</v>
      </c>
      <c r="F1068" s="21" t="str">
        <f t="shared" si="133"/>
        <v>恰</v>
      </c>
      <c r="G1068" s="21" t="str">
        <f>INDEX( {"body","discipline","area","topic","point"},MATCH(E1068,{"知识体","知识域","知识区","知识主题","知识点"},0))</f>
        <v>discipline</v>
      </c>
      <c r="H1068" s="21" t="str">
        <f>INDEX( {"super","just","sub","infras"},MATCH(F1068,{"超","恰","亚","次"},0))</f>
        <v>just</v>
      </c>
      <c r="I1068" s="21">
        <f>MATCH(E1068,{"知识体","知识域","知识区","知识主题","知识点"},0)-1</f>
        <v>1</v>
      </c>
      <c r="J1068" s="21">
        <f>MATCH(F1068,{"超","恰","亚","次"},0)-1</f>
        <v>1</v>
      </c>
      <c r="K1068" s="21" t="str">
        <f t="shared" si="134"/>
        <v>生物</v>
      </c>
      <c r="L1068" s="26" t="s">
        <v>1894</v>
      </c>
      <c r="M1068" s="23"/>
      <c r="N1068" s="23"/>
      <c r="O1068" s="24" t="str">
        <f t="shared" si="128"/>
        <v xml:space="preserve">
  - 
    name:  biology
    title:  生物
    description: 
    koLyro: discipline
    koLyri:  just
    son: </v>
      </c>
      <c r="P1068" s="27" t="str">
        <f t="shared" si="135"/>
        <v xml:space="preserve">
    - 
      name:  biology
      title:  生物
      description: 
      koLyro: discipline
      koLyri:  just
      son: </v>
      </c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</row>
    <row r="1069" spans="1:41" ht="15" customHeight="1">
      <c r="A1069" s="20">
        <f t="shared" si="129"/>
        <v>2</v>
      </c>
      <c r="B1069" s="21" t="str">
        <f t="shared" si="130"/>
        <v>知识区</v>
      </c>
      <c r="C1069" s="21" t="str">
        <f t="shared" si="131"/>
        <v>一、组成细胞的分子</v>
      </c>
      <c r="D1069" s="21" t="str">
        <f>IFERROR(IF(I1069=1,INDEX( {"chinese","english","math","physics","chemistry","biology","politics","history","geography"},MATCH(C1069,{"语文","英语","数学","物理","化学","生物","政治","历史","地理"},0)),IF(I1069=2,INDEX(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1069,{"单项选择","阅读理解","信息匹配","完形填空","短文填空","单句填空","短文改错","单句改错","句型转换","翻译短语","翻译句子","词汇/短语及固搭","完成句子","听力"},0)),"")), "")</f>
        <v/>
      </c>
      <c r="E1069" s="21" t="str">
        <f t="shared" si="132"/>
        <v>知识区</v>
      </c>
      <c r="F1069" s="21" t="str">
        <f t="shared" si="133"/>
        <v>恰</v>
      </c>
      <c r="G1069" s="21" t="str">
        <f>INDEX( {"body","discipline","area","topic","point"},MATCH(E1069,{"知识体","知识域","知识区","知识主题","知识点"},0))</f>
        <v>area</v>
      </c>
      <c r="H1069" s="21" t="str">
        <f>INDEX( {"super","just","sub","infras"},MATCH(F1069,{"超","恰","亚","次"},0))</f>
        <v>just</v>
      </c>
      <c r="I1069" s="21">
        <f>MATCH(E1069,{"知识体","知识域","知识区","知识主题","知识点"},0)-1</f>
        <v>2</v>
      </c>
      <c r="J1069" s="21">
        <f>MATCH(F1069,{"超","恰","亚","次"},0)-1</f>
        <v>1</v>
      </c>
      <c r="K1069" s="21" t="str">
        <f t="shared" si="134"/>
        <v>生物</v>
      </c>
      <c r="L1069" s="26" t="s">
        <v>1895</v>
      </c>
      <c r="M1069" s="23"/>
      <c r="N1069" s="23"/>
      <c r="O1069" s="24" t="str">
        <f t="shared" si="128"/>
        <v xml:space="preserve">
  - 
    name:  一、组成细胞的分子
    title:  一、组成细胞的分子
    description: 
    koLyro: area
    koLyri:  just
    son: </v>
      </c>
      <c r="P1069" s="27" t="str">
        <f t="shared" si="135"/>
        <v xml:space="preserve">
      - 
        name:  一、组成细胞的分子
        title:  一、组成细胞的分子
        description: 
        koLyro: area
        koLyri:  just
        son: </v>
      </c>
    </row>
    <row r="1070" spans="1:41" ht="15" customHeight="1">
      <c r="A1070" s="20">
        <f t="shared" si="129"/>
        <v>3</v>
      </c>
      <c r="B1070" s="21" t="str">
        <f t="shared" si="130"/>
        <v>知识主题</v>
      </c>
      <c r="C1070" s="21" t="str">
        <f t="shared" si="131"/>
        <v>1.细胞中的元素和化合物</v>
      </c>
      <c r="D1070" s="21" t="str">
        <f>IFERROR(IF(I1070=1,INDEX( {"chinese","english","math","physics","chemistry","biology","politics","history","geography"},MATCH(C1070,{"语文","英语","数学","物理","化学","生物","政治","历史","地理"},0)),IF(I1070=2,INDEX(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1070,{"单项选择","阅读理解","信息匹配","完形填空","短文填空","单句填空","短文改错","单句改错","句型转换","翻译短语","翻译句子","词汇/短语及固搭","完成句子","听力"},0)),"")), "")</f>
        <v/>
      </c>
      <c r="E1070" s="21" t="str">
        <f t="shared" si="132"/>
        <v>知识主题</v>
      </c>
      <c r="F1070" s="21" t="str">
        <f t="shared" si="133"/>
        <v>恰</v>
      </c>
      <c r="G1070" s="21" t="str">
        <f>INDEX( {"body","discipline","area","topic","point"},MATCH(E1070,{"知识体","知识域","知识区","知识主题","知识点"},0))</f>
        <v>topic</v>
      </c>
      <c r="H1070" s="21" t="str">
        <f>INDEX( {"super","just","sub","infras"},MATCH(F1070,{"超","恰","亚","次"},0))</f>
        <v>just</v>
      </c>
      <c r="I1070" s="21">
        <f>MATCH(E1070,{"知识体","知识域","知识区","知识主题","知识点"},0)-1</f>
        <v>3</v>
      </c>
      <c r="J1070" s="21">
        <f>MATCH(F1070,{"超","恰","亚","次"},0)-1</f>
        <v>1</v>
      </c>
      <c r="K1070" s="21" t="str">
        <f t="shared" si="134"/>
        <v>生物</v>
      </c>
      <c r="L1070" s="26" t="s">
        <v>1896</v>
      </c>
      <c r="M1070" s="23"/>
      <c r="N1070" s="23"/>
      <c r="O1070" s="24" t="str">
        <f t="shared" si="128"/>
        <v xml:space="preserve">
  - 
    name:  1.细胞中的元素和化合物
    title:  1.细胞中的元素和化合物
    description: 
    koLyro: topic
    koLyri:  just
    son: </v>
      </c>
      <c r="P1070" s="27" t="str">
        <f t="shared" si="135"/>
        <v xml:space="preserve">
        - 
          name:  1.细胞中的元素和化合物
          title:  1.细胞中的元素和化合物
          description: 
          koLyro: topic
          koLyri:  just
          son: </v>
      </c>
    </row>
    <row r="1071" spans="1:41" ht="15" customHeight="1">
      <c r="A1071" s="20">
        <f t="shared" si="129"/>
        <v>4</v>
      </c>
      <c r="B1071" s="21" t="str">
        <f t="shared" si="130"/>
        <v>知识点</v>
      </c>
      <c r="C1071" s="21" t="str">
        <f t="shared" si="131"/>
        <v>生物界与非生物界的统一性和差异性</v>
      </c>
      <c r="D1071" s="21" t="str">
        <f>IFERROR(IF(I1071=1,INDEX( {"chinese","english","math","physics","chemistry","biology","politics","history","geography"},MATCH(C1071,{"语文","英语","数学","物理","化学","生物","政治","历史","地理"},0)),IF(I1071=2,INDEX(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1071,{"单项选择","阅读理解","信息匹配","完形填空","短文填空","单句填空","短文改错","单句改错","句型转换","翻译短语","翻译句子","词汇/短语及固搭","完成句子","听力"},0)),"")), "")</f>
        <v/>
      </c>
      <c r="E1071" s="21" t="str">
        <f t="shared" si="132"/>
        <v>知识点</v>
      </c>
      <c r="F1071" s="21" t="str">
        <f t="shared" si="133"/>
        <v>恰</v>
      </c>
      <c r="G1071" s="21" t="str">
        <f>INDEX( {"body","discipline","area","topic","point"},MATCH(E1071,{"知识体","知识域","知识区","知识主题","知识点"},0))</f>
        <v>point</v>
      </c>
      <c r="H1071" s="21" t="str">
        <f>INDEX( {"super","just","sub","infras"},MATCH(F1071,{"超","恰","亚","次"},0))</f>
        <v>just</v>
      </c>
      <c r="I1071" s="21">
        <f>MATCH(E1071,{"知识体","知识域","知识区","知识主题","知识点"},0)-1</f>
        <v>4</v>
      </c>
      <c r="J1071" s="21">
        <f>MATCH(F1071,{"超","恰","亚","次"},0)-1</f>
        <v>1</v>
      </c>
      <c r="K1071" s="21" t="str">
        <f t="shared" si="134"/>
        <v>生物</v>
      </c>
      <c r="L1071" s="26" t="s">
        <v>1897</v>
      </c>
      <c r="M1071" s="23"/>
      <c r="N1071" s="23"/>
      <c r="O1071" s="24" t="str">
        <f t="shared" si="128"/>
        <v xml:space="preserve">
  - 
    name:  生物界与非生物界的统一性和差异性
    title:  生物界与非生物界的统一性和差异性
    description: 
    koLyro: point
    koLyri:  just
    son: </v>
      </c>
      <c r="P1071" s="27" t="str">
        <f t="shared" si="135"/>
        <v xml:space="preserve">
          - 
            name:  生物界与非生物界的统一性和差异性
            title:  生物界与非生物界的统一性和差异性
            description: 
            koLyro: point
            koLyri:  just
            son: </v>
      </c>
    </row>
    <row r="1072" spans="1:41" ht="15" customHeight="1">
      <c r="A1072" s="20">
        <f t="shared" si="129"/>
        <v>4</v>
      </c>
      <c r="B1072" s="21" t="str">
        <f t="shared" si="130"/>
        <v>知识点</v>
      </c>
      <c r="C1072" s="21" t="str">
        <f t="shared" si="131"/>
        <v>组成细胞的元素</v>
      </c>
      <c r="D1072" s="21" t="str">
        <f>IFERROR(IF(I1072=1,INDEX( {"chinese","english","math","physics","chemistry","biology","politics","history","geography"},MATCH(C1072,{"语文","英语","数学","物理","化学","生物","政治","历史","地理"},0)),IF(I1072=2,INDEX(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1072,{"单项选择","阅读理解","信息匹配","完形填空","短文填空","单句填空","短文改错","单句改错","句型转换","翻译短语","翻译句子","词汇/短语及固搭","完成句子","听力"},0)),"")), "")</f>
        <v/>
      </c>
      <c r="E1072" s="21" t="str">
        <f t="shared" si="132"/>
        <v>知识点</v>
      </c>
      <c r="F1072" s="21" t="str">
        <f t="shared" si="133"/>
        <v>恰</v>
      </c>
      <c r="G1072" s="21" t="str">
        <f>INDEX( {"body","discipline","area","topic","point"},MATCH(E1072,{"知识体","知识域","知识区","知识主题","知识点"},0))</f>
        <v>point</v>
      </c>
      <c r="H1072" s="21" t="str">
        <f>INDEX( {"super","just","sub","infras"},MATCH(F1072,{"超","恰","亚","次"},0))</f>
        <v>just</v>
      </c>
      <c r="I1072" s="21">
        <f>MATCH(E1072,{"知识体","知识域","知识区","知识主题","知识点"},0)-1</f>
        <v>4</v>
      </c>
      <c r="J1072" s="21">
        <f>MATCH(F1072,{"超","恰","亚","次"},0)-1</f>
        <v>1</v>
      </c>
      <c r="K1072" s="21" t="str">
        <f t="shared" si="134"/>
        <v>生物</v>
      </c>
      <c r="L1072" s="26" t="s">
        <v>1898</v>
      </c>
      <c r="M1072" s="23"/>
      <c r="N1072" s="23"/>
      <c r="O1072" s="24" t="str">
        <f t="shared" si="128"/>
        <v xml:space="preserve">
  - 
    name:  组成细胞的元素
    title:  组成细胞的元素
    description: 
    koLyro: point
    koLyri:  just
    son: </v>
      </c>
      <c r="P1072" s="27" t="str">
        <f t="shared" si="135"/>
        <v xml:space="preserve">
          - 
            name:  组成细胞的元素
            title:  组成细胞的元素
            description: 
            koLyro: point
            koLyri:  just
            son: </v>
      </c>
    </row>
    <row r="1073" spans="1:16" ht="15" customHeight="1">
      <c r="A1073" s="20">
        <f t="shared" si="129"/>
        <v>4</v>
      </c>
      <c r="B1073" s="21" t="str">
        <f t="shared" si="130"/>
        <v>知识点</v>
      </c>
      <c r="C1073" s="21" t="str">
        <f t="shared" si="131"/>
        <v>组成细胞的化合物</v>
      </c>
      <c r="D1073" s="21" t="str">
        <f>IFERROR(IF(I1073=1,INDEX( {"chinese","english","math","physics","chemistry","biology","politics","history","geography"},MATCH(C1073,{"语文","英语","数学","物理","化学","生物","政治","历史","地理"},0)),IF(I1073=2,INDEX(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1073,{"单项选择","阅读理解","信息匹配","完形填空","短文填空","单句填空","短文改错","单句改错","句型转换","翻译短语","翻译句子","词汇/短语及固搭","完成句子","听力"},0)),"")), "")</f>
        <v/>
      </c>
      <c r="E1073" s="21" t="str">
        <f t="shared" si="132"/>
        <v>知识点</v>
      </c>
      <c r="F1073" s="21" t="str">
        <f t="shared" si="133"/>
        <v>恰</v>
      </c>
      <c r="G1073" s="21" t="str">
        <f>INDEX( {"body","discipline","area","topic","point"},MATCH(E1073,{"知识体","知识域","知识区","知识主题","知识点"},0))</f>
        <v>point</v>
      </c>
      <c r="H1073" s="21" t="str">
        <f>INDEX( {"super","just","sub","infras"},MATCH(F1073,{"超","恰","亚","次"},0))</f>
        <v>just</v>
      </c>
      <c r="I1073" s="21">
        <f>MATCH(E1073,{"知识体","知识域","知识区","知识主题","知识点"},0)-1</f>
        <v>4</v>
      </c>
      <c r="J1073" s="21">
        <f>MATCH(F1073,{"超","恰","亚","次"},0)-1</f>
        <v>1</v>
      </c>
      <c r="K1073" s="21" t="str">
        <f t="shared" si="134"/>
        <v>生物</v>
      </c>
      <c r="L1073" s="26" t="s">
        <v>1899</v>
      </c>
      <c r="M1073" s="23"/>
      <c r="N1073" s="23"/>
      <c r="O1073" s="24" t="str">
        <f t="shared" si="128"/>
        <v xml:space="preserve">
  - 
    name:  组成细胞的化合物
    title:  组成细胞的化合物
    description: 
    koLyro: point
    koLyri:  just
    son: </v>
      </c>
      <c r="P1073" s="27" t="str">
        <f t="shared" si="135"/>
        <v xml:space="preserve">
          - 
            name:  组成细胞的化合物
            title:  组成细胞的化合物
            description: 
            koLyro: point
            koLyri:  just
            son: </v>
      </c>
    </row>
    <row r="1074" spans="1:16" ht="15" customHeight="1">
      <c r="A1074" s="20">
        <f t="shared" si="129"/>
        <v>4</v>
      </c>
      <c r="B1074" s="21" t="str">
        <f t="shared" si="130"/>
        <v>知识点</v>
      </c>
      <c r="C1074" s="21" t="str">
        <f t="shared" si="131"/>
        <v>生物界的统一性和差异性</v>
      </c>
      <c r="D1074" s="21" t="str">
        <f>IFERROR(IF(I1074=1,INDEX( {"chinese","english","math","physics","chemistry","biology","politics","history","geography"},MATCH(C1074,{"语文","英语","数学","物理","化学","生物","政治","历史","地理"},0)),IF(I1074=2,INDEX(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1074,{"单项选择","阅读理解","信息匹配","完形填空","短文填空","单句填空","短文改错","单句改错","句型转换","翻译短语","翻译句子","词汇/短语及固搭","完成句子","听力"},0)),"")), "")</f>
        <v/>
      </c>
      <c r="E1074" s="21" t="str">
        <f t="shared" si="132"/>
        <v>知识点</v>
      </c>
      <c r="F1074" s="21" t="str">
        <f t="shared" si="133"/>
        <v>恰</v>
      </c>
      <c r="G1074" s="21" t="str">
        <f>INDEX( {"body","discipline","area","topic","point"},MATCH(E1074,{"知识体","知识域","知识区","知识主题","知识点"},0))</f>
        <v>point</v>
      </c>
      <c r="H1074" s="21" t="str">
        <f>INDEX( {"super","just","sub","infras"},MATCH(F1074,{"超","恰","亚","次"},0))</f>
        <v>just</v>
      </c>
      <c r="I1074" s="21">
        <f>MATCH(E1074,{"知识体","知识域","知识区","知识主题","知识点"},0)-1</f>
        <v>4</v>
      </c>
      <c r="J1074" s="21">
        <f>MATCH(F1074,{"超","恰","亚","次"},0)-1</f>
        <v>1</v>
      </c>
      <c r="K1074" s="21" t="str">
        <f t="shared" si="134"/>
        <v>生物</v>
      </c>
      <c r="L1074" s="26" t="s">
        <v>1900</v>
      </c>
      <c r="M1074" s="23"/>
      <c r="N1074" s="23"/>
      <c r="O1074" s="24" t="str">
        <f t="shared" si="128"/>
        <v xml:space="preserve">
  - 
    name:  生物界的统一性和差异性
    title:  生物界的统一性和差异性
    description: 
    koLyro: point
    koLyri:  just
    son: </v>
      </c>
      <c r="P1074" s="27" t="str">
        <f t="shared" si="135"/>
        <v xml:space="preserve">
          - 
            name:  生物界的统一性和差异性
            title:  生物界的统一性和差异性
            description: 
            koLyro: point
            koLyri:  just
            son: </v>
      </c>
    </row>
    <row r="1075" spans="1:16" ht="15" customHeight="1">
      <c r="A1075" s="20">
        <f t="shared" si="129"/>
        <v>4</v>
      </c>
      <c r="B1075" s="21" t="str">
        <f t="shared" si="130"/>
        <v>知识点</v>
      </c>
      <c r="C1075" s="21" t="str">
        <f t="shared" si="131"/>
        <v>检测生物组织中的糖类、脂肪和蛋白质</v>
      </c>
      <c r="D1075" s="21" t="str">
        <f>IFERROR(IF(I1075=1,INDEX( {"chinese","english","math","physics","chemistry","biology","politics","history","geography"},MATCH(C1075,{"语文","英语","数学","物理","化学","生物","政治","历史","地理"},0)),IF(I1075=2,INDEX(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1075,{"单项选择","阅读理解","信息匹配","完形填空","短文填空","单句填空","短文改错","单句改错","句型转换","翻译短语","翻译句子","词汇/短语及固搭","完成句子","听力"},0)),"")), "")</f>
        <v/>
      </c>
      <c r="E1075" s="21" t="str">
        <f t="shared" si="132"/>
        <v>知识点</v>
      </c>
      <c r="F1075" s="21" t="str">
        <f t="shared" si="133"/>
        <v>恰</v>
      </c>
      <c r="G1075" s="21" t="str">
        <f>INDEX( {"body","discipline","area","topic","point"},MATCH(E1075,{"知识体","知识域","知识区","知识主题","知识点"},0))</f>
        <v>point</v>
      </c>
      <c r="H1075" s="21" t="str">
        <f>INDEX( {"super","just","sub","infras"},MATCH(F1075,{"超","恰","亚","次"},0))</f>
        <v>just</v>
      </c>
      <c r="I1075" s="21">
        <f>MATCH(E1075,{"知识体","知识域","知识区","知识主题","知识点"},0)-1</f>
        <v>4</v>
      </c>
      <c r="J1075" s="21">
        <f>MATCH(F1075,{"超","恰","亚","次"},0)-1</f>
        <v>1</v>
      </c>
      <c r="K1075" s="21" t="str">
        <f t="shared" si="134"/>
        <v>生物</v>
      </c>
      <c r="L1075" s="26" t="s">
        <v>1901</v>
      </c>
      <c r="M1075" s="23"/>
      <c r="N1075" s="23"/>
      <c r="O1075" s="24" t="str">
        <f t="shared" si="128"/>
        <v xml:space="preserve">
  - 
    name:  检测生物组织中的糖类、脂肪和蛋白质
    title:  检测生物组织中的糖类、脂肪和蛋白质
    description: 
    koLyro: point
    koLyri:  just
    son: </v>
      </c>
      <c r="P1075" s="27" t="str">
        <f t="shared" si="135"/>
        <v xml:space="preserve">
          - 
            name:  检测生物组织中的糖类、脂肪和蛋白质
            title:  检测生物组织中的糖类、脂肪和蛋白质
            description: 
            koLyro: point
            koLyri:  just
            son: </v>
      </c>
    </row>
    <row r="1076" spans="1:16" ht="15" customHeight="1">
      <c r="A1076" s="20">
        <f t="shared" si="129"/>
        <v>3</v>
      </c>
      <c r="B1076" s="21" t="str">
        <f t="shared" si="130"/>
        <v>知识主题</v>
      </c>
      <c r="C1076" s="21" t="str">
        <f t="shared" si="131"/>
        <v>2.细胞中的无机物</v>
      </c>
      <c r="D1076" s="21" t="str">
        <f>IFERROR(IF(I1076=1,INDEX( {"chinese","english","math","physics","chemistry","biology","politics","history","geography"},MATCH(C1076,{"语文","英语","数学","物理","化学","生物","政治","历史","地理"},0)),IF(I1076=2,INDEX(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1076,{"单项选择","阅读理解","信息匹配","完形填空","短文填空","单句填空","短文改错","单句改错","句型转换","翻译短语","翻译句子","词汇/短语及固搭","完成句子","听力"},0)),"")), "")</f>
        <v/>
      </c>
      <c r="E1076" s="21" t="str">
        <f t="shared" si="132"/>
        <v>知识主题</v>
      </c>
      <c r="F1076" s="21" t="str">
        <f t="shared" si="133"/>
        <v>恰</v>
      </c>
      <c r="G1076" s="21" t="str">
        <f>INDEX( {"body","discipline","area","topic","point"},MATCH(E1076,{"知识体","知识域","知识区","知识主题","知识点"},0))</f>
        <v>topic</v>
      </c>
      <c r="H1076" s="21" t="str">
        <f>INDEX( {"super","just","sub","infras"},MATCH(F1076,{"超","恰","亚","次"},0))</f>
        <v>just</v>
      </c>
      <c r="I1076" s="21">
        <f>MATCH(E1076,{"知识体","知识域","知识区","知识主题","知识点"},0)-1</f>
        <v>3</v>
      </c>
      <c r="J1076" s="21">
        <f>MATCH(F1076,{"超","恰","亚","次"},0)-1</f>
        <v>1</v>
      </c>
      <c r="K1076" s="21" t="str">
        <f t="shared" si="134"/>
        <v>生物</v>
      </c>
      <c r="L1076" s="26" t="s">
        <v>1902</v>
      </c>
      <c r="M1076" s="23"/>
      <c r="N1076" s="23"/>
      <c r="O1076" s="24" t="str">
        <f t="shared" si="128"/>
        <v xml:space="preserve">
  - 
    name:  2.细胞中的无机物
    title:  2.细胞中的无机物
    description: 
    koLyro: topic
    koLyri:  just
    son: </v>
      </c>
      <c r="P1076" s="27" t="str">
        <f t="shared" si="135"/>
        <v xml:space="preserve">
        - 
          name:  2.细胞中的无机物
          title:  2.细胞中的无机物
          description: 
          koLyro: topic
          koLyri:  just
          son: </v>
      </c>
    </row>
    <row r="1077" spans="1:16" ht="15" customHeight="1">
      <c r="A1077" s="20">
        <f t="shared" si="129"/>
        <v>4</v>
      </c>
      <c r="B1077" s="21" t="str">
        <f t="shared" si="130"/>
        <v>知识点</v>
      </c>
      <c r="C1077" s="21" t="str">
        <f t="shared" si="131"/>
        <v>细胞中的水</v>
      </c>
      <c r="D1077" s="21" t="str">
        <f>IFERROR(IF(I1077=1,INDEX( {"chinese","english","math","physics","chemistry","biology","politics","history","geography"},MATCH(C1077,{"语文","英语","数学","物理","化学","生物","政治","历史","地理"},0)),IF(I1077=2,INDEX(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1077,{"单项选择","阅读理解","信息匹配","完形填空","短文填空","单句填空","短文改错","单句改错","句型转换","翻译短语","翻译句子","词汇/短语及固搭","完成句子","听力"},0)),"")), "")</f>
        <v/>
      </c>
      <c r="E1077" s="21" t="str">
        <f t="shared" si="132"/>
        <v>知识点</v>
      </c>
      <c r="F1077" s="21" t="str">
        <f t="shared" si="133"/>
        <v>恰</v>
      </c>
      <c r="G1077" s="21" t="str">
        <f>INDEX( {"body","discipline","area","topic","point"},MATCH(E1077,{"知识体","知识域","知识区","知识主题","知识点"},0))</f>
        <v>point</v>
      </c>
      <c r="H1077" s="21" t="str">
        <f>INDEX( {"super","just","sub","infras"},MATCH(F1077,{"超","恰","亚","次"},0))</f>
        <v>just</v>
      </c>
      <c r="I1077" s="21">
        <f>MATCH(E1077,{"知识体","知识域","知识区","知识主题","知识点"},0)-1</f>
        <v>4</v>
      </c>
      <c r="J1077" s="21">
        <f>MATCH(F1077,{"超","恰","亚","次"},0)-1</f>
        <v>1</v>
      </c>
      <c r="K1077" s="21" t="str">
        <f t="shared" si="134"/>
        <v>生物</v>
      </c>
      <c r="L1077" s="26" t="s">
        <v>1903</v>
      </c>
      <c r="M1077" s="23"/>
      <c r="N1077" s="23"/>
      <c r="O1077" s="24" t="str">
        <f t="shared" si="128"/>
        <v xml:space="preserve">
  - 
    name:  细胞中的水
    title:  细胞中的水
    description: 
    koLyro: point
    koLyri:  just
    son: </v>
      </c>
      <c r="P1077" s="27" t="str">
        <f t="shared" si="135"/>
        <v xml:space="preserve">
          - 
            name:  细胞中的水
            title:  细胞中的水
            description: 
            koLyro: point
            koLyri:  just
            son: </v>
      </c>
    </row>
    <row r="1078" spans="1:16" ht="15" customHeight="1">
      <c r="A1078" s="20">
        <f t="shared" si="129"/>
        <v>5</v>
      </c>
      <c r="B1078" s="21" t="str">
        <f t="shared" si="130"/>
        <v>知识亚点</v>
      </c>
      <c r="C1078" s="21" t="str">
        <f t="shared" si="131"/>
        <v>水的含量及分布规律</v>
      </c>
      <c r="D1078" s="21" t="str">
        <f>IFERROR(IF(I1078=1,INDEX( {"chinese","english","math","physics","chemistry","biology","politics","history","geography"},MATCH(C1078,{"语文","英语","数学","物理","化学","生物","政治","历史","地理"},0)),IF(I1078=2,INDEX(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1078,{"单项选择","阅读理解","信息匹配","完形填空","短文填空","单句填空","短文改错","单句改错","句型转换","翻译短语","翻译句子","词汇/短语及固搭","完成句子","听力"},0)),"")), "")</f>
        <v/>
      </c>
      <c r="E1078" s="21" t="str">
        <f t="shared" si="132"/>
        <v>知识点</v>
      </c>
      <c r="F1078" s="21" t="str">
        <f t="shared" si="133"/>
        <v>亚</v>
      </c>
      <c r="G1078" s="21" t="str">
        <f>INDEX( {"body","discipline","area","topic","point"},MATCH(E1078,{"知识体","知识域","知识区","知识主题","知识点"},0))</f>
        <v>point</v>
      </c>
      <c r="H1078" s="21" t="str">
        <f>INDEX( {"super","just","sub","infras"},MATCH(F1078,{"超","恰","亚","次"},0))</f>
        <v>sub</v>
      </c>
      <c r="I1078" s="21">
        <f>MATCH(E1078,{"知识体","知识域","知识区","知识主题","知识点"},0)-1</f>
        <v>4</v>
      </c>
      <c r="J1078" s="21">
        <f>MATCH(F1078,{"超","恰","亚","次"},0)-1</f>
        <v>2</v>
      </c>
      <c r="K1078" s="21" t="str">
        <f t="shared" si="134"/>
        <v>生物</v>
      </c>
      <c r="L1078" s="26" t="s">
        <v>1904</v>
      </c>
      <c r="M1078" s="23"/>
      <c r="N1078" s="23"/>
      <c r="O1078" s="24" t="str">
        <f t="shared" si="128"/>
        <v xml:space="preserve">
  - 
    name:  水的含量及分布规律
    title:  水的含量及分布规律
    description: 
    koLyro: point
    koLyri:  sub
    son: </v>
      </c>
      <c r="P1078" s="27" t="str">
        <f t="shared" si="135"/>
        <v xml:space="preserve">
            - 
              name:  水的含量及分布规律
              title:  水的含量及分布规律
              description: 
              koLyro: point
              koLyri:  sub
              son: </v>
      </c>
    </row>
    <row r="1079" spans="1:16" ht="15" customHeight="1">
      <c r="A1079" s="20">
        <f t="shared" si="129"/>
        <v>5</v>
      </c>
      <c r="B1079" s="21" t="str">
        <f t="shared" si="130"/>
        <v>知识亚点</v>
      </c>
      <c r="C1079" s="21" t="str">
        <f t="shared" si="131"/>
        <v>水在细胞中的存在形式</v>
      </c>
      <c r="D1079" s="21" t="str">
        <f>IFERROR(IF(I1079=1,INDEX( {"chinese","english","math","physics","chemistry","biology","politics","history","geography"},MATCH(C1079,{"语文","英语","数学","物理","化学","生物","政治","历史","地理"},0)),IF(I1079=2,INDEX(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1079,{"单项选择","阅读理解","信息匹配","完形填空","短文填空","单句填空","短文改错","单句改错","句型转换","翻译短语","翻译句子","词汇/短语及固搭","完成句子","听力"},0)),"")), "")</f>
        <v/>
      </c>
      <c r="E1079" s="21" t="str">
        <f t="shared" si="132"/>
        <v>知识点</v>
      </c>
      <c r="F1079" s="21" t="str">
        <f t="shared" si="133"/>
        <v>亚</v>
      </c>
      <c r="G1079" s="21" t="str">
        <f>INDEX( {"body","discipline","area","topic","point"},MATCH(E1079,{"知识体","知识域","知识区","知识主题","知识点"},0))</f>
        <v>point</v>
      </c>
      <c r="H1079" s="21" t="str">
        <f>INDEX( {"super","just","sub","infras"},MATCH(F1079,{"超","恰","亚","次"},0))</f>
        <v>sub</v>
      </c>
      <c r="I1079" s="21">
        <f>MATCH(E1079,{"知识体","知识域","知识区","知识主题","知识点"},0)-1</f>
        <v>4</v>
      </c>
      <c r="J1079" s="21">
        <f>MATCH(F1079,{"超","恰","亚","次"},0)-1</f>
        <v>2</v>
      </c>
      <c r="K1079" s="21" t="str">
        <f t="shared" si="134"/>
        <v>生物</v>
      </c>
      <c r="L1079" s="26" t="s">
        <v>1905</v>
      </c>
      <c r="M1079" s="23"/>
      <c r="N1079" s="23"/>
      <c r="O1079" s="24" t="str">
        <f t="shared" si="128"/>
        <v xml:space="preserve">
  - 
    name:  水在细胞中的存在形式
    title:  水在细胞中的存在形式
    description: 
    koLyro: point
    koLyri:  sub
    son: </v>
      </c>
      <c r="P1079" s="27" t="str">
        <f t="shared" si="135"/>
        <v xml:space="preserve">
            - 
              name:  水在细胞中的存在形式
              title:  水在细胞中的存在形式
              description: 
              koLyro: point
              koLyri:  sub
              son: </v>
      </c>
    </row>
    <row r="1080" spans="1:16" ht="15" customHeight="1">
      <c r="A1080" s="20">
        <f t="shared" si="129"/>
        <v>5</v>
      </c>
      <c r="B1080" s="21" t="str">
        <f t="shared" si="130"/>
        <v>知识亚点</v>
      </c>
      <c r="C1080" s="21" t="str">
        <f t="shared" si="131"/>
        <v>水在细胞中的功能</v>
      </c>
      <c r="D1080" s="21" t="str">
        <f>IFERROR(IF(I1080=1,INDEX( {"chinese","english","math","physics","chemistry","biology","politics","history","geography"},MATCH(C1080,{"语文","英语","数学","物理","化学","生物","政治","历史","地理"},0)),IF(I1080=2,INDEX(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1080,{"单项选择","阅读理解","信息匹配","完形填空","短文填空","单句填空","短文改错","单句改错","句型转换","翻译短语","翻译句子","词汇/短语及固搭","完成句子","听力"},0)),"")), "")</f>
        <v/>
      </c>
      <c r="E1080" s="21" t="str">
        <f t="shared" si="132"/>
        <v>知识点</v>
      </c>
      <c r="F1080" s="21" t="str">
        <f t="shared" si="133"/>
        <v>亚</v>
      </c>
      <c r="G1080" s="21" t="str">
        <f>INDEX( {"body","discipline","area","topic","point"},MATCH(E1080,{"知识体","知识域","知识区","知识主题","知识点"},0))</f>
        <v>point</v>
      </c>
      <c r="H1080" s="21" t="str">
        <f>INDEX( {"super","just","sub","infras"},MATCH(F1080,{"超","恰","亚","次"},0))</f>
        <v>sub</v>
      </c>
      <c r="I1080" s="21">
        <f>MATCH(E1080,{"知识体","知识域","知识区","知识主题","知识点"},0)-1</f>
        <v>4</v>
      </c>
      <c r="J1080" s="21">
        <f>MATCH(F1080,{"超","恰","亚","次"},0)-1</f>
        <v>2</v>
      </c>
      <c r="K1080" s="21" t="str">
        <f t="shared" si="134"/>
        <v>生物</v>
      </c>
      <c r="L1080" s="26" t="s">
        <v>1906</v>
      </c>
      <c r="M1080" s="23"/>
      <c r="N1080" s="23"/>
      <c r="O1080" s="24" t="str">
        <f t="shared" si="128"/>
        <v xml:space="preserve">
  - 
    name:  水在细胞中的功能
    title:  水在细胞中的功能
    description: 
    koLyro: point
    koLyri:  sub
    son: </v>
      </c>
      <c r="P1080" s="27" t="str">
        <f t="shared" si="135"/>
        <v xml:space="preserve">
            - 
              name:  水在细胞中的功能
              title:  水在细胞中的功能
              description: 
              koLyro: point
              koLyri:  sub
              son: </v>
      </c>
    </row>
    <row r="1081" spans="1:16" ht="15" customHeight="1">
      <c r="A1081" s="20">
        <f t="shared" si="129"/>
        <v>5</v>
      </c>
      <c r="B1081" s="21" t="str">
        <f t="shared" si="130"/>
        <v>知识亚点</v>
      </c>
      <c r="C1081" s="21" t="str">
        <f t="shared" si="131"/>
        <v>自由水/结合水与代谢、抗逆性的关系</v>
      </c>
      <c r="D1081" s="21" t="str">
        <f>IFERROR(IF(I1081=1,INDEX( {"chinese","english","math","physics","chemistry","biology","politics","history","geography"},MATCH(C1081,{"语文","英语","数学","物理","化学","生物","政治","历史","地理"},0)),IF(I1081=2,INDEX(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1081,{"单项选择","阅读理解","信息匹配","完形填空","短文填空","单句填空","短文改错","单句改错","句型转换","翻译短语","翻译句子","词汇/短语及固搭","完成句子","听力"},0)),"")), "")</f>
        <v/>
      </c>
      <c r="E1081" s="21" t="str">
        <f t="shared" si="132"/>
        <v>知识点</v>
      </c>
      <c r="F1081" s="21" t="str">
        <f t="shared" si="133"/>
        <v>亚</v>
      </c>
      <c r="G1081" s="21" t="str">
        <f>INDEX( {"body","discipline","area","topic","point"},MATCH(E1081,{"知识体","知识域","知识区","知识主题","知识点"},0))</f>
        <v>point</v>
      </c>
      <c r="H1081" s="21" t="str">
        <f>INDEX( {"super","just","sub","infras"},MATCH(F1081,{"超","恰","亚","次"},0))</f>
        <v>sub</v>
      </c>
      <c r="I1081" s="21">
        <f>MATCH(E1081,{"知识体","知识域","知识区","知识主题","知识点"},0)-1</f>
        <v>4</v>
      </c>
      <c r="J1081" s="21">
        <f>MATCH(F1081,{"超","恰","亚","次"},0)-1</f>
        <v>2</v>
      </c>
      <c r="K1081" s="21" t="str">
        <f t="shared" si="134"/>
        <v>生物</v>
      </c>
      <c r="L1081" s="26" t="s">
        <v>1907</v>
      </c>
      <c r="M1081" s="23"/>
      <c r="N1081" s="23"/>
      <c r="O1081" s="24" t="str">
        <f t="shared" si="128"/>
        <v xml:space="preserve">
  - 
    name:  自由水/结合水与代谢、抗逆性的关系
    title:  自由水/结合水与代谢、抗逆性的关系
    description: 
    koLyro: point
    koLyri:  sub
    son: </v>
      </c>
      <c r="P1081" s="27" t="str">
        <f t="shared" si="135"/>
        <v xml:space="preserve">
            - 
              name:  自由水/结合水与代谢、抗逆性的关系
              title:  自由水/结合水与代谢、抗逆性的关系
              description: 
              koLyro: point
              koLyri:  sub
              son: </v>
      </c>
    </row>
    <row r="1082" spans="1:16" ht="15" customHeight="1">
      <c r="A1082" s="20">
        <f t="shared" si="129"/>
        <v>4</v>
      </c>
      <c r="B1082" s="21" t="str">
        <f t="shared" si="130"/>
        <v>知识点</v>
      </c>
      <c r="C1082" s="21" t="str">
        <f t="shared" si="131"/>
        <v>无机盐</v>
      </c>
      <c r="D1082" s="21" t="str">
        <f>IFERROR(IF(I1082=1,INDEX( {"chinese","english","math","physics","chemistry","biology","politics","history","geography"},MATCH(C1082,{"语文","英语","数学","物理","化学","生物","政治","历史","地理"},0)),IF(I1082=2,INDEX(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1082,{"单项选择","阅读理解","信息匹配","完形填空","短文填空","单句填空","短文改错","单句改错","句型转换","翻译短语","翻译句子","词汇/短语及固搭","完成句子","听力"},0)),"")), "")</f>
        <v/>
      </c>
      <c r="E1082" s="21" t="str">
        <f t="shared" si="132"/>
        <v>知识点</v>
      </c>
      <c r="F1082" s="21" t="str">
        <f t="shared" si="133"/>
        <v>恰</v>
      </c>
      <c r="G1082" s="21" t="str">
        <f>INDEX( {"body","discipline","area","topic","point"},MATCH(E1082,{"知识体","知识域","知识区","知识主题","知识点"},0))</f>
        <v>point</v>
      </c>
      <c r="H1082" s="21" t="str">
        <f>INDEX( {"super","just","sub","infras"},MATCH(F1082,{"超","恰","亚","次"},0))</f>
        <v>just</v>
      </c>
      <c r="I1082" s="21">
        <f>MATCH(E1082,{"知识体","知识域","知识区","知识主题","知识点"},0)-1</f>
        <v>4</v>
      </c>
      <c r="J1082" s="21">
        <f>MATCH(F1082,{"超","恰","亚","次"},0)-1</f>
        <v>1</v>
      </c>
      <c r="K1082" s="21" t="str">
        <f t="shared" si="134"/>
        <v>生物</v>
      </c>
      <c r="L1082" s="26" t="s">
        <v>1908</v>
      </c>
      <c r="M1082" s="23"/>
      <c r="N1082" s="23"/>
      <c r="O1082" s="24" t="str">
        <f t="shared" si="128"/>
        <v xml:space="preserve">
  - 
    name:  无机盐
    title:  无机盐
    description: 
    koLyro: point
    koLyri:  just
    son: </v>
      </c>
      <c r="P1082" s="27" t="str">
        <f t="shared" si="135"/>
        <v xml:space="preserve">
          - 
            name:  无机盐
            title:  无机盐
            description: 
            koLyro: point
            koLyri:  just
            son: </v>
      </c>
    </row>
    <row r="1083" spans="1:16" ht="15" customHeight="1">
      <c r="A1083" s="20">
        <f t="shared" si="129"/>
        <v>5</v>
      </c>
      <c r="B1083" s="21" t="str">
        <f t="shared" si="130"/>
        <v>知识亚点</v>
      </c>
      <c r="C1083" s="21" t="str">
        <f t="shared" si="131"/>
        <v>无机盐的存在形式</v>
      </c>
      <c r="D1083" s="21" t="str">
        <f>IFERROR(IF(I1083=1,INDEX( {"chinese","english","math","physics","chemistry","biology","politics","history","geography"},MATCH(C1083,{"语文","英语","数学","物理","化学","生物","政治","历史","地理"},0)),IF(I1083=2,INDEX(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1083,{"单项选择","阅读理解","信息匹配","完形填空","短文填空","单句填空","短文改错","单句改错","句型转换","翻译短语","翻译句子","词汇/短语及固搭","完成句子","听力"},0)),"")), "")</f>
        <v/>
      </c>
      <c r="E1083" s="21" t="str">
        <f t="shared" si="132"/>
        <v>知识点</v>
      </c>
      <c r="F1083" s="21" t="str">
        <f t="shared" si="133"/>
        <v>亚</v>
      </c>
      <c r="G1083" s="21" t="str">
        <f>INDEX( {"body","discipline","area","topic","point"},MATCH(E1083,{"知识体","知识域","知识区","知识主题","知识点"},0))</f>
        <v>point</v>
      </c>
      <c r="H1083" s="21" t="str">
        <f>INDEX( {"super","just","sub","infras"},MATCH(F1083,{"超","恰","亚","次"},0))</f>
        <v>sub</v>
      </c>
      <c r="I1083" s="21">
        <f>MATCH(E1083,{"知识体","知识域","知识区","知识主题","知识点"},0)-1</f>
        <v>4</v>
      </c>
      <c r="J1083" s="21">
        <f>MATCH(F1083,{"超","恰","亚","次"},0)-1</f>
        <v>2</v>
      </c>
      <c r="K1083" s="21" t="str">
        <f t="shared" si="134"/>
        <v>生物</v>
      </c>
      <c r="L1083" s="26" t="s">
        <v>1909</v>
      </c>
      <c r="M1083" s="23"/>
      <c r="N1083" s="23"/>
      <c r="O1083" s="24" t="str">
        <f t="shared" si="128"/>
        <v xml:space="preserve">
  - 
    name:  无机盐的存在形式
    title:  无机盐的存在形式
    description: 
    koLyro: point
    koLyri:  sub
    son: </v>
      </c>
      <c r="P1083" s="27" t="str">
        <f t="shared" si="135"/>
        <v xml:space="preserve">
            - 
              name:  无机盐的存在形式
              title:  无机盐的存在形式
              description: 
              koLyro: point
              koLyri:  sub
              son: </v>
      </c>
    </row>
    <row r="1084" spans="1:16" ht="15" customHeight="1">
      <c r="A1084" s="20">
        <f t="shared" si="129"/>
        <v>5</v>
      </c>
      <c r="B1084" s="21" t="str">
        <f t="shared" si="130"/>
        <v>知识亚点</v>
      </c>
      <c r="C1084" s="21" t="str">
        <f t="shared" si="131"/>
        <v>无机盐的含量</v>
      </c>
      <c r="D1084" s="21" t="str">
        <f>IFERROR(IF(I1084=1,INDEX( {"chinese","english","math","physics","chemistry","biology","politics","history","geography"},MATCH(C1084,{"语文","英语","数学","物理","化学","生物","政治","历史","地理"},0)),IF(I1084=2,INDEX(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1084,{"单项选择","阅读理解","信息匹配","完形填空","短文填空","单句填空","短文改错","单句改错","句型转换","翻译短语","翻译句子","词汇/短语及固搭","完成句子","听力"},0)),"")), "")</f>
        <v/>
      </c>
      <c r="E1084" s="21" t="str">
        <f t="shared" si="132"/>
        <v>知识点</v>
      </c>
      <c r="F1084" s="21" t="str">
        <f t="shared" si="133"/>
        <v>亚</v>
      </c>
      <c r="G1084" s="21" t="str">
        <f>INDEX( {"body","discipline","area","topic","point"},MATCH(E1084,{"知识体","知识域","知识区","知识主题","知识点"},0))</f>
        <v>point</v>
      </c>
      <c r="H1084" s="21" t="str">
        <f>INDEX( {"super","just","sub","infras"},MATCH(F1084,{"超","恰","亚","次"},0))</f>
        <v>sub</v>
      </c>
      <c r="I1084" s="21">
        <f>MATCH(E1084,{"知识体","知识域","知识区","知识主题","知识点"},0)-1</f>
        <v>4</v>
      </c>
      <c r="J1084" s="21">
        <f>MATCH(F1084,{"超","恰","亚","次"},0)-1</f>
        <v>2</v>
      </c>
      <c r="K1084" s="21" t="str">
        <f t="shared" si="134"/>
        <v>生物</v>
      </c>
      <c r="L1084" s="26" t="s">
        <v>1910</v>
      </c>
      <c r="M1084" s="23"/>
      <c r="N1084" s="23"/>
      <c r="O1084" s="24" t="str">
        <f t="shared" si="128"/>
        <v xml:space="preserve">
  - 
    name:  无机盐的含量
    title:  无机盐的含量
    description: 
    koLyro: point
    koLyri:  sub
    son: </v>
      </c>
      <c r="P1084" s="27" t="str">
        <f t="shared" si="135"/>
        <v xml:space="preserve">
            - 
              name:  无机盐的含量
              title:  无机盐的含量
              description: 
              koLyro: point
              koLyri:  sub
              son: </v>
      </c>
    </row>
    <row r="1085" spans="1:16" ht="15" customHeight="1">
      <c r="A1085" s="20">
        <f t="shared" si="129"/>
        <v>5</v>
      </c>
      <c r="B1085" s="21" t="str">
        <f t="shared" si="130"/>
        <v>知识亚点</v>
      </c>
      <c r="C1085" s="21" t="str">
        <f t="shared" si="131"/>
        <v>无机盐的功能</v>
      </c>
      <c r="D1085" s="21" t="str">
        <f>IFERROR(IF(I1085=1,INDEX( {"chinese","english","math","physics","chemistry","biology","politics","history","geography"},MATCH(C1085,{"语文","英语","数学","物理","化学","生物","政治","历史","地理"},0)),IF(I1085=2,INDEX(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1085,{"单项选择","阅读理解","信息匹配","完形填空","短文填空","单句填空","短文改错","单句改错","句型转换","翻译短语","翻译句子","词汇/短语及固搭","完成句子","听力"},0)),"")), "")</f>
        <v/>
      </c>
      <c r="E1085" s="21" t="str">
        <f t="shared" si="132"/>
        <v>知识点</v>
      </c>
      <c r="F1085" s="21" t="str">
        <f t="shared" si="133"/>
        <v>亚</v>
      </c>
      <c r="G1085" s="21" t="str">
        <f>INDEX( {"body","discipline","area","topic","point"},MATCH(E1085,{"知识体","知识域","知识区","知识主题","知识点"},0))</f>
        <v>point</v>
      </c>
      <c r="H1085" s="21" t="str">
        <f>INDEX( {"super","just","sub","infras"},MATCH(F1085,{"超","恰","亚","次"},0))</f>
        <v>sub</v>
      </c>
      <c r="I1085" s="21">
        <f>MATCH(E1085,{"知识体","知识域","知识区","知识主题","知识点"},0)-1</f>
        <v>4</v>
      </c>
      <c r="J1085" s="21">
        <f>MATCH(F1085,{"超","恰","亚","次"},0)-1</f>
        <v>2</v>
      </c>
      <c r="K1085" s="21" t="str">
        <f t="shared" si="134"/>
        <v>生物</v>
      </c>
      <c r="L1085" s="26" t="s">
        <v>1911</v>
      </c>
      <c r="M1085" s="23"/>
      <c r="N1085" s="23"/>
      <c r="O1085" s="24" t="str">
        <f t="shared" si="128"/>
        <v xml:space="preserve">
  - 
    name:  无机盐的功能
    title:  无机盐的功能
    description: 
    koLyro: point
    koLyri:  sub
    son: </v>
      </c>
      <c r="P1085" s="27" t="str">
        <f t="shared" si="135"/>
        <v xml:space="preserve">
            - 
              name:  无机盐的功能
              title:  无机盐的功能
              description: 
              koLyro: point
              koLyri:  sub
              son: </v>
      </c>
    </row>
    <row r="1086" spans="1:16" ht="15" customHeight="1">
      <c r="A1086" s="20">
        <f t="shared" si="129"/>
        <v>5</v>
      </c>
      <c r="B1086" s="21" t="str">
        <f t="shared" si="130"/>
        <v>知识亚点</v>
      </c>
      <c r="C1086" s="21" t="str">
        <f t="shared" si="131"/>
        <v>无机盐功能的实验验证</v>
      </c>
      <c r="D1086" s="21" t="str">
        <f>IFERROR(IF(I1086=1,INDEX( {"chinese","english","math","physics","chemistry","biology","politics","history","geography"},MATCH(C1086,{"语文","英语","数学","物理","化学","生物","政治","历史","地理"},0)),IF(I1086=2,INDEX(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1086,{"单项选择","阅读理解","信息匹配","完形填空","短文填空","单句填空","短文改错","单句改错","句型转换","翻译短语","翻译句子","词汇/短语及固搭","完成句子","听力"},0)),"")), "")</f>
        <v/>
      </c>
      <c r="E1086" s="21" t="str">
        <f t="shared" si="132"/>
        <v>知识点</v>
      </c>
      <c r="F1086" s="21" t="str">
        <f t="shared" si="133"/>
        <v>亚</v>
      </c>
      <c r="G1086" s="21" t="str">
        <f>INDEX( {"body","discipline","area","topic","point"},MATCH(E1086,{"知识体","知识域","知识区","知识主题","知识点"},0))</f>
        <v>point</v>
      </c>
      <c r="H1086" s="21" t="str">
        <f>INDEX( {"super","just","sub","infras"},MATCH(F1086,{"超","恰","亚","次"},0))</f>
        <v>sub</v>
      </c>
      <c r="I1086" s="21">
        <f>MATCH(E1086,{"知识体","知识域","知识区","知识主题","知识点"},0)-1</f>
        <v>4</v>
      </c>
      <c r="J1086" s="21">
        <f>MATCH(F1086,{"超","恰","亚","次"},0)-1</f>
        <v>2</v>
      </c>
      <c r="K1086" s="21" t="str">
        <f t="shared" si="134"/>
        <v>生物</v>
      </c>
      <c r="L1086" s="26" t="s">
        <v>1912</v>
      </c>
      <c r="M1086" s="23"/>
      <c r="N1086" s="23"/>
      <c r="O1086" s="24" t="str">
        <f t="shared" si="128"/>
        <v xml:space="preserve">
  - 
    name:  无机盐功能的实验验证
    title:  无机盐功能的实验验证
    description: 
    koLyro: point
    koLyri:  sub
    son: </v>
      </c>
      <c r="P1086" s="27" t="str">
        <f t="shared" si="135"/>
        <v xml:space="preserve">
            - 
              name:  无机盐功能的实验验证
              title:  无机盐功能的实验验证
              description: 
              koLyro: point
              koLyri:  sub
              son: </v>
      </c>
    </row>
    <row r="1087" spans="1:16" ht="15" customHeight="1">
      <c r="A1087" s="20">
        <f t="shared" si="129"/>
        <v>3</v>
      </c>
      <c r="B1087" s="21" t="str">
        <f t="shared" si="130"/>
        <v>知识主题</v>
      </c>
      <c r="C1087" s="21" t="str">
        <f t="shared" si="131"/>
        <v>3. 遗传信息的携带者——核酸</v>
      </c>
      <c r="D1087" s="21" t="str">
        <f>IFERROR(IF(I1087=1,INDEX( {"chinese","english","math","physics","chemistry","biology","politics","history","geography"},MATCH(C1087,{"语文","英语","数学","物理","化学","生物","政治","历史","地理"},0)),IF(I1087=2,INDEX(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1087,{"单项选择","阅读理解","信息匹配","完形填空","短文填空","单句填空","短文改错","单句改错","句型转换","翻译短语","翻译句子","词汇/短语及固搭","完成句子","听力"},0)),"")), "")</f>
        <v/>
      </c>
      <c r="E1087" s="21" t="str">
        <f t="shared" si="132"/>
        <v>知识主题</v>
      </c>
      <c r="F1087" s="21" t="str">
        <f t="shared" si="133"/>
        <v>恰</v>
      </c>
      <c r="G1087" s="21" t="str">
        <f>INDEX( {"body","discipline","area","topic","point"},MATCH(E1087,{"知识体","知识域","知识区","知识主题","知识点"},0))</f>
        <v>topic</v>
      </c>
      <c r="H1087" s="21" t="str">
        <f>INDEX( {"super","just","sub","infras"},MATCH(F1087,{"超","恰","亚","次"},0))</f>
        <v>just</v>
      </c>
      <c r="I1087" s="21">
        <f>MATCH(E1087,{"知识体","知识域","知识区","知识主题","知识点"},0)-1</f>
        <v>3</v>
      </c>
      <c r="J1087" s="21">
        <f>MATCH(F1087,{"超","恰","亚","次"},0)-1</f>
        <v>1</v>
      </c>
      <c r="K1087" s="21" t="str">
        <f t="shared" si="134"/>
        <v>生物</v>
      </c>
      <c r="L1087" s="26" t="s">
        <v>1913</v>
      </c>
      <c r="M1087" s="23"/>
      <c r="N1087" s="23"/>
      <c r="O1087" s="24" t="str">
        <f t="shared" si="128"/>
        <v xml:space="preserve">
  - 
    name:  3. 遗传信息的携带者——核酸
    title:  3. 遗传信息的携带者——核酸
    description: 
    koLyro: topic
    koLyri:  just
    son: </v>
      </c>
      <c r="P1087" s="27" t="str">
        <f t="shared" si="135"/>
        <v xml:space="preserve">
        - 
          name:  3. 遗传信息的携带者——核酸
          title:  3. 遗传信息的携带者——核酸
          description: 
          koLyro: topic
          koLyri:  just
          son: </v>
      </c>
    </row>
    <row r="1088" spans="1:16" ht="15" customHeight="1">
      <c r="A1088" s="20">
        <f t="shared" si="129"/>
        <v>4</v>
      </c>
      <c r="B1088" s="21" t="str">
        <f t="shared" si="130"/>
        <v>知识点</v>
      </c>
      <c r="C1088" s="21" t="str">
        <f t="shared" si="131"/>
        <v>核酸</v>
      </c>
      <c r="D1088" s="21" t="str">
        <f>IFERROR(IF(I1088=1,INDEX( {"chinese","english","math","physics","chemistry","biology","politics","history","geography"},MATCH(C1088,{"语文","英语","数学","物理","化学","生物","政治","历史","地理"},0)),IF(I1088=2,INDEX(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1088,{"单项选择","阅读理解","信息匹配","完形填空","短文填空","单句填空","短文改错","单句改错","句型转换","翻译短语","翻译句子","词汇/短语及固搭","完成句子","听力"},0)),"")), "")</f>
        <v/>
      </c>
      <c r="E1088" s="21" t="str">
        <f t="shared" si="132"/>
        <v>知识点</v>
      </c>
      <c r="F1088" s="21" t="str">
        <f t="shared" si="133"/>
        <v>恰</v>
      </c>
      <c r="G1088" s="21" t="str">
        <f>INDEX( {"body","discipline","area","topic","point"},MATCH(E1088,{"知识体","知识域","知识区","知识主题","知识点"},0))</f>
        <v>point</v>
      </c>
      <c r="H1088" s="21" t="str">
        <f>INDEX( {"super","just","sub","infras"},MATCH(F1088,{"超","恰","亚","次"},0))</f>
        <v>just</v>
      </c>
      <c r="I1088" s="21">
        <f>MATCH(E1088,{"知识体","知识域","知识区","知识主题","知识点"},0)-1</f>
        <v>4</v>
      </c>
      <c r="J1088" s="21">
        <f>MATCH(F1088,{"超","恰","亚","次"},0)-1</f>
        <v>1</v>
      </c>
      <c r="K1088" s="21" t="str">
        <f t="shared" si="134"/>
        <v>生物</v>
      </c>
      <c r="L1088" s="26" t="s">
        <v>1914</v>
      </c>
      <c r="M1088" s="23"/>
      <c r="N1088" s="23"/>
      <c r="O1088" s="24" t="str">
        <f t="shared" si="128"/>
        <v xml:space="preserve">
  - 
    name:  核酸
    title:  核酸
    description: 
    koLyro: point
    koLyri:  just
    son: </v>
      </c>
      <c r="P1088" s="27" t="str">
        <f t="shared" si="135"/>
        <v xml:space="preserve">
          - 
            name:  核酸
            title:  核酸
            description: 
            koLyro: point
            koLyri:  just
            son: </v>
      </c>
    </row>
    <row r="1089" spans="1:16" ht="15" customHeight="1">
      <c r="A1089" s="20">
        <f t="shared" si="129"/>
        <v>4</v>
      </c>
      <c r="B1089" s="21" t="str">
        <f t="shared" si="130"/>
        <v>知识点</v>
      </c>
      <c r="C1089" s="21" t="str">
        <f t="shared" si="131"/>
        <v>核酸的结构</v>
      </c>
      <c r="D1089" s="21" t="str">
        <f>IFERROR(IF(I1089=1,INDEX( {"chinese","english","math","physics","chemistry","biology","politics","history","geography"},MATCH(C1089,{"语文","英语","数学","物理","化学","生物","政治","历史","地理"},0)),IF(I1089=2,INDEX(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1089,{"单项选择","阅读理解","信息匹配","完形填空","短文填空","单句填空","短文改错","单句改错","句型转换","翻译短语","翻译句子","词汇/短语及固搭","完成句子","听力"},0)),"")), "")</f>
        <v/>
      </c>
      <c r="E1089" s="21" t="str">
        <f t="shared" si="132"/>
        <v>知识点</v>
      </c>
      <c r="F1089" s="21" t="str">
        <f t="shared" si="133"/>
        <v>恰</v>
      </c>
      <c r="G1089" s="21" t="str">
        <f>INDEX( {"body","discipline","area","topic","point"},MATCH(E1089,{"知识体","知识域","知识区","知识主题","知识点"},0))</f>
        <v>point</v>
      </c>
      <c r="H1089" s="21" t="str">
        <f>INDEX( {"super","just","sub","infras"},MATCH(F1089,{"超","恰","亚","次"},0))</f>
        <v>just</v>
      </c>
      <c r="I1089" s="21">
        <f>MATCH(E1089,{"知识体","知识域","知识区","知识主题","知识点"},0)-1</f>
        <v>4</v>
      </c>
      <c r="J1089" s="21">
        <f>MATCH(F1089,{"超","恰","亚","次"},0)-1</f>
        <v>1</v>
      </c>
      <c r="K1089" s="21" t="str">
        <f t="shared" si="134"/>
        <v>生物</v>
      </c>
      <c r="L1089" s="26" t="s">
        <v>1915</v>
      </c>
      <c r="M1089" s="23"/>
      <c r="N1089" s="23"/>
      <c r="O1089" s="24" t="str">
        <f t="shared" si="128"/>
        <v xml:space="preserve">
  - 
    name:  核酸的结构
    title:  核酸的结构
    description: 
    koLyro: point
    koLyri:  just
    son: </v>
      </c>
      <c r="P1089" s="27" t="str">
        <f t="shared" si="135"/>
        <v xml:space="preserve">
          - 
            name:  核酸的结构
            title:  核酸的结构
            description: 
            koLyro: point
            koLyri:  just
            son: </v>
      </c>
    </row>
    <row r="1090" spans="1:16" ht="15" customHeight="1">
      <c r="A1090" s="20">
        <f t="shared" si="129"/>
        <v>5</v>
      </c>
      <c r="B1090" s="21" t="str">
        <f t="shared" si="130"/>
        <v>知识亚点</v>
      </c>
      <c r="C1090" s="21" t="str">
        <f t="shared" si="131"/>
        <v>核酸的组成元素：C、H、O、N、P</v>
      </c>
      <c r="D1090" s="21" t="str">
        <f>IFERROR(IF(I1090=1,INDEX( {"chinese","english","math","physics","chemistry","biology","politics","history","geography"},MATCH(C1090,{"语文","英语","数学","物理","化学","生物","政治","历史","地理"},0)),IF(I1090=2,INDEX(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1090,{"单项选择","阅读理解","信息匹配","完形填空","短文填空","单句填空","短文改错","单句改错","句型转换","翻译短语","翻译句子","词汇/短语及固搭","完成句子","听力"},0)),"")), "")</f>
        <v/>
      </c>
      <c r="E1090" s="21" t="str">
        <f t="shared" si="132"/>
        <v>知识点</v>
      </c>
      <c r="F1090" s="21" t="str">
        <f t="shared" si="133"/>
        <v>亚</v>
      </c>
      <c r="G1090" s="21" t="str">
        <f>INDEX( {"body","discipline","area","topic","point"},MATCH(E1090,{"知识体","知识域","知识区","知识主题","知识点"},0))</f>
        <v>point</v>
      </c>
      <c r="H1090" s="21" t="str">
        <f>INDEX( {"super","just","sub","infras"},MATCH(F1090,{"超","恰","亚","次"},0))</f>
        <v>sub</v>
      </c>
      <c r="I1090" s="21">
        <f>MATCH(E1090,{"知识体","知识域","知识区","知识主题","知识点"},0)-1</f>
        <v>4</v>
      </c>
      <c r="J1090" s="21">
        <f>MATCH(F1090,{"超","恰","亚","次"},0)-1</f>
        <v>2</v>
      </c>
      <c r="K1090" s="21" t="str">
        <f t="shared" si="134"/>
        <v>生物</v>
      </c>
      <c r="L1090" s="26" t="s">
        <v>1916</v>
      </c>
      <c r="M1090" s="23"/>
      <c r="N1090" s="23"/>
      <c r="O1090" s="24" t="str">
        <f t="shared" si="128"/>
        <v xml:space="preserve">
  - 
    name:  核酸的组成元素：C、H、O、N、P
    title:  核酸的组成元素：C、H、O、N、P
    description: 
    koLyro: point
    koLyri:  sub
    son: </v>
      </c>
      <c r="P1090" s="27" t="str">
        <f t="shared" si="135"/>
        <v xml:space="preserve">
            - 
              name:  核酸的组成元素：C、H、O、N、P
              title:  核酸的组成元素：C、H、O、N、P
              description: 
              koLyro: point
              koLyri:  sub
              son: </v>
      </c>
    </row>
    <row r="1091" spans="1:16" ht="15" customHeight="1">
      <c r="A1091" s="20">
        <f t="shared" si="129"/>
        <v>4</v>
      </c>
      <c r="B1091" s="21" t="str">
        <f t="shared" si="130"/>
        <v>知识点</v>
      </c>
      <c r="C1091" s="21" t="str">
        <f t="shared" si="131"/>
        <v>核酸的功能</v>
      </c>
      <c r="D1091" s="21" t="str">
        <f>IFERROR(IF(I1091=1,INDEX( {"chinese","english","math","physics","chemistry","biology","politics","history","geography"},MATCH(C1091,{"语文","英语","数学","物理","化学","生物","政治","历史","地理"},0)),IF(I1091=2,INDEX(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1091,{"单项选择","阅读理解","信息匹配","完形填空","短文填空","单句填空","短文改错","单句改错","句型转换","翻译短语","翻译句子","词汇/短语及固搭","完成句子","听力"},0)),"")), "")</f>
        <v/>
      </c>
      <c r="E1091" s="21" t="str">
        <f t="shared" si="132"/>
        <v>知识点</v>
      </c>
      <c r="F1091" s="21" t="str">
        <f t="shared" si="133"/>
        <v>恰</v>
      </c>
      <c r="G1091" s="21" t="str">
        <f>INDEX( {"body","discipline","area","topic","point"},MATCH(E1091,{"知识体","知识域","知识区","知识主题","知识点"},0))</f>
        <v>point</v>
      </c>
      <c r="H1091" s="21" t="str">
        <f>INDEX( {"super","just","sub","infras"},MATCH(F1091,{"超","恰","亚","次"},0))</f>
        <v>just</v>
      </c>
      <c r="I1091" s="21">
        <f>MATCH(E1091,{"知识体","知识域","知识区","知识主题","知识点"},0)-1</f>
        <v>4</v>
      </c>
      <c r="J1091" s="21">
        <f>MATCH(F1091,{"超","恰","亚","次"},0)-1</f>
        <v>1</v>
      </c>
      <c r="K1091" s="21" t="str">
        <f t="shared" si="134"/>
        <v>生物</v>
      </c>
      <c r="L1091" s="26" t="s">
        <v>1917</v>
      </c>
      <c r="M1091" s="23"/>
      <c r="N1091" s="23"/>
      <c r="O1091" s="24" t="str">
        <f t="shared" ref="O1091:O1154" si="136">SUBSTITUTE(SUBSTITUTE(SUBSTITUTE(SUBSTITUTE($O$1,"NAME",IF(D1091="",C1091,D1091)),"TITLE",C1091),"KO_LYRO",G1091),"KO_LYRI",H1091)</f>
        <v xml:space="preserve">
  - 
    name:  核酸的功能
    title:  核酸的功能
    description: 
    koLyro: point
    koLyri:  just
    son: </v>
      </c>
      <c r="P1091" s="27" t="str">
        <f t="shared" si="135"/>
        <v xml:space="preserve">
          - 
            name:  核酸的功能
            title:  核酸的功能
            description: 
            koLyro: point
            koLyri:  just
            son: </v>
      </c>
    </row>
    <row r="1092" spans="1:16" ht="15" customHeight="1">
      <c r="A1092" s="20">
        <f t="shared" ref="A1092:A1155" si="137">IFERROR(FIND("├",L1092),0)</f>
        <v>4</v>
      </c>
      <c r="B1092" s="21" t="str">
        <f t="shared" ref="B1092:B1155" si="138">MID(L1092,FIND("«",L1092)+1,FIND("»",L1092)-FIND("«",L1092)-1)</f>
        <v>知识点</v>
      </c>
      <c r="C1092" s="21" t="str">
        <f t="shared" ref="C1092:C1155" si="139">RIGHT(L1092,LEN(L1092)-FIND("»",L1092))</f>
        <v>核酸分子的多样性和特异性</v>
      </c>
      <c r="D1092" s="21" t="str">
        <f>IFERROR(IF(I1092=1,INDEX( {"chinese","english","math","physics","chemistry","biology","politics","history","geography"},MATCH(C1092,{"语文","英语","数学","物理","化学","生物","政治","历史","地理"},0)),IF(I1092=2,INDEX(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1092,{"单项选择","阅读理解","信息匹配","完形填空","短文填空","单句填空","短文改错","单句改错","句型转换","翻译短语","翻译句子","词汇/短语及固搭","完成句子","听力"},0)),"")), "")</f>
        <v/>
      </c>
      <c r="E1092" s="21" t="str">
        <f t="shared" ref="E1092:E1155" si="140">SUBSTITUTE(SUBSTITUTE(SUBSTITUTE(SUBSTITUTE(B1092,"超",""),"恰",""),"亚",""),"次","")</f>
        <v>知识点</v>
      </c>
      <c r="F1092" s="21" t="str">
        <f t="shared" ref="F1092:F1155" si="141">IF(IFERROR(FIND("超",B1092),-1)&gt;0,"超",  IF(IFERROR(FIND("亚",B1092),-1)&gt;0,"亚",   IF(IFERROR(FIND("次",B1092),-1)&gt;0,"次",    "恰"  )))</f>
        <v>恰</v>
      </c>
      <c r="G1092" s="21" t="str">
        <f>INDEX( {"body","discipline","area","topic","point"},MATCH(E1092,{"知识体","知识域","知识区","知识主题","知识点"},0))</f>
        <v>point</v>
      </c>
      <c r="H1092" s="21" t="str">
        <f>INDEX( {"super","just","sub","infras"},MATCH(F1092,{"超","恰","亚","次"},0))</f>
        <v>just</v>
      </c>
      <c r="I1092" s="21">
        <f>MATCH(E1092,{"知识体","知识域","知识区","知识主题","知识点"},0)-1</f>
        <v>4</v>
      </c>
      <c r="J1092" s="21">
        <f>MATCH(F1092,{"超","恰","亚","次"},0)-1</f>
        <v>1</v>
      </c>
      <c r="K1092" s="21" t="str">
        <f t="shared" ref="K1092:K1155" si="142">IF(I1092=0,"",IF(I1092=1,C1092,K1091))</f>
        <v>生物</v>
      </c>
      <c r="L1092" s="26" t="s">
        <v>1918</v>
      </c>
      <c r="M1092" s="23"/>
      <c r="N1092" s="23"/>
      <c r="O1092" s="24" t="str">
        <f t="shared" si="136"/>
        <v xml:space="preserve">
  - 
    name:  核酸分子的多样性和特异性
    title:  核酸分子的多样性和特异性
    description: 
    koLyro: point
    koLyri:  just
    son: </v>
      </c>
      <c r="P1092" s="27" t="str">
        <f t="shared" si="135"/>
        <v xml:space="preserve">
          - 
            name:  核酸分子的多样性和特异性
            title:  核酸分子的多样性和特异性
            description: 
            koLyro: point
            koLyri:  just
            son: </v>
      </c>
    </row>
    <row r="1093" spans="1:16" ht="15" customHeight="1">
      <c r="A1093" s="20">
        <f t="shared" si="137"/>
        <v>4</v>
      </c>
      <c r="B1093" s="21" t="str">
        <f t="shared" si="138"/>
        <v>知识点</v>
      </c>
      <c r="C1093" s="21" t="str">
        <f t="shared" si="139"/>
        <v>DNA与RNA的比较</v>
      </c>
      <c r="D1093" s="21" t="str">
        <f>IFERROR(IF(I1093=1,INDEX( {"chinese","english","math","physics","chemistry","biology","politics","history","geography"},MATCH(C1093,{"语文","英语","数学","物理","化学","生物","政治","历史","地理"},0)),IF(I1093=2,INDEX(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1093,{"单项选择","阅读理解","信息匹配","完形填空","短文填空","单句填空","短文改错","单句改错","句型转换","翻译短语","翻译句子","词汇/短语及固搭","完成句子","听力"},0)),"")), "")</f>
        <v/>
      </c>
      <c r="E1093" s="21" t="str">
        <f t="shared" si="140"/>
        <v>知识点</v>
      </c>
      <c r="F1093" s="21" t="str">
        <f t="shared" si="141"/>
        <v>恰</v>
      </c>
      <c r="G1093" s="21" t="str">
        <f>INDEX( {"body","discipline","area","topic","point"},MATCH(E1093,{"知识体","知识域","知识区","知识主题","知识点"},0))</f>
        <v>point</v>
      </c>
      <c r="H1093" s="21" t="str">
        <f>INDEX( {"super","just","sub","infras"},MATCH(F1093,{"超","恰","亚","次"},0))</f>
        <v>just</v>
      </c>
      <c r="I1093" s="21">
        <f>MATCH(E1093,{"知识体","知识域","知识区","知识主题","知识点"},0)-1</f>
        <v>4</v>
      </c>
      <c r="J1093" s="21">
        <f>MATCH(F1093,{"超","恰","亚","次"},0)-1</f>
        <v>1</v>
      </c>
      <c r="K1093" s="21" t="str">
        <f t="shared" si="142"/>
        <v>生物</v>
      </c>
      <c r="L1093" s="26" t="s">
        <v>1919</v>
      </c>
      <c r="M1093" s="23"/>
      <c r="N1093" s="23"/>
      <c r="O1093" s="24" t="str">
        <f t="shared" si="136"/>
        <v xml:space="preserve">
  - 
    name:  DNA与RNA的比较
    title:  DNA与RNA的比较
    description: 
    koLyro: point
    koLyri:  just
    son: </v>
      </c>
      <c r="P1093" s="27" t="str">
        <f t="shared" ref="P1093:P1156" si="143">SUBSTITUTE(O1093,CHAR(10),CHAR(10)&amp;REPT("  ",A1093))</f>
        <v xml:space="preserve">
          - 
            name:  DNA与RNA的比较
            title:  DNA与RNA的比较
            description: 
            koLyro: point
            koLyri:  just
            son: </v>
      </c>
    </row>
    <row r="1094" spans="1:16" ht="15" customHeight="1">
      <c r="A1094" s="20">
        <f t="shared" si="137"/>
        <v>4</v>
      </c>
      <c r="B1094" s="21" t="str">
        <f t="shared" si="138"/>
        <v>知识点</v>
      </c>
      <c r="C1094" s="21" t="str">
        <f t="shared" si="139"/>
        <v>观察DNA和RNA在细胞中的分布</v>
      </c>
      <c r="D1094" s="21" t="str">
        <f>IFERROR(IF(I1094=1,INDEX( {"chinese","english","math","physics","chemistry","biology","politics","history","geography"},MATCH(C1094,{"语文","英语","数学","物理","化学","生物","政治","历史","地理"},0)),IF(I1094=2,INDEX(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1094,{"单项选择","阅读理解","信息匹配","完形填空","短文填空","单句填空","短文改错","单句改错","句型转换","翻译短语","翻译句子","词汇/短语及固搭","完成句子","听力"},0)),"")), "")</f>
        <v/>
      </c>
      <c r="E1094" s="21" t="str">
        <f t="shared" si="140"/>
        <v>知识点</v>
      </c>
      <c r="F1094" s="21" t="str">
        <f t="shared" si="141"/>
        <v>恰</v>
      </c>
      <c r="G1094" s="21" t="str">
        <f>INDEX( {"body","discipline","area","topic","point"},MATCH(E1094,{"知识体","知识域","知识区","知识主题","知识点"},0))</f>
        <v>point</v>
      </c>
      <c r="H1094" s="21" t="str">
        <f>INDEX( {"super","just","sub","infras"},MATCH(F1094,{"超","恰","亚","次"},0))</f>
        <v>just</v>
      </c>
      <c r="I1094" s="21">
        <f>MATCH(E1094,{"知识体","知识域","知识区","知识主题","知识点"},0)-1</f>
        <v>4</v>
      </c>
      <c r="J1094" s="21">
        <f>MATCH(F1094,{"超","恰","亚","次"},0)-1</f>
        <v>1</v>
      </c>
      <c r="K1094" s="21" t="str">
        <f t="shared" si="142"/>
        <v>生物</v>
      </c>
      <c r="L1094" s="26" t="s">
        <v>1920</v>
      </c>
      <c r="M1094" s="23"/>
      <c r="N1094" s="23"/>
      <c r="O1094" s="24" t="str">
        <f t="shared" si="136"/>
        <v xml:space="preserve">
  - 
    name:  观察DNA和RNA在细胞中的分布
    title:  观察DNA和RNA在细胞中的分布
    description: 
    koLyro: point
    koLyri:  just
    son: </v>
      </c>
      <c r="P1094" s="27" t="str">
        <f t="shared" si="143"/>
        <v xml:space="preserve">
          - 
            name:  观察DNA和RNA在细胞中的分布
            title:  观察DNA和RNA在细胞中的分布
            description: 
            koLyro: point
            koLyri:  just
            son: </v>
      </c>
    </row>
    <row r="1095" spans="1:16" ht="15" customHeight="1">
      <c r="A1095" s="20">
        <f t="shared" si="137"/>
        <v>5</v>
      </c>
      <c r="B1095" s="21" t="str">
        <f t="shared" si="138"/>
        <v>知识亚点</v>
      </c>
      <c r="C1095" s="21" t="str">
        <f t="shared" si="139"/>
        <v>DNA和RNA的分布</v>
      </c>
      <c r="D1095" s="21" t="str">
        <f>IFERROR(IF(I1095=1,INDEX( {"chinese","english","math","physics","chemistry","biology","politics","history","geography"},MATCH(C1095,{"语文","英语","数学","物理","化学","生物","政治","历史","地理"},0)),IF(I1095=2,INDEX(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1095,{"单项选择","阅读理解","信息匹配","完形填空","短文填空","单句填空","短文改错","单句改错","句型转换","翻译短语","翻译句子","词汇/短语及固搭","完成句子","听力"},0)),"")), "")</f>
        <v/>
      </c>
      <c r="E1095" s="21" t="str">
        <f t="shared" si="140"/>
        <v>知识点</v>
      </c>
      <c r="F1095" s="21" t="str">
        <f t="shared" si="141"/>
        <v>亚</v>
      </c>
      <c r="G1095" s="21" t="str">
        <f>INDEX( {"body","discipline","area","topic","point"},MATCH(E1095,{"知识体","知识域","知识区","知识主题","知识点"},0))</f>
        <v>point</v>
      </c>
      <c r="H1095" s="21" t="str">
        <f>INDEX( {"super","just","sub","infras"},MATCH(F1095,{"超","恰","亚","次"},0))</f>
        <v>sub</v>
      </c>
      <c r="I1095" s="21">
        <f>MATCH(E1095,{"知识体","知识域","知识区","知识主题","知识点"},0)-1</f>
        <v>4</v>
      </c>
      <c r="J1095" s="21">
        <f>MATCH(F1095,{"超","恰","亚","次"},0)-1</f>
        <v>2</v>
      </c>
      <c r="K1095" s="21" t="str">
        <f t="shared" si="142"/>
        <v>生物</v>
      </c>
      <c r="L1095" s="26" t="s">
        <v>4592</v>
      </c>
      <c r="M1095" s="23"/>
      <c r="N1095" s="23"/>
      <c r="O1095" s="24" t="str">
        <f t="shared" si="136"/>
        <v xml:space="preserve">
  - 
    name:  DNA和RNA的分布
    title:  DNA和RNA的分布
    description: 
    koLyro: point
    koLyri:  sub
    son: </v>
      </c>
      <c r="P1095" s="27" t="str">
        <f t="shared" si="143"/>
        <v xml:space="preserve">
            - 
              name:  DNA和RNA的分布
              title:  DNA和RNA的分布
              description: 
              koLyro: point
              koLyri:  sub
              son: </v>
      </c>
    </row>
    <row r="1096" spans="1:16" ht="15" customHeight="1">
      <c r="A1096" s="20">
        <f t="shared" si="137"/>
        <v>4</v>
      </c>
      <c r="B1096" s="21" t="str">
        <f t="shared" si="138"/>
        <v>知识点</v>
      </c>
      <c r="C1096" s="21" t="str">
        <f t="shared" si="139"/>
        <v>不同生物的核酸、核苷酸、碱基</v>
      </c>
      <c r="D1096" s="21" t="str">
        <f>IFERROR(IF(I1096=1,INDEX( {"chinese","english","math","physics","chemistry","biology","politics","history","geography"},MATCH(C1096,{"语文","英语","数学","物理","化学","生物","政治","历史","地理"},0)),IF(I1096=2,INDEX(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1096,{"单项选择","阅读理解","信息匹配","完形填空","短文填空","单句填空","短文改错","单句改错","句型转换","翻译短语","翻译句子","词汇/短语及固搭","完成句子","听力"},0)),"")), "")</f>
        <v/>
      </c>
      <c r="E1096" s="21" t="str">
        <f t="shared" si="140"/>
        <v>知识点</v>
      </c>
      <c r="F1096" s="21" t="str">
        <f t="shared" si="141"/>
        <v>恰</v>
      </c>
      <c r="G1096" s="21" t="str">
        <f>INDEX( {"body","discipline","area","topic","point"},MATCH(E1096,{"知识体","知识域","知识区","知识主题","知识点"},0))</f>
        <v>point</v>
      </c>
      <c r="H1096" s="21" t="str">
        <f>INDEX( {"super","just","sub","infras"},MATCH(F1096,{"超","恰","亚","次"},0))</f>
        <v>just</v>
      </c>
      <c r="I1096" s="21">
        <f>MATCH(E1096,{"知识体","知识域","知识区","知识主题","知识点"},0)-1</f>
        <v>4</v>
      </c>
      <c r="J1096" s="21">
        <f>MATCH(F1096,{"超","恰","亚","次"},0)-1</f>
        <v>1</v>
      </c>
      <c r="K1096" s="21" t="str">
        <f t="shared" si="142"/>
        <v>生物</v>
      </c>
      <c r="L1096" s="26" t="s">
        <v>1921</v>
      </c>
      <c r="M1096" s="23"/>
      <c r="N1096" s="23"/>
      <c r="O1096" s="24" t="str">
        <f t="shared" si="136"/>
        <v xml:space="preserve">
  - 
    name:  不同生物的核酸、核苷酸、碱基
    title:  不同生物的核酸、核苷酸、碱基
    description: 
    koLyro: point
    koLyri:  just
    son: </v>
      </c>
      <c r="P1096" s="27" t="str">
        <f t="shared" si="143"/>
        <v xml:space="preserve">
          - 
            name:  不同生物的核酸、核苷酸、碱基
            title:  不同生物的核酸、核苷酸、碱基
            description: 
            koLyro: point
            koLyri:  just
            son: </v>
      </c>
    </row>
    <row r="1097" spans="1:16" ht="15" customHeight="1">
      <c r="A1097" s="20">
        <f t="shared" si="137"/>
        <v>3</v>
      </c>
      <c r="B1097" s="21" t="str">
        <f t="shared" si="138"/>
        <v>知识主题</v>
      </c>
      <c r="C1097" s="21" t="str">
        <f t="shared" si="139"/>
        <v>4.细胞中的糖类和脂质</v>
      </c>
      <c r="D1097" s="21" t="str">
        <f>IFERROR(IF(I1097=1,INDEX( {"chinese","english","math","physics","chemistry","biology","politics","history","geography"},MATCH(C1097,{"语文","英语","数学","物理","化学","生物","政治","历史","地理"},0)),IF(I1097=2,INDEX(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1097,{"单项选择","阅读理解","信息匹配","完形填空","短文填空","单句填空","短文改错","单句改错","句型转换","翻译短语","翻译句子","词汇/短语及固搭","完成句子","听力"},0)),"")), "")</f>
        <v/>
      </c>
      <c r="E1097" s="21" t="str">
        <f t="shared" si="140"/>
        <v>知识主题</v>
      </c>
      <c r="F1097" s="21" t="str">
        <f t="shared" si="141"/>
        <v>恰</v>
      </c>
      <c r="G1097" s="21" t="str">
        <f>INDEX( {"body","discipline","area","topic","point"},MATCH(E1097,{"知识体","知识域","知识区","知识主题","知识点"},0))</f>
        <v>topic</v>
      </c>
      <c r="H1097" s="21" t="str">
        <f>INDEX( {"super","just","sub","infras"},MATCH(F1097,{"超","恰","亚","次"},0))</f>
        <v>just</v>
      </c>
      <c r="I1097" s="21">
        <f>MATCH(E1097,{"知识体","知识域","知识区","知识主题","知识点"},0)-1</f>
        <v>3</v>
      </c>
      <c r="J1097" s="21">
        <f>MATCH(F1097,{"超","恰","亚","次"},0)-1</f>
        <v>1</v>
      </c>
      <c r="K1097" s="21" t="str">
        <f t="shared" si="142"/>
        <v>生物</v>
      </c>
      <c r="L1097" s="26" t="s">
        <v>1922</v>
      </c>
      <c r="M1097" s="23"/>
      <c r="N1097" s="23"/>
      <c r="O1097" s="24" t="str">
        <f t="shared" si="136"/>
        <v xml:space="preserve">
  - 
    name:  4.细胞中的糖类和脂质
    title:  4.细胞中的糖类和脂质
    description: 
    koLyro: topic
    koLyri:  just
    son: </v>
      </c>
      <c r="P1097" s="27" t="str">
        <f t="shared" si="143"/>
        <v xml:space="preserve">
        - 
          name:  4.细胞中的糖类和脂质
          title:  4.细胞中的糖类和脂质
          description: 
          koLyro: topic
          koLyri:  just
          son: </v>
      </c>
    </row>
    <row r="1098" spans="1:16" ht="15" customHeight="1">
      <c r="A1098" s="20">
        <f t="shared" si="137"/>
        <v>4</v>
      </c>
      <c r="B1098" s="21" t="str">
        <f t="shared" si="138"/>
        <v>知识点</v>
      </c>
      <c r="C1098" s="21" t="str">
        <f t="shared" si="139"/>
        <v>细胞中的糖类</v>
      </c>
      <c r="D1098" s="21" t="str">
        <f>IFERROR(IF(I1098=1,INDEX( {"chinese","english","math","physics","chemistry","biology","politics","history","geography"},MATCH(C1098,{"语文","英语","数学","物理","化学","生物","政治","历史","地理"},0)),IF(I1098=2,INDEX(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1098,{"单项选择","阅读理解","信息匹配","完形填空","短文填空","单句填空","短文改错","单句改错","句型转换","翻译短语","翻译句子","词汇/短语及固搭","完成句子","听力"},0)),"")), "")</f>
        <v/>
      </c>
      <c r="E1098" s="21" t="str">
        <f t="shared" si="140"/>
        <v>知识点</v>
      </c>
      <c r="F1098" s="21" t="str">
        <f t="shared" si="141"/>
        <v>恰</v>
      </c>
      <c r="G1098" s="21" t="str">
        <f>INDEX( {"body","discipline","area","topic","point"},MATCH(E1098,{"知识体","知识域","知识区","知识主题","知识点"},0))</f>
        <v>point</v>
      </c>
      <c r="H1098" s="21" t="str">
        <f>INDEX( {"super","just","sub","infras"},MATCH(F1098,{"超","恰","亚","次"},0))</f>
        <v>just</v>
      </c>
      <c r="I1098" s="21">
        <f>MATCH(E1098,{"知识体","知识域","知识区","知识主题","知识点"},0)-1</f>
        <v>4</v>
      </c>
      <c r="J1098" s="21">
        <f>MATCH(F1098,{"超","恰","亚","次"},0)-1</f>
        <v>1</v>
      </c>
      <c r="K1098" s="21" t="str">
        <f t="shared" si="142"/>
        <v>生物</v>
      </c>
      <c r="L1098" s="26" t="s">
        <v>1923</v>
      </c>
      <c r="M1098" s="23"/>
      <c r="N1098" s="23"/>
      <c r="O1098" s="24" t="str">
        <f t="shared" si="136"/>
        <v xml:space="preserve">
  - 
    name:  细胞中的糖类
    title:  细胞中的糖类
    description: 
    koLyro: point
    koLyri:  just
    son: </v>
      </c>
      <c r="P1098" s="27" t="str">
        <f t="shared" si="143"/>
        <v xml:space="preserve">
          - 
            name:  细胞中的糖类
            title:  细胞中的糖类
            description: 
            koLyro: point
            koLyri:  just
            son: </v>
      </c>
    </row>
    <row r="1099" spans="1:16" ht="15" customHeight="1">
      <c r="A1099" s="20">
        <f t="shared" si="137"/>
        <v>5</v>
      </c>
      <c r="B1099" s="21" t="str">
        <f t="shared" si="138"/>
        <v>知识亚点</v>
      </c>
      <c r="C1099" s="21" t="str">
        <f t="shared" si="139"/>
        <v>糖类的组成元素</v>
      </c>
      <c r="D1099" s="21" t="str">
        <f>IFERROR(IF(I1099=1,INDEX( {"chinese","english","math","physics","chemistry","biology","politics","history","geography"},MATCH(C1099,{"语文","英语","数学","物理","化学","生物","政治","历史","地理"},0)),IF(I1099=2,INDEX(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1099,{"单项选择","阅读理解","信息匹配","完形填空","短文填空","单句填空","短文改错","单句改错","句型转换","翻译短语","翻译句子","词汇/短语及固搭","完成句子","听力"},0)),"")), "")</f>
        <v/>
      </c>
      <c r="E1099" s="21" t="str">
        <f t="shared" si="140"/>
        <v>知识点</v>
      </c>
      <c r="F1099" s="21" t="str">
        <f t="shared" si="141"/>
        <v>亚</v>
      </c>
      <c r="G1099" s="21" t="str">
        <f>INDEX( {"body","discipline","area","topic","point"},MATCH(E1099,{"知识体","知识域","知识区","知识主题","知识点"},0))</f>
        <v>point</v>
      </c>
      <c r="H1099" s="21" t="str">
        <f>INDEX( {"super","just","sub","infras"},MATCH(F1099,{"超","恰","亚","次"},0))</f>
        <v>sub</v>
      </c>
      <c r="I1099" s="21">
        <f>MATCH(E1099,{"知识体","知识域","知识区","知识主题","知识点"},0)-1</f>
        <v>4</v>
      </c>
      <c r="J1099" s="21">
        <f>MATCH(F1099,{"超","恰","亚","次"},0)-1</f>
        <v>2</v>
      </c>
      <c r="K1099" s="21" t="str">
        <f t="shared" si="142"/>
        <v>生物</v>
      </c>
      <c r="L1099" s="26" t="s">
        <v>1924</v>
      </c>
      <c r="M1099" s="23"/>
      <c r="N1099" s="23"/>
      <c r="O1099" s="24" t="str">
        <f t="shared" si="136"/>
        <v xml:space="preserve">
  - 
    name:  糖类的组成元素
    title:  糖类的组成元素
    description: 
    koLyro: point
    koLyri:  sub
    son: </v>
      </c>
      <c r="P1099" s="27" t="str">
        <f t="shared" si="143"/>
        <v xml:space="preserve">
            - 
              name:  糖类的组成元素
              title:  糖类的组成元素
              description: 
              koLyro: point
              koLyri:  sub
              son: </v>
      </c>
    </row>
    <row r="1100" spans="1:16" ht="15" customHeight="1">
      <c r="A1100" s="20">
        <f t="shared" si="137"/>
        <v>5</v>
      </c>
      <c r="B1100" s="21" t="str">
        <f t="shared" si="138"/>
        <v>知识亚点</v>
      </c>
      <c r="C1100" s="21" t="str">
        <f t="shared" si="139"/>
        <v>糖类的分类</v>
      </c>
      <c r="D1100" s="21" t="str">
        <f>IFERROR(IF(I1100=1,INDEX( {"chinese","english","math","physics","chemistry","biology","politics","history","geography"},MATCH(C1100,{"语文","英语","数学","物理","化学","生物","政治","历史","地理"},0)),IF(I1100=2,INDEX(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1100,{"单项选择","阅读理解","信息匹配","完形填空","短文填空","单句填空","短文改错","单句改错","句型转换","翻译短语","翻译句子","词汇/短语及固搭","完成句子","听力"},0)),"")), "")</f>
        <v/>
      </c>
      <c r="E1100" s="21" t="str">
        <f t="shared" si="140"/>
        <v>知识点</v>
      </c>
      <c r="F1100" s="21" t="str">
        <f t="shared" si="141"/>
        <v>亚</v>
      </c>
      <c r="G1100" s="21" t="str">
        <f>INDEX( {"body","discipline","area","topic","point"},MATCH(E1100,{"知识体","知识域","知识区","知识主题","知识点"},0))</f>
        <v>point</v>
      </c>
      <c r="H1100" s="21" t="str">
        <f>INDEX( {"super","just","sub","infras"},MATCH(F1100,{"超","恰","亚","次"},0))</f>
        <v>sub</v>
      </c>
      <c r="I1100" s="21">
        <f>MATCH(E1100,{"知识体","知识域","知识区","知识主题","知识点"},0)-1</f>
        <v>4</v>
      </c>
      <c r="J1100" s="21">
        <f>MATCH(F1100,{"超","恰","亚","次"},0)-1</f>
        <v>2</v>
      </c>
      <c r="K1100" s="21" t="str">
        <f t="shared" si="142"/>
        <v>生物</v>
      </c>
      <c r="L1100" s="26" t="s">
        <v>1925</v>
      </c>
      <c r="M1100" s="23"/>
      <c r="N1100" s="23"/>
      <c r="O1100" s="24" t="str">
        <f t="shared" si="136"/>
        <v xml:space="preserve">
  - 
    name:  糖类的分类
    title:  糖类的分类
    description: 
    koLyro: point
    koLyri:  sub
    son: </v>
      </c>
      <c r="P1100" s="27" t="str">
        <f t="shared" si="143"/>
        <v xml:space="preserve">
            - 
              name:  糖类的分类
              title:  糖类的分类
              description: 
              koLyro: point
              koLyri:  sub
              son: </v>
      </c>
    </row>
    <row r="1101" spans="1:16" ht="15" customHeight="1">
      <c r="A1101" s="20">
        <f t="shared" si="137"/>
        <v>5</v>
      </c>
      <c r="B1101" s="21" t="str">
        <f t="shared" si="138"/>
        <v>知识亚点</v>
      </c>
      <c r="C1101" s="21" t="str">
        <f t="shared" si="139"/>
        <v>糖类的功能</v>
      </c>
      <c r="D1101" s="21" t="str">
        <f>IFERROR(IF(I1101=1,INDEX( {"chinese","english","math","physics","chemistry","biology","politics","history","geography"},MATCH(C1101,{"语文","英语","数学","物理","化学","生物","政治","历史","地理"},0)),IF(I1101=2,INDEX(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1101,{"单项选择","阅读理解","信息匹配","完形填空","短文填空","单句填空","短文改错","单句改错","句型转换","翻译短语","翻译句子","词汇/短语及固搭","完成句子","听力"},0)),"")), "")</f>
        <v/>
      </c>
      <c r="E1101" s="21" t="str">
        <f t="shared" si="140"/>
        <v>知识点</v>
      </c>
      <c r="F1101" s="21" t="str">
        <f t="shared" si="141"/>
        <v>亚</v>
      </c>
      <c r="G1101" s="21" t="str">
        <f>INDEX( {"body","discipline","area","topic","point"},MATCH(E1101,{"知识体","知识域","知识区","知识主题","知识点"},0))</f>
        <v>point</v>
      </c>
      <c r="H1101" s="21" t="str">
        <f>INDEX( {"super","just","sub","infras"},MATCH(F1101,{"超","恰","亚","次"},0))</f>
        <v>sub</v>
      </c>
      <c r="I1101" s="21">
        <f>MATCH(E1101,{"知识体","知识域","知识区","知识主题","知识点"},0)-1</f>
        <v>4</v>
      </c>
      <c r="J1101" s="21">
        <f>MATCH(F1101,{"超","恰","亚","次"},0)-1</f>
        <v>2</v>
      </c>
      <c r="K1101" s="21" t="str">
        <f t="shared" si="142"/>
        <v>生物</v>
      </c>
      <c r="L1101" s="26" t="s">
        <v>1926</v>
      </c>
      <c r="M1101" s="23"/>
      <c r="N1101" s="23"/>
      <c r="O1101" s="24" t="str">
        <f t="shared" si="136"/>
        <v xml:space="preserve">
  - 
    name:  糖类的功能
    title:  糖类的功能
    description: 
    koLyro: point
    koLyri:  sub
    son: </v>
      </c>
      <c r="P1101" s="27" t="str">
        <f t="shared" si="143"/>
        <v xml:space="preserve">
            - 
              name:  糖类的功能
              title:  糖类的功能
              description: 
              koLyro: point
              koLyri:  sub
              son: </v>
      </c>
    </row>
    <row r="1102" spans="1:16" ht="15" customHeight="1">
      <c r="A1102" s="20">
        <f t="shared" si="137"/>
        <v>5</v>
      </c>
      <c r="B1102" s="21" t="str">
        <f t="shared" si="138"/>
        <v>知识亚点</v>
      </c>
      <c r="C1102" s="21" t="str">
        <f t="shared" si="139"/>
        <v>多糖合成场所</v>
      </c>
      <c r="D1102" s="21" t="str">
        <f>IFERROR(IF(I1102=1,INDEX( {"chinese","english","math","physics","chemistry","biology","politics","history","geography"},MATCH(C1102,{"语文","英语","数学","物理","化学","生物","政治","历史","地理"},0)),IF(I1102=2,INDEX(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1102,{"单项选择","阅读理解","信息匹配","完形填空","短文填空","单句填空","短文改错","单句改错","句型转换","翻译短语","翻译句子","词汇/短语及固搭","完成句子","听力"},0)),"")), "")</f>
        <v/>
      </c>
      <c r="E1102" s="21" t="str">
        <f t="shared" si="140"/>
        <v>知识点</v>
      </c>
      <c r="F1102" s="21" t="str">
        <f t="shared" si="141"/>
        <v>亚</v>
      </c>
      <c r="G1102" s="21" t="str">
        <f>INDEX( {"body","discipline","area","topic","point"},MATCH(E1102,{"知识体","知识域","知识区","知识主题","知识点"},0))</f>
        <v>point</v>
      </c>
      <c r="H1102" s="21" t="str">
        <f>INDEX( {"super","just","sub","infras"},MATCH(F1102,{"超","恰","亚","次"},0))</f>
        <v>sub</v>
      </c>
      <c r="I1102" s="21">
        <f>MATCH(E1102,{"知识体","知识域","知识区","知识主题","知识点"},0)-1</f>
        <v>4</v>
      </c>
      <c r="J1102" s="21">
        <f>MATCH(F1102,{"超","恰","亚","次"},0)-1</f>
        <v>2</v>
      </c>
      <c r="K1102" s="21" t="str">
        <f t="shared" si="142"/>
        <v>生物</v>
      </c>
      <c r="L1102" s="26" t="s">
        <v>1927</v>
      </c>
      <c r="M1102" s="23"/>
      <c r="N1102" s="23"/>
      <c r="O1102" s="24" t="str">
        <f t="shared" si="136"/>
        <v xml:space="preserve">
  - 
    name:  多糖合成场所
    title:  多糖合成场所
    description: 
    koLyro: point
    koLyri:  sub
    son: </v>
      </c>
      <c r="P1102" s="27" t="str">
        <f t="shared" si="143"/>
        <v xml:space="preserve">
            - 
              name:  多糖合成场所
              title:  多糖合成场所
              description: 
              koLyro: point
              koLyri:  sub
              son: </v>
      </c>
    </row>
    <row r="1103" spans="1:16" ht="15" customHeight="1">
      <c r="A1103" s="20">
        <f t="shared" si="137"/>
        <v>5</v>
      </c>
      <c r="B1103" s="21" t="str">
        <f t="shared" si="138"/>
        <v>知识亚点</v>
      </c>
      <c r="C1103" s="21" t="str">
        <f t="shared" si="139"/>
        <v>多糖的基本组成单位——葡萄糖</v>
      </c>
      <c r="D1103" s="21" t="str">
        <f>IFERROR(IF(I1103=1,INDEX( {"chinese","english","math","physics","chemistry","biology","politics","history","geography"},MATCH(C1103,{"语文","英语","数学","物理","化学","生物","政治","历史","地理"},0)),IF(I1103=2,INDEX(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1103,{"单项选择","阅读理解","信息匹配","完形填空","短文填空","单句填空","短文改错","单句改错","句型转换","翻译短语","翻译句子","词汇/短语及固搭","完成句子","听力"},0)),"")), "")</f>
        <v/>
      </c>
      <c r="E1103" s="21" t="str">
        <f t="shared" si="140"/>
        <v>知识点</v>
      </c>
      <c r="F1103" s="21" t="str">
        <f t="shared" si="141"/>
        <v>亚</v>
      </c>
      <c r="G1103" s="21" t="str">
        <f>INDEX( {"body","discipline","area","topic","point"},MATCH(E1103,{"知识体","知识域","知识区","知识主题","知识点"},0))</f>
        <v>point</v>
      </c>
      <c r="H1103" s="21" t="str">
        <f>INDEX( {"super","just","sub","infras"},MATCH(F1103,{"超","恰","亚","次"},0))</f>
        <v>sub</v>
      </c>
      <c r="I1103" s="21">
        <f>MATCH(E1103,{"知识体","知识域","知识区","知识主题","知识点"},0)-1</f>
        <v>4</v>
      </c>
      <c r="J1103" s="21">
        <f>MATCH(F1103,{"超","恰","亚","次"},0)-1</f>
        <v>2</v>
      </c>
      <c r="K1103" s="21" t="str">
        <f t="shared" si="142"/>
        <v>生物</v>
      </c>
      <c r="L1103" s="26" t="s">
        <v>1928</v>
      </c>
      <c r="M1103" s="23"/>
      <c r="N1103" s="23"/>
      <c r="O1103" s="24" t="str">
        <f t="shared" si="136"/>
        <v xml:space="preserve">
  - 
    name:  多糖的基本组成单位——葡萄糖
    title:  多糖的基本组成单位——葡萄糖
    description: 
    koLyro: point
    koLyri:  sub
    son: </v>
      </c>
      <c r="P1103" s="27" t="str">
        <f t="shared" si="143"/>
        <v xml:space="preserve">
            - 
              name:  多糖的基本组成单位——葡萄糖
              title:  多糖的基本组成单位——葡萄糖
              description: 
              koLyro: point
              koLyri:  sub
              son: </v>
      </c>
    </row>
    <row r="1104" spans="1:16" ht="15" customHeight="1">
      <c r="A1104" s="20">
        <f t="shared" si="137"/>
        <v>5</v>
      </c>
      <c r="B1104" s="21" t="str">
        <f t="shared" si="138"/>
        <v>知识亚点</v>
      </c>
      <c r="C1104" s="21" t="str">
        <f t="shared" si="139"/>
        <v>脂质的组成元素</v>
      </c>
      <c r="D1104" s="21" t="str">
        <f>IFERROR(IF(I1104=1,INDEX( {"chinese","english","math","physics","chemistry","biology","politics","history","geography"},MATCH(C1104,{"语文","英语","数学","物理","化学","生物","政治","历史","地理"},0)),IF(I1104=2,INDEX(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1104,{"单项选择","阅读理解","信息匹配","完形填空","短文填空","单句填空","短文改错","单句改错","句型转换","翻译短语","翻译句子","词汇/短语及固搭","完成句子","听力"},0)),"")), "")</f>
        <v/>
      </c>
      <c r="E1104" s="21" t="str">
        <f t="shared" si="140"/>
        <v>知识点</v>
      </c>
      <c r="F1104" s="21" t="str">
        <f t="shared" si="141"/>
        <v>亚</v>
      </c>
      <c r="G1104" s="21" t="str">
        <f>INDEX( {"body","discipline","area","topic","point"},MATCH(E1104,{"知识体","知识域","知识区","知识主题","知识点"},0))</f>
        <v>point</v>
      </c>
      <c r="H1104" s="21" t="str">
        <f>INDEX( {"super","just","sub","infras"},MATCH(F1104,{"超","恰","亚","次"},0))</f>
        <v>sub</v>
      </c>
      <c r="I1104" s="21">
        <f>MATCH(E1104,{"知识体","知识域","知识区","知识主题","知识点"},0)-1</f>
        <v>4</v>
      </c>
      <c r="J1104" s="21">
        <f>MATCH(F1104,{"超","恰","亚","次"},0)-1</f>
        <v>2</v>
      </c>
      <c r="K1104" s="21" t="str">
        <f t="shared" si="142"/>
        <v>生物</v>
      </c>
      <c r="L1104" s="26" t="s">
        <v>1929</v>
      </c>
      <c r="M1104" s="23"/>
      <c r="N1104" s="23"/>
      <c r="O1104" s="24" t="str">
        <f t="shared" si="136"/>
        <v xml:space="preserve">
  - 
    name:  脂质的组成元素
    title:  脂质的组成元素
    description: 
    koLyro: point
    koLyri:  sub
    son: </v>
      </c>
      <c r="P1104" s="27" t="str">
        <f t="shared" si="143"/>
        <v xml:space="preserve">
            - 
              name:  脂质的组成元素
              title:  脂质的组成元素
              description: 
              koLyro: point
              koLyri:  sub
              son: </v>
      </c>
    </row>
    <row r="1105" spans="1:16" ht="15" customHeight="1">
      <c r="A1105" s="20">
        <f t="shared" si="137"/>
        <v>5</v>
      </c>
      <c r="B1105" s="21" t="str">
        <f t="shared" si="138"/>
        <v>知识亚点</v>
      </c>
      <c r="C1105" s="21" t="str">
        <f t="shared" si="139"/>
        <v>脂质的种类</v>
      </c>
      <c r="D1105" s="21" t="str">
        <f>IFERROR(IF(I1105=1,INDEX( {"chinese","english","math","physics","chemistry","biology","politics","history","geography"},MATCH(C1105,{"语文","英语","数学","物理","化学","生物","政治","历史","地理"},0)),IF(I1105=2,INDEX(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1105,{"单项选择","阅读理解","信息匹配","完形填空","短文填空","单句填空","短文改错","单句改错","句型转换","翻译短语","翻译句子","词汇/短语及固搭","完成句子","听力"},0)),"")), "")</f>
        <v/>
      </c>
      <c r="E1105" s="21" t="str">
        <f t="shared" si="140"/>
        <v>知识点</v>
      </c>
      <c r="F1105" s="21" t="str">
        <f t="shared" si="141"/>
        <v>亚</v>
      </c>
      <c r="G1105" s="21" t="str">
        <f>INDEX( {"body","discipline","area","topic","point"},MATCH(E1105,{"知识体","知识域","知识区","知识主题","知识点"},0))</f>
        <v>point</v>
      </c>
      <c r="H1105" s="21" t="str">
        <f>INDEX( {"super","just","sub","infras"},MATCH(F1105,{"超","恰","亚","次"},0))</f>
        <v>sub</v>
      </c>
      <c r="I1105" s="21">
        <f>MATCH(E1105,{"知识体","知识域","知识区","知识主题","知识点"},0)-1</f>
        <v>4</v>
      </c>
      <c r="J1105" s="21">
        <f>MATCH(F1105,{"超","恰","亚","次"},0)-1</f>
        <v>2</v>
      </c>
      <c r="K1105" s="21" t="str">
        <f t="shared" si="142"/>
        <v>生物</v>
      </c>
      <c r="L1105" s="26" t="s">
        <v>1930</v>
      </c>
      <c r="M1105" s="23"/>
      <c r="N1105" s="23"/>
      <c r="O1105" s="24" t="str">
        <f t="shared" si="136"/>
        <v xml:space="preserve">
  - 
    name:  脂质的种类
    title:  脂质的种类
    description: 
    koLyro: point
    koLyri:  sub
    son: </v>
      </c>
      <c r="P1105" s="27" t="str">
        <f t="shared" si="143"/>
        <v xml:space="preserve">
            - 
              name:  脂质的种类
              title:  脂质的种类
              description: 
              koLyro: point
              koLyri:  sub
              son: </v>
      </c>
    </row>
    <row r="1106" spans="1:16" ht="15" customHeight="1">
      <c r="A1106" s="20">
        <f t="shared" si="137"/>
        <v>5</v>
      </c>
      <c r="B1106" s="21" t="str">
        <f t="shared" si="138"/>
        <v>知识亚点</v>
      </c>
      <c r="C1106" s="21" t="str">
        <f t="shared" si="139"/>
        <v>脂质的功能</v>
      </c>
      <c r="D1106" s="21" t="str">
        <f>IFERROR(IF(I1106=1,INDEX( {"chinese","english","math","physics","chemistry","biology","politics","history","geography"},MATCH(C1106,{"语文","英语","数学","物理","化学","生物","政治","历史","地理"},0)),IF(I1106=2,INDEX(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1106,{"单项选择","阅读理解","信息匹配","完形填空","短文填空","单句填空","短文改错","单句改错","句型转换","翻译短语","翻译句子","词汇/短语及固搭","完成句子","听力"},0)),"")), "")</f>
        <v/>
      </c>
      <c r="E1106" s="21" t="str">
        <f t="shared" si="140"/>
        <v>知识点</v>
      </c>
      <c r="F1106" s="21" t="str">
        <f t="shared" si="141"/>
        <v>亚</v>
      </c>
      <c r="G1106" s="21" t="str">
        <f>INDEX( {"body","discipline","area","topic","point"},MATCH(E1106,{"知识体","知识域","知识区","知识主题","知识点"},0))</f>
        <v>point</v>
      </c>
      <c r="H1106" s="21" t="str">
        <f>INDEX( {"super","just","sub","infras"},MATCH(F1106,{"超","恰","亚","次"},0))</f>
        <v>sub</v>
      </c>
      <c r="I1106" s="21">
        <f>MATCH(E1106,{"知识体","知识域","知识区","知识主题","知识点"},0)-1</f>
        <v>4</v>
      </c>
      <c r="J1106" s="21">
        <f>MATCH(F1106,{"超","恰","亚","次"},0)-1</f>
        <v>2</v>
      </c>
      <c r="K1106" s="21" t="str">
        <f t="shared" si="142"/>
        <v>生物</v>
      </c>
      <c r="L1106" s="26" t="s">
        <v>1931</v>
      </c>
      <c r="M1106" s="23"/>
      <c r="N1106" s="23"/>
      <c r="O1106" s="24" t="str">
        <f t="shared" si="136"/>
        <v xml:space="preserve">
  - 
    name:  脂质的功能
    title:  脂质的功能
    description: 
    koLyro: point
    koLyri:  sub
    son: </v>
      </c>
      <c r="P1106" s="27" t="str">
        <f t="shared" si="143"/>
        <v xml:space="preserve">
            - 
              name:  脂质的功能
              title:  脂质的功能
              description: 
              koLyro: point
              koLyri:  sub
              son: </v>
      </c>
    </row>
    <row r="1107" spans="1:16" ht="15" customHeight="1">
      <c r="A1107" s="20">
        <f t="shared" si="137"/>
        <v>5</v>
      </c>
      <c r="B1107" s="21" t="str">
        <f t="shared" si="138"/>
        <v>知识亚点</v>
      </c>
      <c r="C1107" s="21" t="str">
        <f t="shared" si="139"/>
        <v>糖、脂氧化分解产生能量多少与耗氧量的分析</v>
      </c>
      <c r="D1107" s="21" t="str">
        <f>IFERROR(IF(I1107=1,INDEX( {"chinese","english","math","physics","chemistry","biology","politics","history","geography"},MATCH(C1107,{"语文","英语","数学","物理","化学","生物","政治","历史","地理"},0)),IF(I1107=2,INDEX(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1107,{"单项选择","阅读理解","信息匹配","完形填空","短文填空","单句填空","短文改错","单句改错","句型转换","翻译短语","翻译句子","词汇/短语及固搭","完成句子","听力"},0)),"")), "")</f>
        <v/>
      </c>
      <c r="E1107" s="21" t="str">
        <f t="shared" si="140"/>
        <v>知识点</v>
      </c>
      <c r="F1107" s="21" t="str">
        <f t="shared" si="141"/>
        <v>亚</v>
      </c>
      <c r="G1107" s="21" t="str">
        <f>INDEX( {"body","discipline","area","topic","point"},MATCH(E1107,{"知识体","知识域","知识区","知识主题","知识点"},0))</f>
        <v>point</v>
      </c>
      <c r="H1107" s="21" t="str">
        <f>INDEX( {"super","just","sub","infras"},MATCH(F1107,{"超","恰","亚","次"},0))</f>
        <v>sub</v>
      </c>
      <c r="I1107" s="21">
        <f>MATCH(E1107,{"知识体","知识域","知识区","知识主题","知识点"},0)-1</f>
        <v>4</v>
      </c>
      <c r="J1107" s="21">
        <f>MATCH(F1107,{"超","恰","亚","次"},0)-1</f>
        <v>2</v>
      </c>
      <c r="K1107" s="21" t="str">
        <f t="shared" si="142"/>
        <v>生物</v>
      </c>
      <c r="L1107" s="26" t="s">
        <v>1932</v>
      </c>
      <c r="M1107" s="23"/>
      <c r="N1107" s="23"/>
      <c r="O1107" s="24" t="str">
        <f t="shared" si="136"/>
        <v xml:space="preserve">
  - 
    name:  糖、脂氧化分解产生能量多少与耗氧量的分析
    title:  糖、脂氧化分解产生能量多少与耗氧量的分析
    description: 
    koLyro: point
    koLyri:  sub
    son: </v>
      </c>
      <c r="P1107" s="27" t="str">
        <f t="shared" si="143"/>
        <v xml:space="preserve">
            - 
              name:  糖、脂氧化分解产生能量多少与耗氧量的分析
              title:  糖、脂氧化分解产生能量多少与耗氧量的分析
              description: 
              koLyro: point
              koLyri:  sub
              son: </v>
      </c>
    </row>
    <row r="1108" spans="1:16" ht="15" customHeight="1">
      <c r="A1108" s="20">
        <f t="shared" si="137"/>
        <v>5</v>
      </c>
      <c r="B1108" s="21" t="str">
        <f t="shared" si="138"/>
        <v>知识亚点</v>
      </c>
      <c r="C1108" s="21" t="str">
        <f t="shared" si="139"/>
        <v>脂质合成的场所（内质网）</v>
      </c>
      <c r="D1108" s="21" t="str">
        <f>IFERROR(IF(I1108=1,INDEX( {"chinese","english","math","physics","chemistry","biology","politics","history","geography"},MATCH(C1108,{"语文","英语","数学","物理","化学","生物","政治","历史","地理"},0)),IF(I1108=2,INDEX(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1108,{"单项选择","阅读理解","信息匹配","完形填空","短文填空","单句填空","短文改错","单句改错","句型转换","翻译短语","翻译句子","词汇/短语及固搭","完成句子","听力"},0)),"")), "")</f>
        <v/>
      </c>
      <c r="E1108" s="21" t="str">
        <f t="shared" si="140"/>
        <v>知识点</v>
      </c>
      <c r="F1108" s="21" t="str">
        <f t="shared" si="141"/>
        <v>亚</v>
      </c>
      <c r="G1108" s="21" t="str">
        <f>INDEX( {"body","discipline","area","topic","point"},MATCH(E1108,{"知识体","知识域","知识区","知识主题","知识点"},0))</f>
        <v>point</v>
      </c>
      <c r="H1108" s="21" t="str">
        <f>INDEX( {"super","just","sub","infras"},MATCH(F1108,{"超","恰","亚","次"},0))</f>
        <v>sub</v>
      </c>
      <c r="I1108" s="21">
        <f>MATCH(E1108,{"知识体","知识域","知识区","知识主题","知识点"},0)-1</f>
        <v>4</v>
      </c>
      <c r="J1108" s="21">
        <f>MATCH(F1108,{"超","恰","亚","次"},0)-1</f>
        <v>2</v>
      </c>
      <c r="K1108" s="21" t="str">
        <f t="shared" si="142"/>
        <v>生物</v>
      </c>
      <c r="L1108" s="26" t="s">
        <v>1933</v>
      </c>
      <c r="M1108" s="23"/>
      <c r="N1108" s="23"/>
      <c r="O1108" s="24" t="str">
        <f t="shared" si="136"/>
        <v xml:space="preserve">
  - 
    name:  脂质合成的场所（内质网）
    title:  脂质合成的场所（内质网）
    description: 
    koLyro: point
    koLyri:  sub
    son: </v>
      </c>
      <c r="P1108" s="27" t="str">
        <f t="shared" si="143"/>
        <v xml:space="preserve">
            - 
              name:  脂质合成的场所（内质网）
              title:  脂质合成的场所（内质网）
              description: 
              koLyro: point
              koLyri:  sub
              son: </v>
      </c>
    </row>
    <row r="1109" spans="1:16" ht="15" customHeight="1">
      <c r="A1109" s="20">
        <f t="shared" si="137"/>
        <v>4</v>
      </c>
      <c r="B1109" s="21" t="str">
        <f t="shared" si="138"/>
        <v>知识点</v>
      </c>
      <c r="C1109" s="21" t="str">
        <f t="shared" si="139"/>
        <v>生物大分子以碳链为骨架</v>
      </c>
      <c r="D1109" s="21" t="str">
        <f>IFERROR(IF(I1109=1,INDEX( {"chinese","english","math","physics","chemistry","biology","politics","history","geography"},MATCH(C1109,{"语文","英语","数学","物理","化学","生物","政治","历史","地理"},0)),IF(I1109=2,INDEX(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1109,{"单项选择","阅读理解","信息匹配","完形填空","短文填空","单句填空","短文改错","单句改错","句型转换","翻译短语","翻译句子","词汇/短语及固搭","完成句子","听力"},0)),"")), "")</f>
        <v/>
      </c>
      <c r="E1109" s="21" t="str">
        <f t="shared" si="140"/>
        <v>知识点</v>
      </c>
      <c r="F1109" s="21" t="str">
        <f t="shared" si="141"/>
        <v>恰</v>
      </c>
      <c r="G1109" s="21" t="str">
        <f>INDEX( {"body","discipline","area","topic","point"},MATCH(E1109,{"知识体","知识域","知识区","知识主题","知识点"},0))</f>
        <v>point</v>
      </c>
      <c r="H1109" s="21" t="str">
        <f>INDEX( {"super","just","sub","infras"},MATCH(F1109,{"超","恰","亚","次"},0))</f>
        <v>just</v>
      </c>
      <c r="I1109" s="21">
        <f>MATCH(E1109,{"知识体","知识域","知识区","知识主题","知识点"},0)-1</f>
        <v>4</v>
      </c>
      <c r="J1109" s="21">
        <f>MATCH(F1109,{"超","恰","亚","次"},0)-1</f>
        <v>1</v>
      </c>
      <c r="K1109" s="21" t="str">
        <f t="shared" si="142"/>
        <v>生物</v>
      </c>
      <c r="L1109" s="26" t="s">
        <v>1934</v>
      </c>
      <c r="M1109" s="23"/>
      <c r="N1109" s="23"/>
      <c r="O1109" s="24" t="str">
        <f t="shared" si="136"/>
        <v xml:space="preserve">
  - 
    name:  生物大分子以碳链为骨架
    title:  生物大分子以碳链为骨架
    description: 
    koLyro: point
    koLyri:  just
    son: </v>
      </c>
      <c r="P1109" s="27" t="str">
        <f t="shared" si="143"/>
        <v xml:space="preserve">
          - 
            name:  生物大分子以碳链为骨架
            title:  生物大分子以碳链为骨架
            description: 
            koLyro: point
            koLyri:  just
            son: </v>
      </c>
    </row>
    <row r="1110" spans="1:16" ht="15" customHeight="1">
      <c r="A1110" s="20">
        <f t="shared" si="137"/>
        <v>3</v>
      </c>
      <c r="B1110" s="21" t="str">
        <f t="shared" si="138"/>
        <v>知识主题</v>
      </c>
      <c r="C1110" s="21" t="str">
        <f t="shared" si="139"/>
        <v>5.生命活动的主要承担者——蛋白质</v>
      </c>
      <c r="D1110" s="21" t="str">
        <f>IFERROR(IF(I1110=1,INDEX( {"chinese","english","math","physics","chemistry","biology","politics","history","geography"},MATCH(C1110,{"语文","英语","数学","物理","化学","生物","政治","历史","地理"},0)),IF(I1110=2,INDEX(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1110,{"单项选择","阅读理解","信息匹配","完形填空","短文填空","单句填空","短文改错","单句改错","句型转换","翻译短语","翻译句子","词汇/短语及固搭","完成句子","听力"},0)),"")), "")</f>
        <v/>
      </c>
      <c r="E1110" s="21" t="str">
        <f t="shared" si="140"/>
        <v>知识主题</v>
      </c>
      <c r="F1110" s="21" t="str">
        <f t="shared" si="141"/>
        <v>恰</v>
      </c>
      <c r="G1110" s="21" t="str">
        <f>INDEX( {"body","discipline","area","topic","point"},MATCH(E1110,{"知识体","知识域","知识区","知识主题","知识点"},0))</f>
        <v>topic</v>
      </c>
      <c r="H1110" s="21" t="str">
        <f>INDEX( {"super","just","sub","infras"},MATCH(F1110,{"超","恰","亚","次"},0))</f>
        <v>just</v>
      </c>
      <c r="I1110" s="21">
        <f>MATCH(E1110,{"知识体","知识域","知识区","知识主题","知识点"},0)-1</f>
        <v>3</v>
      </c>
      <c r="J1110" s="21">
        <f>MATCH(F1110,{"超","恰","亚","次"},0)-1</f>
        <v>1</v>
      </c>
      <c r="K1110" s="21" t="str">
        <f t="shared" si="142"/>
        <v>生物</v>
      </c>
      <c r="L1110" s="26" t="s">
        <v>1935</v>
      </c>
      <c r="M1110" s="23"/>
      <c r="N1110" s="23"/>
      <c r="O1110" s="24" t="str">
        <f t="shared" si="136"/>
        <v xml:space="preserve">
  - 
    name:  5.生命活动的主要承担者——蛋白质
    title:  5.生命活动的主要承担者——蛋白质
    description: 
    koLyro: topic
    koLyri:  just
    son: </v>
      </c>
      <c r="P1110" s="27" t="str">
        <f t="shared" si="143"/>
        <v xml:space="preserve">
        - 
          name:  5.生命活动的主要承担者——蛋白质
          title:  5.生命活动的主要承担者——蛋白质
          description: 
          koLyro: topic
          koLyri:  just
          son: </v>
      </c>
    </row>
    <row r="1111" spans="1:16" ht="15" customHeight="1">
      <c r="A1111" s="20">
        <f t="shared" si="137"/>
        <v>4</v>
      </c>
      <c r="B1111" s="21" t="str">
        <f t="shared" si="138"/>
        <v>知识点</v>
      </c>
      <c r="C1111" s="21" t="str">
        <f t="shared" si="139"/>
        <v>氨基酸</v>
      </c>
      <c r="D1111" s="21" t="str">
        <f>IFERROR(IF(I1111=1,INDEX( {"chinese","english","math","physics","chemistry","biology","politics","history","geography"},MATCH(C1111,{"语文","英语","数学","物理","化学","生物","政治","历史","地理"},0)),IF(I1111=2,INDEX(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1111,{"单项选择","阅读理解","信息匹配","完形填空","短文填空","单句填空","短文改错","单句改错","句型转换","翻译短语","翻译句子","词汇/短语及固搭","完成句子","听力"},0)),"")), "")</f>
        <v/>
      </c>
      <c r="E1111" s="21" t="str">
        <f t="shared" si="140"/>
        <v>知识点</v>
      </c>
      <c r="F1111" s="21" t="str">
        <f t="shared" si="141"/>
        <v>恰</v>
      </c>
      <c r="G1111" s="21" t="str">
        <f>INDEX( {"body","discipline","area","topic","point"},MATCH(E1111,{"知识体","知识域","知识区","知识主题","知识点"},0))</f>
        <v>point</v>
      </c>
      <c r="H1111" s="21" t="str">
        <f>INDEX( {"super","just","sub","infras"},MATCH(F1111,{"超","恰","亚","次"},0))</f>
        <v>just</v>
      </c>
      <c r="I1111" s="21">
        <f>MATCH(E1111,{"知识体","知识域","知识区","知识主题","知识点"},0)-1</f>
        <v>4</v>
      </c>
      <c r="J1111" s="21">
        <f>MATCH(F1111,{"超","恰","亚","次"},0)-1</f>
        <v>1</v>
      </c>
      <c r="K1111" s="21" t="str">
        <f t="shared" si="142"/>
        <v>生物</v>
      </c>
      <c r="L1111" s="26" t="s">
        <v>1666</v>
      </c>
      <c r="M1111" s="23"/>
      <c r="N1111" s="23"/>
      <c r="O1111" s="24" t="str">
        <f t="shared" si="136"/>
        <v xml:space="preserve">
  - 
    name:  氨基酸
    title:  氨基酸
    description: 
    koLyro: point
    koLyri:  just
    son: </v>
      </c>
      <c r="P1111" s="27" t="str">
        <f t="shared" si="143"/>
        <v xml:space="preserve">
          - 
            name:  氨基酸
            title:  氨基酸
            description: 
            koLyro: point
            koLyri:  just
            son: </v>
      </c>
    </row>
    <row r="1112" spans="1:16" ht="15" customHeight="1">
      <c r="A1112" s="20">
        <f t="shared" si="137"/>
        <v>5</v>
      </c>
      <c r="B1112" s="21" t="str">
        <f t="shared" si="138"/>
        <v>知识亚点</v>
      </c>
      <c r="C1112" s="21" t="str">
        <f t="shared" si="139"/>
        <v>氨基酸的组成元素</v>
      </c>
      <c r="D1112" s="21" t="str">
        <f>IFERROR(IF(I1112=1,INDEX( {"chinese","english","math","physics","chemistry","biology","politics","history","geography"},MATCH(C1112,{"语文","英语","数学","物理","化学","生物","政治","历史","地理"},0)),IF(I1112=2,INDEX(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1112,{"单项选择","阅读理解","信息匹配","完形填空","短文填空","单句填空","短文改错","单句改错","句型转换","翻译短语","翻译句子","词汇/短语及固搭","完成句子","听力"},0)),"")), "")</f>
        <v/>
      </c>
      <c r="E1112" s="21" t="str">
        <f t="shared" si="140"/>
        <v>知识点</v>
      </c>
      <c r="F1112" s="21" t="str">
        <f t="shared" si="141"/>
        <v>亚</v>
      </c>
      <c r="G1112" s="21" t="str">
        <f>INDEX( {"body","discipline","area","topic","point"},MATCH(E1112,{"知识体","知识域","知识区","知识主题","知识点"},0))</f>
        <v>point</v>
      </c>
      <c r="H1112" s="21" t="str">
        <f>INDEX( {"super","just","sub","infras"},MATCH(F1112,{"超","恰","亚","次"},0))</f>
        <v>sub</v>
      </c>
      <c r="I1112" s="21">
        <f>MATCH(E1112,{"知识体","知识域","知识区","知识主题","知识点"},0)-1</f>
        <v>4</v>
      </c>
      <c r="J1112" s="21">
        <f>MATCH(F1112,{"超","恰","亚","次"},0)-1</f>
        <v>2</v>
      </c>
      <c r="K1112" s="21" t="str">
        <f t="shared" si="142"/>
        <v>生物</v>
      </c>
      <c r="L1112" s="26" t="s">
        <v>1936</v>
      </c>
      <c r="M1112" s="23"/>
      <c r="N1112" s="23"/>
      <c r="O1112" s="24" t="str">
        <f t="shared" si="136"/>
        <v xml:space="preserve">
  - 
    name:  氨基酸的组成元素
    title:  氨基酸的组成元素
    description: 
    koLyro: point
    koLyri:  sub
    son: </v>
      </c>
      <c r="P1112" s="27" t="str">
        <f t="shared" si="143"/>
        <v xml:space="preserve">
            - 
              name:  氨基酸的组成元素
              title:  氨基酸的组成元素
              description: 
              koLyro: point
              koLyri:  sub
              son: </v>
      </c>
    </row>
    <row r="1113" spans="1:16" ht="15" customHeight="1">
      <c r="A1113" s="20">
        <f t="shared" si="137"/>
        <v>5</v>
      </c>
      <c r="B1113" s="21" t="str">
        <f t="shared" si="138"/>
        <v>知识亚点</v>
      </c>
      <c r="C1113" s="21" t="str">
        <f t="shared" si="139"/>
        <v>组成生物体的氨基酸约20种</v>
      </c>
      <c r="D1113" s="21" t="str">
        <f>IFERROR(IF(I1113=1,INDEX( {"chinese","english","math","physics","chemistry","biology","politics","history","geography"},MATCH(C1113,{"语文","英语","数学","物理","化学","生物","政治","历史","地理"},0)),IF(I1113=2,INDEX(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1113,{"单项选择","阅读理解","信息匹配","完形填空","短文填空","单句填空","短文改错","单句改错","句型转换","翻译短语","翻译句子","词汇/短语及固搭","完成句子","听力"},0)),"")), "")</f>
        <v/>
      </c>
      <c r="E1113" s="21" t="str">
        <f t="shared" si="140"/>
        <v>知识点</v>
      </c>
      <c r="F1113" s="21" t="str">
        <f t="shared" si="141"/>
        <v>亚</v>
      </c>
      <c r="G1113" s="21" t="str">
        <f>INDEX( {"body","discipline","area","topic","point"},MATCH(E1113,{"知识体","知识域","知识区","知识主题","知识点"},0))</f>
        <v>point</v>
      </c>
      <c r="H1113" s="21" t="str">
        <f>INDEX( {"super","just","sub","infras"},MATCH(F1113,{"超","恰","亚","次"},0))</f>
        <v>sub</v>
      </c>
      <c r="I1113" s="21">
        <f>MATCH(E1113,{"知识体","知识域","知识区","知识主题","知识点"},0)-1</f>
        <v>4</v>
      </c>
      <c r="J1113" s="21">
        <f>MATCH(F1113,{"超","恰","亚","次"},0)-1</f>
        <v>2</v>
      </c>
      <c r="K1113" s="21" t="str">
        <f t="shared" si="142"/>
        <v>生物</v>
      </c>
      <c r="L1113" s="26" t="s">
        <v>1937</v>
      </c>
      <c r="M1113" s="23"/>
      <c r="N1113" s="23"/>
      <c r="O1113" s="24" t="str">
        <f t="shared" si="136"/>
        <v xml:space="preserve">
  - 
    name:  组成生物体的氨基酸约20种
    title:  组成生物体的氨基酸约20种
    description: 
    koLyro: point
    koLyri:  sub
    son: </v>
      </c>
      <c r="P1113" s="27" t="str">
        <f t="shared" si="143"/>
        <v xml:space="preserve">
            - 
              name:  组成生物体的氨基酸约20种
              title:  组成生物体的氨基酸约20种
              description: 
              koLyro: point
              koLyri:  sub
              son: </v>
      </c>
    </row>
    <row r="1114" spans="1:16" ht="15" customHeight="1">
      <c r="A1114" s="20">
        <f t="shared" si="137"/>
        <v>5</v>
      </c>
      <c r="B1114" s="21" t="str">
        <f t="shared" si="138"/>
        <v>知识亚点</v>
      </c>
      <c r="C1114" s="21" t="str">
        <f t="shared" si="139"/>
        <v>氨基酸的结构通式</v>
      </c>
      <c r="D1114" s="21" t="str">
        <f>IFERROR(IF(I1114=1,INDEX( {"chinese","english","math","physics","chemistry","biology","politics","history","geography"},MATCH(C1114,{"语文","英语","数学","物理","化学","生物","政治","历史","地理"},0)),IF(I1114=2,INDEX(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1114,{"单项选择","阅读理解","信息匹配","完形填空","短文填空","单句填空","短文改错","单句改错","句型转换","翻译短语","翻译句子","词汇/短语及固搭","完成句子","听力"},0)),"")), "")</f>
        <v/>
      </c>
      <c r="E1114" s="21" t="str">
        <f t="shared" si="140"/>
        <v>知识点</v>
      </c>
      <c r="F1114" s="21" t="str">
        <f t="shared" si="141"/>
        <v>亚</v>
      </c>
      <c r="G1114" s="21" t="str">
        <f>INDEX( {"body","discipline","area","topic","point"},MATCH(E1114,{"知识体","知识域","知识区","知识主题","知识点"},0))</f>
        <v>point</v>
      </c>
      <c r="H1114" s="21" t="str">
        <f>INDEX( {"super","just","sub","infras"},MATCH(F1114,{"超","恰","亚","次"},0))</f>
        <v>sub</v>
      </c>
      <c r="I1114" s="21">
        <f>MATCH(E1114,{"知识体","知识域","知识区","知识主题","知识点"},0)-1</f>
        <v>4</v>
      </c>
      <c r="J1114" s="21">
        <f>MATCH(F1114,{"超","恰","亚","次"},0)-1</f>
        <v>2</v>
      </c>
      <c r="K1114" s="21" t="str">
        <f t="shared" si="142"/>
        <v>生物</v>
      </c>
      <c r="L1114" s="26" t="s">
        <v>1938</v>
      </c>
      <c r="M1114" s="23"/>
      <c r="N1114" s="23"/>
      <c r="O1114" s="24" t="str">
        <f t="shared" si="136"/>
        <v xml:space="preserve">
  - 
    name:  氨基酸的结构通式
    title:  氨基酸的结构通式
    description: 
    koLyro: point
    koLyri:  sub
    son: </v>
      </c>
      <c r="P1114" s="27" t="str">
        <f t="shared" si="143"/>
        <v xml:space="preserve">
            - 
              name:  氨基酸的结构通式
              title:  氨基酸的结构通式
              description: 
              koLyro: point
              koLyri:  sub
              son: </v>
      </c>
    </row>
    <row r="1115" spans="1:16" ht="15" customHeight="1">
      <c r="A1115" s="20">
        <f t="shared" si="137"/>
        <v>5</v>
      </c>
      <c r="B1115" s="21" t="str">
        <f t="shared" si="138"/>
        <v>知识亚点</v>
      </c>
      <c r="C1115" s="21" t="str">
        <f t="shared" si="139"/>
        <v>氨基酸的结构特点</v>
      </c>
      <c r="D1115" s="21" t="str">
        <f>IFERROR(IF(I1115=1,INDEX( {"chinese","english","math","physics","chemistry","biology","politics","history","geography"},MATCH(C1115,{"语文","英语","数学","物理","化学","生物","政治","历史","地理"},0)),IF(I1115=2,INDEX(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1115,{"单项选择","阅读理解","信息匹配","完形填空","短文填空","单句填空","短文改错","单句改错","句型转换","翻译短语","翻译句子","词汇/短语及固搭","完成句子","听力"},0)),"")), "")</f>
        <v/>
      </c>
      <c r="E1115" s="21" t="str">
        <f t="shared" si="140"/>
        <v>知识点</v>
      </c>
      <c r="F1115" s="21" t="str">
        <f t="shared" si="141"/>
        <v>亚</v>
      </c>
      <c r="G1115" s="21" t="str">
        <f>INDEX( {"body","discipline","area","topic","point"},MATCH(E1115,{"知识体","知识域","知识区","知识主题","知识点"},0))</f>
        <v>point</v>
      </c>
      <c r="H1115" s="21" t="str">
        <f>INDEX( {"super","just","sub","infras"},MATCH(F1115,{"超","恰","亚","次"},0))</f>
        <v>sub</v>
      </c>
      <c r="I1115" s="21">
        <f>MATCH(E1115,{"知识体","知识域","知识区","知识主题","知识点"},0)-1</f>
        <v>4</v>
      </c>
      <c r="J1115" s="21">
        <f>MATCH(F1115,{"超","恰","亚","次"},0)-1</f>
        <v>2</v>
      </c>
      <c r="K1115" s="21" t="str">
        <f t="shared" si="142"/>
        <v>生物</v>
      </c>
      <c r="L1115" s="26" t="s">
        <v>1939</v>
      </c>
      <c r="M1115" s="23"/>
      <c r="N1115" s="23"/>
      <c r="O1115" s="24" t="str">
        <f t="shared" si="136"/>
        <v xml:space="preserve">
  - 
    name:  氨基酸的结构特点
    title:  氨基酸的结构特点
    description: 
    koLyro: point
    koLyri:  sub
    son: </v>
      </c>
      <c r="P1115" s="27" t="str">
        <f t="shared" si="143"/>
        <v xml:space="preserve">
            - 
              name:  氨基酸的结构特点
              title:  氨基酸的结构特点
              description: 
              koLyro: point
              koLyri:  sub
              son: </v>
      </c>
    </row>
    <row r="1116" spans="1:16" ht="15" customHeight="1">
      <c r="A1116" s="20">
        <f t="shared" si="137"/>
        <v>5</v>
      </c>
      <c r="B1116" s="21" t="str">
        <f t="shared" si="138"/>
        <v>知识亚点</v>
      </c>
      <c r="C1116" s="21" t="str">
        <f t="shared" si="139"/>
        <v>氨基酸是蛋白质的基本组成单位</v>
      </c>
      <c r="D1116" s="21" t="str">
        <f>IFERROR(IF(I1116=1,INDEX( {"chinese","english","math","physics","chemistry","biology","politics","history","geography"},MATCH(C1116,{"语文","英语","数学","物理","化学","生物","政治","历史","地理"},0)),IF(I1116=2,INDEX(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1116,{"单项选择","阅读理解","信息匹配","完形填空","短文填空","单句填空","短文改错","单句改错","句型转换","翻译短语","翻译句子","词汇/短语及固搭","完成句子","听力"},0)),"")), "")</f>
        <v/>
      </c>
      <c r="E1116" s="21" t="str">
        <f t="shared" si="140"/>
        <v>知识点</v>
      </c>
      <c r="F1116" s="21" t="str">
        <f t="shared" si="141"/>
        <v>亚</v>
      </c>
      <c r="G1116" s="21" t="str">
        <f>INDEX( {"body","discipline","area","topic","point"},MATCH(E1116,{"知识体","知识域","知识区","知识主题","知识点"},0))</f>
        <v>point</v>
      </c>
      <c r="H1116" s="21" t="str">
        <f>INDEX( {"super","just","sub","infras"},MATCH(F1116,{"超","恰","亚","次"},0))</f>
        <v>sub</v>
      </c>
      <c r="I1116" s="21">
        <f>MATCH(E1116,{"知识体","知识域","知识区","知识主题","知识点"},0)-1</f>
        <v>4</v>
      </c>
      <c r="J1116" s="21">
        <f>MATCH(F1116,{"超","恰","亚","次"},0)-1</f>
        <v>2</v>
      </c>
      <c r="K1116" s="21" t="str">
        <f t="shared" si="142"/>
        <v>生物</v>
      </c>
      <c r="L1116" s="26" t="s">
        <v>1940</v>
      </c>
      <c r="M1116" s="23"/>
      <c r="N1116" s="23"/>
      <c r="O1116" s="24" t="str">
        <f t="shared" si="136"/>
        <v xml:space="preserve">
  - 
    name:  氨基酸是蛋白质的基本组成单位
    title:  氨基酸是蛋白质的基本组成单位
    description: 
    koLyro: point
    koLyri:  sub
    son: </v>
      </c>
      <c r="P1116" s="27" t="str">
        <f t="shared" si="143"/>
        <v xml:space="preserve">
            - 
              name:  氨基酸是蛋白质的基本组成单位
              title:  氨基酸是蛋白质的基本组成单位
              description: 
              koLyro: point
              koLyri:  sub
              son: </v>
      </c>
    </row>
    <row r="1117" spans="1:16" ht="15" customHeight="1">
      <c r="A1117" s="20">
        <f t="shared" si="137"/>
        <v>5</v>
      </c>
      <c r="B1117" s="21" t="str">
        <f t="shared" si="138"/>
        <v>知识亚点</v>
      </c>
      <c r="C1117" s="21" t="str">
        <f t="shared" si="139"/>
        <v>氨基酸的分类</v>
      </c>
      <c r="D1117" s="21" t="str">
        <f>IFERROR(IF(I1117=1,INDEX( {"chinese","english","math","physics","chemistry","biology","politics","history","geography"},MATCH(C1117,{"语文","英语","数学","物理","化学","生物","政治","历史","地理"},0)),IF(I1117=2,INDEX(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1117,{"单项选择","阅读理解","信息匹配","完形填空","短文填空","单句填空","短文改错","单句改错","句型转换","翻译短语","翻译句子","词汇/短语及固搭","完成句子","听力"},0)),"")), "")</f>
        <v/>
      </c>
      <c r="E1117" s="21" t="str">
        <f t="shared" si="140"/>
        <v>知识点</v>
      </c>
      <c r="F1117" s="21" t="str">
        <f t="shared" si="141"/>
        <v>亚</v>
      </c>
      <c r="G1117" s="21" t="str">
        <f>INDEX( {"body","discipline","area","topic","point"},MATCH(E1117,{"知识体","知识域","知识区","知识主题","知识点"},0))</f>
        <v>point</v>
      </c>
      <c r="H1117" s="21" t="str">
        <f>INDEX( {"super","just","sub","infras"},MATCH(F1117,{"超","恰","亚","次"},0))</f>
        <v>sub</v>
      </c>
      <c r="I1117" s="21">
        <f>MATCH(E1117,{"知识体","知识域","知识区","知识主题","知识点"},0)-1</f>
        <v>4</v>
      </c>
      <c r="J1117" s="21">
        <f>MATCH(F1117,{"超","恰","亚","次"},0)-1</f>
        <v>2</v>
      </c>
      <c r="K1117" s="21" t="str">
        <f t="shared" si="142"/>
        <v>生物</v>
      </c>
      <c r="L1117" s="26" t="s">
        <v>1941</v>
      </c>
      <c r="M1117" s="23"/>
      <c r="N1117" s="23"/>
      <c r="O1117" s="24" t="str">
        <f t="shared" si="136"/>
        <v xml:space="preserve">
  - 
    name:  氨基酸的分类
    title:  氨基酸的分类
    description: 
    koLyro: point
    koLyri:  sub
    son: </v>
      </c>
      <c r="P1117" s="27" t="str">
        <f t="shared" si="143"/>
        <v xml:space="preserve">
            - 
              name:  氨基酸的分类
              title:  氨基酸的分类
              description: 
              koLyro: point
              koLyri:  sub
              son: </v>
      </c>
    </row>
    <row r="1118" spans="1:16" ht="15" customHeight="1">
      <c r="A1118" s="20">
        <f t="shared" si="137"/>
        <v>4</v>
      </c>
      <c r="B1118" s="21" t="str">
        <f t="shared" si="138"/>
        <v>知识点</v>
      </c>
      <c r="C1118" s="21" t="str">
        <f t="shared" si="139"/>
        <v>蛋白质</v>
      </c>
      <c r="D1118" s="21" t="str">
        <f>IFERROR(IF(I1118=1,INDEX( {"chinese","english","math","physics","chemistry","biology","politics","history","geography"},MATCH(C1118,{"语文","英语","数学","物理","化学","生物","政治","历史","地理"},0)),IF(I1118=2,INDEX(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1118,{"单项选择","阅读理解","信息匹配","完形填空","短文填空","单句填空","短文改错","单句改错","句型转换","翻译短语","翻译句子","词汇/短语及固搭","完成句子","听力"},0)),"")), "")</f>
        <v/>
      </c>
      <c r="E1118" s="21" t="str">
        <f t="shared" si="140"/>
        <v>知识点</v>
      </c>
      <c r="F1118" s="21" t="str">
        <f t="shared" si="141"/>
        <v>恰</v>
      </c>
      <c r="G1118" s="21" t="str">
        <f>INDEX( {"body","discipline","area","topic","point"},MATCH(E1118,{"知识体","知识域","知识区","知识主题","知识点"},0))</f>
        <v>point</v>
      </c>
      <c r="H1118" s="21" t="str">
        <f>INDEX( {"super","just","sub","infras"},MATCH(F1118,{"超","恰","亚","次"},0))</f>
        <v>just</v>
      </c>
      <c r="I1118" s="21">
        <f>MATCH(E1118,{"知识体","知识域","知识区","知识主题","知识点"},0)-1</f>
        <v>4</v>
      </c>
      <c r="J1118" s="21">
        <f>MATCH(F1118,{"超","恰","亚","次"},0)-1</f>
        <v>1</v>
      </c>
      <c r="K1118" s="21" t="str">
        <f t="shared" si="142"/>
        <v>生物</v>
      </c>
      <c r="L1118" s="26" t="s">
        <v>1942</v>
      </c>
      <c r="M1118" s="23"/>
      <c r="N1118" s="23"/>
      <c r="O1118" s="24" t="str">
        <f t="shared" si="136"/>
        <v xml:space="preserve">
  - 
    name:  蛋白质
    title:  蛋白质
    description: 
    koLyro: point
    koLyri:  just
    son: </v>
      </c>
      <c r="P1118" s="27" t="str">
        <f t="shared" si="143"/>
        <v xml:space="preserve">
          - 
            name:  蛋白质
            title:  蛋白质
            description: 
            koLyro: point
            koLyri:  just
            son: </v>
      </c>
    </row>
    <row r="1119" spans="1:16" ht="15" customHeight="1">
      <c r="A1119" s="20">
        <f t="shared" si="137"/>
        <v>5</v>
      </c>
      <c r="B1119" s="21" t="str">
        <f t="shared" si="138"/>
        <v>知识亚点</v>
      </c>
      <c r="C1119" s="21" t="str">
        <f t="shared" si="139"/>
        <v>蛋白质的组成元素</v>
      </c>
      <c r="D1119" s="21" t="str">
        <f>IFERROR(IF(I1119=1,INDEX( {"chinese","english","math","physics","chemistry","biology","politics","history","geography"},MATCH(C1119,{"语文","英语","数学","物理","化学","生物","政治","历史","地理"},0)),IF(I1119=2,INDEX(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1119,{"单项选择","阅读理解","信息匹配","完形填空","短文填空","单句填空","短文改错","单句改错","句型转换","翻译短语","翻译句子","词汇/短语及固搭","完成句子","听力"},0)),"")), "")</f>
        <v/>
      </c>
      <c r="E1119" s="21" t="str">
        <f t="shared" si="140"/>
        <v>知识点</v>
      </c>
      <c r="F1119" s="21" t="str">
        <f t="shared" si="141"/>
        <v>亚</v>
      </c>
      <c r="G1119" s="21" t="str">
        <f>INDEX( {"body","discipline","area","topic","point"},MATCH(E1119,{"知识体","知识域","知识区","知识主题","知识点"},0))</f>
        <v>point</v>
      </c>
      <c r="H1119" s="21" t="str">
        <f>INDEX( {"super","just","sub","infras"},MATCH(F1119,{"超","恰","亚","次"},0))</f>
        <v>sub</v>
      </c>
      <c r="I1119" s="21">
        <f>MATCH(E1119,{"知识体","知识域","知识区","知识主题","知识点"},0)-1</f>
        <v>4</v>
      </c>
      <c r="J1119" s="21">
        <f>MATCH(F1119,{"超","恰","亚","次"},0)-1</f>
        <v>2</v>
      </c>
      <c r="K1119" s="21" t="str">
        <f t="shared" si="142"/>
        <v>生物</v>
      </c>
      <c r="L1119" s="26" t="s">
        <v>1943</v>
      </c>
      <c r="M1119" s="23"/>
      <c r="N1119" s="23"/>
      <c r="O1119" s="24" t="str">
        <f t="shared" si="136"/>
        <v xml:space="preserve">
  - 
    name:  蛋白质的组成元素
    title:  蛋白质的组成元素
    description: 
    koLyro: point
    koLyri:  sub
    son: </v>
      </c>
      <c r="P1119" s="27" t="str">
        <f t="shared" si="143"/>
        <v xml:space="preserve">
            - 
              name:  蛋白质的组成元素
              title:  蛋白质的组成元素
              description: 
              koLyro: point
              koLyri:  sub
              son: </v>
      </c>
    </row>
    <row r="1120" spans="1:16" ht="15" customHeight="1">
      <c r="A1120" s="20">
        <f t="shared" si="137"/>
        <v>5</v>
      </c>
      <c r="B1120" s="21" t="str">
        <f t="shared" si="138"/>
        <v>知识亚点</v>
      </c>
      <c r="C1120" s="21" t="str">
        <f t="shared" si="139"/>
        <v>蛋白质的结构</v>
      </c>
      <c r="D1120" s="21" t="str">
        <f>IFERROR(IF(I1120=1,INDEX( {"chinese","english","math","physics","chemistry","biology","politics","history","geography"},MATCH(C1120,{"语文","英语","数学","物理","化学","生物","政治","历史","地理"},0)),IF(I1120=2,INDEX(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1120,{"单项选择","阅读理解","信息匹配","完形填空","短文填空","单句填空","短文改错","单句改错","句型转换","翻译短语","翻译句子","词汇/短语及固搭","完成句子","听力"},0)),"")), "")</f>
        <v/>
      </c>
      <c r="E1120" s="21" t="str">
        <f t="shared" si="140"/>
        <v>知识点</v>
      </c>
      <c r="F1120" s="21" t="str">
        <f t="shared" si="141"/>
        <v>亚</v>
      </c>
      <c r="G1120" s="21" t="str">
        <f>INDEX( {"body","discipline","area","topic","point"},MATCH(E1120,{"知识体","知识域","知识区","知识主题","知识点"},0))</f>
        <v>point</v>
      </c>
      <c r="H1120" s="21" t="str">
        <f>INDEX( {"super","just","sub","infras"},MATCH(F1120,{"超","恰","亚","次"},0))</f>
        <v>sub</v>
      </c>
      <c r="I1120" s="21">
        <f>MATCH(E1120,{"知识体","知识域","知识区","知识主题","知识点"},0)-1</f>
        <v>4</v>
      </c>
      <c r="J1120" s="21">
        <f>MATCH(F1120,{"超","恰","亚","次"},0)-1</f>
        <v>2</v>
      </c>
      <c r="K1120" s="21" t="str">
        <f t="shared" si="142"/>
        <v>生物</v>
      </c>
      <c r="L1120" s="26" t="s">
        <v>1944</v>
      </c>
      <c r="M1120" s="23"/>
      <c r="N1120" s="23"/>
      <c r="O1120" s="24" t="str">
        <f t="shared" si="136"/>
        <v xml:space="preserve">
  - 
    name:  蛋白质的结构
    title:  蛋白质的结构
    description: 
    koLyro: point
    koLyri:  sub
    son: </v>
      </c>
      <c r="P1120" s="27" t="str">
        <f t="shared" si="143"/>
        <v xml:space="preserve">
            - 
              name:  蛋白质的结构
              title:  蛋白质的结构
              description: 
              koLyro: point
              koLyri:  sub
              son: </v>
      </c>
    </row>
    <row r="1121" spans="1:16" ht="15" customHeight="1">
      <c r="A1121" s="20">
        <f t="shared" si="137"/>
        <v>5</v>
      </c>
      <c r="B1121" s="21" t="str">
        <f t="shared" si="138"/>
        <v>知识亚点</v>
      </c>
      <c r="C1121" s="21" t="str">
        <f t="shared" si="139"/>
        <v>蛋白质的功能</v>
      </c>
      <c r="D1121" s="21" t="str">
        <f>IFERROR(IF(I1121=1,INDEX( {"chinese","english","math","physics","chemistry","biology","politics","history","geography"},MATCH(C1121,{"语文","英语","数学","物理","化学","生物","政治","历史","地理"},0)),IF(I1121=2,INDEX(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1121,{"单项选择","阅读理解","信息匹配","完形填空","短文填空","单句填空","短文改错","单句改错","句型转换","翻译短语","翻译句子","词汇/短语及固搭","完成句子","听力"},0)),"")), "")</f>
        <v/>
      </c>
      <c r="E1121" s="21" t="str">
        <f t="shared" si="140"/>
        <v>知识点</v>
      </c>
      <c r="F1121" s="21" t="str">
        <f t="shared" si="141"/>
        <v>亚</v>
      </c>
      <c r="G1121" s="21" t="str">
        <f>INDEX( {"body","discipline","area","topic","point"},MATCH(E1121,{"知识体","知识域","知识区","知识主题","知识点"},0))</f>
        <v>point</v>
      </c>
      <c r="H1121" s="21" t="str">
        <f>INDEX( {"super","just","sub","infras"},MATCH(F1121,{"超","恰","亚","次"},0))</f>
        <v>sub</v>
      </c>
      <c r="I1121" s="21">
        <f>MATCH(E1121,{"知识体","知识域","知识区","知识主题","知识点"},0)-1</f>
        <v>4</v>
      </c>
      <c r="J1121" s="21">
        <f>MATCH(F1121,{"超","恰","亚","次"},0)-1</f>
        <v>2</v>
      </c>
      <c r="K1121" s="21" t="str">
        <f t="shared" si="142"/>
        <v>生物</v>
      </c>
      <c r="L1121" s="26" t="s">
        <v>1945</v>
      </c>
      <c r="M1121" s="23"/>
      <c r="N1121" s="23"/>
      <c r="O1121" s="24" t="str">
        <f t="shared" si="136"/>
        <v xml:space="preserve">
  - 
    name:  蛋白质的功能
    title:  蛋白质的功能
    description: 
    koLyro: point
    koLyri:  sub
    son: </v>
      </c>
      <c r="P1121" s="27" t="str">
        <f t="shared" si="143"/>
        <v xml:space="preserve">
            - 
              name:  蛋白质的功能
              title:  蛋白质的功能
              description: 
              koLyro: point
              koLyri:  sub
              son: </v>
      </c>
    </row>
    <row r="1122" spans="1:16" ht="15" customHeight="1">
      <c r="A1122" s="20">
        <f t="shared" si="137"/>
        <v>5</v>
      </c>
      <c r="B1122" s="21" t="str">
        <f t="shared" si="138"/>
        <v>知识亚点</v>
      </c>
      <c r="C1122" s="21" t="str">
        <f t="shared" si="139"/>
        <v>蛋白质的多样性及其原因</v>
      </c>
      <c r="D1122" s="21" t="str">
        <f>IFERROR(IF(I1122=1,INDEX( {"chinese","english","math","physics","chemistry","biology","politics","history","geography"},MATCH(C1122,{"语文","英语","数学","物理","化学","生物","政治","历史","地理"},0)),IF(I1122=2,INDEX(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1122,{"单项选择","阅读理解","信息匹配","完形填空","短文填空","单句填空","短文改错","单句改错","句型转换","翻译短语","翻译句子","词汇/短语及固搭","完成句子","听力"},0)),"")), "")</f>
        <v/>
      </c>
      <c r="E1122" s="21" t="str">
        <f t="shared" si="140"/>
        <v>知识点</v>
      </c>
      <c r="F1122" s="21" t="str">
        <f t="shared" si="141"/>
        <v>亚</v>
      </c>
      <c r="G1122" s="21" t="str">
        <f>INDEX( {"body","discipline","area","topic","point"},MATCH(E1122,{"知识体","知识域","知识区","知识主题","知识点"},0))</f>
        <v>point</v>
      </c>
      <c r="H1122" s="21" t="str">
        <f>INDEX( {"super","just","sub","infras"},MATCH(F1122,{"超","恰","亚","次"},0))</f>
        <v>sub</v>
      </c>
      <c r="I1122" s="21">
        <f>MATCH(E1122,{"知识体","知识域","知识区","知识主题","知识点"},0)-1</f>
        <v>4</v>
      </c>
      <c r="J1122" s="21">
        <f>MATCH(F1122,{"超","恰","亚","次"},0)-1</f>
        <v>2</v>
      </c>
      <c r="K1122" s="21" t="str">
        <f t="shared" si="142"/>
        <v>生物</v>
      </c>
      <c r="L1122" s="26" t="s">
        <v>1946</v>
      </c>
      <c r="M1122" s="23"/>
      <c r="N1122" s="23"/>
      <c r="O1122" s="24" t="str">
        <f t="shared" si="136"/>
        <v xml:space="preserve">
  - 
    name:  蛋白质的多样性及其原因
    title:  蛋白质的多样性及其原因
    description: 
    koLyro: point
    koLyri:  sub
    son: </v>
      </c>
      <c r="P1122" s="27" t="str">
        <f t="shared" si="143"/>
        <v xml:space="preserve">
            - 
              name:  蛋白质的多样性及其原因
              title:  蛋白质的多样性及其原因
              description: 
              koLyro: point
              koLyri:  sub
              son: </v>
      </c>
    </row>
    <row r="1123" spans="1:16" ht="15" customHeight="1">
      <c r="A1123" s="20">
        <f t="shared" si="137"/>
        <v>5</v>
      </c>
      <c r="B1123" s="21" t="str">
        <f t="shared" si="138"/>
        <v>知识亚点</v>
      </c>
      <c r="C1123" s="21" t="str">
        <f t="shared" si="139"/>
        <v>蛋白质相关计算</v>
      </c>
      <c r="D1123" s="21" t="str">
        <f>IFERROR(IF(I1123=1,INDEX( {"chinese","english","math","physics","chemistry","biology","politics","history","geography"},MATCH(C1123,{"语文","英语","数学","物理","化学","生物","政治","历史","地理"},0)),IF(I1123=2,INDEX(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1123,{"单项选择","阅读理解","信息匹配","完形填空","短文填空","单句填空","短文改错","单句改错","句型转换","翻译短语","翻译句子","词汇/短语及固搭","完成句子","听力"},0)),"")), "")</f>
        <v/>
      </c>
      <c r="E1123" s="21" t="str">
        <f t="shared" si="140"/>
        <v>知识点</v>
      </c>
      <c r="F1123" s="21" t="str">
        <f t="shared" si="141"/>
        <v>亚</v>
      </c>
      <c r="G1123" s="21" t="str">
        <f>INDEX( {"body","discipline","area","topic","point"},MATCH(E1123,{"知识体","知识域","知识区","知识主题","知识点"},0))</f>
        <v>point</v>
      </c>
      <c r="H1123" s="21" t="str">
        <f>INDEX( {"super","just","sub","infras"},MATCH(F1123,{"超","恰","亚","次"},0))</f>
        <v>sub</v>
      </c>
      <c r="I1123" s="21">
        <f>MATCH(E1123,{"知识体","知识域","知识区","知识主题","知识点"},0)-1</f>
        <v>4</v>
      </c>
      <c r="J1123" s="21">
        <f>MATCH(F1123,{"超","恰","亚","次"},0)-1</f>
        <v>2</v>
      </c>
      <c r="K1123" s="21" t="str">
        <f t="shared" si="142"/>
        <v>生物</v>
      </c>
      <c r="L1123" s="26" t="s">
        <v>1947</v>
      </c>
      <c r="M1123" s="23"/>
      <c r="N1123" s="23"/>
      <c r="O1123" s="24" t="str">
        <f t="shared" si="136"/>
        <v xml:space="preserve">
  - 
    name:  蛋白质相关计算
    title:  蛋白质相关计算
    description: 
    koLyro: point
    koLyri:  sub
    son: </v>
      </c>
      <c r="P1123" s="27" t="str">
        <f t="shared" si="143"/>
        <v xml:space="preserve">
            - 
              name:  蛋白质相关计算
              title:  蛋白质相关计算
              description: 
              koLyro: point
              koLyri:  sub
              son: </v>
      </c>
    </row>
    <row r="1124" spans="1:16" ht="15" customHeight="1">
      <c r="A1124" s="20">
        <f t="shared" si="137"/>
        <v>5</v>
      </c>
      <c r="B1124" s="21" t="str">
        <f t="shared" si="138"/>
        <v>知识亚点</v>
      </c>
      <c r="C1124" s="21" t="str">
        <f t="shared" si="139"/>
        <v>蛋白质的盐析与变性</v>
      </c>
      <c r="D1124" s="21" t="str">
        <f>IFERROR(IF(I1124=1,INDEX( {"chinese","english","math","physics","chemistry","biology","politics","history","geography"},MATCH(C1124,{"语文","英语","数学","物理","化学","生物","政治","历史","地理"},0)),IF(I1124=2,INDEX(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1124,{"单项选择","阅读理解","信息匹配","完形填空","短文填空","单句填空","短文改错","单句改错","句型转换","翻译短语","翻译句子","词汇/短语及固搭","完成句子","听力"},0)),"")), "")</f>
        <v/>
      </c>
      <c r="E1124" s="21" t="str">
        <f t="shared" si="140"/>
        <v>知识点</v>
      </c>
      <c r="F1124" s="21" t="str">
        <f t="shared" si="141"/>
        <v>亚</v>
      </c>
      <c r="G1124" s="21" t="str">
        <f>INDEX( {"body","discipline","area","topic","point"},MATCH(E1124,{"知识体","知识域","知识区","知识主题","知识点"},0))</f>
        <v>point</v>
      </c>
      <c r="H1124" s="21" t="str">
        <f>INDEX( {"super","just","sub","infras"},MATCH(F1124,{"超","恰","亚","次"},0))</f>
        <v>sub</v>
      </c>
      <c r="I1124" s="21">
        <f>MATCH(E1124,{"知识体","知识域","知识区","知识主题","知识点"},0)-1</f>
        <v>4</v>
      </c>
      <c r="J1124" s="21">
        <f>MATCH(F1124,{"超","恰","亚","次"},0)-1</f>
        <v>2</v>
      </c>
      <c r="K1124" s="21" t="str">
        <f t="shared" si="142"/>
        <v>生物</v>
      </c>
      <c r="L1124" s="26" t="s">
        <v>1948</v>
      </c>
      <c r="M1124" s="23"/>
      <c r="N1124" s="23"/>
      <c r="O1124" s="24" t="str">
        <f t="shared" si="136"/>
        <v xml:space="preserve">
  - 
    name:  蛋白质的盐析与变性
    title:  蛋白质的盐析与变性
    description: 
    koLyro: point
    koLyri:  sub
    son: </v>
      </c>
      <c r="P1124" s="27" t="str">
        <f t="shared" si="143"/>
        <v xml:space="preserve">
            - 
              name:  蛋白质的盐析与变性
              title:  蛋白质的盐析与变性
              description: 
              koLyro: point
              koLyri:  sub
              son: </v>
      </c>
    </row>
    <row r="1125" spans="1:16" ht="15" customHeight="1">
      <c r="A1125" s="20">
        <f t="shared" si="137"/>
        <v>5</v>
      </c>
      <c r="B1125" s="21" t="str">
        <f t="shared" si="138"/>
        <v>知识亚点</v>
      </c>
      <c r="C1125" s="21" t="str">
        <f t="shared" si="139"/>
        <v>蛋白质水解</v>
      </c>
      <c r="D1125" s="21" t="str">
        <f>IFERROR(IF(I1125=1,INDEX( {"chinese","english","math","physics","chemistry","biology","politics","history","geography"},MATCH(C1125,{"语文","英语","数学","物理","化学","生物","政治","历史","地理"},0)),IF(I1125=2,INDEX(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1125,{"单项选择","阅读理解","信息匹配","完形填空","短文填空","单句填空","短文改错","单句改错","句型转换","翻译短语","翻译句子","词汇/短语及固搭","完成句子","听力"},0)),"")), "")</f>
        <v/>
      </c>
      <c r="E1125" s="21" t="str">
        <f t="shared" si="140"/>
        <v>知识点</v>
      </c>
      <c r="F1125" s="21" t="str">
        <f t="shared" si="141"/>
        <v>亚</v>
      </c>
      <c r="G1125" s="21" t="str">
        <f>INDEX( {"body","discipline","area","topic","point"},MATCH(E1125,{"知识体","知识域","知识区","知识主题","知识点"},0))</f>
        <v>point</v>
      </c>
      <c r="H1125" s="21" t="str">
        <f>INDEX( {"super","just","sub","infras"},MATCH(F1125,{"超","恰","亚","次"},0))</f>
        <v>sub</v>
      </c>
      <c r="I1125" s="21">
        <f>MATCH(E1125,{"知识体","知识域","知识区","知识主题","知识点"},0)-1</f>
        <v>4</v>
      </c>
      <c r="J1125" s="21">
        <f>MATCH(F1125,{"超","恰","亚","次"},0)-1</f>
        <v>2</v>
      </c>
      <c r="K1125" s="21" t="str">
        <f t="shared" si="142"/>
        <v>生物</v>
      </c>
      <c r="L1125" s="26" t="s">
        <v>1949</v>
      </c>
      <c r="M1125" s="23"/>
      <c r="N1125" s="23"/>
      <c r="O1125" s="24" t="str">
        <f t="shared" si="136"/>
        <v xml:space="preserve">
  - 
    name:  蛋白质水解
    title:  蛋白质水解
    description: 
    koLyro: point
    koLyri:  sub
    son: </v>
      </c>
      <c r="P1125" s="27" t="str">
        <f t="shared" si="143"/>
        <v xml:space="preserve">
            - 
              name:  蛋白质水解
              title:  蛋白质水解
              description: 
              koLyro: point
              koLyri:  sub
              son: </v>
      </c>
    </row>
    <row r="1126" spans="1:16" ht="15" customHeight="1">
      <c r="A1126" s="20">
        <f t="shared" si="137"/>
        <v>2</v>
      </c>
      <c r="B1126" s="21" t="str">
        <f t="shared" si="138"/>
        <v>知识区</v>
      </c>
      <c r="C1126" s="21" t="str">
        <f t="shared" si="139"/>
        <v>二、细胞的结构与功能</v>
      </c>
      <c r="D1126" s="21" t="str">
        <f>IFERROR(IF(I1126=1,INDEX( {"chinese","english","math","physics","chemistry","biology","politics","history","geography"},MATCH(C1126,{"语文","英语","数学","物理","化学","生物","政治","历史","地理"},0)),IF(I1126=2,INDEX(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1126,{"单项选择","阅读理解","信息匹配","完形填空","短文填空","单句填空","短文改错","单句改错","句型转换","翻译短语","翻译句子","词汇/短语及固搭","完成句子","听力"},0)),"")), "")</f>
        <v/>
      </c>
      <c r="E1126" s="21" t="str">
        <f t="shared" si="140"/>
        <v>知识区</v>
      </c>
      <c r="F1126" s="21" t="str">
        <f t="shared" si="141"/>
        <v>恰</v>
      </c>
      <c r="G1126" s="21" t="str">
        <f>INDEX( {"body","discipline","area","topic","point"},MATCH(E1126,{"知识体","知识域","知识区","知识主题","知识点"},0))</f>
        <v>area</v>
      </c>
      <c r="H1126" s="21" t="str">
        <f>INDEX( {"super","just","sub","infras"},MATCH(F1126,{"超","恰","亚","次"},0))</f>
        <v>just</v>
      </c>
      <c r="I1126" s="21">
        <f>MATCH(E1126,{"知识体","知识域","知识区","知识主题","知识点"},0)-1</f>
        <v>2</v>
      </c>
      <c r="J1126" s="21">
        <f>MATCH(F1126,{"超","恰","亚","次"},0)-1</f>
        <v>1</v>
      </c>
      <c r="K1126" s="21" t="str">
        <f t="shared" si="142"/>
        <v>生物</v>
      </c>
      <c r="L1126" s="26" t="s">
        <v>1950</v>
      </c>
      <c r="M1126" s="23"/>
      <c r="N1126" s="23"/>
      <c r="O1126" s="24" t="str">
        <f t="shared" si="136"/>
        <v xml:space="preserve">
  - 
    name:  二、细胞的结构与功能
    title:  二、细胞的结构与功能
    description: 
    koLyro: area
    koLyri:  just
    son: </v>
      </c>
      <c r="P1126" s="27" t="str">
        <f t="shared" si="143"/>
        <v xml:space="preserve">
      - 
        name:  二、细胞的结构与功能
        title:  二、细胞的结构与功能
        description: 
        koLyro: area
        koLyri:  just
        son: </v>
      </c>
    </row>
    <row r="1127" spans="1:16" ht="15" customHeight="1">
      <c r="A1127" s="20">
        <f t="shared" si="137"/>
        <v>3</v>
      </c>
      <c r="B1127" s="21" t="str">
        <f t="shared" si="138"/>
        <v>知识主题</v>
      </c>
      <c r="C1127" s="21" t="str">
        <f t="shared" si="139"/>
        <v>1.走近细胞</v>
      </c>
      <c r="D1127" s="21" t="str">
        <f>IFERROR(IF(I1127=1,INDEX( {"chinese","english","math","physics","chemistry","biology","politics","history","geography"},MATCH(C1127,{"语文","英语","数学","物理","化学","生物","政治","历史","地理"},0)),IF(I1127=2,INDEX(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1127,{"单项选择","阅读理解","信息匹配","完形填空","短文填空","单句填空","短文改错","单句改错","句型转换","翻译短语","翻译句子","词汇/短语及固搭","完成句子","听力"},0)),"")), "")</f>
        <v/>
      </c>
      <c r="E1127" s="21" t="str">
        <f t="shared" si="140"/>
        <v>知识主题</v>
      </c>
      <c r="F1127" s="21" t="str">
        <f t="shared" si="141"/>
        <v>恰</v>
      </c>
      <c r="G1127" s="21" t="str">
        <f>INDEX( {"body","discipline","area","topic","point"},MATCH(E1127,{"知识体","知识域","知识区","知识主题","知识点"},0))</f>
        <v>topic</v>
      </c>
      <c r="H1127" s="21" t="str">
        <f>INDEX( {"super","just","sub","infras"},MATCH(F1127,{"超","恰","亚","次"},0))</f>
        <v>just</v>
      </c>
      <c r="I1127" s="21">
        <f>MATCH(E1127,{"知识体","知识域","知识区","知识主题","知识点"},0)-1</f>
        <v>3</v>
      </c>
      <c r="J1127" s="21">
        <f>MATCH(F1127,{"超","恰","亚","次"},0)-1</f>
        <v>1</v>
      </c>
      <c r="K1127" s="21" t="str">
        <f t="shared" si="142"/>
        <v>生物</v>
      </c>
      <c r="L1127" s="26" t="s">
        <v>1951</v>
      </c>
      <c r="M1127" s="23"/>
      <c r="N1127" s="23"/>
      <c r="O1127" s="24" t="str">
        <f t="shared" si="136"/>
        <v xml:space="preserve">
  - 
    name:  1.走近细胞
    title:  1.走近细胞
    description: 
    koLyro: topic
    koLyri:  just
    son: </v>
      </c>
      <c r="P1127" s="27" t="str">
        <f t="shared" si="143"/>
        <v xml:space="preserve">
        - 
          name:  1.走近细胞
          title:  1.走近细胞
          description: 
          koLyro: topic
          koLyri:  just
          son: </v>
      </c>
    </row>
    <row r="1128" spans="1:16" ht="15" customHeight="1">
      <c r="A1128" s="20">
        <f t="shared" si="137"/>
        <v>4</v>
      </c>
      <c r="B1128" s="21" t="str">
        <f t="shared" si="138"/>
        <v>知识点</v>
      </c>
      <c r="C1128" s="21" t="str">
        <f t="shared" si="139"/>
        <v>从生物圈到细胞</v>
      </c>
      <c r="D1128" s="21" t="str">
        <f>IFERROR(IF(I1128=1,INDEX( {"chinese","english","math","physics","chemistry","biology","politics","history","geography"},MATCH(C1128,{"语文","英语","数学","物理","化学","生物","政治","历史","地理"},0)),IF(I1128=2,INDEX(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1128,{"单项选择","阅读理解","信息匹配","完形填空","短文填空","单句填空","短文改错","单句改错","句型转换","翻译短语","翻译句子","词汇/短语及固搭","完成句子","听力"},0)),"")), "")</f>
        <v/>
      </c>
      <c r="E1128" s="21" t="str">
        <f t="shared" si="140"/>
        <v>知识点</v>
      </c>
      <c r="F1128" s="21" t="str">
        <f t="shared" si="141"/>
        <v>恰</v>
      </c>
      <c r="G1128" s="21" t="str">
        <f>INDEX( {"body","discipline","area","topic","point"},MATCH(E1128,{"知识体","知识域","知识区","知识主题","知识点"},0))</f>
        <v>point</v>
      </c>
      <c r="H1128" s="21" t="str">
        <f>INDEX( {"super","just","sub","infras"},MATCH(F1128,{"超","恰","亚","次"},0))</f>
        <v>just</v>
      </c>
      <c r="I1128" s="21">
        <f>MATCH(E1128,{"知识体","知识域","知识区","知识主题","知识点"},0)-1</f>
        <v>4</v>
      </c>
      <c r="J1128" s="21">
        <f>MATCH(F1128,{"超","恰","亚","次"},0)-1</f>
        <v>1</v>
      </c>
      <c r="K1128" s="21" t="str">
        <f t="shared" si="142"/>
        <v>生物</v>
      </c>
      <c r="L1128" s="26" t="s">
        <v>1952</v>
      </c>
      <c r="M1128" s="23"/>
      <c r="N1128" s="23"/>
      <c r="O1128" s="24" t="str">
        <f t="shared" si="136"/>
        <v xml:space="preserve">
  - 
    name:  从生物圈到细胞
    title:  从生物圈到细胞
    description: 
    koLyro: point
    koLyri:  just
    son: </v>
      </c>
      <c r="P1128" s="27" t="str">
        <f t="shared" si="143"/>
        <v xml:space="preserve">
          - 
            name:  从生物圈到细胞
            title:  从生物圈到细胞
            description: 
            koLyro: point
            koLyri:  just
            son: </v>
      </c>
    </row>
    <row r="1129" spans="1:16" ht="15" customHeight="1">
      <c r="A1129" s="20">
        <f t="shared" si="137"/>
        <v>5</v>
      </c>
      <c r="B1129" s="21" t="str">
        <f t="shared" si="138"/>
        <v>知识亚点</v>
      </c>
      <c r="C1129" s="21" t="str">
        <f t="shared" si="139"/>
        <v>病毒相关知识</v>
      </c>
      <c r="D1129" s="21" t="str">
        <f>IFERROR(IF(I1129=1,INDEX( {"chinese","english","math","physics","chemistry","biology","politics","history","geography"},MATCH(C1129,{"语文","英语","数学","物理","化学","生物","政治","历史","地理"},0)),IF(I1129=2,INDEX(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1129,{"单项选择","阅读理解","信息匹配","完形填空","短文填空","单句填空","短文改错","单句改错","句型转换","翻译短语","翻译句子","词汇/短语及固搭","完成句子","听力"},0)),"")), "")</f>
        <v/>
      </c>
      <c r="E1129" s="21" t="str">
        <f t="shared" si="140"/>
        <v>知识点</v>
      </c>
      <c r="F1129" s="21" t="str">
        <f t="shared" si="141"/>
        <v>亚</v>
      </c>
      <c r="G1129" s="21" t="str">
        <f>INDEX( {"body","discipline","area","topic","point"},MATCH(E1129,{"知识体","知识域","知识区","知识主题","知识点"},0))</f>
        <v>point</v>
      </c>
      <c r="H1129" s="21" t="str">
        <f>INDEX( {"super","just","sub","infras"},MATCH(F1129,{"超","恰","亚","次"},0))</f>
        <v>sub</v>
      </c>
      <c r="I1129" s="21">
        <f>MATCH(E1129,{"知识体","知识域","知识区","知识主题","知识点"},0)-1</f>
        <v>4</v>
      </c>
      <c r="J1129" s="21">
        <f>MATCH(F1129,{"超","恰","亚","次"},0)-1</f>
        <v>2</v>
      </c>
      <c r="K1129" s="21" t="str">
        <f t="shared" si="142"/>
        <v>生物</v>
      </c>
      <c r="L1129" s="26" t="s">
        <v>1953</v>
      </c>
      <c r="M1129" s="23"/>
      <c r="N1129" s="23"/>
      <c r="O1129" s="24" t="str">
        <f t="shared" si="136"/>
        <v xml:space="preserve">
  - 
    name:  病毒相关知识
    title:  病毒相关知识
    description: 
    koLyro: point
    koLyri:  sub
    son: </v>
      </c>
      <c r="P1129" s="27" t="str">
        <f t="shared" si="143"/>
        <v xml:space="preserve">
            - 
              name:  病毒相关知识
              title:  病毒相关知识
              description: 
              koLyro: point
              koLyri:  sub
              son: </v>
      </c>
    </row>
    <row r="1130" spans="1:16" ht="15" customHeight="1">
      <c r="A1130" s="20">
        <f t="shared" si="137"/>
        <v>5</v>
      </c>
      <c r="B1130" s="21" t="str">
        <f t="shared" si="138"/>
        <v>知识亚点</v>
      </c>
      <c r="C1130" s="21" t="str">
        <f t="shared" si="139"/>
        <v>生命活动离不开细胞</v>
      </c>
      <c r="D1130" s="21" t="str">
        <f>IFERROR(IF(I1130=1,INDEX( {"chinese","english","math","physics","chemistry","biology","politics","history","geography"},MATCH(C1130,{"语文","英语","数学","物理","化学","生物","政治","历史","地理"},0)),IF(I1130=2,INDEX(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1130,{"单项选择","阅读理解","信息匹配","完形填空","短文填空","单句填空","短文改错","单句改错","句型转换","翻译短语","翻译句子","词汇/短语及固搭","完成句子","听力"},0)),"")), "")</f>
        <v/>
      </c>
      <c r="E1130" s="21" t="str">
        <f t="shared" si="140"/>
        <v>知识点</v>
      </c>
      <c r="F1130" s="21" t="str">
        <f t="shared" si="141"/>
        <v>亚</v>
      </c>
      <c r="G1130" s="21" t="str">
        <f>INDEX( {"body","discipline","area","topic","point"},MATCH(E1130,{"知识体","知识域","知识区","知识主题","知识点"},0))</f>
        <v>point</v>
      </c>
      <c r="H1130" s="21" t="str">
        <f>INDEX( {"super","just","sub","infras"},MATCH(F1130,{"超","恰","亚","次"},0))</f>
        <v>sub</v>
      </c>
      <c r="I1130" s="21">
        <f>MATCH(E1130,{"知识体","知识域","知识区","知识主题","知识点"},0)-1</f>
        <v>4</v>
      </c>
      <c r="J1130" s="21">
        <f>MATCH(F1130,{"超","恰","亚","次"},0)-1</f>
        <v>2</v>
      </c>
      <c r="K1130" s="21" t="str">
        <f t="shared" si="142"/>
        <v>生物</v>
      </c>
      <c r="L1130" s="26" t="s">
        <v>1954</v>
      </c>
      <c r="M1130" s="23"/>
      <c r="N1130" s="23"/>
      <c r="O1130" s="24" t="str">
        <f t="shared" si="136"/>
        <v xml:space="preserve">
  - 
    name:  生命活动离不开细胞
    title:  生命活动离不开细胞
    description: 
    koLyro: point
    koLyri:  sub
    son: </v>
      </c>
      <c r="P1130" s="27" t="str">
        <f t="shared" si="143"/>
        <v xml:space="preserve">
            - 
              name:  生命活动离不开细胞
              title:  生命活动离不开细胞
              description: 
              koLyro: point
              koLyri:  sub
              son: </v>
      </c>
    </row>
    <row r="1131" spans="1:16" ht="15" customHeight="1">
      <c r="A1131" s="20">
        <f t="shared" si="137"/>
        <v>5</v>
      </c>
      <c r="B1131" s="21" t="str">
        <f t="shared" si="138"/>
        <v>知识亚点</v>
      </c>
      <c r="C1131" s="21" t="str">
        <f t="shared" si="139"/>
        <v>生命系统的结构层次</v>
      </c>
      <c r="D1131" s="21" t="str">
        <f>IFERROR(IF(I1131=1,INDEX( {"chinese","english","math","physics","chemistry","biology","politics","history","geography"},MATCH(C1131,{"语文","英语","数学","物理","化学","生物","政治","历史","地理"},0)),IF(I1131=2,INDEX(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1131,{"单项选择","阅读理解","信息匹配","完形填空","短文填空","单句填空","短文改错","单句改错","句型转换","翻译短语","翻译句子","词汇/短语及固搭","完成句子","听力"},0)),"")), "")</f>
        <v/>
      </c>
      <c r="E1131" s="21" t="str">
        <f t="shared" si="140"/>
        <v>知识点</v>
      </c>
      <c r="F1131" s="21" t="str">
        <f t="shared" si="141"/>
        <v>亚</v>
      </c>
      <c r="G1131" s="21" t="str">
        <f>INDEX( {"body","discipline","area","topic","point"},MATCH(E1131,{"知识体","知识域","知识区","知识主题","知识点"},0))</f>
        <v>point</v>
      </c>
      <c r="H1131" s="21" t="str">
        <f>INDEX( {"super","just","sub","infras"},MATCH(F1131,{"超","恰","亚","次"},0))</f>
        <v>sub</v>
      </c>
      <c r="I1131" s="21">
        <f>MATCH(E1131,{"知识体","知识域","知识区","知识主题","知识点"},0)-1</f>
        <v>4</v>
      </c>
      <c r="J1131" s="21">
        <f>MATCH(F1131,{"超","恰","亚","次"},0)-1</f>
        <v>2</v>
      </c>
      <c r="K1131" s="21" t="str">
        <f t="shared" si="142"/>
        <v>生物</v>
      </c>
      <c r="L1131" s="26" t="s">
        <v>1955</v>
      </c>
      <c r="M1131" s="23"/>
      <c r="N1131" s="23"/>
      <c r="O1131" s="24" t="str">
        <f t="shared" si="136"/>
        <v xml:space="preserve">
  - 
    name:  生命系统的结构层次
    title:  生命系统的结构层次
    description: 
    koLyro: point
    koLyri:  sub
    son: </v>
      </c>
      <c r="P1131" s="27" t="str">
        <f t="shared" si="143"/>
        <v xml:space="preserve">
            - 
              name:  生命系统的结构层次
              title:  生命系统的结构层次
              description: 
              koLyro: point
              koLyri:  sub
              son: </v>
      </c>
    </row>
    <row r="1132" spans="1:16" ht="15" customHeight="1">
      <c r="A1132" s="20">
        <f t="shared" si="137"/>
        <v>5</v>
      </c>
      <c r="B1132" s="21" t="str">
        <f t="shared" si="138"/>
        <v>知识亚点</v>
      </c>
      <c r="C1132" s="21" t="str">
        <f t="shared" si="139"/>
        <v>比较系统、生命系统和生态系统</v>
      </c>
      <c r="D1132" s="21" t="str">
        <f>IFERROR(IF(I1132=1,INDEX( {"chinese","english","math","physics","chemistry","biology","politics","history","geography"},MATCH(C1132,{"语文","英语","数学","物理","化学","生物","政治","历史","地理"},0)),IF(I1132=2,INDEX(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1132,{"单项选择","阅读理解","信息匹配","完形填空","短文填空","单句填空","短文改错","单句改错","句型转换","翻译短语","翻译句子","词汇/短语及固搭","完成句子","听力"},0)),"")), "")</f>
        <v/>
      </c>
      <c r="E1132" s="21" t="str">
        <f t="shared" si="140"/>
        <v>知识点</v>
      </c>
      <c r="F1132" s="21" t="str">
        <f t="shared" si="141"/>
        <v>亚</v>
      </c>
      <c r="G1132" s="21" t="str">
        <f>INDEX( {"body","discipline","area","topic","point"},MATCH(E1132,{"知识体","知识域","知识区","知识主题","知识点"},0))</f>
        <v>point</v>
      </c>
      <c r="H1132" s="21" t="str">
        <f>INDEX( {"super","just","sub","infras"},MATCH(F1132,{"超","恰","亚","次"},0))</f>
        <v>sub</v>
      </c>
      <c r="I1132" s="21">
        <f>MATCH(E1132,{"知识体","知识域","知识区","知识主题","知识点"},0)-1</f>
        <v>4</v>
      </c>
      <c r="J1132" s="21">
        <f>MATCH(F1132,{"超","恰","亚","次"},0)-1</f>
        <v>2</v>
      </c>
      <c r="K1132" s="21" t="str">
        <f t="shared" si="142"/>
        <v>生物</v>
      </c>
      <c r="L1132" s="26" t="s">
        <v>1956</v>
      </c>
      <c r="M1132" s="23"/>
      <c r="N1132" s="23"/>
      <c r="O1132" s="24" t="str">
        <f t="shared" si="136"/>
        <v xml:space="preserve">
  - 
    name:  比较系统、生命系统和生态系统
    title:  比较系统、生命系统和生态系统
    description: 
    koLyro: point
    koLyri:  sub
    son: </v>
      </c>
      <c r="P1132" s="27" t="str">
        <f t="shared" si="143"/>
        <v xml:space="preserve">
            - 
              name:  比较系统、生命系统和生态系统
              title:  比较系统、生命系统和生态系统
              description: 
              koLyro: point
              koLyri:  sub
              son: </v>
      </c>
    </row>
    <row r="1133" spans="1:16" ht="15" customHeight="1">
      <c r="A1133" s="20">
        <f t="shared" si="137"/>
        <v>4</v>
      </c>
      <c r="B1133" s="21" t="str">
        <f t="shared" si="138"/>
        <v>知识点</v>
      </c>
      <c r="C1133" s="21" t="str">
        <f t="shared" si="139"/>
        <v>细胞的多样性和统一性</v>
      </c>
      <c r="D1133" s="21" t="str">
        <f>IFERROR(IF(I1133=1,INDEX( {"chinese","english","math","physics","chemistry","biology","politics","history","geography"},MATCH(C1133,{"语文","英语","数学","物理","化学","生物","政治","历史","地理"},0)),IF(I1133=2,INDEX(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1133,{"单项选择","阅读理解","信息匹配","完形填空","短文填空","单句填空","短文改错","单句改错","句型转换","翻译短语","翻译句子","词汇/短语及固搭","完成句子","听力"},0)),"")), "")</f>
        <v/>
      </c>
      <c r="E1133" s="21" t="str">
        <f t="shared" si="140"/>
        <v>知识点</v>
      </c>
      <c r="F1133" s="21" t="str">
        <f t="shared" si="141"/>
        <v>恰</v>
      </c>
      <c r="G1133" s="21" t="str">
        <f>INDEX( {"body","discipline","area","topic","point"},MATCH(E1133,{"知识体","知识域","知识区","知识主题","知识点"},0))</f>
        <v>point</v>
      </c>
      <c r="H1133" s="21" t="str">
        <f>INDEX( {"super","just","sub","infras"},MATCH(F1133,{"超","恰","亚","次"},0))</f>
        <v>just</v>
      </c>
      <c r="I1133" s="21">
        <f>MATCH(E1133,{"知识体","知识域","知识区","知识主题","知识点"},0)-1</f>
        <v>4</v>
      </c>
      <c r="J1133" s="21">
        <f>MATCH(F1133,{"超","恰","亚","次"},0)-1</f>
        <v>1</v>
      </c>
      <c r="K1133" s="21" t="str">
        <f t="shared" si="142"/>
        <v>生物</v>
      </c>
      <c r="L1133" s="26" t="s">
        <v>1957</v>
      </c>
      <c r="M1133" s="23"/>
      <c r="N1133" s="23"/>
      <c r="O1133" s="24" t="str">
        <f t="shared" si="136"/>
        <v xml:space="preserve">
  - 
    name:  细胞的多样性和统一性
    title:  细胞的多样性和统一性
    description: 
    koLyro: point
    koLyri:  just
    son: </v>
      </c>
      <c r="P1133" s="27" t="str">
        <f t="shared" si="143"/>
        <v xml:space="preserve">
          - 
            name:  细胞的多样性和统一性
            title:  细胞的多样性和统一性
            description: 
            koLyro: point
            koLyri:  just
            son: </v>
      </c>
    </row>
    <row r="1134" spans="1:16" ht="15" customHeight="1">
      <c r="A1134" s="20">
        <f t="shared" si="137"/>
        <v>5</v>
      </c>
      <c r="B1134" s="21" t="str">
        <f t="shared" si="138"/>
        <v>知识亚点</v>
      </c>
      <c r="C1134" s="21" t="str">
        <f t="shared" si="139"/>
        <v>显微镜的使用</v>
      </c>
      <c r="D1134" s="21" t="str">
        <f>IFERROR(IF(I1134=1,INDEX( {"chinese","english","math","physics","chemistry","biology","politics","history","geography"},MATCH(C1134,{"语文","英语","数学","物理","化学","生物","政治","历史","地理"},0)),IF(I1134=2,INDEX(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1134,{"单项选择","阅读理解","信息匹配","完形填空","短文填空","单句填空","短文改错","单句改错","句型转换","翻译短语","翻译句子","词汇/短语及固搭","完成句子","听力"},0)),"")), "")</f>
        <v/>
      </c>
      <c r="E1134" s="21" t="str">
        <f t="shared" si="140"/>
        <v>知识点</v>
      </c>
      <c r="F1134" s="21" t="str">
        <f t="shared" si="141"/>
        <v>亚</v>
      </c>
      <c r="G1134" s="21" t="str">
        <f>INDEX( {"body","discipline","area","topic","point"},MATCH(E1134,{"知识体","知识域","知识区","知识主题","知识点"},0))</f>
        <v>point</v>
      </c>
      <c r="H1134" s="21" t="str">
        <f>INDEX( {"super","just","sub","infras"},MATCH(F1134,{"超","恰","亚","次"},0))</f>
        <v>sub</v>
      </c>
      <c r="I1134" s="21">
        <f>MATCH(E1134,{"知识体","知识域","知识区","知识主题","知识点"},0)-1</f>
        <v>4</v>
      </c>
      <c r="J1134" s="21">
        <f>MATCH(F1134,{"超","恰","亚","次"},0)-1</f>
        <v>2</v>
      </c>
      <c r="K1134" s="21" t="str">
        <f t="shared" si="142"/>
        <v>生物</v>
      </c>
      <c r="L1134" s="26" t="s">
        <v>1958</v>
      </c>
      <c r="M1134" s="23"/>
      <c r="N1134" s="23"/>
      <c r="O1134" s="24" t="str">
        <f t="shared" si="136"/>
        <v xml:space="preserve">
  - 
    name:  显微镜的使用
    title:  显微镜的使用
    description: 
    koLyro: point
    koLyri:  sub
    son: </v>
      </c>
      <c r="P1134" s="27" t="str">
        <f t="shared" si="143"/>
        <v xml:space="preserve">
            - 
              name:  显微镜的使用
              title:  显微镜的使用
              description: 
              koLyro: point
              koLyri:  sub
              son: </v>
      </c>
    </row>
    <row r="1135" spans="1:16" ht="15" customHeight="1">
      <c r="A1135" s="20">
        <f t="shared" si="137"/>
        <v>5</v>
      </c>
      <c r="B1135" s="21" t="str">
        <f t="shared" si="138"/>
        <v>知识亚点</v>
      </c>
      <c r="C1135" s="21" t="str">
        <f t="shared" si="139"/>
        <v>显微结构与亚显微结构</v>
      </c>
      <c r="D1135" s="21" t="str">
        <f>IFERROR(IF(I1135=1,INDEX( {"chinese","english","math","physics","chemistry","biology","politics","history","geography"},MATCH(C1135,{"语文","英语","数学","物理","化学","生物","政治","历史","地理"},0)),IF(I1135=2,INDEX(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1135,{"单项选择","阅读理解","信息匹配","完形填空","短文填空","单句填空","短文改错","单句改错","句型转换","翻译短语","翻译句子","词汇/短语及固搭","完成句子","听力"},0)),"")), "")</f>
        <v/>
      </c>
      <c r="E1135" s="21" t="str">
        <f t="shared" si="140"/>
        <v>知识点</v>
      </c>
      <c r="F1135" s="21" t="str">
        <f t="shared" si="141"/>
        <v>亚</v>
      </c>
      <c r="G1135" s="21" t="str">
        <f>INDEX( {"body","discipline","area","topic","point"},MATCH(E1135,{"知识体","知识域","知识区","知识主题","知识点"},0))</f>
        <v>point</v>
      </c>
      <c r="H1135" s="21" t="str">
        <f>INDEX( {"super","just","sub","infras"},MATCH(F1135,{"超","恰","亚","次"},0))</f>
        <v>sub</v>
      </c>
      <c r="I1135" s="21">
        <f>MATCH(E1135,{"知识体","知识域","知识区","知识主题","知识点"},0)-1</f>
        <v>4</v>
      </c>
      <c r="J1135" s="21">
        <f>MATCH(F1135,{"超","恰","亚","次"},0)-1</f>
        <v>2</v>
      </c>
      <c r="K1135" s="21" t="str">
        <f t="shared" si="142"/>
        <v>生物</v>
      </c>
      <c r="L1135" s="26" t="s">
        <v>1959</v>
      </c>
      <c r="M1135" s="23"/>
      <c r="N1135" s="23"/>
      <c r="O1135" s="24" t="str">
        <f t="shared" si="136"/>
        <v xml:space="preserve">
  - 
    name:  显微结构与亚显微结构
    title:  显微结构与亚显微结构
    description: 
    koLyro: point
    koLyri:  sub
    son: </v>
      </c>
      <c r="P1135" s="27" t="str">
        <f t="shared" si="143"/>
        <v xml:space="preserve">
            - 
              name:  显微结构与亚显微结构
              title:  显微结构与亚显微结构
              description: 
              koLyro: point
              koLyri:  sub
              son: </v>
      </c>
    </row>
    <row r="1136" spans="1:16" ht="15" customHeight="1">
      <c r="A1136" s="20">
        <f t="shared" si="137"/>
        <v>5</v>
      </c>
      <c r="B1136" s="21" t="str">
        <f t="shared" si="138"/>
        <v>知识亚点</v>
      </c>
      <c r="C1136" s="21" t="str">
        <f t="shared" si="139"/>
        <v>蓝藻</v>
      </c>
      <c r="D1136" s="21" t="str">
        <f>IFERROR(IF(I1136=1,INDEX( {"chinese","english","math","physics","chemistry","biology","politics","history","geography"},MATCH(C1136,{"语文","英语","数学","物理","化学","生物","政治","历史","地理"},0)),IF(I1136=2,INDEX(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1136,{"单项选择","阅读理解","信息匹配","完形填空","短文填空","单句填空","短文改错","单句改错","句型转换","翻译短语","翻译句子","词汇/短语及固搭","完成句子","听力"},0)),"")), "")</f>
        <v/>
      </c>
      <c r="E1136" s="21" t="str">
        <f t="shared" si="140"/>
        <v>知识点</v>
      </c>
      <c r="F1136" s="21" t="str">
        <f t="shared" si="141"/>
        <v>亚</v>
      </c>
      <c r="G1136" s="21" t="str">
        <f>INDEX( {"body","discipline","area","topic","point"},MATCH(E1136,{"知识体","知识域","知识区","知识主题","知识点"},0))</f>
        <v>point</v>
      </c>
      <c r="H1136" s="21" t="str">
        <f>INDEX( {"super","just","sub","infras"},MATCH(F1136,{"超","恰","亚","次"},0))</f>
        <v>sub</v>
      </c>
      <c r="I1136" s="21">
        <f>MATCH(E1136,{"知识体","知识域","知识区","知识主题","知识点"},0)-1</f>
        <v>4</v>
      </c>
      <c r="J1136" s="21">
        <f>MATCH(F1136,{"超","恰","亚","次"},0)-1</f>
        <v>2</v>
      </c>
      <c r="K1136" s="21" t="str">
        <f t="shared" si="142"/>
        <v>生物</v>
      </c>
      <c r="L1136" s="26" t="s">
        <v>1960</v>
      </c>
      <c r="M1136" s="23"/>
      <c r="N1136" s="23"/>
      <c r="O1136" s="24" t="str">
        <f t="shared" si="136"/>
        <v xml:space="preserve">
  - 
    name:  蓝藻
    title:  蓝藻
    description: 
    koLyro: point
    koLyri:  sub
    son: </v>
      </c>
      <c r="P1136" s="27" t="str">
        <f t="shared" si="143"/>
        <v xml:space="preserve">
            - 
              name:  蓝藻
              title:  蓝藻
              description: 
              koLyro: point
              koLyri:  sub
              son: </v>
      </c>
    </row>
    <row r="1137" spans="1:16" ht="15" customHeight="1">
      <c r="A1137" s="20">
        <f t="shared" si="137"/>
        <v>5</v>
      </c>
      <c r="B1137" s="21" t="str">
        <f t="shared" si="138"/>
        <v>知识亚点</v>
      </c>
      <c r="C1137" s="21" t="str">
        <f t="shared" si="139"/>
        <v>原核细胞和真核细胞的比较</v>
      </c>
      <c r="D1137" s="21" t="str">
        <f>IFERROR(IF(I1137=1,INDEX( {"chinese","english","math","physics","chemistry","biology","politics","history","geography"},MATCH(C1137,{"语文","英语","数学","物理","化学","生物","政治","历史","地理"},0)),IF(I1137=2,INDEX(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1137,{"单项选择","阅读理解","信息匹配","完形填空","短文填空","单句填空","短文改错","单句改错","句型转换","翻译短语","翻译句子","词汇/短语及固搭","完成句子","听力"},0)),"")), "")</f>
        <v/>
      </c>
      <c r="E1137" s="21" t="str">
        <f t="shared" si="140"/>
        <v>知识点</v>
      </c>
      <c r="F1137" s="21" t="str">
        <f t="shared" si="141"/>
        <v>亚</v>
      </c>
      <c r="G1137" s="21" t="str">
        <f>INDEX( {"body","discipline","area","topic","point"},MATCH(E1137,{"知识体","知识域","知识区","知识主题","知识点"},0))</f>
        <v>point</v>
      </c>
      <c r="H1137" s="21" t="str">
        <f>INDEX( {"super","just","sub","infras"},MATCH(F1137,{"超","恰","亚","次"},0))</f>
        <v>sub</v>
      </c>
      <c r="I1137" s="21">
        <f>MATCH(E1137,{"知识体","知识域","知识区","知识主题","知识点"},0)-1</f>
        <v>4</v>
      </c>
      <c r="J1137" s="21">
        <f>MATCH(F1137,{"超","恰","亚","次"},0)-1</f>
        <v>2</v>
      </c>
      <c r="K1137" s="21" t="str">
        <f t="shared" si="142"/>
        <v>生物</v>
      </c>
      <c r="L1137" s="26" t="s">
        <v>1961</v>
      </c>
      <c r="M1137" s="23"/>
      <c r="N1137" s="23"/>
      <c r="O1137" s="24" t="str">
        <f t="shared" si="136"/>
        <v xml:space="preserve">
  - 
    name:  原核细胞和真核细胞的比较
    title:  原核细胞和真核细胞的比较
    description: 
    koLyro: point
    koLyri:  sub
    son: </v>
      </c>
      <c r="P1137" s="27" t="str">
        <f t="shared" si="143"/>
        <v xml:space="preserve">
            - 
              name:  原核细胞和真核细胞的比较
              title:  原核细胞和真核细胞的比较
              description: 
              koLyro: point
              koLyri:  sub
              son: </v>
      </c>
    </row>
    <row r="1138" spans="1:16" ht="15" customHeight="1">
      <c r="A1138" s="20">
        <f t="shared" si="137"/>
        <v>5</v>
      </c>
      <c r="B1138" s="21" t="str">
        <f t="shared" si="138"/>
        <v>知识亚点</v>
      </c>
      <c r="C1138" s="21" t="str">
        <f t="shared" si="139"/>
        <v>植物细胞和动物细胞的比较</v>
      </c>
      <c r="D1138" s="21" t="str">
        <f>IFERROR(IF(I1138=1,INDEX( {"chinese","english","math","physics","chemistry","biology","politics","history","geography"},MATCH(C1138,{"语文","英语","数学","物理","化学","生物","政治","历史","地理"},0)),IF(I1138=2,INDEX(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1138,{"单项选择","阅读理解","信息匹配","完形填空","短文填空","单句填空","短文改错","单句改错","句型转换","翻译短语","翻译句子","词汇/短语及固搭","完成句子","听力"},0)),"")), "")</f>
        <v/>
      </c>
      <c r="E1138" s="21" t="str">
        <f t="shared" si="140"/>
        <v>知识点</v>
      </c>
      <c r="F1138" s="21" t="str">
        <f t="shared" si="141"/>
        <v>亚</v>
      </c>
      <c r="G1138" s="21" t="str">
        <f>INDEX( {"body","discipline","area","topic","point"},MATCH(E1138,{"知识体","知识域","知识区","知识主题","知识点"},0))</f>
        <v>point</v>
      </c>
      <c r="H1138" s="21" t="str">
        <f>INDEX( {"super","just","sub","infras"},MATCH(F1138,{"超","恰","亚","次"},0))</f>
        <v>sub</v>
      </c>
      <c r="I1138" s="21">
        <f>MATCH(E1138,{"知识体","知识域","知识区","知识主题","知识点"},0)-1</f>
        <v>4</v>
      </c>
      <c r="J1138" s="21">
        <f>MATCH(F1138,{"超","恰","亚","次"},0)-1</f>
        <v>2</v>
      </c>
      <c r="K1138" s="21" t="str">
        <f t="shared" si="142"/>
        <v>生物</v>
      </c>
      <c r="L1138" s="26" t="s">
        <v>1962</v>
      </c>
      <c r="M1138" s="23"/>
      <c r="N1138" s="23"/>
      <c r="O1138" s="24" t="str">
        <f t="shared" si="136"/>
        <v xml:space="preserve">
  - 
    name:  植物细胞和动物细胞的比较
    title:  植物细胞和动物细胞的比较
    description: 
    koLyro: point
    koLyri:  sub
    son: </v>
      </c>
      <c r="P1138" s="27" t="str">
        <f t="shared" si="143"/>
        <v xml:space="preserve">
            - 
              name:  植物细胞和动物细胞的比较
              title:  植物细胞和动物细胞的比较
              description: 
              koLyro: point
              koLyri:  sub
              son: </v>
      </c>
    </row>
    <row r="1139" spans="1:16" ht="15" customHeight="1">
      <c r="A1139" s="20">
        <f t="shared" si="137"/>
        <v>5</v>
      </c>
      <c r="B1139" s="21" t="str">
        <f t="shared" si="138"/>
        <v>知识亚点</v>
      </c>
      <c r="C1139" s="21" t="str">
        <f t="shared" si="139"/>
        <v>细胞学说</v>
      </c>
      <c r="D1139" s="21" t="str">
        <f>IFERROR(IF(I1139=1,INDEX( {"chinese","english","math","physics","chemistry","biology","politics","history","geography"},MATCH(C1139,{"语文","英语","数学","物理","化学","生物","政治","历史","地理"},0)),IF(I1139=2,INDEX(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1139,{"单项选择","阅读理解","信息匹配","完形填空","短文填空","单句填空","短文改错","单句改错","句型转换","翻译短语","翻译句子","词汇/短语及固搭","完成句子","听力"},0)),"")), "")</f>
        <v/>
      </c>
      <c r="E1139" s="21" t="str">
        <f t="shared" si="140"/>
        <v>知识点</v>
      </c>
      <c r="F1139" s="21" t="str">
        <f t="shared" si="141"/>
        <v>亚</v>
      </c>
      <c r="G1139" s="21" t="str">
        <f>INDEX( {"body","discipline","area","topic","point"},MATCH(E1139,{"知识体","知识域","知识区","知识主题","知识点"},0))</f>
        <v>point</v>
      </c>
      <c r="H1139" s="21" t="str">
        <f>INDEX( {"super","just","sub","infras"},MATCH(F1139,{"超","恰","亚","次"},0))</f>
        <v>sub</v>
      </c>
      <c r="I1139" s="21">
        <f>MATCH(E1139,{"知识体","知识域","知识区","知识主题","知识点"},0)-1</f>
        <v>4</v>
      </c>
      <c r="J1139" s="21">
        <f>MATCH(F1139,{"超","恰","亚","次"},0)-1</f>
        <v>2</v>
      </c>
      <c r="K1139" s="21" t="str">
        <f t="shared" si="142"/>
        <v>生物</v>
      </c>
      <c r="L1139" s="26" t="s">
        <v>1963</v>
      </c>
      <c r="M1139" s="23"/>
      <c r="N1139" s="23"/>
      <c r="O1139" s="24" t="str">
        <f t="shared" si="136"/>
        <v xml:space="preserve">
  - 
    name:  细胞学说
    title:  细胞学说
    description: 
    koLyro: point
    koLyri:  sub
    son: </v>
      </c>
      <c r="P1139" s="27" t="str">
        <f t="shared" si="143"/>
        <v xml:space="preserve">
            - 
              name:  细胞学说
              title:  细胞学说
              description: 
              koLyro: point
              koLyri:  sub
              son: </v>
      </c>
    </row>
    <row r="1140" spans="1:16" ht="15" customHeight="1">
      <c r="A1140" s="20">
        <f t="shared" si="137"/>
        <v>3</v>
      </c>
      <c r="B1140" s="21" t="str">
        <f t="shared" si="138"/>
        <v>知识主题</v>
      </c>
      <c r="C1140" s="21" t="str">
        <f t="shared" si="139"/>
        <v>2.细胞膜</v>
      </c>
      <c r="D1140" s="21" t="str">
        <f>IFERROR(IF(I1140=1,INDEX( {"chinese","english","math","physics","chemistry","biology","politics","history","geography"},MATCH(C1140,{"语文","英语","数学","物理","化学","生物","政治","历史","地理"},0)),IF(I1140=2,INDEX(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1140,{"单项选择","阅读理解","信息匹配","完形填空","短文填空","单句填空","短文改错","单句改错","句型转换","翻译短语","翻译句子","词汇/短语及固搭","完成句子","听力"},0)),"")), "")</f>
        <v/>
      </c>
      <c r="E1140" s="21" t="str">
        <f t="shared" si="140"/>
        <v>知识主题</v>
      </c>
      <c r="F1140" s="21" t="str">
        <f t="shared" si="141"/>
        <v>恰</v>
      </c>
      <c r="G1140" s="21" t="str">
        <f>INDEX( {"body","discipline","area","topic","point"},MATCH(E1140,{"知识体","知识域","知识区","知识主题","知识点"},0))</f>
        <v>topic</v>
      </c>
      <c r="H1140" s="21" t="str">
        <f>INDEX( {"super","just","sub","infras"},MATCH(F1140,{"超","恰","亚","次"},0))</f>
        <v>just</v>
      </c>
      <c r="I1140" s="21">
        <f>MATCH(E1140,{"知识体","知识域","知识区","知识主题","知识点"},0)-1</f>
        <v>3</v>
      </c>
      <c r="J1140" s="21">
        <f>MATCH(F1140,{"超","恰","亚","次"},0)-1</f>
        <v>1</v>
      </c>
      <c r="K1140" s="21" t="str">
        <f t="shared" si="142"/>
        <v>生物</v>
      </c>
      <c r="L1140" s="26" t="s">
        <v>1964</v>
      </c>
      <c r="M1140" s="23"/>
      <c r="N1140" s="23"/>
      <c r="O1140" s="24" t="str">
        <f t="shared" si="136"/>
        <v xml:space="preserve">
  - 
    name:  2.细胞膜
    title:  2.细胞膜
    description: 
    koLyro: topic
    koLyri:  just
    son: </v>
      </c>
      <c r="P1140" s="27" t="str">
        <f t="shared" si="143"/>
        <v xml:space="preserve">
        - 
          name:  2.细胞膜
          title:  2.细胞膜
          description: 
          koLyro: topic
          koLyri:  just
          son: </v>
      </c>
    </row>
    <row r="1141" spans="1:16" ht="15" customHeight="1">
      <c r="A1141" s="20">
        <f t="shared" si="137"/>
        <v>4</v>
      </c>
      <c r="B1141" s="21" t="str">
        <f t="shared" si="138"/>
        <v>知识点</v>
      </c>
      <c r="C1141" s="21" t="str">
        <f t="shared" si="139"/>
        <v>细胞膜</v>
      </c>
      <c r="D1141" s="21" t="str">
        <f>IFERROR(IF(I1141=1,INDEX( {"chinese","english","math","physics","chemistry","biology","politics","history","geography"},MATCH(C1141,{"语文","英语","数学","物理","化学","生物","政治","历史","地理"},0)),IF(I1141=2,INDEX(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1141,{"单项选择","阅读理解","信息匹配","完形填空","短文填空","单句填空","短文改错","单句改错","句型转换","翻译短语","翻译句子","词汇/短语及固搭","完成句子","听力"},0)),"")), "")</f>
        <v/>
      </c>
      <c r="E1141" s="21" t="str">
        <f t="shared" si="140"/>
        <v>知识点</v>
      </c>
      <c r="F1141" s="21" t="str">
        <f t="shared" si="141"/>
        <v>恰</v>
      </c>
      <c r="G1141" s="21" t="str">
        <f>INDEX( {"body","discipline","area","topic","point"},MATCH(E1141,{"知识体","知识域","知识区","知识主题","知识点"},0))</f>
        <v>point</v>
      </c>
      <c r="H1141" s="21" t="str">
        <f>INDEX( {"super","just","sub","infras"},MATCH(F1141,{"超","恰","亚","次"},0))</f>
        <v>just</v>
      </c>
      <c r="I1141" s="21">
        <f>MATCH(E1141,{"知识体","知识域","知识区","知识主题","知识点"},0)-1</f>
        <v>4</v>
      </c>
      <c r="J1141" s="21">
        <f>MATCH(F1141,{"超","恰","亚","次"},0)-1</f>
        <v>1</v>
      </c>
      <c r="K1141" s="21" t="str">
        <f t="shared" si="142"/>
        <v>生物</v>
      </c>
      <c r="L1141" s="26" t="s">
        <v>1965</v>
      </c>
      <c r="M1141" s="23"/>
      <c r="N1141" s="23"/>
      <c r="O1141" s="24" t="str">
        <f t="shared" si="136"/>
        <v xml:space="preserve">
  - 
    name:  细胞膜
    title:  细胞膜
    description: 
    koLyro: point
    koLyri:  just
    son: </v>
      </c>
      <c r="P1141" s="27" t="str">
        <f t="shared" si="143"/>
        <v xml:space="preserve">
          - 
            name:  细胞膜
            title:  细胞膜
            description: 
            koLyro: point
            koLyri:  just
            son: </v>
      </c>
    </row>
    <row r="1142" spans="1:16" ht="15" customHeight="1">
      <c r="A1142" s="20">
        <f t="shared" si="137"/>
        <v>5</v>
      </c>
      <c r="B1142" s="21" t="str">
        <f t="shared" si="138"/>
        <v>知识亚点</v>
      </c>
      <c r="C1142" s="21" t="str">
        <f t="shared" si="139"/>
        <v>制备细胞膜</v>
      </c>
      <c r="D1142" s="21" t="str">
        <f>IFERROR(IF(I1142=1,INDEX( {"chinese","english","math","physics","chemistry","biology","politics","history","geography"},MATCH(C1142,{"语文","英语","数学","物理","化学","生物","政治","历史","地理"},0)),IF(I1142=2,INDEX(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1142,{"单项选择","阅读理解","信息匹配","完形填空","短文填空","单句填空","短文改错","单句改错","句型转换","翻译短语","翻译句子","词汇/短语及固搭","完成句子","听力"},0)),"")), "")</f>
        <v/>
      </c>
      <c r="E1142" s="21" t="str">
        <f t="shared" si="140"/>
        <v>知识点</v>
      </c>
      <c r="F1142" s="21" t="str">
        <f t="shared" si="141"/>
        <v>亚</v>
      </c>
      <c r="G1142" s="21" t="str">
        <f>INDEX( {"body","discipline","area","topic","point"},MATCH(E1142,{"知识体","知识域","知识区","知识主题","知识点"},0))</f>
        <v>point</v>
      </c>
      <c r="H1142" s="21" t="str">
        <f>INDEX( {"super","just","sub","infras"},MATCH(F1142,{"超","恰","亚","次"},0))</f>
        <v>sub</v>
      </c>
      <c r="I1142" s="21">
        <f>MATCH(E1142,{"知识体","知识域","知识区","知识主题","知识点"},0)-1</f>
        <v>4</v>
      </c>
      <c r="J1142" s="21">
        <f>MATCH(F1142,{"超","恰","亚","次"},0)-1</f>
        <v>2</v>
      </c>
      <c r="K1142" s="21" t="str">
        <f t="shared" si="142"/>
        <v>生物</v>
      </c>
      <c r="L1142" s="26" t="s">
        <v>1966</v>
      </c>
      <c r="M1142" s="23"/>
      <c r="N1142" s="23"/>
      <c r="O1142" s="24" t="str">
        <f t="shared" si="136"/>
        <v xml:space="preserve">
  - 
    name:  制备细胞膜
    title:  制备细胞膜
    description: 
    koLyro: point
    koLyri:  sub
    son: </v>
      </c>
      <c r="P1142" s="27" t="str">
        <f t="shared" si="143"/>
        <v xml:space="preserve">
            - 
              name:  制备细胞膜
              title:  制备细胞膜
              description: 
              koLyro: point
              koLyri:  sub
              son: </v>
      </c>
    </row>
    <row r="1143" spans="1:16" ht="15" customHeight="1">
      <c r="A1143" s="20">
        <f t="shared" si="137"/>
        <v>5</v>
      </c>
      <c r="B1143" s="21" t="str">
        <f t="shared" si="138"/>
        <v>知识亚点</v>
      </c>
      <c r="C1143" s="21" t="str">
        <f t="shared" si="139"/>
        <v>细胞膜（生物膜）的成分</v>
      </c>
      <c r="D1143" s="21" t="str">
        <f>IFERROR(IF(I1143=1,INDEX( {"chinese","english","math","physics","chemistry","biology","politics","history","geography"},MATCH(C1143,{"语文","英语","数学","物理","化学","生物","政治","历史","地理"},0)),IF(I1143=2,INDEX(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1143,{"单项选择","阅读理解","信息匹配","完形填空","短文填空","单句填空","短文改错","单句改错","句型转换","翻译短语","翻译句子","词汇/短语及固搭","完成句子","听力"},0)),"")), "")</f>
        <v/>
      </c>
      <c r="E1143" s="21" t="str">
        <f t="shared" si="140"/>
        <v>知识点</v>
      </c>
      <c r="F1143" s="21" t="str">
        <f t="shared" si="141"/>
        <v>亚</v>
      </c>
      <c r="G1143" s="21" t="str">
        <f>INDEX( {"body","discipline","area","topic","point"},MATCH(E1143,{"知识体","知识域","知识区","知识主题","知识点"},0))</f>
        <v>point</v>
      </c>
      <c r="H1143" s="21" t="str">
        <f>INDEX( {"super","just","sub","infras"},MATCH(F1143,{"超","恰","亚","次"},0))</f>
        <v>sub</v>
      </c>
      <c r="I1143" s="21">
        <f>MATCH(E1143,{"知识体","知识域","知识区","知识主题","知识点"},0)-1</f>
        <v>4</v>
      </c>
      <c r="J1143" s="21">
        <f>MATCH(F1143,{"超","恰","亚","次"},0)-1</f>
        <v>2</v>
      </c>
      <c r="K1143" s="21" t="str">
        <f t="shared" si="142"/>
        <v>生物</v>
      </c>
      <c r="L1143" s="26" t="s">
        <v>1967</v>
      </c>
      <c r="M1143" s="23"/>
      <c r="N1143" s="23"/>
      <c r="O1143" s="24" t="str">
        <f t="shared" si="136"/>
        <v xml:space="preserve">
  - 
    name:  细胞膜（生物膜）的成分
    title:  细胞膜（生物膜）的成分
    description: 
    koLyro: point
    koLyri:  sub
    son: </v>
      </c>
      <c r="P1143" s="27" t="str">
        <f t="shared" si="143"/>
        <v xml:space="preserve">
            - 
              name:  细胞膜（生物膜）的成分
              title:  细胞膜（生物膜）的成分
              description: 
              koLyro: point
              koLyri:  sub
              son: </v>
      </c>
    </row>
    <row r="1144" spans="1:16" ht="15" customHeight="1">
      <c r="A1144" s="20">
        <f t="shared" si="137"/>
        <v>5</v>
      </c>
      <c r="B1144" s="21" t="str">
        <f t="shared" si="138"/>
        <v>知识亚点</v>
      </c>
      <c r="C1144" s="21" t="str">
        <f t="shared" si="139"/>
        <v>生物膜（细胞膜）的结构</v>
      </c>
      <c r="D1144" s="21" t="str">
        <f>IFERROR(IF(I1144=1,INDEX( {"chinese","english","math","physics","chemistry","biology","politics","history","geography"},MATCH(C1144,{"语文","英语","数学","物理","化学","生物","政治","历史","地理"},0)),IF(I1144=2,INDEX(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1144,{"单项选择","阅读理解","信息匹配","完形填空","短文填空","单句填空","短文改错","单句改错","句型转换","翻译短语","翻译句子","词汇/短语及固搭","完成句子","听力"},0)),"")), "")</f>
        <v/>
      </c>
      <c r="E1144" s="21" t="str">
        <f t="shared" si="140"/>
        <v>知识点</v>
      </c>
      <c r="F1144" s="21" t="str">
        <f t="shared" si="141"/>
        <v>亚</v>
      </c>
      <c r="G1144" s="21" t="str">
        <f>INDEX( {"body","discipline","area","topic","point"},MATCH(E1144,{"知识体","知识域","知识区","知识主题","知识点"},0))</f>
        <v>point</v>
      </c>
      <c r="H1144" s="21" t="str">
        <f>INDEX( {"super","just","sub","infras"},MATCH(F1144,{"超","恰","亚","次"},0))</f>
        <v>sub</v>
      </c>
      <c r="I1144" s="21">
        <f>MATCH(E1144,{"知识体","知识域","知识区","知识主题","知识点"},0)-1</f>
        <v>4</v>
      </c>
      <c r="J1144" s="21">
        <f>MATCH(F1144,{"超","恰","亚","次"},0)-1</f>
        <v>2</v>
      </c>
      <c r="K1144" s="21" t="str">
        <f t="shared" si="142"/>
        <v>生物</v>
      </c>
      <c r="L1144" s="26" t="s">
        <v>1968</v>
      </c>
      <c r="M1144" s="23"/>
      <c r="N1144" s="23"/>
      <c r="O1144" s="24" t="str">
        <f t="shared" si="136"/>
        <v xml:space="preserve">
  - 
    name:  生物膜（细胞膜）的结构
    title:  生物膜（细胞膜）的结构
    description: 
    koLyro: point
    koLyri:  sub
    son: </v>
      </c>
      <c r="P1144" s="27" t="str">
        <f t="shared" si="143"/>
        <v xml:space="preserve">
            - 
              name:  生物膜（细胞膜）的结构
              title:  生物膜（细胞膜）的结构
              description: 
              koLyro: point
              koLyri:  sub
              son: </v>
      </c>
    </row>
    <row r="1145" spans="1:16" ht="15" customHeight="1">
      <c r="A1145" s="20">
        <f t="shared" si="137"/>
        <v>5</v>
      </c>
      <c r="B1145" s="21" t="str">
        <f t="shared" si="138"/>
        <v>知识亚点</v>
      </c>
      <c r="C1145" s="21" t="str">
        <f t="shared" si="139"/>
        <v>细胞膜的功能</v>
      </c>
      <c r="D1145" s="21" t="str">
        <f>IFERROR(IF(I1145=1,INDEX( {"chinese","english","math","physics","chemistry","biology","politics","history","geography"},MATCH(C1145,{"语文","英语","数学","物理","化学","生物","政治","历史","地理"},0)),IF(I1145=2,INDEX(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1145,{"单项选择","阅读理解","信息匹配","完形填空","短文填空","单句填空","短文改错","单句改错","句型转换","翻译短语","翻译句子","词汇/短语及固搭","完成句子","听力"},0)),"")), "")</f>
        <v/>
      </c>
      <c r="E1145" s="21" t="str">
        <f t="shared" si="140"/>
        <v>知识点</v>
      </c>
      <c r="F1145" s="21" t="str">
        <f t="shared" si="141"/>
        <v>亚</v>
      </c>
      <c r="G1145" s="21" t="str">
        <f>INDEX( {"body","discipline","area","topic","point"},MATCH(E1145,{"知识体","知识域","知识区","知识主题","知识点"},0))</f>
        <v>point</v>
      </c>
      <c r="H1145" s="21" t="str">
        <f>INDEX( {"super","just","sub","infras"},MATCH(F1145,{"超","恰","亚","次"},0))</f>
        <v>sub</v>
      </c>
      <c r="I1145" s="21">
        <f>MATCH(E1145,{"知识体","知识域","知识区","知识主题","知识点"},0)-1</f>
        <v>4</v>
      </c>
      <c r="J1145" s="21">
        <f>MATCH(F1145,{"超","恰","亚","次"},0)-1</f>
        <v>2</v>
      </c>
      <c r="K1145" s="21" t="str">
        <f t="shared" si="142"/>
        <v>生物</v>
      </c>
      <c r="L1145" s="26" t="s">
        <v>1969</v>
      </c>
      <c r="M1145" s="23"/>
      <c r="N1145" s="23"/>
      <c r="O1145" s="24" t="str">
        <f t="shared" si="136"/>
        <v xml:space="preserve">
  - 
    name:  细胞膜的功能
    title:  细胞膜的功能
    description: 
    koLyro: point
    koLyri:  sub
    son: </v>
      </c>
      <c r="P1145" s="27" t="str">
        <f t="shared" si="143"/>
        <v xml:space="preserve">
            - 
              name:  细胞膜的功能
              title:  细胞膜的功能
              description: 
              koLyro: point
              koLyri:  sub
              son: </v>
      </c>
    </row>
    <row r="1146" spans="1:16" ht="15" customHeight="1">
      <c r="A1146" s="20">
        <f t="shared" si="137"/>
        <v>5</v>
      </c>
      <c r="B1146" s="21" t="str">
        <f t="shared" si="138"/>
        <v>知识亚点</v>
      </c>
      <c r="C1146" s="21" t="str">
        <f t="shared" si="139"/>
        <v>生物膜（细胞膜）的结构特点与功能特性</v>
      </c>
      <c r="D1146" s="21" t="str">
        <f>IFERROR(IF(I1146=1,INDEX( {"chinese","english","math","physics","chemistry","biology","politics","history","geography"},MATCH(C1146,{"语文","英语","数学","物理","化学","生物","政治","历史","地理"},0)),IF(I1146=2,INDEX(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1146,{"单项选择","阅读理解","信息匹配","完形填空","短文填空","单句填空","短文改错","单句改错","句型转换","翻译短语","翻译句子","词汇/短语及固搭","完成句子","听力"},0)),"")), "")</f>
        <v/>
      </c>
      <c r="E1146" s="21" t="str">
        <f t="shared" si="140"/>
        <v>知识点</v>
      </c>
      <c r="F1146" s="21" t="str">
        <f t="shared" si="141"/>
        <v>亚</v>
      </c>
      <c r="G1146" s="21" t="str">
        <f>INDEX( {"body","discipline","area","topic","point"},MATCH(E1146,{"知识体","知识域","知识区","知识主题","知识点"},0))</f>
        <v>point</v>
      </c>
      <c r="H1146" s="21" t="str">
        <f>INDEX( {"super","just","sub","infras"},MATCH(F1146,{"超","恰","亚","次"},0))</f>
        <v>sub</v>
      </c>
      <c r="I1146" s="21">
        <f>MATCH(E1146,{"知识体","知识域","知识区","知识主题","知识点"},0)-1</f>
        <v>4</v>
      </c>
      <c r="J1146" s="21">
        <f>MATCH(F1146,{"超","恰","亚","次"},0)-1</f>
        <v>2</v>
      </c>
      <c r="K1146" s="21" t="str">
        <f t="shared" si="142"/>
        <v>生物</v>
      </c>
      <c r="L1146" s="26" t="s">
        <v>1970</v>
      </c>
      <c r="M1146" s="23"/>
      <c r="N1146" s="23"/>
      <c r="O1146" s="24" t="str">
        <f t="shared" si="136"/>
        <v xml:space="preserve">
  - 
    name:  生物膜（细胞膜）的结构特点与功能特性
    title:  生物膜（细胞膜）的结构特点与功能特性
    description: 
    koLyro: point
    koLyri:  sub
    son: </v>
      </c>
      <c r="P1146" s="27" t="str">
        <f t="shared" si="143"/>
        <v xml:space="preserve">
            - 
              name:  生物膜（细胞膜）的结构特点与功能特性
              title:  生物膜（细胞膜）的结构特点与功能特性
              description: 
              koLyro: point
              koLyri:  sub
              son: </v>
      </c>
    </row>
    <row r="1147" spans="1:16" ht="15" customHeight="1">
      <c r="A1147" s="20">
        <f t="shared" si="137"/>
        <v>5</v>
      </c>
      <c r="B1147" s="21" t="str">
        <f t="shared" si="138"/>
        <v>知识亚点</v>
      </c>
      <c r="C1147" s="21" t="str">
        <f t="shared" si="139"/>
        <v>证明细胞膜存在的方法</v>
      </c>
      <c r="D1147" s="21" t="str">
        <f>IFERROR(IF(I1147=1,INDEX( {"chinese","english","math","physics","chemistry","biology","politics","history","geography"},MATCH(C1147,{"语文","英语","数学","物理","化学","生物","政治","历史","地理"},0)),IF(I1147=2,INDEX(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1147,{"单项选择","阅读理解","信息匹配","完形填空","短文填空","单句填空","短文改错","单句改错","句型转换","翻译短语","翻译句子","词汇/短语及固搭","完成句子","听力"},0)),"")), "")</f>
        <v/>
      </c>
      <c r="E1147" s="21" t="str">
        <f t="shared" si="140"/>
        <v>知识点</v>
      </c>
      <c r="F1147" s="21" t="str">
        <f t="shared" si="141"/>
        <v>亚</v>
      </c>
      <c r="G1147" s="21" t="str">
        <f>INDEX( {"body","discipline","area","topic","point"},MATCH(E1147,{"知识体","知识域","知识区","知识主题","知识点"},0))</f>
        <v>point</v>
      </c>
      <c r="H1147" s="21" t="str">
        <f>INDEX( {"super","just","sub","infras"},MATCH(F1147,{"超","恰","亚","次"},0))</f>
        <v>sub</v>
      </c>
      <c r="I1147" s="21">
        <f>MATCH(E1147,{"知识体","知识域","知识区","知识主题","知识点"},0)-1</f>
        <v>4</v>
      </c>
      <c r="J1147" s="21">
        <f>MATCH(F1147,{"超","恰","亚","次"},0)-1</f>
        <v>2</v>
      </c>
      <c r="K1147" s="21" t="str">
        <f t="shared" si="142"/>
        <v>生物</v>
      </c>
      <c r="L1147" s="26" t="s">
        <v>1971</v>
      </c>
      <c r="M1147" s="23"/>
      <c r="N1147" s="23"/>
      <c r="O1147" s="24" t="str">
        <f t="shared" si="136"/>
        <v xml:space="preserve">
  - 
    name:  证明细胞膜存在的方法
    title:  证明细胞膜存在的方法
    description: 
    koLyro: point
    koLyri:  sub
    son: </v>
      </c>
      <c r="P1147" s="27" t="str">
        <f t="shared" si="143"/>
        <v xml:space="preserve">
            - 
              name:  证明细胞膜存在的方法
              title:  证明细胞膜存在的方法
              description: 
              koLyro: point
              koLyri:  sub
              son: </v>
      </c>
    </row>
    <row r="1148" spans="1:16" ht="15" customHeight="1">
      <c r="A1148" s="20">
        <f t="shared" si="137"/>
        <v>4</v>
      </c>
      <c r="B1148" s="21" t="str">
        <f t="shared" si="138"/>
        <v>知识点</v>
      </c>
      <c r="C1148" s="21" t="str">
        <f t="shared" si="139"/>
        <v>探究细胞膜组成成分和功能的实验设计</v>
      </c>
      <c r="D1148" s="21" t="str">
        <f>IFERROR(IF(I1148=1,INDEX( {"chinese","english","math","physics","chemistry","biology","politics","history","geography"},MATCH(C1148,{"语文","英语","数学","物理","化学","生物","政治","历史","地理"},0)),IF(I1148=2,INDEX(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1148,{"单项选择","阅读理解","信息匹配","完形填空","短文填空","单句填空","短文改错","单句改错","句型转换","翻译短语","翻译句子","词汇/短语及固搭","完成句子","听力"},0)),"")), "")</f>
        <v/>
      </c>
      <c r="E1148" s="21" t="str">
        <f t="shared" si="140"/>
        <v>知识点</v>
      </c>
      <c r="F1148" s="21" t="str">
        <f t="shared" si="141"/>
        <v>恰</v>
      </c>
      <c r="G1148" s="21" t="str">
        <f>INDEX( {"body","discipline","area","topic","point"},MATCH(E1148,{"知识体","知识域","知识区","知识主题","知识点"},0))</f>
        <v>point</v>
      </c>
      <c r="H1148" s="21" t="str">
        <f>INDEX( {"super","just","sub","infras"},MATCH(F1148,{"超","恰","亚","次"},0))</f>
        <v>just</v>
      </c>
      <c r="I1148" s="21">
        <f>MATCH(E1148,{"知识体","知识域","知识区","知识主题","知识点"},0)-1</f>
        <v>4</v>
      </c>
      <c r="J1148" s="21">
        <f>MATCH(F1148,{"超","恰","亚","次"},0)-1</f>
        <v>1</v>
      </c>
      <c r="K1148" s="21" t="str">
        <f t="shared" si="142"/>
        <v>生物</v>
      </c>
      <c r="L1148" s="26" t="s">
        <v>1972</v>
      </c>
      <c r="M1148" s="23"/>
      <c r="N1148" s="23"/>
      <c r="O1148" s="24" t="str">
        <f t="shared" si="136"/>
        <v xml:space="preserve">
  - 
    name:  探究细胞膜组成成分和功能的实验设计
    title:  探究细胞膜组成成分和功能的实验设计
    description: 
    koLyro: point
    koLyri:  just
    son: </v>
      </c>
      <c r="P1148" s="27" t="str">
        <f t="shared" si="143"/>
        <v xml:space="preserve">
          - 
            name:  探究细胞膜组成成分和功能的实验设计
            title:  探究细胞膜组成成分和功能的实验设计
            description: 
            koLyro: point
            koLyri:  just
            son: </v>
      </c>
    </row>
    <row r="1149" spans="1:16" ht="15" customHeight="1">
      <c r="A1149" s="20">
        <f t="shared" si="137"/>
        <v>4</v>
      </c>
      <c r="B1149" s="21" t="str">
        <f t="shared" si="138"/>
        <v>知识点</v>
      </c>
      <c r="C1149" s="21" t="str">
        <f t="shared" si="139"/>
        <v>细胞的生物膜系统</v>
      </c>
      <c r="D1149" s="21" t="str">
        <f>IFERROR(IF(I1149=1,INDEX( {"chinese","english","math","physics","chemistry","biology","politics","history","geography"},MATCH(C1149,{"语文","英语","数学","物理","化学","生物","政治","历史","地理"},0)),IF(I1149=2,INDEX(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1149,{"单项选择","阅读理解","信息匹配","完形填空","短文填空","单句填空","短文改错","单句改错","句型转换","翻译短语","翻译句子","词汇/短语及固搭","完成句子","听力"},0)),"")), "")</f>
        <v/>
      </c>
      <c r="E1149" s="21" t="str">
        <f t="shared" si="140"/>
        <v>知识点</v>
      </c>
      <c r="F1149" s="21" t="str">
        <f t="shared" si="141"/>
        <v>恰</v>
      </c>
      <c r="G1149" s="21" t="str">
        <f>INDEX( {"body","discipline","area","topic","point"},MATCH(E1149,{"知识体","知识域","知识区","知识主题","知识点"},0))</f>
        <v>point</v>
      </c>
      <c r="H1149" s="21" t="str">
        <f>INDEX( {"super","just","sub","infras"},MATCH(F1149,{"超","恰","亚","次"},0))</f>
        <v>just</v>
      </c>
      <c r="I1149" s="21">
        <f>MATCH(E1149,{"知识体","知识域","知识区","知识主题","知识点"},0)-1</f>
        <v>4</v>
      </c>
      <c r="J1149" s="21">
        <f>MATCH(F1149,{"超","恰","亚","次"},0)-1</f>
        <v>1</v>
      </c>
      <c r="K1149" s="21" t="str">
        <f t="shared" si="142"/>
        <v>生物</v>
      </c>
      <c r="L1149" s="26" t="s">
        <v>1973</v>
      </c>
      <c r="M1149" s="23"/>
      <c r="N1149" s="23"/>
      <c r="O1149" s="24" t="str">
        <f t="shared" si="136"/>
        <v xml:space="preserve">
  - 
    name:  细胞的生物膜系统
    title:  细胞的生物膜系统
    description: 
    koLyro: point
    koLyri:  just
    son: </v>
      </c>
      <c r="P1149" s="27" t="str">
        <f t="shared" si="143"/>
        <v xml:space="preserve">
          - 
            name:  细胞的生物膜系统
            title:  细胞的生物膜系统
            description: 
            koLyro: point
            koLyri:  just
            son: </v>
      </c>
    </row>
    <row r="1150" spans="1:16" ht="15" customHeight="1">
      <c r="A1150" s="20">
        <f t="shared" si="137"/>
        <v>5</v>
      </c>
      <c r="B1150" s="21" t="str">
        <f t="shared" si="138"/>
        <v>知识亚点</v>
      </c>
      <c r="C1150" s="21" t="str">
        <f t="shared" si="139"/>
        <v>生物膜系统的概念</v>
      </c>
      <c r="D1150" s="21" t="str">
        <f>IFERROR(IF(I1150=1,INDEX( {"chinese","english","math","physics","chemistry","biology","politics","history","geography"},MATCH(C1150,{"语文","英语","数学","物理","化学","生物","政治","历史","地理"},0)),IF(I1150=2,INDEX(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1150,{"单项选择","阅读理解","信息匹配","完形填空","短文填空","单句填空","短文改错","单句改错","句型转换","翻译短语","翻译句子","词汇/短语及固搭","完成句子","听力"},0)),"")), "")</f>
        <v/>
      </c>
      <c r="E1150" s="21" t="str">
        <f t="shared" si="140"/>
        <v>知识点</v>
      </c>
      <c r="F1150" s="21" t="str">
        <f t="shared" si="141"/>
        <v>亚</v>
      </c>
      <c r="G1150" s="21" t="str">
        <f>INDEX( {"body","discipline","area","topic","point"},MATCH(E1150,{"知识体","知识域","知识区","知识主题","知识点"},0))</f>
        <v>point</v>
      </c>
      <c r="H1150" s="21" t="str">
        <f>INDEX( {"super","just","sub","infras"},MATCH(F1150,{"超","恰","亚","次"},0))</f>
        <v>sub</v>
      </c>
      <c r="I1150" s="21">
        <f>MATCH(E1150,{"知识体","知识域","知识区","知识主题","知识点"},0)-1</f>
        <v>4</v>
      </c>
      <c r="J1150" s="21">
        <f>MATCH(F1150,{"超","恰","亚","次"},0)-1</f>
        <v>2</v>
      </c>
      <c r="K1150" s="21" t="str">
        <f t="shared" si="142"/>
        <v>生物</v>
      </c>
      <c r="L1150" s="26" t="s">
        <v>1974</v>
      </c>
      <c r="M1150" s="23"/>
      <c r="N1150" s="23"/>
      <c r="O1150" s="24" t="str">
        <f t="shared" si="136"/>
        <v xml:space="preserve">
  - 
    name:  生物膜系统的概念
    title:  生物膜系统的概念
    description: 
    koLyro: point
    koLyri:  sub
    son: </v>
      </c>
      <c r="P1150" s="27" t="str">
        <f t="shared" si="143"/>
        <v xml:space="preserve">
            - 
              name:  生物膜系统的概念
              title:  生物膜系统的概念
              description: 
              koLyro: point
              koLyri:  sub
              son: </v>
      </c>
    </row>
    <row r="1151" spans="1:16" ht="15" customHeight="1">
      <c r="A1151" s="20">
        <f t="shared" si="137"/>
        <v>5</v>
      </c>
      <c r="B1151" s="21" t="str">
        <f t="shared" si="138"/>
        <v>知识亚点</v>
      </c>
      <c r="C1151" s="21" t="str">
        <f t="shared" si="139"/>
        <v>生物膜系统的功能</v>
      </c>
      <c r="D1151" s="21" t="str">
        <f>IFERROR(IF(I1151=1,INDEX( {"chinese","english","math","physics","chemistry","biology","politics","history","geography"},MATCH(C1151,{"语文","英语","数学","物理","化学","生物","政治","历史","地理"},0)),IF(I1151=2,INDEX(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1151,{"单项选择","阅读理解","信息匹配","完形填空","短文填空","单句填空","短文改错","单句改错","句型转换","翻译短语","翻译句子","词汇/短语及固搭","完成句子","听力"},0)),"")), "")</f>
        <v/>
      </c>
      <c r="E1151" s="21" t="str">
        <f t="shared" si="140"/>
        <v>知识点</v>
      </c>
      <c r="F1151" s="21" t="str">
        <f t="shared" si="141"/>
        <v>亚</v>
      </c>
      <c r="G1151" s="21" t="str">
        <f>INDEX( {"body","discipline","area","topic","point"},MATCH(E1151,{"知识体","知识域","知识区","知识主题","知识点"},0))</f>
        <v>point</v>
      </c>
      <c r="H1151" s="21" t="str">
        <f>INDEX( {"super","just","sub","infras"},MATCH(F1151,{"超","恰","亚","次"},0))</f>
        <v>sub</v>
      </c>
      <c r="I1151" s="21">
        <f>MATCH(E1151,{"知识体","知识域","知识区","知识主题","知识点"},0)-1</f>
        <v>4</v>
      </c>
      <c r="J1151" s="21">
        <f>MATCH(F1151,{"超","恰","亚","次"},0)-1</f>
        <v>2</v>
      </c>
      <c r="K1151" s="21" t="str">
        <f t="shared" si="142"/>
        <v>生物</v>
      </c>
      <c r="L1151" s="26" t="s">
        <v>1975</v>
      </c>
      <c r="M1151" s="23"/>
      <c r="N1151" s="23"/>
      <c r="O1151" s="24" t="str">
        <f t="shared" si="136"/>
        <v xml:space="preserve">
  - 
    name:  生物膜系统的功能
    title:  生物膜系统的功能
    description: 
    koLyro: point
    koLyri:  sub
    son: </v>
      </c>
      <c r="P1151" s="27" t="str">
        <f t="shared" si="143"/>
        <v xml:space="preserve">
            - 
              name:  生物膜系统的功能
              title:  生物膜系统的功能
              description: 
              koLyro: point
              koLyri:  sub
              son: </v>
      </c>
    </row>
    <row r="1152" spans="1:16" ht="15" customHeight="1">
      <c r="A1152" s="20">
        <f t="shared" si="137"/>
        <v>5</v>
      </c>
      <c r="B1152" s="21" t="str">
        <f t="shared" si="138"/>
        <v>知识亚点</v>
      </c>
      <c r="C1152" s="21" t="str">
        <f t="shared" si="139"/>
        <v>物质进出细胞时穿膜层数的计算</v>
      </c>
      <c r="D1152" s="21" t="str">
        <f>IFERROR(IF(I1152=1,INDEX( {"chinese","english","math","physics","chemistry","biology","politics","history","geography"},MATCH(C1152,{"语文","英语","数学","物理","化学","生物","政治","历史","地理"},0)),IF(I1152=2,INDEX(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1152,{"单项选择","阅读理解","信息匹配","完形填空","短文填空","单句填空","短文改错","单句改错","句型转换","翻译短语","翻译句子","词汇/短语及固搭","完成句子","听力"},0)),"")), "")</f>
        <v/>
      </c>
      <c r="E1152" s="21" t="str">
        <f t="shared" si="140"/>
        <v>知识点</v>
      </c>
      <c r="F1152" s="21" t="str">
        <f t="shared" si="141"/>
        <v>亚</v>
      </c>
      <c r="G1152" s="21" t="str">
        <f>INDEX( {"body","discipline","area","topic","point"},MATCH(E1152,{"知识体","知识域","知识区","知识主题","知识点"},0))</f>
        <v>point</v>
      </c>
      <c r="H1152" s="21" t="str">
        <f>INDEX( {"super","just","sub","infras"},MATCH(F1152,{"超","恰","亚","次"},0))</f>
        <v>sub</v>
      </c>
      <c r="I1152" s="21">
        <f>MATCH(E1152,{"知识体","知识域","知识区","知识主题","知识点"},0)-1</f>
        <v>4</v>
      </c>
      <c r="J1152" s="21">
        <f>MATCH(F1152,{"超","恰","亚","次"},0)-1</f>
        <v>2</v>
      </c>
      <c r="K1152" s="21" t="str">
        <f t="shared" si="142"/>
        <v>生物</v>
      </c>
      <c r="L1152" s="26" t="s">
        <v>1976</v>
      </c>
      <c r="M1152" s="23"/>
      <c r="N1152" s="23"/>
      <c r="O1152" s="24" t="str">
        <f t="shared" si="136"/>
        <v xml:space="preserve">
  - 
    name:  物质进出细胞时穿膜层数的计算
    title:  物质进出细胞时穿膜层数的计算
    description: 
    koLyro: point
    koLyri:  sub
    son: </v>
      </c>
      <c r="P1152" s="27" t="str">
        <f t="shared" si="143"/>
        <v xml:space="preserve">
            - 
              name:  物质进出细胞时穿膜层数的计算
              title:  物质进出细胞时穿膜层数的计算
              description: 
              koLyro: point
              koLyri:  sub
              son: </v>
      </c>
    </row>
    <row r="1153" spans="1:16" ht="15" customHeight="1">
      <c r="A1153" s="20">
        <f t="shared" si="137"/>
        <v>5</v>
      </c>
      <c r="B1153" s="21" t="str">
        <f t="shared" si="138"/>
        <v>知识亚点</v>
      </c>
      <c r="C1153" s="21" t="str">
        <f t="shared" si="139"/>
        <v>生物膜系统结构和功能上的联系</v>
      </c>
      <c r="D1153" s="21" t="str">
        <f>IFERROR(IF(I1153=1,INDEX( {"chinese","english","math","physics","chemistry","biology","politics","history","geography"},MATCH(C1153,{"语文","英语","数学","物理","化学","生物","政治","历史","地理"},0)),IF(I1153=2,INDEX(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1153,{"单项选择","阅读理解","信息匹配","完形填空","短文填空","单句填空","短文改错","单句改错","句型转换","翻译短语","翻译句子","词汇/短语及固搭","完成句子","听力"},0)),"")), "")</f>
        <v/>
      </c>
      <c r="E1153" s="21" t="str">
        <f t="shared" si="140"/>
        <v>知识点</v>
      </c>
      <c r="F1153" s="21" t="str">
        <f t="shared" si="141"/>
        <v>亚</v>
      </c>
      <c r="G1153" s="21" t="str">
        <f>INDEX( {"body","discipline","area","topic","point"},MATCH(E1153,{"知识体","知识域","知识区","知识主题","知识点"},0))</f>
        <v>point</v>
      </c>
      <c r="H1153" s="21" t="str">
        <f>INDEX( {"super","just","sub","infras"},MATCH(F1153,{"超","恰","亚","次"},0))</f>
        <v>sub</v>
      </c>
      <c r="I1153" s="21">
        <f>MATCH(E1153,{"知识体","知识域","知识区","知识主题","知识点"},0)-1</f>
        <v>4</v>
      </c>
      <c r="J1153" s="21">
        <f>MATCH(F1153,{"超","恰","亚","次"},0)-1</f>
        <v>2</v>
      </c>
      <c r="K1153" s="21" t="str">
        <f t="shared" si="142"/>
        <v>生物</v>
      </c>
      <c r="L1153" s="26" t="s">
        <v>1977</v>
      </c>
      <c r="M1153" s="23"/>
      <c r="N1153" s="23"/>
      <c r="O1153" s="24" t="str">
        <f t="shared" si="136"/>
        <v xml:space="preserve">
  - 
    name:  生物膜系统结构和功能上的联系
    title:  生物膜系统结构和功能上的联系
    description: 
    koLyro: point
    koLyri:  sub
    son: </v>
      </c>
      <c r="P1153" s="27" t="str">
        <f t="shared" si="143"/>
        <v xml:space="preserve">
            - 
              name:  生物膜系统结构和功能上的联系
              title:  生物膜系统结构和功能上的联系
              description: 
              koLyro: point
              koLyri:  sub
              son: </v>
      </c>
    </row>
    <row r="1154" spans="1:16" ht="15" customHeight="1">
      <c r="A1154" s="20">
        <f t="shared" si="137"/>
        <v>4</v>
      </c>
      <c r="B1154" s="21" t="str">
        <f t="shared" si="138"/>
        <v>知识点</v>
      </c>
      <c r="C1154" s="21" t="str">
        <f t="shared" si="139"/>
        <v>细胞壁的成分和功能</v>
      </c>
      <c r="D1154" s="21" t="str">
        <f>IFERROR(IF(I1154=1,INDEX( {"chinese","english","math","physics","chemistry","biology","politics","history","geography"},MATCH(C1154,{"语文","英语","数学","物理","化学","生物","政治","历史","地理"},0)),IF(I1154=2,INDEX(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1154,{"单项选择","阅读理解","信息匹配","完形填空","短文填空","单句填空","短文改错","单句改错","句型转换","翻译短语","翻译句子","词汇/短语及固搭","完成句子","听力"},0)),"")), "")</f>
        <v/>
      </c>
      <c r="E1154" s="21" t="str">
        <f t="shared" si="140"/>
        <v>知识点</v>
      </c>
      <c r="F1154" s="21" t="str">
        <f t="shared" si="141"/>
        <v>恰</v>
      </c>
      <c r="G1154" s="21" t="str">
        <f>INDEX( {"body","discipline","area","topic","point"},MATCH(E1154,{"知识体","知识域","知识区","知识主题","知识点"},0))</f>
        <v>point</v>
      </c>
      <c r="H1154" s="21" t="str">
        <f>INDEX( {"super","just","sub","infras"},MATCH(F1154,{"超","恰","亚","次"},0))</f>
        <v>just</v>
      </c>
      <c r="I1154" s="21">
        <f>MATCH(E1154,{"知识体","知识域","知识区","知识主题","知识点"},0)-1</f>
        <v>4</v>
      </c>
      <c r="J1154" s="21">
        <f>MATCH(F1154,{"超","恰","亚","次"},0)-1</f>
        <v>1</v>
      </c>
      <c r="K1154" s="21" t="str">
        <f t="shared" si="142"/>
        <v>生物</v>
      </c>
      <c r="L1154" s="26" t="s">
        <v>1978</v>
      </c>
      <c r="M1154" s="23"/>
      <c r="N1154" s="23"/>
      <c r="O1154" s="24" t="str">
        <f t="shared" si="136"/>
        <v xml:space="preserve">
  - 
    name:  细胞壁的成分和功能
    title:  细胞壁的成分和功能
    description: 
    koLyro: point
    koLyri:  just
    son: </v>
      </c>
      <c r="P1154" s="27" t="str">
        <f t="shared" si="143"/>
        <v xml:space="preserve">
          - 
            name:  细胞壁的成分和功能
            title:  细胞壁的成分和功能
            description: 
            koLyro: point
            koLyri:  just
            son: </v>
      </c>
    </row>
    <row r="1155" spans="1:16" ht="15" customHeight="1">
      <c r="A1155" s="20">
        <f t="shared" si="137"/>
        <v>3</v>
      </c>
      <c r="B1155" s="21" t="str">
        <f t="shared" si="138"/>
        <v>知识主题</v>
      </c>
      <c r="C1155" s="21" t="str">
        <f t="shared" si="139"/>
        <v>3.细胞质</v>
      </c>
      <c r="D1155" s="21" t="str">
        <f>IFERROR(IF(I1155=1,INDEX( {"chinese","english","math","physics","chemistry","biology","politics","history","geography"},MATCH(C1155,{"语文","英语","数学","物理","化学","生物","政治","历史","地理"},0)),IF(I1155=2,INDEX(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1155,{"单项选择","阅读理解","信息匹配","完形填空","短文填空","单句填空","短文改错","单句改错","句型转换","翻译短语","翻译句子","词汇/短语及固搭","完成句子","听力"},0)),"")), "")</f>
        <v/>
      </c>
      <c r="E1155" s="21" t="str">
        <f t="shared" si="140"/>
        <v>知识主题</v>
      </c>
      <c r="F1155" s="21" t="str">
        <f t="shared" si="141"/>
        <v>恰</v>
      </c>
      <c r="G1155" s="21" t="str">
        <f>INDEX( {"body","discipline","area","topic","point"},MATCH(E1155,{"知识体","知识域","知识区","知识主题","知识点"},0))</f>
        <v>topic</v>
      </c>
      <c r="H1155" s="21" t="str">
        <f>INDEX( {"super","just","sub","infras"},MATCH(F1155,{"超","恰","亚","次"},0))</f>
        <v>just</v>
      </c>
      <c r="I1155" s="21">
        <f>MATCH(E1155,{"知识体","知识域","知识区","知识主题","知识点"},0)-1</f>
        <v>3</v>
      </c>
      <c r="J1155" s="21">
        <f>MATCH(F1155,{"超","恰","亚","次"},0)-1</f>
        <v>1</v>
      </c>
      <c r="K1155" s="21" t="str">
        <f t="shared" si="142"/>
        <v>生物</v>
      </c>
      <c r="L1155" s="26" t="s">
        <v>1979</v>
      </c>
      <c r="M1155" s="23"/>
      <c r="N1155" s="23"/>
      <c r="O1155" s="24" t="str">
        <f t="shared" ref="O1155:O1218" si="144">SUBSTITUTE(SUBSTITUTE(SUBSTITUTE(SUBSTITUTE($O$1,"NAME",IF(D1155="",C1155,D1155)),"TITLE",C1155),"KO_LYRO",G1155),"KO_LYRI",H1155)</f>
        <v xml:space="preserve">
  - 
    name:  3.细胞质
    title:  3.细胞质
    description: 
    koLyro: topic
    koLyri:  just
    son: </v>
      </c>
      <c r="P1155" s="27" t="str">
        <f t="shared" si="143"/>
        <v xml:space="preserve">
        - 
          name:  3.细胞质
          title:  3.细胞质
          description: 
          koLyro: topic
          koLyri:  just
          son: </v>
      </c>
    </row>
    <row r="1156" spans="1:16" ht="15" customHeight="1">
      <c r="A1156" s="20">
        <f t="shared" ref="A1156:A1219" si="145">IFERROR(FIND("├",L1156),0)</f>
        <v>4</v>
      </c>
      <c r="B1156" s="21" t="str">
        <f t="shared" ref="B1156:B1219" si="146">MID(L1156,FIND("«",L1156)+1,FIND("»",L1156)-FIND("«",L1156)-1)</f>
        <v>知识点</v>
      </c>
      <c r="C1156" s="21" t="str">
        <f t="shared" ref="C1156:C1219" si="147">RIGHT(L1156,LEN(L1156)-FIND("»",L1156))</f>
        <v>分离各种细胞器的方法</v>
      </c>
      <c r="D1156" s="21" t="str">
        <f>IFERROR(IF(I1156=1,INDEX( {"chinese","english","math","physics","chemistry","biology","politics","history","geography"},MATCH(C1156,{"语文","英语","数学","物理","化学","生物","政治","历史","地理"},0)),IF(I1156=2,INDEX(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1156,{"单项选择","阅读理解","信息匹配","完形填空","短文填空","单句填空","短文改错","单句改错","句型转换","翻译短语","翻译句子","词汇/短语及固搭","完成句子","听力"},0)),"")), "")</f>
        <v/>
      </c>
      <c r="E1156" s="21" t="str">
        <f t="shared" ref="E1156:E1219" si="148">SUBSTITUTE(SUBSTITUTE(SUBSTITUTE(SUBSTITUTE(B1156,"超",""),"恰",""),"亚",""),"次","")</f>
        <v>知识点</v>
      </c>
      <c r="F1156" s="21" t="str">
        <f t="shared" ref="F1156:F1219" si="149">IF(IFERROR(FIND("超",B1156),-1)&gt;0,"超",  IF(IFERROR(FIND("亚",B1156),-1)&gt;0,"亚",   IF(IFERROR(FIND("次",B1156),-1)&gt;0,"次",    "恰"  )))</f>
        <v>恰</v>
      </c>
      <c r="G1156" s="21" t="str">
        <f>INDEX( {"body","discipline","area","topic","point"},MATCH(E1156,{"知识体","知识域","知识区","知识主题","知识点"},0))</f>
        <v>point</v>
      </c>
      <c r="H1156" s="21" t="str">
        <f>INDEX( {"super","just","sub","infras"},MATCH(F1156,{"超","恰","亚","次"},0))</f>
        <v>just</v>
      </c>
      <c r="I1156" s="21">
        <f>MATCH(E1156,{"知识体","知识域","知识区","知识主题","知识点"},0)-1</f>
        <v>4</v>
      </c>
      <c r="J1156" s="21">
        <f>MATCH(F1156,{"超","恰","亚","次"},0)-1</f>
        <v>1</v>
      </c>
      <c r="K1156" s="21" t="str">
        <f t="shared" ref="K1156:K1219" si="150">IF(I1156=0,"",IF(I1156=1,C1156,K1155))</f>
        <v>生物</v>
      </c>
      <c r="L1156" s="26" t="s">
        <v>1980</v>
      </c>
      <c r="M1156" s="23"/>
      <c r="N1156" s="23"/>
      <c r="O1156" s="24" t="str">
        <f t="shared" si="144"/>
        <v xml:space="preserve">
  - 
    name:  分离各种细胞器的方法
    title:  分离各种细胞器的方法
    description: 
    koLyro: point
    koLyri:  just
    son: </v>
      </c>
      <c r="P1156" s="27" t="str">
        <f t="shared" si="143"/>
        <v xml:space="preserve">
          - 
            name:  分离各种细胞器的方法
            title:  分离各种细胞器的方法
            description: 
            koLyro: point
            koLyri:  just
            son: </v>
      </c>
    </row>
    <row r="1157" spans="1:16" ht="15" customHeight="1">
      <c r="A1157" s="20">
        <f t="shared" si="145"/>
        <v>4</v>
      </c>
      <c r="B1157" s="21" t="str">
        <f t="shared" si="146"/>
        <v>知识点</v>
      </c>
      <c r="C1157" s="21" t="str">
        <f t="shared" si="147"/>
        <v>细胞质基质</v>
      </c>
      <c r="D1157" s="21" t="str">
        <f>IFERROR(IF(I1157=1,INDEX( {"chinese","english","math","physics","chemistry","biology","politics","history","geography"},MATCH(C1157,{"语文","英语","数学","物理","化学","生物","政治","历史","地理"},0)),IF(I1157=2,INDEX(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1157,{"单项选择","阅读理解","信息匹配","完形填空","短文填空","单句填空","短文改错","单句改错","句型转换","翻译短语","翻译句子","词汇/短语及固搭","完成句子","听力"},0)),"")), "")</f>
        <v/>
      </c>
      <c r="E1157" s="21" t="str">
        <f t="shared" si="148"/>
        <v>知识点</v>
      </c>
      <c r="F1157" s="21" t="str">
        <f t="shared" si="149"/>
        <v>恰</v>
      </c>
      <c r="G1157" s="21" t="str">
        <f>INDEX( {"body","discipline","area","topic","point"},MATCH(E1157,{"知识体","知识域","知识区","知识主题","知识点"},0))</f>
        <v>point</v>
      </c>
      <c r="H1157" s="21" t="str">
        <f>INDEX( {"super","just","sub","infras"},MATCH(F1157,{"超","恰","亚","次"},0))</f>
        <v>just</v>
      </c>
      <c r="I1157" s="21">
        <f>MATCH(E1157,{"知识体","知识域","知识区","知识主题","知识点"},0)-1</f>
        <v>4</v>
      </c>
      <c r="J1157" s="21">
        <f>MATCH(F1157,{"超","恰","亚","次"},0)-1</f>
        <v>1</v>
      </c>
      <c r="K1157" s="21" t="str">
        <f t="shared" si="150"/>
        <v>生物</v>
      </c>
      <c r="L1157" s="26" t="s">
        <v>1981</v>
      </c>
      <c r="M1157" s="23"/>
      <c r="N1157" s="23"/>
      <c r="O1157" s="24" t="str">
        <f t="shared" si="144"/>
        <v xml:space="preserve">
  - 
    name:  细胞质基质
    title:  细胞质基质
    description: 
    koLyro: point
    koLyri:  just
    son: </v>
      </c>
      <c r="P1157" s="27" t="str">
        <f t="shared" ref="P1157:P1220" si="151">SUBSTITUTE(O1157,CHAR(10),CHAR(10)&amp;REPT("  ",A1157))</f>
        <v xml:space="preserve">
          - 
            name:  细胞质基质
            title:  细胞质基质
            description: 
            koLyro: point
            koLyri:  just
            son: </v>
      </c>
    </row>
    <row r="1158" spans="1:16" ht="15" customHeight="1">
      <c r="A1158" s="20">
        <f t="shared" si="145"/>
        <v>4</v>
      </c>
      <c r="B1158" s="21" t="str">
        <f t="shared" si="146"/>
        <v>知识点</v>
      </c>
      <c r="C1158" s="21" t="str">
        <f t="shared" si="147"/>
        <v>用高倍显微镜观察叶绿体和线粒体</v>
      </c>
      <c r="D1158" s="21" t="str">
        <f>IFERROR(IF(I1158=1,INDEX( {"chinese","english","math","physics","chemistry","biology","politics","history","geography"},MATCH(C1158,{"语文","英语","数学","物理","化学","生物","政治","历史","地理"},0)),IF(I1158=2,INDEX(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1158,{"单项选择","阅读理解","信息匹配","完形填空","短文填空","单句填空","短文改错","单句改错","句型转换","翻译短语","翻译句子","词汇/短语及固搭","完成句子","听力"},0)),"")), "")</f>
        <v/>
      </c>
      <c r="E1158" s="21" t="str">
        <f t="shared" si="148"/>
        <v>知识点</v>
      </c>
      <c r="F1158" s="21" t="str">
        <f t="shared" si="149"/>
        <v>恰</v>
      </c>
      <c r="G1158" s="21" t="str">
        <f>INDEX( {"body","discipline","area","topic","point"},MATCH(E1158,{"知识体","知识域","知识区","知识主题","知识点"},0))</f>
        <v>point</v>
      </c>
      <c r="H1158" s="21" t="str">
        <f>INDEX( {"super","just","sub","infras"},MATCH(F1158,{"超","恰","亚","次"},0))</f>
        <v>just</v>
      </c>
      <c r="I1158" s="21">
        <f>MATCH(E1158,{"知识体","知识域","知识区","知识主题","知识点"},0)-1</f>
        <v>4</v>
      </c>
      <c r="J1158" s="21">
        <f>MATCH(F1158,{"超","恰","亚","次"},0)-1</f>
        <v>1</v>
      </c>
      <c r="K1158" s="21" t="str">
        <f t="shared" si="150"/>
        <v>生物</v>
      </c>
      <c r="L1158" s="26" t="s">
        <v>1982</v>
      </c>
      <c r="M1158" s="23"/>
      <c r="N1158" s="23"/>
      <c r="O1158" s="24" t="str">
        <f t="shared" si="144"/>
        <v xml:space="preserve">
  - 
    name:  用高倍显微镜观察叶绿体和线粒体
    title:  用高倍显微镜观察叶绿体和线粒体
    description: 
    koLyro: point
    koLyri:  just
    son: </v>
      </c>
      <c r="P1158" s="27" t="str">
        <f t="shared" si="151"/>
        <v xml:space="preserve">
          - 
            name:  用高倍显微镜观察叶绿体和线粒体
            title:  用高倍显微镜观察叶绿体和线粒体
            description: 
            koLyro: point
            koLyri:  just
            son: </v>
      </c>
    </row>
    <row r="1159" spans="1:16" ht="15" customHeight="1">
      <c r="A1159" s="20">
        <f t="shared" si="145"/>
        <v>4</v>
      </c>
      <c r="B1159" s="21" t="str">
        <f t="shared" si="146"/>
        <v>知识点</v>
      </c>
      <c r="C1159" s="21" t="str">
        <f t="shared" si="147"/>
        <v>细胞器之间的协调配合</v>
      </c>
      <c r="D1159" s="21" t="str">
        <f>IFERROR(IF(I1159=1,INDEX( {"chinese","english","math","physics","chemistry","biology","politics","history","geography"},MATCH(C1159,{"语文","英语","数学","物理","化学","生物","政治","历史","地理"},0)),IF(I1159=2,INDEX(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1159,{"单项选择","阅读理解","信息匹配","完形填空","短文填空","单句填空","短文改错","单句改错","句型转换","翻译短语","翻译句子","词汇/短语及固搭","完成句子","听力"},0)),"")), "")</f>
        <v/>
      </c>
      <c r="E1159" s="21" t="str">
        <f t="shared" si="148"/>
        <v>知识点</v>
      </c>
      <c r="F1159" s="21" t="str">
        <f t="shared" si="149"/>
        <v>恰</v>
      </c>
      <c r="G1159" s="21" t="str">
        <f>INDEX( {"body","discipline","area","topic","point"},MATCH(E1159,{"知识体","知识域","知识区","知识主题","知识点"},0))</f>
        <v>point</v>
      </c>
      <c r="H1159" s="21" t="str">
        <f>INDEX( {"super","just","sub","infras"},MATCH(F1159,{"超","恰","亚","次"},0))</f>
        <v>just</v>
      </c>
      <c r="I1159" s="21">
        <f>MATCH(E1159,{"知识体","知识域","知识区","知识主题","知识点"},0)-1</f>
        <v>4</v>
      </c>
      <c r="J1159" s="21">
        <f>MATCH(F1159,{"超","恰","亚","次"},0)-1</f>
        <v>1</v>
      </c>
      <c r="K1159" s="21" t="str">
        <f t="shared" si="150"/>
        <v>生物</v>
      </c>
      <c r="L1159" s="26" t="s">
        <v>1983</v>
      </c>
      <c r="M1159" s="23"/>
      <c r="N1159" s="23"/>
      <c r="O1159" s="24" t="str">
        <f t="shared" si="144"/>
        <v xml:space="preserve">
  - 
    name:  细胞器之间的协调配合
    title:  细胞器之间的协调配合
    description: 
    koLyro: point
    koLyri:  just
    son: </v>
      </c>
      <c r="P1159" s="27" t="str">
        <f t="shared" si="151"/>
        <v xml:space="preserve">
          - 
            name:  细胞器之间的协调配合
            title:  细胞器之间的协调配合
            description: 
            koLyro: point
            koLyri:  just
            son: </v>
      </c>
    </row>
    <row r="1160" spans="1:16" ht="15" customHeight="1">
      <c r="A1160" s="20">
        <f t="shared" si="145"/>
        <v>5</v>
      </c>
      <c r="B1160" s="21" t="str">
        <f t="shared" si="146"/>
        <v>知识亚点</v>
      </c>
      <c r="C1160" s="21" t="str">
        <f t="shared" si="147"/>
        <v>分泌蛋白与胞内蛋白</v>
      </c>
      <c r="D1160" s="21" t="str">
        <f>IFERROR(IF(I1160=1,INDEX( {"chinese","english","math","physics","chemistry","biology","politics","history","geography"},MATCH(C1160,{"语文","英语","数学","物理","化学","生物","政治","历史","地理"},0)),IF(I1160=2,INDEX(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1160,{"单项选择","阅读理解","信息匹配","完形填空","短文填空","单句填空","短文改错","单句改错","句型转换","翻译短语","翻译句子","词汇/短语及固搭","完成句子","听力"},0)),"")), "")</f>
        <v/>
      </c>
      <c r="E1160" s="21" t="str">
        <f t="shared" si="148"/>
        <v>知识点</v>
      </c>
      <c r="F1160" s="21" t="str">
        <f t="shared" si="149"/>
        <v>亚</v>
      </c>
      <c r="G1160" s="21" t="str">
        <f>INDEX( {"body","discipline","area","topic","point"},MATCH(E1160,{"知识体","知识域","知识区","知识主题","知识点"},0))</f>
        <v>point</v>
      </c>
      <c r="H1160" s="21" t="str">
        <f>INDEX( {"super","just","sub","infras"},MATCH(F1160,{"超","恰","亚","次"},0))</f>
        <v>sub</v>
      </c>
      <c r="I1160" s="21">
        <f>MATCH(E1160,{"知识体","知识域","知识区","知识主题","知识点"},0)-1</f>
        <v>4</v>
      </c>
      <c r="J1160" s="21">
        <f>MATCH(F1160,{"超","恰","亚","次"},0)-1</f>
        <v>2</v>
      </c>
      <c r="K1160" s="21" t="str">
        <f t="shared" si="150"/>
        <v>生物</v>
      </c>
      <c r="L1160" s="26" t="s">
        <v>1984</v>
      </c>
      <c r="M1160" s="23"/>
      <c r="N1160" s="23"/>
      <c r="O1160" s="24" t="str">
        <f t="shared" si="144"/>
        <v xml:space="preserve">
  - 
    name:  分泌蛋白与胞内蛋白
    title:  分泌蛋白与胞内蛋白
    description: 
    koLyro: point
    koLyri:  sub
    son: </v>
      </c>
      <c r="P1160" s="27" t="str">
        <f t="shared" si="151"/>
        <v xml:space="preserve">
            - 
              name:  分泌蛋白与胞内蛋白
              title:  分泌蛋白与胞内蛋白
              description: 
              koLyro: point
              koLyri:  sub
              son: </v>
      </c>
    </row>
    <row r="1161" spans="1:16" ht="15" customHeight="1">
      <c r="A1161" s="20">
        <f t="shared" si="145"/>
        <v>5</v>
      </c>
      <c r="B1161" s="21" t="str">
        <f t="shared" si="146"/>
        <v>知识亚点</v>
      </c>
      <c r="C1161" s="21" t="str">
        <f t="shared" si="147"/>
        <v>分泌蛋白合成和运输的过程</v>
      </c>
      <c r="D1161" s="21" t="str">
        <f>IFERROR(IF(I1161=1,INDEX( {"chinese","english","math","physics","chemistry","biology","politics","history","geography"},MATCH(C1161,{"语文","英语","数学","物理","化学","生物","政治","历史","地理"},0)),IF(I1161=2,INDEX(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1161,{"单项选择","阅读理解","信息匹配","完形填空","短文填空","单句填空","短文改错","单句改错","句型转换","翻译短语","翻译句子","词汇/短语及固搭","完成句子","听力"},0)),"")), "")</f>
        <v/>
      </c>
      <c r="E1161" s="21" t="str">
        <f t="shared" si="148"/>
        <v>知识点</v>
      </c>
      <c r="F1161" s="21" t="str">
        <f t="shared" si="149"/>
        <v>亚</v>
      </c>
      <c r="G1161" s="21" t="str">
        <f>INDEX( {"body","discipline","area","topic","point"},MATCH(E1161,{"知识体","知识域","知识区","知识主题","知识点"},0))</f>
        <v>point</v>
      </c>
      <c r="H1161" s="21" t="str">
        <f>INDEX( {"super","just","sub","infras"},MATCH(F1161,{"超","恰","亚","次"},0))</f>
        <v>sub</v>
      </c>
      <c r="I1161" s="21">
        <f>MATCH(E1161,{"知识体","知识域","知识区","知识主题","知识点"},0)-1</f>
        <v>4</v>
      </c>
      <c r="J1161" s="21">
        <f>MATCH(F1161,{"超","恰","亚","次"},0)-1</f>
        <v>2</v>
      </c>
      <c r="K1161" s="21" t="str">
        <f t="shared" si="150"/>
        <v>生物</v>
      </c>
      <c r="L1161" s="26" t="s">
        <v>1985</v>
      </c>
      <c r="M1161" s="23"/>
      <c r="N1161" s="23"/>
      <c r="O1161" s="24" t="str">
        <f t="shared" si="144"/>
        <v xml:space="preserve">
  - 
    name:  分泌蛋白合成和运输的过程
    title:  分泌蛋白合成和运输的过程
    description: 
    koLyro: point
    koLyri:  sub
    son: </v>
      </c>
      <c r="P1161" s="27" t="str">
        <f t="shared" si="151"/>
        <v xml:space="preserve">
            - 
              name:  分泌蛋白合成和运输的过程
              title:  分泌蛋白合成和运输的过程
              description: 
              koLyro: point
              koLyri:  sub
              son: </v>
      </c>
    </row>
    <row r="1162" spans="1:16" ht="15" customHeight="1">
      <c r="A1162" s="20">
        <f t="shared" si="145"/>
        <v>4</v>
      </c>
      <c r="B1162" s="21" t="str">
        <f t="shared" si="146"/>
        <v>知识点</v>
      </c>
      <c r="C1162" s="21" t="str">
        <f t="shared" si="147"/>
        <v>细胞器的结构与功能</v>
      </c>
      <c r="D1162" s="21" t="str">
        <f>IFERROR(IF(I1162=1,INDEX( {"chinese","english","math","physics","chemistry","biology","politics","history","geography"},MATCH(C1162,{"语文","英语","数学","物理","化学","生物","政治","历史","地理"},0)),IF(I1162=2,INDEX(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1162,{"单项选择","阅读理解","信息匹配","完形填空","短文填空","单句填空","短文改错","单句改错","句型转换","翻译短语","翻译句子","词汇/短语及固搭","完成句子","听力"},0)),"")), "")</f>
        <v/>
      </c>
      <c r="E1162" s="21" t="str">
        <f t="shared" si="148"/>
        <v>知识点</v>
      </c>
      <c r="F1162" s="21" t="str">
        <f t="shared" si="149"/>
        <v>恰</v>
      </c>
      <c r="G1162" s="21" t="str">
        <f>INDEX( {"body","discipline","area","topic","point"},MATCH(E1162,{"知识体","知识域","知识区","知识主题","知识点"},0))</f>
        <v>point</v>
      </c>
      <c r="H1162" s="21" t="str">
        <f>INDEX( {"super","just","sub","infras"},MATCH(F1162,{"超","恰","亚","次"},0))</f>
        <v>just</v>
      </c>
      <c r="I1162" s="21">
        <f>MATCH(E1162,{"知识体","知识域","知识区","知识主题","知识点"},0)-1</f>
        <v>4</v>
      </c>
      <c r="J1162" s="21">
        <f>MATCH(F1162,{"超","恰","亚","次"},0)-1</f>
        <v>1</v>
      </c>
      <c r="K1162" s="21" t="str">
        <f t="shared" si="150"/>
        <v>生物</v>
      </c>
      <c r="L1162" s="26" t="s">
        <v>1986</v>
      </c>
      <c r="M1162" s="23"/>
      <c r="N1162" s="23"/>
      <c r="O1162" s="24" t="str">
        <f t="shared" si="144"/>
        <v xml:space="preserve">
  - 
    name:  细胞器的结构与功能
    title:  细胞器的结构与功能
    description: 
    koLyro: point
    koLyri:  just
    son: </v>
      </c>
      <c r="P1162" s="27" t="str">
        <f t="shared" si="151"/>
        <v xml:space="preserve">
          - 
            name:  细胞器的结构与功能
            title:  细胞器的结构与功能
            description: 
            koLyro: point
            koLyri:  just
            son: </v>
      </c>
    </row>
    <row r="1163" spans="1:16" ht="15" customHeight="1">
      <c r="A1163" s="20">
        <f t="shared" si="145"/>
        <v>5</v>
      </c>
      <c r="B1163" s="21" t="str">
        <f t="shared" si="146"/>
        <v>知识亚点</v>
      </c>
      <c r="C1163" s="21" t="str">
        <f t="shared" si="147"/>
        <v>线粒体</v>
      </c>
      <c r="D1163" s="21" t="str">
        <f>IFERROR(IF(I1163=1,INDEX( {"chinese","english","math","physics","chemistry","biology","politics","history","geography"},MATCH(C1163,{"语文","英语","数学","物理","化学","生物","政治","历史","地理"},0)),IF(I1163=2,INDEX(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1163,{"单项选择","阅读理解","信息匹配","完形填空","短文填空","单句填空","短文改错","单句改错","句型转换","翻译短语","翻译句子","词汇/短语及固搭","完成句子","听力"},0)),"")), "")</f>
        <v/>
      </c>
      <c r="E1163" s="21" t="str">
        <f t="shared" si="148"/>
        <v>知识点</v>
      </c>
      <c r="F1163" s="21" t="str">
        <f t="shared" si="149"/>
        <v>亚</v>
      </c>
      <c r="G1163" s="21" t="str">
        <f>INDEX( {"body","discipline","area","topic","point"},MATCH(E1163,{"知识体","知识域","知识区","知识主题","知识点"},0))</f>
        <v>point</v>
      </c>
      <c r="H1163" s="21" t="str">
        <f>INDEX( {"super","just","sub","infras"},MATCH(F1163,{"超","恰","亚","次"},0))</f>
        <v>sub</v>
      </c>
      <c r="I1163" s="21">
        <f>MATCH(E1163,{"知识体","知识域","知识区","知识主题","知识点"},0)-1</f>
        <v>4</v>
      </c>
      <c r="J1163" s="21">
        <f>MATCH(F1163,{"超","恰","亚","次"},0)-1</f>
        <v>2</v>
      </c>
      <c r="K1163" s="21" t="str">
        <f t="shared" si="150"/>
        <v>生物</v>
      </c>
      <c r="L1163" s="26" t="s">
        <v>1987</v>
      </c>
      <c r="M1163" s="23"/>
      <c r="N1163" s="23"/>
      <c r="O1163" s="24" t="str">
        <f t="shared" si="144"/>
        <v xml:space="preserve">
  - 
    name:  线粒体
    title:  线粒体
    description: 
    koLyro: point
    koLyri:  sub
    son: </v>
      </c>
      <c r="P1163" s="27" t="str">
        <f t="shared" si="151"/>
        <v xml:space="preserve">
            - 
              name:  线粒体
              title:  线粒体
              description: 
              koLyro: point
              koLyri:  sub
              son: </v>
      </c>
    </row>
    <row r="1164" spans="1:16" ht="15" customHeight="1">
      <c r="A1164" s="20">
        <f t="shared" si="145"/>
        <v>5</v>
      </c>
      <c r="B1164" s="21" t="str">
        <f t="shared" si="146"/>
        <v>知识亚点</v>
      </c>
      <c r="C1164" s="21" t="str">
        <f t="shared" si="147"/>
        <v>叶绿体</v>
      </c>
      <c r="D1164" s="21" t="str">
        <f>IFERROR(IF(I1164=1,INDEX( {"chinese","english","math","physics","chemistry","biology","politics","history","geography"},MATCH(C1164,{"语文","英语","数学","物理","化学","生物","政治","历史","地理"},0)),IF(I1164=2,INDEX(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1164,{"单项选择","阅读理解","信息匹配","完形填空","短文填空","单句填空","短文改错","单句改错","句型转换","翻译短语","翻译句子","词汇/短语及固搭","完成句子","听力"},0)),"")), "")</f>
        <v/>
      </c>
      <c r="E1164" s="21" t="str">
        <f t="shared" si="148"/>
        <v>知识点</v>
      </c>
      <c r="F1164" s="21" t="str">
        <f t="shared" si="149"/>
        <v>亚</v>
      </c>
      <c r="G1164" s="21" t="str">
        <f>INDEX( {"body","discipline","area","topic","point"},MATCH(E1164,{"知识体","知识域","知识区","知识主题","知识点"},0))</f>
        <v>point</v>
      </c>
      <c r="H1164" s="21" t="str">
        <f>INDEX( {"super","just","sub","infras"},MATCH(F1164,{"超","恰","亚","次"},0))</f>
        <v>sub</v>
      </c>
      <c r="I1164" s="21">
        <f>MATCH(E1164,{"知识体","知识域","知识区","知识主题","知识点"},0)-1</f>
        <v>4</v>
      </c>
      <c r="J1164" s="21">
        <f>MATCH(F1164,{"超","恰","亚","次"},0)-1</f>
        <v>2</v>
      </c>
      <c r="K1164" s="21" t="str">
        <f t="shared" si="150"/>
        <v>生物</v>
      </c>
      <c r="L1164" s="26" t="s">
        <v>1988</v>
      </c>
      <c r="M1164" s="23"/>
      <c r="N1164" s="23"/>
      <c r="O1164" s="24" t="str">
        <f t="shared" si="144"/>
        <v xml:space="preserve">
  - 
    name:  叶绿体
    title:  叶绿体
    description: 
    koLyro: point
    koLyri:  sub
    son: </v>
      </c>
      <c r="P1164" s="27" t="str">
        <f t="shared" si="151"/>
        <v xml:space="preserve">
            - 
              name:  叶绿体
              title:  叶绿体
              description: 
              koLyro: point
              koLyri:  sub
              son: </v>
      </c>
    </row>
    <row r="1165" spans="1:16" ht="15" customHeight="1">
      <c r="A1165" s="20">
        <f t="shared" si="145"/>
        <v>5</v>
      </c>
      <c r="B1165" s="21" t="str">
        <f t="shared" si="146"/>
        <v>知识亚点</v>
      </c>
      <c r="C1165" s="21" t="str">
        <f t="shared" si="147"/>
        <v>内质网</v>
      </c>
      <c r="D1165" s="21" t="str">
        <f>IFERROR(IF(I1165=1,INDEX( {"chinese","english","math","physics","chemistry","biology","politics","history","geography"},MATCH(C1165,{"语文","英语","数学","物理","化学","生物","政治","历史","地理"},0)),IF(I1165=2,INDEX(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1165,{"单项选择","阅读理解","信息匹配","完形填空","短文填空","单句填空","短文改错","单句改错","句型转换","翻译短语","翻译句子","词汇/短语及固搭","完成句子","听力"},0)),"")), "")</f>
        <v/>
      </c>
      <c r="E1165" s="21" t="str">
        <f t="shared" si="148"/>
        <v>知识点</v>
      </c>
      <c r="F1165" s="21" t="str">
        <f t="shared" si="149"/>
        <v>亚</v>
      </c>
      <c r="G1165" s="21" t="str">
        <f>INDEX( {"body","discipline","area","topic","point"},MATCH(E1165,{"知识体","知识域","知识区","知识主题","知识点"},0))</f>
        <v>point</v>
      </c>
      <c r="H1165" s="21" t="str">
        <f>INDEX( {"super","just","sub","infras"},MATCH(F1165,{"超","恰","亚","次"},0))</f>
        <v>sub</v>
      </c>
      <c r="I1165" s="21">
        <f>MATCH(E1165,{"知识体","知识域","知识区","知识主题","知识点"},0)-1</f>
        <v>4</v>
      </c>
      <c r="J1165" s="21">
        <f>MATCH(F1165,{"超","恰","亚","次"},0)-1</f>
        <v>2</v>
      </c>
      <c r="K1165" s="21" t="str">
        <f t="shared" si="150"/>
        <v>生物</v>
      </c>
      <c r="L1165" s="26" t="s">
        <v>1989</v>
      </c>
      <c r="M1165" s="23"/>
      <c r="N1165" s="23"/>
      <c r="O1165" s="24" t="str">
        <f t="shared" si="144"/>
        <v xml:space="preserve">
  - 
    name:  内质网
    title:  内质网
    description: 
    koLyro: point
    koLyri:  sub
    son: </v>
      </c>
      <c r="P1165" s="27" t="str">
        <f t="shared" si="151"/>
        <v xml:space="preserve">
            - 
              name:  内质网
              title:  内质网
              description: 
              koLyro: point
              koLyri:  sub
              son: </v>
      </c>
    </row>
    <row r="1166" spans="1:16" ht="15" customHeight="1">
      <c r="A1166" s="20">
        <f t="shared" si="145"/>
        <v>5</v>
      </c>
      <c r="B1166" s="21" t="str">
        <f t="shared" si="146"/>
        <v>知识亚点</v>
      </c>
      <c r="C1166" s="21" t="str">
        <f t="shared" si="147"/>
        <v>高尔基体</v>
      </c>
      <c r="D1166" s="21" t="str">
        <f>IFERROR(IF(I1166=1,INDEX( {"chinese","english","math","physics","chemistry","biology","politics","history","geography"},MATCH(C1166,{"语文","英语","数学","物理","化学","生物","政治","历史","地理"},0)),IF(I1166=2,INDEX(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1166,{"单项选择","阅读理解","信息匹配","完形填空","短文填空","单句填空","短文改错","单句改错","句型转换","翻译短语","翻译句子","词汇/短语及固搭","完成句子","听力"},0)),"")), "")</f>
        <v/>
      </c>
      <c r="E1166" s="21" t="str">
        <f t="shared" si="148"/>
        <v>知识点</v>
      </c>
      <c r="F1166" s="21" t="str">
        <f t="shared" si="149"/>
        <v>亚</v>
      </c>
      <c r="G1166" s="21" t="str">
        <f>INDEX( {"body","discipline","area","topic","point"},MATCH(E1166,{"知识体","知识域","知识区","知识主题","知识点"},0))</f>
        <v>point</v>
      </c>
      <c r="H1166" s="21" t="str">
        <f>INDEX( {"super","just","sub","infras"},MATCH(F1166,{"超","恰","亚","次"},0))</f>
        <v>sub</v>
      </c>
      <c r="I1166" s="21">
        <f>MATCH(E1166,{"知识体","知识域","知识区","知识主题","知识点"},0)-1</f>
        <v>4</v>
      </c>
      <c r="J1166" s="21">
        <f>MATCH(F1166,{"超","恰","亚","次"},0)-1</f>
        <v>2</v>
      </c>
      <c r="K1166" s="21" t="str">
        <f t="shared" si="150"/>
        <v>生物</v>
      </c>
      <c r="L1166" s="26" t="s">
        <v>1990</v>
      </c>
      <c r="M1166" s="23"/>
      <c r="N1166" s="23"/>
      <c r="O1166" s="24" t="str">
        <f t="shared" si="144"/>
        <v xml:space="preserve">
  - 
    name:  高尔基体
    title:  高尔基体
    description: 
    koLyro: point
    koLyri:  sub
    son: </v>
      </c>
      <c r="P1166" s="27" t="str">
        <f t="shared" si="151"/>
        <v xml:space="preserve">
            - 
              name:  高尔基体
              title:  高尔基体
              description: 
              koLyro: point
              koLyri:  sub
              son: </v>
      </c>
    </row>
    <row r="1167" spans="1:16" ht="15" customHeight="1">
      <c r="A1167" s="20">
        <f t="shared" si="145"/>
        <v>5</v>
      </c>
      <c r="B1167" s="21" t="str">
        <f t="shared" si="146"/>
        <v>知识亚点</v>
      </c>
      <c r="C1167" s="21" t="str">
        <f t="shared" si="147"/>
        <v>中心体</v>
      </c>
      <c r="D1167" s="21" t="str">
        <f>IFERROR(IF(I1167=1,INDEX( {"chinese","english","math","physics","chemistry","biology","politics","history","geography"},MATCH(C1167,{"语文","英语","数学","物理","化学","生物","政治","历史","地理"},0)),IF(I1167=2,INDEX(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1167,{"单项选择","阅读理解","信息匹配","完形填空","短文填空","单句填空","短文改错","单句改错","句型转换","翻译短语","翻译句子","词汇/短语及固搭","完成句子","听力"},0)),"")), "")</f>
        <v/>
      </c>
      <c r="E1167" s="21" t="str">
        <f t="shared" si="148"/>
        <v>知识点</v>
      </c>
      <c r="F1167" s="21" t="str">
        <f t="shared" si="149"/>
        <v>亚</v>
      </c>
      <c r="G1167" s="21" t="str">
        <f>INDEX( {"body","discipline","area","topic","point"},MATCH(E1167,{"知识体","知识域","知识区","知识主题","知识点"},0))</f>
        <v>point</v>
      </c>
      <c r="H1167" s="21" t="str">
        <f>INDEX( {"super","just","sub","infras"},MATCH(F1167,{"超","恰","亚","次"},0))</f>
        <v>sub</v>
      </c>
      <c r="I1167" s="21">
        <f>MATCH(E1167,{"知识体","知识域","知识区","知识主题","知识点"},0)-1</f>
        <v>4</v>
      </c>
      <c r="J1167" s="21">
        <f>MATCH(F1167,{"超","恰","亚","次"},0)-1</f>
        <v>2</v>
      </c>
      <c r="K1167" s="21" t="str">
        <f t="shared" si="150"/>
        <v>生物</v>
      </c>
      <c r="L1167" s="26" t="s">
        <v>1991</v>
      </c>
      <c r="M1167" s="23"/>
      <c r="N1167" s="23"/>
      <c r="O1167" s="24" t="str">
        <f t="shared" si="144"/>
        <v xml:space="preserve">
  - 
    name:  中心体
    title:  中心体
    description: 
    koLyro: point
    koLyri:  sub
    son: </v>
      </c>
      <c r="P1167" s="27" t="str">
        <f t="shared" si="151"/>
        <v xml:space="preserve">
            - 
              name:  中心体
              title:  中心体
              description: 
              koLyro: point
              koLyri:  sub
              son: </v>
      </c>
    </row>
    <row r="1168" spans="1:16" ht="15" customHeight="1">
      <c r="A1168" s="20">
        <f t="shared" si="145"/>
        <v>5</v>
      </c>
      <c r="B1168" s="21" t="str">
        <f t="shared" si="146"/>
        <v>知识亚点</v>
      </c>
      <c r="C1168" s="21" t="str">
        <f t="shared" si="147"/>
        <v>核糖体</v>
      </c>
      <c r="D1168" s="21" t="str">
        <f>IFERROR(IF(I1168=1,INDEX( {"chinese","english","math","physics","chemistry","biology","politics","history","geography"},MATCH(C1168,{"语文","英语","数学","物理","化学","生物","政治","历史","地理"},0)),IF(I1168=2,INDEX(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1168,{"单项选择","阅读理解","信息匹配","完形填空","短文填空","单句填空","短文改错","单句改错","句型转换","翻译短语","翻译句子","词汇/短语及固搭","完成句子","听力"},0)),"")), "")</f>
        <v/>
      </c>
      <c r="E1168" s="21" t="str">
        <f t="shared" si="148"/>
        <v>知识点</v>
      </c>
      <c r="F1168" s="21" t="str">
        <f t="shared" si="149"/>
        <v>亚</v>
      </c>
      <c r="G1168" s="21" t="str">
        <f>INDEX( {"body","discipline","area","topic","point"},MATCH(E1168,{"知识体","知识域","知识区","知识主题","知识点"},0))</f>
        <v>point</v>
      </c>
      <c r="H1168" s="21" t="str">
        <f>INDEX( {"super","just","sub","infras"},MATCH(F1168,{"超","恰","亚","次"},0))</f>
        <v>sub</v>
      </c>
      <c r="I1168" s="21">
        <f>MATCH(E1168,{"知识体","知识域","知识区","知识主题","知识点"},0)-1</f>
        <v>4</v>
      </c>
      <c r="J1168" s="21">
        <f>MATCH(F1168,{"超","恰","亚","次"},0)-1</f>
        <v>2</v>
      </c>
      <c r="K1168" s="21" t="str">
        <f t="shared" si="150"/>
        <v>生物</v>
      </c>
      <c r="L1168" s="26" t="s">
        <v>1992</v>
      </c>
      <c r="M1168" s="23"/>
      <c r="N1168" s="23"/>
      <c r="O1168" s="24" t="str">
        <f t="shared" si="144"/>
        <v xml:space="preserve">
  - 
    name:  核糖体
    title:  核糖体
    description: 
    koLyro: point
    koLyri:  sub
    son: </v>
      </c>
      <c r="P1168" s="27" t="str">
        <f t="shared" si="151"/>
        <v xml:space="preserve">
            - 
              name:  核糖体
              title:  核糖体
              description: 
              koLyro: point
              koLyri:  sub
              son: </v>
      </c>
    </row>
    <row r="1169" spans="1:16" ht="15" customHeight="1">
      <c r="A1169" s="20">
        <f t="shared" si="145"/>
        <v>5</v>
      </c>
      <c r="B1169" s="21" t="str">
        <f t="shared" si="146"/>
        <v>知识亚点</v>
      </c>
      <c r="C1169" s="21" t="str">
        <f t="shared" si="147"/>
        <v>液泡</v>
      </c>
      <c r="D1169" s="21" t="str">
        <f>IFERROR(IF(I1169=1,INDEX( {"chinese","english","math","physics","chemistry","biology","politics","history","geography"},MATCH(C1169,{"语文","英语","数学","物理","化学","生物","政治","历史","地理"},0)),IF(I1169=2,INDEX(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1169,{"单项选择","阅读理解","信息匹配","完形填空","短文填空","单句填空","短文改错","单句改错","句型转换","翻译短语","翻译句子","词汇/短语及固搭","完成句子","听力"},0)),"")), "")</f>
        <v/>
      </c>
      <c r="E1169" s="21" t="str">
        <f t="shared" si="148"/>
        <v>知识点</v>
      </c>
      <c r="F1169" s="21" t="str">
        <f t="shared" si="149"/>
        <v>亚</v>
      </c>
      <c r="G1169" s="21" t="str">
        <f>INDEX( {"body","discipline","area","topic","point"},MATCH(E1169,{"知识体","知识域","知识区","知识主题","知识点"},0))</f>
        <v>point</v>
      </c>
      <c r="H1169" s="21" t="str">
        <f>INDEX( {"super","just","sub","infras"},MATCH(F1169,{"超","恰","亚","次"},0))</f>
        <v>sub</v>
      </c>
      <c r="I1169" s="21">
        <f>MATCH(E1169,{"知识体","知识域","知识区","知识主题","知识点"},0)-1</f>
        <v>4</v>
      </c>
      <c r="J1169" s="21">
        <f>MATCH(F1169,{"超","恰","亚","次"},0)-1</f>
        <v>2</v>
      </c>
      <c r="K1169" s="21" t="str">
        <f t="shared" si="150"/>
        <v>生物</v>
      </c>
      <c r="L1169" s="26" t="s">
        <v>1993</v>
      </c>
      <c r="M1169" s="23"/>
      <c r="N1169" s="23"/>
      <c r="O1169" s="24" t="str">
        <f t="shared" si="144"/>
        <v xml:space="preserve">
  - 
    name:  液泡
    title:  液泡
    description: 
    koLyro: point
    koLyri:  sub
    son: </v>
      </c>
      <c r="P1169" s="27" t="str">
        <f t="shared" si="151"/>
        <v xml:space="preserve">
            - 
              name:  液泡
              title:  液泡
              description: 
              koLyro: point
              koLyri:  sub
              son: </v>
      </c>
    </row>
    <row r="1170" spans="1:16" ht="15" customHeight="1">
      <c r="A1170" s="20">
        <f t="shared" si="145"/>
        <v>5</v>
      </c>
      <c r="B1170" s="21" t="str">
        <f t="shared" si="146"/>
        <v>知识亚点</v>
      </c>
      <c r="C1170" s="21" t="str">
        <f t="shared" si="147"/>
        <v>溶酶体</v>
      </c>
      <c r="D1170" s="21" t="str">
        <f>IFERROR(IF(I1170=1,INDEX( {"chinese","english","math","physics","chemistry","biology","politics","history","geography"},MATCH(C1170,{"语文","英语","数学","物理","化学","生物","政治","历史","地理"},0)),IF(I1170=2,INDEX(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1170,{"单项选择","阅读理解","信息匹配","完形填空","短文填空","单句填空","短文改错","单句改错","句型转换","翻译短语","翻译句子","词汇/短语及固搭","完成句子","听力"},0)),"")), "")</f>
        <v/>
      </c>
      <c r="E1170" s="21" t="str">
        <f t="shared" si="148"/>
        <v>知识点</v>
      </c>
      <c r="F1170" s="21" t="str">
        <f t="shared" si="149"/>
        <v>亚</v>
      </c>
      <c r="G1170" s="21" t="str">
        <f>INDEX( {"body","discipline","area","topic","point"},MATCH(E1170,{"知识体","知识域","知识区","知识主题","知识点"},0))</f>
        <v>point</v>
      </c>
      <c r="H1170" s="21" t="str">
        <f>INDEX( {"super","just","sub","infras"},MATCH(F1170,{"超","恰","亚","次"},0))</f>
        <v>sub</v>
      </c>
      <c r="I1170" s="21">
        <f>MATCH(E1170,{"知识体","知识域","知识区","知识主题","知识点"},0)-1</f>
        <v>4</v>
      </c>
      <c r="J1170" s="21">
        <f>MATCH(F1170,{"超","恰","亚","次"},0)-1</f>
        <v>2</v>
      </c>
      <c r="K1170" s="21" t="str">
        <f t="shared" si="150"/>
        <v>生物</v>
      </c>
      <c r="L1170" s="26" t="s">
        <v>1994</v>
      </c>
      <c r="M1170" s="23"/>
      <c r="N1170" s="23"/>
      <c r="O1170" s="24" t="str">
        <f t="shared" si="144"/>
        <v xml:space="preserve">
  - 
    name:  溶酶体
    title:  溶酶体
    description: 
    koLyro: point
    koLyri:  sub
    son: </v>
      </c>
      <c r="P1170" s="27" t="str">
        <f t="shared" si="151"/>
        <v xml:space="preserve">
            - 
              name:  溶酶体
              title:  溶酶体
              description: 
              koLyro: point
              koLyri:  sub
              son: </v>
      </c>
    </row>
    <row r="1171" spans="1:16" ht="15" customHeight="1">
      <c r="A1171" s="20">
        <f t="shared" si="145"/>
        <v>4</v>
      </c>
      <c r="B1171" s="21" t="str">
        <f t="shared" si="146"/>
        <v>知识点</v>
      </c>
      <c r="C1171" s="21" t="str">
        <f t="shared" si="147"/>
        <v>细胞骨架</v>
      </c>
      <c r="D1171" s="21" t="str">
        <f>IFERROR(IF(I1171=1,INDEX( {"chinese","english","math","physics","chemistry","biology","politics","history","geography"},MATCH(C1171,{"语文","英语","数学","物理","化学","生物","政治","历史","地理"},0)),IF(I1171=2,INDEX(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1171,{"单项选择","阅读理解","信息匹配","完形填空","短文填空","单句填空","短文改错","单句改错","句型转换","翻译短语","翻译句子","词汇/短语及固搭","完成句子","听力"},0)),"")), "")</f>
        <v/>
      </c>
      <c r="E1171" s="21" t="str">
        <f t="shared" si="148"/>
        <v>知识点</v>
      </c>
      <c r="F1171" s="21" t="str">
        <f t="shared" si="149"/>
        <v>恰</v>
      </c>
      <c r="G1171" s="21" t="str">
        <f>INDEX( {"body","discipline","area","topic","point"},MATCH(E1171,{"知识体","知识域","知识区","知识主题","知识点"},0))</f>
        <v>point</v>
      </c>
      <c r="H1171" s="21" t="str">
        <f>INDEX( {"super","just","sub","infras"},MATCH(F1171,{"超","恰","亚","次"},0))</f>
        <v>just</v>
      </c>
      <c r="I1171" s="21">
        <f>MATCH(E1171,{"知识体","知识域","知识区","知识主题","知识点"},0)-1</f>
        <v>4</v>
      </c>
      <c r="J1171" s="21">
        <f>MATCH(F1171,{"超","恰","亚","次"},0)-1</f>
        <v>1</v>
      </c>
      <c r="K1171" s="21" t="str">
        <f t="shared" si="150"/>
        <v>生物</v>
      </c>
      <c r="L1171" s="26" t="s">
        <v>1995</v>
      </c>
      <c r="M1171" s="23"/>
      <c r="N1171" s="23"/>
      <c r="O1171" s="24" t="str">
        <f t="shared" si="144"/>
        <v xml:space="preserve">
  - 
    name:  细胞骨架
    title:  细胞骨架
    description: 
    koLyro: point
    koLyri:  just
    son: </v>
      </c>
      <c r="P1171" s="27" t="str">
        <f t="shared" si="151"/>
        <v xml:space="preserve">
          - 
            name:  细胞骨架
            title:  细胞骨架
            description: 
            koLyro: point
            koLyri:  just
            son: </v>
      </c>
    </row>
    <row r="1172" spans="1:16" ht="15" customHeight="1">
      <c r="A1172" s="20">
        <f t="shared" si="145"/>
        <v>3</v>
      </c>
      <c r="B1172" s="21" t="str">
        <f t="shared" si="146"/>
        <v>知识主题</v>
      </c>
      <c r="C1172" s="21" t="str">
        <f t="shared" si="147"/>
        <v>4.细胞核</v>
      </c>
      <c r="D1172" s="21" t="str">
        <f>IFERROR(IF(I1172=1,INDEX( {"chinese","english","math","physics","chemistry","biology","politics","history","geography"},MATCH(C1172,{"语文","英语","数学","物理","化学","生物","政治","历史","地理"},0)),IF(I1172=2,INDEX(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1172,{"单项选择","阅读理解","信息匹配","完形填空","短文填空","单句填空","短文改错","单句改错","句型转换","翻译短语","翻译句子","词汇/短语及固搭","完成句子","听力"},0)),"")), "")</f>
        <v/>
      </c>
      <c r="E1172" s="21" t="str">
        <f t="shared" si="148"/>
        <v>知识主题</v>
      </c>
      <c r="F1172" s="21" t="str">
        <f t="shared" si="149"/>
        <v>恰</v>
      </c>
      <c r="G1172" s="21" t="str">
        <f>INDEX( {"body","discipline","area","topic","point"},MATCH(E1172,{"知识体","知识域","知识区","知识主题","知识点"},0))</f>
        <v>topic</v>
      </c>
      <c r="H1172" s="21" t="str">
        <f>INDEX( {"super","just","sub","infras"},MATCH(F1172,{"超","恰","亚","次"},0))</f>
        <v>just</v>
      </c>
      <c r="I1172" s="21">
        <f>MATCH(E1172,{"知识体","知识域","知识区","知识主题","知识点"},0)-1</f>
        <v>3</v>
      </c>
      <c r="J1172" s="21">
        <f>MATCH(F1172,{"超","恰","亚","次"},0)-1</f>
        <v>1</v>
      </c>
      <c r="K1172" s="21" t="str">
        <f t="shared" si="150"/>
        <v>生物</v>
      </c>
      <c r="L1172" s="26" t="s">
        <v>1996</v>
      </c>
      <c r="M1172" s="23"/>
      <c r="N1172" s="23"/>
      <c r="O1172" s="24" t="str">
        <f t="shared" si="144"/>
        <v xml:space="preserve">
  - 
    name:  4.细胞核
    title:  4.细胞核
    description: 
    koLyro: topic
    koLyri:  just
    son: </v>
      </c>
      <c r="P1172" s="27" t="str">
        <f t="shared" si="151"/>
        <v xml:space="preserve">
        - 
          name:  4.细胞核
          title:  4.细胞核
          description: 
          koLyro: topic
          koLyri:  just
          son: </v>
      </c>
    </row>
    <row r="1173" spans="1:16" ht="15" customHeight="1">
      <c r="A1173" s="20">
        <f t="shared" si="145"/>
        <v>4</v>
      </c>
      <c r="B1173" s="21" t="str">
        <f t="shared" si="146"/>
        <v>知识点</v>
      </c>
      <c r="C1173" s="21" t="str">
        <f t="shared" si="147"/>
        <v>细胞核的分布</v>
      </c>
      <c r="D1173" s="21" t="str">
        <f>IFERROR(IF(I1173=1,INDEX( {"chinese","english","math","physics","chemistry","biology","politics","history","geography"},MATCH(C1173,{"语文","英语","数学","物理","化学","生物","政治","历史","地理"},0)),IF(I1173=2,INDEX(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1173,{"单项选择","阅读理解","信息匹配","完形填空","短文填空","单句填空","短文改错","单句改错","句型转换","翻译短语","翻译句子","词汇/短语及固搭","完成句子","听力"},0)),"")), "")</f>
        <v/>
      </c>
      <c r="E1173" s="21" t="str">
        <f t="shared" si="148"/>
        <v>知识点</v>
      </c>
      <c r="F1173" s="21" t="str">
        <f t="shared" si="149"/>
        <v>恰</v>
      </c>
      <c r="G1173" s="21" t="str">
        <f>INDEX( {"body","discipline","area","topic","point"},MATCH(E1173,{"知识体","知识域","知识区","知识主题","知识点"},0))</f>
        <v>point</v>
      </c>
      <c r="H1173" s="21" t="str">
        <f>INDEX( {"super","just","sub","infras"},MATCH(F1173,{"超","恰","亚","次"},0))</f>
        <v>just</v>
      </c>
      <c r="I1173" s="21">
        <f>MATCH(E1173,{"知识体","知识域","知识区","知识主题","知识点"},0)-1</f>
        <v>4</v>
      </c>
      <c r="J1173" s="21">
        <f>MATCH(F1173,{"超","恰","亚","次"},0)-1</f>
        <v>1</v>
      </c>
      <c r="K1173" s="21" t="str">
        <f t="shared" si="150"/>
        <v>生物</v>
      </c>
      <c r="L1173" s="26" t="s">
        <v>1997</v>
      </c>
      <c r="M1173" s="23"/>
      <c r="N1173" s="23"/>
      <c r="O1173" s="24" t="str">
        <f t="shared" si="144"/>
        <v xml:space="preserve">
  - 
    name:  细胞核的分布
    title:  细胞核的分布
    description: 
    koLyro: point
    koLyri:  just
    son: </v>
      </c>
      <c r="P1173" s="27" t="str">
        <f t="shared" si="151"/>
        <v xml:space="preserve">
          - 
            name:  细胞核的分布
            title:  细胞核的分布
            description: 
            koLyro: point
            koLyri:  just
            son: </v>
      </c>
    </row>
    <row r="1174" spans="1:16" ht="15" customHeight="1">
      <c r="A1174" s="20">
        <f t="shared" si="145"/>
        <v>4</v>
      </c>
      <c r="B1174" s="21" t="str">
        <f t="shared" si="146"/>
        <v>知识点</v>
      </c>
      <c r="C1174" s="21" t="str">
        <f t="shared" si="147"/>
        <v>细胞核的结构</v>
      </c>
      <c r="D1174" s="21" t="str">
        <f>IFERROR(IF(I1174=1,INDEX( {"chinese","english","math","physics","chemistry","biology","politics","history","geography"},MATCH(C1174,{"语文","英语","数学","物理","化学","生物","政治","历史","地理"},0)),IF(I1174=2,INDEX(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1174,{"单项选择","阅读理解","信息匹配","完形填空","短文填空","单句填空","短文改错","单句改错","句型转换","翻译短语","翻译句子","词汇/短语及固搭","完成句子","听力"},0)),"")), "")</f>
        <v/>
      </c>
      <c r="E1174" s="21" t="str">
        <f t="shared" si="148"/>
        <v>知识点</v>
      </c>
      <c r="F1174" s="21" t="str">
        <f t="shared" si="149"/>
        <v>恰</v>
      </c>
      <c r="G1174" s="21" t="str">
        <f>INDEX( {"body","discipline","area","topic","point"},MATCH(E1174,{"知识体","知识域","知识区","知识主题","知识点"},0))</f>
        <v>point</v>
      </c>
      <c r="H1174" s="21" t="str">
        <f>INDEX( {"super","just","sub","infras"},MATCH(F1174,{"超","恰","亚","次"},0))</f>
        <v>just</v>
      </c>
      <c r="I1174" s="21">
        <f>MATCH(E1174,{"知识体","知识域","知识区","知识主题","知识点"},0)-1</f>
        <v>4</v>
      </c>
      <c r="J1174" s="21">
        <f>MATCH(F1174,{"超","恰","亚","次"},0)-1</f>
        <v>1</v>
      </c>
      <c r="K1174" s="21" t="str">
        <f t="shared" si="150"/>
        <v>生物</v>
      </c>
      <c r="L1174" s="26" t="s">
        <v>1998</v>
      </c>
      <c r="M1174" s="23"/>
      <c r="N1174" s="23"/>
      <c r="O1174" s="24" t="str">
        <f t="shared" si="144"/>
        <v xml:space="preserve">
  - 
    name:  细胞核的结构
    title:  细胞核的结构
    description: 
    koLyro: point
    koLyri:  just
    son: </v>
      </c>
      <c r="P1174" s="27" t="str">
        <f t="shared" si="151"/>
        <v xml:space="preserve">
          - 
            name:  细胞核的结构
            title:  细胞核的结构
            description: 
            koLyro: point
            koLyri:  just
            son: </v>
      </c>
    </row>
    <row r="1175" spans="1:16" ht="15" customHeight="1">
      <c r="A1175" s="20">
        <f t="shared" si="145"/>
        <v>4</v>
      </c>
      <c r="B1175" s="21" t="str">
        <f t="shared" si="146"/>
        <v>知识点</v>
      </c>
      <c r="C1175" s="21" t="str">
        <f t="shared" si="147"/>
        <v>染色质与染色体的关系及组成成分</v>
      </c>
      <c r="D1175" s="21" t="str">
        <f>IFERROR(IF(I1175=1,INDEX( {"chinese","english","math","physics","chemistry","biology","politics","history","geography"},MATCH(C1175,{"语文","英语","数学","物理","化学","生物","政治","历史","地理"},0)),IF(I1175=2,INDEX(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1175,{"单项选择","阅读理解","信息匹配","完形填空","短文填空","单句填空","短文改错","单句改错","句型转换","翻译短语","翻译句子","词汇/短语及固搭","完成句子","听力"},0)),"")), "")</f>
        <v/>
      </c>
      <c r="E1175" s="21" t="str">
        <f t="shared" si="148"/>
        <v>知识点</v>
      </c>
      <c r="F1175" s="21" t="str">
        <f t="shared" si="149"/>
        <v>恰</v>
      </c>
      <c r="G1175" s="21" t="str">
        <f>INDEX( {"body","discipline","area","topic","point"},MATCH(E1175,{"知识体","知识域","知识区","知识主题","知识点"},0))</f>
        <v>point</v>
      </c>
      <c r="H1175" s="21" t="str">
        <f>INDEX( {"super","just","sub","infras"},MATCH(F1175,{"超","恰","亚","次"},0))</f>
        <v>just</v>
      </c>
      <c r="I1175" s="21">
        <f>MATCH(E1175,{"知识体","知识域","知识区","知识主题","知识点"},0)-1</f>
        <v>4</v>
      </c>
      <c r="J1175" s="21">
        <f>MATCH(F1175,{"超","恰","亚","次"},0)-1</f>
        <v>1</v>
      </c>
      <c r="K1175" s="21" t="str">
        <f t="shared" si="150"/>
        <v>生物</v>
      </c>
      <c r="L1175" s="26" t="s">
        <v>1999</v>
      </c>
      <c r="M1175" s="23"/>
      <c r="N1175" s="23"/>
      <c r="O1175" s="24" t="str">
        <f t="shared" si="144"/>
        <v xml:space="preserve">
  - 
    name:  染色质与染色体的关系及组成成分
    title:  染色质与染色体的关系及组成成分
    description: 
    koLyro: point
    koLyri:  just
    son: </v>
      </c>
      <c r="P1175" s="27" t="str">
        <f t="shared" si="151"/>
        <v xml:space="preserve">
          - 
            name:  染色质与染色体的关系及组成成分
            title:  染色质与染色体的关系及组成成分
            description: 
            koLyro: point
            koLyri:  just
            son: </v>
      </c>
    </row>
    <row r="1176" spans="1:16" ht="15" customHeight="1">
      <c r="A1176" s="20">
        <f t="shared" si="145"/>
        <v>4</v>
      </c>
      <c r="B1176" s="21" t="str">
        <f t="shared" si="146"/>
        <v>知识点</v>
      </c>
      <c r="C1176" s="21" t="str">
        <f t="shared" si="147"/>
        <v>细胞核的功能</v>
      </c>
      <c r="D1176" s="21" t="str">
        <f>IFERROR(IF(I1176=1,INDEX( {"chinese","english","math","physics","chemistry","biology","politics","history","geography"},MATCH(C1176,{"语文","英语","数学","物理","化学","生物","政治","历史","地理"},0)),IF(I1176=2,INDEX(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1176,{"单项选择","阅读理解","信息匹配","完形填空","短文填空","单句填空","短文改错","单句改错","句型转换","翻译短语","翻译句子","词汇/短语及固搭","完成句子","听力"},0)),"")), "")</f>
        <v/>
      </c>
      <c r="E1176" s="21" t="str">
        <f t="shared" si="148"/>
        <v>知识点</v>
      </c>
      <c r="F1176" s="21" t="str">
        <f t="shared" si="149"/>
        <v>恰</v>
      </c>
      <c r="G1176" s="21" t="str">
        <f>INDEX( {"body","discipline","area","topic","point"},MATCH(E1176,{"知识体","知识域","知识区","知识主题","知识点"},0))</f>
        <v>point</v>
      </c>
      <c r="H1176" s="21" t="str">
        <f>INDEX( {"super","just","sub","infras"},MATCH(F1176,{"超","恰","亚","次"},0))</f>
        <v>just</v>
      </c>
      <c r="I1176" s="21">
        <f>MATCH(E1176,{"知识体","知识域","知识区","知识主题","知识点"},0)-1</f>
        <v>4</v>
      </c>
      <c r="J1176" s="21">
        <f>MATCH(F1176,{"超","恰","亚","次"},0)-1</f>
        <v>1</v>
      </c>
      <c r="K1176" s="21" t="str">
        <f t="shared" si="150"/>
        <v>生物</v>
      </c>
      <c r="L1176" s="26" t="s">
        <v>2000</v>
      </c>
      <c r="M1176" s="23"/>
      <c r="N1176" s="23"/>
      <c r="O1176" s="24" t="str">
        <f t="shared" si="144"/>
        <v xml:space="preserve">
  - 
    name:  细胞核的功能
    title:  细胞核的功能
    description: 
    koLyro: point
    koLyri:  just
    son: </v>
      </c>
      <c r="P1176" s="27" t="str">
        <f t="shared" si="151"/>
        <v xml:space="preserve">
          - 
            name:  细胞核的功能
            title:  细胞核的功能
            description: 
            koLyro: point
            koLyri:  just
            son: </v>
      </c>
    </row>
    <row r="1177" spans="1:16" ht="15" customHeight="1">
      <c r="A1177" s="20">
        <f t="shared" si="145"/>
        <v>4</v>
      </c>
      <c r="B1177" s="21" t="str">
        <f t="shared" si="146"/>
        <v>知识点</v>
      </c>
      <c r="C1177" s="21" t="str">
        <f t="shared" si="147"/>
        <v>细胞核功能的实验探究</v>
      </c>
      <c r="D1177" s="21" t="str">
        <f>IFERROR(IF(I1177=1,INDEX( {"chinese","english","math","physics","chemistry","biology","politics","history","geography"},MATCH(C1177,{"语文","英语","数学","物理","化学","生物","政治","历史","地理"},0)),IF(I1177=2,INDEX(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1177,{"单项选择","阅读理解","信息匹配","完形填空","短文填空","单句填空","短文改错","单句改错","句型转换","翻译短语","翻译句子","词汇/短语及固搭","完成句子","听力"},0)),"")), "")</f>
        <v/>
      </c>
      <c r="E1177" s="21" t="str">
        <f t="shared" si="148"/>
        <v>知识点</v>
      </c>
      <c r="F1177" s="21" t="str">
        <f t="shared" si="149"/>
        <v>恰</v>
      </c>
      <c r="G1177" s="21" t="str">
        <f>INDEX( {"body","discipline","area","topic","point"},MATCH(E1177,{"知识体","知识域","知识区","知识主题","知识点"},0))</f>
        <v>point</v>
      </c>
      <c r="H1177" s="21" t="str">
        <f>INDEX( {"super","just","sub","infras"},MATCH(F1177,{"超","恰","亚","次"},0))</f>
        <v>just</v>
      </c>
      <c r="I1177" s="21">
        <f>MATCH(E1177,{"知识体","知识域","知识区","知识主题","知识点"},0)-1</f>
        <v>4</v>
      </c>
      <c r="J1177" s="21">
        <f>MATCH(F1177,{"超","恰","亚","次"},0)-1</f>
        <v>1</v>
      </c>
      <c r="K1177" s="21" t="str">
        <f t="shared" si="150"/>
        <v>生物</v>
      </c>
      <c r="L1177" s="26" t="s">
        <v>2001</v>
      </c>
      <c r="M1177" s="23"/>
      <c r="N1177" s="23"/>
      <c r="O1177" s="24" t="str">
        <f t="shared" si="144"/>
        <v xml:space="preserve">
  - 
    name:  细胞核功能的实验探究
    title:  细胞核功能的实验探究
    description: 
    koLyro: point
    koLyri:  just
    son: </v>
      </c>
      <c r="P1177" s="27" t="str">
        <f t="shared" si="151"/>
        <v xml:space="preserve">
          - 
            name:  细胞核功能的实验探究
            title:  细胞核功能的实验探究
            description: 
            koLyro: point
            koLyri:  just
            son: </v>
      </c>
    </row>
    <row r="1178" spans="1:16" ht="15" customHeight="1">
      <c r="A1178" s="20">
        <f t="shared" si="145"/>
        <v>4</v>
      </c>
      <c r="B1178" s="21" t="str">
        <f t="shared" si="146"/>
        <v>知识点</v>
      </c>
      <c r="C1178" s="21" t="str">
        <f t="shared" si="147"/>
        <v>尝试制作真核细胞的三维结构模型</v>
      </c>
      <c r="D1178" s="21" t="str">
        <f>IFERROR(IF(I1178=1,INDEX( {"chinese","english","math","physics","chemistry","biology","politics","history","geography"},MATCH(C1178,{"语文","英语","数学","物理","化学","生物","政治","历史","地理"},0)),IF(I1178=2,INDEX(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1178,{"单项选择","阅读理解","信息匹配","完形填空","短文填空","单句填空","短文改错","单句改错","句型转换","翻译短语","翻译句子","词汇/短语及固搭","完成句子","听力"},0)),"")), "")</f>
        <v/>
      </c>
      <c r="E1178" s="21" t="str">
        <f t="shared" si="148"/>
        <v>知识点</v>
      </c>
      <c r="F1178" s="21" t="str">
        <f t="shared" si="149"/>
        <v>恰</v>
      </c>
      <c r="G1178" s="21" t="str">
        <f>INDEX( {"body","discipline","area","topic","point"},MATCH(E1178,{"知识体","知识域","知识区","知识主题","知识点"},0))</f>
        <v>point</v>
      </c>
      <c r="H1178" s="21" t="str">
        <f>INDEX( {"super","just","sub","infras"},MATCH(F1178,{"超","恰","亚","次"},0))</f>
        <v>just</v>
      </c>
      <c r="I1178" s="21">
        <f>MATCH(E1178,{"知识体","知识域","知识区","知识主题","知识点"},0)-1</f>
        <v>4</v>
      </c>
      <c r="J1178" s="21">
        <f>MATCH(F1178,{"超","恰","亚","次"},0)-1</f>
        <v>1</v>
      </c>
      <c r="K1178" s="21" t="str">
        <f t="shared" si="150"/>
        <v>生物</v>
      </c>
      <c r="L1178" s="26" t="s">
        <v>2002</v>
      </c>
      <c r="M1178" s="23"/>
      <c r="N1178" s="23"/>
      <c r="O1178" s="24" t="str">
        <f t="shared" si="144"/>
        <v xml:space="preserve">
  - 
    name:  尝试制作真核细胞的三维结构模型
    title:  尝试制作真核细胞的三维结构模型
    description: 
    koLyro: point
    koLyri:  just
    son: </v>
      </c>
      <c r="P1178" s="27" t="str">
        <f t="shared" si="151"/>
        <v xml:space="preserve">
          - 
            name:  尝试制作真核细胞的三维结构模型
            title:  尝试制作真核细胞的三维结构模型
            description: 
            koLyro: point
            koLyri:  just
            son: </v>
      </c>
    </row>
    <row r="1179" spans="1:16" ht="15" customHeight="1">
      <c r="A1179" s="20">
        <f t="shared" si="145"/>
        <v>4</v>
      </c>
      <c r="B1179" s="21" t="str">
        <f t="shared" si="146"/>
        <v>知识点</v>
      </c>
      <c r="C1179" s="21" t="str">
        <f t="shared" si="147"/>
        <v>细胞是一个有机的统一整体（核质相互依存）</v>
      </c>
      <c r="D1179" s="21" t="str">
        <f>IFERROR(IF(I1179=1,INDEX( {"chinese","english","math","physics","chemistry","biology","politics","history","geography"},MATCH(C1179,{"语文","英语","数学","物理","化学","生物","政治","历史","地理"},0)),IF(I1179=2,INDEX(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1179,{"单项选择","阅读理解","信息匹配","完形填空","短文填空","单句填空","短文改错","单句改错","句型转换","翻译短语","翻译句子","词汇/短语及固搭","完成句子","听力"},0)),"")), "")</f>
        <v/>
      </c>
      <c r="E1179" s="21" t="str">
        <f t="shared" si="148"/>
        <v>知识点</v>
      </c>
      <c r="F1179" s="21" t="str">
        <f t="shared" si="149"/>
        <v>恰</v>
      </c>
      <c r="G1179" s="21" t="str">
        <f>INDEX( {"body","discipline","area","topic","point"},MATCH(E1179,{"知识体","知识域","知识区","知识主题","知识点"},0))</f>
        <v>point</v>
      </c>
      <c r="H1179" s="21" t="str">
        <f>INDEX( {"super","just","sub","infras"},MATCH(F1179,{"超","恰","亚","次"},0))</f>
        <v>just</v>
      </c>
      <c r="I1179" s="21">
        <f>MATCH(E1179,{"知识体","知识域","知识区","知识主题","知识点"},0)-1</f>
        <v>4</v>
      </c>
      <c r="J1179" s="21">
        <f>MATCH(F1179,{"超","恰","亚","次"},0)-1</f>
        <v>1</v>
      </c>
      <c r="K1179" s="21" t="str">
        <f t="shared" si="150"/>
        <v>生物</v>
      </c>
      <c r="L1179" s="26" t="s">
        <v>2003</v>
      </c>
      <c r="M1179" s="23"/>
      <c r="N1179" s="23"/>
      <c r="O1179" s="24" t="str">
        <f t="shared" si="144"/>
        <v xml:space="preserve">
  - 
    name:  细胞是一个有机的统一整体（核质相互依存）
    title:  细胞是一个有机的统一整体（核质相互依存）
    description: 
    koLyro: point
    koLyri:  just
    son: </v>
      </c>
      <c r="P1179" s="27" t="str">
        <f t="shared" si="151"/>
        <v xml:space="preserve">
          - 
            name:  细胞是一个有机的统一整体（核质相互依存）
            title:  细胞是一个有机的统一整体（核质相互依存）
            description: 
            koLyro: point
            koLyri:  just
            son: </v>
      </c>
    </row>
    <row r="1180" spans="1:16" ht="15" customHeight="1">
      <c r="A1180" s="20">
        <f t="shared" si="145"/>
        <v>4</v>
      </c>
      <c r="B1180" s="21" t="str">
        <f t="shared" si="146"/>
        <v>知识点</v>
      </c>
      <c r="C1180" s="21" t="str">
        <f t="shared" si="147"/>
        <v>生物模型的种类与建构</v>
      </c>
      <c r="D1180" s="21" t="str">
        <f>IFERROR(IF(I1180=1,INDEX( {"chinese","english","math","physics","chemistry","biology","politics","history","geography"},MATCH(C1180,{"语文","英语","数学","物理","化学","生物","政治","历史","地理"},0)),IF(I1180=2,INDEX(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1180,{"单项选择","阅读理解","信息匹配","完形填空","短文填空","单句填空","短文改错","单句改错","句型转换","翻译短语","翻译句子","词汇/短语及固搭","完成句子","听力"},0)),"")), "")</f>
        <v/>
      </c>
      <c r="E1180" s="21" t="str">
        <f t="shared" si="148"/>
        <v>知识点</v>
      </c>
      <c r="F1180" s="21" t="str">
        <f t="shared" si="149"/>
        <v>恰</v>
      </c>
      <c r="G1180" s="21" t="str">
        <f>INDEX( {"body","discipline","area","topic","point"},MATCH(E1180,{"知识体","知识域","知识区","知识主题","知识点"},0))</f>
        <v>point</v>
      </c>
      <c r="H1180" s="21" t="str">
        <f>INDEX( {"super","just","sub","infras"},MATCH(F1180,{"超","恰","亚","次"},0))</f>
        <v>just</v>
      </c>
      <c r="I1180" s="21">
        <f>MATCH(E1180,{"知识体","知识域","知识区","知识主题","知识点"},0)-1</f>
        <v>4</v>
      </c>
      <c r="J1180" s="21">
        <f>MATCH(F1180,{"超","恰","亚","次"},0)-1</f>
        <v>1</v>
      </c>
      <c r="K1180" s="21" t="str">
        <f t="shared" si="150"/>
        <v>生物</v>
      </c>
      <c r="L1180" s="26" t="s">
        <v>2004</v>
      </c>
      <c r="M1180" s="23"/>
      <c r="N1180" s="23"/>
      <c r="O1180" s="24" t="str">
        <f t="shared" si="144"/>
        <v xml:space="preserve">
  - 
    name:  生物模型的种类与建构
    title:  生物模型的种类与建构
    description: 
    koLyro: point
    koLyri:  just
    son: </v>
      </c>
      <c r="P1180" s="27" t="str">
        <f t="shared" si="151"/>
        <v xml:space="preserve">
          - 
            name:  生物模型的种类与建构
            title:  生物模型的种类与建构
            description: 
            koLyro: point
            koLyri:  just
            son: </v>
      </c>
    </row>
    <row r="1181" spans="1:16" ht="15" customHeight="1">
      <c r="A1181" s="20">
        <f t="shared" si="145"/>
        <v>2</v>
      </c>
      <c r="B1181" s="21" t="str">
        <f t="shared" si="146"/>
        <v>知识区</v>
      </c>
      <c r="C1181" s="21" t="str">
        <f t="shared" si="147"/>
        <v>三、细胞的物质输入和输出</v>
      </c>
      <c r="D1181" s="21" t="str">
        <f>IFERROR(IF(I1181=1,INDEX( {"chinese","english","math","physics","chemistry","biology","politics","history","geography"},MATCH(C1181,{"语文","英语","数学","物理","化学","生物","政治","历史","地理"},0)),IF(I1181=2,INDEX(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1181,{"单项选择","阅读理解","信息匹配","完形填空","短文填空","单句填空","短文改错","单句改错","句型转换","翻译短语","翻译句子","词汇/短语及固搭","完成句子","听力"},0)),"")), "")</f>
        <v/>
      </c>
      <c r="E1181" s="21" t="str">
        <f t="shared" si="148"/>
        <v>知识区</v>
      </c>
      <c r="F1181" s="21" t="str">
        <f t="shared" si="149"/>
        <v>恰</v>
      </c>
      <c r="G1181" s="21" t="str">
        <f>INDEX( {"body","discipline","area","topic","point"},MATCH(E1181,{"知识体","知识域","知识区","知识主题","知识点"},0))</f>
        <v>area</v>
      </c>
      <c r="H1181" s="21" t="str">
        <f>INDEX( {"super","just","sub","infras"},MATCH(F1181,{"超","恰","亚","次"},0))</f>
        <v>just</v>
      </c>
      <c r="I1181" s="21">
        <f>MATCH(E1181,{"知识体","知识域","知识区","知识主题","知识点"},0)-1</f>
        <v>2</v>
      </c>
      <c r="J1181" s="21">
        <f>MATCH(F1181,{"超","恰","亚","次"},0)-1</f>
        <v>1</v>
      </c>
      <c r="K1181" s="21" t="str">
        <f t="shared" si="150"/>
        <v>生物</v>
      </c>
      <c r="L1181" s="26" t="s">
        <v>2005</v>
      </c>
      <c r="M1181" s="23"/>
      <c r="N1181" s="23"/>
      <c r="O1181" s="24" t="str">
        <f t="shared" si="144"/>
        <v xml:space="preserve">
  - 
    name:  三、细胞的物质输入和输出
    title:  三、细胞的物质输入和输出
    description: 
    koLyro: area
    koLyri:  just
    son: </v>
      </c>
      <c r="P1181" s="27" t="str">
        <f t="shared" si="151"/>
        <v xml:space="preserve">
      - 
        name:  三、细胞的物质输入和输出
        title:  三、细胞的物质输入和输出
        description: 
        koLyro: area
        koLyri:  just
        son: </v>
      </c>
    </row>
    <row r="1182" spans="1:16" ht="15" customHeight="1">
      <c r="A1182" s="20">
        <f t="shared" si="145"/>
        <v>3</v>
      </c>
      <c r="B1182" s="21" t="str">
        <f t="shared" si="146"/>
        <v>知识主题</v>
      </c>
      <c r="C1182" s="21" t="str">
        <f t="shared" si="147"/>
        <v>1.物质跨膜运输的实例</v>
      </c>
      <c r="D1182" s="21" t="str">
        <f>IFERROR(IF(I1182=1,INDEX( {"chinese","english","math","physics","chemistry","biology","politics","history","geography"},MATCH(C1182,{"语文","英语","数学","物理","化学","生物","政治","历史","地理"},0)),IF(I1182=2,INDEX(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1182,{"单项选择","阅读理解","信息匹配","完形填空","短文填空","单句填空","短文改错","单句改错","句型转换","翻译短语","翻译句子","词汇/短语及固搭","完成句子","听力"},0)),"")), "")</f>
        <v/>
      </c>
      <c r="E1182" s="21" t="str">
        <f t="shared" si="148"/>
        <v>知识主题</v>
      </c>
      <c r="F1182" s="21" t="str">
        <f t="shared" si="149"/>
        <v>恰</v>
      </c>
      <c r="G1182" s="21" t="str">
        <f>INDEX( {"body","discipline","area","topic","point"},MATCH(E1182,{"知识体","知识域","知识区","知识主题","知识点"},0))</f>
        <v>topic</v>
      </c>
      <c r="H1182" s="21" t="str">
        <f>INDEX( {"super","just","sub","infras"},MATCH(F1182,{"超","恰","亚","次"},0))</f>
        <v>just</v>
      </c>
      <c r="I1182" s="21">
        <f>MATCH(E1182,{"知识体","知识域","知识区","知识主题","知识点"},0)-1</f>
        <v>3</v>
      </c>
      <c r="J1182" s="21">
        <f>MATCH(F1182,{"超","恰","亚","次"},0)-1</f>
        <v>1</v>
      </c>
      <c r="K1182" s="21" t="str">
        <f t="shared" si="150"/>
        <v>生物</v>
      </c>
      <c r="L1182" s="26" t="s">
        <v>2006</v>
      </c>
      <c r="M1182" s="23"/>
      <c r="N1182" s="23"/>
      <c r="O1182" s="24" t="str">
        <f t="shared" si="144"/>
        <v xml:space="preserve">
  - 
    name:  1.物质跨膜运输的实例
    title:  1.物质跨膜运输的实例
    description: 
    koLyro: topic
    koLyri:  just
    son: </v>
      </c>
      <c r="P1182" s="27" t="str">
        <f t="shared" si="151"/>
        <v xml:space="preserve">
        - 
          name:  1.物质跨膜运输的实例
          title:  1.物质跨膜运输的实例
          description: 
          koLyro: topic
          koLyri:  just
          son: </v>
      </c>
    </row>
    <row r="1183" spans="1:16" ht="15" customHeight="1">
      <c r="A1183" s="20">
        <f t="shared" si="145"/>
        <v>4</v>
      </c>
      <c r="B1183" s="21" t="str">
        <f t="shared" si="146"/>
        <v>知识点</v>
      </c>
      <c r="C1183" s="21" t="str">
        <f t="shared" si="147"/>
        <v>半透膜与选择透过性膜</v>
      </c>
      <c r="D1183" s="21" t="str">
        <f>IFERROR(IF(I1183=1,INDEX( {"chinese","english","math","physics","chemistry","biology","politics","history","geography"},MATCH(C1183,{"语文","英语","数学","物理","化学","生物","政治","历史","地理"},0)),IF(I1183=2,INDEX(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1183,{"单项选择","阅读理解","信息匹配","完形填空","短文填空","单句填空","短文改错","单句改错","句型转换","翻译短语","翻译句子","词汇/短语及固搭","完成句子","听力"},0)),"")), "")</f>
        <v/>
      </c>
      <c r="E1183" s="21" t="str">
        <f t="shared" si="148"/>
        <v>知识点</v>
      </c>
      <c r="F1183" s="21" t="str">
        <f t="shared" si="149"/>
        <v>恰</v>
      </c>
      <c r="G1183" s="21" t="str">
        <f>INDEX( {"body","discipline","area","topic","point"},MATCH(E1183,{"知识体","知识域","知识区","知识主题","知识点"},0))</f>
        <v>point</v>
      </c>
      <c r="H1183" s="21" t="str">
        <f>INDEX( {"super","just","sub","infras"},MATCH(F1183,{"超","恰","亚","次"},0))</f>
        <v>just</v>
      </c>
      <c r="I1183" s="21">
        <f>MATCH(E1183,{"知识体","知识域","知识区","知识主题","知识点"},0)-1</f>
        <v>4</v>
      </c>
      <c r="J1183" s="21">
        <f>MATCH(F1183,{"超","恰","亚","次"},0)-1</f>
        <v>1</v>
      </c>
      <c r="K1183" s="21" t="str">
        <f t="shared" si="150"/>
        <v>生物</v>
      </c>
      <c r="L1183" s="26" t="s">
        <v>2007</v>
      </c>
      <c r="M1183" s="23"/>
      <c r="N1183" s="23"/>
      <c r="O1183" s="24" t="str">
        <f t="shared" si="144"/>
        <v xml:space="preserve">
  - 
    name:  半透膜与选择透过性膜
    title:  半透膜与选择透过性膜
    description: 
    koLyro: point
    koLyri:  just
    son: </v>
      </c>
      <c r="P1183" s="27" t="str">
        <f t="shared" si="151"/>
        <v xml:space="preserve">
          - 
            name:  半透膜与选择透过性膜
            title:  半透膜与选择透过性膜
            description: 
            koLyro: point
            koLyri:  just
            son: </v>
      </c>
    </row>
    <row r="1184" spans="1:16" ht="15" customHeight="1">
      <c r="A1184" s="20">
        <f t="shared" si="145"/>
        <v>4</v>
      </c>
      <c r="B1184" s="21" t="str">
        <f t="shared" si="146"/>
        <v>知识点</v>
      </c>
      <c r="C1184" s="21" t="str">
        <f t="shared" si="147"/>
        <v>渗透系统与渗透作用</v>
      </c>
      <c r="D1184" s="21" t="str">
        <f>IFERROR(IF(I1184=1,INDEX( {"chinese","english","math","physics","chemistry","biology","politics","history","geography"},MATCH(C1184,{"语文","英语","数学","物理","化学","生物","政治","历史","地理"},0)),IF(I1184=2,INDEX(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1184,{"单项选择","阅读理解","信息匹配","完形填空","短文填空","单句填空","短文改错","单句改错","句型转换","翻译短语","翻译句子","词汇/短语及固搭","完成句子","听力"},0)),"")), "")</f>
        <v/>
      </c>
      <c r="E1184" s="21" t="str">
        <f t="shared" si="148"/>
        <v>知识点</v>
      </c>
      <c r="F1184" s="21" t="str">
        <f t="shared" si="149"/>
        <v>恰</v>
      </c>
      <c r="G1184" s="21" t="str">
        <f>INDEX( {"body","discipline","area","topic","point"},MATCH(E1184,{"知识体","知识域","知识区","知识主题","知识点"},0))</f>
        <v>point</v>
      </c>
      <c r="H1184" s="21" t="str">
        <f>INDEX( {"super","just","sub","infras"},MATCH(F1184,{"超","恰","亚","次"},0))</f>
        <v>just</v>
      </c>
      <c r="I1184" s="21">
        <f>MATCH(E1184,{"知识体","知识域","知识区","知识主题","知识点"},0)-1</f>
        <v>4</v>
      </c>
      <c r="J1184" s="21">
        <f>MATCH(F1184,{"超","恰","亚","次"},0)-1</f>
        <v>1</v>
      </c>
      <c r="K1184" s="21" t="str">
        <f t="shared" si="150"/>
        <v>生物</v>
      </c>
      <c r="L1184" s="26" t="s">
        <v>2008</v>
      </c>
      <c r="M1184" s="23"/>
      <c r="N1184" s="23"/>
      <c r="O1184" s="24" t="str">
        <f t="shared" si="144"/>
        <v xml:space="preserve">
  - 
    name:  渗透系统与渗透作用
    title:  渗透系统与渗透作用
    description: 
    koLyro: point
    koLyri:  just
    son: </v>
      </c>
      <c r="P1184" s="27" t="str">
        <f t="shared" si="151"/>
        <v xml:space="preserve">
          - 
            name:  渗透系统与渗透作用
            title:  渗透系统与渗透作用
            description: 
            koLyro: point
            koLyri:  just
            son: </v>
      </c>
    </row>
    <row r="1185" spans="1:16" ht="15" customHeight="1">
      <c r="A1185" s="20">
        <f t="shared" si="145"/>
        <v>4</v>
      </c>
      <c r="B1185" s="21" t="str">
        <f t="shared" si="146"/>
        <v>知识点</v>
      </c>
      <c r="C1185" s="21" t="str">
        <f t="shared" si="147"/>
        <v>细胞的吸水和失水</v>
      </c>
      <c r="D1185" s="21" t="str">
        <f>IFERROR(IF(I1185=1,INDEX( {"chinese","english","math","physics","chemistry","biology","politics","history","geography"},MATCH(C1185,{"语文","英语","数学","物理","化学","生物","政治","历史","地理"},0)),IF(I1185=2,INDEX(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1185,{"单项选择","阅读理解","信息匹配","完形填空","短文填空","单句填空","短文改错","单句改错","句型转换","翻译短语","翻译句子","词汇/短语及固搭","完成句子","听力"},0)),"")), "")</f>
        <v/>
      </c>
      <c r="E1185" s="21" t="str">
        <f t="shared" si="148"/>
        <v>知识点</v>
      </c>
      <c r="F1185" s="21" t="str">
        <f t="shared" si="149"/>
        <v>恰</v>
      </c>
      <c r="G1185" s="21" t="str">
        <f>INDEX( {"body","discipline","area","topic","point"},MATCH(E1185,{"知识体","知识域","知识区","知识主题","知识点"},0))</f>
        <v>point</v>
      </c>
      <c r="H1185" s="21" t="str">
        <f>INDEX( {"super","just","sub","infras"},MATCH(F1185,{"超","恰","亚","次"},0))</f>
        <v>just</v>
      </c>
      <c r="I1185" s="21">
        <f>MATCH(E1185,{"知识体","知识域","知识区","知识主题","知识点"},0)-1</f>
        <v>4</v>
      </c>
      <c r="J1185" s="21">
        <f>MATCH(F1185,{"超","恰","亚","次"},0)-1</f>
        <v>1</v>
      </c>
      <c r="K1185" s="21" t="str">
        <f t="shared" si="150"/>
        <v>生物</v>
      </c>
      <c r="L1185" s="26" t="s">
        <v>2009</v>
      </c>
      <c r="M1185" s="23"/>
      <c r="N1185" s="23"/>
      <c r="O1185" s="24" t="str">
        <f t="shared" si="144"/>
        <v xml:space="preserve">
  - 
    name:  细胞的吸水和失水
    title:  细胞的吸水和失水
    description: 
    koLyro: point
    koLyri:  just
    son: </v>
      </c>
      <c r="P1185" s="27" t="str">
        <f t="shared" si="151"/>
        <v xml:space="preserve">
          - 
            name:  细胞的吸水和失水
            title:  细胞的吸水和失水
            description: 
            koLyro: point
            koLyri:  just
            son: </v>
      </c>
    </row>
    <row r="1186" spans="1:16" ht="15" customHeight="1">
      <c r="A1186" s="20">
        <f t="shared" si="145"/>
        <v>5</v>
      </c>
      <c r="B1186" s="21" t="str">
        <f t="shared" si="146"/>
        <v>知识亚点</v>
      </c>
      <c r="C1186" s="21" t="str">
        <f t="shared" si="147"/>
        <v>动物细胞的吸水和失水</v>
      </c>
      <c r="D1186" s="21" t="str">
        <f>IFERROR(IF(I1186=1,INDEX( {"chinese","english","math","physics","chemistry","biology","politics","history","geography"},MATCH(C1186,{"语文","英语","数学","物理","化学","生物","政治","历史","地理"},0)),IF(I1186=2,INDEX(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1186,{"单项选择","阅读理解","信息匹配","完形填空","短文填空","单句填空","短文改错","单句改错","句型转换","翻译短语","翻译句子","词汇/短语及固搭","完成句子","听力"},0)),"")), "")</f>
        <v/>
      </c>
      <c r="E1186" s="21" t="str">
        <f t="shared" si="148"/>
        <v>知识点</v>
      </c>
      <c r="F1186" s="21" t="str">
        <f t="shared" si="149"/>
        <v>亚</v>
      </c>
      <c r="G1186" s="21" t="str">
        <f>INDEX( {"body","discipline","area","topic","point"},MATCH(E1186,{"知识体","知识域","知识区","知识主题","知识点"},0))</f>
        <v>point</v>
      </c>
      <c r="H1186" s="21" t="str">
        <f>INDEX( {"super","just","sub","infras"},MATCH(F1186,{"超","恰","亚","次"},0))</f>
        <v>sub</v>
      </c>
      <c r="I1186" s="21">
        <f>MATCH(E1186,{"知识体","知识域","知识区","知识主题","知识点"},0)-1</f>
        <v>4</v>
      </c>
      <c r="J1186" s="21">
        <f>MATCH(F1186,{"超","恰","亚","次"},0)-1</f>
        <v>2</v>
      </c>
      <c r="K1186" s="21" t="str">
        <f t="shared" si="150"/>
        <v>生物</v>
      </c>
      <c r="L1186" s="26" t="s">
        <v>2010</v>
      </c>
      <c r="M1186" s="23"/>
      <c r="N1186" s="23"/>
      <c r="O1186" s="24" t="str">
        <f t="shared" si="144"/>
        <v xml:space="preserve">
  - 
    name:  动物细胞的吸水和失水
    title:  动物细胞的吸水和失水
    description: 
    koLyro: point
    koLyri:  sub
    son: </v>
      </c>
      <c r="P1186" s="27" t="str">
        <f t="shared" si="151"/>
        <v xml:space="preserve">
            - 
              name:  动物细胞的吸水和失水
              title:  动物细胞的吸水和失水
              description: 
              koLyro: point
              koLyri:  sub
              son: </v>
      </c>
    </row>
    <row r="1187" spans="1:16" ht="15" customHeight="1">
      <c r="A1187" s="20">
        <f t="shared" si="145"/>
        <v>5</v>
      </c>
      <c r="B1187" s="21" t="str">
        <f t="shared" si="146"/>
        <v>知识亚点</v>
      </c>
      <c r="C1187" s="21" t="str">
        <f t="shared" si="147"/>
        <v>植物细胞的吸水和失水</v>
      </c>
      <c r="D1187" s="21" t="str">
        <f>IFERROR(IF(I1187=1,INDEX( {"chinese","english","math","physics","chemistry","biology","politics","history","geography"},MATCH(C1187,{"语文","英语","数学","物理","化学","生物","政治","历史","地理"},0)),IF(I1187=2,INDEX(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1187,{"单项选择","阅读理解","信息匹配","完形填空","短文填空","单句填空","短文改错","单句改错","句型转换","翻译短语","翻译句子","词汇/短语及固搭","完成句子","听力"},0)),"")), "")</f>
        <v/>
      </c>
      <c r="E1187" s="21" t="str">
        <f t="shared" si="148"/>
        <v>知识点</v>
      </c>
      <c r="F1187" s="21" t="str">
        <f t="shared" si="149"/>
        <v>亚</v>
      </c>
      <c r="G1187" s="21" t="str">
        <f>INDEX( {"body","discipline","area","topic","point"},MATCH(E1187,{"知识体","知识域","知识区","知识主题","知识点"},0))</f>
        <v>point</v>
      </c>
      <c r="H1187" s="21" t="str">
        <f>INDEX( {"super","just","sub","infras"},MATCH(F1187,{"超","恰","亚","次"},0))</f>
        <v>sub</v>
      </c>
      <c r="I1187" s="21">
        <f>MATCH(E1187,{"知识体","知识域","知识区","知识主题","知识点"},0)-1</f>
        <v>4</v>
      </c>
      <c r="J1187" s="21">
        <f>MATCH(F1187,{"超","恰","亚","次"},0)-1</f>
        <v>2</v>
      </c>
      <c r="K1187" s="21" t="str">
        <f t="shared" si="150"/>
        <v>生物</v>
      </c>
      <c r="L1187" s="26" t="s">
        <v>2011</v>
      </c>
      <c r="M1187" s="23"/>
      <c r="N1187" s="23"/>
      <c r="O1187" s="24" t="str">
        <f t="shared" si="144"/>
        <v xml:space="preserve">
  - 
    name:  植物细胞的吸水和失水
    title:  植物细胞的吸水和失水
    description: 
    koLyro: point
    koLyri:  sub
    son: </v>
      </c>
      <c r="P1187" s="27" t="str">
        <f t="shared" si="151"/>
        <v xml:space="preserve">
            - 
              name:  植物细胞的吸水和失水
              title:  植物细胞的吸水和失水
              description: 
              koLyro: point
              koLyri:  sub
              son: </v>
      </c>
    </row>
    <row r="1188" spans="1:16" ht="15" customHeight="1">
      <c r="A1188" s="20">
        <f t="shared" si="145"/>
        <v>5</v>
      </c>
      <c r="B1188" s="21" t="str">
        <f t="shared" si="146"/>
        <v>知识亚点</v>
      </c>
      <c r="C1188" s="21" t="str">
        <f t="shared" si="147"/>
        <v>细胞吸水和失水原理的应用</v>
      </c>
      <c r="D1188" s="21" t="str">
        <f>IFERROR(IF(I1188=1,INDEX( {"chinese","english","math","physics","chemistry","biology","politics","history","geography"},MATCH(C1188,{"语文","英语","数学","物理","化学","生物","政治","历史","地理"},0)),IF(I1188=2,INDEX(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1188,{"单项选择","阅读理解","信息匹配","完形填空","短文填空","单句填空","短文改错","单句改错","句型转换","翻译短语","翻译句子","词汇/短语及固搭","完成句子","听力"},0)),"")), "")</f>
        <v/>
      </c>
      <c r="E1188" s="21" t="str">
        <f t="shared" si="148"/>
        <v>知识点</v>
      </c>
      <c r="F1188" s="21" t="str">
        <f t="shared" si="149"/>
        <v>亚</v>
      </c>
      <c r="G1188" s="21" t="str">
        <f>INDEX( {"body","discipline","area","topic","point"},MATCH(E1188,{"知识体","知识域","知识区","知识主题","知识点"},0))</f>
        <v>point</v>
      </c>
      <c r="H1188" s="21" t="str">
        <f>INDEX( {"super","just","sub","infras"},MATCH(F1188,{"超","恰","亚","次"},0))</f>
        <v>sub</v>
      </c>
      <c r="I1188" s="21">
        <f>MATCH(E1188,{"知识体","知识域","知识区","知识主题","知识点"},0)-1</f>
        <v>4</v>
      </c>
      <c r="J1188" s="21">
        <f>MATCH(F1188,{"超","恰","亚","次"},0)-1</f>
        <v>2</v>
      </c>
      <c r="K1188" s="21" t="str">
        <f t="shared" si="150"/>
        <v>生物</v>
      </c>
      <c r="L1188" s="26" t="s">
        <v>2012</v>
      </c>
      <c r="M1188" s="23"/>
      <c r="N1188" s="23"/>
      <c r="O1188" s="24" t="str">
        <f t="shared" si="144"/>
        <v xml:space="preserve">
  - 
    name:  细胞吸水和失水原理的应用
    title:  细胞吸水和失水原理的应用
    description: 
    koLyro: point
    koLyri:  sub
    son: </v>
      </c>
      <c r="P1188" s="27" t="str">
        <f t="shared" si="151"/>
        <v xml:space="preserve">
            - 
              name:  细胞吸水和失水原理的应用
              title:  细胞吸水和失水原理的应用
              description: 
              koLyro: point
              koLyri:  sub
              son: </v>
      </c>
    </row>
    <row r="1189" spans="1:16" ht="15" customHeight="1">
      <c r="A1189" s="20">
        <f t="shared" si="145"/>
        <v>4</v>
      </c>
      <c r="B1189" s="21" t="str">
        <f t="shared" si="146"/>
        <v>知识点</v>
      </c>
      <c r="C1189" s="21" t="str">
        <f t="shared" si="147"/>
        <v>物质跨膜运输的其他实例</v>
      </c>
      <c r="D1189" s="21" t="str">
        <f>IFERROR(IF(I1189=1,INDEX( {"chinese","english","math","physics","chemistry","biology","politics","history","geography"},MATCH(C1189,{"语文","英语","数学","物理","化学","生物","政治","历史","地理"},0)),IF(I1189=2,INDEX(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1189,{"单项选择","阅读理解","信息匹配","完形填空","短文填空","单句填空","短文改错","单句改错","句型转换","翻译短语","翻译句子","词汇/短语及固搭","完成句子","听力"},0)),"")), "")</f>
        <v/>
      </c>
      <c r="E1189" s="21" t="str">
        <f t="shared" si="148"/>
        <v>知识点</v>
      </c>
      <c r="F1189" s="21" t="str">
        <f t="shared" si="149"/>
        <v>恰</v>
      </c>
      <c r="G1189" s="21" t="str">
        <f>INDEX( {"body","discipline","area","topic","point"},MATCH(E1189,{"知识体","知识域","知识区","知识主题","知识点"},0))</f>
        <v>point</v>
      </c>
      <c r="H1189" s="21" t="str">
        <f>INDEX( {"super","just","sub","infras"},MATCH(F1189,{"超","恰","亚","次"},0))</f>
        <v>just</v>
      </c>
      <c r="I1189" s="21">
        <f>MATCH(E1189,{"知识体","知识域","知识区","知识主题","知识点"},0)-1</f>
        <v>4</v>
      </c>
      <c r="J1189" s="21">
        <f>MATCH(F1189,{"超","恰","亚","次"},0)-1</f>
        <v>1</v>
      </c>
      <c r="K1189" s="21" t="str">
        <f t="shared" si="150"/>
        <v>生物</v>
      </c>
      <c r="L1189" s="26" t="s">
        <v>2013</v>
      </c>
      <c r="M1189" s="23"/>
      <c r="N1189" s="23"/>
      <c r="O1189" s="24" t="str">
        <f t="shared" si="144"/>
        <v xml:space="preserve">
  - 
    name:  物质跨膜运输的其他实例
    title:  物质跨膜运输的其他实例
    description: 
    koLyro: point
    koLyri:  just
    son: </v>
      </c>
      <c r="P1189" s="27" t="str">
        <f t="shared" si="151"/>
        <v xml:space="preserve">
          - 
            name:  物质跨膜运输的其他实例
            title:  物质跨膜运输的其他实例
            description: 
            koLyro: point
            koLyri:  just
            son: </v>
      </c>
    </row>
    <row r="1190" spans="1:16" ht="15" customHeight="1">
      <c r="A1190" s="20">
        <f t="shared" si="145"/>
        <v>4</v>
      </c>
      <c r="B1190" s="21" t="str">
        <f t="shared" si="146"/>
        <v>知识点</v>
      </c>
      <c r="C1190" s="21" t="str">
        <f t="shared" si="147"/>
        <v>实验：探究植物细胞的吸水和失水（观察质壁分离与复原）</v>
      </c>
      <c r="D1190" s="21" t="str">
        <f>IFERROR(IF(I1190=1,INDEX( {"chinese","english","math","physics","chemistry","biology","politics","history","geography"},MATCH(C1190,{"语文","英语","数学","物理","化学","生物","政治","历史","地理"},0)),IF(I1190=2,INDEX(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1190,{"单项选择","阅读理解","信息匹配","完形填空","短文填空","单句填空","短文改错","单句改错","句型转换","翻译短语","翻译句子","词汇/短语及固搭","完成句子","听力"},0)),"")), "")</f>
        <v/>
      </c>
      <c r="E1190" s="21" t="str">
        <f t="shared" si="148"/>
        <v>知识点</v>
      </c>
      <c r="F1190" s="21" t="str">
        <f t="shared" si="149"/>
        <v>恰</v>
      </c>
      <c r="G1190" s="21" t="str">
        <f>INDEX( {"body","discipline","area","topic","point"},MATCH(E1190,{"知识体","知识域","知识区","知识主题","知识点"},0))</f>
        <v>point</v>
      </c>
      <c r="H1190" s="21" t="str">
        <f>INDEX( {"super","just","sub","infras"},MATCH(F1190,{"超","恰","亚","次"},0))</f>
        <v>just</v>
      </c>
      <c r="I1190" s="21">
        <f>MATCH(E1190,{"知识体","知识域","知识区","知识主题","知识点"},0)-1</f>
        <v>4</v>
      </c>
      <c r="J1190" s="21">
        <f>MATCH(F1190,{"超","恰","亚","次"},0)-1</f>
        <v>1</v>
      </c>
      <c r="K1190" s="21" t="str">
        <f t="shared" si="150"/>
        <v>生物</v>
      </c>
      <c r="L1190" s="26" t="s">
        <v>2014</v>
      </c>
      <c r="M1190" s="23"/>
      <c r="N1190" s="23"/>
      <c r="O1190" s="24" t="str">
        <f t="shared" si="144"/>
        <v xml:space="preserve">
  - 
    name:  实验：探究植物细胞的吸水和失水（观察质壁分离与复原）
    title:  实验：探究植物细胞的吸水和失水（观察质壁分离与复原）
    description: 
    koLyro: point
    koLyri:  just
    son: </v>
      </c>
      <c r="P1190" s="27" t="str">
        <f t="shared" si="151"/>
        <v xml:space="preserve">
          - 
            name:  实验：探究植物细胞的吸水和失水（观察质壁分离与复原）
            title:  实验：探究植物细胞的吸水和失水（观察质壁分离与复原）
            description: 
            koLyro: point
            koLyri:  just
            son: </v>
      </c>
    </row>
    <row r="1191" spans="1:16" ht="15" customHeight="1">
      <c r="A1191" s="20">
        <f t="shared" si="145"/>
        <v>5</v>
      </c>
      <c r="B1191" s="21" t="str">
        <f t="shared" si="146"/>
        <v>知识亚点</v>
      </c>
      <c r="C1191" s="21" t="str">
        <f t="shared" si="147"/>
        <v>原生质层的概念</v>
      </c>
      <c r="D1191" s="21" t="str">
        <f>IFERROR(IF(I1191=1,INDEX( {"chinese","english","math","physics","chemistry","biology","politics","history","geography"},MATCH(C1191,{"语文","英语","数学","物理","化学","生物","政治","历史","地理"},0)),IF(I1191=2,INDEX(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1191,{"单项选择","阅读理解","信息匹配","完形填空","短文填空","单句填空","短文改错","单句改错","句型转换","翻译短语","翻译句子","词汇/短语及固搭","完成句子","听力"},0)),"")), "")</f>
        <v/>
      </c>
      <c r="E1191" s="21" t="str">
        <f t="shared" si="148"/>
        <v>知识点</v>
      </c>
      <c r="F1191" s="21" t="str">
        <f t="shared" si="149"/>
        <v>亚</v>
      </c>
      <c r="G1191" s="21" t="str">
        <f>INDEX( {"body","discipline","area","topic","point"},MATCH(E1191,{"知识体","知识域","知识区","知识主题","知识点"},0))</f>
        <v>point</v>
      </c>
      <c r="H1191" s="21" t="str">
        <f>INDEX( {"super","just","sub","infras"},MATCH(F1191,{"超","恰","亚","次"},0))</f>
        <v>sub</v>
      </c>
      <c r="I1191" s="21">
        <f>MATCH(E1191,{"知识体","知识域","知识区","知识主题","知识点"},0)-1</f>
        <v>4</v>
      </c>
      <c r="J1191" s="21">
        <f>MATCH(F1191,{"超","恰","亚","次"},0)-1</f>
        <v>2</v>
      </c>
      <c r="K1191" s="21" t="str">
        <f t="shared" si="150"/>
        <v>生物</v>
      </c>
      <c r="L1191" s="26" t="s">
        <v>2015</v>
      </c>
      <c r="M1191" s="23"/>
      <c r="N1191" s="23"/>
      <c r="O1191" s="24" t="str">
        <f t="shared" si="144"/>
        <v xml:space="preserve">
  - 
    name:  原生质层的概念
    title:  原生质层的概念
    description: 
    koLyro: point
    koLyri:  sub
    son: </v>
      </c>
      <c r="P1191" s="27" t="str">
        <f t="shared" si="151"/>
        <v xml:space="preserve">
            - 
              name:  原生质层的概念
              title:  原生质层的概念
              description: 
              koLyro: point
              koLyri:  sub
              son: </v>
      </c>
    </row>
    <row r="1192" spans="1:16" ht="15" customHeight="1">
      <c r="A1192" s="20">
        <f t="shared" si="145"/>
        <v>5</v>
      </c>
      <c r="B1192" s="21" t="str">
        <f t="shared" si="146"/>
        <v>知识亚点</v>
      </c>
      <c r="C1192" s="21" t="str">
        <f t="shared" si="147"/>
        <v>质壁分离与复原</v>
      </c>
      <c r="D1192" s="21" t="str">
        <f>IFERROR(IF(I1192=1,INDEX( {"chinese","english","math","physics","chemistry","biology","politics","history","geography"},MATCH(C1192,{"语文","英语","数学","物理","化学","生物","政治","历史","地理"},0)),IF(I1192=2,INDEX(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1192,{"单项选择","阅读理解","信息匹配","完形填空","短文填空","单句填空","短文改错","单句改错","句型转换","翻译短语","翻译句子","词汇/短语及固搭","完成句子","听力"},0)),"")), "")</f>
        <v/>
      </c>
      <c r="E1192" s="21" t="str">
        <f t="shared" si="148"/>
        <v>知识点</v>
      </c>
      <c r="F1192" s="21" t="str">
        <f t="shared" si="149"/>
        <v>亚</v>
      </c>
      <c r="G1192" s="21" t="str">
        <f>INDEX( {"body","discipline","area","topic","point"},MATCH(E1192,{"知识体","知识域","知识区","知识主题","知识点"},0))</f>
        <v>point</v>
      </c>
      <c r="H1192" s="21" t="str">
        <f>INDEX( {"super","just","sub","infras"},MATCH(F1192,{"超","恰","亚","次"},0))</f>
        <v>sub</v>
      </c>
      <c r="I1192" s="21">
        <f>MATCH(E1192,{"知识体","知识域","知识区","知识主题","知识点"},0)-1</f>
        <v>4</v>
      </c>
      <c r="J1192" s="21">
        <f>MATCH(F1192,{"超","恰","亚","次"},0)-1</f>
        <v>2</v>
      </c>
      <c r="K1192" s="21" t="str">
        <f t="shared" si="150"/>
        <v>生物</v>
      </c>
      <c r="L1192" s="26" t="s">
        <v>2016</v>
      </c>
      <c r="M1192" s="23"/>
      <c r="N1192" s="23"/>
      <c r="O1192" s="24" t="str">
        <f t="shared" si="144"/>
        <v xml:space="preserve">
  - 
    name:  质壁分离与复原
    title:  质壁分离与复原
    description: 
    koLyro: point
    koLyri:  sub
    son: </v>
      </c>
      <c r="P1192" s="27" t="str">
        <f t="shared" si="151"/>
        <v xml:space="preserve">
            - 
              name:  质壁分离与复原
              title:  质壁分离与复原
              description: 
              koLyro: point
              koLyri:  sub
              son: </v>
      </c>
    </row>
    <row r="1193" spans="1:16" ht="15" customHeight="1">
      <c r="A1193" s="20">
        <f t="shared" si="145"/>
        <v>3</v>
      </c>
      <c r="B1193" s="21" t="str">
        <f t="shared" si="146"/>
        <v>知识主题</v>
      </c>
      <c r="C1193" s="21" t="str">
        <f t="shared" si="147"/>
        <v>2.物质进出细胞的方式</v>
      </c>
      <c r="D1193" s="21" t="str">
        <f>IFERROR(IF(I1193=1,INDEX( {"chinese","english","math","physics","chemistry","biology","politics","history","geography"},MATCH(C1193,{"语文","英语","数学","物理","化学","生物","政治","历史","地理"},0)),IF(I1193=2,INDEX(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1193,{"单项选择","阅读理解","信息匹配","完形填空","短文填空","单句填空","短文改错","单句改错","句型转换","翻译短语","翻译句子","词汇/短语及固搭","完成句子","听力"},0)),"")), "")</f>
        <v/>
      </c>
      <c r="E1193" s="21" t="str">
        <f t="shared" si="148"/>
        <v>知识主题</v>
      </c>
      <c r="F1193" s="21" t="str">
        <f t="shared" si="149"/>
        <v>恰</v>
      </c>
      <c r="G1193" s="21" t="str">
        <f>INDEX( {"body","discipline","area","topic","point"},MATCH(E1193,{"知识体","知识域","知识区","知识主题","知识点"},0))</f>
        <v>topic</v>
      </c>
      <c r="H1193" s="21" t="str">
        <f>INDEX( {"super","just","sub","infras"},MATCH(F1193,{"超","恰","亚","次"},0))</f>
        <v>just</v>
      </c>
      <c r="I1193" s="21">
        <f>MATCH(E1193,{"知识体","知识域","知识区","知识主题","知识点"},0)-1</f>
        <v>3</v>
      </c>
      <c r="J1193" s="21">
        <f>MATCH(F1193,{"超","恰","亚","次"},0)-1</f>
        <v>1</v>
      </c>
      <c r="K1193" s="21" t="str">
        <f t="shared" si="150"/>
        <v>生物</v>
      </c>
      <c r="L1193" s="26" t="s">
        <v>2017</v>
      </c>
      <c r="M1193" s="23"/>
      <c r="N1193" s="23"/>
      <c r="O1193" s="24" t="str">
        <f t="shared" si="144"/>
        <v xml:space="preserve">
  - 
    name:  2.物质进出细胞的方式
    title:  2.物质进出细胞的方式
    description: 
    koLyro: topic
    koLyri:  just
    son: </v>
      </c>
      <c r="P1193" s="27" t="str">
        <f t="shared" si="151"/>
        <v xml:space="preserve">
        - 
          name:  2.物质进出细胞的方式
          title:  2.物质进出细胞的方式
          description: 
          koLyro: topic
          koLyri:  just
          son: </v>
      </c>
    </row>
    <row r="1194" spans="1:16" ht="15" customHeight="1">
      <c r="A1194" s="20">
        <f t="shared" si="145"/>
        <v>4</v>
      </c>
      <c r="B1194" s="21" t="str">
        <f t="shared" si="146"/>
        <v>知识点</v>
      </c>
      <c r="C1194" s="21" t="str">
        <f t="shared" si="147"/>
        <v>物质进出细胞的方式</v>
      </c>
      <c r="D1194" s="21" t="str">
        <f>IFERROR(IF(I1194=1,INDEX( {"chinese","english","math","physics","chemistry","biology","politics","history","geography"},MATCH(C1194,{"语文","英语","数学","物理","化学","生物","政治","历史","地理"},0)),IF(I1194=2,INDEX(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1194,{"单项选择","阅读理解","信息匹配","完形填空","短文填空","单句填空","短文改错","单句改错","句型转换","翻译短语","翻译句子","词汇/短语及固搭","完成句子","听力"},0)),"")), "")</f>
        <v/>
      </c>
      <c r="E1194" s="21" t="str">
        <f t="shared" si="148"/>
        <v>知识点</v>
      </c>
      <c r="F1194" s="21" t="str">
        <f t="shared" si="149"/>
        <v>恰</v>
      </c>
      <c r="G1194" s="21" t="str">
        <f>INDEX( {"body","discipline","area","topic","point"},MATCH(E1194,{"知识体","知识域","知识区","知识主题","知识点"},0))</f>
        <v>point</v>
      </c>
      <c r="H1194" s="21" t="str">
        <f>INDEX( {"super","just","sub","infras"},MATCH(F1194,{"超","恰","亚","次"},0))</f>
        <v>just</v>
      </c>
      <c r="I1194" s="21">
        <f>MATCH(E1194,{"知识体","知识域","知识区","知识主题","知识点"},0)-1</f>
        <v>4</v>
      </c>
      <c r="J1194" s="21">
        <f>MATCH(F1194,{"超","恰","亚","次"},0)-1</f>
        <v>1</v>
      </c>
      <c r="K1194" s="21" t="str">
        <f t="shared" si="150"/>
        <v>生物</v>
      </c>
      <c r="L1194" s="26" t="s">
        <v>2018</v>
      </c>
      <c r="M1194" s="23"/>
      <c r="N1194" s="23"/>
      <c r="O1194" s="24" t="str">
        <f t="shared" si="144"/>
        <v xml:space="preserve">
  - 
    name:  物质进出细胞的方式
    title:  物质进出细胞的方式
    description: 
    koLyro: point
    koLyri:  just
    son: </v>
      </c>
      <c r="P1194" s="27" t="str">
        <f t="shared" si="151"/>
        <v xml:space="preserve">
          - 
            name:  物质进出细胞的方式
            title:  物质进出细胞的方式
            description: 
            koLyro: point
            koLyri:  just
            son: </v>
      </c>
    </row>
    <row r="1195" spans="1:16" ht="15" customHeight="1">
      <c r="A1195" s="20">
        <f t="shared" si="145"/>
        <v>5</v>
      </c>
      <c r="B1195" s="21" t="str">
        <f t="shared" si="146"/>
        <v>知识亚点</v>
      </c>
      <c r="C1195" s="21" t="str">
        <f t="shared" si="147"/>
        <v>自由扩散</v>
      </c>
      <c r="D1195" s="21" t="str">
        <f>IFERROR(IF(I1195=1,INDEX( {"chinese","english","math","physics","chemistry","biology","politics","history","geography"},MATCH(C1195,{"语文","英语","数学","物理","化学","生物","政治","历史","地理"},0)),IF(I1195=2,INDEX(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1195,{"单项选择","阅读理解","信息匹配","完形填空","短文填空","单句填空","短文改错","单句改错","句型转换","翻译短语","翻译句子","词汇/短语及固搭","完成句子","听力"},0)),"")), "")</f>
        <v/>
      </c>
      <c r="E1195" s="21" t="str">
        <f t="shared" si="148"/>
        <v>知识点</v>
      </c>
      <c r="F1195" s="21" t="str">
        <f t="shared" si="149"/>
        <v>亚</v>
      </c>
      <c r="G1195" s="21" t="str">
        <f>INDEX( {"body","discipline","area","topic","point"},MATCH(E1195,{"知识体","知识域","知识区","知识主题","知识点"},0))</f>
        <v>point</v>
      </c>
      <c r="H1195" s="21" t="str">
        <f>INDEX( {"super","just","sub","infras"},MATCH(F1195,{"超","恰","亚","次"},0))</f>
        <v>sub</v>
      </c>
      <c r="I1195" s="21">
        <f>MATCH(E1195,{"知识体","知识域","知识区","知识主题","知识点"},0)-1</f>
        <v>4</v>
      </c>
      <c r="J1195" s="21">
        <f>MATCH(F1195,{"超","恰","亚","次"},0)-1</f>
        <v>2</v>
      </c>
      <c r="K1195" s="21" t="str">
        <f t="shared" si="150"/>
        <v>生物</v>
      </c>
      <c r="L1195" s="26" t="s">
        <v>2019</v>
      </c>
      <c r="M1195" s="23"/>
      <c r="N1195" s="23"/>
      <c r="O1195" s="24" t="str">
        <f t="shared" si="144"/>
        <v xml:space="preserve">
  - 
    name:  自由扩散
    title:  自由扩散
    description: 
    koLyro: point
    koLyri:  sub
    son: </v>
      </c>
      <c r="P1195" s="27" t="str">
        <f t="shared" si="151"/>
        <v xml:space="preserve">
            - 
              name:  自由扩散
              title:  自由扩散
              description: 
              koLyro: point
              koLyri:  sub
              son: </v>
      </c>
    </row>
    <row r="1196" spans="1:16" ht="15" customHeight="1">
      <c r="A1196" s="20">
        <f t="shared" si="145"/>
        <v>5</v>
      </c>
      <c r="B1196" s="21" t="str">
        <f t="shared" si="146"/>
        <v>知识亚点</v>
      </c>
      <c r="C1196" s="21" t="str">
        <f t="shared" si="147"/>
        <v>协助扩散</v>
      </c>
      <c r="D1196" s="21" t="str">
        <f>IFERROR(IF(I1196=1,INDEX( {"chinese","english","math","physics","chemistry","biology","politics","history","geography"},MATCH(C1196,{"语文","英语","数学","物理","化学","生物","政治","历史","地理"},0)),IF(I1196=2,INDEX(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1196,{"单项选择","阅读理解","信息匹配","完形填空","短文填空","单句填空","短文改错","单句改错","句型转换","翻译短语","翻译句子","词汇/短语及固搭","完成句子","听力"},0)),"")), "")</f>
        <v/>
      </c>
      <c r="E1196" s="21" t="str">
        <f t="shared" si="148"/>
        <v>知识点</v>
      </c>
      <c r="F1196" s="21" t="str">
        <f t="shared" si="149"/>
        <v>亚</v>
      </c>
      <c r="G1196" s="21" t="str">
        <f>INDEX( {"body","discipline","area","topic","point"},MATCH(E1196,{"知识体","知识域","知识区","知识主题","知识点"},0))</f>
        <v>point</v>
      </c>
      <c r="H1196" s="21" t="str">
        <f>INDEX( {"super","just","sub","infras"},MATCH(F1196,{"超","恰","亚","次"},0))</f>
        <v>sub</v>
      </c>
      <c r="I1196" s="21">
        <f>MATCH(E1196,{"知识体","知识域","知识区","知识主题","知识点"},0)-1</f>
        <v>4</v>
      </c>
      <c r="J1196" s="21">
        <f>MATCH(F1196,{"超","恰","亚","次"},0)-1</f>
        <v>2</v>
      </c>
      <c r="K1196" s="21" t="str">
        <f t="shared" si="150"/>
        <v>生物</v>
      </c>
      <c r="L1196" s="26" t="s">
        <v>2020</v>
      </c>
      <c r="M1196" s="23"/>
      <c r="N1196" s="23"/>
      <c r="O1196" s="24" t="str">
        <f t="shared" si="144"/>
        <v xml:space="preserve">
  - 
    name:  协助扩散
    title:  协助扩散
    description: 
    koLyro: point
    koLyri:  sub
    son: </v>
      </c>
      <c r="P1196" s="27" t="str">
        <f t="shared" si="151"/>
        <v xml:space="preserve">
            - 
              name:  协助扩散
              title:  协助扩散
              description: 
              koLyro: point
              koLyri:  sub
              son: </v>
      </c>
    </row>
    <row r="1197" spans="1:16" ht="15" customHeight="1">
      <c r="A1197" s="20">
        <f t="shared" si="145"/>
        <v>5</v>
      </c>
      <c r="B1197" s="21" t="str">
        <f t="shared" si="146"/>
        <v>知识亚点</v>
      </c>
      <c r="C1197" s="21" t="str">
        <f t="shared" si="147"/>
        <v>主动运输</v>
      </c>
      <c r="D1197" s="21" t="str">
        <f>IFERROR(IF(I1197=1,INDEX( {"chinese","english","math","physics","chemistry","biology","politics","history","geography"},MATCH(C1197,{"语文","英语","数学","物理","化学","生物","政治","历史","地理"},0)),IF(I1197=2,INDEX(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1197,{"单项选择","阅读理解","信息匹配","完形填空","短文填空","单句填空","短文改错","单句改错","句型转换","翻译短语","翻译句子","词汇/短语及固搭","完成句子","听力"},0)),"")), "")</f>
        <v/>
      </c>
      <c r="E1197" s="21" t="str">
        <f t="shared" si="148"/>
        <v>知识点</v>
      </c>
      <c r="F1197" s="21" t="str">
        <f t="shared" si="149"/>
        <v>亚</v>
      </c>
      <c r="G1197" s="21" t="str">
        <f>INDEX( {"body","discipline","area","topic","point"},MATCH(E1197,{"知识体","知识域","知识区","知识主题","知识点"},0))</f>
        <v>point</v>
      </c>
      <c r="H1197" s="21" t="str">
        <f>INDEX( {"super","just","sub","infras"},MATCH(F1197,{"超","恰","亚","次"},0))</f>
        <v>sub</v>
      </c>
      <c r="I1197" s="21">
        <f>MATCH(E1197,{"知识体","知识域","知识区","知识主题","知识点"},0)-1</f>
        <v>4</v>
      </c>
      <c r="J1197" s="21">
        <f>MATCH(F1197,{"超","恰","亚","次"},0)-1</f>
        <v>2</v>
      </c>
      <c r="K1197" s="21" t="str">
        <f t="shared" si="150"/>
        <v>生物</v>
      </c>
      <c r="L1197" s="26" t="s">
        <v>2021</v>
      </c>
      <c r="M1197" s="23"/>
      <c r="N1197" s="23"/>
      <c r="O1197" s="24" t="str">
        <f t="shared" si="144"/>
        <v xml:space="preserve">
  - 
    name:  主动运输
    title:  主动运输
    description: 
    koLyro: point
    koLyri:  sub
    son: </v>
      </c>
      <c r="P1197" s="27" t="str">
        <f t="shared" si="151"/>
        <v xml:space="preserve">
            - 
              name:  主动运输
              title:  主动运输
              description: 
              koLyro: point
              koLyri:  sub
              son: </v>
      </c>
    </row>
    <row r="1198" spans="1:16" ht="15" customHeight="1">
      <c r="A1198" s="20">
        <f t="shared" si="145"/>
        <v>5</v>
      </c>
      <c r="B1198" s="21" t="str">
        <f t="shared" si="146"/>
        <v>知识亚点</v>
      </c>
      <c r="C1198" s="21" t="str">
        <f t="shared" si="147"/>
        <v>胞吞和胞吐</v>
      </c>
      <c r="D1198" s="21" t="str">
        <f>IFERROR(IF(I1198=1,INDEX( {"chinese","english","math","physics","chemistry","biology","politics","history","geography"},MATCH(C1198,{"语文","英语","数学","物理","化学","生物","政治","历史","地理"},0)),IF(I1198=2,INDEX(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1198,{"单项选择","阅读理解","信息匹配","完形填空","短文填空","单句填空","短文改错","单句改错","句型转换","翻译短语","翻译句子","词汇/短语及固搭","完成句子","听力"},0)),"")), "")</f>
        <v/>
      </c>
      <c r="E1198" s="21" t="str">
        <f t="shared" si="148"/>
        <v>知识点</v>
      </c>
      <c r="F1198" s="21" t="str">
        <f t="shared" si="149"/>
        <v>亚</v>
      </c>
      <c r="G1198" s="21" t="str">
        <f>INDEX( {"body","discipline","area","topic","point"},MATCH(E1198,{"知识体","知识域","知识区","知识主题","知识点"},0))</f>
        <v>point</v>
      </c>
      <c r="H1198" s="21" t="str">
        <f>INDEX( {"super","just","sub","infras"},MATCH(F1198,{"超","恰","亚","次"},0))</f>
        <v>sub</v>
      </c>
      <c r="I1198" s="21">
        <f>MATCH(E1198,{"知识体","知识域","知识区","知识主题","知识点"},0)-1</f>
        <v>4</v>
      </c>
      <c r="J1198" s="21">
        <f>MATCH(F1198,{"超","恰","亚","次"},0)-1</f>
        <v>2</v>
      </c>
      <c r="K1198" s="21" t="str">
        <f t="shared" si="150"/>
        <v>生物</v>
      </c>
      <c r="L1198" s="26" t="s">
        <v>2022</v>
      </c>
      <c r="M1198" s="23"/>
      <c r="N1198" s="23"/>
      <c r="O1198" s="24" t="str">
        <f t="shared" si="144"/>
        <v xml:space="preserve">
  - 
    name:  胞吞和胞吐
    title:  胞吞和胞吐
    description: 
    koLyro: point
    koLyri:  sub
    son: </v>
      </c>
      <c r="P1198" s="27" t="str">
        <f t="shared" si="151"/>
        <v xml:space="preserve">
            - 
              name:  胞吞和胞吐
              title:  胞吞和胞吐
              description: 
              koLyro: point
              koLyri:  sub
              son: </v>
      </c>
    </row>
    <row r="1199" spans="1:16" ht="15" customHeight="1">
      <c r="A1199" s="20">
        <f t="shared" si="145"/>
        <v>2</v>
      </c>
      <c r="B1199" s="21" t="str">
        <f t="shared" si="146"/>
        <v>知识区</v>
      </c>
      <c r="C1199" s="21" t="str">
        <f t="shared" si="147"/>
        <v>四、细胞的能量供应和利用</v>
      </c>
      <c r="D1199" s="21" t="str">
        <f>IFERROR(IF(I1199=1,INDEX( {"chinese","english","math","physics","chemistry","biology","politics","history","geography"},MATCH(C1199,{"语文","英语","数学","物理","化学","生物","政治","历史","地理"},0)),IF(I1199=2,INDEX(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1199,{"单项选择","阅读理解","信息匹配","完形填空","短文填空","单句填空","短文改错","单句改错","句型转换","翻译短语","翻译句子","词汇/短语及固搭","完成句子","听力"},0)),"")), "")</f>
        <v/>
      </c>
      <c r="E1199" s="21" t="str">
        <f t="shared" si="148"/>
        <v>知识区</v>
      </c>
      <c r="F1199" s="21" t="str">
        <f t="shared" si="149"/>
        <v>恰</v>
      </c>
      <c r="G1199" s="21" t="str">
        <f>INDEX( {"body","discipline","area","topic","point"},MATCH(E1199,{"知识体","知识域","知识区","知识主题","知识点"},0))</f>
        <v>area</v>
      </c>
      <c r="H1199" s="21" t="str">
        <f>INDEX( {"super","just","sub","infras"},MATCH(F1199,{"超","恰","亚","次"},0))</f>
        <v>just</v>
      </c>
      <c r="I1199" s="21">
        <f>MATCH(E1199,{"知识体","知识域","知识区","知识主题","知识点"},0)-1</f>
        <v>2</v>
      </c>
      <c r="J1199" s="21">
        <f>MATCH(F1199,{"超","恰","亚","次"},0)-1</f>
        <v>1</v>
      </c>
      <c r="K1199" s="21" t="str">
        <f t="shared" si="150"/>
        <v>生物</v>
      </c>
      <c r="L1199" s="26" t="s">
        <v>2023</v>
      </c>
      <c r="M1199" s="23"/>
      <c r="N1199" s="23"/>
      <c r="O1199" s="24" t="str">
        <f t="shared" si="144"/>
        <v xml:space="preserve">
  - 
    name:  四、细胞的能量供应和利用
    title:  四、细胞的能量供应和利用
    description: 
    koLyro: area
    koLyri:  just
    son: </v>
      </c>
      <c r="P1199" s="27" t="str">
        <f t="shared" si="151"/>
        <v xml:space="preserve">
      - 
        name:  四、细胞的能量供应和利用
        title:  四、细胞的能量供应和利用
        description: 
        koLyro: area
        koLyri:  just
        son: </v>
      </c>
    </row>
    <row r="1200" spans="1:16" ht="15" customHeight="1">
      <c r="A1200" s="20">
        <f t="shared" si="145"/>
        <v>3</v>
      </c>
      <c r="B1200" s="21" t="str">
        <f t="shared" si="146"/>
        <v>知识主题</v>
      </c>
      <c r="C1200" s="21" t="str">
        <f t="shared" si="147"/>
        <v>1.降低化学反应活化能的酶</v>
      </c>
      <c r="D1200" s="21" t="str">
        <f>IFERROR(IF(I1200=1,INDEX( {"chinese","english","math","physics","chemistry","biology","politics","history","geography"},MATCH(C1200,{"语文","英语","数学","物理","化学","生物","政治","历史","地理"},0)),IF(I1200=2,INDEX(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1200,{"单项选择","阅读理解","信息匹配","完形填空","短文填空","单句填空","短文改错","单句改错","句型转换","翻译短语","翻译句子","词汇/短语及固搭","完成句子","听力"},0)),"")), "")</f>
        <v/>
      </c>
      <c r="E1200" s="21" t="str">
        <f t="shared" si="148"/>
        <v>知识主题</v>
      </c>
      <c r="F1200" s="21" t="str">
        <f t="shared" si="149"/>
        <v>恰</v>
      </c>
      <c r="G1200" s="21" t="str">
        <f>INDEX( {"body","discipline","area","topic","point"},MATCH(E1200,{"知识体","知识域","知识区","知识主题","知识点"},0))</f>
        <v>topic</v>
      </c>
      <c r="H1200" s="21" t="str">
        <f>INDEX( {"super","just","sub","infras"},MATCH(F1200,{"超","恰","亚","次"},0))</f>
        <v>just</v>
      </c>
      <c r="I1200" s="21">
        <f>MATCH(E1200,{"知识体","知识域","知识区","知识主题","知识点"},0)-1</f>
        <v>3</v>
      </c>
      <c r="J1200" s="21">
        <f>MATCH(F1200,{"超","恰","亚","次"},0)-1</f>
        <v>1</v>
      </c>
      <c r="K1200" s="21" t="str">
        <f t="shared" si="150"/>
        <v>生物</v>
      </c>
      <c r="L1200" s="26" t="s">
        <v>2024</v>
      </c>
      <c r="M1200" s="23"/>
      <c r="N1200" s="23"/>
      <c r="O1200" s="24" t="str">
        <f t="shared" si="144"/>
        <v xml:space="preserve">
  - 
    name:  1.降低化学反应活化能的酶
    title:  1.降低化学反应活化能的酶
    description: 
    koLyro: topic
    koLyri:  just
    son: </v>
      </c>
      <c r="P1200" s="27" t="str">
        <f t="shared" si="151"/>
        <v xml:space="preserve">
        - 
          name:  1.降低化学反应活化能的酶
          title:  1.降低化学反应活化能的酶
          description: 
          koLyro: topic
          koLyri:  just
          son: </v>
      </c>
    </row>
    <row r="1201" spans="1:16" ht="15" customHeight="1">
      <c r="A1201" s="20">
        <f t="shared" si="145"/>
        <v>4</v>
      </c>
      <c r="B1201" s="21" t="str">
        <f t="shared" si="146"/>
        <v>知识点</v>
      </c>
      <c r="C1201" s="21" t="str">
        <f t="shared" si="147"/>
        <v>酶的作用和本质</v>
      </c>
      <c r="D1201" s="21" t="str">
        <f>IFERROR(IF(I1201=1,INDEX( {"chinese","english","math","physics","chemistry","biology","politics","history","geography"},MATCH(C1201,{"语文","英语","数学","物理","化学","生物","政治","历史","地理"},0)),IF(I1201=2,INDEX(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1201,{"单项选择","阅读理解","信息匹配","完形填空","短文填空","单句填空","短文改错","单句改错","句型转换","翻译短语","翻译句子","词汇/短语及固搭","完成句子","听力"},0)),"")), "")</f>
        <v/>
      </c>
      <c r="E1201" s="21" t="str">
        <f t="shared" si="148"/>
        <v>知识点</v>
      </c>
      <c r="F1201" s="21" t="str">
        <f t="shared" si="149"/>
        <v>恰</v>
      </c>
      <c r="G1201" s="21" t="str">
        <f>INDEX( {"body","discipline","area","topic","point"},MATCH(E1201,{"知识体","知识域","知识区","知识主题","知识点"},0))</f>
        <v>point</v>
      </c>
      <c r="H1201" s="21" t="str">
        <f>INDEX( {"super","just","sub","infras"},MATCH(F1201,{"超","恰","亚","次"},0))</f>
        <v>just</v>
      </c>
      <c r="I1201" s="21">
        <f>MATCH(E1201,{"知识体","知识域","知识区","知识主题","知识点"},0)-1</f>
        <v>4</v>
      </c>
      <c r="J1201" s="21">
        <f>MATCH(F1201,{"超","恰","亚","次"},0)-1</f>
        <v>1</v>
      </c>
      <c r="K1201" s="21" t="str">
        <f t="shared" si="150"/>
        <v>生物</v>
      </c>
      <c r="L1201" s="26" t="s">
        <v>2025</v>
      </c>
      <c r="M1201" s="23"/>
      <c r="N1201" s="23"/>
      <c r="O1201" s="24" t="str">
        <f t="shared" si="144"/>
        <v xml:space="preserve">
  - 
    name:  酶的作用和本质
    title:  酶的作用和本质
    description: 
    koLyro: point
    koLyri:  just
    son: </v>
      </c>
      <c r="P1201" s="27" t="str">
        <f t="shared" si="151"/>
        <v xml:space="preserve">
          - 
            name:  酶的作用和本质
            title:  酶的作用和本质
            description: 
            koLyro: point
            koLyri:  just
            son: </v>
      </c>
    </row>
    <row r="1202" spans="1:16" ht="15" customHeight="1">
      <c r="A1202" s="20">
        <f t="shared" si="145"/>
        <v>5</v>
      </c>
      <c r="B1202" s="21" t="str">
        <f t="shared" si="146"/>
        <v>知识亚点</v>
      </c>
      <c r="C1202" s="21" t="str">
        <f t="shared" si="147"/>
        <v>酶在细胞代谢中的作用</v>
      </c>
      <c r="D1202" s="21" t="str">
        <f>IFERROR(IF(I1202=1,INDEX( {"chinese","english","math","physics","chemistry","biology","politics","history","geography"},MATCH(C1202,{"语文","英语","数学","物理","化学","生物","政治","历史","地理"},0)),IF(I1202=2,INDEX(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1202,{"单项选择","阅读理解","信息匹配","完形填空","短文填空","单句填空","短文改错","单句改错","句型转换","翻译短语","翻译句子","词汇/短语及固搭","完成句子","听力"},0)),"")), "")</f>
        <v/>
      </c>
      <c r="E1202" s="21" t="str">
        <f t="shared" si="148"/>
        <v>知识点</v>
      </c>
      <c r="F1202" s="21" t="str">
        <f t="shared" si="149"/>
        <v>亚</v>
      </c>
      <c r="G1202" s="21" t="str">
        <f>INDEX( {"body","discipline","area","topic","point"},MATCH(E1202,{"知识体","知识域","知识区","知识主题","知识点"},0))</f>
        <v>point</v>
      </c>
      <c r="H1202" s="21" t="str">
        <f>INDEX( {"super","just","sub","infras"},MATCH(F1202,{"超","恰","亚","次"},0))</f>
        <v>sub</v>
      </c>
      <c r="I1202" s="21">
        <f>MATCH(E1202,{"知识体","知识域","知识区","知识主题","知识点"},0)-1</f>
        <v>4</v>
      </c>
      <c r="J1202" s="21">
        <f>MATCH(F1202,{"超","恰","亚","次"},0)-1</f>
        <v>2</v>
      </c>
      <c r="K1202" s="21" t="str">
        <f t="shared" si="150"/>
        <v>生物</v>
      </c>
      <c r="L1202" s="26" t="s">
        <v>2026</v>
      </c>
      <c r="M1202" s="23"/>
      <c r="N1202" s="23"/>
      <c r="O1202" s="24" t="str">
        <f t="shared" si="144"/>
        <v xml:space="preserve">
  - 
    name:  酶在细胞代谢中的作用
    title:  酶在细胞代谢中的作用
    description: 
    koLyro: point
    koLyri:  sub
    son: </v>
      </c>
      <c r="P1202" s="27" t="str">
        <f t="shared" si="151"/>
        <v xml:space="preserve">
            - 
              name:  酶在细胞代谢中的作用
              title:  酶在细胞代谢中的作用
              description: 
              koLyro: point
              koLyri:  sub
              son: </v>
      </c>
    </row>
    <row r="1203" spans="1:16" ht="15" customHeight="1">
      <c r="A1203" s="20">
        <f t="shared" si="145"/>
        <v>5</v>
      </c>
      <c r="B1203" s="21" t="str">
        <f t="shared" si="146"/>
        <v>知识亚点</v>
      </c>
      <c r="C1203" s="21" t="str">
        <f t="shared" si="147"/>
        <v>酶的本质</v>
      </c>
      <c r="D1203" s="21" t="str">
        <f>IFERROR(IF(I1203=1,INDEX( {"chinese","english","math","physics","chemistry","biology","politics","history","geography"},MATCH(C1203,{"语文","英语","数学","物理","化学","生物","政治","历史","地理"},0)),IF(I1203=2,INDEX(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1203,{"单项选择","阅读理解","信息匹配","完形填空","短文填空","单句填空","短文改错","单句改错","句型转换","翻译短语","翻译句子","词汇/短语及固搭","完成句子","听力"},0)),"")), "")</f>
        <v/>
      </c>
      <c r="E1203" s="21" t="str">
        <f t="shared" si="148"/>
        <v>知识点</v>
      </c>
      <c r="F1203" s="21" t="str">
        <f t="shared" si="149"/>
        <v>亚</v>
      </c>
      <c r="G1203" s="21" t="str">
        <f>INDEX( {"body","discipline","area","topic","point"},MATCH(E1203,{"知识体","知识域","知识区","知识主题","知识点"},0))</f>
        <v>point</v>
      </c>
      <c r="H1203" s="21" t="str">
        <f>INDEX( {"super","just","sub","infras"},MATCH(F1203,{"超","恰","亚","次"},0))</f>
        <v>sub</v>
      </c>
      <c r="I1203" s="21">
        <f>MATCH(E1203,{"知识体","知识域","知识区","知识主题","知识点"},0)-1</f>
        <v>4</v>
      </c>
      <c r="J1203" s="21">
        <f>MATCH(F1203,{"超","恰","亚","次"},0)-1</f>
        <v>2</v>
      </c>
      <c r="K1203" s="21" t="str">
        <f t="shared" si="150"/>
        <v>生物</v>
      </c>
      <c r="L1203" s="26" t="s">
        <v>2027</v>
      </c>
      <c r="M1203" s="23"/>
      <c r="N1203" s="23"/>
      <c r="O1203" s="24" t="str">
        <f t="shared" si="144"/>
        <v xml:space="preserve">
  - 
    name:  酶的本质
    title:  酶的本质
    description: 
    koLyro: point
    koLyri:  sub
    son: </v>
      </c>
      <c r="P1203" s="27" t="str">
        <f t="shared" si="151"/>
        <v xml:space="preserve">
            - 
              name:  酶的本质
              title:  酶的本质
              description: 
              koLyro: point
              koLyri:  sub
              son: </v>
      </c>
    </row>
    <row r="1204" spans="1:16" ht="15" customHeight="1">
      <c r="A1204" s="20">
        <f t="shared" si="145"/>
        <v>5</v>
      </c>
      <c r="B1204" s="21" t="str">
        <f t="shared" si="146"/>
        <v>知识亚点</v>
      </c>
      <c r="C1204" s="21" t="str">
        <f t="shared" si="147"/>
        <v>关于酶本质的探索</v>
      </c>
      <c r="D1204" s="21" t="str">
        <f>IFERROR(IF(I1204=1,INDEX( {"chinese","english","math","physics","chemistry","biology","politics","history","geography"},MATCH(C1204,{"语文","英语","数学","物理","化学","生物","政治","历史","地理"},0)),IF(I1204=2,INDEX(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1204,{"单项选择","阅读理解","信息匹配","完形填空","短文填空","单句填空","短文改错","单句改错","句型转换","翻译短语","翻译句子","词汇/短语及固搭","完成句子","听力"},0)),"")), "")</f>
        <v/>
      </c>
      <c r="E1204" s="21" t="str">
        <f t="shared" si="148"/>
        <v>知识点</v>
      </c>
      <c r="F1204" s="21" t="str">
        <f t="shared" si="149"/>
        <v>亚</v>
      </c>
      <c r="G1204" s="21" t="str">
        <f>INDEX( {"body","discipline","area","topic","point"},MATCH(E1204,{"知识体","知识域","知识区","知识主题","知识点"},0))</f>
        <v>point</v>
      </c>
      <c r="H1204" s="21" t="str">
        <f>INDEX( {"super","just","sub","infras"},MATCH(F1204,{"超","恰","亚","次"},0))</f>
        <v>sub</v>
      </c>
      <c r="I1204" s="21">
        <f>MATCH(E1204,{"知识体","知识域","知识区","知识主题","知识点"},0)-1</f>
        <v>4</v>
      </c>
      <c r="J1204" s="21">
        <f>MATCH(F1204,{"超","恰","亚","次"},0)-1</f>
        <v>2</v>
      </c>
      <c r="K1204" s="21" t="str">
        <f t="shared" si="150"/>
        <v>生物</v>
      </c>
      <c r="L1204" s="26" t="s">
        <v>2028</v>
      </c>
      <c r="M1204" s="23"/>
      <c r="N1204" s="23"/>
      <c r="O1204" s="24" t="str">
        <f t="shared" si="144"/>
        <v xml:space="preserve">
  - 
    name:  关于酶本质的探索
    title:  关于酶本质的探索
    description: 
    koLyro: point
    koLyri:  sub
    son: </v>
      </c>
      <c r="P1204" s="27" t="str">
        <f t="shared" si="151"/>
        <v xml:space="preserve">
            - 
              name:  关于酶本质的探索
              title:  关于酶本质的探索
              description: 
              koLyro: point
              koLyri:  sub
              son: </v>
      </c>
    </row>
    <row r="1205" spans="1:16" ht="15" customHeight="1">
      <c r="A1205" s="20">
        <f t="shared" si="145"/>
        <v>5</v>
      </c>
      <c r="B1205" s="21" t="str">
        <f t="shared" si="146"/>
        <v>知识亚点</v>
      </c>
      <c r="C1205" s="21" t="str">
        <f t="shared" si="147"/>
        <v>酶催化作用机理</v>
      </c>
      <c r="D1205" s="21" t="str">
        <f>IFERROR(IF(I1205=1,INDEX( {"chinese","english","math","physics","chemistry","biology","politics","history","geography"},MATCH(C1205,{"语文","英语","数学","物理","化学","生物","政治","历史","地理"},0)),IF(I1205=2,INDEX(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1205,{"单项选择","阅读理解","信息匹配","完形填空","短文填空","单句填空","短文改错","单句改错","句型转换","翻译短语","翻译句子","词汇/短语及固搭","完成句子","听力"},0)),"")), "")</f>
        <v/>
      </c>
      <c r="E1205" s="21" t="str">
        <f t="shared" si="148"/>
        <v>知识点</v>
      </c>
      <c r="F1205" s="21" t="str">
        <f t="shared" si="149"/>
        <v>亚</v>
      </c>
      <c r="G1205" s="21" t="str">
        <f>INDEX( {"body","discipline","area","topic","point"},MATCH(E1205,{"知识体","知识域","知识区","知识主题","知识点"},0))</f>
        <v>point</v>
      </c>
      <c r="H1205" s="21" t="str">
        <f>INDEX( {"super","just","sub","infras"},MATCH(F1205,{"超","恰","亚","次"},0))</f>
        <v>sub</v>
      </c>
      <c r="I1205" s="21">
        <f>MATCH(E1205,{"知识体","知识域","知识区","知识主题","知识点"},0)-1</f>
        <v>4</v>
      </c>
      <c r="J1205" s="21">
        <f>MATCH(F1205,{"超","恰","亚","次"},0)-1</f>
        <v>2</v>
      </c>
      <c r="K1205" s="21" t="str">
        <f t="shared" si="150"/>
        <v>生物</v>
      </c>
      <c r="L1205" s="26" t="s">
        <v>2029</v>
      </c>
      <c r="M1205" s="23"/>
      <c r="N1205" s="23"/>
      <c r="O1205" s="24" t="str">
        <f t="shared" si="144"/>
        <v xml:space="preserve">
  - 
    name:  酶催化作用机理
    title:  酶催化作用机理
    description: 
    koLyro: point
    koLyri:  sub
    son: </v>
      </c>
      <c r="P1205" s="27" t="str">
        <f t="shared" si="151"/>
        <v xml:space="preserve">
            - 
              name:  酶催化作用机理
              title:  酶催化作用机理
              description: 
              koLyro: point
              koLyri:  sub
              son: </v>
      </c>
    </row>
    <row r="1206" spans="1:16" ht="15" customHeight="1">
      <c r="A1206" s="20">
        <f t="shared" si="145"/>
        <v>5</v>
      </c>
      <c r="B1206" s="21" t="str">
        <f t="shared" si="146"/>
        <v>知识亚点</v>
      </c>
      <c r="C1206" s="21" t="str">
        <f t="shared" si="147"/>
        <v>比较过氧化氢在不同条件下的分解</v>
      </c>
      <c r="D1206" s="21" t="str">
        <f>IFERROR(IF(I1206=1,INDEX( {"chinese","english","math","physics","chemistry","biology","politics","history","geography"},MATCH(C1206,{"语文","英语","数学","物理","化学","生物","政治","历史","地理"},0)),IF(I1206=2,INDEX(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1206,{"单项选择","阅读理解","信息匹配","完形填空","短文填空","单句填空","短文改错","单句改错","句型转换","翻译短语","翻译句子","词汇/短语及固搭","完成句子","听力"},0)),"")), "")</f>
        <v/>
      </c>
      <c r="E1206" s="21" t="str">
        <f t="shared" si="148"/>
        <v>知识点</v>
      </c>
      <c r="F1206" s="21" t="str">
        <f t="shared" si="149"/>
        <v>亚</v>
      </c>
      <c r="G1206" s="21" t="str">
        <f>INDEX( {"body","discipline","area","topic","point"},MATCH(E1206,{"知识体","知识域","知识区","知识主题","知识点"},0))</f>
        <v>point</v>
      </c>
      <c r="H1206" s="21" t="str">
        <f>INDEX( {"super","just","sub","infras"},MATCH(F1206,{"超","恰","亚","次"},0))</f>
        <v>sub</v>
      </c>
      <c r="I1206" s="21">
        <f>MATCH(E1206,{"知识体","知识域","知识区","知识主题","知识点"},0)-1</f>
        <v>4</v>
      </c>
      <c r="J1206" s="21">
        <f>MATCH(F1206,{"超","恰","亚","次"},0)-1</f>
        <v>2</v>
      </c>
      <c r="K1206" s="21" t="str">
        <f t="shared" si="150"/>
        <v>生物</v>
      </c>
      <c r="L1206" s="26" t="s">
        <v>2030</v>
      </c>
      <c r="M1206" s="23"/>
      <c r="N1206" s="23"/>
      <c r="O1206" s="24" t="str">
        <f t="shared" si="144"/>
        <v xml:space="preserve">
  - 
    name:  比较过氧化氢在不同条件下的分解
    title:  比较过氧化氢在不同条件下的分解
    description: 
    koLyro: point
    koLyri:  sub
    son: </v>
      </c>
      <c r="P1206" s="27" t="str">
        <f t="shared" si="151"/>
        <v xml:space="preserve">
            - 
              name:  比较过氧化氢在不同条件下的分解
              title:  比较过氧化氢在不同条件下的分解
              description: 
              koLyro: point
              koLyri:  sub
              son: </v>
      </c>
    </row>
    <row r="1207" spans="1:16" ht="15" customHeight="1">
      <c r="A1207" s="20">
        <f t="shared" si="145"/>
        <v>4</v>
      </c>
      <c r="B1207" s="21" t="str">
        <f t="shared" si="146"/>
        <v>知识点</v>
      </c>
      <c r="C1207" s="21" t="str">
        <f t="shared" si="147"/>
        <v>酶的特性</v>
      </c>
      <c r="D1207" s="21" t="str">
        <f>IFERROR(IF(I1207=1,INDEX( {"chinese","english","math","physics","chemistry","biology","politics","history","geography"},MATCH(C1207,{"语文","英语","数学","物理","化学","生物","政治","历史","地理"},0)),IF(I1207=2,INDEX(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1207,{"单项选择","阅读理解","信息匹配","完形填空","短文填空","单句填空","短文改错","单句改错","句型转换","翻译短语","翻译句子","词汇/短语及固搭","完成句子","听力"},0)),"")), "")</f>
        <v/>
      </c>
      <c r="E1207" s="21" t="str">
        <f t="shared" si="148"/>
        <v>知识点</v>
      </c>
      <c r="F1207" s="21" t="str">
        <f t="shared" si="149"/>
        <v>恰</v>
      </c>
      <c r="G1207" s="21" t="str">
        <f>INDEX( {"body","discipline","area","topic","point"},MATCH(E1207,{"知识体","知识域","知识区","知识主题","知识点"},0))</f>
        <v>point</v>
      </c>
      <c r="H1207" s="21" t="str">
        <f>INDEX( {"super","just","sub","infras"},MATCH(F1207,{"超","恰","亚","次"},0))</f>
        <v>just</v>
      </c>
      <c r="I1207" s="21">
        <f>MATCH(E1207,{"知识体","知识域","知识区","知识主题","知识点"},0)-1</f>
        <v>4</v>
      </c>
      <c r="J1207" s="21">
        <f>MATCH(F1207,{"超","恰","亚","次"},0)-1</f>
        <v>1</v>
      </c>
      <c r="K1207" s="21" t="str">
        <f t="shared" si="150"/>
        <v>生物</v>
      </c>
      <c r="L1207" s="26" t="s">
        <v>2031</v>
      </c>
      <c r="M1207" s="23"/>
      <c r="N1207" s="23"/>
      <c r="O1207" s="24" t="str">
        <f t="shared" si="144"/>
        <v xml:space="preserve">
  - 
    name:  酶的特性
    title:  酶的特性
    description: 
    koLyro: point
    koLyri:  just
    son: </v>
      </c>
      <c r="P1207" s="27" t="str">
        <f t="shared" si="151"/>
        <v xml:space="preserve">
          - 
            name:  酶的特性
            title:  酶的特性
            description: 
            koLyro: point
            koLyri:  just
            son: </v>
      </c>
    </row>
    <row r="1208" spans="1:16" ht="15" customHeight="1">
      <c r="A1208" s="20">
        <f t="shared" si="145"/>
        <v>4</v>
      </c>
      <c r="B1208" s="21" t="str">
        <f t="shared" si="146"/>
        <v>知识点</v>
      </c>
      <c r="C1208" s="21" t="str">
        <f t="shared" si="147"/>
        <v>影响酶促反应速率的因素</v>
      </c>
      <c r="D1208" s="21" t="str">
        <f>IFERROR(IF(I1208=1,INDEX( {"chinese","english","math","physics","chemistry","biology","politics","history","geography"},MATCH(C1208,{"语文","英语","数学","物理","化学","生物","政治","历史","地理"},0)),IF(I1208=2,INDEX(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1208,{"单项选择","阅读理解","信息匹配","完形填空","短文填空","单句填空","短文改错","单句改错","句型转换","翻译短语","翻译句子","词汇/短语及固搭","完成句子","听力"},0)),"")), "")</f>
        <v/>
      </c>
      <c r="E1208" s="21" t="str">
        <f t="shared" si="148"/>
        <v>知识点</v>
      </c>
      <c r="F1208" s="21" t="str">
        <f t="shared" si="149"/>
        <v>恰</v>
      </c>
      <c r="G1208" s="21" t="str">
        <f>INDEX( {"body","discipline","area","topic","point"},MATCH(E1208,{"知识体","知识域","知识区","知识主题","知识点"},0))</f>
        <v>point</v>
      </c>
      <c r="H1208" s="21" t="str">
        <f>INDEX( {"super","just","sub","infras"},MATCH(F1208,{"超","恰","亚","次"},0))</f>
        <v>just</v>
      </c>
      <c r="I1208" s="21">
        <f>MATCH(E1208,{"知识体","知识域","知识区","知识主题","知识点"},0)-1</f>
        <v>4</v>
      </c>
      <c r="J1208" s="21">
        <f>MATCH(F1208,{"超","恰","亚","次"},0)-1</f>
        <v>1</v>
      </c>
      <c r="K1208" s="21" t="str">
        <f t="shared" si="150"/>
        <v>生物</v>
      </c>
      <c r="L1208" s="26" t="s">
        <v>2032</v>
      </c>
      <c r="M1208" s="23"/>
      <c r="N1208" s="23"/>
      <c r="O1208" s="24" t="str">
        <f t="shared" si="144"/>
        <v xml:space="preserve">
  - 
    name:  影响酶促反应速率的因素
    title:  影响酶促反应速率的因素
    description: 
    koLyro: point
    koLyri:  just
    son: </v>
      </c>
      <c r="P1208" s="27" t="str">
        <f t="shared" si="151"/>
        <v xml:space="preserve">
          - 
            name:  影响酶促反应速率的因素
            title:  影响酶促反应速率的因素
            description: 
            koLyro: point
            koLyri:  just
            son: </v>
      </c>
    </row>
    <row r="1209" spans="1:16" ht="15" customHeight="1">
      <c r="A1209" s="20">
        <f t="shared" si="145"/>
        <v>4</v>
      </c>
      <c r="B1209" s="21" t="str">
        <f t="shared" si="146"/>
        <v>知识点</v>
      </c>
      <c r="C1209" s="21" t="str">
        <f t="shared" si="147"/>
        <v>酶相关实验探究</v>
      </c>
      <c r="D1209" s="21" t="str">
        <f>IFERROR(IF(I1209=1,INDEX( {"chinese","english","math","physics","chemistry","biology","politics","history","geography"},MATCH(C1209,{"语文","英语","数学","物理","化学","生物","政治","历史","地理"},0)),IF(I1209=2,INDEX(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1209,{"单项选择","阅读理解","信息匹配","完形填空","短文填空","单句填空","短文改错","单句改错","句型转换","翻译短语","翻译句子","词汇/短语及固搭","完成句子","听力"},0)),"")), "")</f>
        <v/>
      </c>
      <c r="E1209" s="21" t="str">
        <f t="shared" si="148"/>
        <v>知识点</v>
      </c>
      <c r="F1209" s="21" t="str">
        <f t="shared" si="149"/>
        <v>恰</v>
      </c>
      <c r="G1209" s="21" t="str">
        <f>INDEX( {"body","discipline","area","topic","point"},MATCH(E1209,{"知识体","知识域","知识区","知识主题","知识点"},0))</f>
        <v>point</v>
      </c>
      <c r="H1209" s="21" t="str">
        <f>INDEX( {"super","just","sub","infras"},MATCH(F1209,{"超","恰","亚","次"},0))</f>
        <v>just</v>
      </c>
      <c r="I1209" s="21">
        <f>MATCH(E1209,{"知识体","知识域","知识区","知识主题","知识点"},0)-1</f>
        <v>4</v>
      </c>
      <c r="J1209" s="21">
        <f>MATCH(F1209,{"超","恰","亚","次"},0)-1</f>
        <v>1</v>
      </c>
      <c r="K1209" s="21" t="str">
        <f t="shared" si="150"/>
        <v>生物</v>
      </c>
      <c r="L1209" s="26" t="s">
        <v>2033</v>
      </c>
      <c r="M1209" s="23"/>
      <c r="N1209" s="23"/>
      <c r="O1209" s="24" t="str">
        <f t="shared" si="144"/>
        <v xml:space="preserve">
  - 
    name:  酶相关实验探究
    title:  酶相关实验探究
    description: 
    koLyro: point
    koLyri:  just
    son: </v>
      </c>
      <c r="P1209" s="27" t="str">
        <f t="shared" si="151"/>
        <v xml:space="preserve">
          - 
            name:  酶相关实验探究
            title:  酶相关实验探究
            description: 
            koLyro: point
            koLyri:  just
            son: </v>
      </c>
    </row>
    <row r="1210" spans="1:16" ht="15" customHeight="1">
      <c r="A1210" s="20">
        <f t="shared" si="145"/>
        <v>3</v>
      </c>
      <c r="B1210" s="21" t="str">
        <f t="shared" si="146"/>
        <v>知识主题</v>
      </c>
      <c r="C1210" s="21" t="str">
        <f t="shared" si="147"/>
        <v>2.细胞的能量“通货”──ATP</v>
      </c>
      <c r="D1210" s="21" t="str">
        <f>IFERROR(IF(I1210=1,INDEX( {"chinese","english","math","physics","chemistry","biology","politics","history","geography"},MATCH(C1210,{"语文","英语","数学","物理","化学","生物","政治","历史","地理"},0)),IF(I1210=2,INDEX(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1210,{"单项选择","阅读理解","信息匹配","完形填空","短文填空","单句填空","短文改错","单句改错","句型转换","翻译短语","翻译句子","词汇/短语及固搭","完成句子","听力"},0)),"")), "")</f>
        <v/>
      </c>
      <c r="E1210" s="21" t="str">
        <f t="shared" si="148"/>
        <v>知识主题</v>
      </c>
      <c r="F1210" s="21" t="str">
        <f t="shared" si="149"/>
        <v>恰</v>
      </c>
      <c r="G1210" s="21" t="str">
        <f>INDEX( {"body","discipline","area","topic","point"},MATCH(E1210,{"知识体","知识域","知识区","知识主题","知识点"},0))</f>
        <v>topic</v>
      </c>
      <c r="H1210" s="21" t="str">
        <f>INDEX( {"super","just","sub","infras"},MATCH(F1210,{"超","恰","亚","次"},0))</f>
        <v>just</v>
      </c>
      <c r="I1210" s="21">
        <f>MATCH(E1210,{"知识体","知识域","知识区","知识主题","知识点"},0)-1</f>
        <v>3</v>
      </c>
      <c r="J1210" s="21">
        <f>MATCH(F1210,{"超","恰","亚","次"},0)-1</f>
        <v>1</v>
      </c>
      <c r="K1210" s="21" t="str">
        <f t="shared" si="150"/>
        <v>生物</v>
      </c>
      <c r="L1210" s="26" t="s">
        <v>2034</v>
      </c>
      <c r="M1210" s="23"/>
      <c r="N1210" s="23"/>
      <c r="O1210" s="24" t="str">
        <f t="shared" si="144"/>
        <v xml:space="preserve">
  - 
    name:  2.细胞的能量“通货”──ATP
    title:  2.细胞的能量“通货”──ATP
    description: 
    koLyro: topic
    koLyri:  just
    son: </v>
      </c>
      <c r="P1210" s="27" t="str">
        <f t="shared" si="151"/>
        <v xml:space="preserve">
        - 
          name:  2.细胞的能量“通货”──ATP
          title:  2.细胞的能量“通货”──ATP
          description: 
          koLyro: topic
          koLyri:  just
          son: </v>
      </c>
    </row>
    <row r="1211" spans="1:16" ht="15" customHeight="1">
      <c r="A1211" s="20">
        <f t="shared" si="145"/>
        <v>4</v>
      </c>
      <c r="B1211" s="21" t="str">
        <f t="shared" si="146"/>
        <v>知识点</v>
      </c>
      <c r="C1211" s="21" t="str">
        <f t="shared" si="147"/>
        <v>ATP的结构</v>
      </c>
      <c r="D1211" s="21" t="str">
        <f>IFERROR(IF(I1211=1,INDEX( {"chinese","english","math","physics","chemistry","biology","politics","history","geography"},MATCH(C1211,{"语文","英语","数学","物理","化学","生物","政治","历史","地理"},0)),IF(I1211=2,INDEX(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1211,{"单项选择","阅读理解","信息匹配","完形填空","短文填空","单句填空","短文改错","单句改错","句型转换","翻译短语","翻译句子","词汇/短语及固搭","完成句子","听力"},0)),"")), "")</f>
        <v/>
      </c>
      <c r="E1211" s="21" t="str">
        <f t="shared" si="148"/>
        <v>知识点</v>
      </c>
      <c r="F1211" s="21" t="str">
        <f t="shared" si="149"/>
        <v>恰</v>
      </c>
      <c r="G1211" s="21" t="str">
        <f>INDEX( {"body","discipline","area","topic","point"},MATCH(E1211,{"知识体","知识域","知识区","知识主题","知识点"},0))</f>
        <v>point</v>
      </c>
      <c r="H1211" s="21" t="str">
        <f>INDEX( {"super","just","sub","infras"},MATCH(F1211,{"超","恰","亚","次"},0))</f>
        <v>just</v>
      </c>
      <c r="I1211" s="21">
        <f>MATCH(E1211,{"知识体","知识域","知识区","知识主题","知识点"},0)-1</f>
        <v>4</v>
      </c>
      <c r="J1211" s="21">
        <f>MATCH(F1211,{"超","恰","亚","次"},0)-1</f>
        <v>1</v>
      </c>
      <c r="K1211" s="21" t="str">
        <f t="shared" si="150"/>
        <v>生物</v>
      </c>
      <c r="L1211" s="26" t="s">
        <v>2035</v>
      </c>
      <c r="M1211" s="23"/>
      <c r="N1211" s="23"/>
      <c r="O1211" s="24" t="str">
        <f t="shared" si="144"/>
        <v xml:space="preserve">
  - 
    name:  ATP的结构
    title:  ATP的结构
    description: 
    koLyro: point
    koLyri:  just
    son: </v>
      </c>
      <c r="P1211" s="27" t="str">
        <f t="shared" si="151"/>
        <v xml:space="preserve">
          - 
            name:  ATP的结构
            title:  ATP的结构
            description: 
            koLyro: point
            koLyri:  just
            son: </v>
      </c>
    </row>
    <row r="1212" spans="1:16" ht="15" customHeight="1">
      <c r="A1212" s="20">
        <f t="shared" si="145"/>
        <v>5</v>
      </c>
      <c r="B1212" s="21" t="str">
        <f t="shared" si="146"/>
        <v>知识亚点</v>
      </c>
      <c r="C1212" s="21" t="str">
        <f t="shared" si="147"/>
        <v>ATP的元素组成</v>
      </c>
      <c r="D1212" s="21" t="str">
        <f>IFERROR(IF(I1212=1,INDEX( {"chinese","english","math","physics","chemistry","biology","politics","history","geography"},MATCH(C1212,{"语文","英语","数学","物理","化学","生物","政治","历史","地理"},0)),IF(I1212=2,INDEX(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1212,{"单项选择","阅读理解","信息匹配","完形填空","短文填空","单句填空","短文改错","单句改错","句型转换","翻译短语","翻译句子","词汇/短语及固搭","完成句子","听力"},0)),"")), "")</f>
        <v/>
      </c>
      <c r="E1212" s="21" t="str">
        <f t="shared" si="148"/>
        <v>知识点</v>
      </c>
      <c r="F1212" s="21" t="str">
        <f t="shared" si="149"/>
        <v>亚</v>
      </c>
      <c r="G1212" s="21" t="str">
        <f>INDEX( {"body","discipline","area","topic","point"},MATCH(E1212,{"知识体","知识域","知识区","知识主题","知识点"},0))</f>
        <v>point</v>
      </c>
      <c r="H1212" s="21" t="str">
        <f>INDEX( {"super","just","sub","infras"},MATCH(F1212,{"超","恰","亚","次"},0))</f>
        <v>sub</v>
      </c>
      <c r="I1212" s="21">
        <f>MATCH(E1212,{"知识体","知识域","知识区","知识主题","知识点"},0)-1</f>
        <v>4</v>
      </c>
      <c r="J1212" s="21">
        <f>MATCH(F1212,{"超","恰","亚","次"},0)-1</f>
        <v>2</v>
      </c>
      <c r="K1212" s="21" t="str">
        <f t="shared" si="150"/>
        <v>生物</v>
      </c>
      <c r="L1212" s="26" t="s">
        <v>2036</v>
      </c>
      <c r="M1212" s="23"/>
      <c r="N1212" s="23"/>
      <c r="O1212" s="24" t="str">
        <f t="shared" si="144"/>
        <v xml:space="preserve">
  - 
    name:  ATP的元素组成
    title:  ATP的元素组成
    description: 
    koLyro: point
    koLyri:  sub
    son: </v>
      </c>
      <c r="P1212" s="27" t="str">
        <f t="shared" si="151"/>
        <v xml:space="preserve">
            - 
              name:  ATP的元素组成
              title:  ATP的元素组成
              description: 
              koLyro: point
              koLyri:  sub
              son: </v>
      </c>
    </row>
    <row r="1213" spans="1:16" ht="15" customHeight="1">
      <c r="A1213" s="20">
        <f t="shared" si="145"/>
        <v>5</v>
      </c>
      <c r="B1213" s="21" t="str">
        <f t="shared" si="146"/>
        <v>知识亚点</v>
      </c>
      <c r="C1213" s="21" t="str">
        <f t="shared" si="147"/>
        <v>不同物质中A代表的含义</v>
      </c>
      <c r="D1213" s="21" t="str">
        <f>IFERROR(IF(I1213=1,INDEX( {"chinese","english","math","physics","chemistry","biology","politics","history","geography"},MATCH(C1213,{"语文","英语","数学","物理","化学","生物","政治","历史","地理"},0)),IF(I1213=2,INDEX(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1213,{"单项选择","阅读理解","信息匹配","完形填空","短文填空","单句填空","短文改错","单句改错","句型转换","翻译短语","翻译句子","词汇/短语及固搭","完成句子","听力"},0)),"")), "")</f>
        <v/>
      </c>
      <c r="E1213" s="21" t="str">
        <f t="shared" si="148"/>
        <v>知识点</v>
      </c>
      <c r="F1213" s="21" t="str">
        <f t="shared" si="149"/>
        <v>亚</v>
      </c>
      <c r="G1213" s="21" t="str">
        <f>INDEX( {"body","discipline","area","topic","point"},MATCH(E1213,{"知识体","知识域","知识区","知识主题","知识点"},0))</f>
        <v>point</v>
      </c>
      <c r="H1213" s="21" t="str">
        <f>INDEX( {"super","just","sub","infras"},MATCH(F1213,{"超","恰","亚","次"},0))</f>
        <v>sub</v>
      </c>
      <c r="I1213" s="21">
        <f>MATCH(E1213,{"知识体","知识域","知识区","知识主题","知识点"},0)-1</f>
        <v>4</v>
      </c>
      <c r="J1213" s="21">
        <f>MATCH(F1213,{"超","恰","亚","次"},0)-1</f>
        <v>2</v>
      </c>
      <c r="K1213" s="21" t="str">
        <f t="shared" si="150"/>
        <v>生物</v>
      </c>
      <c r="L1213" s="26" t="s">
        <v>2037</v>
      </c>
      <c r="M1213" s="23"/>
      <c r="N1213" s="23"/>
      <c r="O1213" s="24" t="str">
        <f t="shared" si="144"/>
        <v xml:space="preserve">
  - 
    name:  不同物质中A代表的含义
    title:  不同物质中A代表的含义
    description: 
    koLyro: point
    koLyri:  sub
    son: </v>
      </c>
      <c r="P1213" s="27" t="str">
        <f t="shared" si="151"/>
        <v xml:space="preserve">
            - 
              name:  不同物质中A代表的含义
              title:  不同物质中A代表的含义
              description: 
              koLyro: point
              koLyri:  sub
              son: </v>
      </c>
    </row>
    <row r="1214" spans="1:16" ht="15" customHeight="1">
      <c r="A1214" s="20">
        <f t="shared" si="145"/>
        <v>4</v>
      </c>
      <c r="B1214" s="21" t="str">
        <f t="shared" si="146"/>
        <v>知识点</v>
      </c>
      <c r="C1214" s="21" t="str">
        <f t="shared" si="147"/>
        <v>ATP的功能</v>
      </c>
      <c r="D1214" s="21" t="str">
        <f>IFERROR(IF(I1214=1,INDEX( {"chinese","english","math","physics","chemistry","biology","politics","history","geography"},MATCH(C1214,{"语文","英语","数学","物理","化学","生物","政治","历史","地理"},0)),IF(I1214=2,INDEX(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1214,{"单项选择","阅读理解","信息匹配","完形填空","短文填空","单句填空","短文改错","单句改错","句型转换","翻译短语","翻译句子","词汇/短语及固搭","完成句子","听力"},0)),"")), "")</f>
        <v/>
      </c>
      <c r="E1214" s="21" t="str">
        <f t="shared" si="148"/>
        <v>知识点</v>
      </c>
      <c r="F1214" s="21" t="str">
        <f t="shared" si="149"/>
        <v>恰</v>
      </c>
      <c r="G1214" s="21" t="str">
        <f>INDEX( {"body","discipline","area","topic","point"},MATCH(E1214,{"知识体","知识域","知识区","知识主题","知识点"},0))</f>
        <v>point</v>
      </c>
      <c r="H1214" s="21" t="str">
        <f>INDEX( {"super","just","sub","infras"},MATCH(F1214,{"超","恰","亚","次"},0))</f>
        <v>just</v>
      </c>
      <c r="I1214" s="21">
        <f>MATCH(E1214,{"知识体","知识域","知识区","知识主题","知识点"},0)-1</f>
        <v>4</v>
      </c>
      <c r="J1214" s="21">
        <f>MATCH(F1214,{"超","恰","亚","次"},0)-1</f>
        <v>1</v>
      </c>
      <c r="K1214" s="21" t="str">
        <f t="shared" si="150"/>
        <v>生物</v>
      </c>
      <c r="L1214" s="26" t="s">
        <v>2038</v>
      </c>
      <c r="M1214" s="23"/>
      <c r="N1214" s="23"/>
      <c r="O1214" s="24" t="str">
        <f t="shared" si="144"/>
        <v xml:space="preserve">
  - 
    name:  ATP的功能
    title:  ATP的功能
    description: 
    koLyro: point
    koLyri:  just
    son: </v>
      </c>
      <c r="P1214" s="27" t="str">
        <f t="shared" si="151"/>
        <v xml:space="preserve">
          - 
            name:  ATP的功能
            title:  ATP的功能
            description: 
            koLyro: point
            koLyri:  just
            son: </v>
      </c>
    </row>
    <row r="1215" spans="1:16" ht="15" customHeight="1">
      <c r="A1215" s="20">
        <f t="shared" si="145"/>
        <v>4</v>
      </c>
      <c r="B1215" s="21" t="str">
        <f t="shared" si="146"/>
        <v>知识点</v>
      </c>
      <c r="C1215" s="21" t="str">
        <f t="shared" si="147"/>
        <v>ATP产生速率与氧气供应速率的关系</v>
      </c>
      <c r="D1215" s="21" t="str">
        <f>IFERROR(IF(I1215=1,INDEX( {"chinese","english","math","physics","chemistry","biology","politics","history","geography"},MATCH(C1215,{"语文","英语","数学","物理","化学","生物","政治","历史","地理"},0)),IF(I1215=2,INDEX(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1215,{"单项选择","阅读理解","信息匹配","完形填空","短文填空","单句填空","短文改错","单句改错","句型转换","翻译短语","翻译句子","词汇/短语及固搭","完成句子","听力"},0)),"")), "")</f>
        <v/>
      </c>
      <c r="E1215" s="21" t="str">
        <f t="shared" si="148"/>
        <v>知识点</v>
      </c>
      <c r="F1215" s="21" t="str">
        <f t="shared" si="149"/>
        <v>恰</v>
      </c>
      <c r="G1215" s="21" t="str">
        <f>INDEX( {"body","discipline","area","topic","point"},MATCH(E1215,{"知识体","知识域","知识区","知识主题","知识点"},0))</f>
        <v>point</v>
      </c>
      <c r="H1215" s="21" t="str">
        <f>INDEX( {"super","just","sub","infras"},MATCH(F1215,{"超","恰","亚","次"},0))</f>
        <v>just</v>
      </c>
      <c r="I1215" s="21">
        <f>MATCH(E1215,{"知识体","知识域","知识区","知识主题","知识点"},0)-1</f>
        <v>4</v>
      </c>
      <c r="J1215" s="21">
        <f>MATCH(F1215,{"超","恰","亚","次"},0)-1</f>
        <v>1</v>
      </c>
      <c r="K1215" s="21" t="str">
        <f t="shared" si="150"/>
        <v>生物</v>
      </c>
      <c r="L1215" s="26" t="s">
        <v>2039</v>
      </c>
      <c r="M1215" s="23"/>
      <c r="N1215" s="23"/>
      <c r="O1215" s="24" t="str">
        <f t="shared" si="144"/>
        <v xml:space="preserve">
  - 
    name:  ATP产生速率与氧气供应速率的关系
    title:  ATP产生速率与氧气供应速率的关系
    description: 
    koLyro: point
    koLyri:  just
    son: </v>
      </c>
      <c r="P1215" s="27" t="str">
        <f t="shared" si="151"/>
        <v xml:space="preserve">
          - 
            name:  ATP产生速率与氧气供应速率的关系
            title:  ATP产生速率与氧气供应速率的关系
            description: 
            koLyro: point
            koLyri:  just
            son: </v>
      </c>
    </row>
    <row r="1216" spans="1:16" ht="15" customHeight="1">
      <c r="A1216" s="20">
        <f t="shared" si="145"/>
        <v>4</v>
      </c>
      <c r="B1216" s="21" t="str">
        <f t="shared" si="146"/>
        <v>知识点</v>
      </c>
      <c r="C1216" s="21" t="str">
        <f t="shared" si="147"/>
        <v>ATP和ADP的相互转化</v>
      </c>
      <c r="D1216" s="21" t="str">
        <f>IFERROR(IF(I1216=1,INDEX( {"chinese","english","math","physics","chemistry","biology","politics","history","geography"},MATCH(C1216,{"语文","英语","数学","物理","化学","生物","政治","历史","地理"},0)),IF(I1216=2,INDEX(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1216,{"单项选择","阅读理解","信息匹配","完形填空","短文填空","单句填空","短文改错","单句改错","句型转换","翻译短语","翻译句子","词汇/短语及固搭","完成句子","听力"},0)),"")), "")</f>
        <v/>
      </c>
      <c r="E1216" s="21" t="str">
        <f t="shared" si="148"/>
        <v>知识点</v>
      </c>
      <c r="F1216" s="21" t="str">
        <f t="shared" si="149"/>
        <v>恰</v>
      </c>
      <c r="G1216" s="21" t="str">
        <f>INDEX( {"body","discipline","area","topic","point"},MATCH(E1216,{"知识体","知识域","知识区","知识主题","知识点"},0))</f>
        <v>point</v>
      </c>
      <c r="H1216" s="21" t="str">
        <f>INDEX( {"super","just","sub","infras"},MATCH(F1216,{"超","恰","亚","次"},0))</f>
        <v>just</v>
      </c>
      <c r="I1216" s="21">
        <f>MATCH(E1216,{"知识体","知识域","知识区","知识主题","知识点"},0)-1</f>
        <v>4</v>
      </c>
      <c r="J1216" s="21">
        <f>MATCH(F1216,{"超","恰","亚","次"},0)-1</f>
        <v>1</v>
      </c>
      <c r="K1216" s="21" t="str">
        <f t="shared" si="150"/>
        <v>生物</v>
      </c>
      <c r="L1216" s="26" t="s">
        <v>2040</v>
      </c>
      <c r="M1216" s="23"/>
      <c r="N1216" s="23"/>
      <c r="O1216" s="24" t="str">
        <f t="shared" si="144"/>
        <v xml:space="preserve">
  - 
    name:  ATP和ADP的相互转化
    title:  ATP和ADP的相互转化
    description: 
    koLyro: point
    koLyri:  just
    son: </v>
      </c>
      <c r="P1216" s="27" t="str">
        <f t="shared" si="151"/>
        <v xml:space="preserve">
          - 
            name:  ATP和ADP的相互转化
            title:  ATP和ADP的相互转化
            description: 
            koLyro: point
            koLyri:  just
            son: </v>
      </c>
    </row>
    <row r="1217" spans="1:16" ht="15" customHeight="1">
      <c r="A1217" s="20">
        <f t="shared" si="145"/>
        <v>4</v>
      </c>
      <c r="B1217" s="21" t="str">
        <f t="shared" si="146"/>
        <v>知识点</v>
      </c>
      <c r="C1217" s="21" t="str">
        <f t="shared" si="147"/>
        <v>ATP形成途径与场所</v>
      </c>
      <c r="D1217" s="21" t="str">
        <f>IFERROR(IF(I1217=1,INDEX( {"chinese","english","math","physics","chemistry","biology","politics","history","geography"},MATCH(C1217,{"语文","英语","数学","物理","化学","生物","政治","历史","地理"},0)),IF(I1217=2,INDEX(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1217,{"单项选择","阅读理解","信息匹配","完形填空","短文填空","单句填空","短文改错","单句改错","句型转换","翻译短语","翻译句子","词汇/短语及固搭","完成句子","听力"},0)),"")), "")</f>
        <v/>
      </c>
      <c r="E1217" s="21" t="str">
        <f t="shared" si="148"/>
        <v>知识点</v>
      </c>
      <c r="F1217" s="21" t="str">
        <f t="shared" si="149"/>
        <v>恰</v>
      </c>
      <c r="G1217" s="21" t="str">
        <f>INDEX( {"body","discipline","area","topic","point"},MATCH(E1217,{"知识体","知识域","知识区","知识主题","知识点"},0))</f>
        <v>point</v>
      </c>
      <c r="H1217" s="21" t="str">
        <f>INDEX( {"super","just","sub","infras"},MATCH(F1217,{"超","恰","亚","次"},0))</f>
        <v>just</v>
      </c>
      <c r="I1217" s="21">
        <f>MATCH(E1217,{"知识体","知识域","知识区","知识主题","知识点"},0)-1</f>
        <v>4</v>
      </c>
      <c r="J1217" s="21">
        <f>MATCH(F1217,{"超","恰","亚","次"},0)-1</f>
        <v>1</v>
      </c>
      <c r="K1217" s="21" t="str">
        <f t="shared" si="150"/>
        <v>生物</v>
      </c>
      <c r="L1217" s="26" t="s">
        <v>2041</v>
      </c>
      <c r="M1217" s="23"/>
      <c r="N1217" s="23"/>
      <c r="O1217" s="24" t="str">
        <f t="shared" si="144"/>
        <v xml:space="preserve">
  - 
    name:  ATP形成途径与场所
    title:  ATP形成途径与场所
    description: 
    koLyro: point
    koLyri:  just
    son: </v>
      </c>
      <c r="P1217" s="27" t="str">
        <f t="shared" si="151"/>
        <v xml:space="preserve">
          - 
            name:  ATP形成途径与场所
            title:  ATP形成途径与场所
            description: 
            koLyro: point
            koLyri:  just
            son: </v>
      </c>
    </row>
    <row r="1218" spans="1:16" ht="15" customHeight="1">
      <c r="A1218" s="20">
        <f t="shared" si="145"/>
        <v>4</v>
      </c>
      <c r="B1218" s="21" t="str">
        <f t="shared" si="146"/>
        <v>知识点</v>
      </c>
      <c r="C1218" s="21" t="str">
        <f t="shared" si="147"/>
        <v>生物体内与能源有关的物质</v>
      </c>
      <c r="D1218" s="21" t="str">
        <f>IFERROR(IF(I1218=1,INDEX( {"chinese","english","math","physics","chemistry","biology","politics","history","geography"},MATCH(C1218,{"语文","英语","数学","物理","化学","生物","政治","历史","地理"},0)),IF(I1218=2,INDEX(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1218,{"单项选择","阅读理解","信息匹配","完形填空","短文填空","单句填空","短文改错","单句改错","句型转换","翻译短语","翻译句子","词汇/短语及固搭","完成句子","听力"},0)),"")), "")</f>
        <v/>
      </c>
      <c r="E1218" s="21" t="str">
        <f t="shared" si="148"/>
        <v>知识点</v>
      </c>
      <c r="F1218" s="21" t="str">
        <f t="shared" si="149"/>
        <v>恰</v>
      </c>
      <c r="G1218" s="21" t="str">
        <f>INDEX( {"body","discipline","area","topic","point"},MATCH(E1218,{"知识体","知识域","知识区","知识主题","知识点"},0))</f>
        <v>point</v>
      </c>
      <c r="H1218" s="21" t="str">
        <f>INDEX( {"super","just","sub","infras"},MATCH(F1218,{"超","恰","亚","次"},0))</f>
        <v>just</v>
      </c>
      <c r="I1218" s="21">
        <f>MATCH(E1218,{"知识体","知识域","知识区","知识主题","知识点"},0)-1</f>
        <v>4</v>
      </c>
      <c r="J1218" s="21">
        <f>MATCH(F1218,{"超","恰","亚","次"},0)-1</f>
        <v>1</v>
      </c>
      <c r="K1218" s="21" t="str">
        <f t="shared" si="150"/>
        <v>生物</v>
      </c>
      <c r="L1218" s="26" t="s">
        <v>2042</v>
      </c>
      <c r="M1218" s="23"/>
      <c r="N1218" s="23"/>
      <c r="O1218" s="24" t="str">
        <f t="shared" si="144"/>
        <v xml:space="preserve">
  - 
    name:  生物体内与能源有关的物质
    title:  生物体内与能源有关的物质
    description: 
    koLyro: point
    koLyri:  just
    son: </v>
      </c>
      <c r="P1218" s="27" t="str">
        <f t="shared" si="151"/>
        <v xml:space="preserve">
          - 
            name:  生物体内与能源有关的物质
            title:  生物体内与能源有关的物质
            description: 
            koLyro: point
            koLyri:  just
            son: </v>
      </c>
    </row>
    <row r="1219" spans="1:16" ht="15" customHeight="1">
      <c r="A1219" s="20">
        <f t="shared" si="145"/>
        <v>3</v>
      </c>
      <c r="B1219" s="21" t="str">
        <f t="shared" si="146"/>
        <v>知识主题</v>
      </c>
      <c r="C1219" s="21" t="str">
        <f t="shared" si="147"/>
        <v>3.ATP的主要来源──细胞呼吸</v>
      </c>
      <c r="D1219" s="21" t="str">
        <f>IFERROR(IF(I1219=1,INDEX( {"chinese","english","math","physics","chemistry","biology","politics","history","geography"},MATCH(C1219,{"语文","英语","数学","物理","化学","生物","政治","历史","地理"},0)),IF(I1219=2,INDEX(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1219,{"单项选择","阅读理解","信息匹配","完形填空","短文填空","单句填空","短文改错","单句改错","句型转换","翻译短语","翻译句子","词汇/短语及固搭","完成句子","听力"},0)),"")), "")</f>
        <v/>
      </c>
      <c r="E1219" s="21" t="str">
        <f t="shared" si="148"/>
        <v>知识主题</v>
      </c>
      <c r="F1219" s="21" t="str">
        <f t="shared" si="149"/>
        <v>恰</v>
      </c>
      <c r="G1219" s="21" t="str">
        <f>INDEX( {"body","discipline","area","topic","point"},MATCH(E1219,{"知识体","知识域","知识区","知识主题","知识点"},0))</f>
        <v>topic</v>
      </c>
      <c r="H1219" s="21" t="str">
        <f>INDEX( {"super","just","sub","infras"},MATCH(F1219,{"超","恰","亚","次"},0))</f>
        <v>just</v>
      </c>
      <c r="I1219" s="21">
        <f>MATCH(E1219,{"知识体","知识域","知识区","知识主题","知识点"},0)-1</f>
        <v>3</v>
      </c>
      <c r="J1219" s="21">
        <f>MATCH(F1219,{"超","恰","亚","次"},0)-1</f>
        <v>1</v>
      </c>
      <c r="K1219" s="21" t="str">
        <f t="shared" si="150"/>
        <v>生物</v>
      </c>
      <c r="L1219" s="26" t="s">
        <v>2043</v>
      </c>
      <c r="M1219" s="23"/>
      <c r="N1219" s="23"/>
      <c r="O1219" s="24" t="str">
        <f t="shared" ref="O1219:O1282" si="152">SUBSTITUTE(SUBSTITUTE(SUBSTITUTE(SUBSTITUTE($O$1,"NAME",IF(D1219="",C1219,D1219)),"TITLE",C1219),"KO_LYRO",G1219),"KO_LYRI",H1219)</f>
        <v xml:space="preserve">
  - 
    name:  3.ATP的主要来源──细胞呼吸
    title:  3.ATP的主要来源──细胞呼吸
    description: 
    koLyro: topic
    koLyri:  just
    son: </v>
      </c>
      <c r="P1219" s="27" t="str">
        <f t="shared" si="151"/>
        <v xml:space="preserve">
        - 
          name:  3.ATP的主要来源──细胞呼吸
          title:  3.ATP的主要来源──细胞呼吸
          description: 
          koLyro: topic
          koLyri:  just
          son: </v>
      </c>
    </row>
    <row r="1220" spans="1:16" ht="15" customHeight="1">
      <c r="A1220" s="20">
        <f t="shared" ref="A1220:A1283" si="153">IFERROR(FIND("├",L1220),0)</f>
        <v>4</v>
      </c>
      <c r="B1220" s="21" t="str">
        <f t="shared" ref="B1220:B1283" si="154">MID(L1220,FIND("«",L1220)+1,FIND("»",L1220)-FIND("«",L1220)-1)</f>
        <v>知识点</v>
      </c>
      <c r="C1220" s="21" t="str">
        <f t="shared" ref="C1220:C1283" si="155">RIGHT(L1220,LEN(L1220)-FIND("»",L1220))</f>
        <v>细胞呼吸的概念</v>
      </c>
      <c r="D1220" s="21" t="str">
        <f>IFERROR(IF(I1220=1,INDEX( {"chinese","english","math","physics","chemistry","biology","politics","history","geography"},MATCH(C1220,{"语文","英语","数学","物理","化学","生物","政治","历史","地理"},0)),IF(I1220=2,INDEX(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1220,{"单项选择","阅读理解","信息匹配","完形填空","短文填空","单句填空","短文改错","单句改错","句型转换","翻译短语","翻译句子","词汇/短语及固搭","完成句子","听力"},0)),"")), "")</f>
        <v/>
      </c>
      <c r="E1220" s="21" t="str">
        <f t="shared" ref="E1220:E1283" si="156">SUBSTITUTE(SUBSTITUTE(SUBSTITUTE(SUBSTITUTE(B1220,"超",""),"恰",""),"亚",""),"次","")</f>
        <v>知识点</v>
      </c>
      <c r="F1220" s="21" t="str">
        <f t="shared" ref="F1220:F1283" si="157">IF(IFERROR(FIND("超",B1220),-1)&gt;0,"超",  IF(IFERROR(FIND("亚",B1220),-1)&gt;0,"亚",   IF(IFERROR(FIND("次",B1220),-1)&gt;0,"次",    "恰"  )))</f>
        <v>恰</v>
      </c>
      <c r="G1220" s="21" t="str">
        <f>INDEX( {"body","discipline","area","topic","point"},MATCH(E1220,{"知识体","知识域","知识区","知识主题","知识点"},0))</f>
        <v>point</v>
      </c>
      <c r="H1220" s="21" t="str">
        <f>INDEX( {"super","just","sub","infras"},MATCH(F1220,{"超","恰","亚","次"},0))</f>
        <v>just</v>
      </c>
      <c r="I1220" s="21">
        <f>MATCH(E1220,{"知识体","知识域","知识区","知识主题","知识点"},0)-1</f>
        <v>4</v>
      </c>
      <c r="J1220" s="21">
        <f>MATCH(F1220,{"超","恰","亚","次"},0)-1</f>
        <v>1</v>
      </c>
      <c r="K1220" s="21" t="str">
        <f t="shared" ref="K1220:K1283" si="158">IF(I1220=0,"",IF(I1220=1,C1220,K1219))</f>
        <v>生物</v>
      </c>
      <c r="L1220" s="26" t="s">
        <v>2044</v>
      </c>
      <c r="M1220" s="23"/>
      <c r="N1220" s="23"/>
      <c r="O1220" s="24" t="str">
        <f t="shared" si="152"/>
        <v xml:space="preserve">
  - 
    name:  细胞呼吸的概念
    title:  细胞呼吸的概念
    description: 
    koLyro: point
    koLyri:  just
    son: </v>
      </c>
      <c r="P1220" s="27" t="str">
        <f t="shared" si="151"/>
        <v xml:space="preserve">
          - 
            name:  细胞呼吸的概念
            title:  细胞呼吸的概念
            description: 
            koLyro: point
            koLyri:  just
            son: </v>
      </c>
    </row>
    <row r="1221" spans="1:16" ht="15" customHeight="1">
      <c r="A1221" s="20">
        <f t="shared" si="153"/>
        <v>4</v>
      </c>
      <c r="B1221" s="21" t="str">
        <f t="shared" si="154"/>
        <v>知识点</v>
      </c>
      <c r="C1221" s="21" t="str">
        <f t="shared" si="155"/>
        <v>有氧呼吸与无氧呼吸的比较</v>
      </c>
      <c r="D1221" s="21" t="str">
        <f>IFERROR(IF(I1221=1,INDEX( {"chinese","english","math","physics","chemistry","biology","politics","history","geography"},MATCH(C1221,{"语文","英语","数学","物理","化学","生物","政治","历史","地理"},0)),IF(I1221=2,INDEX(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1221,{"单项选择","阅读理解","信息匹配","完形填空","短文填空","单句填空","短文改错","单句改错","句型转换","翻译短语","翻译句子","词汇/短语及固搭","完成句子","听力"},0)),"")), "")</f>
        <v/>
      </c>
      <c r="E1221" s="21" t="str">
        <f t="shared" si="156"/>
        <v>知识点</v>
      </c>
      <c r="F1221" s="21" t="str">
        <f t="shared" si="157"/>
        <v>恰</v>
      </c>
      <c r="G1221" s="21" t="str">
        <f>INDEX( {"body","discipline","area","topic","point"},MATCH(E1221,{"知识体","知识域","知识区","知识主题","知识点"},0))</f>
        <v>point</v>
      </c>
      <c r="H1221" s="21" t="str">
        <f>INDEX( {"super","just","sub","infras"},MATCH(F1221,{"超","恰","亚","次"},0))</f>
        <v>just</v>
      </c>
      <c r="I1221" s="21">
        <f>MATCH(E1221,{"知识体","知识域","知识区","知识主题","知识点"},0)-1</f>
        <v>4</v>
      </c>
      <c r="J1221" s="21">
        <f>MATCH(F1221,{"超","恰","亚","次"},0)-1</f>
        <v>1</v>
      </c>
      <c r="K1221" s="21" t="str">
        <f t="shared" si="158"/>
        <v>生物</v>
      </c>
      <c r="L1221" s="26" t="s">
        <v>2045</v>
      </c>
      <c r="M1221" s="23"/>
      <c r="N1221" s="23"/>
      <c r="O1221" s="24" t="str">
        <f t="shared" si="152"/>
        <v xml:space="preserve">
  - 
    name:  有氧呼吸与无氧呼吸的比较
    title:  有氧呼吸与无氧呼吸的比较
    description: 
    koLyro: point
    koLyri:  just
    son: </v>
      </c>
      <c r="P1221" s="27" t="str">
        <f t="shared" ref="P1221:P1284" si="159">SUBSTITUTE(O1221,CHAR(10),CHAR(10)&amp;REPT("  ",A1221))</f>
        <v xml:space="preserve">
          - 
            name:  有氧呼吸与无氧呼吸的比较
            title:  有氧呼吸与无氧呼吸的比较
            description: 
            koLyro: point
            koLyri:  just
            son: </v>
      </c>
    </row>
    <row r="1222" spans="1:16" ht="15" customHeight="1">
      <c r="A1222" s="20">
        <f t="shared" si="153"/>
        <v>4</v>
      </c>
      <c r="B1222" s="21" t="str">
        <f t="shared" si="154"/>
        <v>知识点</v>
      </c>
      <c r="C1222" s="21" t="str">
        <f t="shared" si="155"/>
        <v>细胞呼吸的方式</v>
      </c>
      <c r="D1222" s="21" t="str">
        <f>IFERROR(IF(I1222=1,INDEX( {"chinese","english","math","physics","chemistry","biology","politics","history","geography"},MATCH(C1222,{"语文","英语","数学","物理","化学","生物","政治","历史","地理"},0)),IF(I1222=2,INDEX(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1222,{"单项选择","阅读理解","信息匹配","完形填空","短文填空","单句填空","短文改错","单句改错","句型转换","翻译短语","翻译句子","词汇/短语及固搭","完成句子","听力"},0)),"")), "")</f>
        <v/>
      </c>
      <c r="E1222" s="21" t="str">
        <f t="shared" si="156"/>
        <v>知识点</v>
      </c>
      <c r="F1222" s="21" t="str">
        <f t="shared" si="157"/>
        <v>恰</v>
      </c>
      <c r="G1222" s="21" t="str">
        <f>INDEX( {"body","discipline","area","topic","point"},MATCH(E1222,{"知识体","知识域","知识区","知识主题","知识点"},0))</f>
        <v>point</v>
      </c>
      <c r="H1222" s="21" t="str">
        <f>INDEX( {"super","just","sub","infras"},MATCH(F1222,{"超","恰","亚","次"},0))</f>
        <v>just</v>
      </c>
      <c r="I1222" s="21">
        <f>MATCH(E1222,{"知识体","知识域","知识区","知识主题","知识点"},0)-1</f>
        <v>4</v>
      </c>
      <c r="J1222" s="21">
        <f>MATCH(F1222,{"超","恰","亚","次"},0)-1</f>
        <v>1</v>
      </c>
      <c r="K1222" s="21" t="str">
        <f t="shared" si="158"/>
        <v>生物</v>
      </c>
      <c r="L1222" s="26" t="s">
        <v>2046</v>
      </c>
      <c r="M1222" s="23"/>
      <c r="N1222" s="23"/>
      <c r="O1222" s="24" t="str">
        <f t="shared" si="152"/>
        <v xml:space="preserve">
  - 
    name:  细胞呼吸的方式
    title:  细胞呼吸的方式
    description: 
    koLyro: point
    koLyri:  just
    son: </v>
      </c>
      <c r="P1222" s="27" t="str">
        <f t="shared" si="159"/>
        <v xml:space="preserve">
          - 
            name:  细胞呼吸的方式
            title:  细胞呼吸的方式
            description: 
            koLyro: point
            koLyri:  just
            son: </v>
      </c>
    </row>
    <row r="1223" spans="1:16" ht="15" customHeight="1">
      <c r="A1223" s="20">
        <f t="shared" si="153"/>
        <v>5</v>
      </c>
      <c r="B1223" s="21" t="str">
        <f t="shared" si="154"/>
        <v>知识亚点</v>
      </c>
      <c r="C1223" s="21" t="str">
        <f t="shared" si="155"/>
        <v>有氧呼吸</v>
      </c>
      <c r="D1223" s="21" t="str">
        <f>IFERROR(IF(I1223=1,INDEX( {"chinese","english","math","physics","chemistry","biology","politics","history","geography"},MATCH(C1223,{"语文","英语","数学","物理","化学","生物","政治","历史","地理"},0)),IF(I1223=2,INDEX(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1223,{"单项选择","阅读理解","信息匹配","完形填空","短文填空","单句填空","短文改错","单句改错","句型转换","翻译短语","翻译句子","词汇/短语及固搭","完成句子","听力"},0)),"")), "")</f>
        <v/>
      </c>
      <c r="E1223" s="21" t="str">
        <f t="shared" si="156"/>
        <v>知识点</v>
      </c>
      <c r="F1223" s="21" t="str">
        <f t="shared" si="157"/>
        <v>亚</v>
      </c>
      <c r="G1223" s="21" t="str">
        <f>INDEX( {"body","discipline","area","topic","point"},MATCH(E1223,{"知识体","知识域","知识区","知识主题","知识点"},0))</f>
        <v>point</v>
      </c>
      <c r="H1223" s="21" t="str">
        <f>INDEX( {"super","just","sub","infras"},MATCH(F1223,{"超","恰","亚","次"},0))</f>
        <v>sub</v>
      </c>
      <c r="I1223" s="21">
        <f>MATCH(E1223,{"知识体","知识域","知识区","知识主题","知识点"},0)-1</f>
        <v>4</v>
      </c>
      <c r="J1223" s="21">
        <f>MATCH(F1223,{"超","恰","亚","次"},0)-1</f>
        <v>2</v>
      </c>
      <c r="K1223" s="21" t="str">
        <f t="shared" si="158"/>
        <v>生物</v>
      </c>
      <c r="L1223" s="26" t="s">
        <v>2047</v>
      </c>
      <c r="M1223" s="23"/>
      <c r="N1223" s="23"/>
      <c r="O1223" s="24" t="str">
        <f t="shared" si="152"/>
        <v xml:space="preserve">
  - 
    name:  有氧呼吸
    title:  有氧呼吸
    description: 
    koLyro: point
    koLyri:  sub
    son: </v>
      </c>
      <c r="P1223" s="27" t="str">
        <f t="shared" si="159"/>
        <v xml:space="preserve">
            - 
              name:  有氧呼吸
              title:  有氧呼吸
              description: 
              koLyro: point
              koLyri:  sub
              son: </v>
      </c>
    </row>
    <row r="1224" spans="1:16" ht="15" customHeight="1">
      <c r="A1224" s="20">
        <f t="shared" si="153"/>
        <v>5</v>
      </c>
      <c r="B1224" s="21" t="str">
        <f t="shared" si="154"/>
        <v>知识亚点</v>
      </c>
      <c r="C1224" s="21" t="str">
        <f t="shared" si="155"/>
        <v>无氧呼吸</v>
      </c>
      <c r="D1224" s="21" t="str">
        <f>IFERROR(IF(I1224=1,INDEX( {"chinese","english","math","physics","chemistry","biology","politics","history","geography"},MATCH(C1224,{"语文","英语","数学","物理","化学","生物","政治","历史","地理"},0)),IF(I1224=2,INDEX(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1224,{"单项选择","阅读理解","信息匹配","完形填空","短文填空","单句填空","短文改错","单句改错","句型转换","翻译短语","翻译句子","词汇/短语及固搭","完成句子","听力"},0)),"")), "")</f>
        <v/>
      </c>
      <c r="E1224" s="21" t="str">
        <f t="shared" si="156"/>
        <v>知识点</v>
      </c>
      <c r="F1224" s="21" t="str">
        <f t="shared" si="157"/>
        <v>亚</v>
      </c>
      <c r="G1224" s="21" t="str">
        <f>INDEX( {"body","discipline","area","topic","point"},MATCH(E1224,{"知识体","知识域","知识区","知识主题","知识点"},0))</f>
        <v>point</v>
      </c>
      <c r="H1224" s="21" t="str">
        <f>INDEX( {"super","just","sub","infras"},MATCH(F1224,{"超","恰","亚","次"},0))</f>
        <v>sub</v>
      </c>
      <c r="I1224" s="21">
        <f>MATCH(E1224,{"知识体","知识域","知识区","知识主题","知识点"},0)-1</f>
        <v>4</v>
      </c>
      <c r="J1224" s="21">
        <f>MATCH(F1224,{"超","恰","亚","次"},0)-1</f>
        <v>2</v>
      </c>
      <c r="K1224" s="21" t="str">
        <f t="shared" si="158"/>
        <v>生物</v>
      </c>
      <c r="L1224" s="26" t="s">
        <v>2048</v>
      </c>
      <c r="M1224" s="23"/>
      <c r="N1224" s="23"/>
      <c r="O1224" s="24" t="str">
        <f t="shared" si="152"/>
        <v xml:space="preserve">
  - 
    name:  无氧呼吸
    title:  无氧呼吸
    description: 
    koLyro: point
    koLyri:  sub
    son: </v>
      </c>
      <c r="P1224" s="27" t="str">
        <f t="shared" si="159"/>
        <v xml:space="preserve">
            - 
              name:  无氧呼吸
              title:  无氧呼吸
              description: 
              koLyro: point
              koLyri:  sub
              son: </v>
      </c>
    </row>
    <row r="1225" spans="1:16" ht="15" customHeight="1">
      <c r="A1225" s="20">
        <f t="shared" si="153"/>
        <v>4</v>
      </c>
      <c r="B1225" s="21" t="str">
        <f t="shared" si="154"/>
        <v>知识点</v>
      </c>
      <c r="C1225" s="21" t="str">
        <f t="shared" si="155"/>
        <v>细胞呼吸原理的应用</v>
      </c>
      <c r="D1225" s="21" t="str">
        <f>IFERROR(IF(I1225=1,INDEX( {"chinese","english","math","physics","chemistry","biology","politics","history","geography"},MATCH(C1225,{"语文","英语","数学","物理","化学","生物","政治","历史","地理"},0)),IF(I1225=2,INDEX(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1225,{"单项选择","阅读理解","信息匹配","完形填空","短文填空","单句填空","短文改错","单句改错","句型转换","翻译短语","翻译句子","词汇/短语及固搭","完成句子","听力"},0)),"")), "")</f>
        <v/>
      </c>
      <c r="E1225" s="21" t="str">
        <f t="shared" si="156"/>
        <v>知识点</v>
      </c>
      <c r="F1225" s="21" t="str">
        <f t="shared" si="157"/>
        <v>恰</v>
      </c>
      <c r="G1225" s="21" t="str">
        <f>INDEX( {"body","discipline","area","topic","point"},MATCH(E1225,{"知识体","知识域","知识区","知识主题","知识点"},0))</f>
        <v>point</v>
      </c>
      <c r="H1225" s="21" t="str">
        <f>INDEX( {"super","just","sub","infras"},MATCH(F1225,{"超","恰","亚","次"},0))</f>
        <v>just</v>
      </c>
      <c r="I1225" s="21">
        <f>MATCH(E1225,{"知识体","知识域","知识区","知识主题","知识点"},0)-1</f>
        <v>4</v>
      </c>
      <c r="J1225" s="21">
        <f>MATCH(F1225,{"超","恰","亚","次"},0)-1</f>
        <v>1</v>
      </c>
      <c r="K1225" s="21" t="str">
        <f t="shared" si="158"/>
        <v>生物</v>
      </c>
      <c r="L1225" s="26" t="s">
        <v>2049</v>
      </c>
      <c r="M1225" s="23"/>
      <c r="N1225" s="23"/>
      <c r="O1225" s="24" t="str">
        <f t="shared" si="152"/>
        <v xml:space="preserve">
  - 
    name:  细胞呼吸原理的应用
    title:  细胞呼吸原理的应用
    description: 
    koLyro: point
    koLyri:  just
    son: </v>
      </c>
      <c r="P1225" s="27" t="str">
        <f t="shared" si="159"/>
        <v xml:space="preserve">
          - 
            name:  细胞呼吸原理的应用
            title:  细胞呼吸原理的应用
            description: 
            koLyro: point
            koLyri:  just
            son: </v>
      </c>
    </row>
    <row r="1226" spans="1:16" ht="15" customHeight="1">
      <c r="A1226" s="20">
        <f t="shared" si="153"/>
        <v>4</v>
      </c>
      <c r="B1226" s="21" t="str">
        <f t="shared" si="154"/>
        <v>知识点</v>
      </c>
      <c r="C1226" s="21" t="str">
        <f t="shared" si="155"/>
        <v>细胞呼吸相关计算</v>
      </c>
      <c r="D1226" s="21" t="str">
        <f>IFERROR(IF(I1226=1,INDEX( {"chinese","english","math","physics","chemistry","biology","politics","history","geography"},MATCH(C1226,{"语文","英语","数学","物理","化学","生物","政治","历史","地理"},0)),IF(I1226=2,INDEX(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1226,{"单项选择","阅读理解","信息匹配","完形填空","短文填空","单句填空","短文改错","单句改错","句型转换","翻译短语","翻译句子","词汇/短语及固搭","完成句子","听力"},0)),"")), "")</f>
        <v/>
      </c>
      <c r="E1226" s="21" t="str">
        <f t="shared" si="156"/>
        <v>知识点</v>
      </c>
      <c r="F1226" s="21" t="str">
        <f t="shared" si="157"/>
        <v>恰</v>
      </c>
      <c r="G1226" s="21" t="str">
        <f>INDEX( {"body","discipline","area","topic","point"},MATCH(E1226,{"知识体","知识域","知识区","知识主题","知识点"},0))</f>
        <v>point</v>
      </c>
      <c r="H1226" s="21" t="str">
        <f>INDEX( {"super","just","sub","infras"},MATCH(F1226,{"超","恰","亚","次"},0))</f>
        <v>just</v>
      </c>
      <c r="I1226" s="21">
        <f>MATCH(E1226,{"知识体","知识域","知识区","知识主题","知识点"},0)-1</f>
        <v>4</v>
      </c>
      <c r="J1226" s="21">
        <f>MATCH(F1226,{"超","恰","亚","次"},0)-1</f>
        <v>1</v>
      </c>
      <c r="K1226" s="21" t="str">
        <f t="shared" si="158"/>
        <v>生物</v>
      </c>
      <c r="L1226" s="26" t="s">
        <v>2050</v>
      </c>
      <c r="M1226" s="23"/>
      <c r="N1226" s="23"/>
      <c r="O1226" s="24" t="str">
        <f t="shared" si="152"/>
        <v xml:space="preserve">
  - 
    name:  细胞呼吸相关计算
    title:  细胞呼吸相关计算
    description: 
    koLyro: point
    koLyri:  just
    son: </v>
      </c>
      <c r="P1226" s="27" t="str">
        <f t="shared" si="159"/>
        <v xml:space="preserve">
          - 
            name:  细胞呼吸相关计算
            title:  细胞呼吸相关计算
            description: 
            koLyro: point
            koLyri:  just
            son: </v>
      </c>
    </row>
    <row r="1227" spans="1:16" ht="15" customHeight="1">
      <c r="A1227" s="20">
        <f t="shared" si="153"/>
        <v>4</v>
      </c>
      <c r="B1227" s="21" t="str">
        <f t="shared" si="154"/>
        <v>知识点</v>
      </c>
      <c r="C1227" s="21" t="str">
        <f t="shared" si="155"/>
        <v>细胞呼吸的意义</v>
      </c>
      <c r="D1227" s="21" t="str">
        <f>IFERROR(IF(I1227=1,INDEX( {"chinese","english","math","physics","chemistry","biology","politics","history","geography"},MATCH(C1227,{"语文","英语","数学","物理","化学","生物","政治","历史","地理"},0)),IF(I1227=2,INDEX(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1227,{"单项选择","阅读理解","信息匹配","完形填空","短文填空","单句填空","短文改错","单句改错","句型转换","翻译短语","翻译句子","词汇/短语及固搭","完成句子","听力"},0)),"")), "")</f>
        <v/>
      </c>
      <c r="E1227" s="21" t="str">
        <f t="shared" si="156"/>
        <v>知识点</v>
      </c>
      <c r="F1227" s="21" t="str">
        <f t="shared" si="157"/>
        <v>恰</v>
      </c>
      <c r="G1227" s="21" t="str">
        <f>INDEX( {"body","discipline","area","topic","point"},MATCH(E1227,{"知识体","知识域","知识区","知识主题","知识点"},0))</f>
        <v>point</v>
      </c>
      <c r="H1227" s="21" t="str">
        <f>INDEX( {"super","just","sub","infras"},MATCH(F1227,{"超","恰","亚","次"},0))</f>
        <v>just</v>
      </c>
      <c r="I1227" s="21">
        <f>MATCH(E1227,{"知识体","知识域","知识区","知识主题","知识点"},0)-1</f>
        <v>4</v>
      </c>
      <c r="J1227" s="21">
        <f>MATCH(F1227,{"超","恰","亚","次"},0)-1</f>
        <v>1</v>
      </c>
      <c r="K1227" s="21" t="str">
        <f t="shared" si="158"/>
        <v>生物</v>
      </c>
      <c r="L1227" s="26" t="s">
        <v>2051</v>
      </c>
      <c r="M1227" s="23"/>
      <c r="N1227" s="23"/>
      <c r="O1227" s="24" t="str">
        <f t="shared" si="152"/>
        <v xml:space="preserve">
  - 
    name:  细胞呼吸的意义
    title:  细胞呼吸的意义
    description: 
    koLyro: point
    koLyri:  just
    son: </v>
      </c>
      <c r="P1227" s="27" t="str">
        <f t="shared" si="159"/>
        <v xml:space="preserve">
          - 
            name:  细胞呼吸的意义
            title:  细胞呼吸的意义
            description: 
            koLyro: point
            koLyri:  just
            son: </v>
      </c>
    </row>
    <row r="1228" spans="1:16" ht="15" customHeight="1">
      <c r="A1228" s="20">
        <f t="shared" si="153"/>
        <v>4</v>
      </c>
      <c r="B1228" s="21" t="str">
        <f t="shared" si="154"/>
        <v>知识点</v>
      </c>
      <c r="C1228" s="21" t="str">
        <f t="shared" si="155"/>
        <v>实验：探究酵母菌细胞呼吸的方式</v>
      </c>
      <c r="D1228" s="21" t="str">
        <f>IFERROR(IF(I1228=1,INDEX( {"chinese","english","math","physics","chemistry","biology","politics","history","geography"},MATCH(C1228,{"语文","英语","数学","物理","化学","生物","政治","历史","地理"},0)),IF(I1228=2,INDEX(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1228,{"单项选择","阅读理解","信息匹配","完形填空","短文填空","单句填空","短文改错","单句改错","句型转换","翻译短语","翻译句子","词汇/短语及固搭","完成句子","听力"},0)),"")), "")</f>
        <v/>
      </c>
      <c r="E1228" s="21" t="str">
        <f t="shared" si="156"/>
        <v>知识点</v>
      </c>
      <c r="F1228" s="21" t="str">
        <f t="shared" si="157"/>
        <v>恰</v>
      </c>
      <c r="G1228" s="21" t="str">
        <f>INDEX( {"body","discipline","area","topic","point"},MATCH(E1228,{"知识体","知识域","知识区","知识主题","知识点"},0))</f>
        <v>point</v>
      </c>
      <c r="H1228" s="21" t="str">
        <f>INDEX( {"super","just","sub","infras"},MATCH(F1228,{"超","恰","亚","次"},0))</f>
        <v>just</v>
      </c>
      <c r="I1228" s="21">
        <f>MATCH(E1228,{"知识体","知识域","知识区","知识主题","知识点"},0)-1</f>
        <v>4</v>
      </c>
      <c r="J1228" s="21">
        <f>MATCH(F1228,{"超","恰","亚","次"},0)-1</f>
        <v>1</v>
      </c>
      <c r="K1228" s="21" t="str">
        <f t="shared" si="158"/>
        <v>生物</v>
      </c>
      <c r="L1228" s="26" t="s">
        <v>2052</v>
      </c>
      <c r="M1228" s="23"/>
      <c r="N1228" s="23"/>
      <c r="O1228" s="24" t="str">
        <f t="shared" si="152"/>
        <v xml:space="preserve">
  - 
    name:  实验：探究酵母菌细胞呼吸的方式
    title:  实验：探究酵母菌细胞呼吸的方式
    description: 
    koLyro: point
    koLyri:  just
    son: </v>
      </c>
      <c r="P1228" s="27" t="str">
        <f t="shared" si="159"/>
        <v xml:space="preserve">
          - 
            name:  实验：探究酵母菌细胞呼吸的方式
            title:  实验：探究酵母菌细胞呼吸的方式
            description: 
            koLyro: point
            koLyri:  just
            son: </v>
      </c>
    </row>
    <row r="1229" spans="1:16" ht="15" customHeight="1">
      <c r="A1229" s="20">
        <f t="shared" si="153"/>
        <v>5</v>
      </c>
      <c r="B1229" s="21" t="str">
        <f t="shared" si="154"/>
        <v>知识亚点</v>
      </c>
      <c r="C1229" s="21" t="str">
        <f t="shared" si="155"/>
        <v>检测二氧化碳的方法</v>
      </c>
      <c r="D1229" s="21" t="str">
        <f>IFERROR(IF(I1229=1,INDEX( {"chinese","english","math","physics","chemistry","biology","politics","history","geography"},MATCH(C1229,{"语文","英语","数学","物理","化学","生物","政治","历史","地理"},0)),IF(I1229=2,INDEX(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1229,{"单项选择","阅读理解","信息匹配","完形填空","短文填空","单句填空","短文改错","单句改错","句型转换","翻译短语","翻译句子","词汇/短语及固搭","完成句子","听力"},0)),"")), "")</f>
        <v/>
      </c>
      <c r="E1229" s="21" t="str">
        <f t="shared" si="156"/>
        <v>知识点</v>
      </c>
      <c r="F1229" s="21" t="str">
        <f t="shared" si="157"/>
        <v>亚</v>
      </c>
      <c r="G1229" s="21" t="str">
        <f>INDEX( {"body","discipline","area","topic","point"},MATCH(E1229,{"知识体","知识域","知识区","知识主题","知识点"},0))</f>
        <v>point</v>
      </c>
      <c r="H1229" s="21" t="str">
        <f>INDEX( {"super","just","sub","infras"},MATCH(F1229,{"超","恰","亚","次"},0))</f>
        <v>sub</v>
      </c>
      <c r="I1229" s="21">
        <f>MATCH(E1229,{"知识体","知识域","知识区","知识主题","知识点"},0)-1</f>
        <v>4</v>
      </c>
      <c r="J1229" s="21">
        <f>MATCH(F1229,{"超","恰","亚","次"},0)-1</f>
        <v>2</v>
      </c>
      <c r="K1229" s="21" t="str">
        <f t="shared" si="158"/>
        <v>生物</v>
      </c>
      <c r="L1229" s="26" t="s">
        <v>2053</v>
      </c>
      <c r="M1229" s="23"/>
      <c r="N1229" s="23"/>
      <c r="O1229" s="24" t="str">
        <f t="shared" si="152"/>
        <v xml:space="preserve">
  - 
    name:  检测二氧化碳的方法
    title:  检测二氧化碳的方法
    description: 
    koLyro: point
    koLyri:  sub
    son: </v>
      </c>
      <c r="P1229" s="27" t="str">
        <f t="shared" si="159"/>
        <v xml:space="preserve">
            - 
              name:  检测二氧化碳的方法
              title:  检测二氧化碳的方法
              description: 
              koLyro: point
              koLyri:  sub
              son: </v>
      </c>
    </row>
    <row r="1230" spans="1:16" ht="15" customHeight="1">
      <c r="A1230" s="20">
        <f t="shared" si="153"/>
        <v>5</v>
      </c>
      <c r="B1230" s="21" t="str">
        <f t="shared" si="154"/>
        <v>知识亚点</v>
      </c>
      <c r="C1230" s="21" t="str">
        <f t="shared" si="155"/>
        <v>检测酒精的方法</v>
      </c>
      <c r="D1230" s="21" t="str">
        <f>IFERROR(IF(I1230=1,INDEX( {"chinese","english","math","physics","chemistry","biology","politics","history","geography"},MATCH(C1230,{"语文","英语","数学","物理","化学","生物","政治","历史","地理"},0)),IF(I1230=2,INDEX(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1230,{"单项选择","阅读理解","信息匹配","完形填空","短文填空","单句填空","短文改错","单句改错","句型转换","翻译短语","翻译句子","词汇/短语及固搭","完成句子","听力"},0)),"")), "")</f>
        <v/>
      </c>
      <c r="E1230" s="21" t="str">
        <f t="shared" si="156"/>
        <v>知识点</v>
      </c>
      <c r="F1230" s="21" t="str">
        <f t="shared" si="157"/>
        <v>亚</v>
      </c>
      <c r="G1230" s="21" t="str">
        <f>INDEX( {"body","discipline","area","topic","point"},MATCH(E1230,{"知识体","知识域","知识区","知识主题","知识点"},0))</f>
        <v>point</v>
      </c>
      <c r="H1230" s="21" t="str">
        <f>INDEX( {"super","just","sub","infras"},MATCH(F1230,{"超","恰","亚","次"},0))</f>
        <v>sub</v>
      </c>
      <c r="I1230" s="21">
        <f>MATCH(E1230,{"知识体","知识域","知识区","知识主题","知识点"},0)-1</f>
        <v>4</v>
      </c>
      <c r="J1230" s="21">
        <f>MATCH(F1230,{"超","恰","亚","次"},0)-1</f>
        <v>2</v>
      </c>
      <c r="K1230" s="21" t="str">
        <f t="shared" si="158"/>
        <v>生物</v>
      </c>
      <c r="L1230" s="26" t="s">
        <v>2054</v>
      </c>
      <c r="M1230" s="23"/>
      <c r="N1230" s="23"/>
      <c r="O1230" s="24" t="str">
        <f t="shared" si="152"/>
        <v xml:space="preserve">
  - 
    name:  检测酒精的方法
    title:  检测酒精的方法
    description: 
    koLyro: point
    koLyri:  sub
    son: </v>
      </c>
      <c r="P1230" s="27" t="str">
        <f t="shared" si="159"/>
        <v xml:space="preserve">
            - 
              name:  检测酒精的方法
              title:  检测酒精的方法
              description: 
              koLyro: point
              koLyri:  sub
              son: </v>
      </c>
    </row>
    <row r="1231" spans="1:16" ht="15" customHeight="1">
      <c r="A1231" s="20">
        <f t="shared" si="153"/>
        <v>4</v>
      </c>
      <c r="B1231" s="21" t="str">
        <f t="shared" si="154"/>
        <v>知识点</v>
      </c>
      <c r="C1231" s="21" t="str">
        <f t="shared" si="155"/>
        <v>细胞呼吸的方式的探究</v>
      </c>
      <c r="D1231" s="21" t="str">
        <f>IFERROR(IF(I1231=1,INDEX( {"chinese","english","math","physics","chemistry","biology","politics","history","geography"},MATCH(C1231,{"语文","英语","数学","物理","化学","生物","政治","历史","地理"},0)),IF(I1231=2,INDEX(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1231,{"单项选择","阅读理解","信息匹配","完形填空","短文填空","单句填空","短文改错","单句改错","句型转换","翻译短语","翻译句子","词汇/短语及固搭","完成句子","听力"},0)),"")), "")</f>
        <v/>
      </c>
      <c r="E1231" s="21" t="str">
        <f t="shared" si="156"/>
        <v>知识点</v>
      </c>
      <c r="F1231" s="21" t="str">
        <f t="shared" si="157"/>
        <v>恰</v>
      </c>
      <c r="G1231" s="21" t="str">
        <f>INDEX( {"body","discipline","area","topic","point"},MATCH(E1231,{"知识体","知识域","知识区","知识主题","知识点"},0))</f>
        <v>point</v>
      </c>
      <c r="H1231" s="21" t="str">
        <f>INDEX( {"super","just","sub","infras"},MATCH(F1231,{"超","恰","亚","次"},0))</f>
        <v>just</v>
      </c>
      <c r="I1231" s="21">
        <f>MATCH(E1231,{"知识体","知识域","知识区","知识主题","知识点"},0)-1</f>
        <v>4</v>
      </c>
      <c r="J1231" s="21">
        <f>MATCH(F1231,{"超","恰","亚","次"},0)-1</f>
        <v>1</v>
      </c>
      <c r="K1231" s="21" t="str">
        <f t="shared" si="158"/>
        <v>生物</v>
      </c>
      <c r="L1231" s="26" t="s">
        <v>2055</v>
      </c>
      <c r="M1231" s="23"/>
      <c r="N1231" s="23"/>
      <c r="O1231" s="24" t="str">
        <f t="shared" si="152"/>
        <v xml:space="preserve">
  - 
    name:  细胞呼吸的方式的探究
    title:  细胞呼吸的方式的探究
    description: 
    koLyro: point
    koLyri:  just
    son: </v>
      </c>
      <c r="P1231" s="27" t="str">
        <f t="shared" si="159"/>
        <v xml:space="preserve">
          - 
            name:  细胞呼吸的方式的探究
            title:  细胞呼吸的方式的探究
            description: 
            koLyro: point
            koLyri:  just
            son: </v>
      </c>
    </row>
    <row r="1232" spans="1:16" ht="15" customHeight="1">
      <c r="A1232" s="20">
        <f t="shared" si="153"/>
        <v>4</v>
      </c>
      <c r="B1232" s="21" t="str">
        <f t="shared" si="154"/>
        <v>知识点</v>
      </c>
      <c r="C1232" s="21" t="str">
        <f t="shared" si="155"/>
        <v>呼吸速率的测定</v>
      </c>
      <c r="D1232" s="21" t="str">
        <f>IFERROR(IF(I1232=1,INDEX( {"chinese","english","math","physics","chemistry","biology","politics","history","geography"},MATCH(C1232,{"语文","英语","数学","物理","化学","生物","政治","历史","地理"},0)),IF(I1232=2,INDEX(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1232,{"单项选择","阅读理解","信息匹配","完形填空","短文填空","单句填空","短文改错","单句改错","句型转换","翻译短语","翻译句子","词汇/短语及固搭","完成句子","听力"},0)),"")), "")</f>
        <v/>
      </c>
      <c r="E1232" s="21" t="str">
        <f t="shared" si="156"/>
        <v>知识点</v>
      </c>
      <c r="F1232" s="21" t="str">
        <f t="shared" si="157"/>
        <v>恰</v>
      </c>
      <c r="G1232" s="21" t="str">
        <f>INDEX( {"body","discipline","area","topic","point"},MATCH(E1232,{"知识体","知识域","知识区","知识主题","知识点"},0))</f>
        <v>point</v>
      </c>
      <c r="H1232" s="21" t="str">
        <f>INDEX( {"super","just","sub","infras"},MATCH(F1232,{"超","恰","亚","次"},0))</f>
        <v>just</v>
      </c>
      <c r="I1232" s="21">
        <f>MATCH(E1232,{"知识体","知识域","知识区","知识主题","知识点"},0)-1</f>
        <v>4</v>
      </c>
      <c r="J1232" s="21">
        <f>MATCH(F1232,{"超","恰","亚","次"},0)-1</f>
        <v>1</v>
      </c>
      <c r="K1232" s="21" t="str">
        <f t="shared" si="158"/>
        <v>生物</v>
      </c>
      <c r="L1232" s="26" t="s">
        <v>2056</v>
      </c>
      <c r="M1232" s="23"/>
      <c r="N1232" s="23"/>
      <c r="O1232" s="24" t="str">
        <f t="shared" si="152"/>
        <v xml:space="preserve">
  - 
    name:  呼吸速率的测定
    title:  呼吸速率的测定
    description: 
    koLyro: point
    koLyri:  just
    son: </v>
      </c>
      <c r="P1232" s="27" t="str">
        <f t="shared" si="159"/>
        <v xml:space="preserve">
          - 
            name:  呼吸速率的测定
            title:  呼吸速率的测定
            description: 
            koLyro: point
            koLyri:  just
            son: </v>
      </c>
    </row>
    <row r="1233" spans="1:16" ht="15" customHeight="1">
      <c r="A1233" s="20">
        <f t="shared" si="153"/>
        <v>4</v>
      </c>
      <c r="B1233" s="21" t="str">
        <f t="shared" si="154"/>
        <v>知识点</v>
      </c>
      <c r="C1233" s="21" t="str">
        <f t="shared" si="155"/>
        <v>影响细胞呼吸的因素</v>
      </c>
      <c r="D1233" s="21" t="str">
        <f>IFERROR(IF(I1233=1,INDEX( {"chinese","english","math","physics","chemistry","biology","politics","history","geography"},MATCH(C1233,{"语文","英语","数学","物理","化学","生物","政治","历史","地理"},0)),IF(I1233=2,INDEX(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1233,{"单项选择","阅读理解","信息匹配","完形填空","短文填空","单句填空","短文改错","单句改错","句型转换","翻译短语","翻译句子","词汇/短语及固搭","完成句子","听力"},0)),"")), "")</f>
        <v/>
      </c>
      <c r="E1233" s="21" t="str">
        <f t="shared" si="156"/>
        <v>知识点</v>
      </c>
      <c r="F1233" s="21" t="str">
        <f t="shared" si="157"/>
        <v>恰</v>
      </c>
      <c r="G1233" s="21" t="str">
        <f>INDEX( {"body","discipline","area","topic","point"},MATCH(E1233,{"知识体","知识域","知识区","知识主题","知识点"},0))</f>
        <v>point</v>
      </c>
      <c r="H1233" s="21" t="str">
        <f>INDEX( {"super","just","sub","infras"},MATCH(F1233,{"超","恰","亚","次"},0))</f>
        <v>just</v>
      </c>
      <c r="I1233" s="21">
        <f>MATCH(E1233,{"知识体","知识域","知识区","知识主题","知识点"},0)-1</f>
        <v>4</v>
      </c>
      <c r="J1233" s="21">
        <f>MATCH(F1233,{"超","恰","亚","次"},0)-1</f>
        <v>1</v>
      </c>
      <c r="K1233" s="21" t="str">
        <f t="shared" si="158"/>
        <v>生物</v>
      </c>
      <c r="L1233" s="26" t="s">
        <v>2057</v>
      </c>
      <c r="M1233" s="23"/>
      <c r="N1233" s="23"/>
      <c r="O1233" s="24" t="str">
        <f t="shared" si="152"/>
        <v xml:space="preserve">
  - 
    name:  影响细胞呼吸的因素
    title:  影响细胞呼吸的因素
    description: 
    koLyro: point
    koLyri:  just
    son: </v>
      </c>
      <c r="P1233" s="27" t="str">
        <f t="shared" si="159"/>
        <v xml:space="preserve">
          - 
            name:  影响细胞呼吸的因素
            title:  影响细胞呼吸的因素
            description: 
            koLyro: point
            koLyri:  just
            son: </v>
      </c>
    </row>
    <row r="1234" spans="1:16" ht="15" customHeight="1">
      <c r="A1234" s="20">
        <f t="shared" si="153"/>
        <v>3</v>
      </c>
      <c r="B1234" s="21" t="str">
        <f t="shared" si="154"/>
        <v>知识主题</v>
      </c>
      <c r="C1234" s="21" t="str">
        <f t="shared" si="155"/>
        <v>4.能量之源──光与光合作用</v>
      </c>
      <c r="D1234" s="21" t="str">
        <f>IFERROR(IF(I1234=1,INDEX( {"chinese","english","math","physics","chemistry","biology","politics","history","geography"},MATCH(C1234,{"语文","英语","数学","物理","化学","生物","政治","历史","地理"},0)),IF(I1234=2,INDEX(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1234,{"单项选择","阅读理解","信息匹配","完形填空","短文填空","单句填空","短文改错","单句改错","句型转换","翻译短语","翻译句子","词汇/短语及固搭","完成句子","听力"},0)),"")), "")</f>
        <v/>
      </c>
      <c r="E1234" s="21" t="str">
        <f t="shared" si="156"/>
        <v>知识主题</v>
      </c>
      <c r="F1234" s="21" t="str">
        <f t="shared" si="157"/>
        <v>恰</v>
      </c>
      <c r="G1234" s="21" t="str">
        <f>INDEX( {"body","discipline","area","topic","point"},MATCH(E1234,{"知识体","知识域","知识区","知识主题","知识点"},0))</f>
        <v>topic</v>
      </c>
      <c r="H1234" s="21" t="str">
        <f>INDEX( {"super","just","sub","infras"},MATCH(F1234,{"超","恰","亚","次"},0))</f>
        <v>just</v>
      </c>
      <c r="I1234" s="21">
        <f>MATCH(E1234,{"知识体","知识域","知识区","知识主题","知识点"},0)-1</f>
        <v>3</v>
      </c>
      <c r="J1234" s="21">
        <f>MATCH(F1234,{"超","恰","亚","次"},0)-1</f>
        <v>1</v>
      </c>
      <c r="K1234" s="21" t="str">
        <f t="shared" si="158"/>
        <v>生物</v>
      </c>
      <c r="L1234" s="26" t="s">
        <v>2058</v>
      </c>
      <c r="M1234" s="23"/>
      <c r="N1234" s="23"/>
      <c r="O1234" s="24" t="str">
        <f t="shared" si="152"/>
        <v xml:space="preserve">
  - 
    name:  4.能量之源──光与光合作用
    title:  4.能量之源──光与光合作用
    description: 
    koLyro: topic
    koLyri:  just
    son: </v>
      </c>
      <c r="P1234" s="27" t="str">
        <f t="shared" si="159"/>
        <v xml:space="preserve">
        - 
          name:  4.能量之源──光与光合作用
          title:  4.能量之源──光与光合作用
          description: 
          koLyro: topic
          koLyri:  just
          son: </v>
      </c>
    </row>
    <row r="1235" spans="1:16" ht="15" customHeight="1">
      <c r="A1235" s="20">
        <f t="shared" si="153"/>
        <v>4</v>
      </c>
      <c r="B1235" s="21" t="str">
        <f t="shared" si="154"/>
        <v>知识点</v>
      </c>
      <c r="C1235" s="21" t="str">
        <f t="shared" si="155"/>
        <v>捕获光能的色素和叶绿体的结构</v>
      </c>
      <c r="D1235" s="21" t="str">
        <f>IFERROR(IF(I1235=1,INDEX( {"chinese","english","math","physics","chemistry","biology","politics","history","geography"},MATCH(C1235,{"语文","英语","数学","物理","化学","生物","政治","历史","地理"},0)),IF(I1235=2,INDEX(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1235,{"单项选择","阅读理解","信息匹配","完形填空","短文填空","单句填空","短文改错","单句改错","句型转换","翻译短语","翻译句子","词汇/短语及固搭","完成句子","听力"},0)),"")), "")</f>
        <v/>
      </c>
      <c r="E1235" s="21" t="str">
        <f t="shared" si="156"/>
        <v>知识点</v>
      </c>
      <c r="F1235" s="21" t="str">
        <f t="shared" si="157"/>
        <v>恰</v>
      </c>
      <c r="G1235" s="21" t="str">
        <f>INDEX( {"body","discipline","area","topic","point"},MATCH(E1235,{"知识体","知识域","知识区","知识主题","知识点"},0))</f>
        <v>point</v>
      </c>
      <c r="H1235" s="21" t="str">
        <f>INDEX( {"super","just","sub","infras"},MATCH(F1235,{"超","恰","亚","次"},0))</f>
        <v>just</v>
      </c>
      <c r="I1235" s="21">
        <f>MATCH(E1235,{"知识体","知识域","知识区","知识主题","知识点"},0)-1</f>
        <v>4</v>
      </c>
      <c r="J1235" s="21">
        <f>MATCH(F1235,{"超","恰","亚","次"},0)-1</f>
        <v>1</v>
      </c>
      <c r="K1235" s="21" t="str">
        <f t="shared" si="158"/>
        <v>生物</v>
      </c>
      <c r="L1235" s="26" t="s">
        <v>2059</v>
      </c>
      <c r="M1235" s="23"/>
      <c r="N1235" s="23"/>
      <c r="O1235" s="24" t="str">
        <f t="shared" si="152"/>
        <v xml:space="preserve">
  - 
    name:  捕获光能的色素和叶绿体的结构
    title:  捕获光能的色素和叶绿体的结构
    description: 
    koLyro: point
    koLyri:  just
    son: </v>
      </c>
      <c r="P1235" s="27" t="str">
        <f t="shared" si="159"/>
        <v xml:space="preserve">
          - 
            name:  捕获光能的色素和叶绿体的结构
            title:  捕获光能的色素和叶绿体的结构
            description: 
            koLyro: point
            koLyri:  just
            son: </v>
      </c>
    </row>
    <row r="1236" spans="1:16" ht="15" customHeight="1">
      <c r="A1236" s="20">
        <f t="shared" si="153"/>
        <v>4</v>
      </c>
      <c r="B1236" s="21" t="str">
        <f t="shared" si="154"/>
        <v>知识点</v>
      </c>
      <c r="C1236" s="21" t="str">
        <f t="shared" si="155"/>
        <v>实验：绿叶中色素的提取和分离</v>
      </c>
      <c r="D1236" s="21" t="str">
        <f>IFERROR(IF(I1236=1,INDEX( {"chinese","english","math","physics","chemistry","biology","politics","history","geography"},MATCH(C1236,{"语文","英语","数学","物理","化学","生物","政治","历史","地理"},0)),IF(I1236=2,INDEX(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1236,{"单项选择","阅读理解","信息匹配","完形填空","短文填空","单句填空","短文改错","单句改错","句型转换","翻译短语","翻译句子","词汇/短语及固搭","完成句子","听力"},0)),"")), "")</f>
        <v/>
      </c>
      <c r="E1236" s="21" t="str">
        <f t="shared" si="156"/>
        <v>知识点</v>
      </c>
      <c r="F1236" s="21" t="str">
        <f t="shared" si="157"/>
        <v>恰</v>
      </c>
      <c r="G1236" s="21" t="str">
        <f>INDEX( {"body","discipline","area","topic","point"},MATCH(E1236,{"知识体","知识域","知识区","知识主题","知识点"},0))</f>
        <v>point</v>
      </c>
      <c r="H1236" s="21" t="str">
        <f>INDEX( {"super","just","sub","infras"},MATCH(F1236,{"超","恰","亚","次"},0))</f>
        <v>just</v>
      </c>
      <c r="I1236" s="21">
        <f>MATCH(E1236,{"知识体","知识域","知识区","知识主题","知识点"},0)-1</f>
        <v>4</v>
      </c>
      <c r="J1236" s="21">
        <f>MATCH(F1236,{"超","恰","亚","次"},0)-1</f>
        <v>1</v>
      </c>
      <c r="K1236" s="21" t="str">
        <f t="shared" si="158"/>
        <v>生物</v>
      </c>
      <c r="L1236" s="26" t="s">
        <v>2060</v>
      </c>
      <c r="M1236" s="23"/>
      <c r="N1236" s="23"/>
      <c r="O1236" s="24" t="str">
        <f t="shared" si="152"/>
        <v xml:space="preserve">
  - 
    name:  实验：绿叶中色素的提取和分离
    title:  实验：绿叶中色素的提取和分离
    description: 
    koLyro: point
    koLyri:  just
    son: </v>
      </c>
      <c r="P1236" s="27" t="str">
        <f t="shared" si="159"/>
        <v xml:space="preserve">
          - 
            name:  实验：绿叶中色素的提取和分离
            title:  实验：绿叶中色素的提取和分离
            description: 
            koLyro: point
            koLyri:  just
            son: </v>
      </c>
    </row>
    <row r="1237" spans="1:16" ht="15" customHeight="1">
      <c r="A1237" s="20">
        <f t="shared" si="153"/>
        <v>4</v>
      </c>
      <c r="B1237" s="21" t="str">
        <f t="shared" si="154"/>
        <v>知识点</v>
      </c>
      <c r="C1237" s="21" t="str">
        <f t="shared" si="155"/>
        <v>光合作用的探究历程</v>
      </c>
      <c r="D1237" s="21" t="str">
        <f>IFERROR(IF(I1237=1,INDEX( {"chinese","english","math","physics","chemistry","biology","politics","history","geography"},MATCH(C1237,{"语文","英语","数学","物理","化学","生物","政治","历史","地理"},0)),IF(I1237=2,INDEX(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1237,{"单项选择","阅读理解","信息匹配","完形填空","短文填空","单句填空","短文改错","单句改错","句型转换","翻译短语","翻译句子","词汇/短语及固搭","完成句子","听力"},0)),"")), "")</f>
        <v/>
      </c>
      <c r="E1237" s="21" t="str">
        <f t="shared" si="156"/>
        <v>知识点</v>
      </c>
      <c r="F1237" s="21" t="str">
        <f t="shared" si="157"/>
        <v>恰</v>
      </c>
      <c r="G1237" s="21" t="str">
        <f>INDEX( {"body","discipline","area","topic","point"},MATCH(E1237,{"知识体","知识域","知识区","知识主题","知识点"},0))</f>
        <v>point</v>
      </c>
      <c r="H1237" s="21" t="str">
        <f>INDEX( {"super","just","sub","infras"},MATCH(F1237,{"超","恰","亚","次"},0))</f>
        <v>just</v>
      </c>
      <c r="I1237" s="21">
        <f>MATCH(E1237,{"知识体","知识域","知识区","知识主题","知识点"},0)-1</f>
        <v>4</v>
      </c>
      <c r="J1237" s="21">
        <f>MATCH(F1237,{"超","恰","亚","次"},0)-1</f>
        <v>1</v>
      </c>
      <c r="K1237" s="21" t="str">
        <f t="shared" si="158"/>
        <v>生物</v>
      </c>
      <c r="L1237" s="26" t="s">
        <v>2061</v>
      </c>
      <c r="M1237" s="23"/>
      <c r="N1237" s="23"/>
      <c r="O1237" s="24" t="str">
        <f t="shared" si="152"/>
        <v xml:space="preserve">
  - 
    name:  光合作用的探究历程
    title:  光合作用的探究历程
    description: 
    koLyro: point
    koLyri:  just
    son: </v>
      </c>
      <c r="P1237" s="27" t="str">
        <f t="shared" si="159"/>
        <v xml:space="preserve">
          - 
            name:  光合作用的探究历程
            title:  光合作用的探究历程
            description: 
            koLyro: point
            koLyri:  just
            son: </v>
      </c>
    </row>
    <row r="1238" spans="1:16" ht="15" customHeight="1">
      <c r="A1238" s="20">
        <f t="shared" si="153"/>
        <v>4</v>
      </c>
      <c r="B1238" s="21" t="str">
        <f t="shared" si="154"/>
        <v>知识点</v>
      </c>
      <c r="C1238" s="21" t="str">
        <f t="shared" si="155"/>
        <v>光合作用的概念</v>
      </c>
      <c r="D1238" s="21" t="str">
        <f>IFERROR(IF(I1238=1,INDEX( {"chinese","english","math","physics","chemistry","biology","politics","history","geography"},MATCH(C1238,{"语文","英语","数学","物理","化学","生物","政治","历史","地理"},0)),IF(I1238=2,INDEX(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1238,{"单项选择","阅读理解","信息匹配","完形填空","短文填空","单句填空","短文改错","单句改错","句型转换","翻译短语","翻译句子","词汇/短语及固搭","完成句子","听力"},0)),"")), "")</f>
        <v/>
      </c>
      <c r="E1238" s="21" t="str">
        <f t="shared" si="156"/>
        <v>知识点</v>
      </c>
      <c r="F1238" s="21" t="str">
        <f t="shared" si="157"/>
        <v>恰</v>
      </c>
      <c r="G1238" s="21" t="str">
        <f>INDEX( {"body","discipline","area","topic","point"},MATCH(E1238,{"知识体","知识域","知识区","知识主题","知识点"},0))</f>
        <v>point</v>
      </c>
      <c r="H1238" s="21" t="str">
        <f>INDEX( {"super","just","sub","infras"},MATCH(F1238,{"超","恰","亚","次"},0))</f>
        <v>just</v>
      </c>
      <c r="I1238" s="21">
        <f>MATCH(E1238,{"知识体","知识域","知识区","知识主题","知识点"},0)-1</f>
        <v>4</v>
      </c>
      <c r="J1238" s="21">
        <f>MATCH(F1238,{"超","恰","亚","次"},0)-1</f>
        <v>1</v>
      </c>
      <c r="K1238" s="21" t="str">
        <f t="shared" si="158"/>
        <v>生物</v>
      </c>
      <c r="L1238" s="26" t="s">
        <v>2062</v>
      </c>
      <c r="M1238" s="23"/>
      <c r="N1238" s="23"/>
      <c r="O1238" s="24" t="str">
        <f t="shared" si="152"/>
        <v xml:space="preserve">
  - 
    name:  光合作用的概念
    title:  光合作用的概念
    description: 
    koLyro: point
    koLyri:  just
    son: </v>
      </c>
      <c r="P1238" s="27" t="str">
        <f t="shared" si="159"/>
        <v xml:space="preserve">
          - 
            name:  光合作用的概念
            title:  光合作用的概念
            description: 
            koLyro: point
            koLyri:  just
            son: </v>
      </c>
    </row>
    <row r="1239" spans="1:16" ht="15" customHeight="1">
      <c r="A1239" s="20">
        <f t="shared" si="153"/>
        <v>4</v>
      </c>
      <c r="B1239" s="21" t="str">
        <f t="shared" si="154"/>
        <v>知识点</v>
      </c>
      <c r="C1239" s="21" t="str">
        <f t="shared" si="155"/>
        <v>光合作用的过程</v>
      </c>
      <c r="D1239" s="21" t="str">
        <f>IFERROR(IF(I1239=1,INDEX( {"chinese","english","math","physics","chemistry","biology","politics","history","geography"},MATCH(C1239,{"语文","英语","数学","物理","化学","生物","政治","历史","地理"},0)),IF(I1239=2,INDEX(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1239,{"单项选择","阅读理解","信息匹配","完形填空","短文填空","单句填空","短文改错","单句改错","句型转换","翻译短语","翻译句子","词汇/短语及固搭","完成句子","听力"},0)),"")), "")</f>
        <v/>
      </c>
      <c r="E1239" s="21" t="str">
        <f t="shared" si="156"/>
        <v>知识点</v>
      </c>
      <c r="F1239" s="21" t="str">
        <f t="shared" si="157"/>
        <v>恰</v>
      </c>
      <c r="G1239" s="21" t="str">
        <f>INDEX( {"body","discipline","area","topic","point"},MATCH(E1239,{"知识体","知识域","知识区","知识主题","知识点"},0))</f>
        <v>point</v>
      </c>
      <c r="H1239" s="21" t="str">
        <f>INDEX( {"super","just","sub","infras"},MATCH(F1239,{"超","恰","亚","次"},0))</f>
        <v>just</v>
      </c>
      <c r="I1239" s="21">
        <f>MATCH(E1239,{"知识体","知识域","知识区","知识主题","知识点"},0)-1</f>
        <v>4</v>
      </c>
      <c r="J1239" s="21">
        <f>MATCH(F1239,{"超","恰","亚","次"},0)-1</f>
        <v>1</v>
      </c>
      <c r="K1239" s="21" t="str">
        <f t="shared" si="158"/>
        <v>生物</v>
      </c>
      <c r="L1239" s="26" t="s">
        <v>2063</v>
      </c>
      <c r="M1239" s="23"/>
      <c r="N1239" s="23"/>
      <c r="O1239" s="24" t="str">
        <f t="shared" si="152"/>
        <v xml:space="preserve">
  - 
    name:  光合作用的过程
    title:  光合作用的过程
    description: 
    koLyro: point
    koLyri:  just
    son: </v>
      </c>
      <c r="P1239" s="27" t="str">
        <f t="shared" si="159"/>
        <v xml:space="preserve">
          - 
            name:  光合作用的过程
            title:  光合作用的过程
            description: 
            koLyro: point
            koLyri:  just
            son: </v>
      </c>
    </row>
    <row r="1240" spans="1:16" ht="15" customHeight="1">
      <c r="A1240" s="20">
        <f t="shared" si="153"/>
        <v>4</v>
      </c>
      <c r="B1240" s="21" t="str">
        <f t="shared" si="154"/>
        <v>知识点</v>
      </c>
      <c r="C1240" s="21" t="str">
        <f t="shared" si="155"/>
        <v>光合作用过程中能量的转换过程</v>
      </c>
      <c r="D1240" s="21" t="str">
        <f>IFERROR(IF(I1240=1,INDEX( {"chinese","english","math","physics","chemistry","biology","politics","history","geography"},MATCH(C1240,{"语文","英语","数学","物理","化学","生物","政治","历史","地理"},0)),IF(I1240=2,INDEX(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1240,{"单项选择","阅读理解","信息匹配","完形填空","短文填空","单句填空","短文改错","单句改错","句型转换","翻译短语","翻译句子","词汇/短语及固搭","完成句子","听力"},0)),"")), "")</f>
        <v/>
      </c>
      <c r="E1240" s="21" t="str">
        <f t="shared" si="156"/>
        <v>知识点</v>
      </c>
      <c r="F1240" s="21" t="str">
        <f t="shared" si="157"/>
        <v>恰</v>
      </c>
      <c r="G1240" s="21" t="str">
        <f>INDEX( {"body","discipline","area","topic","point"},MATCH(E1240,{"知识体","知识域","知识区","知识主题","知识点"},0))</f>
        <v>point</v>
      </c>
      <c r="H1240" s="21" t="str">
        <f>INDEX( {"super","just","sub","infras"},MATCH(F1240,{"超","恰","亚","次"},0))</f>
        <v>just</v>
      </c>
      <c r="I1240" s="21">
        <f>MATCH(E1240,{"知识体","知识域","知识区","知识主题","知识点"},0)-1</f>
        <v>4</v>
      </c>
      <c r="J1240" s="21">
        <f>MATCH(F1240,{"超","恰","亚","次"},0)-1</f>
        <v>1</v>
      </c>
      <c r="K1240" s="21" t="str">
        <f t="shared" si="158"/>
        <v>生物</v>
      </c>
      <c r="L1240" s="26" t="s">
        <v>2064</v>
      </c>
      <c r="M1240" s="23"/>
      <c r="N1240" s="23"/>
      <c r="O1240" s="24" t="str">
        <f t="shared" si="152"/>
        <v xml:space="preserve">
  - 
    name:  光合作用过程中能量的转换过程
    title:  光合作用过程中能量的转换过程
    description: 
    koLyro: point
    koLyri:  just
    son: </v>
      </c>
      <c r="P1240" s="27" t="str">
        <f t="shared" si="159"/>
        <v xml:space="preserve">
          - 
            name:  光合作用过程中能量的转换过程
            title:  光合作用过程中能量的转换过程
            description: 
            koLyro: point
            koLyri:  just
            son: </v>
      </c>
    </row>
    <row r="1241" spans="1:16" ht="15" customHeight="1">
      <c r="A1241" s="20">
        <f t="shared" si="153"/>
        <v>4</v>
      </c>
      <c r="B1241" s="21" t="str">
        <f t="shared" si="154"/>
        <v>知识点</v>
      </c>
      <c r="C1241" s="21" t="str">
        <f t="shared" si="155"/>
        <v>光合作用的反应式</v>
      </c>
      <c r="D1241" s="21" t="str">
        <f>IFERROR(IF(I1241=1,INDEX( {"chinese","english","math","physics","chemistry","biology","politics","history","geography"},MATCH(C1241,{"语文","英语","数学","物理","化学","生物","政治","历史","地理"},0)),IF(I1241=2,INDEX(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1241,{"单项选择","阅读理解","信息匹配","完形填空","短文填空","单句填空","短文改错","单句改错","句型转换","翻译短语","翻译句子","词汇/短语及固搭","完成句子","听力"},0)),"")), "")</f>
        <v/>
      </c>
      <c r="E1241" s="21" t="str">
        <f t="shared" si="156"/>
        <v>知识点</v>
      </c>
      <c r="F1241" s="21" t="str">
        <f t="shared" si="157"/>
        <v>恰</v>
      </c>
      <c r="G1241" s="21" t="str">
        <f>INDEX( {"body","discipline","area","topic","point"},MATCH(E1241,{"知识体","知识域","知识区","知识主题","知识点"},0))</f>
        <v>point</v>
      </c>
      <c r="H1241" s="21" t="str">
        <f>INDEX( {"super","just","sub","infras"},MATCH(F1241,{"超","恰","亚","次"},0))</f>
        <v>just</v>
      </c>
      <c r="I1241" s="21">
        <f>MATCH(E1241,{"知识体","知识域","知识区","知识主题","知识点"},0)-1</f>
        <v>4</v>
      </c>
      <c r="J1241" s="21">
        <f>MATCH(F1241,{"超","恰","亚","次"},0)-1</f>
        <v>1</v>
      </c>
      <c r="K1241" s="21" t="str">
        <f t="shared" si="158"/>
        <v>生物</v>
      </c>
      <c r="L1241" s="26" t="s">
        <v>2065</v>
      </c>
      <c r="M1241" s="23"/>
      <c r="N1241" s="23"/>
      <c r="O1241" s="24" t="str">
        <f t="shared" si="152"/>
        <v xml:space="preserve">
  - 
    name:  光合作用的反应式
    title:  光合作用的反应式
    description: 
    koLyro: point
    koLyri:  just
    son: </v>
      </c>
      <c r="P1241" s="27" t="str">
        <f t="shared" si="159"/>
        <v xml:space="preserve">
          - 
            name:  光合作用的反应式
            title:  光合作用的反应式
            description: 
            koLyro: point
            koLyri:  just
            son: </v>
      </c>
    </row>
    <row r="1242" spans="1:16" ht="15" customHeight="1">
      <c r="A1242" s="20">
        <f t="shared" si="153"/>
        <v>4</v>
      </c>
      <c r="B1242" s="21" t="str">
        <f t="shared" si="154"/>
        <v>知识点</v>
      </c>
      <c r="C1242" s="21" t="str">
        <f t="shared" si="155"/>
        <v>光合作用过程中各原子的来源与去路</v>
      </c>
      <c r="D1242" s="21" t="str">
        <f>IFERROR(IF(I1242=1,INDEX( {"chinese","english","math","physics","chemistry","biology","politics","history","geography"},MATCH(C1242,{"语文","英语","数学","物理","化学","生物","政治","历史","地理"},0)),IF(I1242=2,INDEX(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1242,{"单项选择","阅读理解","信息匹配","完形填空","短文填空","单句填空","短文改错","单句改错","句型转换","翻译短语","翻译句子","词汇/短语及固搭","完成句子","听力"},0)),"")), "")</f>
        <v/>
      </c>
      <c r="E1242" s="21" t="str">
        <f t="shared" si="156"/>
        <v>知识点</v>
      </c>
      <c r="F1242" s="21" t="str">
        <f t="shared" si="157"/>
        <v>恰</v>
      </c>
      <c r="G1242" s="21" t="str">
        <f>INDEX( {"body","discipline","area","topic","point"},MATCH(E1242,{"知识体","知识域","知识区","知识主题","知识点"},0))</f>
        <v>point</v>
      </c>
      <c r="H1242" s="21" t="str">
        <f>INDEX( {"super","just","sub","infras"},MATCH(F1242,{"超","恰","亚","次"},0))</f>
        <v>just</v>
      </c>
      <c r="I1242" s="21">
        <f>MATCH(E1242,{"知识体","知识域","知识区","知识主题","知识点"},0)-1</f>
        <v>4</v>
      </c>
      <c r="J1242" s="21">
        <f>MATCH(F1242,{"超","恰","亚","次"},0)-1</f>
        <v>1</v>
      </c>
      <c r="K1242" s="21" t="str">
        <f t="shared" si="158"/>
        <v>生物</v>
      </c>
      <c r="L1242" s="26" t="s">
        <v>2066</v>
      </c>
      <c r="M1242" s="23"/>
      <c r="N1242" s="23"/>
      <c r="O1242" s="24" t="str">
        <f t="shared" si="152"/>
        <v xml:space="preserve">
  - 
    name:  光合作用过程中各原子的来源与去路
    title:  光合作用过程中各原子的来源与去路
    description: 
    koLyro: point
    koLyri:  just
    son: </v>
      </c>
      <c r="P1242" s="27" t="str">
        <f t="shared" si="159"/>
        <v xml:space="preserve">
          - 
            name:  光合作用过程中各原子的来源与去路
            title:  光合作用过程中各原子的来源与去路
            description: 
            koLyro: point
            koLyri:  just
            son: </v>
      </c>
    </row>
    <row r="1243" spans="1:16" ht="15" customHeight="1">
      <c r="A1243" s="20">
        <f t="shared" si="153"/>
        <v>4</v>
      </c>
      <c r="B1243" s="21" t="str">
        <f t="shared" si="154"/>
        <v>知识点</v>
      </c>
      <c r="C1243" s="21" t="str">
        <f t="shared" si="155"/>
        <v>环境改变时光合作用相关物质的含量变化分析</v>
      </c>
      <c r="D1243" s="21" t="str">
        <f>IFERROR(IF(I1243=1,INDEX( {"chinese","english","math","physics","chemistry","biology","politics","history","geography"},MATCH(C1243,{"语文","英语","数学","物理","化学","生物","政治","历史","地理"},0)),IF(I1243=2,INDEX(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1243,{"单项选择","阅读理解","信息匹配","完形填空","短文填空","单句填空","短文改错","单句改错","句型转换","翻译短语","翻译句子","词汇/短语及固搭","完成句子","听力"},0)),"")), "")</f>
        <v/>
      </c>
      <c r="E1243" s="21" t="str">
        <f t="shared" si="156"/>
        <v>知识点</v>
      </c>
      <c r="F1243" s="21" t="str">
        <f t="shared" si="157"/>
        <v>恰</v>
      </c>
      <c r="G1243" s="21" t="str">
        <f>INDEX( {"body","discipline","area","topic","point"},MATCH(E1243,{"知识体","知识域","知识区","知识主题","知识点"},0))</f>
        <v>point</v>
      </c>
      <c r="H1243" s="21" t="str">
        <f>INDEX( {"super","just","sub","infras"},MATCH(F1243,{"超","恰","亚","次"},0))</f>
        <v>just</v>
      </c>
      <c r="I1243" s="21">
        <f>MATCH(E1243,{"知识体","知识域","知识区","知识主题","知识点"},0)-1</f>
        <v>4</v>
      </c>
      <c r="J1243" s="21">
        <f>MATCH(F1243,{"超","恰","亚","次"},0)-1</f>
        <v>1</v>
      </c>
      <c r="K1243" s="21" t="str">
        <f t="shared" si="158"/>
        <v>生物</v>
      </c>
      <c r="L1243" s="26" t="s">
        <v>2067</v>
      </c>
      <c r="M1243" s="23"/>
      <c r="N1243" s="23"/>
      <c r="O1243" s="24" t="str">
        <f t="shared" si="152"/>
        <v xml:space="preserve">
  - 
    name:  环境改变时光合作用相关物质的含量变化分析
    title:  环境改变时光合作用相关物质的含量变化分析
    description: 
    koLyro: point
    koLyri:  just
    son: </v>
      </c>
      <c r="P1243" s="27" t="str">
        <f t="shared" si="159"/>
        <v xml:space="preserve">
          - 
            name:  环境改变时光合作用相关物质的含量变化分析
            title:  环境改变时光合作用相关物质的含量变化分析
            description: 
            koLyro: point
            koLyri:  just
            son: </v>
      </c>
    </row>
    <row r="1244" spans="1:16" ht="15" customHeight="1">
      <c r="A1244" s="20">
        <f t="shared" si="153"/>
        <v>4</v>
      </c>
      <c r="B1244" s="21" t="str">
        <f t="shared" si="154"/>
        <v>知识点</v>
      </c>
      <c r="C1244" s="21" t="str">
        <f t="shared" si="155"/>
        <v>影响光合作用的内因</v>
      </c>
      <c r="D1244" s="21" t="str">
        <f>IFERROR(IF(I1244=1,INDEX( {"chinese","english","math","physics","chemistry","biology","politics","history","geography"},MATCH(C1244,{"语文","英语","数学","物理","化学","生物","政治","历史","地理"},0)),IF(I1244=2,INDEX(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1244,{"单项选择","阅读理解","信息匹配","完形填空","短文填空","单句填空","短文改错","单句改错","句型转换","翻译短语","翻译句子","词汇/短语及固搭","完成句子","听力"},0)),"")), "")</f>
        <v/>
      </c>
      <c r="E1244" s="21" t="str">
        <f t="shared" si="156"/>
        <v>知识点</v>
      </c>
      <c r="F1244" s="21" t="str">
        <f t="shared" si="157"/>
        <v>恰</v>
      </c>
      <c r="G1244" s="21" t="str">
        <f>INDEX( {"body","discipline","area","topic","point"},MATCH(E1244,{"知识体","知识域","知识区","知识主题","知识点"},0))</f>
        <v>point</v>
      </c>
      <c r="H1244" s="21" t="str">
        <f>INDEX( {"super","just","sub","infras"},MATCH(F1244,{"超","恰","亚","次"},0))</f>
        <v>just</v>
      </c>
      <c r="I1244" s="21">
        <f>MATCH(E1244,{"知识体","知识域","知识区","知识主题","知识点"},0)-1</f>
        <v>4</v>
      </c>
      <c r="J1244" s="21">
        <f>MATCH(F1244,{"超","恰","亚","次"},0)-1</f>
        <v>1</v>
      </c>
      <c r="K1244" s="21" t="str">
        <f t="shared" si="158"/>
        <v>生物</v>
      </c>
      <c r="L1244" s="26" t="s">
        <v>2068</v>
      </c>
      <c r="M1244" s="23"/>
      <c r="N1244" s="23"/>
      <c r="O1244" s="24" t="str">
        <f t="shared" si="152"/>
        <v xml:space="preserve">
  - 
    name:  影响光合作用的内因
    title:  影响光合作用的内因
    description: 
    koLyro: point
    koLyri:  just
    son: </v>
      </c>
      <c r="P1244" s="27" t="str">
        <f t="shared" si="159"/>
        <v xml:space="preserve">
          - 
            name:  影响光合作用的内因
            title:  影响光合作用的内因
            description: 
            koLyro: point
            koLyri:  just
            son: </v>
      </c>
    </row>
    <row r="1245" spans="1:16" ht="15" customHeight="1">
      <c r="A1245" s="20">
        <f t="shared" si="153"/>
        <v>4</v>
      </c>
      <c r="B1245" s="21" t="str">
        <f t="shared" si="154"/>
        <v>知识点</v>
      </c>
      <c r="C1245" s="21" t="str">
        <f t="shared" si="155"/>
        <v>环境因素对光合作用的影响</v>
      </c>
      <c r="D1245" s="21" t="str">
        <f>IFERROR(IF(I1245=1,INDEX( {"chinese","english","math","physics","chemistry","biology","politics","history","geography"},MATCH(C1245,{"语文","英语","数学","物理","化学","生物","政治","历史","地理"},0)),IF(I1245=2,INDEX(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1245,{"单项选择","阅读理解","信息匹配","完形填空","短文填空","单句填空","短文改错","单句改错","句型转换","翻译短语","翻译句子","词汇/短语及固搭","完成句子","听力"},0)),"")), "")</f>
        <v/>
      </c>
      <c r="E1245" s="21" t="str">
        <f t="shared" si="156"/>
        <v>知识点</v>
      </c>
      <c r="F1245" s="21" t="str">
        <f t="shared" si="157"/>
        <v>恰</v>
      </c>
      <c r="G1245" s="21" t="str">
        <f>INDEX( {"body","discipline","area","topic","point"},MATCH(E1245,{"知识体","知识域","知识区","知识主题","知识点"},0))</f>
        <v>point</v>
      </c>
      <c r="H1245" s="21" t="str">
        <f>INDEX( {"super","just","sub","infras"},MATCH(F1245,{"超","恰","亚","次"},0))</f>
        <v>just</v>
      </c>
      <c r="I1245" s="21">
        <f>MATCH(E1245,{"知识体","知识域","知识区","知识主题","知识点"},0)-1</f>
        <v>4</v>
      </c>
      <c r="J1245" s="21">
        <f>MATCH(F1245,{"超","恰","亚","次"},0)-1</f>
        <v>1</v>
      </c>
      <c r="K1245" s="21" t="str">
        <f t="shared" si="158"/>
        <v>生物</v>
      </c>
      <c r="L1245" s="26" t="s">
        <v>2069</v>
      </c>
      <c r="M1245" s="23"/>
      <c r="N1245" s="23"/>
      <c r="O1245" s="24" t="str">
        <f t="shared" si="152"/>
        <v xml:space="preserve">
  - 
    name:  环境因素对光合作用的影响
    title:  环境因素对光合作用的影响
    description: 
    koLyro: point
    koLyri:  just
    son: </v>
      </c>
      <c r="P1245" s="27" t="str">
        <f t="shared" si="159"/>
        <v xml:space="preserve">
          - 
            name:  环境因素对光合作用的影响
            title:  环境因素对光合作用的影响
            description: 
            koLyro: point
            koLyri:  just
            son: </v>
      </c>
    </row>
    <row r="1246" spans="1:16" ht="15" customHeight="1">
      <c r="A1246" s="20">
        <f t="shared" si="153"/>
        <v>4</v>
      </c>
      <c r="B1246" s="21" t="str">
        <f t="shared" si="154"/>
        <v>知识点</v>
      </c>
      <c r="C1246" s="21" t="str">
        <f t="shared" si="155"/>
        <v>净光合速率的测定</v>
      </c>
      <c r="D1246" s="21" t="str">
        <f>IFERROR(IF(I1246=1,INDEX( {"chinese","english","math","physics","chemistry","biology","politics","history","geography"},MATCH(C1246,{"语文","英语","数学","物理","化学","生物","政治","历史","地理"},0)),IF(I1246=2,INDEX(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1246,{"单项选择","阅读理解","信息匹配","完形填空","短文填空","单句填空","短文改错","单句改错","句型转换","翻译短语","翻译句子","词汇/短语及固搭","完成句子","听力"},0)),"")), "")</f>
        <v/>
      </c>
      <c r="E1246" s="21" t="str">
        <f t="shared" si="156"/>
        <v>知识点</v>
      </c>
      <c r="F1246" s="21" t="str">
        <f t="shared" si="157"/>
        <v>恰</v>
      </c>
      <c r="G1246" s="21" t="str">
        <f>INDEX( {"body","discipline","area","topic","point"},MATCH(E1246,{"知识体","知识域","知识区","知识主题","知识点"},0))</f>
        <v>point</v>
      </c>
      <c r="H1246" s="21" t="str">
        <f>INDEX( {"super","just","sub","infras"},MATCH(F1246,{"超","恰","亚","次"},0))</f>
        <v>just</v>
      </c>
      <c r="I1246" s="21">
        <f>MATCH(E1246,{"知识体","知识域","知识区","知识主题","知识点"},0)-1</f>
        <v>4</v>
      </c>
      <c r="J1246" s="21">
        <f>MATCH(F1246,{"超","恰","亚","次"},0)-1</f>
        <v>1</v>
      </c>
      <c r="K1246" s="21" t="str">
        <f t="shared" si="158"/>
        <v>生物</v>
      </c>
      <c r="L1246" s="26" t="s">
        <v>2070</v>
      </c>
      <c r="M1246" s="23"/>
      <c r="N1246" s="23"/>
      <c r="O1246" s="24" t="str">
        <f t="shared" si="152"/>
        <v xml:space="preserve">
  - 
    name:  净光合速率的测定
    title:  净光合速率的测定
    description: 
    koLyro: point
    koLyri:  just
    son: </v>
      </c>
      <c r="P1246" s="27" t="str">
        <f t="shared" si="159"/>
        <v xml:space="preserve">
          - 
            name:  净光合速率的测定
            title:  净光合速率的测定
            description: 
            koLyro: point
            koLyri:  just
            son: </v>
      </c>
    </row>
    <row r="1247" spans="1:16" ht="15" customHeight="1">
      <c r="A1247" s="20">
        <f t="shared" si="153"/>
        <v>4</v>
      </c>
      <c r="B1247" s="21" t="str">
        <f t="shared" si="154"/>
        <v>知识点</v>
      </c>
      <c r="C1247" s="21" t="str">
        <f t="shared" si="155"/>
        <v>光合作用原理的应用</v>
      </c>
      <c r="D1247" s="21" t="str">
        <f>IFERROR(IF(I1247=1,INDEX( {"chinese","english","math","physics","chemistry","biology","politics","history","geography"},MATCH(C1247,{"语文","英语","数学","物理","化学","生物","政治","历史","地理"},0)),IF(I1247=2,INDEX(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1247,{"单项选择","阅读理解","信息匹配","完形填空","短文填空","单句填空","短文改错","单句改错","句型转换","翻译短语","翻译句子","词汇/短语及固搭","完成句子","听力"},0)),"")), "")</f>
        <v/>
      </c>
      <c r="E1247" s="21" t="str">
        <f t="shared" si="156"/>
        <v>知识点</v>
      </c>
      <c r="F1247" s="21" t="str">
        <f t="shared" si="157"/>
        <v>恰</v>
      </c>
      <c r="G1247" s="21" t="str">
        <f>INDEX( {"body","discipline","area","topic","point"},MATCH(E1247,{"知识体","知识域","知识区","知识主题","知识点"},0))</f>
        <v>point</v>
      </c>
      <c r="H1247" s="21" t="str">
        <f>INDEX( {"super","just","sub","infras"},MATCH(F1247,{"超","恰","亚","次"},0))</f>
        <v>just</v>
      </c>
      <c r="I1247" s="21">
        <f>MATCH(E1247,{"知识体","知识域","知识区","知识主题","知识点"},0)-1</f>
        <v>4</v>
      </c>
      <c r="J1247" s="21">
        <f>MATCH(F1247,{"超","恰","亚","次"},0)-1</f>
        <v>1</v>
      </c>
      <c r="K1247" s="21" t="str">
        <f t="shared" si="158"/>
        <v>生物</v>
      </c>
      <c r="L1247" s="26" t="s">
        <v>2071</v>
      </c>
      <c r="M1247" s="23"/>
      <c r="N1247" s="23"/>
      <c r="O1247" s="24" t="str">
        <f t="shared" si="152"/>
        <v xml:space="preserve">
  - 
    name:  光合作用原理的应用
    title:  光合作用原理的应用
    description: 
    koLyro: point
    koLyri:  just
    son: </v>
      </c>
      <c r="P1247" s="27" t="str">
        <f t="shared" si="159"/>
        <v xml:space="preserve">
          - 
            name:  光合作用原理的应用
            title:  光合作用原理的应用
            description: 
            koLyro: point
            koLyri:  just
            son: </v>
      </c>
    </row>
    <row r="1248" spans="1:16" ht="15" customHeight="1">
      <c r="A1248" s="20">
        <f t="shared" si="153"/>
        <v>4</v>
      </c>
      <c r="B1248" s="21" t="str">
        <f t="shared" si="154"/>
        <v>知识点</v>
      </c>
      <c r="C1248" s="21" t="str">
        <f t="shared" si="155"/>
        <v>光合作用与细胞呼吸的联系</v>
      </c>
      <c r="D1248" s="21" t="str">
        <f>IFERROR(IF(I1248=1,INDEX( {"chinese","english","math","physics","chemistry","biology","politics","history","geography"},MATCH(C1248,{"语文","英语","数学","物理","化学","生物","政治","历史","地理"},0)),IF(I1248=2,INDEX(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1248,{"单项选择","阅读理解","信息匹配","完形填空","短文填空","单句填空","短文改错","单句改错","句型转换","翻译短语","翻译句子","词汇/短语及固搭","完成句子","听力"},0)),"")), "")</f>
        <v/>
      </c>
      <c r="E1248" s="21" t="str">
        <f t="shared" si="156"/>
        <v>知识点</v>
      </c>
      <c r="F1248" s="21" t="str">
        <f t="shared" si="157"/>
        <v>恰</v>
      </c>
      <c r="G1248" s="21" t="str">
        <f>INDEX( {"body","discipline","area","topic","point"},MATCH(E1248,{"知识体","知识域","知识区","知识主题","知识点"},0))</f>
        <v>point</v>
      </c>
      <c r="H1248" s="21" t="str">
        <f>INDEX( {"super","just","sub","infras"},MATCH(F1248,{"超","恰","亚","次"},0))</f>
        <v>just</v>
      </c>
      <c r="I1248" s="21">
        <f>MATCH(E1248,{"知识体","知识域","知识区","知识主题","知识点"},0)-1</f>
        <v>4</v>
      </c>
      <c r="J1248" s="21">
        <f>MATCH(F1248,{"超","恰","亚","次"},0)-1</f>
        <v>1</v>
      </c>
      <c r="K1248" s="21" t="str">
        <f t="shared" si="158"/>
        <v>生物</v>
      </c>
      <c r="L1248" s="26" t="s">
        <v>4593</v>
      </c>
      <c r="M1248" s="23"/>
      <c r="N1248" s="23"/>
      <c r="O1248" s="24" t="str">
        <f t="shared" si="152"/>
        <v xml:space="preserve">
  - 
    name:  光合作用与细胞呼吸的联系
    title:  光合作用与细胞呼吸的联系
    description: 
    koLyro: point
    koLyri:  just
    son: </v>
      </c>
      <c r="P1248" s="27" t="str">
        <f t="shared" si="159"/>
        <v xml:space="preserve">
          - 
            name:  光合作用与细胞呼吸的联系
            title:  光合作用与细胞呼吸的联系
            description: 
            koLyro: point
            koLyri:  just
            son: </v>
      </c>
    </row>
    <row r="1249" spans="1:16" ht="15" customHeight="1">
      <c r="A1249" s="20">
        <f t="shared" si="153"/>
        <v>4</v>
      </c>
      <c r="B1249" s="21" t="str">
        <f t="shared" si="154"/>
        <v>知识点</v>
      </c>
      <c r="C1249" s="21" t="str">
        <f t="shared" si="155"/>
        <v>光合作用有关计算</v>
      </c>
      <c r="D1249" s="21" t="str">
        <f>IFERROR(IF(I1249=1,INDEX( {"chinese","english","math","physics","chemistry","biology","politics","history","geography"},MATCH(C1249,{"语文","英语","数学","物理","化学","生物","政治","历史","地理"},0)),IF(I1249=2,INDEX(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1249,{"单项选择","阅读理解","信息匹配","完形填空","短文填空","单句填空","短文改错","单句改错","句型转换","翻译短语","翻译句子","词汇/短语及固搭","完成句子","听力"},0)),"")), "")</f>
        <v/>
      </c>
      <c r="E1249" s="21" t="str">
        <f t="shared" si="156"/>
        <v>知识点</v>
      </c>
      <c r="F1249" s="21" t="str">
        <f t="shared" si="157"/>
        <v>恰</v>
      </c>
      <c r="G1249" s="21" t="str">
        <f>INDEX( {"body","discipline","area","topic","point"},MATCH(E1249,{"知识体","知识域","知识区","知识主题","知识点"},0))</f>
        <v>point</v>
      </c>
      <c r="H1249" s="21" t="str">
        <f>INDEX( {"super","just","sub","infras"},MATCH(F1249,{"超","恰","亚","次"},0))</f>
        <v>just</v>
      </c>
      <c r="I1249" s="21">
        <f>MATCH(E1249,{"知识体","知识域","知识区","知识主题","知识点"},0)-1</f>
        <v>4</v>
      </c>
      <c r="J1249" s="21">
        <f>MATCH(F1249,{"超","恰","亚","次"},0)-1</f>
        <v>1</v>
      </c>
      <c r="K1249" s="21" t="str">
        <f t="shared" si="158"/>
        <v>生物</v>
      </c>
      <c r="L1249" s="26" t="s">
        <v>2072</v>
      </c>
      <c r="M1249" s="23"/>
      <c r="N1249" s="23"/>
      <c r="O1249" s="24" t="str">
        <f t="shared" si="152"/>
        <v xml:space="preserve">
  - 
    name:  光合作用有关计算
    title:  光合作用有关计算
    description: 
    koLyro: point
    koLyri:  just
    son: </v>
      </c>
      <c r="P1249" s="27" t="str">
        <f t="shared" si="159"/>
        <v xml:space="preserve">
          - 
            name:  光合作用有关计算
            title:  光合作用有关计算
            description: 
            koLyro: point
            koLyri:  just
            son: </v>
      </c>
    </row>
    <row r="1250" spans="1:16" ht="15" customHeight="1">
      <c r="A1250" s="20">
        <f t="shared" si="153"/>
        <v>4</v>
      </c>
      <c r="B1250" s="21" t="str">
        <f t="shared" si="154"/>
        <v>知识点</v>
      </c>
      <c r="C1250" s="21" t="str">
        <f t="shared" si="155"/>
        <v>化能合成作用</v>
      </c>
      <c r="D1250" s="21" t="str">
        <f>IFERROR(IF(I1250=1,INDEX( {"chinese","english","math","physics","chemistry","biology","politics","history","geography"},MATCH(C1250,{"语文","英语","数学","物理","化学","生物","政治","历史","地理"},0)),IF(I1250=2,INDEX(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1250,{"单项选择","阅读理解","信息匹配","完形填空","短文填空","单句填空","短文改错","单句改错","句型转换","翻译短语","翻译句子","词汇/短语及固搭","完成句子","听力"},0)),"")), "")</f>
        <v/>
      </c>
      <c r="E1250" s="21" t="str">
        <f t="shared" si="156"/>
        <v>知识点</v>
      </c>
      <c r="F1250" s="21" t="str">
        <f t="shared" si="157"/>
        <v>恰</v>
      </c>
      <c r="G1250" s="21" t="str">
        <f>INDEX( {"body","discipline","area","topic","point"},MATCH(E1250,{"知识体","知识域","知识区","知识主题","知识点"},0))</f>
        <v>point</v>
      </c>
      <c r="H1250" s="21" t="str">
        <f>INDEX( {"super","just","sub","infras"},MATCH(F1250,{"超","恰","亚","次"},0))</f>
        <v>just</v>
      </c>
      <c r="I1250" s="21">
        <f>MATCH(E1250,{"知识体","知识域","知识区","知识主题","知识点"},0)-1</f>
        <v>4</v>
      </c>
      <c r="J1250" s="21">
        <f>MATCH(F1250,{"超","恰","亚","次"},0)-1</f>
        <v>1</v>
      </c>
      <c r="K1250" s="21" t="str">
        <f t="shared" si="158"/>
        <v>生物</v>
      </c>
      <c r="L1250" s="26" t="s">
        <v>2073</v>
      </c>
      <c r="M1250" s="23"/>
      <c r="N1250" s="23"/>
      <c r="O1250" s="24" t="str">
        <f t="shared" si="152"/>
        <v xml:space="preserve">
  - 
    name:  化能合成作用
    title:  化能合成作用
    description: 
    koLyro: point
    koLyri:  just
    son: </v>
      </c>
      <c r="P1250" s="27" t="str">
        <f t="shared" si="159"/>
        <v xml:space="preserve">
          - 
            name:  化能合成作用
            title:  化能合成作用
            description: 
            koLyro: point
            koLyri:  just
            son: </v>
      </c>
    </row>
    <row r="1251" spans="1:16" ht="15" customHeight="1">
      <c r="A1251" s="20">
        <f t="shared" si="153"/>
        <v>4</v>
      </c>
      <c r="B1251" s="21" t="str">
        <f t="shared" si="154"/>
        <v>知识点</v>
      </c>
      <c r="C1251" s="21" t="str">
        <f t="shared" si="155"/>
        <v>生物的代谢类型</v>
      </c>
      <c r="D1251" s="21" t="str">
        <f>IFERROR(IF(I1251=1,INDEX( {"chinese","english","math","physics","chemistry","biology","politics","history","geography"},MATCH(C1251,{"语文","英语","数学","物理","化学","生物","政治","历史","地理"},0)),IF(I1251=2,INDEX(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1251,{"单项选择","阅读理解","信息匹配","完形填空","短文填空","单句填空","短文改错","单句改错","句型转换","翻译短语","翻译句子","词汇/短语及固搭","完成句子","听力"},0)),"")), "")</f>
        <v/>
      </c>
      <c r="E1251" s="21" t="str">
        <f t="shared" si="156"/>
        <v>知识点</v>
      </c>
      <c r="F1251" s="21" t="str">
        <f t="shared" si="157"/>
        <v>恰</v>
      </c>
      <c r="G1251" s="21" t="str">
        <f>INDEX( {"body","discipline","area","topic","point"},MATCH(E1251,{"知识体","知识域","知识区","知识主题","知识点"},0))</f>
        <v>point</v>
      </c>
      <c r="H1251" s="21" t="str">
        <f>INDEX( {"super","just","sub","infras"},MATCH(F1251,{"超","恰","亚","次"},0))</f>
        <v>just</v>
      </c>
      <c r="I1251" s="21">
        <f>MATCH(E1251,{"知识体","知识域","知识区","知识主题","知识点"},0)-1</f>
        <v>4</v>
      </c>
      <c r="J1251" s="21">
        <f>MATCH(F1251,{"超","恰","亚","次"},0)-1</f>
        <v>1</v>
      </c>
      <c r="K1251" s="21" t="str">
        <f t="shared" si="158"/>
        <v>生物</v>
      </c>
      <c r="L1251" s="26" t="s">
        <v>2074</v>
      </c>
      <c r="M1251" s="23"/>
      <c r="N1251" s="23"/>
      <c r="O1251" s="24" t="str">
        <f t="shared" si="152"/>
        <v xml:space="preserve">
  - 
    name:  生物的代谢类型
    title:  生物的代谢类型
    description: 
    koLyro: point
    koLyri:  just
    son: </v>
      </c>
      <c r="P1251" s="27" t="str">
        <f t="shared" si="159"/>
        <v xml:space="preserve">
          - 
            name:  生物的代谢类型
            title:  生物的代谢类型
            description: 
            koLyro: point
            koLyri:  just
            son: </v>
      </c>
    </row>
    <row r="1252" spans="1:16" ht="15" customHeight="1">
      <c r="A1252" s="20">
        <f t="shared" si="153"/>
        <v>2</v>
      </c>
      <c r="B1252" s="21" t="str">
        <f t="shared" si="154"/>
        <v>知识区</v>
      </c>
      <c r="C1252" s="21" t="str">
        <f t="shared" si="155"/>
        <v>五、细胞的生命历程</v>
      </c>
      <c r="D1252" s="21" t="str">
        <f>IFERROR(IF(I1252=1,INDEX( {"chinese","english","math","physics","chemistry","biology","politics","history","geography"},MATCH(C1252,{"语文","英语","数学","物理","化学","生物","政治","历史","地理"},0)),IF(I1252=2,INDEX(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1252,{"单项选择","阅读理解","信息匹配","完形填空","短文填空","单句填空","短文改错","单句改错","句型转换","翻译短语","翻译句子","词汇/短语及固搭","完成句子","听力"},0)),"")), "")</f>
        <v/>
      </c>
      <c r="E1252" s="21" t="str">
        <f t="shared" si="156"/>
        <v>知识区</v>
      </c>
      <c r="F1252" s="21" t="str">
        <f t="shared" si="157"/>
        <v>恰</v>
      </c>
      <c r="G1252" s="21" t="str">
        <f>INDEX( {"body","discipline","area","topic","point"},MATCH(E1252,{"知识体","知识域","知识区","知识主题","知识点"},0))</f>
        <v>area</v>
      </c>
      <c r="H1252" s="21" t="str">
        <f>INDEX( {"super","just","sub","infras"},MATCH(F1252,{"超","恰","亚","次"},0))</f>
        <v>just</v>
      </c>
      <c r="I1252" s="21">
        <f>MATCH(E1252,{"知识体","知识域","知识区","知识主题","知识点"},0)-1</f>
        <v>2</v>
      </c>
      <c r="J1252" s="21">
        <f>MATCH(F1252,{"超","恰","亚","次"},0)-1</f>
        <v>1</v>
      </c>
      <c r="K1252" s="21" t="str">
        <f t="shared" si="158"/>
        <v>生物</v>
      </c>
      <c r="L1252" s="26" t="s">
        <v>2075</v>
      </c>
      <c r="M1252" s="23"/>
      <c r="N1252" s="23"/>
      <c r="O1252" s="24" t="str">
        <f t="shared" si="152"/>
        <v xml:space="preserve">
  - 
    name:  五、细胞的生命历程
    title:  五、细胞的生命历程
    description: 
    koLyro: area
    koLyri:  just
    son: </v>
      </c>
      <c r="P1252" s="27" t="str">
        <f t="shared" si="159"/>
        <v xml:space="preserve">
      - 
        name:  五、细胞的生命历程
        title:  五、细胞的生命历程
        description: 
        koLyro: area
        koLyri:  just
        son: </v>
      </c>
    </row>
    <row r="1253" spans="1:16" ht="15" customHeight="1">
      <c r="A1253" s="20">
        <f t="shared" si="153"/>
        <v>3</v>
      </c>
      <c r="B1253" s="21" t="str">
        <f t="shared" si="154"/>
        <v>知识主题</v>
      </c>
      <c r="C1253" s="21" t="str">
        <f t="shared" si="155"/>
        <v>1.细胞的增殖</v>
      </c>
      <c r="D1253" s="21" t="str">
        <f>IFERROR(IF(I1253=1,INDEX( {"chinese","english","math","physics","chemistry","biology","politics","history","geography"},MATCH(C1253,{"语文","英语","数学","物理","化学","生物","政治","历史","地理"},0)),IF(I1253=2,INDEX(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1253,{"单项选择","阅读理解","信息匹配","完形填空","短文填空","单句填空","短文改错","单句改错","句型转换","翻译短语","翻译句子","词汇/短语及固搭","完成句子","听力"},0)),"")), "")</f>
        <v/>
      </c>
      <c r="E1253" s="21" t="str">
        <f t="shared" si="156"/>
        <v>知识主题</v>
      </c>
      <c r="F1253" s="21" t="str">
        <f t="shared" si="157"/>
        <v>恰</v>
      </c>
      <c r="G1253" s="21" t="str">
        <f>INDEX( {"body","discipline","area","topic","point"},MATCH(E1253,{"知识体","知识域","知识区","知识主题","知识点"},0))</f>
        <v>topic</v>
      </c>
      <c r="H1253" s="21" t="str">
        <f>INDEX( {"super","just","sub","infras"},MATCH(F1253,{"超","恰","亚","次"},0))</f>
        <v>just</v>
      </c>
      <c r="I1253" s="21">
        <f>MATCH(E1253,{"知识体","知识域","知识区","知识主题","知识点"},0)-1</f>
        <v>3</v>
      </c>
      <c r="J1253" s="21">
        <f>MATCH(F1253,{"超","恰","亚","次"},0)-1</f>
        <v>1</v>
      </c>
      <c r="K1253" s="21" t="str">
        <f t="shared" si="158"/>
        <v>生物</v>
      </c>
      <c r="L1253" s="26" t="s">
        <v>2076</v>
      </c>
      <c r="M1253" s="23"/>
      <c r="N1253" s="23"/>
      <c r="O1253" s="24" t="str">
        <f t="shared" si="152"/>
        <v xml:space="preserve">
  - 
    name:  1.细胞的增殖
    title:  1.细胞的增殖
    description: 
    koLyro: topic
    koLyri:  just
    son: </v>
      </c>
      <c r="P1253" s="27" t="str">
        <f t="shared" si="159"/>
        <v xml:space="preserve">
        - 
          name:  1.细胞的增殖
          title:  1.细胞的增殖
          description: 
          koLyro: topic
          koLyri:  just
          son: </v>
      </c>
    </row>
    <row r="1254" spans="1:16" ht="15" customHeight="1">
      <c r="A1254" s="20">
        <f t="shared" si="153"/>
        <v>4</v>
      </c>
      <c r="B1254" s="21" t="str">
        <f t="shared" si="154"/>
        <v>知识点</v>
      </c>
      <c r="C1254" s="21" t="str">
        <f t="shared" si="155"/>
        <v>细胞的生命历程</v>
      </c>
      <c r="D1254" s="21" t="str">
        <f>IFERROR(IF(I1254=1,INDEX( {"chinese","english","math","physics","chemistry","biology","politics","history","geography"},MATCH(C1254,{"语文","英语","数学","物理","化学","生物","政治","历史","地理"},0)),IF(I1254=2,INDEX(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1254,{"单项选择","阅读理解","信息匹配","完形填空","短文填空","单句填空","短文改错","单句改错","句型转换","翻译短语","翻译句子","词汇/短语及固搭","完成句子","听力"},0)),"")), "")</f>
        <v/>
      </c>
      <c r="E1254" s="21" t="str">
        <f t="shared" si="156"/>
        <v>知识点</v>
      </c>
      <c r="F1254" s="21" t="str">
        <f t="shared" si="157"/>
        <v>恰</v>
      </c>
      <c r="G1254" s="21" t="str">
        <f>INDEX( {"body","discipline","area","topic","point"},MATCH(E1254,{"知识体","知识域","知识区","知识主题","知识点"},0))</f>
        <v>point</v>
      </c>
      <c r="H1254" s="21" t="str">
        <f>INDEX( {"super","just","sub","infras"},MATCH(F1254,{"超","恰","亚","次"},0))</f>
        <v>just</v>
      </c>
      <c r="I1254" s="21">
        <f>MATCH(E1254,{"知识体","知识域","知识区","知识主题","知识点"},0)-1</f>
        <v>4</v>
      </c>
      <c r="J1254" s="21">
        <f>MATCH(F1254,{"超","恰","亚","次"},0)-1</f>
        <v>1</v>
      </c>
      <c r="K1254" s="21" t="str">
        <f t="shared" si="158"/>
        <v>生物</v>
      </c>
      <c r="L1254" s="26" t="s">
        <v>2077</v>
      </c>
      <c r="M1254" s="23"/>
      <c r="N1254" s="23"/>
      <c r="O1254" s="24" t="str">
        <f t="shared" si="152"/>
        <v xml:space="preserve">
  - 
    name:  细胞的生命历程
    title:  细胞的生命历程
    description: 
    koLyro: point
    koLyri:  just
    son: </v>
      </c>
      <c r="P1254" s="27" t="str">
        <f t="shared" si="159"/>
        <v xml:space="preserve">
          - 
            name:  细胞的生命历程
            title:  细胞的生命历程
            description: 
            koLyro: point
            koLyri:  just
            son: </v>
      </c>
    </row>
    <row r="1255" spans="1:16" ht="15" customHeight="1">
      <c r="A1255" s="20">
        <f t="shared" si="153"/>
        <v>4</v>
      </c>
      <c r="B1255" s="21" t="str">
        <f t="shared" si="154"/>
        <v>知识点</v>
      </c>
      <c r="C1255" s="21" t="str">
        <f t="shared" si="155"/>
        <v>探究细胞大小与物质运输关系的实验</v>
      </c>
      <c r="D1255" s="21" t="str">
        <f>IFERROR(IF(I1255=1,INDEX( {"chinese","english","math","physics","chemistry","biology","politics","history","geography"},MATCH(C1255,{"语文","英语","数学","物理","化学","生物","政治","历史","地理"},0)),IF(I1255=2,INDEX(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1255,{"单项选择","阅读理解","信息匹配","完形填空","短文填空","单句填空","短文改错","单句改错","句型转换","翻译短语","翻译句子","词汇/短语及固搭","完成句子","听力"},0)),"")), "")</f>
        <v/>
      </c>
      <c r="E1255" s="21" t="str">
        <f t="shared" si="156"/>
        <v>知识点</v>
      </c>
      <c r="F1255" s="21" t="str">
        <f t="shared" si="157"/>
        <v>恰</v>
      </c>
      <c r="G1255" s="21" t="str">
        <f>INDEX( {"body","discipline","area","topic","point"},MATCH(E1255,{"知识体","知识域","知识区","知识主题","知识点"},0))</f>
        <v>point</v>
      </c>
      <c r="H1255" s="21" t="str">
        <f>INDEX( {"super","just","sub","infras"},MATCH(F1255,{"超","恰","亚","次"},0))</f>
        <v>just</v>
      </c>
      <c r="I1255" s="21">
        <f>MATCH(E1255,{"知识体","知识域","知识区","知识主题","知识点"},0)-1</f>
        <v>4</v>
      </c>
      <c r="J1255" s="21">
        <f>MATCH(F1255,{"超","恰","亚","次"},0)-1</f>
        <v>1</v>
      </c>
      <c r="K1255" s="21" t="str">
        <f t="shared" si="158"/>
        <v>生物</v>
      </c>
      <c r="L1255" s="26" t="s">
        <v>2078</v>
      </c>
      <c r="M1255" s="23"/>
      <c r="N1255" s="23"/>
      <c r="O1255" s="24" t="str">
        <f t="shared" si="152"/>
        <v xml:space="preserve">
  - 
    name:  探究细胞大小与物质运输关系的实验
    title:  探究细胞大小与物质运输关系的实验
    description: 
    koLyro: point
    koLyri:  just
    son: </v>
      </c>
      <c r="P1255" s="27" t="str">
        <f t="shared" si="159"/>
        <v xml:space="preserve">
          - 
            name:  探究细胞大小与物质运输关系的实验
            title:  探究细胞大小与物质运输关系的实验
            description: 
            koLyro: point
            koLyri:  just
            son: </v>
      </c>
    </row>
    <row r="1256" spans="1:16" ht="15" customHeight="1">
      <c r="A1256" s="20">
        <f t="shared" si="153"/>
        <v>4</v>
      </c>
      <c r="B1256" s="21" t="str">
        <f t="shared" si="154"/>
        <v>知识点</v>
      </c>
      <c r="C1256" s="21" t="str">
        <f t="shared" si="155"/>
        <v>细胞不能无限长大的原因</v>
      </c>
      <c r="D1256" s="21" t="str">
        <f>IFERROR(IF(I1256=1,INDEX( {"chinese","english","math","physics","chemistry","biology","politics","history","geography"},MATCH(C1256,{"语文","英语","数学","物理","化学","生物","政治","历史","地理"},0)),IF(I1256=2,INDEX(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1256,{"单项选择","阅读理解","信息匹配","完形填空","短文填空","单句填空","短文改错","单句改错","句型转换","翻译短语","翻译句子","词汇/短语及固搭","完成句子","听力"},0)),"")), "")</f>
        <v/>
      </c>
      <c r="E1256" s="21" t="str">
        <f t="shared" si="156"/>
        <v>知识点</v>
      </c>
      <c r="F1256" s="21" t="str">
        <f t="shared" si="157"/>
        <v>恰</v>
      </c>
      <c r="G1256" s="21" t="str">
        <f>INDEX( {"body","discipline","area","topic","point"},MATCH(E1256,{"知识体","知识域","知识区","知识主题","知识点"},0))</f>
        <v>point</v>
      </c>
      <c r="H1256" s="21" t="str">
        <f>INDEX( {"super","just","sub","infras"},MATCH(F1256,{"超","恰","亚","次"},0))</f>
        <v>just</v>
      </c>
      <c r="I1256" s="21">
        <f>MATCH(E1256,{"知识体","知识域","知识区","知识主题","知识点"},0)-1</f>
        <v>4</v>
      </c>
      <c r="J1256" s="21">
        <f>MATCH(F1256,{"超","恰","亚","次"},0)-1</f>
        <v>1</v>
      </c>
      <c r="K1256" s="21" t="str">
        <f t="shared" si="158"/>
        <v>生物</v>
      </c>
      <c r="L1256" s="26" t="s">
        <v>2079</v>
      </c>
      <c r="M1256" s="23"/>
      <c r="N1256" s="23"/>
      <c r="O1256" s="24" t="str">
        <f t="shared" si="152"/>
        <v xml:space="preserve">
  - 
    name:  细胞不能无限长大的原因
    title:  细胞不能无限长大的原因
    description: 
    koLyro: point
    koLyri:  just
    son: </v>
      </c>
      <c r="P1256" s="27" t="str">
        <f t="shared" si="159"/>
        <v xml:space="preserve">
          - 
            name:  细胞不能无限长大的原因
            title:  细胞不能无限长大的原因
            description: 
            koLyro: point
            koLyri:  just
            son: </v>
      </c>
    </row>
    <row r="1257" spans="1:16" ht="15" customHeight="1">
      <c r="A1257" s="20">
        <f t="shared" si="153"/>
        <v>4</v>
      </c>
      <c r="B1257" s="21" t="str">
        <f t="shared" si="154"/>
        <v>知识点</v>
      </c>
      <c r="C1257" s="21" t="str">
        <f t="shared" si="155"/>
        <v>细胞周期</v>
      </c>
      <c r="D1257" s="21" t="str">
        <f>IFERROR(IF(I1257=1,INDEX( {"chinese","english","math","physics","chemistry","biology","politics","history","geography"},MATCH(C1257,{"语文","英语","数学","物理","化学","生物","政治","历史","地理"},0)),IF(I1257=2,INDEX(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1257,{"单项选择","阅读理解","信息匹配","完形填空","短文填空","单句填空","短文改错","单句改错","句型转换","翻译短语","翻译句子","词汇/短语及固搭","完成句子","听力"},0)),"")), "")</f>
        <v/>
      </c>
      <c r="E1257" s="21" t="str">
        <f t="shared" si="156"/>
        <v>知识点</v>
      </c>
      <c r="F1257" s="21" t="str">
        <f t="shared" si="157"/>
        <v>恰</v>
      </c>
      <c r="G1257" s="21" t="str">
        <f>INDEX( {"body","discipline","area","topic","point"},MATCH(E1257,{"知识体","知识域","知识区","知识主题","知识点"},0))</f>
        <v>point</v>
      </c>
      <c r="H1257" s="21" t="str">
        <f>INDEX( {"super","just","sub","infras"},MATCH(F1257,{"超","恰","亚","次"},0))</f>
        <v>just</v>
      </c>
      <c r="I1257" s="21">
        <f>MATCH(E1257,{"知识体","知识域","知识区","知识主题","知识点"},0)-1</f>
        <v>4</v>
      </c>
      <c r="J1257" s="21">
        <f>MATCH(F1257,{"超","恰","亚","次"},0)-1</f>
        <v>1</v>
      </c>
      <c r="K1257" s="21" t="str">
        <f t="shared" si="158"/>
        <v>生物</v>
      </c>
      <c r="L1257" s="26" t="s">
        <v>2080</v>
      </c>
      <c r="M1257" s="23"/>
      <c r="N1257" s="23"/>
      <c r="O1257" s="24" t="str">
        <f t="shared" si="152"/>
        <v xml:space="preserve">
  - 
    name:  细胞周期
    title:  细胞周期
    description: 
    koLyro: point
    koLyri:  just
    son: </v>
      </c>
      <c r="P1257" s="27" t="str">
        <f t="shared" si="159"/>
        <v xml:space="preserve">
          - 
            name:  细胞周期
            title:  细胞周期
            description: 
            koLyro: point
            koLyri:  just
            son: </v>
      </c>
    </row>
    <row r="1258" spans="1:16" ht="15" customHeight="1">
      <c r="A1258" s="20">
        <f t="shared" si="153"/>
        <v>4</v>
      </c>
      <c r="B1258" s="21" t="str">
        <f t="shared" si="154"/>
        <v>知识点</v>
      </c>
      <c r="C1258" s="21" t="str">
        <f t="shared" si="155"/>
        <v>有丝分裂</v>
      </c>
      <c r="D1258" s="21" t="str">
        <f>IFERROR(IF(I1258=1,INDEX( {"chinese","english","math","physics","chemistry","biology","politics","history","geography"},MATCH(C1258,{"语文","英语","数学","物理","化学","生物","政治","历史","地理"},0)),IF(I1258=2,INDEX(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1258,{"单项选择","阅读理解","信息匹配","完形填空","短文填空","单句填空","短文改错","单句改错","句型转换","翻译短语","翻译句子","词汇/短语及固搭","完成句子","听力"},0)),"")), "")</f>
        <v/>
      </c>
      <c r="E1258" s="21" t="str">
        <f t="shared" si="156"/>
        <v>知识点</v>
      </c>
      <c r="F1258" s="21" t="str">
        <f t="shared" si="157"/>
        <v>恰</v>
      </c>
      <c r="G1258" s="21" t="str">
        <f>INDEX( {"body","discipline","area","topic","point"},MATCH(E1258,{"知识体","知识域","知识区","知识主题","知识点"},0))</f>
        <v>point</v>
      </c>
      <c r="H1258" s="21" t="str">
        <f>INDEX( {"super","just","sub","infras"},MATCH(F1258,{"超","恰","亚","次"},0))</f>
        <v>just</v>
      </c>
      <c r="I1258" s="21">
        <f>MATCH(E1258,{"知识体","知识域","知识区","知识主题","知识点"},0)-1</f>
        <v>4</v>
      </c>
      <c r="J1258" s="21">
        <f>MATCH(F1258,{"超","恰","亚","次"},0)-1</f>
        <v>1</v>
      </c>
      <c r="K1258" s="21" t="str">
        <f t="shared" si="158"/>
        <v>生物</v>
      </c>
      <c r="L1258" s="26" t="s">
        <v>2081</v>
      </c>
      <c r="M1258" s="23"/>
      <c r="N1258" s="23"/>
      <c r="O1258" s="24" t="str">
        <f t="shared" si="152"/>
        <v xml:space="preserve">
  - 
    name:  有丝分裂
    title:  有丝分裂
    description: 
    koLyro: point
    koLyri:  just
    son: </v>
      </c>
      <c r="P1258" s="27" t="str">
        <f t="shared" si="159"/>
        <v xml:space="preserve">
          - 
            name:  有丝分裂
            title:  有丝分裂
            description: 
            koLyro: point
            koLyri:  just
            son: </v>
      </c>
    </row>
    <row r="1259" spans="1:16" ht="15" customHeight="1">
      <c r="A1259" s="20">
        <f t="shared" si="153"/>
        <v>5</v>
      </c>
      <c r="B1259" s="21" t="str">
        <f t="shared" si="154"/>
        <v>知识亚点</v>
      </c>
      <c r="C1259" s="21" t="str">
        <f t="shared" si="155"/>
        <v>动植物细胞有丝分裂的区别</v>
      </c>
      <c r="D1259" s="21" t="str">
        <f>IFERROR(IF(I1259=1,INDEX( {"chinese","english","math","physics","chemistry","biology","politics","history","geography"},MATCH(C1259,{"语文","英语","数学","物理","化学","生物","政治","历史","地理"},0)),IF(I1259=2,INDEX(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1259,{"单项选择","阅读理解","信息匹配","完形填空","短文填空","单句填空","短文改错","单句改错","句型转换","翻译短语","翻译句子","词汇/短语及固搭","完成句子","听力"},0)),"")), "")</f>
        <v/>
      </c>
      <c r="E1259" s="21" t="str">
        <f t="shared" si="156"/>
        <v>知识点</v>
      </c>
      <c r="F1259" s="21" t="str">
        <f t="shared" si="157"/>
        <v>亚</v>
      </c>
      <c r="G1259" s="21" t="str">
        <f>INDEX( {"body","discipline","area","topic","point"},MATCH(E1259,{"知识体","知识域","知识区","知识主题","知识点"},0))</f>
        <v>point</v>
      </c>
      <c r="H1259" s="21" t="str">
        <f>INDEX( {"super","just","sub","infras"},MATCH(F1259,{"超","恰","亚","次"},0))</f>
        <v>sub</v>
      </c>
      <c r="I1259" s="21">
        <f>MATCH(E1259,{"知识体","知识域","知识区","知识主题","知识点"},0)-1</f>
        <v>4</v>
      </c>
      <c r="J1259" s="21">
        <f>MATCH(F1259,{"超","恰","亚","次"},0)-1</f>
        <v>2</v>
      </c>
      <c r="K1259" s="21" t="str">
        <f t="shared" si="158"/>
        <v>生物</v>
      </c>
      <c r="L1259" s="26" t="s">
        <v>2082</v>
      </c>
      <c r="M1259" s="23"/>
      <c r="N1259" s="23"/>
      <c r="O1259" s="24" t="str">
        <f t="shared" si="152"/>
        <v xml:space="preserve">
  - 
    name:  动植物细胞有丝分裂的区别
    title:  动植物细胞有丝分裂的区别
    description: 
    koLyro: point
    koLyri:  sub
    son: </v>
      </c>
      <c r="P1259" s="27" t="str">
        <f t="shared" si="159"/>
        <v xml:space="preserve">
            - 
              name:  动植物细胞有丝分裂的区别
              title:  动植物细胞有丝分裂的区别
              description: 
              koLyro: point
              koLyri:  sub
              son: </v>
      </c>
    </row>
    <row r="1260" spans="1:16" ht="15" customHeight="1">
      <c r="A1260" s="20">
        <f t="shared" si="153"/>
        <v>5</v>
      </c>
      <c r="B1260" s="21" t="str">
        <f t="shared" si="154"/>
        <v>知识亚点</v>
      </c>
      <c r="C1260" s="21" t="str">
        <f t="shared" si="155"/>
        <v>有丝分裂过程</v>
      </c>
      <c r="D1260" s="21" t="str">
        <f>IFERROR(IF(I1260=1,INDEX( {"chinese","english","math","physics","chemistry","biology","politics","history","geography"},MATCH(C1260,{"语文","英语","数学","物理","化学","生物","政治","历史","地理"},0)),IF(I1260=2,INDEX(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1260,{"单项选择","阅读理解","信息匹配","完形填空","短文填空","单句填空","短文改错","单句改错","句型转换","翻译短语","翻译句子","词汇/短语及固搭","完成句子","听力"},0)),"")), "")</f>
        <v/>
      </c>
      <c r="E1260" s="21" t="str">
        <f t="shared" si="156"/>
        <v>知识点</v>
      </c>
      <c r="F1260" s="21" t="str">
        <f t="shared" si="157"/>
        <v>亚</v>
      </c>
      <c r="G1260" s="21" t="str">
        <f>INDEX( {"body","discipline","area","topic","point"},MATCH(E1260,{"知识体","知识域","知识区","知识主题","知识点"},0))</f>
        <v>point</v>
      </c>
      <c r="H1260" s="21" t="str">
        <f>INDEX( {"super","just","sub","infras"},MATCH(F1260,{"超","恰","亚","次"},0))</f>
        <v>sub</v>
      </c>
      <c r="I1260" s="21">
        <f>MATCH(E1260,{"知识体","知识域","知识区","知识主题","知识点"},0)-1</f>
        <v>4</v>
      </c>
      <c r="J1260" s="21">
        <f>MATCH(F1260,{"超","恰","亚","次"},0)-1</f>
        <v>2</v>
      </c>
      <c r="K1260" s="21" t="str">
        <f t="shared" si="158"/>
        <v>生物</v>
      </c>
      <c r="L1260" s="26" t="s">
        <v>2083</v>
      </c>
      <c r="M1260" s="23"/>
      <c r="N1260" s="23"/>
      <c r="O1260" s="24" t="str">
        <f t="shared" si="152"/>
        <v xml:space="preserve">
  - 
    name:  有丝分裂过程
    title:  有丝分裂过程
    description: 
    koLyro: point
    koLyri:  sub
    son: </v>
      </c>
      <c r="P1260" s="27" t="str">
        <f t="shared" si="159"/>
        <v xml:space="preserve">
            - 
              name:  有丝分裂过程
              title:  有丝分裂过程
              description: 
              koLyro: point
              koLyri:  sub
              son: </v>
      </c>
    </row>
    <row r="1261" spans="1:16" ht="15" customHeight="1">
      <c r="A1261" s="20">
        <f t="shared" si="153"/>
        <v>5</v>
      </c>
      <c r="B1261" s="21" t="str">
        <f t="shared" si="154"/>
        <v>知识亚点</v>
      </c>
      <c r="C1261" s="21" t="str">
        <f t="shared" si="155"/>
        <v>有丝分裂的意义</v>
      </c>
      <c r="D1261" s="21" t="str">
        <f>IFERROR(IF(I1261=1,INDEX( {"chinese","english","math","physics","chemistry","biology","politics","history","geography"},MATCH(C1261,{"语文","英语","数学","物理","化学","生物","政治","历史","地理"},0)),IF(I1261=2,INDEX(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1261,{"单项选择","阅读理解","信息匹配","完形填空","短文填空","单句填空","短文改错","单句改错","句型转换","翻译短语","翻译句子","词汇/短语及固搭","完成句子","听力"},0)),"")), "")</f>
        <v/>
      </c>
      <c r="E1261" s="21" t="str">
        <f t="shared" si="156"/>
        <v>知识点</v>
      </c>
      <c r="F1261" s="21" t="str">
        <f t="shared" si="157"/>
        <v>亚</v>
      </c>
      <c r="G1261" s="21" t="str">
        <f>INDEX( {"body","discipline","area","topic","point"},MATCH(E1261,{"知识体","知识域","知识区","知识主题","知识点"},0))</f>
        <v>point</v>
      </c>
      <c r="H1261" s="21" t="str">
        <f>INDEX( {"super","just","sub","infras"},MATCH(F1261,{"超","恰","亚","次"},0))</f>
        <v>sub</v>
      </c>
      <c r="I1261" s="21">
        <f>MATCH(E1261,{"知识体","知识域","知识区","知识主题","知识点"},0)-1</f>
        <v>4</v>
      </c>
      <c r="J1261" s="21">
        <f>MATCH(F1261,{"超","恰","亚","次"},0)-1</f>
        <v>2</v>
      </c>
      <c r="K1261" s="21" t="str">
        <f t="shared" si="158"/>
        <v>生物</v>
      </c>
      <c r="L1261" s="26" t="s">
        <v>2084</v>
      </c>
      <c r="M1261" s="23"/>
      <c r="N1261" s="23"/>
      <c r="O1261" s="24" t="str">
        <f t="shared" si="152"/>
        <v xml:space="preserve">
  - 
    name:  有丝分裂的意义
    title:  有丝分裂的意义
    description: 
    koLyro: point
    koLyri:  sub
    son: </v>
      </c>
      <c r="P1261" s="27" t="str">
        <f t="shared" si="159"/>
        <v xml:space="preserve">
            - 
              name:  有丝分裂的意义
              title:  有丝分裂的意义
              description: 
              koLyro: point
              koLyri:  sub
              son: </v>
      </c>
    </row>
    <row r="1262" spans="1:16" ht="15" customHeight="1">
      <c r="A1262" s="20">
        <f t="shared" si="153"/>
        <v>5</v>
      </c>
      <c r="B1262" s="21" t="str">
        <f t="shared" si="154"/>
        <v>知识亚点</v>
      </c>
      <c r="C1262" s="21" t="str">
        <f t="shared" si="155"/>
        <v>有丝分裂过程中染色体、染色单体和核DNA等数量的变化</v>
      </c>
      <c r="D1262" s="21" t="str">
        <f>IFERROR(IF(I1262=1,INDEX( {"chinese","english","math","physics","chemistry","biology","politics","history","geography"},MATCH(C1262,{"语文","英语","数学","物理","化学","生物","政治","历史","地理"},0)),IF(I1262=2,INDEX(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1262,{"单项选择","阅读理解","信息匹配","完形填空","短文填空","单句填空","短文改错","单句改错","句型转换","翻译短语","翻译句子","词汇/短语及固搭","完成句子","听力"},0)),"")), "")</f>
        <v/>
      </c>
      <c r="E1262" s="21" t="str">
        <f t="shared" si="156"/>
        <v>知识点</v>
      </c>
      <c r="F1262" s="21" t="str">
        <f t="shared" si="157"/>
        <v>亚</v>
      </c>
      <c r="G1262" s="21" t="str">
        <f>INDEX( {"body","discipline","area","topic","point"},MATCH(E1262,{"知识体","知识域","知识区","知识主题","知识点"},0))</f>
        <v>point</v>
      </c>
      <c r="H1262" s="21" t="str">
        <f>INDEX( {"super","just","sub","infras"},MATCH(F1262,{"超","恰","亚","次"},0))</f>
        <v>sub</v>
      </c>
      <c r="I1262" s="21">
        <f>MATCH(E1262,{"知识体","知识域","知识区","知识主题","知识点"},0)-1</f>
        <v>4</v>
      </c>
      <c r="J1262" s="21">
        <f>MATCH(F1262,{"超","恰","亚","次"},0)-1</f>
        <v>2</v>
      </c>
      <c r="K1262" s="21" t="str">
        <f t="shared" si="158"/>
        <v>生物</v>
      </c>
      <c r="L1262" s="26" t="s">
        <v>2085</v>
      </c>
      <c r="M1262" s="23"/>
      <c r="N1262" s="23"/>
      <c r="O1262" s="24" t="str">
        <f t="shared" si="152"/>
        <v xml:space="preserve">
  - 
    name:  有丝分裂过程中染色体、染色单体和核DNA等数量的变化
    title:  有丝分裂过程中染色体、染色单体和核DNA等数量的变化
    description: 
    koLyro: point
    koLyri:  sub
    son: </v>
      </c>
      <c r="P1262" s="27" t="str">
        <f t="shared" si="159"/>
        <v xml:space="preserve">
            - 
              name:  有丝分裂过程中染色体、染色单体和核DNA等数量的变化
              title:  有丝分裂过程中染色体、染色单体和核DNA等数量的变化
              description: 
              koLyro: point
              koLyri:  sub
              son: </v>
      </c>
    </row>
    <row r="1263" spans="1:16" ht="15" customHeight="1">
      <c r="A1263" s="20">
        <f t="shared" si="153"/>
        <v>5</v>
      </c>
      <c r="B1263" s="21" t="str">
        <f t="shared" si="154"/>
        <v>知识亚点</v>
      </c>
      <c r="C1263" s="21" t="str">
        <f t="shared" si="155"/>
        <v>赤道板与细胞板</v>
      </c>
      <c r="D1263" s="21" t="str">
        <f>IFERROR(IF(I1263=1,INDEX( {"chinese","english","math","physics","chemistry","biology","politics","history","geography"},MATCH(C1263,{"语文","英语","数学","物理","化学","生物","政治","历史","地理"},0)),IF(I1263=2,INDEX(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1263,{"单项选择","阅读理解","信息匹配","完形填空","短文填空","单句填空","短文改错","单句改错","句型转换","翻译短语","翻译句子","词汇/短语及固搭","完成句子","听力"},0)),"")), "")</f>
        <v/>
      </c>
      <c r="E1263" s="21" t="str">
        <f t="shared" si="156"/>
        <v>知识点</v>
      </c>
      <c r="F1263" s="21" t="str">
        <f t="shared" si="157"/>
        <v>亚</v>
      </c>
      <c r="G1263" s="21" t="str">
        <f>INDEX( {"body","discipline","area","topic","point"},MATCH(E1263,{"知识体","知识域","知识区","知识主题","知识点"},0))</f>
        <v>point</v>
      </c>
      <c r="H1263" s="21" t="str">
        <f>INDEX( {"super","just","sub","infras"},MATCH(F1263,{"超","恰","亚","次"},0))</f>
        <v>sub</v>
      </c>
      <c r="I1263" s="21">
        <f>MATCH(E1263,{"知识体","知识域","知识区","知识主题","知识点"},0)-1</f>
        <v>4</v>
      </c>
      <c r="J1263" s="21">
        <f>MATCH(F1263,{"超","恰","亚","次"},0)-1</f>
        <v>2</v>
      </c>
      <c r="K1263" s="21" t="str">
        <f t="shared" si="158"/>
        <v>生物</v>
      </c>
      <c r="L1263" s="26" t="s">
        <v>2086</v>
      </c>
      <c r="M1263" s="23"/>
      <c r="N1263" s="23"/>
      <c r="O1263" s="24" t="str">
        <f t="shared" si="152"/>
        <v xml:space="preserve">
  - 
    name:  赤道板与细胞板
    title:  赤道板与细胞板
    description: 
    koLyro: point
    koLyri:  sub
    son: </v>
      </c>
      <c r="P1263" s="27" t="str">
        <f t="shared" si="159"/>
        <v xml:space="preserve">
            - 
              name:  赤道板与细胞板
              title:  赤道板与细胞板
              description: 
              koLyro: point
              koLyri:  sub
              son: </v>
      </c>
    </row>
    <row r="1264" spans="1:16" ht="15" customHeight="1">
      <c r="A1264" s="20">
        <f t="shared" si="153"/>
        <v>5</v>
      </c>
      <c r="B1264" s="21" t="str">
        <f t="shared" si="154"/>
        <v>知识亚点</v>
      </c>
      <c r="C1264" s="21" t="str">
        <f t="shared" si="155"/>
        <v>有丝分裂异常</v>
      </c>
      <c r="D1264" s="21" t="str">
        <f>IFERROR(IF(I1264=1,INDEX( {"chinese","english","math","physics","chemistry","biology","politics","history","geography"},MATCH(C1264,{"语文","英语","数学","物理","化学","生物","政治","历史","地理"},0)),IF(I1264=2,INDEX(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1264,{"单项选择","阅读理解","信息匹配","完形填空","短文填空","单句填空","短文改错","单句改错","句型转换","翻译短语","翻译句子","词汇/短语及固搭","完成句子","听力"},0)),"")), "")</f>
        <v/>
      </c>
      <c r="E1264" s="21" t="str">
        <f t="shared" si="156"/>
        <v>知识点</v>
      </c>
      <c r="F1264" s="21" t="str">
        <f t="shared" si="157"/>
        <v>亚</v>
      </c>
      <c r="G1264" s="21" t="str">
        <f>INDEX( {"body","discipline","area","topic","point"},MATCH(E1264,{"知识体","知识域","知识区","知识主题","知识点"},0))</f>
        <v>point</v>
      </c>
      <c r="H1264" s="21" t="str">
        <f>INDEX( {"super","just","sub","infras"},MATCH(F1264,{"超","恰","亚","次"},0))</f>
        <v>sub</v>
      </c>
      <c r="I1264" s="21">
        <f>MATCH(E1264,{"知识体","知识域","知识区","知识主题","知识点"},0)-1</f>
        <v>4</v>
      </c>
      <c r="J1264" s="21">
        <f>MATCH(F1264,{"超","恰","亚","次"},0)-1</f>
        <v>2</v>
      </c>
      <c r="K1264" s="21" t="str">
        <f t="shared" si="158"/>
        <v>生物</v>
      </c>
      <c r="L1264" s="26" t="s">
        <v>2087</v>
      </c>
      <c r="M1264" s="23"/>
      <c r="N1264" s="23"/>
      <c r="O1264" s="24" t="str">
        <f t="shared" si="152"/>
        <v xml:space="preserve">
  - 
    name:  有丝分裂异常
    title:  有丝分裂异常
    description: 
    koLyro: point
    koLyri:  sub
    son: </v>
      </c>
      <c r="P1264" s="27" t="str">
        <f t="shared" si="159"/>
        <v xml:space="preserve">
            - 
              name:  有丝分裂异常
              title:  有丝分裂异常
              description: 
              koLyro: point
              koLyri:  sub
              son: </v>
      </c>
    </row>
    <row r="1265" spans="1:16" ht="15" customHeight="1">
      <c r="A1265" s="20">
        <f t="shared" si="153"/>
        <v>4</v>
      </c>
      <c r="B1265" s="21" t="str">
        <f t="shared" si="154"/>
        <v>知识点</v>
      </c>
      <c r="C1265" s="21" t="str">
        <f t="shared" si="155"/>
        <v>无丝分裂</v>
      </c>
      <c r="D1265" s="21" t="str">
        <f>IFERROR(IF(I1265=1,INDEX( {"chinese","english","math","physics","chemistry","biology","politics","history","geography"},MATCH(C1265,{"语文","英语","数学","物理","化学","生物","政治","历史","地理"},0)),IF(I1265=2,INDEX(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1265,{"单项选择","阅读理解","信息匹配","完形填空","短文填空","单句填空","短文改错","单句改错","句型转换","翻译短语","翻译句子","词汇/短语及固搭","完成句子","听力"},0)),"")), "")</f>
        <v/>
      </c>
      <c r="E1265" s="21" t="str">
        <f t="shared" si="156"/>
        <v>知识点</v>
      </c>
      <c r="F1265" s="21" t="str">
        <f t="shared" si="157"/>
        <v>恰</v>
      </c>
      <c r="G1265" s="21" t="str">
        <f>INDEX( {"body","discipline","area","topic","point"},MATCH(E1265,{"知识体","知识域","知识区","知识主题","知识点"},0))</f>
        <v>point</v>
      </c>
      <c r="H1265" s="21" t="str">
        <f>INDEX( {"super","just","sub","infras"},MATCH(F1265,{"超","恰","亚","次"},0))</f>
        <v>just</v>
      </c>
      <c r="I1265" s="21">
        <f>MATCH(E1265,{"知识体","知识域","知识区","知识主题","知识点"},0)-1</f>
        <v>4</v>
      </c>
      <c r="J1265" s="21">
        <f>MATCH(F1265,{"超","恰","亚","次"},0)-1</f>
        <v>1</v>
      </c>
      <c r="K1265" s="21" t="str">
        <f t="shared" si="158"/>
        <v>生物</v>
      </c>
      <c r="L1265" s="26" t="s">
        <v>2088</v>
      </c>
      <c r="M1265" s="23"/>
      <c r="N1265" s="23"/>
      <c r="O1265" s="24" t="str">
        <f t="shared" si="152"/>
        <v xml:space="preserve">
  - 
    name:  无丝分裂
    title:  无丝分裂
    description: 
    koLyro: point
    koLyri:  just
    son: </v>
      </c>
      <c r="P1265" s="27" t="str">
        <f t="shared" si="159"/>
        <v xml:space="preserve">
          - 
            name:  无丝分裂
            title:  无丝分裂
            description: 
            koLyro: point
            koLyri:  just
            son: </v>
      </c>
    </row>
    <row r="1266" spans="1:16" ht="15" customHeight="1">
      <c r="A1266" s="20">
        <f t="shared" si="153"/>
        <v>4</v>
      </c>
      <c r="B1266" s="21" t="str">
        <f t="shared" si="154"/>
        <v>知识点</v>
      </c>
      <c r="C1266" s="21" t="str">
        <f t="shared" si="155"/>
        <v>实验：观察根尖分生组织的有丝分裂</v>
      </c>
      <c r="D1266" s="21" t="str">
        <f>IFERROR(IF(I1266=1,INDEX( {"chinese","english","math","physics","chemistry","biology","politics","history","geography"},MATCH(C1266,{"语文","英语","数学","物理","化学","生物","政治","历史","地理"},0)),IF(I1266=2,INDEX(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1266,{"单项选择","阅读理解","信息匹配","完形填空","短文填空","单句填空","短文改错","单句改错","句型转换","翻译短语","翻译句子","词汇/短语及固搭","完成句子","听力"},0)),"")), "")</f>
        <v/>
      </c>
      <c r="E1266" s="21" t="str">
        <f t="shared" si="156"/>
        <v>知识点</v>
      </c>
      <c r="F1266" s="21" t="str">
        <f t="shared" si="157"/>
        <v>恰</v>
      </c>
      <c r="G1266" s="21" t="str">
        <f>INDEX( {"body","discipline","area","topic","point"},MATCH(E1266,{"知识体","知识域","知识区","知识主题","知识点"},0))</f>
        <v>point</v>
      </c>
      <c r="H1266" s="21" t="str">
        <f>INDEX( {"super","just","sub","infras"},MATCH(F1266,{"超","恰","亚","次"},0))</f>
        <v>just</v>
      </c>
      <c r="I1266" s="21">
        <f>MATCH(E1266,{"知识体","知识域","知识区","知识主题","知识点"},0)-1</f>
        <v>4</v>
      </c>
      <c r="J1266" s="21">
        <f>MATCH(F1266,{"超","恰","亚","次"},0)-1</f>
        <v>1</v>
      </c>
      <c r="K1266" s="21" t="str">
        <f t="shared" si="158"/>
        <v>生物</v>
      </c>
      <c r="L1266" s="26" t="s">
        <v>2089</v>
      </c>
      <c r="M1266" s="23"/>
      <c r="N1266" s="23"/>
      <c r="O1266" s="24" t="str">
        <f t="shared" si="152"/>
        <v xml:space="preserve">
  - 
    name:  实验：观察根尖分生组织的有丝分裂
    title:  实验：观察根尖分生组织的有丝分裂
    description: 
    koLyro: point
    koLyri:  just
    son: </v>
      </c>
      <c r="P1266" s="27" t="str">
        <f t="shared" si="159"/>
        <v xml:space="preserve">
          - 
            name:  实验：观察根尖分生组织的有丝分裂
            title:  实验：观察根尖分生组织的有丝分裂
            description: 
            koLyro: point
            koLyri:  just
            son: </v>
      </c>
    </row>
    <row r="1267" spans="1:16" ht="15" customHeight="1">
      <c r="A1267" s="20">
        <f t="shared" si="153"/>
        <v>4</v>
      </c>
      <c r="B1267" s="21" t="str">
        <f t="shared" si="154"/>
        <v>知识点</v>
      </c>
      <c r="C1267" s="21" t="str">
        <f t="shared" si="155"/>
        <v>真核细胞与原核细胞的分裂方式</v>
      </c>
      <c r="D1267" s="21" t="str">
        <f>IFERROR(IF(I1267=1,INDEX( {"chinese","english","math","physics","chemistry","biology","politics","history","geography"},MATCH(C1267,{"语文","英语","数学","物理","化学","生物","政治","历史","地理"},0)),IF(I1267=2,INDEX(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1267,{"单项选择","阅读理解","信息匹配","完形填空","短文填空","单句填空","短文改错","单句改错","句型转换","翻译短语","翻译句子","词汇/短语及固搭","完成句子","听力"},0)),"")), "")</f>
        <v/>
      </c>
      <c r="E1267" s="21" t="str">
        <f t="shared" si="156"/>
        <v>知识点</v>
      </c>
      <c r="F1267" s="21" t="str">
        <f t="shared" si="157"/>
        <v>恰</v>
      </c>
      <c r="G1267" s="21" t="str">
        <f>INDEX( {"body","discipline","area","topic","point"},MATCH(E1267,{"知识体","知识域","知识区","知识主题","知识点"},0))</f>
        <v>point</v>
      </c>
      <c r="H1267" s="21" t="str">
        <f>INDEX( {"super","just","sub","infras"},MATCH(F1267,{"超","恰","亚","次"},0))</f>
        <v>just</v>
      </c>
      <c r="I1267" s="21">
        <f>MATCH(E1267,{"知识体","知识域","知识区","知识主题","知识点"},0)-1</f>
        <v>4</v>
      </c>
      <c r="J1267" s="21">
        <f>MATCH(F1267,{"超","恰","亚","次"},0)-1</f>
        <v>1</v>
      </c>
      <c r="K1267" s="21" t="str">
        <f t="shared" si="158"/>
        <v>生物</v>
      </c>
      <c r="L1267" s="26" t="s">
        <v>2090</v>
      </c>
      <c r="M1267" s="23"/>
      <c r="N1267" s="23"/>
      <c r="O1267" s="24" t="str">
        <f t="shared" si="152"/>
        <v xml:space="preserve">
  - 
    name:  真核细胞与原核细胞的分裂方式
    title:  真核细胞与原核细胞的分裂方式
    description: 
    koLyro: point
    koLyri:  just
    son: </v>
      </c>
      <c r="P1267" s="27" t="str">
        <f t="shared" si="159"/>
        <v xml:space="preserve">
          - 
            name:  真核细胞与原核细胞的分裂方式
            title:  真核细胞与原核细胞的分裂方式
            description: 
            koLyro: point
            koLyri:  just
            son: </v>
      </c>
    </row>
    <row r="1268" spans="1:16" ht="15" customHeight="1">
      <c r="A1268" s="20">
        <f t="shared" si="153"/>
        <v>3</v>
      </c>
      <c r="B1268" s="21" t="str">
        <f t="shared" si="154"/>
        <v>知识主题</v>
      </c>
      <c r="C1268" s="21" t="str">
        <f t="shared" si="155"/>
        <v>2.细胞的分化、衰老和凋亡、癌变</v>
      </c>
      <c r="D1268" s="21" t="str">
        <f>IFERROR(IF(I1268=1,INDEX( {"chinese","english","math","physics","chemistry","biology","politics","history","geography"},MATCH(C1268,{"语文","英语","数学","物理","化学","生物","政治","历史","地理"},0)),IF(I1268=2,INDEX(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1268,{"单项选择","阅读理解","信息匹配","完形填空","短文填空","单句填空","短文改错","单句改错","句型转换","翻译短语","翻译句子","词汇/短语及固搭","完成句子","听力"},0)),"")), "")</f>
        <v/>
      </c>
      <c r="E1268" s="21" t="str">
        <f t="shared" si="156"/>
        <v>知识主题</v>
      </c>
      <c r="F1268" s="21" t="str">
        <f t="shared" si="157"/>
        <v>恰</v>
      </c>
      <c r="G1268" s="21" t="str">
        <f>INDEX( {"body","discipline","area","topic","point"},MATCH(E1268,{"知识体","知识域","知识区","知识主题","知识点"},0))</f>
        <v>topic</v>
      </c>
      <c r="H1268" s="21" t="str">
        <f>INDEX( {"super","just","sub","infras"},MATCH(F1268,{"超","恰","亚","次"},0))</f>
        <v>just</v>
      </c>
      <c r="I1268" s="21">
        <f>MATCH(E1268,{"知识体","知识域","知识区","知识主题","知识点"},0)-1</f>
        <v>3</v>
      </c>
      <c r="J1268" s="21">
        <f>MATCH(F1268,{"超","恰","亚","次"},0)-1</f>
        <v>1</v>
      </c>
      <c r="K1268" s="21" t="str">
        <f t="shared" si="158"/>
        <v>生物</v>
      </c>
      <c r="L1268" s="26" t="s">
        <v>2091</v>
      </c>
      <c r="M1268" s="23"/>
      <c r="N1268" s="23"/>
      <c r="O1268" s="24" t="str">
        <f t="shared" si="152"/>
        <v xml:space="preserve">
  - 
    name:  2.细胞的分化、衰老和凋亡、癌变
    title:  2.细胞的分化、衰老和凋亡、癌变
    description: 
    koLyro: topic
    koLyri:  just
    son: </v>
      </c>
      <c r="P1268" s="27" t="str">
        <f t="shared" si="159"/>
        <v xml:space="preserve">
        - 
          name:  2.细胞的分化、衰老和凋亡、癌变
          title:  2.细胞的分化、衰老和凋亡、癌变
          description: 
          koLyro: topic
          koLyri:  just
          son: </v>
      </c>
    </row>
    <row r="1269" spans="1:16" ht="15" customHeight="1">
      <c r="A1269" s="20">
        <f t="shared" si="153"/>
        <v>4</v>
      </c>
      <c r="B1269" s="21" t="str">
        <f t="shared" si="154"/>
        <v>知识点</v>
      </c>
      <c r="C1269" s="21" t="str">
        <f t="shared" si="155"/>
        <v>细胞分化</v>
      </c>
      <c r="D1269" s="21" t="str">
        <f>IFERROR(IF(I1269=1,INDEX( {"chinese","english","math","physics","chemistry","biology","politics","history","geography"},MATCH(C1269,{"语文","英语","数学","物理","化学","生物","政治","历史","地理"},0)),IF(I1269=2,INDEX(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1269,{"单项选择","阅读理解","信息匹配","完形填空","短文填空","单句填空","短文改错","单句改错","句型转换","翻译短语","翻译句子","词汇/短语及固搭","完成句子","听力"},0)),"")), "")</f>
        <v/>
      </c>
      <c r="E1269" s="21" t="str">
        <f t="shared" si="156"/>
        <v>知识点</v>
      </c>
      <c r="F1269" s="21" t="str">
        <f t="shared" si="157"/>
        <v>恰</v>
      </c>
      <c r="G1269" s="21" t="str">
        <f>INDEX( {"body","discipline","area","topic","point"},MATCH(E1269,{"知识体","知识域","知识区","知识主题","知识点"},0))</f>
        <v>point</v>
      </c>
      <c r="H1269" s="21" t="str">
        <f>INDEX( {"super","just","sub","infras"},MATCH(F1269,{"超","恰","亚","次"},0))</f>
        <v>just</v>
      </c>
      <c r="I1269" s="21">
        <f>MATCH(E1269,{"知识体","知识域","知识区","知识主题","知识点"},0)-1</f>
        <v>4</v>
      </c>
      <c r="J1269" s="21">
        <f>MATCH(F1269,{"超","恰","亚","次"},0)-1</f>
        <v>1</v>
      </c>
      <c r="K1269" s="21" t="str">
        <f t="shared" si="158"/>
        <v>生物</v>
      </c>
      <c r="L1269" s="26" t="s">
        <v>2092</v>
      </c>
      <c r="M1269" s="23"/>
      <c r="N1269" s="23"/>
      <c r="O1269" s="24" t="str">
        <f t="shared" si="152"/>
        <v xml:space="preserve">
  - 
    name:  细胞分化
    title:  细胞分化
    description: 
    koLyro: point
    koLyri:  just
    son: </v>
      </c>
      <c r="P1269" s="27" t="str">
        <f t="shared" si="159"/>
        <v xml:space="preserve">
          - 
            name:  细胞分化
            title:  细胞分化
            description: 
            koLyro: point
            koLyri:  just
            son: </v>
      </c>
    </row>
    <row r="1270" spans="1:16" ht="15" customHeight="1">
      <c r="A1270" s="20">
        <f t="shared" si="153"/>
        <v>4</v>
      </c>
      <c r="B1270" s="21" t="str">
        <f t="shared" si="154"/>
        <v>知识点</v>
      </c>
      <c r="C1270" s="21" t="str">
        <f t="shared" si="155"/>
        <v>细胞的全能性</v>
      </c>
      <c r="D1270" s="21" t="str">
        <f>IFERROR(IF(I1270=1,INDEX( {"chinese","english","math","physics","chemistry","biology","politics","history","geography"},MATCH(C1270,{"语文","英语","数学","物理","化学","生物","政治","历史","地理"},0)),IF(I1270=2,INDEX(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1270,{"单项选择","阅读理解","信息匹配","完形填空","短文填空","单句填空","短文改错","单句改错","句型转换","翻译短语","翻译句子","词汇/短语及固搭","完成句子","听力"},0)),"")), "")</f>
        <v/>
      </c>
      <c r="E1270" s="21" t="str">
        <f t="shared" si="156"/>
        <v>知识点</v>
      </c>
      <c r="F1270" s="21" t="str">
        <f t="shared" si="157"/>
        <v>恰</v>
      </c>
      <c r="G1270" s="21" t="str">
        <f>INDEX( {"body","discipline","area","topic","point"},MATCH(E1270,{"知识体","知识域","知识区","知识主题","知识点"},0))</f>
        <v>point</v>
      </c>
      <c r="H1270" s="21" t="str">
        <f>INDEX( {"super","just","sub","infras"},MATCH(F1270,{"超","恰","亚","次"},0))</f>
        <v>just</v>
      </c>
      <c r="I1270" s="21">
        <f>MATCH(E1270,{"知识体","知识域","知识区","知识主题","知识点"},0)-1</f>
        <v>4</v>
      </c>
      <c r="J1270" s="21">
        <f>MATCH(F1270,{"超","恰","亚","次"},0)-1</f>
        <v>1</v>
      </c>
      <c r="K1270" s="21" t="str">
        <f t="shared" si="158"/>
        <v>生物</v>
      </c>
      <c r="L1270" s="26" t="s">
        <v>2093</v>
      </c>
      <c r="M1270" s="23"/>
      <c r="N1270" s="23"/>
      <c r="O1270" s="24" t="str">
        <f t="shared" si="152"/>
        <v xml:space="preserve">
  - 
    name:  细胞的全能性
    title:  细胞的全能性
    description: 
    koLyro: point
    koLyri:  just
    son: </v>
      </c>
      <c r="P1270" s="27" t="str">
        <f t="shared" si="159"/>
        <v xml:space="preserve">
          - 
            name:  细胞的全能性
            title:  细胞的全能性
            description: 
            koLyro: point
            koLyri:  just
            son: </v>
      </c>
    </row>
    <row r="1271" spans="1:16" ht="15" customHeight="1">
      <c r="A1271" s="20">
        <f t="shared" si="153"/>
        <v>4</v>
      </c>
      <c r="B1271" s="21" t="str">
        <f t="shared" si="154"/>
        <v>知识点</v>
      </c>
      <c r="C1271" s="21" t="str">
        <f t="shared" si="155"/>
        <v>干细胞及其在医学上的应用</v>
      </c>
      <c r="D1271" s="21" t="str">
        <f>IFERROR(IF(I1271=1,INDEX( {"chinese","english","math","physics","chemistry","biology","politics","history","geography"},MATCH(C1271,{"语文","英语","数学","物理","化学","生物","政治","历史","地理"},0)),IF(I1271=2,INDEX(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1271,{"单项选择","阅读理解","信息匹配","完形填空","短文填空","单句填空","短文改错","单句改错","句型转换","翻译短语","翻译句子","词汇/短语及固搭","完成句子","听力"},0)),"")), "")</f>
        <v/>
      </c>
      <c r="E1271" s="21" t="str">
        <f t="shared" si="156"/>
        <v>知识点</v>
      </c>
      <c r="F1271" s="21" t="str">
        <f t="shared" si="157"/>
        <v>恰</v>
      </c>
      <c r="G1271" s="21" t="str">
        <f>INDEX( {"body","discipline","area","topic","point"},MATCH(E1271,{"知识体","知识域","知识区","知识主题","知识点"},0))</f>
        <v>point</v>
      </c>
      <c r="H1271" s="21" t="str">
        <f>INDEX( {"super","just","sub","infras"},MATCH(F1271,{"超","恰","亚","次"},0))</f>
        <v>just</v>
      </c>
      <c r="I1271" s="21">
        <f>MATCH(E1271,{"知识体","知识域","知识区","知识主题","知识点"},0)-1</f>
        <v>4</v>
      </c>
      <c r="J1271" s="21">
        <f>MATCH(F1271,{"超","恰","亚","次"},0)-1</f>
        <v>1</v>
      </c>
      <c r="K1271" s="21" t="str">
        <f t="shared" si="158"/>
        <v>生物</v>
      </c>
      <c r="L1271" s="26" t="s">
        <v>2094</v>
      </c>
      <c r="M1271" s="23"/>
      <c r="N1271" s="23"/>
      <c r="O1271" s="24" t="str">
        <f t="shared" si="152"/>
        <v xml:space="preserve">
  - 
    name:  干细胞及其在医学上的应用
    title:  干细胞及其在医学上的应用
    description: 
    koLyro: point
    koLyri:  just
    son: </v>
      </c>
      <c r="P1271" s="27" t="str">
        <f t="shared" si="159"/>
        <v xml:space="preserve">
          - 
            name:  干细胞及其在医学上的应用
            title:  干细胞及其在医学上的应用
            description: 
            koLyro: point
            koLyri:  just
            son: </v>
      </c>
    </row>
    <row r="1272" spans="1:16" ht="15" customHeight="1">
      <c r="A1272" s="20">
        <f t="shared" si="153"/>
        <v>4</v>
      </c>
      <c r="B1272" s="21" t="str">
        <f t="shared" si="154"/>
        <v>知识点</v>
      </c>
      <c r="C1272" s="21" t="str">
        <f t="shared" si="155"/>
        <v>个体衰老与细胞衰老</v>
      </c>
      <c r="D1272" s="21" t="str">
        <f>IFERROR(IF(I1272=1,INDEX( {"chinese","english","math","physics","chemistry","biology","politics","history","geography"},MATCH(C1272,{"语文","英语","数学","物理","化学","生物","政治","历史","地理"},0)),IF(I1272=2,INDEX(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1272,{"单项选择","阅读理解","信息匹配","完形填空","短文填空","单句填空","短文改错","单句改错","句型转换","翻译短语","翻译句子","词汇/短语及固搭","完成句子","听力"},0)),"")), "")</f>
        <v/>
      </c>
      <c r="E1272" s="21" t="str">
        <f t="shared" si="156"/>
        <v>知识点</v>
      </c>
      <c r="F1272" s="21" t="str">
        <f t="shared" si="157"/>
        <v>恰</v>
      </c>
      <c r="G1272" s="21" t="str">
        <f>INDEX( {"body","discipline","area","topic","point"},MATCH(E1272,{"知识体","知识域","知识区","知识主题","知识点"},0))</f>
        <v>point</v>
      </c>
      <c r="H1272" s="21" t="str">
        <f>INDEX( {"super","just","sub","infras"},MATCH(F1272,{"超","恰","亚","次"},0))</f>
        <v>just</v>
      </c>
      <c r="I1272" s="21">
        <f>MATCH(E1272,{"知识体","知识域","知识区","知识主题","知识点"},0)-1</f>
        <v>4</v>
      </c>
      <c r="J1272" s="21">
        <f>MATCH(F1272,{"超","恰","亚","次"},0)-1</f>
        <v>1</v>
      </c>
      <c r="K1272" s="21" t="str">
        <f t="shared" si="158"/>
        <v>生物</v>
      </c>
      <c r="L1272" s="26" t="s">
        <v>2095</v>
      </c>
      <c r="M1272" s="23"/>
      <c r="N1272" s="23"/>
      <c r="O1272" s="24" t="str">
        <f t="shared" si="152"/>
        <v xml:space="preserve">
  - 
    name:  个体衰老与细胞衰老
    title:  个体衰老与细胞衰老
    description: 
    koLyro: point
    koLyri:  just
    son: </v>
      </c>
      <c r="P1272" s="27" t="str">
        <f t="shared" si="159"/>
        <v xml:space="preserve">
          - 
            name:  个体衰老与细胞衰老
            title:  个体衰老与细胞衰老
            description: 
            koLyro: point
            koLyri:  just
            son: </v>
      </c>
    </row>
    <row r="1273" spans="1:16" ht="15" customHeight="1">
      <c r="A1273" s="20">
        <f t="shared" si="153"/>
        <v>4</v>
      </c>
      <c r="B1273" s="21" t="str">
        <f t="shared" si="154"/>
        <v>知识点</v>
      </c>
      <c r="C1273" s="21" t="str">
        <f t="shared" si="155"/>
        <v>细胞的衰老</v>
      </c>
      <c r="D1273" s="21" t="str">
        <f>IFERROR(IF(I1273=1,INDEX( {"chinese","english","math","physics","chemistry","biology","politics","history","geography"},MATCH(C1273,{"语文","英语","数学","物理","化学","生物","政治","历史","地理"},0)),IF(I1273=2,INDEX(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1273,{"单项选择","阅读理解","信息匹配","完形填空","短文填空","单句填空","短文改错","单句改错","句型转换","翻译短语","翻译句子","词汇/短语及固搭","完成句子","听力"},0)),"")), "")</f>
        <v/>
      </c>
      <c r="E1273" s="21" t="str">
        <f t="shared" si="156"/>
        <v>知识点</v>
      </c>
      <c r="F1273" s="21" t="str">
        <f t="shared" si="157"/>
        <v>恰</v>
      </c>
      <c r="G1273" s="21" t="str">
        <f>INDEX( {"body","discipline","area","topic","point"},MATCH(E1273,{"知识体","知识域","知识区","知识主题","知识点"},0))</f>
        <v>point</v>
      </c>
      <c r="H1273" s="21" t="str">
        <f>INDEX( {"super","just","sub","infras"},MATCH(F1273,{"超","恰","亚","次"},0))</f>
        <v>just</v>
      </c>
      <c r="I1273" s="21">
        <f>MATCH(E1273,{"知识体","知识域","知识区","知识主题","知识点"},0)-1</f>
        <v>4</v>
      </c>
      <c r="J1273" s="21">
        <f>MATCH(F1273,{"超","恰","亚","次"},0)-1</f>
        <v>1</v>
      </c>
      <c r="K1273" s="21" t="str">
        <f t="shared" si="158"/>
        <v>生物</v>
      </c>
      <c r="L1273" s="26" t="s">
        <v>2096</v>
      </c>
      <c r="M1273" s="23"/>
      <c r="N1273" s="23"/>
      <c r="O1273" s="24" t="str">
        <f t="shared" si="152"/>
        <v xml:space="preserve">
  - 
    name:  细胞的衰老
    title:  细胞的衰老
    description: 
    koLyro: point
    koLyri:  just
    son: </v>
      </c>
      <c r="P1273" s="27" t="str">
        <f t="shared" si="159"/>
        <v xml:space="preserve">
          - 
            name:  细胞的衰老
            title:  细胞的衰老
            description: 
            koLyro: point
            koLyri:  just
            son: </v>
      </c>
    </row>
    <row r="1274" spans="1:16" ht="15" customHeight="1">
      <c r="A1274" s="20">
        <f t="shared" si="153"/>
        <v>4</v>
      </c>
      <c r="B1274" s="21" t="str">
        <f t="shared" si="154"/>
        <v>知识点</v>
      </c>
      <c r="C1274" s="21" t="str">
        <f t="shared" si="155"/>
        <v>细胞的凋亡</v>
      </c>
      <c r="D1274" s="21" t="str">
        <f>IFERROR(IF(I1274=1,INDEX( {"chinese","english","math","physics","chemistry","biology","politics","history","geography"},MATCH(C1274,{"语文","英语","数学","物理","化学","生物","政治","历史","地理"},0)),IF(I1274=2,INDEX(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1274,{"单项选择","阅读理解","信息匹配","完形填空","短文填空","单句填空","短文改错","单句改错","句型转换","翻译短语","翻译句子","词汇/短语及固搭","完成句子","听力"},0)),"")), "")</f>
        <v/>
      </c>
      <c r="E1274" s="21" t="str">
        <f t="shared" si="156"/>
        <v>知识点</v>
      </c>
      <c r="F1274" s="21" t="str">
        <f t="shared" si="157"/>
        <v>恰</v>
      </c>
      <c r="G1274" s="21" t="str">
        <f>INDEX( {"body","discipline","area","topic","point"},MATCH(E1274,{"知识体","知识域","知识区","知识主题","知识点"},0))</f>
        <v>point</v>
      </c>
      <c r="H1274" s="21" t="str">
        <f>INDEX( {"super","just","sub","infras"},MATCH(F1274,{"超","恰","亚","次"},0))</f>
        <v>just</v>
      </c>
      <c r="I1274" s="21">
        <f>MATCH(E1274,{"知识体","知识域","知识区","知识主题","知识点"},0)-1</f>
        <v>4</v>
      </c>
      <c r="J1274" s="21">
        <f>MATCH(F1274,{"超","恰","亚","次"},0)-1</f>
        <v>1</v>
      </c>
      <c r="K1274" s="21" t="str">
        <f t="shared" si="158"/>
        <v>生物</v>
      </c>
      <c r="L1274" s="26" t="s">
        <v>2097</v>
      </c>
      <c r="M1274" s="23"/>
      <c r="N1274" s="23"/>
      <c r="O1274" s="24" t="str">
        <f t="shared" si="152"/>
        <v xml:space="preserve">
  - 
    name:  细胞的凋亡
    title:  细胞的凋亡
    description: 
    koLyro: point
    koLyri:  just
    son: </v>
      </c>
      <c r="P1274" s="27" t="str">
        <f t="shared" si="159"/>
        <v xml:space="preserve">
          - 
            name:  细胞的凋亡
            title:  细胞的凋亡
            description: 
            koLyro: point
            koLyri:  just
            son: </v>
      </c>
    </row>
    <row r="1275" spans="1:16" ht="15" customHeight="1">
      <c r="A1275" s="20">
        <f t="shared" si="153"/>
        <v>4</v>
      </c>
      <c r="B1275" s="21" t="str">
        <f t="shared" si="154"/>
        <v>知识点</v>
      </c>
      <c r="C1275" s="21" t="str">
        <f t="shared" si="155"/>
        <v>细胞坏死</v>
      </c>
      <c r="D1275" s="21" t="str">
        <f>IFERROR(IF(I1275=1,INDEX( {"chinese","english","math","physics","chemistry","biology","politics","history","geography"},MATCH(C1275,{"语文","英语","数学","物理","化学","生物","政治","历史","地理"},0)),IF(I1275=2,INDEX(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1275,{"单项选择","阅读理解","信息匹配","完形填空","短文填空","单句填空","短文改错","单句改错","句型转换","翻译短语","翻译句子","词汇/短语及固搭","完成句子","听力"},0)),"")), "")</f>
        <v/>
      </c>
      <c r="E1275" s="21" t="str">
        <f t="shared" si="156"/>
        <v>知识点</v>
      </c>
      <c r="F1275" s="21" t="str">
        <f t="shared" si="157"/>
        <v>恰</v>
      </c>
      <c r="G1275" s="21" t="str">
        <f>INDEX( {"body","discipline","area","topic","point"},MATCH(E1275,{"知识体","知识域","知识区","知识主题","知识点"},0))</f>
        <v>point</v>
      </c>
      <c r="H1275" s="21" t="str">
        <f>INDEX( {"super","just","sub","infras"},MATCH(F1275,{"超","恰","亚","次"},0))</f>
        <v>just</v>
      </c>
      <c r="I1275" s="21">
        <f>MATCH(E1275,{"知识体","知识域","知识区","知识主题","知识点"},0)-1</f>
        <v>4</v>
      </c>
      <c r="J1275" s="21">
        <f>MATCH(F1275,{"超","恰","亚","次"},0)-1</f>
        <v>1</v>
      </c>
      <c r="K1275" s="21" t="str">
        <f t="shared" si="158"/>
        <v>生物</v>
      </c>
      <c r="L1275" s="26" t="s">
        <v>2098</v>
      </c>
      <c r="M1275" s="23"/>
      <c r="N1275" s="23"/>
      <c r="O1275" s="24" t="str">
        <f t="shared" si="152"/>
        <v xml:space="preserve">
  - 
    name:  细胞坏死
    title:  细胞坏死
    description: 
    koLyro: point
    koLyri:  just
    son: </v>
      </c>
      <c r="P1275" s="27" t="str">
        <f t="shared" si="159"/>
        <v xml:space="preserve">
          - 
            name:  细胞坏死
            title:  细胞坏死
            description: 
            koLyro: point
            koLyri:  just
            son: </v>
      </c>
    </row>
    <row r="1276" spans="1:16" ht="15" customHeight="1">
      <c r="A1276" s="20">
        <f t="shared" si="153"/>
        <v>4</v>
      </c>
      <c r="B1276" s="21" t="str">
        <f t="shared" si="154"/>
        <v>知识点</v>
      </c>
      <c r="C1276" s="21" t="str">
        <f t="shared" si="155"/>
        <v>细胞的癌变</v>
      </c>
      <c r="D1276" s="21" t="str">
        <f>IFERROR(IF(I1276=1,INDEX( {"chinese","english","math","physics","chemistry","biology","politics","history","geography"},MATCH(C1276,{"语文","英语","数学","物理","化学","生物","政治","历史","地理"},0)),IF(I1276=2,INDEX(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1276,{"单项选择","阅读理解","信息匹配","完形填空","短文填空","单句填空","短文改错","单句改错","句型转换","翻译短语","翻译句子","词汇/短语及固搭","完成句子","听力"},0)),"")), "")</f>
        <v/>
      </c>
      <c r="E1276" s="21" t="str">
        <f t="shared" si="156"/>
        <v>知识点</v>
      </c>
      <c r="F1276" s="21" t="str">
        <f t="shared" si="157"/>
        <v>恰</v>
      </c>
      <c r="G1276" s="21" t="str">
        <f>INDEX( {"body","discipline","area","topic","point"},MATCH(E1276,{"知识体","知识域","知识区","知识主题","知识点"},0))</f>
        <v>point</v>
      </c>
      <c r="H1276" s="21" t="str">
        <f>INDEX( {"super","just","sub","infras"},MATCH(F1276,{"超","恰","亚","次"},0))</f>
        <v>just</v>
      </c>
      <c r="I1276" s="21">
        <f>MATCH(E1276,{"知识体","知识域","知识区","知识主题","知识点"},0)-1</f>
        <v>4</v>
      </c>
      <c r="J1276" s="21">
        <f>MATCH(F1276,{"超","恰","亚","次"},0)-1</f>
        <v>1</v>
      </c>
      <c r="K1276" s="21" t="str">
        <f t="shared" si="158"/>
        <v>生物</v>
      </c>
      <c r="L1276" s="26" t="s">
        <v>2099</v>
      </c>
      <c r="M1276" s="23"/>
      <c r="N1276" s="23"/>
      <c r="O1276" s="24" t="str">
        <f t="shared" si="152"/>
        <v xml:space="preserve">
  - 
    name:  细胞的癌变
    title:  细胞的癌变
    description: 
    koLyro: point
    koLyri:  just
    son: </v>
      </c>
      <c r="P1276" s="27" t="str">
        <f t="shared" si="159"/>
        <v xml:space="preserve">
          - 
            name:  细胞的癌变
            title:  细胞的癌变
            description: 
            koLyro: point
            koLyri:  just
            son: </v>
      </c>
    </row>
    <row r="1277" spans="1:16" ht="15" customHeight="1">
      <c r="A1277" s="20">
        <f t="shared" si="153"/>
        <v>2</v>
      </c>
      <c r="B1277" s="21" t="str">
        <f t="shared" si="154"/>
        <v>知识区</v>
      </c>
      <c r="C1277" s="21" t="str">
        <f t="shared" si="155"/>
        <v>六、遗传的基本规律</v>
      </c>
      <c r="D1277" s="21" t="str">
        <f>IFERROR(IF(I1277=1,INDEX( {"chinese","english","math","physics","chemistry","biology","politics","history","geography"},MATCH(C1277,{"语文","英语","数学","物理","化学","生物","政治","历史","地理"},0)),IF(I1277=2,INDEX(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1277,{"单项选择","阅读理解","信息匹配","完形填空","短文填空","单句填空","短文改错","单句改错","句型转换","翻译短语","翻译句子","词汇/短语及固搭","完成句子","听力"},0)),"")), "")</f>
        <v/>
      </c>
      <c r="E1277" s="21" t="str">
        <f t="shared" si="156"/>
        <v>知识区</v>
      </c>
      <c r="F1277" s="21" t="str">
        <f t="shared" si="157"/>
        <v>恰</v>
      </c>
      <c r="G1277" s="21" t="str">
        <f>INDEX( {"body","discipline","area","topic","point"},MATCH(E1277,{"知识体","知识域","知识区","知识主题","知识点"},0))</f>
        <v>area</v>
      </c>
      <c r="H1277" s="21" t="str">
        <f>INDEX( {"super","just","sub","infras"},MATCH(F1277,{"超","恰","亚","次"},0))</f>
        <v>just</v>
      </c>
      <c r="I1277" s="21">
        <f>MATCH(E1277,{"知识体","知识域","知识区","知识主题","知识点"},0)-1</f>
        <v>2</v>
      </c>
      <c r="J1277" s="21">
        <f>MATCH(F1277,{"超","恰","亚","次"},0)-1</f>
        <v>1</v>
      </c>
      <c r="K1277" s="21" t="str">
        <f t="shared" si="158"/>
        <v>生物</v>
      </c>
      <c r="L1277" s="26" t="s">
        <v>2100</v>
      </c>
      <c r="M1277" s="23"/>
      <c r="N1277" s="23"/>
      <c r="O1277" s="24" t="str">
        <f t="shared" si="152"/>
        <v xml:space="preserve">
  - 
    name:  六、遗传的基本规律
    title:  六、遗传的基本规律
    description: 
    koLyro: area
    koLyri:  just
    son: </v>
      </c>
      <c r="P1277" s="27" t="str">
        <f t="shared" si="159"/>
        <v xml:space="preserve">
      - 
        name:  六、遗传的基本规律
        title:  六、遗传的基本规律
        description: 
        koLyro: area
        koLyri:  just
        son: </v>
      </c>
    </row>
    <row r="1278" spans="1:16" ht="15" customHeight="1">
      <c r="A1278" s="20">
        <f t="shared" si="153"/>
        <v>3</v>
      </c>
      <c r="B1278" s="21" t="str">
        <f t="shared" si="154"/>
        <v>知识主题</v>
      </c>
      <c r="C1278" s="21" t="str">
        <f t="shared" si="155"/>
        <v>1.孟德尔的豌豆杂交实验（一）</v>
      </c>
      <c r="D1278" s="21" t="str">
        <f>IFERROR(IF(I1278=1,INDEX( {"chinese","english","math","physics","chemistry","biology","politics","history","geography"},MATCH(C1278,{"语文","英语","数学","物理","化学","生物","政治","历史","地理"},0)),IF(I1278=2,INDEX(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1278,{"单项选择","阅读理解","信息匹配","完形填空","短文填空","单句填空","短文改错","单句改错","句型转换","翻译短语","翻译句子","词汇/短语及固搭","完成句子","听力"},0)),"")), "")</f>
        <v/>
      </c>
      <c r="E1278" s="21" t="str">
        <f t="shared" si="156"/>
        <v>知识主题</v>
      </c>
      <c r="F1278" s="21" t="str">
        <f t="shared" si="157"/>
        <v>恰</v>
      </c>
      <c r="G1278" s="21" t="str">
        <f>INDEX( {"body","discipline","area","topic","point"},MATCH(E1278,{"知识体","知识域","知识区","知识主题","知识点"},0))</f>
        <v>topic</v>
      </c>
      <c r="H1278" s="21" t="str">
        <f>INDEX( {"super","just","sub","infras"},MATCH(F1278,{"超","恰","亚","次"},0))</f>
        <v>just</v>
      </c>
      <c r="I1278" s="21">
        <f>MATCH(E1278,{"知识体","知识域","知识区","知识主题","知识点"},0)-1</f>
        <v>3</v>
      </c>
      <c r="J1278" s="21">
        <f>MATCH(F1278,{"超","恰","亚","次"},0)-1</f>
        <v>1</v>
      </c>
      <c r="K1278" s="21" t="str">
        <f t="shared" si="158"/>
        <v>生物</v>
      </c>
      <c r="L1278" s="26" t="s">
        <v>2101</v>
      </c>
      <c r="M1278" s="23"/>
      <c r="N1278" s="23"/>
      <c r="O1278" s="24" t="str">
        <f t="shared" si="152"/>
        <v xml:space="preserve">
  - 
    name:  1.孟德尔的豌豆杂交实验（一）
    title:  1.孟德尔的豌豆杂交实验（一）
    description: 
    koLyro: topic
    koLyri:  just
    son: </v>
      </c>
      <c r="P1278" s="27" t="str">
        <f t="shared" si="159"/>
        <v xml:space="preserve">
        - 
          name:  1.孟德尔的豌豆杂交实验（一）
          title:  1.孟德尔的豌豆杂交实验（一）
          description: 
          koLyro: topic
          koLyri:  just
          son: </v>
      </c>
    </row>
    <row r="1279" spans="1:16" ht="15" customHeight="1">
      <c r="A1279" s="20">
        <f t="shared" si="153"/>
        <v>4</v>
      </c>
      <c r="B1279" s="21" t="str">
        <f t="shared" si="154"/>
        <v>知识点</v>
      </c>
      <c r="C1279" s="21" t="str">
        <f t="shared" si="155"/>
        <v>豌豆做杂交实验材料的优点</v>
      </c>
      <c r="D1279" s="21" t="str">
        <f>IFERROR(IF(I1279=1,INDEX( {"chinese","english","math","physics","chemistry","biology","politics","history","geography"},MATCH(C1279,{"语文","英语","数学","物理","化学","生物","政治","历史","地理"},0)),IF(I1279=2,INDEX(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1279,{"单项选择","阅读理解","信息匹配","完形填空","短文填空","单句填空","短文改错","单句改错","句型转换","翻译短语","翻译句子","词汇/短语及固搭","完成句子","听力"},0)),"")), "")</f>
        <v/>
      </c>
      <c r="E1279" s="21" t="str">
        <f t="shared" si="156"/>
        <v>知识点</v>
      </c>
      <c r="F1279" s="21" t="str">
        <f t="shared" si="157"/>
        <v>恰</v>
      </c>
      <c r="G1279" s="21" t="str">
        <f>INDEX( {"body","discipline","area","topic","point"},MATCH(E1279,{"知识体","知识域","知识区","知识主题","知识点"},0))</f>
        <v>point</v>
      </c>
      <c r="H1279" s="21" t="str">
        <f>INDEX( {"super","just","sub","infras"},MATCH(F1279,{"超","恰","亚","次"},0))</f>
        <v>just</v>
      </c>
      <c r="I1279" s="21">
        <f>MATCH(E1279,{"知识体","知识域","知识区","知识主题","知识点"},0)-1</f>
        <v>4</v>
      </c>
      <c r="J1279" s="21">
        <f>MATCH(F1279,{"超","恰","亚","次"},0)-1</f>
        <v>1</v>
      </c>
      <c r="K1279" s="21" t="str">
        <f t="shared" si="158"/>
        <v>生物</v>
      </c>
      <c r="L1279" s="26" t="s">
        <v>2102</v>
      </c>
      <c r="M1279" s="23"/>
      <c r="N1279" s="23"/>
      <c r="O1279" s="24" t="str">
        <f t="shared" si="152"/>
        <v xml:space="preserve">
  - 
    name:  豌豆做杂交实验材料的优点
    title:  豌豆做杂交实验材料的优点
    description: 
    koLyro: point
    koLyri:  just
    son: </v>
      </c>
      <c r="P1279" s="27" t="str">
        <f t="shared" si="159"/>
        <v xml:space="preserve">
          - 
            name:  豌豆做杂交实验材料的优点
            title:  豌豆做杂交实验材料的优点
            description: 
            koLyro: point
            koLyri:  just
            son: </v>
      </c>
    </row>
    <row r="1280" spans="1:16" ht="15" customHeight="1">
      <c r="A1280" s="20">
        <f t="shared" si="153"/>
        <v>4</v>
      </c>
      <c r="B1280" s="21" t="str">
        <f t="shared" si="154"/>
        <v>知识点</v>
      </c>
      <c r="C1280" s="21" t="str">
        <f t="shared" si="155"/>
        <v>一对相对性状的遗传实验</v>
      </c>
      <c r="D1280" s="21" t="str">
        <f>IFERROR(IF(I1280=1,INDEX( {"chinese","english","math","physics","chemistry","biology","politics","history","geography"},MATCH(C1280,{"语文","英语","数学","物理","化学","生物","政治","历史","地理"},0)),IF(I1280=2,INDEX(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1280,{"单项选择","阅读理解","信息匹配","完形填空","短文填空","单句填空","短文改错","单句改错","句型转换","翻译短语","翻译句子","词汇/短语及固搭","完成句子","听力"},0)),"")), "")</f>
        <v/>
      </c>
      <c r="E1280" s="21" t="str">
        <f t="shared" si="156"/>
        <v>知识点</v>
      </c>
      <c r="F1280" s="21" t="str">
        <f t="shared" si="157"/>
        <v>恰</v>
      </c>
      <c r="G1280" s="21" t="str">
        <f>INDEX( {"body","discipline","area","topic","point"},MATCH(E1280,{"知识体","知识域","知识区","知识主题","知识点"},0))</f>
        <v>point</v>
      </c>
      <c r="H1280" s="21" t="str">
        <f>INDEX( {"super","just","sub","infras"},MATCH(F1280,{"超","恰","亚","次"},0))</f>
        <v>just</v>
      </c>
      <c r="I1280" s="21">
        <f>MATCH(E1280,{"知识体","知识域","知识区","知识主题","知识点"},0)-1</f>
        <v>4</v>
      </c>
      <c r="J1280" s="21">
        <f>MATCH(F1280,{"超","恰","亚","次"},0)-1</f>
        <v>1</v>
      </c>
      <c r="K1280" s="21" t="str">
        <f t="shared" si="158"/>
        <v>生物</v>
      </c>
      <c r="L1280" s="26" t="s">
        <v>2103</v>
      </c>
      <c r="M1280" s="23"/>
      <c r="N1280" s="23"/>
      <c r="O1280" s="24" t="str">
        <f t="shared" si="152"/>
        <v xml:space="preserve">
  - 
    name:  一对相对性状的遗传实验
    title:  一对相对性状的遗传实验
    description: 
    koLyro: point
    koLyri:  just
    son: </v>
      </c>
      <c r="P1280" s="27" t="str">
        <f t="shared" si="159"/>
        <v xml:space="preserve">
          - 
            name:  一对相对性状的遗传实验
            title:  一对相对性状的遗传实验
            description: 
            koLyro: point
            koLyri:  just
            son: </v>
      </c>
    </row>
    <row r="1281" spans="1:16" ht="15" customHeight="1">
      <c r="A1281" s="20">
        <f t="shared" si="153"/>
        <v>4</v>
      </c>
      <c r="B1281" s="21" t="str">
        <f t="shared" si="154"/>
        <v>知识点</v>
      </c>
      <c r="C1281" s="21" t="str">
        <f t="shared" si="155"/>
        <v>孟德尔遗传实验的科学方法</v>
      </c>
      <c r="D1281" s="21" t="str">
        <f>IFERROR(IF(I1281=1,INDEX( {"chinese","english","math","physics","chemistry","biology","politics","history","geography"},MATCH(C1281,{"语文","英语","数学","物理","化学","生物","政治","历史","地理"},0)),IF(I1281=2,INDEX(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1281,{"单项选择","阅读理解","信息匹配","完形填空","短文填空","单句填空","短文改错","单句改错","句型转换","翻译短语","翻译句子","词汇/短语及固搭","完成句子","听力"},0)),"")), "")</f>
        <v/>
      </c>
      <c r="E1281" s="21" t="str">
        <f t="shared" si="156"/>
        <v>知识点</v>
      </c>
      <c r="F1281" s="21" t="str">
        <f t="shared" si="157"/>
        <v>恰</v>
      </c>
      <c r="G1281" s="21" t="str">
        <f>INDEX( {"body","discipline","area","topic","point"},MATCH(E1281,{"知识体","知识域","知识区","知识主题","知识点"},0))</f>
        <v>point</v>
      </c>
      <c r="H1281" s="21" t="str">
        <f>INDEX( {"super","just","sub","infras"},MATCH(F1281,{"超","恰","亚","次"},0))</f>
        <v>just</v>
      </c>
      <c r="I1281" s="21">
        <f>MATCH(E1281,{"知识体","知识域","知识区","知识主题","知识点"},0)-1</f>
        <v>4</v>
      </c>
      <c r="J1281" s="21">
        <f>MATCH(F1281,{"超","恰","亚","次"},0)-1</f>
        <v>1</v>
      </c>
      <c r="K1281" s="21" t="str">
        <f t="shared" si="158"/>
        <v>生物</v>
      </c>
      <c r="L1281" s="26" t="s">
        <v>2104</v>
      </c>
      <c r="M1281" s="23"/>
      <c r="N1281" s="23"/>
      <c r="O1281" s="24" t="str">
        <f t="shared" si="152"/>
        <v xml:space="preserve">
  - 
    name:  孟德尔遗传实验的科学方法
    title:  孟德尔遗传实验的科学方法
    description: 
    koLyro: point
    koLyri:  just
    son: </v>
      </c>
      <c r="P1281" s="27" t="str">
        <f t="shared" si="159"/>
        <v xml:space="preserve">
          - 
            name:  孟德尔遗传实验的科学方法
            title:  孟德尔遗传实验的科学方法
            description: 
            koLyro: point
            koLyri:  just
            son: </v>
      </c>
    </row>
    <row r="1282" spans="1:16" ht="15" customHeight="1">
      <c r="A1282" s="20">
        <f t="shared" si="153"/>
        <v>5</v>
      </c>
      <c r="B1282" s="21" t="str">
        <f t="shared" si="154"/>
        <v>知识亚点</v>
      </c>
      <c r="C1282" s="21" t="str">
        <f t="shared" si="155"/>
        <v>植物杂交实验方法</v>
      </c>
      <c r="D1282" s="21" t="str">
        <f>IFERROR(IF(I1282=1,INDEX( {"chinese","english","math","physics","chemistry","biology","politics","history","geography"},MATCH(C1282,{"语文","英语","数学","物理","化学","生物","政治","历史","地理"},0)),IF(I1282=2,INDEX(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1282,{"单项选择","阅读理解","信息匹配","完形填空","短文填空","单句填空","短文改错","单句改错","句型转换","翻译短语","翻译句子","词汇/短语及固搭","完成句子","听力"},0)),"")), "")</f>
        <v/>
      </c>
      <c r="E1282" s="21" t="str">
        <f t="shared" si="156"/>
        <v>知识点</v>
      </c>
      <c r="F1282" s="21" t="str">
        <f t="shared" si="157"/>
        <v>亚</v>
      </c>
      <c r="G1282" s="21" t="str">
        <f>INDEX( {"body","discipline","area","topic","point"},MATCH(E1282,{"知识体","知识域","知识区","知识主题","知识点"},0))</f>
        <v>point</v>
      </c>
      <c r="H1282" s="21" t="str">
        <f>INDEX( {"super","just","sub","infras"},MATCH(F1282,{"超","恰","亚","次"},0))</f>
        <v>sub</v>
      </c>
      <c r="I1282" s="21">
        <f>MATCH(E1282,{"知识体","知识域","知识区","知识主题","知识点"},0)-1</f>
        <v>4</v>
      </c>
      <c r="J1282" s="21">
        <f>MATCH(F1282,{"超","恰","亚","次"},0)-1</f>
        <v>2</v>
      </c>
      <c r="K1282" s="21" t="str">
        <f t="shared" si="158"/>
        <v>生物</v>
      </c>
      <c r="L1282" s="26" t="s">
        <v>2105</v>
      </c>
      <c r="M1282" s="23"/>
      <c r="N1282" s="23"/>
      <c r="O1282" s="24" t="str">
        <f t="shared" si="152"/>
        <v xml:space="preserve">
  - 
    name:  植物杂交实验方法
    title:  植物杂交实验方法
    description: 
    koLyro: point
    koLyri:  sub
    son: </v>
      </c>
      <c r="P1282" s="27" t="str">
        <f t="shared" si="159"/>
        <v xml:space="preserve">
            - 
              name:  植物杂交实验方法
              title:  植物杂交实验方法
              description: 
              koLyro: point
              koLyri:  sub
              son: </v>
      </c>
    </row>
    <row r="1283" spans="1:16" ht="15" customHeight="1">
      <c r="A1283" s="20">
        <f t="shared" si="153"/>
        <v>5</v>
      </c>
      <c r="B1283" s="21" t="str">
        <f t="shared" si="154"/>
        <v>知识亚点</v>
      </c>
      <c r="C1283" s="21" t="str">
        <f t="shared" si="155"/>
        <v>假说演绎法</v>
      </c>
      <c r="D1283" s="21" t="str">
        <f>IFERROR(IF(I1283=1,INDEX( {"chinese","english","math","physics","chemistry","biology","politics","history","geography"},MATCH(C1283,{"语文","英语","数学","物理","化学","生物","政治","历史","地理"},0)),IF(I1283=2,INDEX(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1283,{"单项选择","阅读理解","信息匹配","完形填空","短文填空","单句填空","短文改错","单句改错","句型转换","翻译短语","翻译句子","词汇/短语及固搭","完成句子","听力"},0)),"")), "")</f>
        <v/>
      </c>
      <c r="E1283" s="21" t="str">
        <f t="shared" si="156"/>
        <v>知识点</v>
      </c>
      <c r="F1283" s="21" t="str">
        <f t="shared" si="157"/>
        <v>亚</v>
      </c>
      <c r="G1283" s="21" t="str">
        <f>INDEX( {"body","discipline","area","topic","point"},MATCH(E1283,{"知识体","知识域","知识区","知识主题","知识点"},0))</f>
        <v>point</v>
      </c>
      <c r="H1283" s="21" t="str">
        <f>INDEX( {"super","just","sub","infras"},MATCH(F1283,{"超","恰","亚","次"},0))</f>
        <v>sub</v>
      </c>
      <c r="I1283" s="21">
        <f>MATCH(E1283,{"知识体","知识域","知识区","知识主题","知识点"},0)-1</f>
        <v>4</v>
      </c>
      <c r="J1283" s="21">
        <f>MATCH(F1283,{"超","恰","亚","次"},0)-1</f>
        <v>2</v>
      </c>
      <c r="K1283" s="21" t="str">
        <f t="shared" si="158"/>
        <v>生物</v>
      </c>
      <c r="L1283" s="26" t="s">
        <v>2106</v>
      </c>
      <c r="M1283" s="23"/>
      <c r="N1283" s="23"/>
      <c r="O1283" s="24" t="str">
        <f t="shared" ref="O1283:O1346" si="160">SUBSTITUTE(SUBSTITUTE(SUBSTITUTE(SUBSTITUTE($O$1,"NAME",IF(D1283="",C1283,D1283)),"TITLE",C1283),"KO_LYRO",G1283),"KO_LYRI",H1283)</f>
        <v xml:space="preserve">
  - 
    name:  假说演绎法
    title:  假说演绎法
    description: 
    koLyro: point
    koLyri:  sub
    son: </v>
      </c>
      <c r="P1283" s="27" t="str">
        <f t="shared" si="159"/>
        <v xml:space="preserve">
            - 
              name:  假说演绎法
              title:  假说演绎法
              description: 
              koLyro: point
              koLyri:  sub
              son: </v>
      </c>
    </row>
    <row r="1284" spans="1:16" ht="15" customHeight="1">
      <c r="A1284" s="20">
        <f t="shared" ref="A1284:A1347" si="161">IFERROR(FIND("├",L1284),0)</f>
        <v>4</v>
      </c>
      <c r="B1284" s="21" t="str">
        <f t="shared" ref="B1284:B1347" si="162">MID(L1284,FIND("«",L1284)+1,FIND("»",L1284)-FIND("«",L1284)-1)</f>
        <v>知识点</v>
      </c>
      <c r="C1284" s="21" t="str">
        <f t="shared" ref="C1284:C1347" si="163">RIGHT(L1284,LEN(L1284)-FIND("»",L1284))</f>
        <v>基因分离定律的实质</v>
      </c>
      <c r="D1284" s="21" t="str">
        <f>IFERROR(IF(I1284=1,INDEX( {"chinese","english","math","physics","chemistry","biology","politics","history","geography"},MATCH(C1284,{"语文","英语","数学","物理","化学","生物","政治","历史","地理"},0)),IF(I1284=2,INDEX(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1284,{"单项选择","阅读理解","信息匹配","完形填空","短文填空","单句填空","短文改错","单句改错","句型转换","翻译短语","翻译句子","词汇/短语及固搭","完成句子","听力"},0)),"")), "")</f>
        <v/>
      </c>
      <c r="E1284" s="21" t="str">
        <f t="shared" ref="E1284:E1347" si="164">SUBSTITUTE(SUBSTITUTE(SUBSTITUTE(SUBSTITUTE(B1284,"超",""),"恰",""),"亚",""),"次","")</f>
        <v>知识点</v>
      </c>
      <c r="F1284" s="21" t="str">
        <f t="shared" ref="F1284:F1347" si="165">IF(IFERROR(FIND("超",B1284),-1)&gt;0,"超",  IF(IFERROR(FIND("亚",B1284),-1)&gt;0,"亚",   IF(IFERROR(FIND("次",B1284),-1)&gt;0,"次",    "恰"  )))</f>
        <v>恰</v>
      </c>
      <c r="G1284" s="21" t="str">
        <f>INDEX( {"body","discipline","area","topic","point"},MATCH(E1284,{"知识体","知识域","知识区","知识主题","知识点"},0))</f>
        <v>point</v>
      </c>
      <c r="H1284" s="21" t="str">
        <f>INDEX( {"super","just","sub","infras"},MATCH(F1284,{"超","恰","亚","次"},0))</f>
        <v>just</v>
      </c>
      <c r="I1284" s="21">
        <f>MATCH(E1284,{"知识体","知识域","知识区","知识主题","知识点"},0)-1</f>
        <v>4</v>
      </c>
      <c r="J1284" s="21">
        <f>MATCH(F1284,{"超","恰","亚","次"},0)-1</f>
        <v>1</v>
      </c>
      <c r="K1284" s="21" t="str">
        <f t="shared" ref="K1284:K1347" si="166">IF(I1284=0,"",IF(I1284=1,C1284,K1283))</f>
        <v>生物</v>
      </c>
      <c r="L1284" s="26" t="s">
        <v>2107</v>
      </c>
      <c r="M1284" s="23"/>
      <c r="N1284" s="23"/>
      <c r="O1284" s="24" t="str">
        <f t="shared" si="160"/>
        <v xml:space="preserve">
  - 
    name:  基因分离定律的实质
    title:  基因分离定律的实质
    description: 
    koLyro: point
    koLyri:  just
    son: </v>
      </c>
      <c r="P1284" s="27" t="str">
        <f t="shared" si="159"/>
        <v xml:space="preserve">
          - 
            name:  基因分离定律的实质
            title:  基因分离定律的实质
            description: 
            koLyro: point
            koLyri:  just
            son: </v>
      </c>
    </row>
    <row r="1285" spans="1:16" ht="15" customHeight="1">
      <c r="A1285" s="20">
        <f t="shared" si="161"/>
        <v>4</v>
      </c>
      <c r="B1285" s="21" t="str">
        <f t="shared" si="162"/>
        <v>知识点</v>
      </c>
      <c r="C1285" s="21" t="str">
        <f t="shared" si="163"/>
        <v>基因的分离定律的应用</v>
      </c>
      <c r="D1285" s="21" t="str">
        <f>IFERROR(IF(I1285=1,INDEX( {"chinese","english","math","physics","chemistry","biology","politics","history","geography"},MATCH(C1285,{"语文","英语","数学","物理","化学","生物","政治","历史","地理"},0)),IF(I1285=2,INDEX(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1285,{"单项选择","阅读理解","信息匹配","完形填空","短文填空","单句填空","短文改错","单句改错","句型转换","翻译短语","翻译句子","词汇/短语及固搭","完成句子","听力"},0)),"")), "")</f>
        <v/>
      </c>
      <c r="E1285" s="21" t="str">
        <f t="shared" si="164"/>
        <v>知识点</v>
      </c>
      <c r="F1285" s="21" t="str">
        <f t="shared" si="165"/>
        <v>恰</v>
      </c>
      <c r="G1285" s="21" t="str">
        <f>INDEX( {"body","discipline","area","topic","point"},MATCH(E1285,{"知识体","知识域","知识区","知识主题","知识点"},0))</f>
        <v>point</v>
      </c>
      <c r="H1285" s="21" t="str">
        <f>INDEX( {"super","just","sub","infras"},MATCH(F1285,{"超","恰","亚","次"},0))</f>
        <v>just</v>
      </c>
      <c r="I1285" s="21">
        <f>MATCH(E1285,{"知识体","知识域","知识区","知识主题","知识点"},0)-1</f>
        <v>4</v>
      </c>
      <c r="J1285" s="21">
        <f>MATCH(F1285,{"超","恰","亚","次"},0)-1</f>
        <v>1</v>
      </c>
      <c r="K1285" s="21" t="str">
        <f t="shared" si="166"/>
        <v>生物</v>
      </c>
      <c r="L1285" s="26" t="s">
        <v>2108</v>
      </c>
      <c r="M1285" s="23"/>
      <c r="N1285" s="23"/>
      <c r="O1285" s="24" t="str">
        <f t="shared" si="160"/>
        <v xml:space="preserve">
  - 
    name:  基因的分离定律的应用
    title:  基因的分离定律的应用
    description: 
    koLyro: point
    koLyri:  just
    son: </v>
      </c>
      <c r="P1285" s="27" t="str">
        <f t="shared" ref="P1285:P1348" si="167">SUBSTITUTE(O1285,CHAR(10),CHAR(10)&amp;REPT("  ",A1285))</f>
        <v xml:space="preserve">
          - 
            name:  基因的分离定律的应用
            title:  基因的分离定律的应用
            description: 
            koLyro: point
            koLyri:  just
            son: </v>
      </c>
    </row>
    <row r="1286" spans="1:16" ht="15" customHeight="1">
      <c r="A1286" s="20">
        <f t="shared" si="161"/>
        <v>4</v>
      </c>
      <c r="B1286" s="21" t="str">
        <f t="shared" si="162"/>
        <v>知识点</v>
      </c>
      <c r="C1286" s="21" t="str">
        <f t="shared" si="163"/>
        <v>分离定律中分离比异常情况</v>
      </c>
      <c r="D1286" s="21" t="str">
        <f>IFERROR(IF(I1286=1,INDEX( {"chinese","english","math","physics","chemistry","biology","politics","history","geography"},MATCH(C1286,{"语文","英语","数学","物理","化学","生物","政治","历史","地理"},0)),IF(I1286=2,INDEX(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1286,{"单项选择","阅读理解","信息匹配","完形填空","短文填空","单句填空","短文改错","单句改错","句型转换","翻译短语","翻译句子","词汇/短语及固搭","完成句子","听力"},0)),"")), "")</f>
        <v/>
      </c>
      <c r="E1286" s="21" t="str">
        <f t="shared" si="164"/>
        <v>知识点</v>
      </c>
      <c r="F1286" s="21" t="str">
        <f t="shared" si="165"/>
        <v>恰</v>
      </c>
      <c r="G1286" s="21" t="str">
        <f>INDEX( {"body","discipline","area","topic","point"},MATCH(E1286,{"知识体","知识域","知识区","知识主题","知识点"},0))</f>
        <v>point</v>
      </c>
      <c r="H1286" s="21" t="str">
        <f>INDEX( {"super","just","sub","infras"},MATCH(F1286,{"超","恰","亚","次"},0))</f>
        <v>just</v>
      </c>
      <c r="I1286" s="21">
        <f>MATCH(E1286,{"知识体","知识域","知识区","知识主题","知识点"},0)-1</f>
        <v>4</v>
      </c>
      <c r="J1286" s="21">
        <f>MATCH(F1286,{"超","恰","亚","次"},0)-1</f>
        <v>1</v>
      </c>
      <c r="K1286" s="21" t="str">
        <f t="shared" si="166"/>
        <v>生物</v>
      </c>
      <c r="L1286" s="26" t="s">
        <v>2109</v>
      </c>
      <c r="M1286" s="23"/>
      <c r="N1286" s="23"/>
      <c r="O1286" s="24" t="str">
        <f t="shared" si="160"/>
        <v xml:space="preserve">
  - 
    name:  分离定律中分离比异常情况
    title:  分离定律中分离比异常情况
    description: 
    koLyro: point
    koLyri:  just
    son: </v>
      </c>
      <c r="P1286" s="27" t="str">
        <f t="shared" si="167"/>
        <v xml:space="preserve">
          - 
            name:  分离定律中分离比异常情况
            title:  分离定律中分离比异常情况
            description: 
            koLyro: point
            koLyri:  just
            son: </v>
      </c>
    </row>
    <row r="1287" spans="1:16" ht="15" customHeight="1">
      <c r="A1287" s="20">
        <f t="shared" si="161"/>
        <v>4</v>
      </c>
      <c r="B1287" s="21" t="str">
        <f t="shared" si="162"/>
        <v>知识点</v>
      </c>
      <c r="C1287" s="21" t="str">
        <f t="shared" si="163"/>
        <v>杂合子连续自交比例的分析应用</v>
      </c>
      <c r="D1287" s="21" t="str">
        <f>IFERROR(IF(I1287=1,INDEX( {"chinese","english","math","physics","chemistry","biology","politics","history","geography"},MATCH(C1287,{"语文","英语","数学","物理","化学","生物","政治","历史","地理"},0)),IF(I1287=2,INDEX(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1287,{"单项选择","阅读理解","信息匹配","完形填空","短文填空","单句填空","短文改错","单句改错","句型转换","翻译短语","翻译句子","词汇/短语及固搭","完成句子","听力"},0)),"")), "")</f>
        <v/>
      </c>
      <c r="E1287" s="21" t="str">
        <f t="shared" si="164"/>
        <v>知识点</v>
      </c>
      <c r="F1287" s="21" t="str">
        <f t="shared" si="165"/>
        <v>恰</v>
      </c>
      <c r="G1287" s="21" t="str">
        <f>INDEX( {"body","discipline","area","topic","point"},MATCH(E1287,{"知识体","知识域","知识区","知识主题","知识点"},0))</f>
        <v>point</v>
      </c>
      <c r="H1287" s="21" t="str">
        <f>INDEX( {"super","just","sub","infras"},MATCH(F1287,{"超","恰","亚","次"},0))</f>
        <v>just</v>
      </c>
      <c r="I1287" s="21">
        <f>MATCH(E1287,{"知识体","知识域","知识区","知识主题","知识点"},0)-1</f>
        <v>4</v>
      </c>
      <c r="J1287" s="21">
        <f>MATCH(F1287,{"超","恰","亚","次"},0)-1</f>
        <v>1</v>
      </c>
      <c r="K1287" s="21" t="str">
        <f t="shared" si="166"/>
        <v>生物</v>
      </c>
      <c r="L1287" s="26" t="s">
        <v>2110</v>
      </c>
      <c r="M1287" s="23"/>
      <c r="N1287" s="23"/>
      <c r="O1287" s="24" t="str">
        <f t="shared" si="160"/>
        <v xml:space="preserve">
  - 
    name:  杂合子连续自交比例的分析应用
    title:  杂合子连续自交比例的分析应用
    description: 
    koLyro: point
    koLyri:  just
    son: </v>
      </c>
      <c r="P1287" s="27" t="str">
        <f t="shared" si="167"/>
        <v xml:space="preserve">
          - 
            name:  杂合子连续自交比例的分析应用
            title:  杂合子连续自交比例的分析应用
            description: 
            koLyro: point
            koLyri:  just
            son: </v>
      </c>
    </row>
    <row r="1288" spans="1:16" ht="15" customHeight="1">
      <c r="A1288" s="20">
        <f t="shared" si="161"/>
        <v>4</v>
      </c>
      <c r="B1288" s="21" t="str">
        <f t="shared" si="162"/>
        <v>知识点</v>
      </c>
      <c r="C1288" s="21" t="str">
        <f t="shared" si="163"/>
        <v>实验：性状分离比的模拟</v>
      </c>
      <c r="D1288" s="21" t="str">
        <f>IFERROR(IF(I1288=1,INDEX( {"chinese","english","math","physics","chemistry","biology","politics","history","geography"},MATCH(C1288,{"语文","英语","数学","物理","化学","生物","政治","历史","地理"},0)),IF(I1288=2,INDEX(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1288,{"单项选择","阅读理解","信息匹配","完形填空","短文填空","单句填空","短文改错","单句改错","句型转换","翻译短语","翻译句子","词汇/短语及固搭","完成句子","听力"},0)),"")), "")</f>
        <v/>
      </c>
      <c r="E1288" s="21" t="str">
        <f t="shared" si="164"/>
        <v>知识点</v>
      </c>
      <c r="F1288" s="21" t="str">
        <f t="shared" si="165"/>
        <v>恰</v>
      </c>
      <c r="G1288" s="21" t="str">
        <f>INDEX( {"body","discipline","area","topic","point"},MATCH(E1288,{"知识体","知识域","知识区","知识主题","知识点"},0))</f>
        <v>point</v>
      </c>
      <c r="H1288" s="21" t="str">
        <f>INDEX( {"super","just","sub","infras"},MATCH(F1288,{"超","恰","亚","次"},0))</f>
        <v>just</v>
      </c>
      <c r="I1288" s="21">
        <f>MATCH(E1288,{"知识体","知识域","知识区","知识主题","知识点"},0)-1</f>
        <v>4</v>
      </c>
      <c r="J1288" s="21">
        <f>MATCH(F1288,{"超","恰","亚","次"},0)-1</f>
        <v>1</v>
      </c>
      <c r="K1288" s="21" t="str">
        <f t="shared" si="166"/>
        <v>生物</v>
      </c>
      <c r="L1288" s="26" t="s">
        <v>2111</v>
      </c>
      <c r="M1288" s="23"/>
      <c r="N1288" s="23"/>
      <c r="O1288" s="24" t="str">
        <f t="shared" si="160"/>
        <v xml:space="preserve">
  - 
    name:  实验：性状分离比的模拟
    title:  实验：性状分离比的模拟
    description: 
    koLyro: point
    koLyri:  just
    son: </v>
      </c>
      <c r="P1288" s="27" t="str">
        <f t="shared" si="167"/>
        <v xml:space="preserve">
          - 
            name:  实验：性状分离比的模拟
            title:  实验：性状分离比的模拟
            description: 
            koLyro: point
            koLyri:  just
            son: </v>
      </c>
    </row>
    <row r="1289" spans="1:16" ht="15" customHeight="1">
      <c r="A1289" s="20">
        <f t="shared" si="161"/>
        <v>4</v>
      </c>
      <c r="B1289" s="21" t="str">
        <f t="shared" si="162"/>
        <v>知识点</v>
      </c>
      <c r="C1289" s="21" t="str">
        <f t="shared" si="163"/>
        <v>验证基因的分离定律</v>
      </c>
      <c r="D1289" s="21" t="str">
        <f>IFERROR(IF(I1289=1,INDEX( {"chinese","english","math","physics","chemistry","biology","politics","history","geography"},MATCH(C1289,{"语文","英语","数学","物理","化学","生物","政治","历史","地理"},0)),IF(I1289=2,INDEX(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1289,{"单项选择","阅读理解","信息匹配","完形填空","短文填空","单句填空","短文改错","单句改错","句型转换","翻译短语","翻译句子","词汇/短语及固搭","完成句子","听力"},0)),"")), "")</f>
        <v/>
      </c>
      <c r="E1289" s="21" t="str">
        <f t="shared" si="164"/>
        <v>知识点</v>
      </c>
      <c r="F1289" s="21" t="str">
        <f t="shared" si="165"/>
        <v>恰</v>
      </c>
      <c r="G1289" s="21" t="str">
        <f>INDEX( {"body","discipline","area","topic","point"},MATCH(E1289,{"知识体","知识域","知识区","知识主题","知识点"},0))</f>
        <v>point</v>
      </c>
      <c r="H1289" s="21" t="str">
        <f>INDEX( {"super","just","sub","infras"},MATCH(F1289,{"超","恰","亚","次"},0))</f>
        <v>just</v>
      </c>
      <c r="I1289" s="21">
        <f>MATCH(E1289,{"知识体","知识域","知识区","知识主题","知识点"},0)-1</f>
        <v>4</v>
      </c>
      <c r="J1289" s="21">
        <f>MATCH(F1289,{"超","恰","亚","次"},0)-1</f>
        <v>1</v>
      </c>
      <c r="K1289" s="21" t="str">
        <f t="shared" si="166"/>
        <v>生物</v>
      </c>
      <c r="L1289" s="26" t="s">
        <v>2112</v>
      </c>
      <c r="M1289" s="23"/>
      <c r="N1289" s="23"/>
      <c r="O1289" s="24" t="str">
        <f t="shared" si="160"/>
        <v xml:space="preserve">
  - 
    name:  验证基因的分离定律
    title:  验证基因的分离定律
    description: 
    koLyro: point
    koLyri:  just
    son: </v>
      </c>
      <c r="P1289" s="27" t="str">
        <f t="shared" si="167"/>
        <v xml:space="preserve">
          - 
            name:  验证基因的分离定律
            title:  验证基因的分离定律
            description: 
            koLyro: point
            koLyri:  just
            son: </v>
      </c>
    </row>
    <row r="1290" spans="1:16" ht="15" customHeight="1">
      <c r="A1290" s="20">
        <f t="shared" si="161"/>
        <v>4</v>
      </c>
      <c r="B1290" s="21" t="str">
        <f t="shared" si="162"/>
        <v>知识点</v>
      </c>
      <c r="C1290" s="21" t="str">
        <f t="shared" si="163"/>
        <v>被子植物双受精相关知识</v>
      </c>
      <c r="D1290" s="21" t="str">
        <f>IFERROR(IF(I1290=1,INDEX( {"chinese","english","math","physics","chemistry","biology","politics","history","geography"},MATCH(C1290,{"语文","英语","数学","物理","化学","生物","政治","历史","地理"},0)),IF(I1290=2,INDEX(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1290,{"单项选择","阅读理解","信息匹配","完形填空","短文填空","单句填空","短文改错","单句改错","句型转换","翻译短语","翻译句子","词汇/短语及固搭","完成句子","听力"},0)),"")), "")</f>
        <v/>
      </c>
      <c r="E1290" s="21" t="str">
        <f t="shared" si="164"/>
        <v>知识点</v>
      </c>
      <c r="F1290" s="21" t="str">
        <f t="shared" si="165"/>
        <v>恰</v>
      </c>
      <c r="G1290" s="21" t="str">
        <f>INDEX( {"body","discipline","area","topic","point"},MATCH(E1290,{"知识体","知识域","知识区","知识主题","知识点"},0))</f>
        <v>point</v>
      </c>
      <c r="H1290" s="21" t="str">
        <f>INDEX( {"super","just","sub","infras"},MATCH(F1290,{"超","恰","亚","次"},0))</f>
        <v>just</v>
      </c>
      <c r="I1290" s="21">
        <f>MATCH(E1290,{"知识体","知识域","知识区","知识主题","知识点"},0)-1</f>
        <v>4</v>
      </c>
      <c r="J1290" s="21">
        <f>MATCH(F1290,{"超","恰","亚","次"},0)-1</f>
        <v>1</v>
      </c>
      <c r="K1290" s="21" t="str">
        <f t="shared" si="166"/>
        <v>生物</v>
      </c>
      <c r="L1290" s="26" t="s">
        <v>2113</v>
      </c>
      <c r="M1290" s="23"/>
      <c r="N1290" s="23"/>
      <c r="O1290" s="24" t="str">
        <f t="shared" si="160"/>
        <v xml:space="preserve">
  - 
    name:  被子植物双受精相关知识
    title:  被子植物双受精相关知识
    description: 
    koLyro: point
    koLyri:  just
    son: </v>
      </c>
      <c r="P1290" s="27" t="str">
        <f t="shared" si="167"/>
        <v xml:space="preserve">
          - 
            name:  被子植物双受精相关知识
            title:  被子植物双受精相关知识
            description: 
            koLyro: point
            koLyri:  just
            son: </v>
      </c>
    </row>
    <row r="1291" spans="1:16" ht="15" customHeight="1">
      <c r="A1291" s="20">
        <f t="shared" si="161"/>
        <v>4</v>
      </c>
      <c r="B1291" s="21" t="str">
        <f t="shared" si="162"/>
        <v>知识点</v>
      </c>
      <c r="C1291" s="21" t="str">
        <f t="shared" si="163"/>
        <v>两对相对性状的遗传实验</v>
      </c>
      <c r="D1291" s="21" t="str">
        <f>IFERROR(IF(I1291=1,INDEX( {"chinese","english","math","physics","chemistry","biology","politics","history","geography"},MATCH(C1291,{"语文","英语","数学","物理","化学","生物","政治","历史","地理"},0)),IF(I1291=2,INDEX(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1291,{"单项选择","阅读理解","信息匹配","完形填空","短文填空","单句填空","短文改错","单句改错","句型转换","翻译短语","翻译句子","词汇/短语及固搭","完成句子","听力"},0)),"")), "")</f>
        <v/>
      </c>
      <c r="E1291" s="21" t="str">
        <f t="shared" si="164"/>
        <v>知识点</v>
      </c>
      <c r="F1291" s="21" t="str">
        <f t="shared" si="165"/>
        <v>恰</v>
      </c>
      <c r="G1291" s="21" t="str">
        <f>INDEX( {"body","discipline","area","topic","point"},MATCH(E1291,{"知识体","知识域","知识区","知识主题","知识点"},0))</f>
        <v>point</v>
      </c>
      <c r="H1291" s="21" t="str">
        <f>INDEX( {"super","just","sub","infras"},MATCH(F1291,{"超","恰","亚","次"},0))</f>
        <v>just</v>
      </c>
      <c r="I1291" s="21">
        <f>MATCH(E1291,{"知识体","知识域","知识区","知识主题","知识点"},0)-1</f>
        <v>4</v>
      </c>
      <c r="J1291" s="21">
        <f>MATCH(F1291,{"超","恰","亚","次"},0)-1</f>
        <v>1</v>
      </c>
      <c r="K1291" s="21" t="str">
        <f t="shared" si="166"/>
        <v>生物</v>
      </c>
      <c r="L1291" s="26" t="s">
        <v>2114</v>
      </c>
      <c r="M1291" s="23"/>
      <c r="N1291" s="23"/>
      <c r="O1291" s="24" t="str">
        <f t="shared" si="160"/>
        <v xml:space="preserve">
  - 
    name:  两对相对性状的遗传实验
    title:  两对相对性状的遗传实验
    description: 
    koLyro: point
    koLyri:  just
    son: </v>
      </c>
      <c r="P1291" s="27" t="str">
        <f t="shared" si="167"/>
        <v xml:space="preserve">
          - 
            name:  两对相对性状的遗传实验
            title:  两对相对性状的遗传实验
            description: 
            koLyro: point
            koLyri:  just
            son: </v>
      </c>
    </row>
    <row r="1292" spans="1:16" ht="15" customHeight="1">
      <c r="A1292" s="20">
        <f t="shared" si="161"/>
        <v>4</v>
      </c>
      <c r="B1292" s="21" t="str">
        <f t="shared" si="162"/>
        <v>知识点</v>
      </c>
      <c r="C1292" s="21" t="str">
        <f t="shared" si="163"/>
        <v>自由组合定律的内容</v>
      </c>
      <c r="D1292" s="21" t="str">
        <f>IFERROR(IF(I1292=1,INDEX( {"chinese","english","math","physics","chemistry","biology","politics","history","geography"},MATCH(C1292,{"语文","英语","数学","物理","化学","生物","政治","历史","地理"},0)),IF(I1292=2,INDEX(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1292,{"单项选择","阅读理解","信息匹配","完形填空","短文填空","单句填空","短文改错","单句改错","句型转换","翻译短语","翻译句子","词汇/短语及固搭","完成句子","听力"},0)),"")), "")</f>
        <v/>
      </c>
      <c r="E1292" s="21" t="str">
        <f t="shared" si="164"/>
        <v>知识点</v>
      </c>
      <c r="F1292" s="21" t="str">
        <f t="shared" si="165"/>
        <v>恰</v>
      </c>
      <c r="G1292" s="21" t="str">
        <f>INDEX( {"body","discipline","area","topic","point"},MATCH(E1292,{"知识体","知识域","知识区","知识主题","知识点"},0))</f>
        <v>point</v>
      </c>
      <c r="H1292" s="21" t="str">
        <f>INDEX( {"super","just","sub","infras"},MATCH(F1292,{"超","恰","亚","次"},0))</f>
        <v>just</v>
      </c>
      <c r="I1292" s="21">
        <f>MATCH(E1292,{"知识体","知识域","知识区","知识主题","知识点"},0)-1</f>
        <v>4</v>
      </c>
      <c r="J1292" s="21">
        <f>MATCH(F1292,{"超","恰","亚","次"},0)-1</f>
        <v>1</v>
      </c>
      <c r="K1292" s="21" t="str">
        <f t="shared" si="166"/>
        <v>生物</v>
      </c>
      <c r="L1292" s="26" t="s">
        <v>2115</v>
      </c>
      <c r="M1292" s="23"/>
      <c r="N1292" s="23"/>
      <c r="O1292" s="24" t="str">
        <f t="shared" si="160"/>
        <v xml:space="preserve">
  - 
    name:  自由组合定律的内容
    title:  自由组合定律的内容
    description: 
    koLyro: point
    koLyri:  just
    son: </v>
      </c>
      <c r="P1292" s="27" t="str">
        <f t="shared" si="167"/>
        <v xml:space="preserve">
          - 
            name:  自由组合定律的内容
            title:  自由组合定律的内容
            description: 
            koLyro: point
            koLyri:  just
            son: </v>
      </c>
    </row>
    <row r="1293" spans="1:16" ht="15" customHeight="1">
      <c r="A1293" s="20">
        <f t="shared" si="161"/>
        <v>4</v>
      </c>
      <c r="B1293" s="21" t="str">
        <f t="shared" si="162"/>
        <v>知识点</v>
      </c>
      <c r="C1293" s="21" t="str">
        <f t="shared" si="163"/>
        <v>基因的自由组合定律的应用</v>
      </c>
      <c r="D1293" s="21" t="str">
        <f>IFERROR(IF(I1293=1,INDEX( {"chinese","english","math","physics","chemistry","biology","politics","history","geography"},MATCH(C1293,{"语文","英语","数学","物理","化学","生物","政治","历史","地理"},0)),IF(I1293=2,INDEX(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1293,{"单项选择","阅读理解","信息匹配","完形填空","短文填空","单句填空","短文改错","单句改错","句型转换","翻译短语","翻译句子","词汇/短语及固搭","完成句子","听力"},0)),"")), "")</f>
        <v/>
      </c>
      <c r="E1293" s="21" t="str">
        <f t="shared" si="164"/>
        <v>知识点</v>
      </c>
      <c r="F1293" s="21" t="str">
        <f t="shared" si="165"/>
        <v>恰</v>
      </c>
      <c r="G1293" s="21" t="str">
        <f>INDEX( {"body","discipline","area","topic","point"},MATCH(E1293,{"知识体","知识域","知识区","知识主题","知识点"},0))</f>
        <v>point</v>
      </c>
      <c r="H1293" s="21" t="str">
        <f>INDEX( {"super","just","sub","infras"},MATCH(F1293,{"超","恰","亚","次"},0))</f>
        <v>just</v>
      </c>
      <c r="I1293" s="21">
        <f>MATCH(E1293,{"知识体","知识域","知识区","知识主题","知识点"},0)-1</f>
        <v>4</v>
      </c>
      <c r="J1293" s="21">
        <f>MATCH(F1293,{"超","恰","亚","次"},0)-1</f>
        <v>1</v>
      </c>
      <c r="K1293" s="21" t="str">
        <f t="shared" si="166"/>
        <v>生物</v>
      </c>
      <c r="L1293" s="26" t="s">
        <v>2116</v>
      </c>
      <c r="M1293" s="23"/>
      <c r="N1293" s="23"/>
      <c r="O1293" s="24" t="str">
        <f t="shared" si="160"/>
        <v xml:space="preserve">
  - 
    name:  基因的自由组合定律的应用
    title:  基因的自由组合定律的应用
    description: 
    koLyro: point
    koLyri:  just
    son: </v>
      </c>
      <c r="P1293" s="27" t="str">
        <f t="shared" si="167"/>
        <v xml:space="preserve">
          - 
            name:  基因的自由组合定律的应用
            title:  基因的自由组合定律的应用
            description: 
            koLyro: point
            koLyri:  just
            son: </v>
      </c>
    </row>
    <row r="1294" spans="1:16" ht="15" customHeight="1">
      <c r="A1294" s="20">
        <f t="shared" si="161"/>
        <v>4</v>
      </c>
      <c r="B1294" s="21" t="str">
        <f t="shared" si="162"/>
        <v>知识点</v>
      </c>
      <c r="C1294" s="21" t="str">
        <f t="shared" si="163"/>
        <v>自由组合定律中的特殊分离比(9:3:3:1的变式)</v>
      </c>
      <c r="D1294" s="21" t="str">
        <f>IFERROR(IF(I1294=1,INDEX( {"chinese","english","math","physics","chemistry","biology","politics","history","geography"},MATCH(C1294,{"语文","英语","数学","物理","化学","生物","政治","历史","地理"},0)),IF(I1294=2,INDEX(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1294,{"单项选择","阅读理解","信息匹配","完形填空","短文填空","单句填空","短文改错","单句改错","句型转换","翻译短语","翻译句子","词汇/短语及固搭","完成句子","听力"},0)),"")), "")</f>
        <v/>
      </c>
      <c r="E1294" s="21" t="str">
        <f t="shared" si="164"/>
        <v>知识点</v>
      </c>
      <c r="F1294" s="21" t="str">
        <f t="shared" si="165"/>
        <v>恰</v>
      </c>
      <c r="G1294" s="21" t="str">
        <f>INDEX( {"body","discipline","area","topic","point"},MATCH(E1294,{"知识体","知识域","知识区","知识主题","知识点"},0))</f>
        <v>point</v>
      </c>
      <c r="H1294" s="21" t="str">
        <f>INDEX( {"super","just","sub","infras"},MATCH(F1294,{"超","恰","亚","次"},0))</f>
        <v>just</v>
      </c>
      <c r="I1294" s="21">
        <f>MATCH(E1294,{"知识体","知识域","知识区","知识主题","知识点"},0)-1</f>
        <v>4</v>
      </c>
      <c r="J1294" s="21">
        <f>MATCH(F1294,{"超","恰","亚","次"},0)-1</f>
        <v>1</v>
      </c>
      <c r="K1294" s="21" t="str">
        <f t="shared" si="166"/>
        <v>生物</v>
      </c>
      <c r="L1294" s="26" t="s">
        <v>2117</v>
      </c>
      <c r="M1294" s="23"/>
      <c r="N1294" s="23"/>
      <c r="O1294" s="24" t="str">
        <f t="shared" si="160"/>
        <v xml:space="preserve">
  - 
    name:  自由组合定律中的特殊分离比(9:3:3:1的变式)
    title:  自由组合定律中的特殊分离比(9:3:3:1的变式)
    description: 
    koLyro: point
    koLyri:  just
    son: </v>
      </c>
      <c r="P1294" s="27" t="str">
        <f t="shared" si="167"/>
        <v xml:space="preserve">
          - 
            name:  自由组合定律中的特殊分离比(9:3:3:1的变式)
            title:  自由组合定律中的特殊分离比(9:3:3:1的变式)
            description: 
            koLyro: point
            koLyri:  just
            son: </v>
      </c>
    </row>
    <row r="1295" spans="1:16" ht="15" customHeight="1">
      <c r="A1295" s="20">
        <f t="shared" si="161"/>
        <v>4</v>
      </c>
      <c r="B1295" s="21" t="str">
        <f t="shared" si="162"/>
        <v>知识点</v>
      </c>
      <c r="C1295" s="21" t="str">
        <f t="shared" si="163"/>
        <v>基因自由组合定律的验证</v>
      </c>
      <c r="D1295" s="21" t="str">
        <f>IFERROR(IF(I1295=1,INDEX( {"chinese","english","math","physics","chemistry","biology","politics","history","geography"},MATCH(C1295,{"语文","英语","数学","物理","化学","生物","政治","历史","地理"},0)),IF(I1295=2,INDEX(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1295,{"单项选择","阅读理解","信息匹配","完形填空","短文填空","单句填空","短文改错","单句改错","句型转换","翻译短语","翻译句子","词汇/短语及固搭","完成句子","听力"},0)),"")), "")</f>
        <v/>
      </c>
      <c r="E1295" s="21" t="str">
        <f t="shared" si="164"/>
        <v>知识点</v>
      </c>
      <c r="F1295" s="21" t="str">
        <f t="shared" si="165"/>
        <v>恰</v>
      </c>
      <c r="G1295" s="21" t="str">
        <f>INDEX( {"body","discipline","area","topic","point"},MATCH(E1295,{"知识体","知识域","知识区","知识主题","知识点"},0))</f>
        <v>point</v>
      </c>
      <c r="H1295" s="21" t="str">
        <f>INDEX( {"super","just","sub","infras"},MATCH(F1295,{"超","恰","亚","次"},0))</f>
        <v>just</v>
      </c>
      <c r="I1295" s="21">
        <f>MATCH(E1295,{"知识体","知识域","知识区","知识主题","知识点"},0)-1</f>
        <v>4</v>
      </c>
      <c r="J1295" s="21">
        <f>MATCH(F1295,{"超","恰","亚","次"},0)-1</f>
        <v>1</v>
      </c>
      <c r="K1295" s="21" t="str">
        <f t="shared" si="166"/>
        <v>生物</v>
      </c>
      <c r="L1295" s="26" t="s">
        <v>2118</v>
      </c>
      <c r="M1295" s="23"/>
      <c r="N1295" s="23"/>
      <c r="O1295" s="24" t="str">
        <f t="shared" si="160"/>
        <v xml:space="preserve">
  - 
    name:  基因自由组合定律的验证
    title:  基因自由组合定律的验证
    description: 
    koLyro: point
    koLyri:  just
    son: </v>
      </c>
      <c r="P1295" s="27" t="str">
        <f t="shared" si="167"/>
        <v xml:space="preserve">
          - 
            name:  基因自由组合定律的验证
            title:  基因自由组合定律的验证
            description: 
            koLyro: point
            koLyri:  just
            son: </v>
      </c>
    </row>
    <row r="1296" spans="1:16" ht="15" customHeight="1">
      <c r="A1296" s="20">
        <f t="shared" si="161"/>
        <v>4</v>
      </c>
      <c r="B1296" s="21" t="str">
        <f t="shared" si="162"/>
        <v>知识点</v>
      </c>
      <c r="C1296" s="21" t="str">
        <f t="shared" si="163"/>
        <v>孟德尔获得成功的原因</v>
      </c>
      <c r="D1296" s="21" t="str">
        <f>IFERROR(IF(I1296=1,INDEX( {"chinese","english","math","physics","chemistry","biology","politics","history","geography"},MATCH(C1296,{"语文","英语","数学","物理","化学","生物","政治","历史","地理"},0)),IF(I1296=2,INDEX(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1296,{"单项选择","阅读理解","信息匹配","完形填空","短文填空","单句填空","短文改错","单句改错","句型转换","翻译短语","翻译句子","词汇/短语及固搭","完成句子","听力"},0)),"")), "")</f>
        <v/>
      </c>
      <c r="E1296" s="21" t="str">
        <f t="shared" si="164"/>
        <v>知识点</v>
      </c>
      <c r="F1296" s="21" t="str">
        <f t="shared" si="165"/>
        <v>恰</v>
      </c>
      <c r="G1296" s="21" t="str">
        <f>INDEX( {"body","discipline","area","topic","point"},MATCH(E1296,{"知识体","知识域","知识区","知识主题","知识点"},0))</f>
        <v>point</v>
      </c>
      <c r="H1296" s="21" t="str">
        <f>INDEX( {"super","just","sub","infras"},MATCH(F1296,{"超","恰","亚","次"},0))</f>
        <v>just</v>
      </c>
      <c r="I1296" s="21">
        <f>MATCH(E1296,{"知识体","知识域","知识区","知识主题","知识点"},0)-1</f>
        <v>4</v>
      </c>
      <c r="J1296" s="21">
        <f>MATCH(F1296,{"超","恰","亚","次"},0)-1</f>
        <v>1</v>
      </c>
      <c r="K1296" s="21" t="str">
        <f t="shared" si="166"/>
        <v>生物</v>
      </c>
      <c r="L1296" s="26" t="s">
        <v>2119</v>
      </c>
      <c r="M1296" s="23"/>
      <c r="N1296" s="23"/>
      <c r="O1296" s="24" t="str">
        <f t="shared" si="160"/>
        <v xml:space="preserve">
  - 
    name:  孟德尔获得成功的原因
    title:  孟德尔获得成功的原因
    description: 
    koLyro: point
    koLyri:  just
    son: </v>
      </c>
      <c r="P1296" s="27" t="str">
        <f t="shared" si="167"/>
        <v xml:space="preserve">
          - 
            name:  孟德尔获得成功的原因
            title:  孟德尔获得成功的原因
            description: 
            koLyro: point
            koLyri:  just
            son: </v>
      </c>
    </row>
    <row r="1297" spans="1:16" ht="15" customHeight="1">
      <c r="A1297" s="20">
        <f t="shared" si="161"/>
        <v>4</v>
      </c>
      <c r="B1297" s="21" t="str">
        <f t="shared" si="162"/>
        <v>知识点</v>
      </c>
      <c r="C1297" s="21" t="str">
        <f t="shared" si="163"/>
        <v>分离定律和自由组合定律的适用范围</v>
      </c>
      <c r="D1297" s="21" t="str">
        <f>IFERROR(IF(I1297=1,INDEX( {"chinese","english","math","physics","chemistry","biology","politics","history","geography"},MATCH(C1297,{"语文","英语","数学","物理","化学","生物","政治","历史","地理"},0)),IF(I1297=2,INDEX(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1297,{"单项选择","阅读理解","信息匹配","完形填空","短文填空","单句填空","短文改错","单句改错","句型转换","翻译短语","翻译句子","词汇/短语及固搭","完成句子","听力"},0)),"")), "")</f>
        <v/>
      </c>
      <c r="E1297" s="21" t="str">
        <f t="shared" si="164"/>
        <v>知识点</v>
      </c>
      <c r="F1297" s="21" t="str">
        <f t="shared" si="165"/>
        <v>恰</v>
      </c>
      <c r="G1297" s="21" t="str">
        <f>INDEX( {"body","discipline","area","topic","point"},MATCH(E1297,{"知识体","知识域","知识区","知识主题","知识点"},0))</f>
        <v>point</v>
      </c>
      <c r="H1297" s="21" t="str">
        <f>INDEX( {"super","just","sub","infras"},MATCH(F1297,{"超","恰","亚","次"},0))</f>
        <v>just</v>
      </c>
      <c r="I1297" s="21">
        <f>MATCH(E1297,{"知识体","知识域","知识区","知识主题","知识点"},0)-1</f>
        <v>4</v>
      </c>
      <c r="J1297" s="21">
        <f>MATCH(F1297,{"超","恰","亚","次"},0)-1</f>
        <v>1</v>
      </c>
      <c r="K1297" s="21" t="str">
        <f t="shared" si="166"/>
        <v>生物</v>
      </c>
      <c r="L1297" s="26" t="s">
        <v>2120</v>
      </c>
      <c r="M1297" s="23"/>
      <c r="N1297" s="23"/>
      <c r="O1297" s="24" t="str">
        <f t="shared" si="160"/>
        <v xml:space="preserve">
  - 
    name:  分离定律和自由组合定律的适用范围
    title:  分离定律和自由组合定律的适用范围
    description: 
    koLyro: point
    koLyri:  just
    son: </v>
      </c>
      <c r="P1297" s="27" t="str">
        <f t="shared" si="167"/>
        <v xml:space="preserve">
          - 
            name:  分离定律和自由组合定律的适用范围
            title:  分离定律和自由组合定律的适用范围
            description: 
            koLyro: point
            koLyri:  just
            son: </v>
      </c>
    </row>
    <row r="1298" spans="1:16" ht="15" customHeight="1">
      <c r="A1298" s="20">
        <f t="shared" si="161"/>
        <v>4</v>
      </c>
      <c r="B1298" s="21" t="str">
        <f t="shared" si="162"/>
        <v>知识点</v>
      </c>
      <c r="C1298" s="21" t="str">
        <f t="shared" si="163"/>
        <v>相对性状显隐性的判断</v>
      </c>
      <c r="D1298" s="21" t="str">
        <f>IFERROR(IF(I1298=1,INDEX( {"chinese","english","math","physics","chemistry","biology","politics","history","geography"},MATCH(C1298,{"语文","英语","数学","物理","化学","生物","政治","历史","地理"},0)),IF(I1298=2,INDEX(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1298,{"单项选择","阅读理解","信息匹配","完形填空","短文填空","单句填空","短文改错","单句改错","句型转换","翻译短语","翻译句子","词汇/短语及固搭","完成句子","听力"},0)),"")), "")</f>
        <v/>
      </c>
      <c r="E1298" s="21" t="str">
        <f t="shared" si="164"/>
        <v>知识点</v>
      </c>
      <c r="F1298" s="21" t="str">
        <f t="shared" si="165"/>
        <v>恰</v>
      </c>
      <c r="G1298" s="21" t="str">
        <f>INDEX( {"body","discipline","area","topic","point"},MATCH(E1298,{"知识体","知识域","知识区","知识主题","知识点"},0))</f>
        <v>point</v>
      </c>
      <c r="H1298" s="21" t="str">
        <f>INDEX( {"super","just","sub","infras"},MATCH(F1298,{"超","恰","亚","次"},0))</f>
        <v>just</v>
      </c>
      <c r="I1298" s="21">
        <f>MATCH(E1298,{"知识体","知识域","知识区","知识主题","知识点"},0)-1</f>
        <v>4</v>
      </c>
      <c r="J1298" s="21">
        <f>MATCH(F1298,{"超","恰","亚","次"},0)-1</f>
        <v>1</v>
      </c>
      <c r="K1298" s="21" t="str">
        <f t="shared" si="166"/>
        <v>生物</v>
      </c>
      <c r="L1298" s="26" t="s">
        <v>2121</v>
      </c>
      <c r="M1298" s="23"/>
      <c r="N1298" s="23"/>
      <c r="O1298" s="24" t="str">
        <f t="shared" si="160"/>
        <v xml:space="preserve">
  - 
    name:  相对性状显隐性的判断
    title:  相对性状显隐性的判断
    description: 
    koLyro: point
    koLyri:  just
    son: </v>
      </c>
      <c r="P1298" s="27" t="str">
        <f t="shared" si="167"/>
        <v xml:space="preserve">
          - 
            name:  相对性状显隐性的判断
            title:  相对性状显隐性的判断
            description: 
            koLyro: point
            koLyri:  just
            son: </v>
      </c>
    </row>
    <row r="1299" spans="1:16" ht="15" customHeight="1">
      <c r="A1299" s="20">
        <f t="shared" si="161"/>
        <v>4</v>
      </c>
      <c r="B1299" s="21" t="str">
        <f t="shared" si="162"/>
        <v>知识点</v>
      </c>
      <c r="C1299" s="21" t="str">
        <f t="shared" si="163"/>
        <v>纯合子、杂合子的判断</v>
      </c>
      <c r="D1299" s="21" t="str">
        <f>IFERROR(IF(I1299=1,INDEX( {"chinese","english","math","physics","chemistry","biology","politics","history","geography"},MATCH(C1299,{"语文","英语","数学","物理","化学","生物","政治","历史","地理"},0)),IF(I1299=2,INDEX(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1299,{"单项选择","阅读理解","信息匹配","完形填空","短文填空","单句填空","短文改错","单句改错","句型转换","翻译短语","翻译句子","词汇/短语及固搭","完成句子","听力"},0)),"")), "")</f>
        <v/>
      </c>
      <c r="E1299" s="21" t="str">
        <f t="shared" si="164"/>
        <v>知识点</v>
      </c>
      <c r="F1299" s="21" t="str">
        <f t="shared" si="165"/>
        <v>恰</v>
      </c>
      <c r="G1299" s="21" t="str">
        <f>INDEX( {"body","discipline","area","topic","point"},MATCH(E1299,{"知识体","知识域","知识区","知识主题","知识点"},0))</f>
        <v>point</v>
      </c>
      <c r="H1299" s="21" t="str">
        <f>INDEX( {"super","just","sub","infras"},MATCH(F1299,{"超","恰","亚","次"},0))</f>
        <v>just</v>
      </c>
      <c r="I1299" s="21">
        <f>MATCH(E1299,{"知识体","知识域","知识区","知识主题","知识点"},0)-1</f>
        <v>4</v>
      </c>
      <c r="J1299" s="21">
        <f>MATCH(F1299,{"超","恰","亚","次"},0)-1</f>
        <v>1</v>
      </c>
      <c r="K1299" s="21" t="str">
        <f t="shared" si="166"/>
        <v>生物</v>
      </c>
      <c r="L1299" s="26" t="s">
        <v>2122</v>
      </c>
      <c r="M1299" s="23"/>
      <c r="N1299" s="23"/>
      <c r="O1299" s="24" t="str">
        <f t="shared" si="160"/>
        <v xml:space="preserve">
  - 
    name:  纯合子、杂合子的判断
    title:  纯合子、杂合子的判断
    description: 
    koLyro: point
    koLyri:  just
    son: </v>
      </c>
      <c r="P1299" s="27" t="str">
        <f t="shared" si="167"/>
        <v xml:space="preserve">
          - 
            name:  纯合子、杂合子的判断
            title:  纯合子、杂合子的判断
            description: 
            koLyro: point
            koLyri:  just
            son: </v>
      </c>
    </row>
    <row r="1300" spans="1:16" ht="15" customHeight="1">
      <c r="A1300" s="20">
        <f t="shared" si="161"/>
        <v>4</v>
      </c>
      <c r="B1300" s="21" t="str">
        <f t="shared" si="162"/>
        <v>知识点</v>
      </c>
      <c r="C1300" s="21" t="str">
        <f t="shared" si="163"/>
        <v>基因型与表现型的推断</v>
      </c>
      <c r="D1300" s="21" t="str">
        <f>IFERROR(IF(I1300=1,INDEX( {"chinese","english","math","physics","chemistry","biology","politics","history","geography"},MATCH(C1300,{"语文","英语","数学","物理","化学","生物","政治","历史","地理"},0)),IF(I1300=2,INDEX(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1300,{"单项选择","阅读理解","信息匹配","完形填空","短文填空","单句填空","短文改错","单句改错","句型转换","翻译短语","翻译句子","词汇/短语及固搭","完成句子","听力"},0)),"")), "")</f>
        <v/>
      </c>
      <c r="E1300" s="21" t="str">
        <f t="shared" si="164"/>
        <v>知识点</v>
      </c>
      <c r="F1300" s="21" t="str">
        <f t="shared" si="165"/>
        <v>恰</v>
      </c>
      <c r="G1300" s="21" t="str">
        <f>INDEX( {"body","discipline","area","topic","point"},MATCH(E1300,{"知识体","知识域","知识区","知识主题","知识点"},0))</f>
        <v>point</v>
      </c>
      <c r="H1300" s="21" t="str">
        <f>INDEX( {"super","just","sub","infras"},MATCH(F1300,{"超","恰","亚","次"},0))</f>
        <v>just</v>
      </c>
      <c r="I1300" s="21">
        <f>MATCH(E1300,{"知识体","知识域","知识区","知识主题","知识点"},0)-1</f>
        <v>4</v>
      </c>
      <c r="J1300" s="21">
        <f>MATCH(F1300,{"超","恰","亚","次"},0)-1</f>
        <v>1</v>
      </c>
      <c r="K1300" s="21" t="str">
        <f t="shared" si="166"/>
        <v>生物</v>
      </c>
      <c r="L1300" s="26" t="s">
        <v>2123</v>
      </c>
      <c r="M1300" s="23"/>
      <c r="N1300" s="23"/>
      <c r="O1300" s="24" t="str">
        <f t="shared" si="160"/>
        <v xml:space="preserve">
  - 
    name:  基因型与表现型的推断
    title:  基因型与表现型的推断
    description: 
    koLyro: point
    koLyri:  just
    son: </v>
      </c>
      <c r="P1300" s="27" t="str">
        <f t="shared" si="167"/>
        <v xml:space="preserve">
          - 
            name:  基因型与表现型的推断
            title:  基因型与表现型的推断
            description: 
            koLyro: point
            koLyri:  just
            son: </v>
      </c>
    </row>
    <row r="1301" spans="1:16" ht="15" customHeight="1">
      <c r="A1301" s="20">
        <f t="shared" si="161"/>
        <v>4</v>
      </c>
      <c r="B1301" s="21" t="str">
        <f t="shared" si="162"/>
        <v>知识点</v>
      </c>
      <c r="C1301" s="21" t="str">
        <f t="shared" si="163"/>
        <v>自由交配和自交相关计算</v>
      </c>
      <c r="D1301" s="21" t="str">
        <f>IFERROR(IF(I1301=1,INDEX( {"chinese","english","math","physics","chemistry","biology","politics","history","geography"},MATCH(C1301,{"语文","英语","数学","物理","化学","生物","政治","历史","地理"},0)),IF(I1301=2,INDEX(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1301,{"单项选择","阅读理解","信息匹配","完形填空","短文填空","单句填空","短文改错","单句改错","句型转换","翻译短语","翻译句子","词汇/短语及固搭","完成句子","听力"},0)),"")), "")</f>
        <v/>
      </c>
      <c r="E1301" s="21" t="str">
        <f t="shared" si="164"/>
        <v>知识点</v>
      </c>
      <c r="F1301" s="21" t="str">
        <f t="shared" si="165"/>
        <v>恰</v>
      </c>
      <c r="G1301" s="21" t="str">
        <f>INDEX( {"body","discipline","area","topic","point"},MATCH(E1301,{"知识体","知识域","知识区","知识主题","知识点"},0))</f>
        <v>point</v>
      </c>
      <c r="H1301" s="21" t="str">
        <f>INDEX( {"super","just","sub","infras"},MATCH(F1301,{"超","恰","亚","次"},0))</f>
        <v>just</v>
      </c>
      <c r="I1301" s="21">
        <f>MATCH(E1301,{"知识体","知识域","知识区","知识主题","知识点"},0)-1</f>
        <v>4</v>
      </c>
      <c r="J1301" s="21">
        <f>MATCH(F1301,{"超","恰","亚","次"},0)-1</f>
        <v>1</v>
      </c>
      <c r="K1301" s="21" t="str">
        <f t="shared" si="166"/>
        <v>生物</v>
      </c>
      <c r="L1301" s="26" t="s">
        <v>4594</v>
      </c>
      <c r="M1301" s="23"/>
      <c r="N1301" s="23"/>
      <c r="O1301" s="24" t="str">
        <f t="shared" si="160"/>
        <v xml:space="preserve">
  - 
    name:  自由交配和自交相关计算
    title:  自由交配和自交相关计算
    description: 
    koLyro: point
    koLyri:  just
    son: </v>
      </c>
      <c r="P1301" s="27" t="str">
        <f t="shared" si="167"/>
        <v xml:space="preserve">
          - 
            name:  自由交配和自交相关计算
            title:  自由交配和自交相关计算
            description: 
            koLyro: point
            koLyri:  just
            son: </v>
      </c>
    </row>
    <row r="1302" spans="1:16" ht="15" customHeight="1">
      <c r="A1302" s="20">
        <f t="shared" si="161"/>
        <v>4</v>
      </c>
      <c r="B1302" s="21" t="str">
        <f t="shared" si="162"/>
        <v>知识点</v>
      </c>
      <c r="C1302" s="21" t="str">
        <f t="shared" si="163"/>
        <v>遗传的基本概念辨析</v>
      </c>
      <c r="D1302" s="21" t="str">
        <f>IFERROR(IF(I1302=1,INDEX( {"chinese","english","math","physics","chemistry","biology","politics","history","geography"},MATCH(C1302,{"语文","英语","数学","物理","化学","生物","政治","历史","地理"},0)),IF(I1302=2,INDEX(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1302,{"单项选择","阅读理解","信息匹配","完形填空","短文填空","单句填空","短文改错","单句改错","句型转换","翻译短语","翻译句子","词汇/短语及固搭","完成句子","听力"},0)),"")), "")</f>
        <v/>
      </c>
      <c r="E1302" s="21" t="str">
        <f t="shared" si="164"/>
        <v>知识点</v>
      </c>
      <c r="F1302" s="21" t="str">
        <f t="shared" si="165"/>
        <v>恰</v>
      </c>
      <c r="G1302" s="21" t="str">
        <f>INDEX( {"body","discipline","area","topic","point"},MATCH(E1302,{"知识体","知识域","知识区","知识主题","知识点"},0))</f>
        <v>point</v>
      </c>
      <c r="H1302" s="21" t="str">
        <f>INDEX( {"super","just","sub","infras"},MATCH(F1302,{"超","恰","亚","次"},0))</f>
        <v>just</v>
      </c>
      <c r="I1302" s="21">
        <f>MATCH(E1302,{"知识体","知识域","知识区","知识主题","知识点"},0)-1</f>
        <v>4</v>
      </c>
      <c r="J1302" s="21">
        <f>MATCH(F1302,{"超","恰","亚","次"},0)-1</f>
        <v>1</v>
      </c>
      <c r="K1302" s="21" t="str">
        <f t="shared" si="166"/>
        <v>生物</v>
      </c>
      <c r="L1302" s="26" t="s">
        <v>2124</v>
      </c>
      <c r="M1302" s="23"/>
      <c r="N1302" s="23"/>
      <c r="O1302" s="24" t="str">
        <f t="shared" si="160"/>
        <v xml:space="preserve">
  - 
    name:  遗传的基本概念辨析
    title:  遗传的基本概念辨析
    description: 
    koLyro: point
    koLyri:  just
    son: </v>
      </c>
      <c r="P1302" s="27" t="str">
        <f t="shared" si="167"/>
        <v xml:space="preserve">
          - 
            name:  遗传的基本概念辨析
            title:  遗传的基本概念辨析
            description: 
            koLyro: point
            koLyri:  just
            son: </v>
      </c>
    </row>
    <row r="1303" spans="1:16" ht="15" customHeight="1">
      <c r="A1303" s="20">
        <f t="shared" si="161"/>
        <v>5</v>
      </c>
      <c r="B1303" s="21" t="str">
        <f t="shared" si="162"/>
        <v>知识亚点</v>
      </c>
      <c r="C1303" s="21" t="str">
        <f t="shared" si="163"/>
        <v>相对性状</v>
      </c>
      <c r="D1303" s="21" t="str">
        <f>IFERROR(IF(I1303=1,INDEX( {"chinese","english","math","physics","chemistry","biology","politics","history","geography"},MATCH(C1303,{"语文","英语","数学","物理","化学","生物","政治","历史","地理"},0)),IF(I1303=2,INDEX(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1303,{"单项选择","阅读理解","信息匹配","完形填空","短文填空","单句填空","短文改错","单句改错","句型转换","翻译短语","翻译句子","词汇/短语及固搭","完成句子","听力"},0)),"")), "")</f>
        <v/>
      </c>
      <c r="E1303" s="21" t="str">
        <f t="shared" si="164"/>
        <v>知识点</v>
      </c>
      <c r="F1303" s="21" t="str">
        <f t="shared" si="165"/>
        <v>亚</v>
      </c>
      <c r="G1303" s="21" t="str">
        <f>INDEX( {"body","discipline","area","topic","point"},MATCH(E1303,{"知识体","知识域","知识区","知识主题","知识点"},0))</f>
        <v>point</v>
      </c>
      <c r="H1303" s="21" t="str">
        <f>INDEX( {"super","just","sub","infras"},MATCH(F1303,{"超","恰","亚","次"},0))</f>
        <v>sub</v>
      </c>
      <c r="I1303" s="21">
        <f>MATCH(E1303,{"知识体","知识域","知识区","知识主题","知识点"},0)-1</f>
        <v>4</v>
      </c>
      <c r="J1303" s="21">
        <f>MATCH(F1303,{"超","恰","亚","次"},0)-1</f>
        <v>2</v>
      </c>
      <c r="K1303" s="21" t="str">
        <f t="shared" si="166"/>
        <v>生物</v>
      </c>
      <c r="L1303" s="26" t="s">
        <v>2125</v>
      </c>
      <c r="M1303" s="23"/>
      <c r="N1303" s="23"/>
      <c r="O1303" s="24" t="str">
        <f t="shared" si="160"/>
        <v xml:space="preserve">
  - 
    name:  相对性状
    title:  相对性状
    description: 
    koLyro: point
    koLyri:  sub
    son: </v>
      </c>
      <c r="P1303" s="27" t="str">
        <f t="shared" si="167"/>
        <v xml:space="preserve">
            - 
              name:  相对性状
              title:  相对性状
              description: 
              koLyro: point
              koLyri:  sub
              son: </v>
      </c>
    </row>
    <row r="1304" spans="1:16" ht="15" customHeight="1">
      <c r="A1304" s="20">
        <f t="shared" si="161"/>
        <v>5</v>
      </c>
      <c r="B1304" s="21" t="str">
        <f t="shared" si="162"/>
        <v>知识亚点</v>
      </c>
      <c r="C1304" s="21" t="str">
        <f t="shared" si="163"/>
        <v>性状分离</v>
      </c>
      <c r="D1304" s="21" t="str">
        <f>IFERROR(IF(I1304=1,INDEX( {"chinese","english","math","physics","chemistry","biology","politics","history","geography"},MATCH(C1304,{"语文","英语","数学","物理","化学","生物","政治","历史","地理"},0)),IF(I1304=2,INDEX(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1304,{"单项选择","阅读理解","信息匹配","完形填空","短文填空","单句填空","短文改错","单句改错","句型转换","翻译短语","翻译句子","词汇/短语及固搭","完成句子","听力"},0)),"")), "")</f>
        <v/>
      </c>
      <c r="E1304" s="21" t="str">
        <f t="shared" si="164"/>
        <v>知识点</v>
      </c>
      <c r="F1304" s="21" t="str">
        <f t="shared" si="165"/>
        <v>亚</v>
      </c>
      <c r="G1304" s="21" t="str">
        <f>INDEX( {"body","discipline","area","topic","point"},MATCH(E1304,{"知识体","知识域","知识区","知识主题","知识点"},0))</f>
        <v>point</v>
      </c>
      <c r="H1304" s="21" t="str">
        <f>INDEX( {"super","just","sub","infras"},MATCH(F1304,{"超","恰","亚","次"},0))</f>
        <v>sub</v>
      </c>
      <c r="I1304" s="21">
        <f>MATCH(E1304,{"知识体","知识域","知识区","知识主题","知识点"},0)-1</f>
        <v>4</v>
      </c>
      <c r="J1304" s="21">
        <f>MATCH(F1304,{"超","恰","亚","次"},0)-1</f>
        <v>2</v>
      </c>
      <c r="K1304" s="21" t="str">
        <f t="shared" si="166"/>
        <v>生物</v>
      </c>
      <c r="L1304" s="26" t="s">
        <v>2126</v>
      </c>
      <c r="M1304" s="23"/>
      <c r="N1304" s="23"/>
      <c r="O1304" s="24" t="str">
        <f t="shared" si="160"/>
        <v xml:space="preserve">
  - 
    name:  性状分离
    title:  性状分离
    description: 
    koLyro: point
    koLyri:  sub
    son: </v>
      </c>
      <c r="P1304" s="27" t="str">
        <f t="shared" si="167"/>
        <v xml:space="preserve">
            - 
              name:  性状分离
              title:  性状分离
              description: 
              koLyro: point
              koLyri:  sub
              son: </v>
      </c>
    </row>
    <row r="1305" spans="1:16" ht="15" customHeight="1">
      <c r="A1305" s="20">
        <f t="shared" si="161"/>
        <v>5</v>
      </c>
      <c r="B1305" s="21" t="str">
        <f t="shared" si="162"/>
        <v>知识亚点</v>
      </c>
      <c r="C1305" s="21" t="str">
        <f t="shared" si="163"/>
        <v>等位基因、非等位基因、复等位基因</v>
      </c>
      <c r="D1305" s="21" t="str">
        <f>IFERROR(IF(I1305=1,INDEX( {"chinese","english","math","physics","chemistry","biology","politics","history","geography"},MATCH(C1305,{"语文","英语","数学","物理","化学","生物","政治","历史","地理"},0)),IF(I1305=2,INDEX(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1305,{"单项选择","阅读理解","信息匹配","完形填空","短文填空","单句填空","短文改错","单句改错","句型转换","翻译短语","翻译句子","词汇/短语及固搭","完成句子","听力"},0)),"")), "")</f>
        <v/>
      </c>
      <c r="E1305" s="21" t="str">
        <f t="shared" si="164"/>
        <v>知识点</v>
      </c>
      <c r="F1305" s="21" t="str">
        <f t="shared" si="165"/>
        <v>亚</v>
      </c>
      <c r="G1305" s="21" t="str">
        <f>INDEX( {"body","discipline","area","topic","point"},MATCH(E1305,{"知识体","知识域","知识区","知识主题","知识点"},0))</f>
        <v>point</v>
      </c>
      <c r="H1305" s="21" t="str">
        <f>INDEX( {"super","just","sub","infras"},MATCH(F1305,{"超","恰","亚","次"},0))</f>
        <v>sub</v>
      </c>
      <c r="I1305" s="21">
        <f>MATCH(E1305,{"知识体","知识域","知识区","知识主题","知识点"},0)-1</f>
        <v>4</v>
      </c>
      <c r="J1305" s="21">
        <f>MATCH(F1305,{"超","恰","亚","次"},0)-1</f>
        <v>2</v>
      </c>
      <c r="K1305" s="21" t="str">
        <f t="shared" si="166"/>
        <v>生物</v>
      </c>
      <c r="L1305" s="26" t="s">
        <v>2127</v>
      </c>
      <c r="M1305" s="23"/>
      <c r="N1305" s="23"/>
      <c r="O1305" s="24" t="str">
        <f t="shared" si="160"/>
        <v xml:space="preserve">
  - 
    name:  等位基因、非等位基因、复等位基因
    title:  等位基因、非等位基因、复等位基因
    description: 
    koLyro: point
    koLyri:  sub
    son: </v>
      </c>
      <c r="P1305" s="27" t="str">
        <f t="shared" si="167"/>
        <v xml:space="preserve">
            - 
              name:  等位基因、非等位基因、复等位基因
              title:  等位基因、非等位基因、复等位基因
              description: 
              koLyro: point
              koLyri:  sub
              son: </v>
      </c>
    </row>
    <row r="1306" spans="1:16" ht="15" customHeight="1">
      <c r="A1306" s="20">
        <f t="shared" si="161"/>
        <v>5</v>
      </c>
      <c r="B1306" s="21" t="str">
        <f t="shared" si="162"/>
        <v>知识亚点</v>
      </c>
      <c r="C1306" s="21" t="str">
        <f t="shared" si="163"/>
        <v>自交、杂交、测交等交配方式及应用</v>
      </c>
      <c r="D1306" s="21" t="str">
        <f>IFERROR(IF(I1306=1,INDEX( {"chinese","english","math","physics","chemistry","biology","politics","history","geography"},MATCH(C1306,{"语文","英语","数学","物理","化学","生物","政治","历史","地理"},0)),IF(I1306=2,INDEX(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1306,{"单项选择","阅读理解","信息匹配","完形填空","短文填空","单句填空","短文改错","单句改错","句型转换","翻译短语","翻译句子","词汇/短语及固搭","完成句子","听力"},0)),"")), "")</f>
        <v/>
      </c>
      <c r="E1306" s="21" t="str">
        <f t="shared" si="164"/>
        <v>知识点</v>
      </c>
      <c r="F1306" s="21" t="str">
        <f t="shared" si="165"/>
        <v>亚</v>
      </c>
      <c r="G1306" s="21" t="str">
        <f>INDEX( {"body","discipline","area","topic","point"},MATCH(E1306,{"知识体","知识域","知识区","知识主题","知识点"},0))</f>
        <v>point</v>
      </c>
      <c r="H1306" s="21" t="str">
        <f>INDEX( {"super","just","sub","infras"},MATCH(F1306,{"超","恰","亚","次"},0))</f>
        <v>sub</v>
      </c>
      <c r="I1306" s="21">
        <f>MATCH(E1306,{"知识体","知识域","知识区","知识主题","知识点"},0)-1</f>
        <v>4</v>
      </c>
      <c r="J1306" s="21">
        <f>MATCH(F1306,{"超","恰","亚","次"},0)-1</f>
        <v>2</v>
      </c>
      <c r="K1306" s="21" t="str">
        <f t="shared" si="166"/>
        <v>生物</v>
      </c>
      <c r="L1306" s="26" t="s">
        <v>2128</v>
      </c>
      <c r="M1306" s="23"/>
      <c r="N1306" s="23"/>
      <c r="O1306" s="24" t="str">
        <f t="shared" si="160"/>
        <v xml:space="preserve">
  - 
    name:  自交、杂交、测交等交配方式及应用
    title:  自交、杂交、测交等交配方式及应用
    description: 
    koLyro: point
    koLyri:  sub
    son: </v>
      </c>
      <c r="P1306" s="27" t="str">
        <f t="shared" si="167"/>
        <v xml:space="preserve">
            - 
              name:  自交、杂交、测交等交配方式及应用
              title:  自交、杂交、测交等交配方式及应用
              description: 
              koLyro: point
              koLyri:  sub
              son: </v>
      </c>
    </row>
    <row r="1307" spans="1:16" ht="15" customHeight="1">
      <c r="A1307" s="20">
        <f t="shared" si="161"/>
        <v>4</v>
      </c>
      <c r="B1307" s="21" t="str">
        <f t="shared" si="162"/>
        <v>知识点</v>
      </c>
      <c r="C1307" s="21" t="str">
        <f t="shared" si="163"/>
        <v>遗传图解</v>
      </c>
      <c r="D1307" s="21" t="str">
        <f>IFERROR(IF(I1307=1,INDEX( {"chinese","english","math","physics","chemistry","biology","politics","history","geography"},MATCH(C1307,{"语文","英语","数学","物理","化学","生物","政治","历史","地理"},0)),IF(I1307=2,INDEX(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1307,{"单项选择","阅读理解","信息匹配","完形填空","短文填空","单句填空","短文改错","单句改错","句型转换","翻译短语","翻译句子","词汇/短语及固搭","完成句子","听力"},0)),"")), "")</f>
        <v/>
      </c>
      <c r="E1307" s="21" t="str">
        <f t="shared" si="164"/>
        <v>知识点</v>
      </c>
      <c r="F1307" s="21" t="str">
        <f t="shared" si="165"/>
        <v>恰</v>
      </c>
      <c r="G1307" s="21" t="str">
        <f>INDEX( {"body","discipline","area","topic","point"},MATCH(E1307,{"知识体","知识域","知识区","知识主题","知识点"},0))</f>
        <v>point</v>
      </c>
      <c r="H1307" s="21" t="str">
        <f>INDEX( {"super","just","sub","infras"},MATCH(F1307,{"超","恰","亚","次"},0))</f>
        <v>just</v>
      </c>
      <c r="I1307" s="21">
        <f>MATCH(E1307,{"知识体","知识域","知识区","知识主题","知识点"},0)-1</f>
        <v>4</v>
      </c>
      <c r="J1307" s="21">
        <f>MATCH(F1307,{"超","恰","亚","次"},0)-1</f>
        <v>1</v>
      </c>
      <c r="K1307" s="21" t="str">
        <f t="shared" si="166"/>
        <v>生物</v>
      </c>
      <c r="L1307" s="26" t="s">
        <v>2129</v>
      </c>
      <c r="M1307" s="23"/>
      <c r="N1307" s="23"/>
      <c r="O1307" s="24" t="str">
        <f t="shared" si="160"/>
        <v xml:space="preserve">
  - 
    name:  遗传图解
    title:  遗传图解
    description: 
    koLyro: point
    koLyri:  just
    son: </v>
      </c>
      <c r="P1307" s="27" t="str">
        <f t="shared" si="167"/>
        <v xml:space="preserve">
          - 
            name:  遗传图解
            title:  遗传图解
            description: 
            koLyro: point
            koLyri:  just
            son: </v>
      </c>
    </row>
    <row r="1308" spans="1:16" ht="15" customHeight="1">
      <c r="A1308" s="20">
        <f t="shared" si="161"/>
        <v>3</v>
      </c>
      <c r="B1308" s="21" t="str">
        <f t="shared" si="162"/>
        <v>知识主题</v>
      </c>
      <c r="C1308" s="21" t="str">
        <f t="shared" si="163"/>
        <v>3.减数分裂和受精作用</v>
      </c>
      <c r="D1308" s="21" t="str">
        <f>IFERROR(IF(I1308=1,INDEX( {"chinese","english","math","physics","chemistry","biology","politics","history","geography"},MATCH(C1308,{"语文","英语","数学","物理","化学","生物","政治","历史","地理"},0)),IF(I1308=2,INDEX(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1308,{"单项选择","阅读理解","信息匹配","完形填空","短文填空","单句填空","短文改错","单句改错","句型转换","翻译短语","翻译句子","词汇/短语及固搭","完成句子","听力"},0)),"")), "")</f>
        <v/>
      </c>
      <c r="E1308" s="21" t="str">
        <f t="shared" si="164"/>
        <v>知识主题</v>
      </c>
      <c r="F1308" s="21" t="str">
        <f t="shared" si="165"/>
        <v>恰</v>
      </c>
      <c r="G1308" s="21" t="str">
        <f>INDEX( {"body","discipline","area","topic","point"},MATCH(E1308,{"知识体","知识域","知识区","知识主题","知识点"},0))</f>
        <v>topic</v>
      </c>
      <c r="H1308" s="21" t="str">
        <f>INDEX( {"super","just","sub","infras"},MATCH(F1308,{"超","恰","亚","次"},0))</f>
        <v>just</v>
      </c>
      <c r="I1308" s="21">
        <f>MATCH(E1308,{"知识体","知识域","知识区","知识主题","知识点"},0)-1</f>
        <v>3</v>
      </c>
      <c r="J1308" s="21">
        <f>MATCH(F1308,{"超","恰","亚","次"},0)-1</f>
        <v>1</v>
      </c>
      <c r="K1308" s="21" t="str">
        <f t="shared" si="166"/>
        <v>生物</v>
      </c>
      <c r="L1308" s="26" t="s">
        <v>2130</v>
      </c>
      <c r="M1308" s="23"/>
      <c r="N1308" s="23"/>
      <c r="O1308" s="24" t="str">
        <f t="shared" si="160"/>
        <v xml:space="preserve">
  - 
    name:  3.减数分裂和受精作用
    title:  3.减数分裂和受精作用
    description: 
    koLyro: topic
    koLyri:  just
    son: </v>
      </c>
      <c r="P1308" s="27" t="str">
        <f t="shared" si="167"/>
        <v xml:space="preserve">
        - 
          name:  3.减数分裂和受精作用
          title:  3.减数分裂和受精作用
          description: 
          koLyro: topic
          koLyri:  just
          son: </v>
      </c>
    </row>
    <row r="1309" spans="1:16" ht="15" customHeight="1">
      <c r="A1309" s="20">
        <f t="shared" si="161"/>
        <v>4</v>
      </c>
      <c r="B1309" s="21" t="str">
        <f t="shared" si="162"/>
        <v>知识点</v>
      </c>
      <c r="C1309" s="21" t="str">
        <f t="shared" si="163"/>
        <v>减数分裂</v>
      </c>
      <c r="D1309" s="21" t="str">
        <f>IFERROR(IF(I1309=1,INDEX( {"chinese","english","math","physics","chemistry","biology","politics","history","geography"},MATCH(C1309,{"语文","英语","数学","物理","化学","生物","政治","历史","地理"},0)),IF(I1309=2,INDEX(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1309,{"单项选择","阅读理解","信息匹配","完形填空","短文填空","单句填空","短文改错","单句改错","句型转换","翻译短语","翻译句子","词汇/短语及固搭","完成句子","听力"},0)),"")), "")</f>
        <v/>
      </c>
      <c r="E1309" s="21" t="str">
        <f t="shared" si="164"/>
        <v>知识点</v>
      </c>
      <c r="F1309" s="21" t="str">
        <f t="shared" si="165"/>
        <v>恰</v>
      </c>
      <c r="G1309" s="21" t="str">
        <f>INDEX( {"body","discipline","area","topic","point"},MATCH(E1309,{"知识体","知识域","知识区","知识主题","知识点"},0))</f>
        <v>point</v>
      </c>
      <c r="H1309" s="21" t="str">
        <f>INDEX( {"super","just","sub","infras"},MATCH(F1309,{"超","恰","亚","次"},0))</f>
        <v>just</v>
      </c>
      <c r="I1309" s="21">
        <f>MATCH(E1309,{"知识体","知识域","知识区","知识主题","知识点"},0)-1</f>
        <v>4</v>
      </c>
      <c r="J1309" s="21">
        <f>MATCH(F1309,{"超","恰","亚","次"},0)-1</f>
        <v>1</v>
      </c>
      <c r="K1309" s="21" t="str">
        <f t="shared" si="166"/>
        <v>生物</v>
      </c>
      <c r="L1309" s="26" t="s">
        <v>2131</v>
      </c>
      <c r="M1309" s="23"/>
      <c r="N1309" s="23"/>
      <c r="O1309" s="24" t="str">
        <f t="shared" si="160"/>
        <v xml:space="preserve">
  - 
    name:  减数分裂
    title:  减数分裂
    description: 
    koLyro: point
    koLyri:  just
    son: </v>
      </c>
      <c r="P1309" s="27" t="str">
        <f t="shared" si="167"/>
        <v xml:space="preserve">
          - 
            name:  减数分裂
            title:  减数分裂
            description: 
            koLyro: point
            koLyri:  just
            son: </v>
      </c>
    </row>
    <row r="1310" spans="1:16" ht="15" customHeight="1">
      <c r="A1310" s="20">
        <f t="shared" si="161"/>
        <v>5</v>
      </c>
      <c r="B1310" s="21" t="str">
        <f t="shared" si="162"/>
        <v>知识亚点</v>
      </c>
      <c r="C1310" s="21" t="str">
        <f t="shared" si="163"/>
        <v>减数分裂的概念</v>
      </c>
      <c r="D1310" s="21" t="str">
        <f>IFERROR(IF(I1310=1,INDEX( {"chinese","english","math","physics","chemistry","biology","politics","history","geography"},MATCH(C1310,{"语文","英语","数学","物理","化学","生物","政治","历史","地理"},0)),IF(I1310=2,INDEX(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1310,{"单项选择","阅读理解","信息匹配","完形填空","短文填空","单句填空","短文改错","单句改错","句型转换","翻译短语","翻译句子","词汇/短语及固搭","完成句子","听力"},0)),"")), "")</f>
        <v/>
      </c>
      <c r="E1310" s="21" t="str">
        <f t="shared" si="164"/>
        <v>知识点</v>
      </c>
      <c r="F1310" s="21" t="str">
        <f t="shared" si="165"/>
        <v>亚</v>
      </c>
      <c r="G1310" s="21" t="str">
        <f>INDEX( {"body","discipline","area","topic","point"},MATCH(E1310,{"知识体","知识域","知识区","知识主题","知识点"},0))</f>
        <v>point</v>
      </c>
      <c r="H1310" s="21" t="str">
        <f>INDEX( {"super","just","sub","infras"},MATCH(F1310,{"超","恰","亚","次"},0))</f>
        <v>sub</v>
      </c>
      <c r="I1310" s="21">
        <f>MATCH(E1310,{"知识体","知识域","知识区","知识主题","知识点"},0)-1</f>
        <v>4</v>
      </c>
      <c r="J1310" s="21">
        <f>MATCH(F1310,{"超","恰","亚","次"},0)-1</f>
        <v>2</v>
      </c>
      <c r="K1310" s="21" t="str">
        <f t="shared" si="166"/>
        <v>生物</v>
      </c>
      <c r="L1310" s="26" t="s">
        <v>2132</v>
      </c>
      <c r="M1310" s="23"/>
      <c r="N1310" s="23"/>
      <c r="O1310" s="24" t="str">
        <f t="shared" si="160"/>
        <v xml:space="preserve">
  - 
    name:  减数分裂的概念
    title:  减数分裂的概念
    description: 
    koLyro: point
    koLyri:  sub
    son: </v>
      </c>
      <c r="P1310" s="27" t="str">
        <f t="shared" si="167"/>
        <v xml:space="preserve">
            - 
              name:  减数分裂的概念
              title:  减数分裂的概念
              description: 
              koLyro: point
              koLyri:  sub
              son: </v>
      </c>
    </row>
    <row r="1311" spans="1:16" ht="15" customHeight="1">
      <c r="A1311" s="20">
        <f t="shared" si="161"/>
        <v>5</v>
      </c>
      <c r="B1311" s="21" t="str">
        <f t="shared" si="162"/>
        <v>知识亚点</v>
      </c>
      <c r="C1311" s="21" t="str">
        <f t="shared" si="163"/>
        <v>减数分裂的场所</v>
      </c>
      <c r="D1311" s="21" t="str">
        <f>IFERROR(IF(I1311=1,INDEX( {"chinese","english","math","physics","chemistry","biology","politics","history","geography"},MATCH(C1311,{"语文","英语","数学","物理","化学","生物","政治","历史","地理"},0)),IF(I1311=2,INDEX(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1311,{"单项选择","阅读理解","信息匹配","完形填空","短文填空","单句填空","短文改错","单句改错","句型转换","翻译短语","翻译句子","词汇/短语及固搭","完成句子","听力"},0)),"")), "")</f>
        <v/>
      </c>
      <c r="E1311" s="21" t="str">
        <f t="shared" si="164"/>
        <v>知识点</v>
      </c>
      <c r="F1311" s="21" t="str">
        <f t="shared" si="165"/>
        <v>亚</v>
      </c>
      <c r="G1311" s="21" t="str">
        <f>INDEX( {"body","discipline","area","topic","point"},MATCH(E1311,{"知识体","知识域","知识区","知识主题","知识点"},0))</f>
        <v>point</v>
      </c>
      <c r="H1311" s="21" t="str">
        <f>INDEX( {"super","just","sub","infras"},MATCH(F1311,{"超","恰","亚","次"},0))</f>
        <v>sub</v>
      </c>
      <c r="I1311" s="21">
        <f>MATCH(E1311,{"知识体","知识域","知识区","知识主题","知识点"},0)-1</f>
        <v>4</v>
      </c>
      <c r="J1311" s="21">
        <f>MATCH(F1311,{"超","恰","亚","次"},0)-1</f>
        <v>2</v>
      </c>
      <c r="K1311" s="21" t="str">
        <f t="shared" si="166"/>
        <v>生物</v>
      </c>
      <c r="L1311" s="26" t="s">
        <v>2133</v>
      </c>
      <c r="M1311" s="23"/>
      <c r="N1311" s="23"/>
      <c r="O1311" s="24" t="str">
        <f t="shared" si="160"/>
        <v xml:space="preserve">
  - 
    name:  减数分裂的场所
    title:  减数分裂的场所
    description: 
    koLyro: point
    koLyri:  sub
    son: </v>
      </c>
      <c r="P1311" s="27" t="str">
        <f t="shared" si="167"/>
        <v xml:space="preserve">
            - 
              name:  减数分裂的场所
              title:  减数分裂的场所
              description: 
              koLyro: point
              koLyri:  sub
              son: </v>
      </c>
    </row>
    <row r="1312" spans="1:16" ht="15" customHeight="1">
      <c r="A1312" s="20">
        <f t="shared" si="161"/>
        <v>5</v>
      </c>
      <c r="B1312" s="21" t="str">
        <f t="shared" si="162"/>
        <v>知识亚点</v>
      </c>
      <c r="C1312" s="21" t="str">
        <f t="shared" si="163"/>
        <v>减数分裂的过程</v>
      </c>
      <c r="D1312" s="21" t="str">
        <f>IFERROR(IF(I1312=1,INDEX( {"chinese","english","math","physics","chemistry","biology","politics","history","geography"},MATCH(C1312,{"语文","英语","数学","物理","化学","生物","政治","历史","地理"},0)),IF(I1312=2,INDEX(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1312,{"单项选择","阅读理解","信息匹配","完形填空","短文填空","单句填空","短文改错","单句改错","句型转换","翻译短语","翻译句子","词汇/短语及固搭","完成句子","听力"},0)),"")), "")</f>
        <v/>
      </c>
      <c r="E1312" s="21" t="str">
        <f t="shared" si="164"/>
        <v>知识点</v>
      </c>
      <c r="F1312" s="21" t="str">
        <f t="shared" si="165"/>
        <v>亚</v>
      </c>
      <c r="G1312" s="21" t="str">
        <f>INDEX( {"body","discipline","area","topic","point"},MATCH(E1312,{"知识体","知识域","知识区","知识主题","知识点"},0))</f>
        <v>point</v>
      </c>
      <c r="H1312" s="21" t="str">
        <f>INDEX( {"super","just","sub","infras"},MATCH(F1312,{"超","恰","亚","次"},0))</f>
        <v>sub</v>
      </c>
      <c r="I1312" s="21">
        <f>MATCH(E1312,{"知识体","知识域","知识区","知识主题","知识点"},0)-1</f>
        <v>4</v>
      </c>
      <c r="J1312" s="21">
        <f>MATCH(F1312,{"超","恰","亚","次"},0)-1</f>
        <v>2</v>
      </c>
      <c r="K1312" s="21" t="str">
        <f t="shared" si="166"/>
        <v>生物</v>
      </c>
      <c r="L1312" s="26" t="s">
        <v>2134</v>
      </c>
      <c r="M1312" s="23"/>
      <c r="N1312" s="23"/>
      <c r="O1312" s="24" t="str">
        <f t="shared" si="160"/>
        <v xml:space="preserve">
  - 
    name:  减数分裂的过程
    title:  减数分裂的过程
    description: 
    koLyro: point
    koLyri:  sub
    son: </v>
      </c>
      <c r="P1312" s="27" t="str">
        <f t="shared" si="167"/>
        <v xml:space="preserve">
            - 
              name:  减数分裂的过程
              title:  减数分裂的过程
              description: 
              koLyro: point
              koLyri:  sub
              son: </v>
      </c>
    </row>
    <row r="1313" spans="1:16" ht="15" customHeight="1">
      <c r="A1313" s="20">
        <f t="shared" si="161"/>
        <v>5</v>
      </c>
      <c r="B1313" s="21" t="str">
        <f t="shared" si="162"/>
        <v>知识亚点</v>
      </c>
      <c r="C1313" s="21" t="str">
        <f t="shared" si="163"/>
        <v>精子和卵细胞形成的异同</v>
      </c>
      <c r="D1313" s="21" t="str">
        <f>IFERROR(IF(I1313=1,INDEX( {"chinese","english","math","physics","chemistry","biology","politics","history","geography"},MATCH(C1313,{"语文","英语","数学","物理","化学","生物","政治","历史","地理"},0)),IF(I1313=2,INDEX(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1313,{"单项选择","阅读理解","信息匹配","完形填空","短文填空","单句填空","短文改错","单句改错","句型转换","翻译短语","翻译句子","词汇/短语及固搭","完成句子","听力"},0)),"")), "")</f>
        <v/>
      </c>
      <c r="E1313" s="21" t="str">
        <f t="shared" si="164"/>
        <v>知识点</v>
      </c>
      <c r="F1313" s="21" t="str">
        <f t="shared" si="165"/>
        <v>亚</v>
      </c>
      <c r="G1313" s="21" t="str">
        <f>INDEX( {"body","discipline","area","topic","point"},MATCH(E1313,{"知识体","知识域","知识区","知识主题","知识点"},0))</f>
        <v>point</v>
      </c>
      <c r="H1313" s="21" t="str">
        <f>INDEX( {"super","just","sub","infras"},MATCH(F1313,{"超","恰","亚","次"},0))</f>
        <v>sub</v>
      </c>
      <c r="I1313" s="21">
        <f>MATCH(E1313,{"知识体","知识域","知识区","知识主题","知识点"},0)-1</f>
        <v>4</v>
      </c>
      <c r="J1313" s="21">
        <f>MATCH(F1313,{"超","恰","亚","次"},0)-1</f>
        <v>2</v>
      </c>
      <c r="K1313" s="21" t="str">
        <f t="shared" si="166"/>
        <v>生物</v>
      </c>
      <c r="L1313" s="26" t="s">
        <v>2135</v>
      </c>
      <c r="M1313" s="23"/>
      <c r="N1313" s="23"/>
      <c r="O1313" s="24" t="str">
        <f t="shared" si="160"/>
        <v xml:space="preserve">
  - 
    name:  精子和卵细胞形成的异同
    title:  精子和卵细胞形成的异同
    description: 
    koLyro: point
    koLyri:  sub
    son: </v>
      </c>
      <c r="P1313" s="27" t="str">
        <f t="shared" si="167"/>
        <v xml:space="preserve">
            - 
              name:  精子和卵细胞形成的异同
              title:  精子和卵细胞形成的异同
              description: 
              koLyro: point
              koLyri:  sub
              son: </v>
      </c>
    </row>
    <row r="1314" spans="1:16" ht="15" customHeight="1">
      <c r="A1314" s="20">
        <f t="shared" si="161"/>
        <v>5</v>
      </c>
      <c r="B1314" s="21" t="str">
        <f t="shared" si="162"/>
        <v>知识亚点</v>
      </c>
      <c r="C1314" s="21" t="str">
        <f t="shared" si="163"/>
        <v>减数分裂过程中染色体、染色单体、核DNA等数量的变化</v>
      </c>
      <c r="D1314" s="21" t="str">
        <f>IFERROR(IF(I1314=1,INDEX( {"chinese","english","math","physics","chemistry","biology","politics","history","geography"},MATCH(C1314,{"语文","英语","数学","物理","化学","生物","政治","历史","地理"},0)),IF(I1314=2,INDEX(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1314,{"单项选择","阅读理解","信息匹配","完形填空","短文填空","单句填空","短文改错","单句改错","句型转换","翻译短语","翻译句子","词汇/短语及固搭","完成句子","听力"},0)),"")), "")</f>
        <v/>
      </c>
      <c r="E1314" s="21" t="str">
        <f t="shared" si="164"/>
        <v>知识点</v>
      </c>
      <c r="F1314" s="21" t="str">
        <f t="shared" si="165"/>
        <v>亚</v>
      </c>
      <c r="G1314" s="21" t="str">
        <f>INDEX( {"body","discipline","area","topic","point"},MATCH(E1314,{"知识体","知识域","知识区","知识主题","知识点"},0))</f>
        <v>point</v>
      </c>
      <c r="H1314" s="21" t="str">
        <f>INDEX( {"super","just","sub","infras"},MATCH(F1314,{"超","恰","亚","次"},0))</f>
        <v>sub</v>
      </c>
      <c r="I1314" s="21">
        <f>MATCH(E1314,{"知识体","知识域","知识区","知识主题","知识点"},0)-1</f>
        <v>4</v>
      </c>
      <c r="J1314" s="21">
        <f>MATCH(F1314,{"超","恰","亚","次"},0)-1</f>
        <v>2</v>
      </c>
      <c r="K1314" s="21" t="str">
        <f t="shared" si="166"/>
        <v>生物</v>
      </c>
      <c r="L1314" s="26" t="s">
        <v>2136</v>
      </c>
      <c r="M1314" s="23"/>
      <c r="N1314" s="23"/>
      <c r="O1314" s="24" t="str">
        <f t="shared" si="160"/>
        <v xml:space="preserve">
  - 
    name:  减数分裂过程中染色体、染色单体、核DNA等数量的变化
    title:  减数分裂过程中染色体、染色单体、核DNA等数量的变化
    description: 
    koLyro: point
    koLyri:  sub
    son: </v>
      </c>
      <c r="P1314" s="27" t="str">
        <f t="shared" si="167"/>
        <v xml:space="preserve">
            - 
              name:  减数分裂过程中染色体、染色单体、核DNA等数量的变化
              title:  减数分裂过程中染色体、染色单体、核DNA等数量的变化
              description: 
              koLyro: point
              koLyri:  sub
              son: </v>
      </c>
    </row>
    <row r="1315" spans="1:16" ht="15" customHeight="1">
      <c r="A1315" s="20">
        <f t="shared" si="161"/>
        <v>5</v>
      </c>
      <c r="B1315" s="21" t="str">
        <f t="shared" si="162"/>
        <v>知识亚点</v>
      </c>
      <c r="C1315" s="21" t="str">
        <f t="shared" si="163"/>
        <v>配子中染色体组合的多样性</v>
      </c>
      <c r="D1315" s="21" t="str">
        <f>IFERROR(IF(I1315=1,INDEX( {"chinese","english","math","physics","chemistry","biology","politics","history","geography"},MATCH(C1315,{"语文","英语","数学","物理","化学","生物","政治","历史","地理"},0)),IF(I1315=2,INDEX(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1315,{"单项选择","阅读理解","信息匹配","完形填空","短文填空","单句填空","短文改错","单句改错","句型转换","翻译短语","翻译句子","词汇/短语及固搭","完成句子","听力"},0)),"")), "")</f>
        <v/>
      </c>
      <c r="E1315" s="21" t="str">
        <f t="shared" si="164"/>
        <v>知识点</v>
      </c>
      <c r="F1315" s="21" t="str">
        <f t="shared" si="165"/>
        <v>亚</v>
      </c>
      <c r="G1315" s="21" t="str">
        <f>INDEX( {"body","discipline","area","topic","point"},MATCH(E1315,{"知识体","知识域","知识区","知识主题","知识点"},0))</f>
        <v>point</v>
      </c>
      <c r="H1315" s="21" t="str">
        <f>INDEX( {"super","just","sub","infras"},MATCH(F1315,{"超","恰","亚","次"},0))</f>
        <v>sub</v>
      </c>
      <c r="I1315" s="21">
        <f>MATCH(E1315,{"知识体","知识域","知识区","知识主题","知识点"},0)-1</f>
        <v>4</v>
      </c>
      <c r="J1315" s="21">
        <f>MATCH(F1315,{"超","恰","亚","次"},0)-1</f>
        <v>2</v>
      </c>
      <c r="K1315" s="21" t="str">
        <f t="shared" si="166"/>
        <v>生物</v>
      </c>
      <c r="L1315" s="26" t="s">
        <v>4595</v>
      </c>
      <c r="M1315" s="23"/>
      <c r="N1315" s="23"/>
      <c r="O1315" s="24" t="str">
        <f t="shared" si="160"/>
        <v xml:space="preserve">
  - 
    name:  配子中染色体组合的多样性
    title:  配子中染色体组合的多样性
    description: 
    koLyro: point
    koLyri:  sub
    son: </v>
      </c>
      <c r="P1315" s="27" t="str">
        <f t="shared" si="167"/>
        <v xml:space="preserve">
            - 
              name:  配子中染色体组合的多样性
              title:  配子中染色体组合的多样性
              description: 
              koLyro: point
              koLyri:  sub
              son: </v>
      </c>
    </row>
    <row r="1316" spans="1:16" ht="15" customHeight="1">
      <c r="A1316" s="20">
        <f t="shared" si="161"/>
        <v>5</v>
      </c>
      <c r="B1316" s="21" t="str">
        <f t="shared" si="162"/>
        <v>知识亚点</v>
      </c>
      <c r="C1316" s="21" t="str">
        <f t="shared" si="163"/>
        <v>同源染色体、四分体、联会</v>
      </c>
      <c r="D1316" s="21" t="str">
        <f>IFERROR(IF(I1316=1,INDEX( {"chinese","english","math","physics","chemistry","biology","politics","history","geography"},MATCH(C1316,{"语文","英语","数学","物理","化学","生物","政治","历史","地理"},0)),IF(I1316=2,INDEX(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1316,{"单项选择","阅读理解","信息匹配","完形填空","短文填空","单句填空","短文改错","单句改错","句型转换","翻译短语","翻译句子","词汇/短语及固搭","完成句子","听力"},0)),"")), "")</f>
        <v/>
      </c>
      <c r="E1316" s="21" t="str">
        <f t="shared" si="164"/>
        <v>知识点</v>
      </c>
      <c r="F1316" s="21" t="str">
        <f t="shared" si="165"/>
        <v>亚</v>
      </c>
      <c r="G1316" s="21" t="str">
        <f>INDEX( {"body","discipline","area","topic","point"},MATCH(E1316,{"知识体","知识域","知识区","知识主题","知识点"},0))</f>
        <v>point</v>
      </c>
      <c r="H1316" s="21" t="str">
        <f>INDEX( {"super","just","sub","infras"},MATCH(F1316,{"超","恰","亚","次"},0))</f>
        <v>sub</v>
      </c>
      <c r="I1316" s="21">
        <f>MATCH(E1316,{"知识体","知识域","知识区","知识主题","知识点"},0)-1</f>
        <v>4</v>
      </c>
      <c r="J1316" s="21">
        <f>MATCH(F1316,{"超","恰","亚","次"},0)-1</f>
        <v>2</v>
      </c>
      <c r="K1316" s="21" t="str">
        <f t="shared" si="166"/>
        <v>生物</v>
      </c>
      <c r="L1316" s="26" t="s">
        <v>2137</v>
      </c>
      <c r="M1316" s="23"/>
      <c r="N1316" s="23"/>
      <c r="O1316" s="24" t="str">
        <f t="shared" si="160"/>
        <v xml:space="preserve">
  - 
    name:  同源染色体、四分体、联会
    title:  同源染色体、四分体、联会
    description: 
    koLyro: point
    koLyri:  sub
    son: </v>
      </c>
      <c r="P1316" s="27" t="str">
        <f t="shared" si="167"/>
        <v xml:space="preserve">
            - 
              name:  同源染色体、四分体、联会
              title:  同源染色体、四分体、联会
              description: 
              koLyro: point
              koLyri:  sub
              son: </v>
      </c>
    </row>
    <row r="1317" spans="1:16" ht="15" customHeight="1">
      <c r="A1317" s="20">
        <f t="shared" si="161"/>
        <v>5</v>
      </c>
      <c r="B1317" s="21" t="str">
        <f t="shared" si="162"/>
        <v>知识亚点</v>
      </c>
      <c r="C1317" s="21" t="str">
        <f t="shared" si="163"/>
        <v>染色体与染色单体</v>
      </c>
      <c r="D1317" s="21" t="str">
        <f>IFERROR(IF(I1317=1,INDEX( {"chinese","english","math","physics","chemistry","biology","politics","history","geography"},MATCH(C1317,{"语文","英语","数学","物理","化学","生物","政治","历史","地理"},0)),IF(I1317=2,INDEX(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1317,{"单项选择","阅读理解","信息匹配","完形填空","短文填空","单句填空","短文改错","单句改错","句型转换","翻译短语","翻译句子","词汇/短语及固搭","完成句子","听力"},0)),"")), "")</f>
        <v/>
      </c>
      <c r="E1317" s="21" t="str">
        <f t="shared" si="164"/>
        <v>知识点</v>
      </c>
      <c r="F1317" s="21" t="str">
        <f t="shared" si="165"/>
        <v>亚</v>
      </c>
      <c r="G1317" s="21" t="str">
        <f>INDEX( {"body","discipline","area","topic","point"},MATCH(E1317,{"知识体","知识域","知识区","知识主题","知识点"},0))</f>
        <v>point</v>
      </c>
      <c r="H1317" s="21" t="str">
        <f>INDEX( {"super","just","sub","infras"},MATCH(F1317,{"超","恰","亚","次"},0))</f>
        <v>sub</v>
      </c>
      <c r="I1317" s="21">
        <f>MATCH(E1317,{"知识体","知识域","知识区","知识主题","知识点"},0)-1</f>
        <v>4</v>
      </c>
      <c r="J1317" s="21">
        <f>MATCH(F1317,{"超","恰","亚","次"},0)-1</f>
        <v>2</v>
      </c>
      <c r="K1317" s="21" t="str">
        <f t="shared" si="166"/>
        <v>生物</v>
      </c>
      <c r="L1317" s="26" t="s">
        <v>2138</v>
      </c>
      <c r="M1317" s="23"/>
      <c r="N1317" s="23"/>
      <c r="O1317" s="24" t="str">
        <f t="shared" si="160"/>
        <v xml:space="preserve">
  - 
    name:  染色体与染色单体
    title:  染色体与染色单体
    description: 
    koLyro: point
    koLyri:  sub
    son: </v>
      </c>
      <c r="P1317" s="27" t="str">
        <f t="shared" si="167"/>
        <v xml:space="preserve">
            - 
              name:  染色体与染色单体
              title:  染色体与染色单体
              description: 
              koLyro: point
              koLyri:  sub
              son: </v>
      </c>
    </row>
    <row r="1318" spans="1:16" ht="15" customHeight="1">
      <c r="A1318" s="20">
        <f t="shared" si="161"/>
        <v>5</v>
      </c>
      <c r="B1318" s="21" t="str">
        <f t="shared" si="162"/>
        <v>知识亚点</v>
      </c>
      <c r="C1318" s="21" t="str">
        <f t="shared" si="163"/>
        <v>减数分裂异常</v>
      </c>
      <c r="D1318" s="21" t="str">
        <f>IFERROR(IF(I1318=1,INDEX( {"chinese","english","math","physics","chemistry","biology","politics","history","geography"},MATCH(C1318,{"语文","英语","数学","物理","化学","生物","政治","历史","地理"},0)),IF(I1318=2,INDEX(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1318,{"单项选择","阅读理解","信息匹配","完形填空","短文填空","单句填空","短文改错","单句改错","句型转换","翻译短语","翻译句子","词汇/短语及固搭","完成句子","听力"},0)),"")), "")</f>
        <v/>
      </c>
      <c r="E1318" s="21" t="str">
        <f t="shared" si="164"/>
        <v>知识点</v>
      </c>
      <c r="F1318" s="21" t="str">
        <f t="shared" si="165"/>
        <v>亚</v>
      </c>
      <c r="G1318" s="21" t="str">
        <f>INDEX( {"body","discipline","area","topic","point"},MATCH(E1318,{"知识体","知识域","知识区","知识主题","知识点"},0))</f>
        <v>point</v>
      </c>
      <c r="H1318" s="21" t="str">
        <f>INDEX( {"super","just","sub","infras"},MATCH(F1318,{"超","恰","亚","次"},0))</f>
        <v>sub</v>
      </c>
      <c r="I1318" s="21">
        <f>MATCH(E1318,{"知识体","知识域","知识区","知识主题","知识点"},0)-1</f>
        <v>4</v>
      </c>
      <c r="J1318" s="21">
        <f>MATCH(F1318,{"超","恰","亚","次"},0)-1</f>
        <v>2</v>
      </c>
      <c r="K1318" s="21" t="str">
        <f t="shared" si="166"/>
        <v>生物</v>
      </c>
      <c r="L1318" s="26" t="s">
        <v>2139</v>
      </c>
      <c r="M1318" s="23"/>
      <c r="N1318" s="23"/>
      <c r="O1318" s="24" t="str">
        <f t="shared" si="160"/>
        <v xml:space="preserve">
  - 
    name:  减数分裂异常
    title:  减数分裂异常
    description: 
    koLyro: point
    koLyri:  sub
    son: </v>
      </c>
      <c r="P1318" s="27" t="str">
        <f t="shared" si="167"/>
        <v xml:space="preserve">
            - 
              name:  减数分裂异常
              title:  减数分裂异常
              description: 
              koLyro: point
              koLyri:  sub
              son: </v>
      </c>
    </row>
    <row r="1319" spans="1:16" ht="15" customHeight="1">
      <c r="A1319" s="20">
        <f t="shared" si="161"/>
        <v>4</v>
      </c>
      <c r="B1319" s="21" t="str">
        <f t="shared" si="162"/>
        <v>知识点</v>
      </c>
      <c r="C1319" s="21" t="str">
        <f t="shared" si="163"/>
        <v>减数分裂与有丝分裂的比较</v>
      </c>
      <c r="D1319" s="21" t="str">
        <f>IFERROR(IF(I1319=1,INDEX( {"chinese","english","math","physics","chemistry","biology","politics","history","geography"},MATCH(C1319,{"语文","英语","数学","物理","化学","生物","政治","历史","地理"},0)),IF(I1319=2,INDEX(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1319,{"单项选择","阅读理解","信息匹配","完形填空","短文填空","单句填空","短文改错","单句改错","句型转换","翻译短语","翻译句子","词汇/短语及固搭","完成句子","听力"},0)),"")), "")</f>
        <v/>
      </c>
      <c r="E1319" s="21" t="str">
        <f t="shared" si="164"/>
        <v>知识点</v>
      </c>
      <c r="F1319" s="21" t="str">
        <f t="shared" si="165"/>
        <v>恰</v>
      </c>
      <c r="G1319" s="21" t="str">
        <f>INDEX( {"body","discipline","area","topic","point"},MATCH(E1319,{"知识体","知识域","知识区","知识主题","知识点"},0))</f>
        <v>point</v>
      </c>
      <c r="H1319" s="21" t="str">
        <f>INDEX( {"super","just","sub","infras"},MATCH(F1319,{"超","恰","亚","次"},0))</f>
        <v>just</v>
      </c>
      <c r="I1319" s="21">
        <f>MATCH(E1319,{"知识体","知识域","知识区","知识主题","知识点"},0)-1</f>
        <v>4</v>
      </c>
      <c r="J1319" s="21">
        <f>MATCH(F1319,{"超","恰","亚","次"},0)-1</f>
        <v>1</v>
      </c>
      <c r="K1319" s="21" t="str">
        <f t="shared" si="166"/>
        <v>生物</v>
      </c>
      <c r="L1319" s="26" t="s">
        <v>2140</v>
      </c>
      <c r="M1319" s="23"/>
      <c r="N1319" s="23"/>
      <c r="O1319" s="24" t="str">
        <f t="shared" si="160"/>
        <v xml:space="preserve">
  - 
    name:  减数分裂与有丝分裂的比较
    title:  减数分裂与有丝分裂的比较
    description: 
    koLyro: point
    koLyri:  just
    son: </v>
      </c>
      <c r="P1319" s="27" t="str">
        <f t="shared" si="167"/>
        <v xml:space="preserve">
          - 
            name:  减数分裂与有丝分裂的比较
            title:  减数分裂与有丝分裂的比较
            description: 
            koLyro: point
            koLyri:  just
            son: </v>
      </c>
    </row>
    <row r="1320" spans="1:16" ht="15" customHeight="1">
      <c r="A1320" s="20">
        <f t="shared" si="161"/>
        <v>4</v>
      </c>
      <c r="B1320" s="21" t="str">
        <f t="shared" si="162"/>
        <v>知识点</v>
      </c>
      <c r="C1320" s="21" t="str">
        <f t="shared" si="163"/>
        <v>受精作用</v>
      </c>
      <c r="D1320" s="21" t="str">
        <f>IFERROR(IF(I1320=1,INDEX( {"chinese","english","math","physics","chemistry","biology","politics","history","geography"},MATCH(C1320,{"语文","英语","数学","物理","化学","生物","政治","历史","地理"},0)),IF(I1320=2,INDEX(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1320,{"单项选择","阅读理解","信息匹配","完形填空","短文填空","单句填空","短文改错","单句改错","句型转换","翻译短语","翻译句子","词汇/短语及固搭","完成句子","听力"},0)),"")), "")</f>
        <v/>
      </c>
      <c r="E1320" s="21" t="str">
        <f t="shared" si="164"/>
        <v>知识点</v>
      </c>
      <c r="F1320" s="21" t="str">
        <f t="shared" si="165"/>
        <v>恰</v>
      </c>
      <c r="G1320" s="21" t="str">
        <f>INDEX( {"body","discipline","area","topic","point"},MATCH(E1320,{"知识体","知识域","知识区","知识主题","知识点"},0))</f>
        <v>point</v>
      </c>
      <c r="H1320" s="21" t="str">
        <f>INDEX( {"super","just","sub","infras"},MATCH(F1320,{"超","恰","亚","次"},0))</f>
        <v>just</v>
      </c>
      <c r="I1320" s="21">
        <f>MATCH(E1320,{"知识体","知识域","知识区","知识主题","知识点"},0)-1</f>
        <v>4</v>
      </c>
      <c r="J1320" s="21">
        <f>MATCH(F1320,{"超","恰","亚","次"},0)-1</f>
        <v>1</v>
      </c>
      <c r="K1320" s="21" t="str">
        <f t="shared" si="166"/>
        <v>生物</v>
      </c>
      <c r="L1320" s="26" t="s">
        <v>2141</v>
      </c>
      <c r="M1320" s="23"/>
      <c r="N1320" s="23"/>
      <c r="O1320" s="24" t="str">
        <f t="shared" si="160"/>
        <v xml:space="preserve">
  - 
    name:  受精作用
    title:  受精作用
    description: 
    koLyro: point
    koLyri:  just
    son: </v>
      </c>
      <c r="P1320" s="27" t="str">
        <f t="shared" si="167"/>
        <v xml:space="preserve">
          - 
            name:  受精作用
            title:  受精作用
            description: 
            koLyro: point
            koLyri:  just
            son: </v>
      </c>
    </row>
    <row r="1321" spans="1:16" ht="15" customHeight="1">
      <c r="A1321" s="20">
        <f t="shared" si="161"/>
        <v>4</v>
      </c>
      <c r="B1321" s="21" t="str">
        <f t="shared" si="162"/>
        <v>知识点</v>
      </c>
      <c r="C1321" s="21" t="str">
        <f t="shared" si="163"/>
        <v>减数分裂和受精作用的意义</v>
      </c>
      <c r="D1321" s="21" t="str">
        <f>IFERROR(IF(I1321=1,INDEX( {"chinese","english","math","physics","chemistry","biology","politics","history","geography"},MATCH(C1321,{"语文","英语","数学","物理","化学","生物","政治","历史","地理"},0)),IF(I1321=2,INDEX(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1321,{"单项选择","阅读理解","信息匹配","完形填空","短文填空","单句填空","短文改错","单句改错","句型转换","翻译短语","翻译句子","词汇/短语及固搭","完成句子","听力"},0)),"")), "")</f>
        <v/>
      </c>
      <c r="E1321" s="21" t="str">
        <f t="shared" si="164"/>
        <v>知识点</v>
      </c>
      <c r="F1321" s="21" t="str">
        <f t="shared" si="165"/>
        <v>恰</v>
      </c>
      <c r="G1321" s="21" t="str">
        <f>INDEX( {"body","discipline","area","topic","point"},MATCH(E1321,{"知识体","知识域","知识区","知识主题","知识点"},0))</f>
        <v>point</v>
      </c>
      <c r="H1321" s="21" t="str">
        <f>INDEX( {"super","just","sub","infras"},MATCH(F1321,{"超","恰","亚","次"},0))</f>
        <v>just</v>
      </c>
      <c r="I1321" s="21">
        <f>MATCH(E1321,{"知识体","知识域","知识区","知识主题","知识点"},0)-1</f>
        <v>4</v>
      </c>
      <c r="J1321" s="21">
        <f>MATCH(F1321,{"超","恰","亚","次"},0)-1</f>
        <v>1</v>
      </c>
      <c r="K1321" s="21" t="str">
        <f t="shared" si="166"/>
        <v>生物</v>
      </c>
      <c r="L1321" s="26" t="s">
        <v>2142</v>
      </c>
      <c r="M1321" s="23"/>
      <c r="N1321" s="23"/>
      <c r="O1321" s="24" t="str">
        <f t="shared" si="160"/>
        <v xml:space="preserve">
  - 
    name:  减数分裂和受精作用的意义
    title:  减数分裂和受精作用的意义
    description: 
    koLyro: point
    koLyri:  just
    son: </v>
      </c>
      <c r="P1321" s="27" t="str">
        <f t="shared" si="167"/>
        <v xml:space="preserve">
          - 
            name:  减数分裂和受精作用的意义
            title:  减数分裂和受精作用的意义
            description: 
            koLyro: point
            koLyri:  just
            son: </v>
      </c>
    </row>
    <row r="1322" spans="1:16" ht="15" customHeight="1">
      <c r="A1322" s="20">
        <f t="shared" si="161"/>
        <v>4</v>
      </c>
      <c r="B1322" s="21" t="str">
        <f t="shared" si="162"/>
        <v>知识点</v>
      </c>
      <c r="C1322" s="21" t="str">
        <f t="shared" si="163"/>
        <v>观察蝗虫精母细胞减数分裂的固定装片</v>
      </c>
      <c r="D1322" s="21" t="str">
        <f>IFERROR(IF(I1322=1,INDEX( {"chinese","english","math","physics","chemistry","biology","politics","history","geography"},MATCH(C1322,{"语文","英语","数学","物理","化学","生物","政治","历史","地理"},0)),IF(I1322=2,INDEX(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1322,{"单项选择","阅读理解","信息匹配","完形填空","短文填空","单句填空","短文改错","单句改错","句型转换","翻译短语","翻译句子","词汇/短语及固搭","完成句子","听力"},0)),"")), "")</f>
        <v/>
      </c>
      <c r="E1322" s="21" t="str">
        <f t="shared" si="164"/>
        <v>知识点</v>
      </c>
      <c r="F1322" s="21" t="str">
        <f t="shared" si="165"/>
        <v>恰</v>
      </c>
      <c r="G1322" s="21" t="str">
        <f>INDEX( {"body","discipline","area","topic","point"},MATCH(E1322,{"知识体","知识域","知识区","知识主题","知识点"},0))</f>
        <v>point</v>
      </c>
      <c r="H1322" s="21" t="str">
        <f>INDEX( {"super","just","sub","infras"},MATCH(F1322,{"超","恰","亚","次"},0))</f>
        <v>just</v>
      </c>
      <c r="I1322" s="21">
        <f>MATCH(E1322,{"知识体","知识域","知识区","知识主题","知识点"},0)-1</f>
        <v>4</v>
      </c>
      <c r="J1322" s="21">
        <f>MATCH(F1322,{"超","恰","亚","次"},0)-1</f>
        <v>1</v>
      </c>
      <c r="K1322" s="21" t="str">
        <f t="shared" si="166"/>
        <v>生物</v>
      </c>
      <c r="L1322" s="26" t="s">
        <v>2143</v>
      </c>
      <c r="M1322" s="23"/>
      <c r="N1322" s="23"/>
      <c r="O1322" s="24" t="str">
        <f t="shared" si="160"/>
        <v xml:space="preserve">
  - 
    name:  观察蝗虫精母细胞减数分裂的固定装片
    title:  观察蝗虫精母细胞减数分裂的固定装片
    description: 
    koLyro: point
    koLyri:  just
    son: </v>
      </c>
      <c r="P1322" s="27" t="str">
        <f t="shared" si="167"/>
        <v xml:space="preserve">
          - 
            name:  观察蝗虫精母细胞减数分裂的固定装片
            title:  观察蝗虫精母细胞减数分裂的固定装片
            description: 
            koLyro: point
            koLyri:  just
            son: </v>
      </c>
    </row>
    <row r="1323" spans="1:16" ht="15" customHeight="1">
      <c r="A1323" s="20">
        <f t="shared" si="161"/>
        <v>3</v>
      </c>
      <c r="B1323" s="21" t="str">
        <f t="shared" si="162"/>
        <v>知识主题</v>
      </c>
      <c r="C1323" s="21" t="str">
        <f t="shared" si="163"/>
        <v>4.基因在染色体上</v>
      </c>
      <c r="D1323" s="21" t="str">
        <f>IFERROR(IF(I1323=1,INDEX( {"chinese","english","math","physics","chemistry","biology","politics","history","geography"},MATCH(C1323,{"语文","英语","数学","物理","化学","生物","政治","历史","地理"},0)),IF(I1323=2,INDEX(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1323,{"单项选择","阅读理解","信息匹配","完形填空","短文填空","单句填空","短文改错","单句改错","句型转换","翻译短语","翻译句子","词汇/短语及固搭","完成句子","听力"},0)),"")), "")</f>
        <v/>
      </c>
      <c r="E1323" s="21" t="str">
        <f t="shared" si="164"/>
        <v>知识主题</v>
      </c>
      <c r="F1323" s="21" t="str">
        <f t="shared" si="165"/>
        <v>恰</v>
      </c>
      <c r="G1323" s="21" t="str">
        <f>INDEX( {"body","discipline","area","topic","point"},MATCH(E1323,{"知识体","知识域","知识区","知识主题","知识点"},0))</f>
        <v>topic</v>
      </c>
      <c r="H1323" s="21" t="str">
        <f>INDEX( {"super","just","sub","infras"},MATCH(F1323,{"超","恰","亚","次"},0))</f>
        <v>just</v>
      </c>
      <c r="I1323" s="21">
        <f>MATCH(E1323,{"知识体","知识域","知识区","知识主题","知识点"},0)-1</f>
        <v>3</v>
      </c>
      <c r="J1323" s="21">
        <f>MATCH(F1323,{"超","恰","亚","次"},0)-1</f>
        <v>1</v>
      </c>
      <c r="K1323" s="21" t="str">
        <f t="shared" si="166"/>
        <v>生物</v>
      </c>
      <c r="L1323" s="26" t="s">
        <v>2144</v>
      </c>
      <c r="M1323" s="23"/>
      <c r="N1323" s="23"/>
      <c r="O1323" s="24" t="str">
        <f t="shared" si="160"/>
        <v xml:space="preserve">
  - 
    name:  4.基因在染色体上
    title:  4.基因在染色体上
    description: 
    koLyro: topic
    koLyri:  just
    son: </v>
      </c>
      <c r="P1323" s="27" t="str">
        <f t="shared" si="167"/>
        <v xml:space="preserve">
        - 
          name:  4.基因在染色体上
          title:  4.基因在染色体上
          description: 
          koLyro: topic
          koLyri:  just
          son: </v>
      </c>
    </row>
    <row r="1324" spans="1:16" ht="15" customHeight="1">
      <c r="A1324" s="20">
        <f t="shared" si="161"/>
        <v>4</v>
      </c>
      <c r="B1324" s="21" t="str">
        <f t="shared" si="162"/>
        <v>知识点</v>
      </c>
      <c r="C1324" s="21" t="str">
        <f t="shared" si="163"/>
        <v>萨顿的假说</v>
      </c>
      <c r="D1324" s="21" t="str">
        <f>IFERROR(IF(I1324=1,INDEX( {"chinese","english","math","physics","chemistry","biology","politics","history","geography"},MATCH(C1324,{"语文","英语","数学","物理","化学","生物","政治","历史","地理"},0)),IF(I1324=2,INDEX(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1324,{"单项选择","阅读理解","信息匹配","完形填空","短文填空","单句填空","短文改错","单句改错","句型转换","翻译短语","翻译句子","词汇/短语及固搭","完成句子","听力"},0)),"")), "")</f>
        <v/>
      </c>
      <c r="E1324" s="21" t="str">
        <f t="shared" si="164"/>
        <v>知识点</v>
      </c>
      <c r="F1324" s="21" t="str">
        <f t="shared" si="165"/>
        <v>恰</v>
      </c>
      <c r="G1324" s="21" t="str">
        <f>INDEX( {"body","discipline","area","topic","point"},MATCH(E1324,{"知识体","知识域","知识区","知识主题","知识点"},0))</f>
        <v>point</v>
      </c>
      <c r="H1324" s="21" t="str">
        <f>INDEX( {"super","just","sub","infras"},MATCH(F1324,{"超","恰","亚","次"},0))</f>
        <v>just</v>
      </c>
      <c r="I1324" s="21">
        <f>MATCH(E1324,{"知识体","知识域","知识区","知识主题","知识点"},0)-1</f>
        <v>4</v>
      </c>
      <c r="J1324" s="21">
        <f>MATCH(F1324,{"超","恰","亚","次"},0)-1</f>
        <v>1</v>
      </c>
      <c r="K1324" s="21" t="str">
        <f t="shared" si="166"/>
        <v>生物</v>
      </c>
      <c r="L1324" s="26" t="s">
        <v>2145</v>
      </c>
      <c r="M1324" s="23"/>
      <c r="N1324" s="23"/>
      <c r="O1324" s="24" t="str">
        <f t="shared" si="160"/>
        <v xml:space="preserve">
  - 
    name:  萨顿的假说
    title:  萨顿的假说
    description: 
    koLyro: point
    koLyri:  just
    son: </v>
      </c>
      <c r="P1324" s="27" t="str">
        <f t="shared" si="167"/>
        <v xml:space="preserve">
          - 
            name:  萨顿的假说
            title:  萨顿的假说
            description: 
            koLyro: point
            koLyri:  just
            son: </v>
      </c>
    </row>
    <row r="1325" spans="1:16" ht="15" customHeight="1">
      <c r="A1325" s="20">
        <f t="shared" si="161"/>
        <v>4</v>
      </c>
      <c r="B1325" s="21" t="str">
        <f t="shared" si="162"/>
        <v>知识点</v>
      </c>
      <c r="C1325" s="21" t="str">
        <f t="shared" si="163"/>
        <v>基因位于染色体上的实验证据</v>
      </c>
      <c r="D1325" s="21" t="str">
        <f>IFERROR(IF(I1325=1,INDEX( {"chinese","english","math","physics","chemistry","biology","politics","history","geography"},MATCH(C1325,{"语文","英语","数学","物理","化学","生物","政治","历史","地理"},0)),IF(I1325=2,INDEX(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1325,{"单项选择","阅读理解","信息匹配","完形填空","短文填空","单句填空","短文改错","单句改错","句型转换","翻译短语","翻译句子","词汇/短语及固搭","完成句子","听力"},0)),"")), "")</f>
        <v/>
      </c>
      <c r="E1325" s="21" t="str">
        <f t="shared" si="164"/>
        <v>知识点</v>
      </c>
      <c r="F1325" s="21" t="str">
        <f t="shared" si="165"/>
        <v>恰</v>
      </c>
      <c r="G1325" s="21" t="str">
        <f>INDEX( {"body","discipline","area","topic","point"},MATCH(E1325,{"知识体","知识域","知识区","知识主题","知识点"},0))</f>
        <v>point</v>
      </c>
      <c r="H1325" s="21" t="str">
        <f>INDEX( {"super","just","sub","infras"},MATCH(F1325,{"超","恰","亚","次"},0))</f>
        <v>just</v>
      </c>
      <c r="I1325" s="21">
        <f>MATCH(E1325,{"知识体","知识域","知识区","知识主题","知识点"},0)-1</f>
        <v>4</v>
      </c>
      <c r="J1325" s="21">
        <f>MATCH(F1325,{"超","恰","亚","次"},0)-1</f>
        <v>1</v>
      </c>
      <c r="K1325" s="21" t="str">
        <f t="shared" si="166"/>
        <v>生物</v>
      </c>
      <c r="L1325" s="26" t="s">
        <v>2146</v>
      </c>
      <c r="M1325" s="23"/>
      <c r="N1325" s="23"/>
      <c r="O1325" s="24" t="str">
        <f t="shared" si="160"/>
        <v xml:space="preserve">
  - 
    name:  基因位于染色体上的实验证据
    title:  基因位于染色体上的实验证据
    description: 
    koLyro: point
    koLyri:  just
    son: </v>
      </c>
      <c r="P1325" s="27" t="str">
        <f t="shared" si="167"/>
        <v xml:space="preserve">
          - 
            name:  基因位于染色体上的实验证据
            title:  基因位于染色体上的实验证据
            description: 
            koLyro: point
            koLyri:  just
            son: </v>
      </c>
    </row>
    <row r="1326" spans="1:16" ht="15" customHeight="1">
      <c r="A1326" s="20">
        <f t="shared" si="161"/>
        <v>5</v>
      </c>
      <c r="B1326" s="21" t="str">
        <f t="shared" si="162"/>
        <v>知识亚点</v>
      </c>
      <c r="C1326" s="21" t="str">
        <f t="shared" si="163"/>
        <v>摩尔根果蝇杂交实验</v>
      </c>
      <c r="D1326" s="21" t="str">
        <f>IFERROR(IF(I1326=1,INDEX( {"chinese","english","math","physics","chemistry","biology","politics","history","geography"},MATCH(C1326,{"语文","英语","数学","物理","化学","生物","政治","历史","地理"},0)),IF(I1326=2,INDEX(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1326,{"单项选择","阅读理解","信息匹配","完形填空","短文填空","单句填空","短文改错","单句改错","句型转换","翻译短语","翻译句子","词汇/短语及固搭","完成句子","听力"},0)),"")), "")</f>
        <v/>
      </c>
      <c r="E1326" s="21" t="str">
        <f t="shared" si="164"/>
        <v>知识点</v>
      </c>
      <c r="F1326" s="21" t="str">
        <f t="shared" si="165"/>
        <v>亚</v>
      </c>
      <c r="G1326" s="21" t="str">
        <f>INDEX( {"body","discipline","area","topic","point"},MATCH(E1326,{"知识体","知识域","知识区","知识主题","知识点"},0))</f>
        <v>point</v>
      </c>
      <c r="H1326" s="21" t="str">
        <f>INDEX( {"super","just","sub","infras"},MATCH(F1326,{"超","恰","亚","次"},0))</f>
        <v>sub</v>
      </c>
      <c r="I1326" s="21">
        <f>MATCH(E1326,{"知识体","知识域","知识区","知识主题","知识点"},0)-1</f>
        <v>4</v>
      </c>
      <c r="J1326" s="21">
        <f>MATCH(F1326,{"超","恰","亚","次"},0)-1</f>
        <v>2</v>
      </c>
      <c r="K1326" s="21" t="str">
        <f t="shared" si="166"/>
        <v>生物</v>
      </c>
      <c r="L1326" s="26" t="s">
        <v>2147</v>
      </c>
      <c r="M1326" s="23"/>
      <c r="N1326" s="23"/>
      <c r="O1326" s="24" t="str">
        <f t="shared" si="160"/>
        <v xml:space="preserve">
  - 
    name:  摩尔根果蝇杂交实验
    title:  摩尔根果蝇杂交实验
    description: 
    koLyro: point
    koLyri:  sub
    son: </v>
      </c>
      <c r="P1326" s="27" t="str">
        <f t="shared" si="167"/>
        <v xml:space="preserve">
            - 
              name:  摩尔根果蝇杂交实验
              title:  摩尔根果蝇杂交实验
              description: 
              koLyro: point
              koLyri:  sub
              son: </v>
      </c>
    </row>
    <row r="1327" spans="1:16" ht="15" customHeight="1">
      <c r="A1327" s="20">
        <f t="shared" si="161"/>
        <v>5</v>
      </c>
      <c r="B1327" s="21" t="str">
        <f t="shared" si="162"/>
        <v>知识亚点</v>
      </c>
      <c r="C1327" s="21" t="str">
        <f t="shared" si="163"/>
        <v>果蝇杂交实验基因分析</v>
      </c>
      <c r="D1327" s="21" t="str">
        <f>IFERROR(IF(I1327=1,INDEX( {"chinese","english","math","physics","chemistry","biology","politics","history","geography"},MATCH(C1327,{"语文","英语","数学","物理","化学","生物","政治","历史","地理"},0)),IF(I1327=2,INDEX(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1327,{"单项选择","阅读理解","信息匹配","完形填空","短文填空","单句填空","短文改错","单句改错","句型转换","翻译短语","翻译句子","词汇/短语及固搭","完成句子","听力"},0)),"")), "")</f>
        <v/>
      </c>
      <c r="E1327" s="21" t="str">
        <f t="shared" si="164"/>
        <v>知识点</v>
      </c>
      <c r="F1327" s="21" t="str">
        <f t="shared" si="165"/>
        <v>亚</v>
      </c>
      <c r="G1327" s="21" t="str">
        <f>INDEX( {"body","discipline","area","topic","point"},MATCH(E1327,{"知识体","知识域","知识区","知识主题","知识点"},0))</f>
        <v>point</v>
      </c>
      <c r="H1327" s="21" t="str">
        <f>INDEX( {"super","just","sub","infras"},MATCH(F1327,{"超","恰","亚","次"},0))</f>
        <v>sub</v>
      </c>
      <c r="I1327" s="21">
        <f>MATCH(E1327,{"知识体","知识域","知识区","知识主题","知识点"},0)-1</f>
        <v>4</v>
      </c>
      <c r="J1327" s="21">
        <f>MATCH(F1327,{"超","恰","亚","次"},0)-1</f>
        <v>2</v>
      </c>
      <c r="K1327" s="21" t="str">
        <f t="shared" si="166"/>
        <v>生物</v>
      </c>
      <c r="L1327" s="26" t="s">
        <v>2148</v>
      </c>
      <c r="M1327" s="23"/>
      <c r="N1327" s="23"/>
      <c r="O1327" s="24" t="str">
        <f t="shared" si="160"/>
        <v xml:space="preserve">
  - 
    name:  果蝇杂交实验基因分析
    title:  果蝇杂交实验基因分析
    description: 
    koLyro: point
    koLyri:  sub
    son: </v>
      </c>
      <c r="P1327" s="27" t="str">
        <f t="shared" si="167"/>
        <v xml:space="preserve">
            - 
              name:  果蝇杂交实验基因分析
              title:  果蝇杂交实验基因分析
              description: 
              koLyro: point
              koLyri:  sub
              son: </v>
      </c>
    </row>
    <row r="1328" spans="1:16" ht="15" customHeight="1">
      <c r="A1328" s="20">
        <f t="shared" si="161"/>
        <v>4</v>
      </c>
      <c r="B1328" s="21" t="str">
        <f t="shared" si="162"/>
        <v>知识点</v>
      </c>
      <c r="C1328" s="21" t="str">
        <f t="shared" si="163"/>
        <v>果蝇做杂交实验的优点</v>
      </c>
      <c r="D1328" s="21" t="str">
        <f>IFERROR(IF(I1328=1,INDEX( {"chinese","english","math","physics","chemistry","biology","politics","history","geography"},MATCH(C1328,{"语文","英语","数学","物理","化学","生物","政治","历史","地理"},0)),IF(I1328=2,INDEX(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1328,{"单项选择","阅读理解","信息匹配","完形填空","短文填空","单句填空","短文改错","单句改错","句型转换","翻译短语","翻译句子","词汇/短语及固搭","完成句子","听力"},0)),"")), "")</f>
        <v/>
      </c>
      <c r="E1328" s="21" t="str">
        <f t="shared" si="164"/>
        <v>知识点</v>
      </c>
      <c r="F1328" s="21" t="str">
        <f t="shared" si="165"/>
        <v>恰</v>
      </c>
      <c r="G1328" s="21" t="str">
        <f>INDEX( {"body","discipline","area","topic","point"},MATCH(E1328,{"知识体","知识域","知识区","知识主题","知识点"},0))</f>
        <v>point</v>
      </c>
      <c r="H1328" s="21" t="str">
        <f>INDEX( {"super","just","sub","infras"},MATCH(F1328,{"超","恰","亚","次"},0))</f>
        <v>just</v>
      </c>
      <c r="I1328" s="21">
        <f>MATCH(E1328,{"知识体","知识域","知识区","知识主题","知识点"},0)-1</f>
        <v>4</v>
      </c>
      <c r="J1328" s="21">
        <f>MATCH(F1328,{"超","恰","亚","次"},0)-1</f>
        <v>1</v>
      </c>
      <c r="K1328" s="21" t="str">
        <f t="shared" si="166"/>
        <v>生物</v>
      </c>
      <c r="L1328" s="26" t="s">
        <v>2149</v>
      </c>
      <c r="M1328" s="23"/>
      <c r="N1328" s="23"/>
      <c r="O1328" s="24" t="str">
        <f t="shared" si="160"/>
        <v xml:space="preserve">
  - 
    name:  果蝇做杂交实验的优点
    title:  果蝇做杂交实验的优点
    description: 
    koLyro: point
    koLyri:  just
    son: </v>
      </c>
      <c r="P1328" s="27" t="str">
        <f t="shared" si="167"/>
        <v xml:space="preserve">
          - 
            name:  果蝇做杂交实验的优点
            title:  果蝇做杂交实验的优点
            description: 
            koLyro: point
            koLyri:  just
            son: </v>
      </c>
    </row>
    <row r="1329" spans="1:16" ht="15" customHeight="1">
      <c r="A1329" s="20">
        <f t="shared" si="161"/>
        <v>4</v>
      </c>
      <c r="B1329" s="21" t="str">
        <f t="shared" si="162"/>
        <v>知识点</v>
      </c>
      <c r="C1329" s="21" t="str">
        <f t="shared" si="163"/>
        <v>果蝇体细胞的染色体组成</v>
      </c>
      <c r="D1329" s="21" t="str">
        <f>IFERROR(IF(I1329=1,INDEX( {"chinese","english","math","physics","chemistry","biology","politics","history","geography"},MATCH(C1329,{"语文","英语","数学","物理","化学","生物","政治","历史","地理"},0)),IF(I1329=2,INDEX(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1329,{"单项选择","阅读理解","信息匹配","完形填空","短文填空","单句填空","短文改错","单句改错","句型转换","翻译短语","翻译句子","词汇/短语及固搭","完成句子","听力"},0)),"")), "")</f>
        <v/>
      </c>
      <c r="E1329" s="21" t="str">
        <f t="shared" si="164"/>
        <v>知识点</v>
      </c>
      <c r="F1329" s="21" t="str">
        <f t="shared" si="165"/>
        <v>恰</v>
      </c>
      <c r="G1329" s="21" t="str">
        <f>INDEX( {"body","discipline","area","topic","point"},MATCH(E1329,{"知识体","知识域","知识区","知识主题","知识点"},0))</f>
        <v>point</v>
      </c>
      <c r="H1329" s="21" t="str">
        <f>INDEX( {"super","just","sub","infras"},MATCH(F1329,{"超","恰","亚","次"},0))</f>
        <v>just</v>
      </c>
      <c r="I1329" s="21">
        <f>MATCH(E1329,{"知识体","知识域","知识区","知识主题","知识点"},0)-1</f>
        <v>4</v>
      </c>
      <c r="J1329" s="21">
        <f>MATCH(F1329,{"超","恰","亚","次"},0)-1</f>
        <v>1</v>
      </c>
      <c r="K1329" s="21" t="str">
        <f t="shared" si="166"/>
        <v>生物</v>
      </c>
      <c r="L1329" s="26" t="s">
        <v>2150</v>
      </c>
      <c r="M1329" s="23"/>
      <c r="N1329" s="23"/>
      <c r="O1329" s="24" t="str">
        <f t="shared" si="160"/>
        <v xml:space="preserve">
  - 
    name:  果蝇体细胞的染色体组成
    title:  果蝇体细胞的染色体组成
    description: 
    koLyro: point
    koLyri:  just
    son: </v>
      </c>
      <c r="P1329" s="27" t="str">
        <f t="shared" si="167"/>
        <v xml:space="preserve">
          - 
            name:  果蝇体细胞的染色体组成
            title:  果蝇体细胞的染色体组成
            description: 
            koLyro: point
            koLyri:  just
            son: </v>
      </c>
    </row>
    <row r="1330" spans="1:16" ht="15" customHeight="1">
      <c r="A1330" s="20">
        <f t="shared" si="161"/>
        <v>4</v>
      </c>
      <c r="B1330" s="21" t="str">
        <f t="shared" si="162"/>
        <v>知识点</v>
      </c>
      <c r="C1330" s="21" t="str">
        <f t="shared" si="163"/>
        <v>基因在染色体上呈线性排列</v>
      </c>
      <c r="D1330" s="21" t="str">
        <f>IFERROR(IF(I1330=1,INDEX( {"chinese","english","math","physics","chemistry","biology","politics","history","geography"},MATCH(C1330,{"语文","英语","数学","物理","化学","生物","政治","历史","地理"},0)),IF(I1330=2,INDEX(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1330,{"单项选择","阅读理解","信息匹配","完形填空","短文填空","单句填空","短文改错","单句改错","句型转换","翻译短语","翻译句子","词汇/短语及固搭","完成句子","听力"},0)),"")), "")</f>
        <v/>
      </c>
      <c r="E1330" s="21" t="str">
        <f t="shared" si="164"/>
        <v>知识点</v>
      </c>
      <c r="F1330" s="21" t="str">
        <f t="shared" si="165"/>
        <v>恰</v>
      </c>
      <c r="G1330" s="21" t="str">
        <f>INDEX( {"body","discipline","area","topic","point"},MATCH(E1330,{"知识体","知识域","知识区","知识主题","知识点"},0))</f>
        <v>point</v>
      </c>
      <c r="H1330" s="21" t="str">
        <f>INDEX( {"super","just","sub","infras"},MATCH(F1330,{"超","恰","亚","次"},0))</f>
        <v>just</v>
      </c>
      <c r="I1330" s="21">
        <f>MATCH(E1330,{"知识体","知识域","知识区","知识主题","知识点"},0)-1</f>
        <v>4</v>
      </c>
      <c r="J1330" s="21">
        <f>MATCH(F1330,{"超","恰","亚","次"},0)-1</f>
        <v>1</v>
      </c>
      <c r="K1330" s="21" t="str">
        <f t="shared" si="166"/>
        <v>生物</v>
      </c>
      <c r="L1330" s="26" t="s">
        <v>2151</v>
      </c>
      <c r="M1330" s="23"/>
      <c r="N1330" s="23"/>
      <c r="O1330" s="24" t="str">
        <f t="shared" si="160"/>
        <v xml:space="preserve">
  - 
    name:  基因在染色体上呈线性排列
    title:  基因在染色体上呈线性排列
    description: 
    koLyro: point
    koLyri:  just
    son: </v>
      </c>
      <c r="P1330" s="27" t="str">
        <f t="shared" si="167"/>
        <v xml:space="preserve">
          - 
            name:  基因在染色体上呈线性排列
            title:  基因在染色体上呈线性排列
            description: 
            koLyro: point
            koLyri:  just
            son: </v>
      </c>
    </row>
    <row r="1331" spans="1:16" ht="15" customHeight="1">
      <c r="A1331" s="20">
        <f t="shared" si="161"/>
        <v>3</v>
      </c>
      <c r="B1331" s="21" t="str">
        <f t="shared" si="162"/>
        <v>知识主题</v>
      </c>
      <c r="C1331" s="21" t="str">
        <f t="shared" si="163"/>
        <v>5.伴性遗传</v>
      </c>
      <c r="D1331" s="21" t="str">
        <f>IFERROR(IF(I1331=1,INDEX( {"chinese","english","math","physics","chemistry","biology","politics","history","geography"},MATCH(C1331,{"语文","英语","数学","物理","化学","生物","政治","历史","地理"},0)),IF(I1331=2,INDEX(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1331,{"单项选择","阅读理解","信息匹配","完形填空","短文填空","单句填空","短文改错","单句改错","句型转换","翻译短语","翻译句子","词汇/短语及固搭","完成句子","听力"},0)),"")), "")</f>
        <v/>
      </c>
      <c r="E1331" s="21" t="str">
        <f t="shared" si="164"/>
        <v>知识主题</v>
      </c>
      <c r="F1331" s="21" t="str">
        <f t="shared" si="165"/>
        <v>恰</v>
      </c>
      <c r="G1331" s="21" t="str">
        <f>INDEX( {"body","discipline","area","topic","point"},MATCH(E1331,{"知识体","知识域","知识区","知识主题","知识点"},0))</f>
        <v>topic</v>
      </c>
      <c r="H1331" s="21" t="str">
        <f>INDEX( {"super","just","sub","infras"},MATCH(F1331,{"超","恰","亚","次"},0))</f>
        <v>just</v>
      </c>
      <c r="I1331" s="21">
        <f>MATCH(E1331,{"知识体","知识域","知识区","知识主题","知识点"},0)-1</f>
        <v>3</v>
      </c>
      <c r="J1331" s="21">
        <f>MATCH(F1331,{"超","恰","亚","次"},0)-1</f>
        <v>1</v>
      </c>
      <c r="K1331" s="21" t="str">
        <f t="shared" si="166"/>
        <v>生物</v>
      </c>
      <c r="L1331" s="26" t="s">
        <v>2152</v>
      </c>
      <c r="M1331" s="23"/>
      <c r="N1331" s="23"/>
      <c r="O1331" s="24" t="str">
        <f t="shared" si="160"/>
        <v xml:space="preserve">
  - 
    name:  5.伴性遗传
    title:  5.伴性遗传
    description: 
    koLyro: topic
    koLyri:  just
    son: </v>
      </c>
      <c r="P1331" s="27" t="str">
        <f t="shared" si="167"/>
        <v xml:space="preserve">
        - 
          name:  5.伴性遗传
          title:  5.伴性遗传
          description: 
          koLyro: topic
          koLyri:  just
          son: </v>
      </c>
    </row>
    <row r="1332" spans="1:16" ht="15" customHeight="1">
      <c r="A1332" s="20">
        <f t="shared" si="161"/>
        <v>4</v>
      </c>
      <c r="B1332" s="21" t="str">
        <f t="shared" si="162"/>
        <v>知识点</v>
      </c>
      <c r="C1332" s="21" t="str">
        <f t="shared" si="163"/>
        <v>伴性遗传</v>
      </c>
      <c r="D1332" s="21" t="str">
        <f>IFERROR(IF(I1332=1,INDEX( {"chinese","english","math","physics","chemistry","biology","politics","history","geography"},MATCH(C1332,{"语文","英语","数学","物理","化学","生物","政治","历史","地理"},0)),IF(I1332=2,INDEX(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1332,{"单项选择","阅读理解","信息匹配","完形填空","短文填空","单句填空","短文改错","单句改错","句型转换","翻译短语","翻译句子","词汇/短语及固搭","完成句子","听力"},0)),"")), "")</f>
        <v/>
      </c>
      <c r="E1332" s="21" t="str">
        <f t="shared" si="164"/>
        <v>知识点</v>
      </c>
      <c r="F1332" s="21" t="str">
        <f t="shared" si="165"/>
        <v>恰</v>
      </c>
      <c r="G1332" s="21" t="str">
        <f>INDEX( {"body","discipline","area","topic","point"},MATCH(E1332,{"知识体","知识域","知识区","知识主题","知识点"},0))</f>
        <v>point</v>
      </c>
      <c r="H1332" s="21" t="str">
        <f>INDEX( {"super","just","sub","infras"},MATCH(F1332,{"超","恰","亚","次"},0))</f>
        <v>just</v>
      </c>
      <c r="I1332" s="21">
        <f>MATCH(E1332,{"知识体","知识域","知识区","知识主题","知识点"},0)-1</f>
        <v>4</v>
      </c>
      <c r="J1332" s="21">
        <f>MATCH(F1332,{"超","恰","亚","次"},0)-1</f>
        <v>1</v>
      </c>
      <c r="K1332" s="21" t="str">
        <f t="shared" si="166"/>
        <v>生物</v>
      </c>
      <c r="L1332" s="26" t="s">
        <v>2153</v>
      </c>
      <c r="M1332" s="23"/>
      <c r="N1332" s="23"/>
      <c r="O1332" s="24" t="str">
        <f t="shared" si="160"/>
        <v xml:space="preserve">
  - 
    name:  伴性遗传
    title:  伴性遗传
    description: 
    koLyro: point
    koLyri:  just
    son: </v>
      </c>
      <c r="P1332" s="27" t="str">
        <f t="shared" si="167"/>
        <v xml:space="preserve">
          - 
            name:  伴性遗传
            title:  伴性遗传
            description: 
            koLyro: point
            koLyri:  just
            son: </v>
      </c>
    </row>
    <row r="1333" spans="1:16" ht="15" customHeight="1">
      <c r="A1333" s="20">
        <f t="shared" si="161"/>
        <v>5</v>
      </c>
      <c r="B1333" s="21" t="str">
        <f t="shared" si="162"/>
        <v>知识亚点</v>
      </c>
      <c r="C1333" s="21" t="str">
        <f t="shared" si="163"/>
        <v>伴性遗传的定义</v>
      </c>
      <c r="D1333" s="21" t="str">
        <f>IFERROR(IF(I1333=1,INDEX( {"chinese","english","math","physics","chemistry","biology","politics","history","geography"},MATCH(C1333,{"语文","英语","数学","物理","化学","生物","政治","历史","地理"},0)),IF(I1333=2,INDEX(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1333,{"单项选择","阅读理解","信息匹配","完形填空","短文填空","单句填空","短文改错","单句改错","句型转换","翻译短语","翻译句子","词汇/短语及固搭","完成句子","听力"},0)),"")), "")</f>
        <v/>
      </c>
      <c r="E1333" s="21" t="str">
        <f t="shared" si="164"/>
        <v>知识点</v>
      </c>
      <c r="F1333" s="21" t="str">
        <f t="shared" si="165"/>
        <v>亚</v>
      </c>
      <c r="G1333" s="21" t="str">
        <f>INDEX( {"body","discipline","area","topic","point"},MATCH(E1333,{"知识体","知识域","知识区","知识主题","知识点"},0))</f>
        <v>point</v>
      </c>
      <c r="H1333" s="21" t="str">
        <f>INDEX( {"super","just","sub","infras"},MATCH(F1333,{"超","恰","亚","次"},0))</f>
        <v>sub</v>
      </c>
      <c r="I1333" s="21">
        <f>MATCH(E1333,{"知识体","知识域","知识区","知识主题","知识点"},0)-1</f>
        <v>4</v>
      </c>
      <c r="J1333" s="21">
        <f>MATCH(F1333,{"超","恰","亚","次"},0)-1</f>
        <v>2</v>
      </c>
      <c r="K1333" s="21" t="str">
        <f t="shared" si="166"/>
        <v>生物</v>
      </c>
      <c r="L1333" s="26" t="s">
        <v>2154</v>
      </c>
      <c r="M1333" s="23"/>
      <c r="N1333" s="23"/>
      <c r="O1333" s="24" t="str">
        <f t="shared" si="160"/>
        <v xml:space="preserve">
  - 
    name:  伴性遗传的定义
    title:  伴性遗传的定义
    description: 
    koLyro: point
    koLyri:  sub
    son: </v>
      </c>
      <c r="P1333" s="27" t="str">
        <f t="shared" si="167"/>
        <v xml:space="preserve">
            - 
              name:  伴性遗传的定义
              title:  伴性遗传的定义
              description: 
              koLyro: point
              koLyri:  sub
              son: </v>
      </c>
    </row>
    <row r="1334" spans="1:16" ht="15" customHeight="1">
      <c r="A1334" s="20">
        <f t="shared" si="161"/>
        <v>4</v>
      </c>
      <c r="B1334" s="21" t="str">
        <f t="shared" si="162"/>
        <v>知识点</v>
      </c>
      <c r="C1334" s="21" t="str">
        <f t="shared" si="163"/>
        <v>性别决定</v>
      </c>
      <c r="D1334" s="21" t="str">
        <f>IFERROR(IF(I1334=1,INDEX( {"chinese","english","math","physics","chemistry","biology","politics","history","geography"},MATCH(C1334,{"语文","英语","数学","物理","化学","生物","政治","历史","地理"},0)),IF(I1334=2,INDEX(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1334,{"单项选择","阅读理解","信息匹配","完形填空","短文填空","单句填空","短文改错","单句改错","句型转换","翻译短语","翻译句子","词汇/短语及固搭","完成句子","听力"},0)),"")), "")</f>
        <v/>
      </c>
      <c r="E1334" s="21" t="str">
        <f t="shared" si="164"/>
        <v>知识点</v>
      </c>
      <c r="F1334" s="21" t="str">
        <f t="shared" si="165"/>
        <v>恰</v>
      </c>
      <c r="G1334" s="21" t="str">
        <f>INDEX( {"body","discipline","area","topic","point"},MATCH(E1334,{"知识体","知识域","知识区","知识主题","知识点"},0))</f>
        <v>point</v>
      </c>
      <c r="H1334" s="21" t="str">
        <f>INDEX( {"super","just","sub","infras"},MATCH(F1334,{"超","恰","亚","次"},0))</f>
        <v>just</v>
      </c>
      <c r="I1334" s="21">
        <f>MATCH(E1334,{"知识体","知识域","知识区","知识主题","知识点"},0)-1</f>
        <v>4</v>
      </c>
      <c r="J1334" s="21">
        <f>MATCH(F1334,{"超","恰","亚","次"},0)-1</f>
        <v>1</v>
      </c>
      <c r="K1334" s="21" t="str">
        <f t="shared" si="166"/>
        <v>生物</v>
      </c>
      <c r="L1334" s="26" t="s">
        <v>2155</v>
      </c>
      <c r="M1334" s="23"/>
      <c r="N1334" s="23"/>
      <c r="O1334" s="24" t="str">
        <f t="shared" si="160"/>
        <v xml:space="preserve">
  - 
    name:  性别决定
    title:  性别决定
    description: 
    koLyro: point
    koLyri:  just
    son: </v>
      </c>
      <c r="P1334" s="27" t="str">
        <f t="shared" si="167"/>
        <v xml:space="preserve">
          - 
            name:  性别决定
            title:  性别决定
            description: 
            koLyro: point
            koLyri:  just
            son: </v>
      </c>
    </row>
    <row r="1335" spans="1:16" ht="15" customHeight="1">
      <c r="A1335" s="20">
        <f t="shared" si="161"/>
        <v>5</v>
      </c>
      <c r="B1335" s="21" t="str">
        <f t="shared" si="162"/>
        <v>知识亚点</v>
      </c>
      <c r="C1335" s="21" t="str">
        <f t="shared" si="163"/>
        <v>XY型性别决定</v>
      </c>
      <c r="D1335" s="21" t="str">
        <f>IFERROR(IF(I1335=1,INDEX( {"chinese","english","math","physics","chemistry","biology","politics","history","geography"},MATCH(C1335,{"语文","英语","数学","物理","化学","生物","政治","历史","地理"},0)),IF(I1335=2,INDEX(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1335,{"单项选择","阅读理解","信息匹配","完形填空","短文填空","单句填空","短文改错","单句改错","句型转换","翻译短语","翻译句子","词汇/短语及固搭","完成句子","听力"},0)),"")), "")</f>
        <v/>
      </c>
      <c r="E1335" s="21" t="str">
        <f t="shared" si="164"/>
        <v>知识点</v>
      </c>
      <c r="F1335" s="21" t="str">
        <f t="shared" si="165"/>
        <v>亚</v>
      </c>
      <c r="G1335" s="21" t="str">
        <f>INDEX( {"body","discipline","area","topic","point"},MATCH(E1335,{"知识体","知识域","知识区","知识主题","知识点"},0))</f>
        <v>point</v>
      </c>
      <c r="H1335" s="21" t="str">
        <f>INDEX( {"super","just","sub","infras"},MATCH(F1335,{"超","恰","亚","次"},0))</f>
        <v>sub</v>
      </c>
      <c r="I1335" s="21">
        <f>MATCH(E1335,{"知识体","知识域","知识区","知识主题","知识点"},0)-1</f>
        <v>4</v>
      </c>
      <c r="J1335" s="21">
        <f>MATCH(F1335,{"超","恰","亚","次"},0)-1</f>
        <v>2</v>
      </c>
      <c r="K1335" s="21" t="str">
        <f t="shared" si="166"/>
        <v>生物</v>
      </c>
      <c r="L1335" s="26" t="s">
        <v>2156</v>
      </c>
      <c r="M1335" s="23"/>
      <c r="N1335" s="23"/>
      <c r="O1335" s="24" t="str">
        <f t="shared" si="160"/>
        <v xml:space="preserve">
  - 
    name:  XY型性别决定
    title:  XY型性别决定
    description: 
    koLyro: point
    koLyri:  sub
    son: </v>
      </c>
      <c r="P1335" s="27" t="str">
        <f t="shared" si="167"/>
        <v xml:space="preserve">
            - 
              name:  XY型性别决定
              title:  XY型性别决定
              description: 
              koLyro: point
              koLyri:  sub
              son: </v>
      </c>
    </row>
    <row r="1336" spans="1:16" ht="15" customHeight="1">
      <c r="A1336" s="20">
        <f t="shared" si="161"/>
        <v>5</v>
      </c>
      <c r="B1336" s="21" t="str">
        <f t="shared" si="162"/>
        <v>知识亚点</v>
      </c>
      <c r="C1336" s="21" t="str">
        <f t="shared" si="163"/>
        <v>ZW型性别决定</v>
      </c>
      <c r="D1336" s="21" t="str">
        <f>IFERROR(IF(I1336=1,INDEX( {"chinese","english","math","physics","chemistry","biology","politics","history","geography"},MATCH(C1336,{"语文","英语","数学","物理","化学","生物","政治","历史","地理"},0)),IF(I1336=2,INDEX(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1336,{"单项选择","阅读理解","信息匹配","完形填空","短文填空","单句填空","短文改错","单句改错","句型转换","翻译短语","翻译句子","词汇/短语及固搭","完成句子","听力"},0)),"")), "")</f>
        <v/>
      </c>
      <c r="E1336" s="21" t="str">
        <f t="shared" si="164"/>
        <v>知识点</v>
      </c>
      <c r="F1336" s="21" t="str">
        <f t="shared" si="165"/>
        <v>亚</v>
      </c>
      <c r="G1336" s="21" t="str">
        <f>INDEX( {"body","discipline","area","topic","point"},MATCH(E1336,{"知识体","知识域","知识区","知识主题","知识点"},0))</f>
        <v>point</v>
      </c>
      <c r="H1336" s="21" t="str">
        <f>INDEX( {"super","just","sub","infras"},MATCH(F1336,{"超","恰","亚","次"},0))</f>
        <v>sub</v>
      </c>
      <c r="I1336" s="21">
        <f>MATCH(E1336,{"知识体","知识域","知识区","知识主题","知识点"},0)-1</f>
        <v>4</v>
      </c>
      <c r="J1336" s="21">
        <f>MATCH(F1336,{"超","恰","亚","次"},0)-1</f>
        <v>2</v>
      </c>
      <c r="K1336" s="21" t="str">
        <f t="shared" si="166"/>
        <v>生物</v>
      </c>
      <c r="L1336" s="26" t="s">
        <v>2157</v>
      </c>
      <c r="M1336" s="23"/>
      <c r="N1336" s="23"/>
      <c r="O1336" s="24" t="str">
        <f t="shared" si="160"/>
        <v xml:space="preserve">
  - 
    name:  ZW型性别决定
    title:  ZW型性别决定
    description: 
    koLyro: point
    koLyri:  sub
    son: </v>
      </c>
      <c r="P1336" s="27" t="str">
        <f t="shared" si="167"/>
        <v xml:space="preserve">
            - 
              name:  ZW型性别决定
              title:  ZW型性别决定
              description: 
              koLyro: point
              koLyri:  sub
              son: </v>
      </c>
    </row>
    <row r="1337" spans="1:16" ht="15" customHeight="1">
      <c r="A1337" s="20">
        <f t="shared" si="161"/>
        <v>4</v>
      </c>
      <c r="B1337" s="21" t="str">
        <f t="shared" si="162"/>
        <v>知识点</v>
      </c>
      <c r="C1337" s="21" t="str">
        <f t="shared" si="163"/>
        <v>伴性遗传</v>
      </c>
      <c r="D1337" s="21" t="str">
        <f>IFERROR(IF(I1337=1,INDEX( {"chinese","english","math","physics","chemistry","biology","politics","history","geography"},MATCH(C1337,{"语文","英语","数学","物理","化学","生物","政治","历史","地理"},0)),IF(I1337=2,INDEX(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1337,{"单项选择","阅读理解","信息匹配","完形填空","短文填空","单句填空","短文改错","单句改错","句型转换","翻译短语","翻译句子","词汇/短语及固搭","完成句子","听力"},0)),"")), "")</f>
        <v/>
      </c>
      <c r="E1337" s="21" t="str">
        <f t="shared" si="164"/>
        <v>知识点</v>
      </c>
      <c r="F1337" s="21" t="str">
        <f t="shared" si="165"/>
        <v>恰</v>
      </c>
      <c r="G1337" s="21" t="str">
        <f>INDEX( {"body","discipline","area","topic","point"},MATCH(E1337,{"知识体","知识域","知识区","知识主题","知识点"},0))</f>
        <v>point</v>
      </c>
      <c r="H1337" s="21" t="str">
        <f>INDEX( {"super","just","sub","infras"},MATCH(F1337,{"超","恰","亚","次"},0))</f>
        <v>just</v>
      </c>
      <c r="I1337" s="21">
        <f>MATCH(E1337,{"知识体","知识域","知识区","知识主题","知识点"},0)-1</f>
        <v>4</v>
      </c>
      <c r="J1337" s="21">
        <f>MATCH(F1337,{"超","恰","亚","次"},0)-1</f>
        <v>1</v>
      </c>
      <c r="K1337" s="21" t="str">
        <f t="shared" si="166"/>
        <v>生物</v>
      </c>
      <c r="L1337" s="26" t="s">
        <v>2153</v>
      </c>
      <c r="M1337" s="23"/>
      <c r="N1337" s="23"/>
      <c r="O1337" s="24" t="str">
        <f t="shared" si="160"/>
        <v xml:space="preserve">
  - 
    name:  伴性遗传
    title:  伴性遗传
    description: 
    koLyro: point
    koLyri:  just
    son: </v>
      </c>
      <c r="P1337" s="27" t="str">
        <f t="shared" si="167"/>
        <v xml:space="preserve">
          - 
            name:  伴性遗传
            title:  伴性遗传
            description: 
            koLyro: point
            koLyri:  just
            son: </v>
      </c>
    </row>
    <row r="1338" spans="1:16" ht="15" customHeight="1">
      <c r="A1338" s="20">
        <f t="shared" si="161"/>
        <v>5</v>
      </c>
      <c r="B1338" s="21" t="str">
        <f t="shared" si="162"/>
        <v>知识亚点</v>
      </c>
      <c r="C1338" s="21" t="str">
        <f t="shared" si="163"/>
        <v>伴X染色体隐性遗传</v>
      </c>
      <c r="D1338" s="21" t="str">
        <f>IFERROR(IF(I1338=1,INDEX( {"chinese","english","math","physics","chemistry","biology","politics","history","geography"},MATCH(C1338,{"语文","英语","数学","物理","化学","生物","政治","历史","地理"},0)),IF(I1338=2,INDEX(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1338,{"单项选择","阅读理解","信息匹配","完形填空","短文填空","单句填空","短文改错","单句改错","句型转换","翻译短语","翻译句子","词汇/短语及固搭","完成句子","听力"},0)),"")), "")</f>
        <v/>
      </c>
      <c r="E1338" s="21" t="str">
        <f t="shared" si="164"/>
        <v>知识点</v>
      </c>
      <c r="F1338" s="21" t="str">
        <f t="shared" si="165"/>
        <v>亚</v>
      </c>
      <c r="G1338" s="21" t="str">
        <f>INDEX( {"body","discipline","area","topic","point"},MATCH(E1338,{"知识体","知识域","知识区","知识主题","知识点"},0))</f>
        <v>point</v>
      </c>
      <c r="H1338" s="21" t="str">
        <f>INDEX( {"super","just","sub","infras"},MATCH(F1338,{"超","恰","亚","次"},0))</f>
        <v>sub</v>
      </c>
      <c r="I1338" s="21">
        <f>MATCH(E1338,{"知识体","知识域","知识区","知识主题","知识点"},0)-1</f>
        <v>4</v>
      </c>
      <c r="J1338" s="21">
        <f>MATCH(F1338,{"超","恰","亚","次"},0)-1</f>
        <v>2</v>
      </c>
      <c r="K1338" s="21" t="str">
        <f t="shared" si="166"/>
        <v>生物</v>
      </c>
      <c r="L1338" s="26" t="s">
        <v>2158</v>
      </c>
      <c r="M1338" s="23"/>
      <c r="N1338" s="23"/>
      <c r="O1338" s="24" t="str">
        <f t="shared" si="160"/>
        <v xml:space="preserve">
  - 
    name:  伴X染色体隐性遗传
    title:  伴X染色体隐性遗传
    description: 
    koLyro: point
    koLyri:  sub
    son: </v>
      </c>
      <c r="P1338" s="27" t="str">
        <f t="shared" si="167"/>
        <v xml:space="preserve">
            - 
              name:  伴X染色体隐性遗传
              title:  伴X染色体隐性遗传
              description: 
              koLyro: point
              koLyri:  sub
              son: </v>
      </c>
    </row>
    <row r="1339" spans="1:16" ht="15" customHeight="1">
      <c r="A1339" s="20">
        <f t="shared" si="161"/>
        <v>5</v>
      </c>
      <c r="B1339" s="21" t="str">
        <f t="shared" si="162"/>
        <v>知识亚点</v>
      </c>
      <c r="C1339" s="21" t="str">
        <f t="shared" si="163"/>
        <v>伴X染色体显性遗传</v>
      </c>
      <c r="D1339" s="21" t="str">
        <f>IFERROR(IF(I1339=1,INDEX( {"chinese","english","math","physics","chemistry","biology","politics","history","geography"},MATCH(C1339,{"语文","英语","数学","物理","化学","生物","政治","历史","地理"},0)),IF(I1339=2,INDEX(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1339,{"单项选择","阅读理解","信息匹配","完形填空","短文填空","单句填空","短文改错","单句改错","句型转换","翻译短语","翻译句子","词汇/短语及固搭","完成句子","听力"},0)),"")), "")</f>
        <v/>
      </c>
      <c r="E1339" s="21" t="str">
        <f t="shared" si="164"/>
        <v>知识点</v>
      </c>
      <c r="F1339" s="21" t="str">
        <f t="shared" si="165"/>
        <v>亚</v>
      </c>
      <c r="G1339" s="21" t="str">
        <f>INDEX( {"body","discipline","area","topic","point"},MATCH(E1339,{"知识体","知识域","知识区","知识主题","知识点"},0))</f>
        <v>point</v>
      </c>
      <c r="H1339" s="21" t="str">
        <f>INDEX( {"super","just","sub","infras"},MATCH(F1339,{"超","恰","亚","次"},0))</f>
        <v>sub</v>
      </c>
      <c r="I1339" s="21">
        <f>MATCH(E1339,{"知识体","知识域","知识区","知识主题","知识点"},0)-1</f>
        <v>4</v>
      </c>
      <c r="J1339" s="21">
        <f>MATCH(F1339,{"超","恰","亚","次"},0)-1</f>
        <v>2</v>
      </c>
      <c r="K1339" s="21" t="str">
        <f t="shared" si="166"/>
        <v>生物</v>
      </c>
      <c r="L1339" s="26" t="s">
        <v>2159</v>
      </c>
      <c r="M1339" s="23"/>
      <c r="N1339" s="23"/>
      <c r="O1339" s="24" t="str">
        <f t="shared" si="160"/>
        <v xml:space="preserve">
  - 
    name:  伴X染色体显性遗传
    title:  伴X染色体显性遗传
    description: 
    koLyro: point
    koLyri:  sub
    son: </v>
      </c>
      <c r="P1339" s="27" t="str">
        <f t="shared" si="167"/>
        <v xml:space="preserve">
            - 
              name:  伴X染色体显性遗传
              title:  伴X染色体显性遗传
              description: 
              koLyro: point
              koLyri:  sub
              son: </v>
      </c>
    </row>
    <row r="1340" spans="1:16" ht="15" customHeight="1">
      <c r="A1340" s="20">
        <f t="shared" si="161"/>
        <v>5</v>
      </c>
      <c r="B1340" s="21" t="str">
        <f t="shared" si="162"/>
        <v>知识亚点</v>
      </c>
      <c r="C1340" s="21" t="str">
        <f t="shared" si="163"/>
        <v>伴Y染色体遗传</v>
      </c>
      <c r="D1340" s="21" t="str">
        <f>IFERROR(IF(I1340=1,INDEX( {"chinese","english","math","physics","chemistry","biology","politics","history","geography"},MATCH(C1340,{"语文","英语","数学","物理","化学","生物","政治","历史","地理"},0)),IF(I1340=2,INDEX(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1340,{"单项选择","阅读理解","信息匹配","完形填空","短文填空","单句填空","短文改错","单句改错","句型转换","翻译短语","翻译句子","词汇/短语及固搭","完成句子","听力"},0)),"")), "")</f>
        <v/>
      </c>
      <c r="E1340" s="21" t="str">
        <f t="shared" si="164"/>
        <v>知识点</v>
      </c>
      <c r="F1340" s="21" t="str">
        <f t="shared" si="165"/>
        <v>亚</v>
      </c>
      <c r="G1340" s="21" t="str">
        <f>INDEX( {"body","discipline","area","topic","point"},MATCH(E1340,{"知识体","知识域","知识区","知识主题","知识点"},0))</f>
        <v>point</v>
      </c>
      <c r="H1340" s="21" t="str">
        <f>INDEX( {"super","just","sub","infras"},MATCH(F1340,{"超","恰","亚","次"},0))</f>
        <v>sub</v>
      </c>
      <c r="I1340" s="21">
        <f>MATCH(E1340,{"知识体","知识域","知识区","知识主题","知识点"},0)-1</f>
        <v>4</v>
      </c>
      <c r="J1340" s="21">
        <f>MATCH(F1340,{"超","恰","亚","次"},0)-1</f>
        <v>2</v>
      </c>
      <c r="K1340" s="21" t="str">
        <f t="shared" si="166"/>
        <v>生物</v>
      </c>
      <c r="L1340" s="26" t="s">
        <v>2160</v>
      </c>
      <c r="M1340" s="23"/>
      <c r="N1340" s="23"/>
      <c r="O1340" s="24" t="str">
        <f t="shared" si="160"/>
        <v xml:space="preserve">
  - 
    name:  伴Y染色体遗传
    title:  伴Y染色体遗传
    description: 
    koLyro: point
    koLyri:  sub
    son: </v>
      </c>
      <c r="P1340" s="27" t="str">
        <f t="shared" si="167"/>
        <v xml:space="preserve">
            - 
              name:  伴Y染色体遗传
              title:  伴Y染色体遗传
              description: 
              koLyro: point
              koLyri:  sub
              son: </v>
      </c>
    </row>
    <row r="1341" spans="1:16" ht="15" customHeight="1">
      <c r="A1341" s="20">
        <f t="shared" si="161"/>
        <v>5</v>
      </c>
      <c r="B1341" s="21" t="str">
        <f t="shared" si="162"/>
        <v>知识亚点</v>
      </c>
      <c r="C1341" s="21" t="str">
        <f t="shared" si="163"/>
        <v>ZW型性别决定的伴性遗传</v>
      </c>
      <c r="D1341" s="21" t="str">
        <f>IFERROR(IF(I1341=1,INDEX( {"chinese","english","math","physics","chemistry","biology","politics","history","geography"},MATCH(C1341,{"语文","英语","数学","物理","化学","生物","政治","历史","地理"},0)),IF(I1341=2,INDEX(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1341,{"单项选择","阅读理解","信息匹配","完形填空","短文填空","单句填空","短文改错","单句改错","句型转换","翻译短语","翻译句子","词汇/短语及固搭","完成句子","听力"},0)),"")), "")</f>
        <v/>
      </c>
      <c r="E1341" s="21" t="str">
        <f t="shared" si="164"/>
        <v>知识点</v>
      </c>
      <c r="F1341" s="21" t="str">
        <f t="shared" si="165"/>
        <v>亚</v>
      </c>
      <c r="G1341" s="21" t="str">
        <f>INDEX( {"body","discipline","area","topic","point"},MATCH(E1341,{"知识体","知识域","知识区","知识主题","知识点"},0))</f>
        <v>point</v>
      </c>
      <c r="H1341" s="21" t="str">
        <f>INDEX( {"super","just","sub","infras"},MATCH(F1341,{"超","恰","亚","次"},0))</f>
        <v>sub</v>
      </c>
      <c r="I1341" s="21">
        <f>MATCH(E1341,{"知识体","知识域","知识区","知识主题","知识点"},0)-1</f>
        <v>4</v>
      </c>
      <c r="J1341" s="21">
        <f>MATCH(F1341,{"超","恰","亚","次"},0)-1</f>
        <v>2</v>
      </c>
      <c r="K1341" s="21" t="str">
        <f t="shared" si="166"/>
        <v>生物</v>
      </c>
      <c r="L1341" s="26" t="s">
        <v>2161</v>
      </c>
      <c r="M1341" s="23"/>
      <c r="N1341" s="23"/>
      <c r="O1341" s="24" t="str">
        <f t="shared" si="160"/>
        <v xml:space="preserve">
  - 
    name:  ZW型性别决定的伴性遗传
    title:  ZW型性别决定的伴性遗传
    description: 
    koLyro: point
    koLyri:  sub
    son: </v>
      </c>
      <c r="P1341" s="27" t="str">
        <f t="shared" si="167"/>
        <v xml:space="preserve">
            - 
              name:  ZW型性别决定的伴性遗传
              title:  ZW型性别决定的伴性遗传
              description: 
              koLyro: point
              koLyri:  sub
              son: </v>
      </c>
    </row>
    <row r="1342" spans="1:16" ht="15" customHeight="1">
      <c r="A1342" s="20">
        <f t="shared" si="161"/>
        <v>5</v>
      </c>
      <c r="B1342" s="21" t="str">
        <f t="shared" si="162"/>
        <v>知识亚点</v>
      </c>
      <c r="C1342" s="21" t="str">
        <f t="shared" si="163"/>
        <v>绘制遗传系谱图</v>
      </c>
      <c r="D1342" s="21" t="str">
        <f>IFERROR(IF(I1342=1,INDEX( {"chinese","english","math","physics","chemistry","biology","politics","history","geography"},MATCH(C1342,{"语文","英语","数学","物理","化学","生物","政治","历史","地理"},0)),IF(I1342=2,INDEX(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1342,{"单项选择","阅读理解","信息匹配","完形填空","短文填空","单句填空","短文改错","单句改错","句型转换","翻译短语","翻译句子","词汇/短语及固搭","完成句子","听力"},0)),"")), "")</f>
        <v/>
      </c>
      <c r="E1342" s="21" t="str">
        <f t="shared" si="164"/>
        <v>知识点</v>
      </c>
      <c r="F1342" s="21" t="str">
        <f t="shared" si="165"/>
        <v>亚</v>
      </c>
      <c r="G1342" s="21" t="str">
        <f>INDEX( {"body","discipline","area","topic","point"},MATCH(E1342,{"知识体","知识域","知识区","知识主题","知识点"},0))</f>
        <v>point</v>
      </c>
      <c r="H1342" s="21" t="str">
        <f>INDEX( {"super","just","sub","infras"},MATCH(F1342,{"超","恰","亚","次"},0))</f>
        <v>sub</v>
      </c>
      <c r="I1342" s="21">
        <f>MATCH(E1342,{"知识体","知识域","知识区","知识主题","知识点"},0)-1</f>
        <v>4</v>
      </c>
      <c r="J1342" s="21">
        <f>MATCH(F1342,{"超","恰","亚","次"},0)-1</f>
        <v>2</v>
      </c>
      <c r="K1342" s="21" t="str">
        <f t="shared" si="166"/>
        <v>生物</v>
      </c>
      <c r="L1342" s="26" t="s">
        <v>2162</v>
      </c>
      <c r="M1342" s="23"/>
      <c r="N1342" s="23"/>
      <c r="O1342" s="24" t="str">
        <f t="shared" si="160"/>
        <v xml:space="preserve">
  - 
    name:  绘制遗传系谱图
    title:  绘制遗传系谱图
    description: 
    koLyro: point
    koLyri:  sub
    son: </v>
      </c>
      <c r="P1342" s="27" t="str">
        <f t="shared" si="167"/>
        <v xml:space="preserve">
            - 
              name:  绘制遗传系谱图
              title:  绘制遗传系谱图
              description: 
              koLyro: point
              koLyri:  sub
              son: </v>
      </c>
    </row>
    <row r="1343" spans="1:16" ht="15" customHeight="1">
      <c r="A1343" s="20">
        <f t="shared" si="161"/>
        <v>4</v>
      </c>
      <c r="B1343" s="21" t="str">
        <f t="shared" si="162"/>
        <v>知识点</v>
      </c>
      <c r="C1343" s="21" t="str">
        <f t="shared" si="163"/>
        <v>X 、Y染色体上基因传递规律</v>
      </c>
      <c r="D1343" s="21" t="str">
        <f>IFERROR(IF(I1343=1,INDEX( {"chinese","english","math","physics","chemistry","biology","politics","history","geography"},MATCH(C1343,{"语文","英语","数学","物理","化学","生物","政治","历史","地理"},0)),IF(I1343=2,INDEX(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1343,{"单项选择","阅读理解","信息匹配","完形填空","短文填空","单句填空","短文改错","单句改错","句型转换","翻译短语","翻译句子","词汇/短语及固搭","完成句子","听力"},0)),"")), "")</f>
        <v/>
      </c>
      <c r="E1343" s="21" t="str">
        <f t="shared" si="164"/>
        <v>知识点</v>
      </c>
      <c r="F1343" s="21" t="str">
        <f t="shared" si="165"/>
        <v>恰</v>
      </c>
      <c r="G1343" s="21" t="str">
        <f>INDEX( {"body","discipline","area","topic","point"},MATCH(E1343,{"知识体","知识域","知识区","知识主题","知识点"},0))</f>
        <v>point</v>
      </c>
      <c r="H1343" s="21" t="str">
        <f>INDEX( {"super","just","sub","infras"},MATCH(F1343,{"超","恰","亚","次"},0))</f>
        <v>just</v>
      </c>
      <c r="I1343" s="21">
        <f>MATCH(E1343,{"知识体","知识域","知识区","知识主题","知识点"},0)-1</f>
        <v>4</v>
      </c>
      <c r="J1343" s="21">
        <f>MATCH(F1343,{"超","恰","亚","次"},0)-1</f>
        <v>1</v>
      </c>
      <c r="K1343" s="21" t="str">
        <f t="shared" si="166"/>
        <v>生物</v>
      </c>
      <c r="L1343" s="26" t="s">
        <v>2163</v>
      </c>
      <c r="M1343" s="23"/>
      <c r="N1343" s="23"/>
      <c r="O1343" s="24" t="str">
        <f t="shared" si="160"/>
        <v xml:space="preserve">
  - 
    name:  X 、Y染色体上基因传递规律
    title:  X 、Y染色体上基因传递规律
    description: 
    koLyro: point
    koLyri:  just
    son: </v>
      </c>
      <c r="P1343" s="27" t="str">
        <f t="shared" si="167"/>
        <v xml:space="preserve">
          - 
            name:  X 、Y染色体上基因传递规律
            title:  X 、Y染色体上基因传递规律
            description: 
            koLyro: point
            koLyri:  just
            son: </v>
      </c>
    </row>
    <row r="1344" spans="1:16" ht="15" customHeight="1">
      <c r="A1344" s="20">
        <f t="shared" si="161"/>
        <v>5</v>
      </c>
      <c r="B1344" s="21" t="str">
        <f t="shared" si="162"/>
        <v>知识亚点</v>
      </c>
      <c r="C1344" s="21" t="str">
        <f t="shared" si="163"/>
        <v>X 、Y染色体同源区段上基因的遗传(伴X遗传、伴Y遗传)</v>
      </c>
      <c r="D1344" s="21" t="str">
        <f>IFERROR(IF(I1344=1,INDEX( {"chinese","english","math","physics","chemistry","biology","politics","history","geography"},MATCH(C1344,{"语文","英语","数学","物理","化学","生物","政治","历史","地理"},0)),IF(I1344=2,INDEX(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1344,{"单项选择","阅读理解","信息匹配","完形填空","短文填空","单句填空","短文改错","单句改错","句型转换","翻译短语","翻译句子","词汇/短语及固搭","完成句子","听力"},0)),"")), "")</f>
        <v/>
      </c>
      <c r="E1344" s="21" t="str">
        <f t="shared" si="164"/>
        <v>知识点</v>
      </c>
      <c r="F1344" s="21" t="str">
        <f t="shared" si="165"/>
        <v>亚</v>
      </c>
      <c r="G1344" s="21" t="str">
        <f>INDEX( {"body","discipline","area","topic","point"},MATCH(E1344,{"知识体","知识域","知识区","知识主题","知识点"},0))</f>
        <v>point</v>
      </c>
      <c r="H1344" s="21" t="str">
        <f>INDEX( {"super","just","sub","infras"},MATCH(F1344,{"超","恰","亚","次"},0))</f>
        <v>sub</v>
      </c>
      <c r="I1344" s="21">
        <f>MATCH(E1344,{"知识体","知识域","知识区","知识主题","知识点"},0)-1</f>
        <v>4</v>
      </c>
      <c r="J1344" s="21">
        <f>MATCH(F1344,{"超","恰","亚","次"},0)-1</f>
        <v>2</v>
      </c>
      <c r="K1344" s="21" t="str">
        <f t="shared" si="166"/>
        <v>生物</v>
      </c>
      <c r="L1344" s="26" t="s">
        <v>2164</v>
      </c>
      <c r="M1344" s="23"/>
      <c r="N1344" s="23"/>
      <c r="O1344" s="24" t="str">
        <f t="shared" si="160"/>
        <v xml:space="preserve">
  - 
    name:  X 、Y染色体同源区段上基因的遗传(伴X遗传、伴Y遗传)
    title:  X 、Y染色体同源区段上基因的遗传(伴X遗传、伴Y遗传)
    description: 
    koLyro: point
    koLyri:  sub
    son: </v>
      </c>
      <c r="P1344" s="27" t="str">
        <f t="shared" si="167"/>
        <v xml:space="preserve">
            - 
              name:  X 、Y染色体同源区段上基因的遗传(伴X遗传、伴Y遗传)
              title:  X 、Y染色体同源区段上基因的遗传(伴X遗传、伴Y遗传)
              description: 
              koLyro: point
              koLyri:  sub
              son: </v>
      </c>
    </row>
    <row r="1345" spans="1:16" ht="15" customHeight="1">
      <c r="A1345" s="20">
        <f t="shared" si="161"/>
        <v>5</v>
      </c>
      <c r="B1345" s="21" t="str">
        <f t="shared" si="162"/>
        <v>知识亚点</v>
      </c>
      <c r="C1345" s="21" t="str">
        <f t="shared" si="163"/>
        <v>X 、Y染色体非同源区段上基因的遗传</v>
      </c>
      <c r="D1345" s="21" t="str">
        <f>IFERROR(IF(I1345=1,INDEX( {"chinese","english","math","physics","chemistry","biology","politics","history","geography"},MATCH(C1345,{"语文","英语","数学","物理","化学","生物","政治","历史","地理"},0)),IF(I1345=2,INDEX(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1345,{"单项选择","阅读理解","信息匹配","完形填空","短文填空","单句填空","短文改错","单句改错","句型转换","翻译短语","翻译句子","词汇/短语及固搭","完成句子","听力"},0)),"")), "")</f>
        <v/>
      </c>
      <c r="E1345" s="21" t="str">
        <f t="shared" si="164"/>
        <v>知识点</v>
      </c>
      <c r="F1345" s="21" t="str">
        <f t="shared" si="165"/>
        <v>亚</v>
      </c>
      <c r="G1345" s="21" t="str">
        <f>INDEX( {"body","discipline","area","topic","point"},MATCH(E1345,{"知识体","知识域","知识区","知识主题","知识点"},0))</f>
        <v>point</v>
      </c>
      <c r="H1345" s="21" t="str">
        <f>INDEX( {"super","just","sub","infras"},MATCH(F1345,{"超","恰","亚","次"},0))</f>
        <v>sub</v>
      </c>
      <c r="I1345" s="21">
        <f>MATCH(E1345,{"知识体","知识域","知识区","知识主题","知识点"},0)-1</f>
        <v>4</v>
      </c>
      <c r="J1345" s="21">
        <f>MATCH(F1345,{"超","恰","亚","次"},0)-1</f>
        <v>2</v>
      </c>
      <c r="K1345" s="21" t="str">
        <f t="shared" si="166"/>
        <v>生物</v>
      </c>
      <c r="L1345" s="26" t="s">
        <v>2165</v>
      </c>
      <c r="M1345" s="23"/>
      <c r="N1345" s="23"/>
      <c r="O1345" s="24" t="str">
        <f t="shared" si="160"/>
        <v xml:space="preserve">
  - 
    name:  X 、Y染色体非同源区段上基因的遗传
    title:  X 、Y染色体非同源区段上基因的遗传
    description: 
    koLyro: point
    koLyri:  sub
    son: </v>
      </c>
      <c r="P1345" s="27" t="str">
        <f t="shared" si="167"/>
        <v xml:space="preserve">
            - 
              name:  X 、Y染色体非同源区段上基因的遗传
              title:  X 、Y染色体非同源区段上基因的遗传
              description: 
              koLyro: point
              koLyri:  sub
              son: </v>
      </c>
    </row>
    <row r="1346" spans="1:16" ht="15" customHeight="1">
      <c r="A1346" s="20">
        <f t="shared" si="161"/>
        <v>4</v>
      </c>
      <c r="B1346" s="21" t="str">
        <f t="shared" si="162"/>
        <v>知识点</v>
      </c>
      <c r="C1346" s="21" t="str">
        <f t="shared" si="163"/>
        <v>探究遗传方式的实验设计</v>
      </c>
      <c r="D1346" s="21" t="str">
        <f>IFERROR(IF(I1346=1,INDEX( {"chinese","english","math","physics","chemistry","biology","politics","history","geography"},MATCH(C1346,{"语文","英语","数学","物理","化学","生物","政治","历史","地理"},0)),IF(I1346=2,INDEX(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1346,{"单项选择","阅读理解","信息匹配","完形填空","短文填空","单句填空","短文改错","单句改错","句型转换","翻译短语","翻译句子","词汇/短语及固搭","完成句子","听力"},0)),"")), "")</f>
        <v/>
      </c>
      <c r="E1346" s="21" t="str">
        <f t="shared" si="164"/>
        <v>知识点</v>
      </c>
      <c r="F1346" s="21" t="str">
        <f t="shared" si="165"/>
        <v>恰</v>
      </c>
      <c r="G1346" s="21" t="str">
        <f>INDEX( {"body","discipline","area","topic","point"},MATCH(E1346,{"知识体","知识域","知识区","知识主题","知识点"},0))</f>
        <v>point</v>
      </c>
      <c r="H1346" s="21" t="str">
        <f>INDEX( {"super","just","sub","infras"},MATCH(F1346,{"超","恰","亚","次"},0))</f>
        <v>just</v>
      </c>
      <c r="I1346" s="21">
        <f>MATCH(E1346,{"知识体","知识域","知识区","知识主题","知识点"},0)-1</f>
        <v>4</v>
      </c>
      <c r="J1346" s="21">
        <f>MATCH(F1346,{"超","恰","亚","次"},0)-1</f>
        <v>1</v>
      </c>
      <c r="K1346" s="21" t="str">
        <f t="shared" si="166"/>
        <v>生物</v>
      </c>
      <c r="L1346" s="26" t="s">
        <v>2166</v>
      </c>
      <c r="M1346" s="23"/>
      <c r="N1346" s="23"/>
      <c r="O1346" s="24" t="str">
        <f t="shared" si="160"/>
        <v xml:space="preserve">
  - 
    name:  探究遗传方式的实验设计
    title:  探究遗传方式的实验设计
    description: 
    koLyro: point
    koLyri:  just
    son: </v>
      </c>
      <c r="P1346" s="27" t="str">
        <f t="shared" si="167"/>
        <v xml:space="preserve">
          - 
            name:  探究遗传方式的实验设计
            title:  探究遗传方式的实验设计
            description: 
            koLyro: point
            koLyri:  just
            son: </v>
      </c>
    </row>
    <row r="1347" spans="1:16" ht="15" customHeight="1">
      <c r="A1347" s="20">
        <f t="shared" si="161"/>
        <v>5</v>
      </c>
      <c r="B1347" s="21" t="str">
        <f t="shared" si="162"/>
        <v>知识亚点</v>
      </c>
      <c r="C1347" s="21" t="str">
        <f t="shared" si="163"/>
        <v>细胞质遗传（母系遗传）</v>
      </c>
      <c r="D1347" s="21" t="str">
        <f>IFERROR(IF(I1347=1,INDEX( {"chinese","english","math","physics","chemistry","biology","politics","history","geography"},MATCH(C1347,{"语文","英语","数学","物理","化学","生物","政治","历史","地理"},0)),IF(I1347=2,INDEX(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1347,{"单项选择","阅读理解","信息匹配","完形填空","短文填空","单句填空","短文改错","单句改错","句型转换","翻译短语","翻译句子","词汇/短语及固搭","完成句子","听力"},0)),"")), "")</f>
        <v/>
      </c>
      <c r="E1347" s="21" t="str">
        <f t="shared" si="164"/>
        <v>知识点</v>
      </c>
      <c r="F1347" s="21" t="str">
        <f t="shared" si="165"/>
        <v>亚</v>
      </c>
      <c r="G1347" s="21" t="str">
        <f>INDEX( {"body","discipline","area","topic","point"},MATCH(E1347,{"知识体","知识域","知识区","知识主题","知识点"},0))</f>
        <v>point</v>
      </c>
      <c r="H1347" s="21" t="str">
        <f>INDEX( {"super","just","sub","infras"},MATCH(F1347,{"超","恰","亚","次"},0))</f>
        <v>sub</v>
      </c>
      <c r="I1347" s="21">
        <f>MATCH(E1347,{"知识体","知识域","知识区","知识主题","知识点"},0)-1</f>
        <v>4</v>
      </c>
      <c r="J1347" s="21">
        <f>MATCH(F1347,{"超","恰","亚","次"},0)-1</f>
        <v>2</v>
      </c>
      <c r="K1347" s="21" t="str">
        <f t="shared" si="166"/>
        <v>生物</v>
      </c>
      <c r="L1347" s="26" t="s">
        <v>2167</v>
      </c>
      <c r="M1347" s="23"/>
      <c r="N1347" s="23"/>
      <c r="O1347" s="24" t="str">
        <f t="shared" ref="O1347:O1410" si="168">SUBSTITUTE(SUBSTITUTE(SUBSTITUTE(SUBSTITUTE($O$1,"NAME",IF(D1347="",C1347,D1347)),"TITLE",C1347),"KO_LYRO",G1347),"KO_LYRI",H1347)</f>
        <v xml:space="preserve">
  - 
    name:  细胞质遗传（母系遗传）
    title:  细胞质遗传（母系遗传）
    description: 
    koLyro: point
    koLyri:  sub
    son: </v>
      </c>
      <c r="P1347" s="27" t="str">
        <f t="shared" si="167"/>
        <v xml:space="preserve">
            - 
              name:  细胞质遗传（母系遗传）
              title:  细胞质遗传（母系遗传）
              description: 
              koLyro: point
              koLyri:  sub
              son: </v>
      </c>
    </row>
    <row r="1348" spans="1:16" ht="15" customHeight="1">
      <c r="A1348" s="20">
        <f t="shared" ref="A1348:A1411" si="169">IFERROR(FIND("├",L1348),0)</f>
        <v>5</v>
      </c>
      <c r="B1348" s="21" t="str">
        <f t="shared" ref="B1348:B1411" si="170">MID(L1348,FIND("«",L1348)+1,FIND("»",L1348)-FIND("«",L1348)-1)</f>
        <v>知识亚点</v>
      </c>
      <c r="C1348" s="21" t="str">
        <f t="shared" ref="C1348:C1411" si="171">RIGHT(L1348,LEN(L1348)-FIND("»",L1348))</f>
        <v>探究基因位于X染色体上还是位于常染色体上</v>
      </c>
      <c r="D1348" s="21" t="str">
        <f>IFERROR(IF(I1348=1,INDEX( {"chinese","english","math","physics","chemistry","biology","politics","history","geography"},MATCH(C1348,{"语文","英语","数学","物理","化学","生物","政治","历史","地理"},0)),IF(I1348=2,INDEX(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1348,{"单项选择","阅读理解","信息匹配","完形填空","短文填空","单句填空","短文改错","单句改错","句型转换","翻译短语","翻译句子","词汇/短语及固搭","完成句子","听力"},0)),"")), "")</f>
        <v/>
      </c>
      <c r="E1348" s="21" t="str">
        <f t="shared" ref="E1348:E1411" si="172">SUBSTITUTE(SUBSTITUTE(SUBSTITUTE(SUBSTITUTE(B1348,"超",""),"恰",""),"亚",""),"次","")</f>
        <v>知识点</v>
      </c>
      <c r="F1348" s="21" t="str">
        <f t="shared" ref="F1348:F1411" si="173">IF(IFERROR(FIND("超",B1348),-1)&gt;0,"超",  IF(IFERROR(FIND("亚",B1348),-1)&gt;0,"亚",   IF(IFERROR(FIND("次",B1348),-1)&gt;0,"次",    "恰"  )))</f>
        <v>亚</v>
      </c>
      <c r="G1348" s="21" t="str">
        <f>INDEX( {"body","discipline","area","topic","point"},MATCH(E1348,{"知识体","知识域","知识区","知识主题","知识点"},0))</f>
        <v>point</v>
      </c>
      <c r="H1348" s="21" t="str">
        <f>INDEX( {"super","just","sub","infras"},MATCH(F1348,{"超","恰","亚","次"},0))</f>
        <v>sub</v>
      </c>
      <c r="I1348" s="21">
        <f>MATCH(E1348,{"知识体","知识域","知识区","知识主题","知识点"},0)-1</f>
        <v>4</v>
      </c>
      <c r="J1348" s="21">
        <f>MATCH(F1348,{"超","恰","亚","次"},0)-1</f>
        <v>2</v>
      </c>
      <c r="K1348" s="21" t="str">
        <f t="shared" ref="K1348:K1411" si="174">IF(I1348=0,"",IF(I1348=1,C1348,K1347))</f>
        <v>生物</v>
      </c>
      <c r="L1348" s="26" t="s">
        <v>2168</v>
      </c>
      <c r="M1348" s="23"/>
      <c r="N1348" s="23"/>
      <c r="O1348" s="24" t="str">
        <f t="shared" si="168"/>
        <v xml:space="preserve">
  - 
    name:  探究基因位于X染色体上还是位于常染色体上
    title:  探究基因位于X染色体上还是位于常染色体上
    description: 
    koLyro: point
    koLyri:  sub
    son: </v>
      </c>
      <c r="P1348" s="27" t="str">
        <f t="shared" si="167"/>
        <v xml:space="preserve">
            - 
              name:  探究基因位于X染色体上还是位于常染色体上
              title:  探究基因位于X染色体上还是位于常染色体上
              description: 
              koLyro: point
              koLyri:  sub
              son: </v>
      </c>
    </row>
    <row r="1349" spans="1:16" ht="15" customHeight="1">
      <c r="A1349" s="20">
        <f t="shared" si="169"/>
        <v>5</v>
      </c>
      <c r="B1349" s="21" t="str">
        <f t="shared" si="170"/>
        <v>知识亚点</v>
      </c>
      <c r="C1349" s="21" t="str">
        <f t="shared" si="171"/>
        <v>探究基因是X、Y染色体的同源区段的遗传，还是非同源区段的遗传</v>
      </c>
      <c r="D1349" s="21" t="str">
        <f>IFERROR(IF(I1349=1,INDEX( {"chinese","english","math","physics","chemistry","biology","politics","history","geography"},MATCH(C1349,{"语文","英语","数学","物理","化学","生物","政治","历史","地理"},0)),IF(I1349=2,INDEX(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1349,{"单项选择","阅读理解","信息匹配","完形填空","短文填空","单句填空","短文改错","单句改错","句型转换","翻译短语","翻译句子","词汇/短语及固搭","完成句子","听力"},0)),"")), "")</f>
        <v/>
      </c>
      <c r="E1349" s="21" t="str">
        <f t="shared" si="172"/>
        <v>知识点</v>
      </c>
      <c r="F1349" s="21" t="str">
        <f t="shared" si="173"/>
        <v>亚</v>
      </c>
      <c r="G1349" s="21" t="str">
        <f>INDEX( {"body","discipline","area","topic","point"},MATCH(E1349,{"知识体","知识域","知识区","知识主题","知识点"},0))</f>
        <v>point</v>
      </c>
      <c r="H1349" s="21" t="str">
        <f>INDEX( {"super","just","sub","infras"},MATCH(F1349,{"超","恰","亚","次"},0))</f>
        <v>sub</v>
      </c>
      <c r="I1349" s="21">
        <f>MATCH(E1349,{"知识体","知识域","知识区","知识主题","知识点"},0)-1</f>
        <v>4</v>
      </c>
      <c r="J1349" s="21">
        <f>MATCH(F1349,{"超","恰","亚","次"},0)-1</f>
        <v>2</v>
      </c>
      <c r="K1349" s="21" t="str">
        <f t="shared" si="174"/>
        <v>生物</v>
      </c>
      <c r="L1349" s="26" t="s">
        <v>2169</v>
      </c>
      <c r="M1349" s="23"/>
      <c r="N1349" s="23"/>
      <c r="O1349" s="24" t="str">
        <f t="shared" si="168"/>
        <v xml:space="preserve">
  - 
    name:  探究基因是X、Y染色体的同源区段的遗传，还是非同源区段的遗传
    title:  探究基因是X、Y染色体的同源区段的遗传，还是非同源区段的遗传
    description: 
    koLyro: point
    koLyri:  sub
    son: </v>
      </c>
      <c r="P1349" s="27" t="str">
        <f t="shared" ref="P1349:P1412" si="175">SUBSTITUTE(O1349,CHAR(10),CHAR(10)&amp;REPT("  ",A1349))</f>
        <v xml:space="preserve">
            - 
              name:  探究基因是X、Y染色体的同源区段的遗传，还是非同源区段的遗传
              title:  探究基因是X、Y染色体的同源区段的遗传，还是非同源区段的遗传
              description: 
              koLyro: point
              koLyri:  sub
              son: </v>
      </c>
    </row>
    <row r="1350" spans="1:16" ht="15" customHeight="1">
      <c r="A1350" s="20">
        <f t="shared" si="169"/>
        <v>5</v>
      </c>
      <c r="B1350" s="21" t="str">
        <f t="shared" si="170"/>
        <v>知识亚点</v>
      </c>
      <c r="C1350" s="21" t="str">
        <f t="shared" si="171"/>
        <v>探究生物性状的改变是由基因还是由环境因素引起的</v>
      </c>
      <c r="D1350" s="21" t="str">
        <f>IFERROR(IF(I1350=1,INDEX( {"chinese","english","math","physics","chemistry","biology","politics","history","geography"},MATCH(C1350,{"语文","英语","数学","物理","化学","生物","政治","历史","地理"},0)),IF(I1350=2,INDEX(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1350,{"单项选择","阅读理解","信息匹配","完形填空","短文填空","单句填空","短文改错","单句改错","句型转换","翻译短语","翻译句子","词汇/短语及固搭","完成句子","听力"},0)),"")), "")</f>
        <v/>
      </c>
      <c r="E1350" s="21" t="str">
        <f t="shared" si="172"/>
        <v>知识点</v>
      </c>
      <c r="F1350" s="21" t="str">
        <f t="shared" si="173"/>
        <v>亚</v>
      </c>
      <c r="G1350" s="21" t="str">
        <f>INDEX( {"body","discipline","area","topic","point"},MATCH(E1350,{"知识体","知识域","知识区","知识主题","知识点"},0))</f>
        <v>point</v>
      </c>
      <c r="H1350" s="21" t="str">
        <f>INDEX( {"super","just","sub","infras"},MATCH(F1350,{"超","恰","亚","次"},0))</f>
        <v>sub</v>
      </c>
      <c r="I1350" s="21">
        <f>MATCH(E1350,{"知识体","知识域","知识区","知识主题","知识点"},0)-1</f>
        <v>4</v>
      </c>
      <c r="J1350" s="21">
        <f>MATCH(F1350,{"超","恰","亚","次"},0)-1</f>
        <v>2</v>
      </c>
      <c r="K1350" s="21" t="str">
        <f t="shared" si="174"/>
        <v>生物</v>
      </c>
      <c r="L1350" s="26" t="s">
        <v>2170</v>
      </c>
      <c r="M1350" s="23"/>
      <c r="N1350" s="23"/>
      <c r="O1350" s="24" t="str">
        <f t="shared" si="168"/>
        <v xml:space="preserve">
  - 
    name:  探究生物性状的改变是由基因还是由环境因素引起的
    title:  探究生物性状的改变是由基因还是由环境因素引起的
    description: 
    koLyro: point
    koLyri:  sub
    son: </v>
      </c>
      <c r="P1350" s="27" t="str">
        <f t="shared" si="175"/>
        <v xml:space="preserve">
            - 
              name:  探究生物性状的改变是由基因还是由环境因素引起的
              title:  探究生物性状的改变是由基因还是由环境因素引起的
              description: 
              koLyro: point
              koLyri:  sub
              son: </v>
      </c>
    </row>
    <row r="1351" spans="1:16" ht="15" customHeight="1">
      <c r="A1351" s="20">
        <f t="shared" si="169"/>
        <v>5</v>
      </c>
      <c r="B1351" s="21" t="str">
        <f t="shared" si="170"/>
        <v>知识亚点</v>
      </c>
      <c r="C1351" s="21" t="str">
        <f t="shared" si="171"/>
        <v>两对相对性状的基因位置的判定</v>
      </c>
      <c r="D1351" s="21" t="str">
        <f>IFERROR(IF(I1351=1,INDEX( {"chinese","english","math","physics","chemistry","biology","politics","history","geography"},MATCH(C1351,{"语文","英语","数学","物理","化学","生物","政治","历史","地理"},0)),IF(I1351=2,INDEX(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1351,{"单项选择","阅读理解","信息匹配","完形填空","短文填空","单句填空","短文改错","单句改错","句型转换","翻译短语","翻译句子","词汇/短语及固搭","完成句子","听力"},0)),"")), "")</f>
        <v/>
      </c>
      <c r="E1351" s="21" t="str">
        <f t="shared" si="172"/>
        <v>知识点</v>
      </c>
      <c r="F1351" s="21" t="str">
        <f t="shared" si="173"/>
        <v>亚</v>
      </c>
      <c r="G1351" s="21" t="str">
        <f>INDEX( {"body","discipline","area","topic","point"},MATCH(E1351,{"知识体","知识域","知识区","知识主题","知识点"},0))</f>
        <v>point</v>
      </c>
      <c r="H1351" s="21" t="str">
        <f>INDEX( {"super","just","sub","infras"},MATCH(F1351,{"超","恰","亚","次"},0))</f>
        <v>sub</v>
      </c>
      <c r="I1351" s="21">
        <f>MATCH(E1351,{"知识体","知识域","知识区","知识主题","知识点"},0)-1</f>
        <v>4</v>
      </c>
      <c r="J1351" s="21">
        <f>MATCH(F1351,{"超","恰","亚","次"},0)-1</f>
        <v>2</v>
      </c>
      <c r="K1351" s="21" t="str">
        <f t="shared" si="174"/>
        <v>生物</v>
      </c>
      <c r="L1351" s="26" t="s">
        <v>2171</v>
      </c>
      <c r="M1351" s="23"/>
      <c r="N1351" s="23"/>
      <c r="O1351" s="24" t="str">
        <f t="shared" si="168"/>
        <v xml:space="preserve">
  - 
    name:  两对相对性状的基因位置的判定
    title:  两对相对性状的基因位置的判定
    description: 
    koLyro: point
    koLyri:  sub
    son: </v>
      </c>
      <c r="P1351" s="27" t="str">
        <f t="shared" si="175"/>
        <v xml:space="preserve">
            - 
              name:  两对相对性状的基因位置的判定
              title:  两对相对性状的基因位置的判定
              description: 
              koLyro: point
              koLyri:  sub
              son: </v>
      </c>
    </row>
    <row r="1352" spans="1:16" ht="15" customHeight="1">
      <c r="A1352" s="20">
        <f t="shared" si="169"/>
        <v>3</v>
      </c>
      <c r="B1352" s="21" t="str">
        <f t="shared" si="170"/>
        <v>知识主题</v>
      </c>
      <c r="C1352" s="21" t="str">
        <f t="shared" si="171"/>
        <v>6.人类遗传病</v>
      </c>
      <c r="D1352" s="21" t="str">
        <f>IFERROR(IF(I1352=1,INDEX( {"chinese","english","math","physics","chemistry","biology","politics","history","geography"},MATCH(C1352,{"语文","英语","数学","物理","化学","生物","政治","历史","地理"},0)),IF(I1352=2,INDEX(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1352,{"单项选择","阅读理解","信息匹配","完形填空","短文填空","单句填空","短文改错","单句改错","句型转换","翻译短语","翻译句子","词汇/短语及固搭","完成句子","听力"},0)),"")), "")</f>
        <v/>
      </c>
      <c r="E1352" s="21" t="str">
        <f t="shared" si="172"/>
        <v>知识主题</v>
      </c>
      <c r="F1352" s="21" t="str">
        <f t="shared" si="173"/>
        <v>恰</v>
      </c>
      <c r="G1352" s="21" t="str">
        <f>INDEX( {"body","discipline","area","topic","point"},MATCH(E1352,{"知识体","知识域","知识区","知识主题","知识点"},0))</f>
        <v>topic</v>
      </c>
      <c r="H1352" s="21" t="str">
        <f>INDEX( {"super","just","sub","infras"},MATCH(F1352,{"超","恰","亚","次"},0))</f>
        <v>just</v>
      </c>
      <c r="I1352" s="21">
        <f>MATCH(E1352,{"知识体","知识域","知识区","知识主题","知识点"},0)-1</f>
        <v>3</v>
      </c>
      <c r="J1352" s="21">
        <f>MATCH(F1352,{"超","恰","亚","次"},0)-1</f>
        <v>1</v>
      </c>
      <c r="K1352" s="21" t="str">
        <f t="shared" si="174"/>
        <v>生物</v>
      </c>
      <c r="L1352" s="26" t="s">
        <v>2172</v>
      </c>
      <c r="M1352" s="23"/>
      <c r="N1352" s="23"/>
      <c r="O1352" s="24" t="str">
        <f t="shared" si="168"/>
        <v xml:space="preserve">
  - 
    name:  6.人类遗传病
    title:  6.人类遗传病
    description: 
    koLyro: topic
    koLyri:  just
    son: </v>
      </c>
      <c r="P1352" s="27" t="str">
        <f t="shared" si="175"/>
        <v xml:space="preserve">
        - 
          name:  6.人类遗传病
          title:  6.人类遗传病
          description: 
          koLyro: topic
          koLyri:  just
          son: </v>
      </c>
    </row>
    <row r="1353" spans="1:16" ht="15" customHeight="1">
      <c r="A1353" s="20">
        <f t="shared" si="169"/>
        <v>4</v>
      </c>
      <c r="B1353" s="21" t="str">
        <f t="shared" si="170"/>
        <v>知识点</v>
      </c>
      <c r="C1353" s="21" t="str">
        <f t="shared" si="171"/>
        <v>人类遗传病的概念</v>
      </c>
      <c r="D1353" s="21" t="str">
        <f>IFERROR(IF(I1353=1,INDEX( {"chinese","english","math","physics","chemistry","biology","politics","history","geography"},MATCH(C1353,{"语文","英语","数学","物理","化学","生物","政治","历史","地理"},0)),IF(I1353=2,INDEX(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1353,{"单项选择","阅读理解","信息匹配","完形填空","短文填空","单句填空","短文改错","单句改错","句型转换","翻译短语","翻译句子","词汇/短语及固搭","完成句子","听力"},0)),"")), "")</f>
        <v/>
      </c>
      <c r="E1353" s="21" t="str">
        <f t="shared" si="172"/>
        <v>知识点</v>
      </c>
      <c r="F1353" s="21" t="str">
        <f t="shared" si="173"/>
        <v>恰</v>
      </c>
      <c r="G1353" s="21" t="str">
        <f>INDEX( {"body","discipline","area","topic","point"},MATCH(E1353,{"知识体","知识域","知识区","知识主题","知识点"},0))</f>
        <v>point</v>
      </c>
      <c r="H1353" s="21" t="str">
        <f>INDEX( {"super","just","sub","infras"},MATCH(F1353,{"超","恰","亚","次"},0))</f>
        <v>just</v>
      </c>
      <c r="I1353" s="21">
        <f>MATCH(E1353,{"知识体","知识域","知识区","知识主题","知识点"},0)-1</f>
        <v>4</v>
      </c>
      <c r="J1353" s="21">
        <f>MATCH(F1353,{"超","恰","亚","次"},0)-1</f>
        <v>1</v>
      </c>
      <c r="K1353" s="21" t="str">
        <f t="shared" si="174"/>
        <v>生物</v>
      </c>
      <c r="L1353" s="26" t="s">
        <v>2173</v>
      </c>
      <c r="M1353" s="23"/>
      <c r="N1353" s="23"/>
      <c r="O1353" s="24" t="str">
        <f t="shared" si="168"/>
        <v xml:space="preserve">
  - 
    name:  人类遗传病的概念
    title:  人类遗传病的概念
    description: 
    koLyro: point
    koLyri:  just
    son: </v>
      </c>
      <c r="P1353" s="27" t="str">
        <f t="shared" si="175"/>
        <v xml:space="preserve">
          - 
            name:  人类遗传病的概念
            title:  人类遗传病的概念
            description: 
            koLyro: point
            koLyri:  just
            son: </v>
      </c>
    </row>
    <row r="1354" spans="1:16" ht="15" customHeight="1">
      <c r="A1354" s="20">
        <f t="shared" si="169"/>
        <v>4</v>
      </c>
      <c r="B1354" s="21" t="str">
        <f t="shared" si="170"/>
        <v>知识点</v>
      </c>
      <c r="C1354" s="21" t="str">
        <f t="shared" si="171"/>
        <v>人类常见遗传病的类型</v>
      </c>
      <c r="D1354" s="21" t="str">
        <f>IFERROR(IF(I1354=1,INDEX( {"chinese","english","math","physics","chemistry","biology","politics","history","geography"},MATCH(C1354,{"语文","英语","数学","物理","化学","生物","政治","历史","地理"},0)),IF(I1354=2,INDEX(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1354,{"单项选择","阅读理解","信息匹配","完形填空","短文填空","单句填空","短文改错","单句改错","句型转换","翻译短语","翻译句子","词汇/短语及固搭","完成句子","听力"},0)),"")), "")</f>
        <v/>
      </c>
      <c r="E1354" s="21" t="str">
        <f t="shared" si="172"/>
        <v>知识点</v>
      </c>
      <c r="F1354" s="21" t="str">
        <f t="shared" si="173"/>
        <v>恰</v>
      </c>
      <c r="G1354" s="21" t="str">
        <f>INDEX( {"body","discipline","area","topic","point"},MATCH(E1354,{"知识体","知识域","知识区","知识主题","知识点"},0))</f>
        <v>point</v>
      </c>
      <c r="H1354" s="21" t="str">
        <f>INDEX( {"super","just","sub","infras"},MATCH(F1354,{"超","恰","亚","次"},0))</f>
        <v>just</v>
      </c>
      <c r="I1354" s="21">
        <f>MATCH(E1354,{"知识体","知识域","知识区","知识主题","知识点"},0)-1</f>
        <v>4</v>
      </c>
      <c r="J1354" s="21">
        <f>MATCH(F1354,{"超","恰","亚","次"},0)-1</f>
        <v>1</v>
      </c>
      <c r="K1354" s="21" t="str">
        <f t="shared" si="174"/>
        <v>生物</v>
      </c>
      <c r="L1354" s="26" t="s">
        <v>2174</v>
      </c>
      <c r="M1354" s="23"/>
      <c r="N1354" s="23"/>
      <c r="O1354" s="24" t="str">
        <f t="shared" si="168"/>
        <v xml:space="preserve">
  - 
    name:  人类常见遗传病的类型
    title:  人类常见遗传病的类型
    description: 
    koLyro: point
    koLyri:  just
    son: </v>
      </c>
      <c r="P1354" s="27" t="str">
        <f t="shared" si="175"/>
        <v xml:space="preserve">
          - 
            name:  人类常见遗传病的类型
            title:  人类常见遗传病的类型
            description: 
            koLyro: point
            koLyri:  just
            son: </v>
      </c>
    </row>
    <row r="1355" spans="1:16" ht="15" customHeight="1">
      <c r="A1355" s="20">
        <f t="shared" si="169"/>
        <v>5</v>
      </c>
      <c r="B1355" s="21" t="str">
        <f t="shared" si="170"/>
        <v>知识亚点</v>
      </c>
      <c r="C1355" s="21" t="str">
        <f t="shared" si="171"/>
        <v>单基因遗传病</v>
      </c>
      <c r="D1355" s="21" t="str">
        <f>IFERROR(IF(I1355=1,INDEX( {"chinese","english","math","physics","chemistry","biology","politics","history","geography"},MATCH(C1355,{"语文","英语","数学","物理","化学","生物","政治","历史","地理"},0)),IF(I1355=2,INDEX(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1355,{"单项选择","阅读理解","信息匹配","完形填空","短文填空","单句填空","短文改错","单句改错","句型转换","翻译短语","翻译句子","词汇/短语及固搭","完成句子","听力"},0)),"")), "")</f>
        <v/>
      </c>
      <c r="E1355" s="21" t="str">
        <f t="shared" si="172"/>
        <v>知识点</v>
      </c>
      <c r="F1355" s="21" t="str">
        <f t="shared" si="173"/>
        <v>亚</v>
      </c>
      <c r="G1355" s="21" t="str">
        <f>INDEX( {"body","discipline","area","topic","point"},MATCH(E1355,{"知识体","知识域","知识区","知识主题","知识点"},0))</f>
        <v>point</v>
      </c>
      <c r="H1355" s="21" t="str">
        <f>INDEX( {"super","just","sub","infras"},MATCH(F1355,{"超","恰","亚","次"},0))</f>
        <v>sub</v>
      </c>
      <c r="I1355" s="21">
        <f>MATCH(E1355,{"知识体","知识域","知识区","知识主题","知识点"},0)-1</f>
        <v>4</v>
      </c>
      <c r="J1355" s="21">
        <f>MATCH(F1355,{"超","恰","亚","次"},0)-1</f>
        <v>2</v>
      </c>
      <c r="K1355" s="21" t="str">
        <f t="shared" si="174"/>
        <v>生物</v>
      </c>
      <c r="L1355" s="26" t="s">
        <v>2175</v>
      </c>
      <c r="M1355" s="23"/>
      <c r="N1355" s="23"/>
      <c r="O1355" s="24" t="str">
        <f t="shared" si="168"/>
        <v xml:space="preserve">
  - 
    name:  单基因遗传病
    title:  单基因遗传病
    description: 
    koLyro: point
    koLyri:  sub
    son: </v>
      </c>
      <c r="P1355" s="27" t="str">
        <f t="shared" si="175"/>
        <v xml:space="preserve">
            - 
              name:  单基因遗传病
              title:  单基因遗传病
              description: 
              koLyro: point
              koLyri:  sub
              son: </v>
      </c>
    </row>
    <row r="1356" spans="1:16" ht="15" customHeight="1">
      <c r="A1356" s="20">
        <f t="shared" si="169"/>
        <v>5</v>
      </c>
      <c r="B1356" s="21" t="str">
        <f t="shared" si="170"/>
        <v>知识亚点</v>
      </c>
      <c r="C1356" s="21" t="str">
        <f t="shared" si="171"/>
        <v>多基因遗传病</v>
      </c>
      <c r="D1356" s="21" t="str">
        <f>IFERROR(IF(I1356=1,INDEX( {"chinese","english","math","physics","chemistry","biology","politics","history","geography"},MATCH(C1356,{"语文","英语","数学","物理","化学","生物","政治","历史","地理"},0)),IF(I1356=2,INDEX(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1356,{"单项选择","阅读理解","信息匹配","完形填空","短文填空","单句填空","短文改错","单句改错","句型转换","翻译短语","翻译句子","词汇/短语及固搭","完成句子","听力"},0)),"")), "")</f>
        <v/>
      </c>
      <c r="E1356" s="21" t="str">
        <f t="shared" si="172"/>
        <v>知识点</v>
      </c>
      <c r="F1356" s="21" t="str">
        <f t="shared" si="173"/>
        <v>亚</v>
      </c>
      <c r="G1356" s="21" t="str">
        <f>INDEX( {"body","discipline","area","topic","point"},MATCH(E1356,{"知识体","知识域","知识区","知识主题","知识点"},0))</f>
        <v>point</v>
      </c>
      <c r="H1356" s="21" t="str">
        <f>INDEX( {"super","just","sub","infras"},MATCH(F1356,{"超","恰","亚","次"},0))</f>
        <v>sub</v>
      </c>
      <c r="I1356" s="21">
        <f>MATCH(E1356,{"知识体","知识域","知识区","知识主题","知识点"},0)-1</f>
        <v>4</v>
      </c>
      <c r="J1356" s="21">
        <f>MATCH(F1356,{"超","恰","亚","次"},0)-1</f>
        <v>2</v>
      </c>
      <c r="K1356" s="21" t="str">
        <f t="shared" si="174"/>
        <v>生物</v>
      </c>
      <c r="L1356" s="26" t="s">
        <v>2176</v>
      </c>
      <c r="M1356" s="23"/>
      <c r="N1356" s="23"/>
      <c r="O1356" s="24" t="str">
        <f t="shared" si="168"/>
        <v xml:space="preserve">
  - 
    name:  多基因遗传病
    title:  多基因遗传病
    description: 
    koLyro: point
    koLyri:  sub
    son: </v>
      </c>
      <c r="P1356" s="27" t="str">
        <f t="shared" si="175"/>
        <v xml:space="preserve">
            - 
              name:  多基因遗传病
              title:  多基因遗传病
              description: 
              koLyro: point
              koLyri:  sub
              son: </v>
      </c>
    </row>
    <row r="1357" spans="1:16" ht="15" customHeight="1">
      <c r="A1357" s="20">
        <f t="shared" si="169"/>
        <v>5</v>
      </c>
      <c r="B1357" s="21" t="str">
        <f t="shared" si="170"/>
        <v>知识亚点</v>
      </c>
      <c r="C1357" s="21" t="str">
        <f t="shared" si="171"/>
        <v>染色体异常遗传病</v>
      </c>
      <c r="D1357" s="21" t="str">
        <f>IFERROR(IF(I1357=1,INDEX( {"chinese","english","math","physics","chemistry","biology","politics","history","geography"},MATCH(C1357,{"语文","英语","数学","物理","化学","生物","政治","历史","地理"},0)),IF(I1357=2,INDEX(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1357,{"单项选择","阅读理解","信息匹配","完形填空","短文填空","单句填空","短文改错","单句改错","句型转换","翻译短语","翻译句子","词汇/短语及固搭","完成句子","听力"},0)),"")), "")</f>
        <v/>
      </c>
      <c r="E1357" s="21" t="str">
        <f t="shared" si="172"/>
        <v>知识点</v>
      </c>
      <c r="F1357" s="21" t="str">
        <f t="shared" si="173"/>
        <v>亚</v>
      </c>
      <c r="G1357" s="21" t="str">
        <f>INDEX( {"body","discipline","area","topic","point"},MATCH(E1357,{"知识体","知识域","知识区","知识主题","知识点"},0))</f>
        <v>point</v>
      </c>
      <c r="H1357" s="21" t="str">
        <f>INDEX( {"super","just","sub","infras"},MATCH(F1357,{"超","恰","亚","次"},0))</f>
        <v>sub</v>
      </c>
      <c r="I1357" s="21">
        <f>MATCH(E1357,{"知识体","知识域","知识区","知识主题","知识点"},0)-1</f>
        <v>4</v>
      </c>
      <c r="J1357" s="21">
        <f>MATCH(F1357,{"超","恰","亚","次"},0)-1</f>
        <v>2</v>
      </c>
      <c r="K1357" s="21" t="str">
        <f t="shared" si="174"/>
        <v>生物</v>
      </c>
      <c r="L1357" s="26" t="s">
        <v>2177</v>
      </c>
      <c r="M1357" s="23"/>
      <c r="N1357" s="23"/>
      <c r="O1357" s="24" t="str">
        <f t="shared" si="168"/>
        <v xml:space="preserve">
  - 
    name:  染色体异常遗传病
    title:  染色体异常遗传病
    description: 
    koLyro: point
    koLyri:  sub
    son: </v>
      </c>
      <c r="P1357" s="27" t="str">
        <f t="shared" si="175"/>
        <v xml:space="preserve">
            - 
              name:  染色体异常遗传病
              title:  染色体异常遗传病
              description: 
              koLyro: point
              koLyri:  sub
              son: </v>
      </c>
    </row>
    <row r="1358" spans="1:16" ht="15" customHeight="1">
      <c r="A1358" s="20">
        <f t="shared" si="169"/>
        <v>4</v>
      </c>
      <c r="B1358" s="21" t="str">
        <f t="shared" si="170"/>
        <v>知识点</v>
      </c>
      <c r="C1358" s="21" t="str">
        <f t="shared" si="171"/>
        <v>遗传系谱图中遗传病遗传方式的判定</v>
      </c>
      <c r="D1358" s="21" t="str">
        <f>IFERROR(IF(I1358=1,INDEX( {"chinese","english","math","physics","chemistry","biology","politics","history","geography"},MATCH(C1358,{"语文","英语","数学","物理","化学","生物","政治","历史","地理"},0)),IF(I1358=2,INDEX(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1358,{"单项选择","阅读理解","信息匹配","完形填空","短文填空","单句填空","短文改错","单句改错","句型转换","翻译短语","翻译句子","词汇/短语及固搭","完成句子","听力"},0)),"")), "")</f>
        <v/>
      </c>
      <c r="E1358" s="21" t="str">
        <f t="shared" si="172"/>
        <v>知识点</v>
      </c>
      <c r="F1358" s="21" t="str">
        <f t="shared" si="173"/>
        <v>恰</v>
      </c>
      <c r="G1358" s="21" t="str">
        <f>INDEX( {"body","discipline","area","topic","point"},MATCH(E1358,{"知识体","知识域","知识区","知识主题","知识点"},0))</f>
        <v>point</v>
      </c>
      <c r="H1358" s="21" t="str">
        <f>INDEX( {"super","just","sub","infras"},MATCH(F1358,{"超","恰","亚","次"},0))</f>
        <v>just</v>
      </c>
      <c r="I1358" s="21">
        <f>MATCH(E1358,{"知识体","知识域","知识区","知识主题","知识点"},0)-1</f>
        <v>4</v>
      </c>
      <c r="J1358" s="21">
        <f>MATCH(F1358,{"超","恰","亚","次"},0)-1</f>
        <v>1</v>
      </c>
      <c r="K1358" s="21" t="str">
        <f t="shared" si="174"/>
        <v>生物</v>
      </c>
      <c r="L1358" s="26" t="s">
        <v>2178</v>
      </c>
      <c r="M1358" s="23"/>
      <c r="N1358" s="23"/>
      <c r="O1358" s="24" t="str">
        <f t="shared" si="168"/>
        <v xml:space="preserve">
  - 
    name:  遗传系谱图中遗传病遗传方式的判定
    title:  遗传系谱图中遗传病遗传方式的判定
    description: 
    koLyro: point
    koLyri:  just
    son: </v>
      </c>
      <c r="P1358" s="27" t="str">
        <f t="shared" si="175"/>
        <v xml:space="preserve">
          - 
            name:  遗传系谱图中遗传病遗传方式的判定
            title:  遗传系谱图中遗传病遗传方式的判定
            description: 
            koLyro: point
            koLyri:  just
            son: </v>
      </c>
    </row>
    <row r="1359" spans="1:16" ht="15" customHeight="1">
      <c r="A1359" s="20">
        <f t="shared" si="169"/>
        <v>4</v>
      </c>
      <c r="B1359" s="21" t="str">
        <f t="shared" si="170"/>
        <v>知识点</v>
      </c>
      <c r="C1359" s="21" t="str">
        <f t="shared" si="171"/>
        <v>遗传概率求解</v>
      </c>
      <c r="D1359" s="21" t="str">
        <f>IFERROR(IF(I1359=1,INDEX( {"chinese","english","math","physics","chemistry","biology","politics","history","geography"},MATCH(C1359,{"语文","英语","数学","物理","化学","生物","政治","历史","地理"},0)),IF(I1359=2,INDEX(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1359,{"单项选择","阅读理解","信息匹配","完形填空","短文填空","单句填空","短文改错","单句改错","句型转换","翻译短语","翻译句子","词汇/短语及固搭","完成句子","听力"},0)),"")), "")</f>
        <v/>
      </c>
      <c r="E1359" s="21" t="str">
        <f t="shared" si="172"/>
        <v>知识点</v>
      </c>
      <c r="F1359" s="21" t="str">
        <f t="shared" si="173"/>
        <v>恰</v>
      </c>
      <c r="G1359" s="21" t="str">
        <f>INDEX( {"body","discipline","area","topic","point"},MATCH(E1359,{"知识体","知识域","知识区","知识主题","知识点"},0))</f>
        <v>point</v>
      </c>
      <c r="H1359" s="21" t="str">
        <f>INDEX( {"super","just","sub","infras"},MATCH(F1359,{"超","恰","亚","次"},0))</f>
        <v>just</v>
      </c>
      <c r="I1359" s="21">
        <f>MATCH(E1359,{"知识体","知识域","知识区","知识主题","知识点"},0)-1</f>
        <v>4</v>
      </c>
      <c r="J1359" s="21">
        <f>MATCH(F1359,{"超","恰","亚","次"},0)-1</f>
        <v>1</v>
      </c>
      <c r="K1359" s="21" t="str">
        <f t="shared" si="174"/>
        <v>生物</v>
      </c>
      <c r="L1359" s="26" t="s">
        <v>2179</v>
      </c>
      <c r="M1359" s="23"/>
      <c r="N1359" s="23"/>
      <c r="O1359" s="24" t="str">
        <f t="shared" si="168"/>
        <v xml:space="preserve">
  - 
    name:  遗传概率求解
    title:  遗传概率求解
    description: 
    koLyro: point
    koLyri:  just
    son: </v>
      </c>
      <c r="P1359" s="27" t="str">
        <f t="shared" si="175"/>
        <v xml:space="preserve">
          - 
            name:  遗传概率求解
            title:  遗传概率求解
            description: 
            koLyro: point
            koLyri:  just
            son: </v>
      </c>
    </row>
    <row r="1360" spans="1:16" ht="15" customHeight="1">
      <c r="A1360" s="20">
        <f t="shared" si="169"/>
        <v>4</v>
      </c>
      <c r="B1360" s="21" t="str">
        <f t="shared" si="170"/>
        <v>知识点</v>
      </c>
      <c r="C1360" s="21" t="str">
        <f t="shared" si="171"/>
        <v>人类基因组计划与人体健康</v>
      </c>
      <c r="D1360" s="21" t="str">
        <f>IFERROR(IF(I1360=1,INDEX( {"chinese","english","math","physics","chemistry","biology","politics","history","geography"},MATCH(C1360,{"语文","英语","数学","物理","化学","生物","政治","历史","地理"},0)),IF(I1360=2,INDEX(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1360,{"单项选择","阅读理解","信息匹配","完形填空","短文填空","单句填空","短文改错","单句改错","句型转换","翻译短语","翻译句子","词汇/短语及固搭","完成句子","听力"},0)),"")), "")</f>
        <v/>
      </c>
      <c r="E1360" s="21" t="str">
        <f t="shared" si="172"/>
        <v>知识点</v>
      </c>
      <c r="F1360" s="21" t="str">
        <f t="shared" si="173"/>
        <v>恰</v>
      </c>
      <c r="G1360" s="21" t="str">
        <f>INDEX( {"body","discipline","area","topic","point"},MATCH(E1360,{"知识体","知识域","知识区","知识主题","知识点"},0))</f>
        <v>point</v>
      </c>
      <c r="H1360" s="21" t="str">
        <f>INDEX( {"super","just","sub","infras"},MATCH(F1360,{"超","恰","亚","次"},0))</f>
        <v>just</v>
      </c>
      <c r="I1360" s="21">
        <f>MATCH(E1360,{"知识体","知识域","知识区","知识主题","知识点"},0)-1</f>
        <v>4</v>
      </c>
      <c r="J1360" s="21">
        <f>MATCH(F1360,{"超","恰","亚","次"},0)-1</f>
        <v>1</v>
      </c>
      <c r="K1360" s="21" t="str">
        <f t="shared" si="174"/>
        <v>生物</v>
      </c>
      <c r="L1360" s="26" t="s">
        <v>2180</v>
      </c>
      <c r="M1360" s="23"/>
      <c r="N1360" s="23"/>
      <c r="O1360" s="24" t="str">
        <f t="shared" si="168"/>
        <v xml:space="preserve">
  - 
    name:  人类基因组计划与人体健康
    title:  人类基因组计划与人体健康
    description: 
    koLyro: point
    koLyri:  just
    son: </v>
      </c>
      <c r="P1360" s="27" t="str">
        <f t="shared" si="175"/>
        <v xml:space="preserve">
          - 
            name:  人类基因组计划与人体健康
            title:  人类基因组计划与人体健康
            description: 
            koLyro: point
            koLyri:  just
            son: </v>
      </c>
    </row>
    <row r="1361" spans="1:16" ht="15" customHeight="1">
      <c r="A1361" s="20">
        <f t="shared" si="169"/>
        <v>4</v>
      </c>
      <c r="B1361" s="21" t="str">
        <f t="shared" si="170"/>
        <v>知识点</v>
      </c>
      <c r="C1361" s="21" t="str">
        <f t="shared" si="171"/>
        <v>遗传病的监测和预防</v>
      </c>
      <c r="D1361" s="21" t="str">
        <f>IFERROR(IF(I1361=1,INDEX( {"chinese","english","math","physics","chemistry","biology","politics","history","geography"},MATCH(C1361,{"语文","英语","数学","物理","化学","生物","政治","历史","地理"},0)),IF(I1361=2,INDEX(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1361,{"单项选择","阅读理解","信息匹配","完形填空","短文填空","单句填空","短文改错","单句改错","句型转换","翻译短语","翻译句子","词汇/短语及固搭","完成句子","听力"},0)),"")), "")</f>
        <v/>
      </c>
      <c r="E1361" s="21" t="str">
        <f t="shared" si="172"/>
        <v>知识点</v>
      </c>
      <c r="F1361" s="21" t="str">
        <f t="shared" si="173"/>
        <v>恰</v>
      </c>
      <c r="G1361" s="21" t="str">
        <f>INDEX( {"body","discipline","area","topic","point"},MATCH(E1361,{"知识体","知识域","知识区","知识主题","知识点"},0))</f>
        <v>point</v>
      </c>
      <c r="H1361" s="21" t="str">
        <f>INDEX( {"super","just","sub","infras"},MATCH(F1361,{"超","恰","亚","次"},0))</f>
        <v>just</v>
      </c>
      <c r="I1361" s="21">
        <f>MATCH(E1361,{"知识体","知识域","知识区","知识主题","知识点"},0)-1</f>
        <v>4</v>
      </c>
      <c r="J1361" s="21">
        <f>MATCH(F1361,{"超","恰","亚","次"},0)-1</f>
        <v>1</v>
      </c>
      <c r="K1361" s="21" t="str">
        <f t="shared" si="174"/>
        <v>生物</v>
      </c>
      <c r="L1361" s="26" t="s">
        <v>2181</v>
      </c>
      <c r="M1361" s="23"/>
      <c r="N1361" s="23"/>
      <c r="O1361" s="24" t="str">
        <f t="shared" si="168"/>
        <v xml:space="preserve">
  - 
    name:  遗传病的监测和预防
    title:  遗传病的监测和预防
    description: 
    koLyro: point
    koLyri:  just
    son: </v>
      </c>
      <c r="P1361" s="27" t="str">
        <f t="shared" si="175"/>
        <v xml:space="preserve">
          - 
            name:  遗传病的监测和预防
            title:  遗传病的监测和预防
            description: 
            koLyro: point
            koLyri:  just
            son: </v>
      </c>
    </row>
    <row r="1362" spans="1:16" ht="15" customHeight="1">
      <c r="A1362" s="20">
        <f t="shared" si="169"/>
        <v>4</v>
      </c>
      <c r="B1362" s="21" t="str">
        <f t="shared" si="170"/>
        <v>知识点</v>
      </c>
      <c r="C1362" s="21" t="str">
        <f t="shared" si="171"/>
        <v>调查人群中的遗传病的发病率或遗传方式</v>
      </c>
      <c r="D1362" s="21" t="str">
        <f>IFERROR(IF(I1362=1,INDEX( {"chinese","english","math","physics","chemistry","biology","politics","history","geography"},MATCH(C1362,{"语文","英语","数学","物理","化学","生物","政治","历史","地理"},0)),IF(I1362=2,INDEX(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1362,{"单项选择","阅读理解","信息匹配","完形填空","短文填空","单句填空","短文改错","单句改错","句型转换","翻译短语","翻译句子","词汇/短语及固搭","完成句子","听力"},0)),"")), "")</f>
        <v/>
      </c>
      <c r="E1362" s="21" t="str">
        <f t="shared" si="172"/>
        <v>知识点</v>
      </c>
      <c r="F1362" s="21" t="str">
        <f t="shared" si="173"/>
        <v>恰</v>
      </c>
      <c r="G1362" s="21" t="str">
        <f>INDEX( {"body","discipline","area","topic","point"},MATCH(E1362,{"知识体","知识域","知识区","知识主题","知识点"},0))</f>
        <v>point</v>
      </c>
      <c r="H1362" s="21" t="str">
        <f>INDEX( {"super","just","sub","infras"},MATCH(F1362,{"超","恰","亚","次"},0))</f>
        <v>just</v>
      </c>
      <c r="I1362" s="21">
        <f>MATCH(E1362,{"知识体","知识域","知识区","知识主题","知识点"},0)-1</f>
        <v>4</v>
      </c>
      <c r="J1362" s="21">
        <f>MATCH(F1362,{"超","恰","亚","次"},0)-1</f>
        <v>1</v>
      </c>
      <c r="K1362" s="21" t="str">
        <f t="shared" si="174"/>
        <v>生物</v>
      </c>
      <c r="L1362" s="26" t="s">
        <v>2182</v>
      </c>
      <c r="M1362" s="23"/>
      <c r="N1362" s="23"/>
      <c r="O1362" s="24" t="str">
        <f t="shared" si="168"/>
        <v xml:space="preserve">
  - 
    name:  调查人群中的遗传病的发病率或遗传方式
    title:  调查人群中的遗传病的发病率或遗传方式
    description: 
    koLyro: point
    koLyri:  just
    son: </v>
      </c>
      <c r="P1362" s="27" t="str">
        <f t="shared" si="175"/>
        <v xml:space="preserve">
          - 
            name:  调查人群中的遗传病的发病率或遗传方式
            title:  调查人群中的遗传病的发病率或遗传方式
            description: 
            koLyro: point
            koLyri:  just
            son: </v>
      </c>
    </row>
    <row r="1363" spans="1:16" ht="15" customHeight="1">
      <c r="A1363" s="20">
        <f t="shared" si="169"/>
        <v>2</v>
      </c>
      <c r="B1363" s="21" t="str">
        <f t="shared" si="170"/>
        <v>知识区</v>
      </c>
      <c r="C1363" s="21" t="str">
        <f t="shared" si="171"/>
        <v>七、遗传的物质基础</v>
      </c>
      <c r="D1363" s="21" t="str">
        <f>IFERROR(IF(I1363=1,INDEX( {"chinese","english","math","physics","chemistry","biology","politics","history","geography"},MATCH(C1363,{"语文","英语","数学","物理","化学","生物","政治","历史","地理"},0)),IF(I1363=2,INDEX(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1363,{"单项选择","阅读理解","信息匹配","完形填空","短文填空","单句填空","短文改错","单句改错","句型转换","翻译短语","翻译句子","词汇/短语及固搭","完成句子","听力"},0)),"")), "")</f>
        <v/>
      </c>
      <c r="E1363" s="21" t="str">
        <f t="shared" si="172"/>
        <v>知识区</v>
      </c>
      <c r="F1363" s="21" t="str">
        <f t="shared" si="173"/>
        <v>恰</v>
      </c>
      <c r="G1363" s="21" t="str">
        <f>INDEX( {"body","discipline","area","topic","point"},MATCH(E1363,{"知识体","知识域","知识区","知识主题","知识点"},0))</f>
        <v>area</v>
      </c>
      <c r="H1363" s="21" t="str">
        <f>INDEX( {"super","just","sub","infras"},MATCH(F1363,{"超","恰","亚","次"},0))</f>
        <v>just</v>
      </c>
      <c r="I1363" s="21">
        <f>MATCH(E1363,{"知识体","知识域","知识区","知识主题","知识点"},0)-1</f>
        <v>2</v>
      </c>
      <c r="J1363" s="21">
        <f>MATCH(F1363,{"超","恰","亚","次"},0)-1</f>
        <v>1</v>
      </c>
      <c r="K1363" s="21" t="str">
        <f t="shared" si="174"/>
        <v>生物</v>
      </c>
      <c r="L1363" s="26" t="s">
        <v>2183</v>
      </c>
      <c r="M1363" s="23"/>
      <c r="N1363" s="23"/>
      <c r="O1363" s="24" t="str">
        <f t="shared" si="168"/>
        <v xml:space="preserve">
  - 
    name:  七、遗传的物质基础
    title:  七、遗传的物质基础
    description: 
    koLyro: area
    koLyri:  just
    son: </v>
      </c>
      <c r="P1363" s="27" t="str">
        <f t="shared" si="175"/>
        <v xml:space="preserve">
      - 
        name:  七、遗传的物质基础
        title:  七、遗传的物质基础
        description: 
        koLyro: area
        koLyri:  just
        son: </v>
      </c>
    </row>
    <row r="1364" spans="1:16" ht="15" customHeight="1">
      <c r="A1364" s="20">
        <f t="shared" si="169"/>
        <v>3</v>
      </c>
      <c r="B1364" s="21" t="str">
        <f t="shared" si="170"/>
        <v>知识主题</v>
      </c>
      <c r="C1364" s="21" t="str">
        <f t="shared" si="171"/>
        <v>1.DNA是主要的遗传物质</v>
      </c>
      <c r="D1364" s="21" t="str">
        <f>IFERROR(IF(I1364=1,INDEX( {"chinese","english","math","physics","chemistry","biology","politics","history","geography"},MATCH(C1364,{"语文","英语","数学","物理","化学","生物","政治","历史","地理"},0)),IF(I1364=2,INDEX(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1364,{"单项选择","阅读理解","信息匹配","完形填空","短文填空","单句填空","短文改错","单句改错","句型转换","翻译短语","翻译句子","词汇/短语及固搭","完成句子","听力"},0)),"")), "")</f>
        <v/>
      </c>
      <c r="E1364" s="21" t="str">
        <f t="shared" si="172"/>
        <v>知识主题</v>
      </c>
      <c r="F1364" s="21" t="str">
        <f t="shared" si="173"/>
        <v>恰</v>
      </c>
      <c r="G1364" s="21" t="str">
        <f>INDEX( {"body","discipline","area","topic","point"},MATCH(E1364,{"知识体","知识域","知识区","知识主题","知识点"},0))</f>
        <v>topic</v>
      </c>
      <c r="H1364" s="21" t="str">
        <f>INDEX( {"super","just","sub","infras"},MATCH(F1364,{"超","恰","亚","次"},0))</f>
        <v>just</v>
      </c>
      <c r="I1364" s="21">
        <f>MATCH(E1364,{"知识体","知识域","知识区","知识主题","知识点"},0)-1</f>
        <v>3</v>
      </c>
      <c r="J1364" s="21">
        <f>MATCH(F1364,{"超","恰","亚","次"},0)-1</f>
        <v>1</v>
      </c>
      <c r="K1364" s="21" t="str">
        <f t="shared" si="174"/>
        <v>生物</v>
      </c>
      <c r="L1364" s="26" t="s">
        <v>2184</v>
      </c>
      <c r="M1364" s="23"/>
      <c r="N1364" s="23"/>
      <c r="O1364" s="24" t="str">
        <f t="shared" si="168"/>
        <v xml:space="preserve">
  - 
    name:  1.DNA是主要的遗传物质
    title:  1.DNA是主要的遗传物质
    description: 
    koLyro: topic
    koLyri:  just
    son: </v>
      </c>
      <c r="P1364" s="27" t="str">
        <f t="shared" si="175"/>
        <v xml:space="preserve">
        - 
          name:  1.DNA是主要的遗传物质
          title:  1.DNA是主要的遗传物质
          description: 
          koLyro: topic
          koLyri:  just
          son: </v>
      </c>
    </row>
    <row r="1365" spans="1:16" ht="15" customHeight="1">
      <c r="A1365" s="20">
        <f t="shared" si="169"/>
        <v>4</v>
      </c>
      <c r="B1365" s="21" t="str">
        <f t="shared" si="170"/>
        <v>知识点</v>
      </c>
      <c r="C1365" s="21" t="str">
        <f t="shared" si="171"/>
        <v>对遗传物质的早期推测</v>
      </c>
      <c r="D1365" s="21" t="str">
        <f>IFERROR(IF(I1365=1,INDEX( {"chinese","english","math","physics","chemistry","biology","politics","history","geography"},MATCH(C1365,{"语文","英语","数学","物理","化学","生物","政治","历史","地理"},0)),IF(I1365=2,INDEX(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1365,{"单项选择","阅读理解","信息匹配","完形填空","短文填空","单句填空","短文改错","单句改错","句型转换","翻译短语","翻译句子","词汇/短语及固搭","完成句子","听力"},0)),"")), "")</f>
        <v/>
      </c>
      <c r="E1365" s="21" t="str">
        <f t="shared" si="172"/>
        <v>知识点</v>
      </c>
      <c r="F1365" s="21" t="str">
        <f t="shared" si="173"/>
        <v>恰</v>
      </c>
      <c r="G1365" s="21" t="str">
        <f>INDEX( {"body","discipline","area","topic","point"},MATCH(E1365,{"知识体","知识域","知识区","知识主题","知识点"},0))</f>
        <v>point</v>
      </c>
      <c r="H1365" s="21" t="str">
        <f>INDEX( {"super","just","sub","infras"},MATCH(F1365,{"超","恰","亚","次"},0))</f>
        <v>just</v>
      </c>
      <c r="I1365" s="21">
        <f>MATCH(E1365,{"知识体","知识域","知识区","知识主题","知识点"},0)-1</f>
        <v>4</v>
      </c>
      <c r="J1365" s="21">
        <f>MATCH(F1365,{"超","恰","亚","次"},0)-1</f>
        <v>1</v>
      </c>
      <c r="K1365" s="21" t="str">
        <f t="shared" si="174"/>
        <v>生物</v>
      </c>
      <c r="L1365" s="26" t="s">
        <v>2185</v>
      </c>
      <c r="M1365" s="23"/>
      <c r="N1365" s="23"/>
      <c r="O1365" s="24" t="str">
        <f t="shared" si="168"/>
        <v xml:space="preserve">
  - 
    name:  对遗传物质的早期推测
    title:  对遗传物质的早期推测
    description: 
    koLyro: point
    koLyri:  just
    son: </v>
      </c>
      <c r="P1365" s="27" t="str">
        <f t="shared" si="175"/>
        <v xml:space="preserve">
          - 
            name:  对遗传物质的早期推测
            title:  对遗传物质的早期推测
            description: 
            koLyro: point
            koLyri:  just
            son: </v>
      </c>
    </row>
    <row r="1366" spans="1:16" ht="15" customHeight="1">
      <c r="A1366" s="20">
        <f t="shared" si="169"/>
        <v>5</v>
      </c>
      <c r="B1366" s="21" t="str">
        <f t="shared" si="170"/>
        <v>知识亚点</v>
      </c>
      <c r="C1366" s="21" t="str">
        <f t="shared" si="171"/>
        <v>遗传物质的必备特点</v>
      </c>
      <c r="D1366" s="21" t="str">
        <f>IFERROR(IF(I1366=1,INDEX( {"chinese","english","math","physics","chemistry","biology","politics","history","geography"},MATCH(C1366,{"语文","英语","数学","物理","化学","生物","政治","历史","地理"},0)),IF(I1366=2,INDEX(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1366,{"单项选择","阅读理解","信息匹配","完形填空","短文填空","单句填空","短文改错","单句改错","句型转换","翻译短语","翻译句子","词汇/短语及固搭","完成句子","听力"},0)),"")), "")</f>
        <v/>
      </c>
      <c r="E1366" s="21" t="str">
        <f t="shared" si="172"/>
        <v>知识点</v>
      </c>
      <c r="F1366" s="21" t="str">
        <f t="shared" si="173"/>
        <v>亚</v>
      </c>
      <c r="G1366" s="21" t="str">
        <f>INDEX( {"body","discipline","area","topic","point"},MATCH(E1366,{"知识体","知识域","知识区","知识主题","知识点"},0))</f>
        <v>point</v>
      </c>
      <c r="H1366" s="21" t="str">
        <f>INDEX( {"super","just","sub","infras"},MATCH(F1366,{"超","恰","亚","次"},0))</f>
        <v>sub</v>
      </c>
      <c r="I1366" s="21">
        <f>MATCH(E1366,{"知识体","知识域","知识区","知识主题","知识点"},0)-1</f>
        <v>4</v>
      </c>
      <c r="J1366" s="21">
        <f>MATCH(F1366,{"超","恰","亚","次"},0)-1</f>
        <v>2</v>
      </c>
      <c r="K1366" s="21" t="str">
        <f t="shared" si="174"/>
        <v>生物</v>
      </c>
      <c r="L1366" s="26" t="s">
        <v>2186</v>
      </c>
      <c r="M1366" s="23"/>
      <c r="N1366" s="23"/>
      <c r="O1366" s="24" t="str">
        <f t="shared" si="168"/>
        <v xml:space="preserve">
  - 
    name:  遗传物质的必备特点
    title:  遗传物质的必备特点
    description: 
    koLyro: point
    koLyri:  sub
    son: </v>
      </c>
      <c r="P1366" s="27" t="str">
        <f t="shared" si="175"/>
        <v xml:space="preserve">
            - 
              name:  遗传物质的必备特点
              title:  遗传物质的必备特点
              description: 
              koLyro: point
              koLyri:  sub
              son: </v>
      </c>
    </row>
    <row r="1367" spans="1:16" ht="15" customHeight="1">
      <c r="A1367" s="20">
        <f t="shared" si="169"/>
        <v>5</v>
      </c>
      <c r="B1367" s="21" t="str">
        <f t="shared" si="170"/>
        <v>知识亚点</v>
      </c>
      <c r="C1367" s="21" t="str">
        <f t="shared" si="171"/>
        <v>肺炎双球菌的转化实验</v>
      </c>
      <c r="D1367" s="21" t="str">
        <f>IFERROR(IF(I1367=1,INDEX( {"chinese","english","math","physics","chemistry","biology","politics","history","geography"},MATCH(C1367,{"语文","英语","数学","物理","化学","生物","政治","历史","地理"},0)),IF(I1367=2,INDEX(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1367,{"单项选择","阅读理解","信息匹配","完形填空","短文填空","单句填空","短文改错","单句改错","句型转换","翻译短语","翻译句子","词汇/短语及固搭","完成句子","听力"},0)),"")), "")</f>
        <v/>
      </c>
      <c r="E1367" s="21" t="str">
        <f t="shared" si="172"/>
        <v>知识点</v>
      </c>
      <c r="F1367" s="21" t="str">
        <f t="shared" si="173"/>
        <v>亚</v>
      </c>
      <c r="G1367" s="21" t="str">
        <f>INDEX( {"body","discipline","area","topic","point"},MATCH(E1367,{"知识体","知识域","知识区","知识主题","知识点"},0))</f>
        <v>point</v>
      </c>
      <c r="H1367" s="21" t="str">
        <f>INDEX( {"super","just","sub","infras"},MATCH(F1367,{"超","恰","亚","次"},0))</f>
        <v>sub</v>
      </c>
      <c r="I1367" s="21">
        <f>MATCH(E1367,{"知识体","知识域","知识区","知识主题","知识点"},0)-1</f>
        <v>4</v>
      </c>
      <c r="J1367" s="21">
        <f>MATCH(F1367,{"超","恰","亚","次"},0)-1</f>
        <v>2</v>
      </c>
      <c r="K1367" s="21" t="str">
        <f t="shared" si="174"/>
        <v>生物</v>
      </c>
      <c r="L1367" s="26" t="s">
        <v>2187</v>
      </c>
      <c r="M1367" s="23"/>
      <c r="N1367" s="23"/>
      <c r="O1367" s="24" t="str">
        <f t="shared" si="168"/>
        <v xml:space="preserve">
  - 
    name:  肺炎双球菌的转化实验
    title:  肺炎双球菌的转化实验
    description: 
    koLyro: point
    koLyri:  sub
    son: </v>
      </c>
      <c r="P1367" s="27" t="str">
        <f t="shared" si="175"/>
        <v xml:space="preserve">
            - 
              name:  肺炎双球菌的转化实验
              title:  肺炎双球菌的转化实验
              description: 
              koLyro: point
              koLyri:  sub
              son: </v>
      </c>
    </row>
    <row r="1368" spans="1:16" ht="15" customHeight="1">
      <c r="A1368" s="20">
        <f t="shared" si="169"/>
        <v>5</v>
      </c>
      <c r="B1368" s="21" t="str">
        <f t="shared" si="170"/>
        <v>知识亚点</v>
      </c>
      <c r="C1368" s="21" t="str">
        <f t="shared" si="171"/>
        <v>噬菌体侵染细菌的实验</v>
      </c>
      <c r="D1368" s="21" t="str">
        <f>IFERROR(IF(I1368=1,INDEX( {"chinese","english","math","physics","chemistry","biology","politics","history","geography"},MATCH(C1368,{"语文","英语","数学","物理","化学","生物","政治","历史","地理"},0)),IF(I1368=2,INDEX(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1368,{"单项选择","阅读理解","信息匹配","完形填空","短文填空","单句填空","短文改错","单句改错","句型转换","翻译短语","翻译句子","词汇/短语及固搭","完成句子","听力"},0)),"")), "")</f>
        <v/>
      </c>
      <c r="E1368" s="21" t="str">
        <f t="shared" si="172"/>
        <v>知识点</v>
      </c>
      <c r="F1368" s="21" t="str">
        <f t="shared" si="173"/>
        <v>亚</v>
      </c>
      <c r="G1368" s="21" t="str">
        <f>INDEX( {"body","discipline","area","topic","point"},MATCH(E1368,{"知识体","知识域","知识区","知识主题","知识点"},0))</f>
        <v>point</v>
      </c>
      <c r="H1368" s="21" t="str">
        <f>INDEX( {"super","just","sub","infras"},MATCH(F1368,{"超","恰","亚","次"},0))</f>
        <v>sub</v>
      </c>
      <c r="I1368" s="21">
        <f>MATCH(E1368,{"知识体","知识域","知识区","知识主题","知识点"},0)-1</f>
        <v>4</v>
      </c>
      <c r="J1368" s="21">
        <f>MATCH(F1368,{"超","恰","亚","次"},0)-1</f>
        <v>2</v>
      </c>
      <c r="K1368" s="21" t="str">
        <f t="shared" si="174"/>
        <v>生物</v>
      </c>
      <c r="L1368" s="26" t="s">
        <v>2188</v>
      </c>
      <c r="M1368" s="23"/>
      <c r="N1368" s="23"/>
      <c r="O1368" s="24" t="str">
        <f t="shared" si="168"/>
        <v xml:space="preserve">
  - 
    name:  噬菌体侵染细菌的实验
    title:  噬菌体侵染细菌的实验
    description: 
    koLyro: point
    koLyri:  sub
    son: </v>
      </c>
      <c r="P1368" s="27" t="str">
        <f t="shared" si="175"/>
        <v xml:space="preserve">
            - 
              name:  噬菌体侵染细菌的实验
              title:  噬菌体侵染细菌的实验
              description: 
              koLyro: point
              koLyri:  sub
              son: </v>
      </c>
    </row>
    <row r="1369" spans="1:16" ht="15" customHeight="1">
      <c r="A1369" s="20">
        <f t="shared" si="169"/>
        <v>4</v>
      </c>
      <c r="B1369" s="21" t="str">
        <f t="shared" si="170"/>
        <v>知识点</v>
      </c>
      <c r="C1369" s="21" t="str">
        <f t="shared" si="171"/>
        <v>烟草花叶病毒侵染烟草叶实验</v>
      </c>
      <c r="D1369" s="21" t="str">
        <f>IFERROR(IF(I1369=1,INDEX( {"chinese","english","math","physics","chemistry","biology","politics","history","geography"},MATCH(C1369,{"语文","英语","数学","物理","化学","生物","政治","历史","地理"},0)),IF(I1369=2,INDEX(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1369,{"单项选择","阅读理解","信息匹配","完形填空","短文填空","单句填空","短文改错","单句改错","句型转换","翻译短语","翻译句子","词汇/短语及固搭","完成句子","听力"},0)),"")), "")</f>
        <v/>
      </c>
      <c r="E1369" s="21" t="str">
        <f t="shared" si="172"/>
        <v>知识点</v>
      </c>
      <c r="F1369" s="21" t="str">
        <f t="shared" si="173"/>
        <v>恰</v>
      </c>
      <c r="G1369" s="21" t="str">
        <f>INDEX( {"body","discipline","area","topic","point"},MATCH(E1369,{"知识体","知识域","知识区","知识主题","知识点"},0))</f>
        <v>point</v>
      </c>
      <c r="H1369" s="21" t="str">
        <f>INDEX( {"super","just","sub","infras"},MATCH(F1369,{"超","恰","亚","次"},0))</f>
        <v>just</v>
      </c>
      <c r="I1369" s="21">
        <f>MATCH(E1369,{"知识体","知识域","知识区","知识主题","知识点"},0)-1</f>
        <v>4</v>
      </c>
      <c r="J1369" s="21">
        <f>MATCH(F1369,{"超","恰","亚","次"},0)-1</f>
        <v>1</v>
      </c>
      <c r="K1369" s="21" t="str">
        <f t="shared" si="174"/>
        <v>生物</v>
      </c>
      <c r="L1369" s="26" t="s">
        <v>2189</v>
      </c>
      <c r="M1369" s="23"/>
      <c r="N1369" s="23"/>
      <c r="O1369" s="24" t="str">
        <f t="shared" si="168"/>
        <v xml:space="preserve">
  - 
    name:  烟草花叶病毒侵染烟草叶实验
    title:  烟草花叶病毒侵染烟草叶实验
    description: 
    koLyro: point
    koLyri:  just
    son: </v>
      </c>
      <c r="P1369" s="27" t="str">
        <f t="shared" si="175"/>
        <v xml:space="preserve">
          - 
            name:  烟草花叶病毒侵染烟草叶实验
            title:  烟草花叶病毒侵染烟草叶实验
            description: 
            koLyro: point
            koLyri:  just
            son: </v>
      </c>
    </row>
    <row r="1370" spans="1:16" ht="15" customHeight="1">
      <c r="A1370" s="20">
        <f t="shared" si="169"/>
        <v>4</v>
      </c>
      <c r="B1370" s="21" t="str">
        <f t="shared" si="170"/>
        <v>知识点</v>
      </c>
      <c r="C1370" s="21" t="str">
        <f t="shared" si="171"/>
        <v>生物的遗传物质</v>
      </c>
      <c r="D1370" s="21" t="str">
        <f>IFERROR(IF(I1370=1,INDEX( {"chinese","english","math","physics","chemistry","biology","politics","history","geography"},MATCH(C1370,{"语文","英语","数学","物理","化学","生物","政治","历史","地理"},0)),IF(I1370=2,INDEX(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1370,{"单项选择","阅读理解","信息匹配","完形填空","短文填空","单句填空","短文改错","单句改错","句型转换","翻译短语","翻译句子","词汇/短语及固搭","完成句子","听力"},0)),"")), "")</f>
        <v/>
      </c>
      <c r="E1370" s="21" t="str">
        <f t="shared" si="172"/>
        <v>知识点</v>
      </c>
      <c r="F1370" s="21" t="str">
        <f t="shared" si="173"/>
        <v>恰</v>
      </c>
      <c r="G1370" s="21" t="str">
        <f>INDEX( {"body","discipline","area","topic","point"},MATCH(E1370,{"知识体","知识域","知识区","知识主题","知识点"},0))</f>
        <v>point</v>
      </c>
      <c r="H1370" s="21" t="str">
        <f>INDEX( {"super","just","sub","infras"},MATCH(F1370,{"超","恰","亚","次"},0))</f>
        <v>just</v>
      </c>
      <c r="I1370" s="21">
        <f>MATCH(E1370,{"知识体","知识域","知识区","知识主题","知识点"},0)-1</f>
        <v>4</v>
      </c>
      <c r="J1370" s="21">
        <f>MATCH(F1370,{"超","恰","亚","次"},0)-1</f>
        <v>1</v>
      </c>
      <c r="K1370" s="21" t="str">
        <f t="shared" si="174"/>
        <v>生物</v>
      </c>
      <c r="L1370" s="26" t="s">
        <v>2190</v>
      </c>
      <c r="M1370" s="23"/>
      <c r="N1370" s="23"/>
      <c r="O1370" s="24" t="str">
        <f t="shared" si="168"/>
        <v xml:space="preserve">
  - 
    name:  生物的遗传物质
    title:  生物的遗传物质
    description: 
    koLyro: point
    koLyri:  just
    son: </v>
      </c>
      <c r="P1370" s="27" t="str">
        <f t="shared" si="175"/>
        <v xml:space="preserve">
          - 
            name:  生物的遗传物质
            title:  生物的遗传物质
            description: 
            koLyro: point
            koLyri:  just
            son: </v>
      </c>
    </row>
    <row r="1371" spans="1:16" ht="15" customHeight="1">
      <c r="A1371" s="20">
        <f t="shared" si="169"/>
        <v>3</v>
      </c>
      <c r="B1371" s="21" t="str">
        <f t="shared" si="170"/>
        <v>知识主题</v>
      </c>
      <c r="C1371" s="21" t="str">
        <f t="shared" si="171"/>
        <v>2.DNA分子的结构和复制</v>
      </c>
      <c r="D1371" s="21" t="str">
        <f>IFERROR(IF(I1371=1,INDEX( {"chinese","english","math","physics","chemistry","biology","politics","history","geography"},MATCH(C1371,{"语文","英语","数学","物理","化学","生物","政治","历史","地理"},0)),IF(I1371=2,INDEX(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1371,{"单项选择","阅读理解","信息匹配","完形填空","短文填空","单句填空","短文改错","单句改错","句型转换","翻译短语","翻译句子","词汇/短语及固搭","完成句子","听力"},0)),"")), "")</f>
        <v/>
      </c>
      <c r="E1371" s="21" t="str">
        <f t="shared" si="172"/>
        <v>知识主题</v>
      </c>
      <c r="F1371" s="21" t="str">
        <f t="shared" si="173"/>
        <v>恰</v>
      </c>
      <c r="G1371" s="21" t="str">
        <f>INDEX( {"body","discipline","area","topic","point"},MATCH(E1371,{"知识体","知识域","知识区","知识主题","知识点"},0))</f>
        <v>topic</v>
      </c>
      <c r="H1371" s="21" t="str">
        <f>INDEX( {"super","just","sub","infras"},MATCH(F1371,{"超","恰","亚","次"},0))</f>
        <v>just</v>
      </c>
      <c r="I1371" s="21">
        <f>MATCH(E1371,{"知识体","知识域","知识区","知识主题","知识点"},0)-1</f>
        <v>3</v>
      </c>
      <c r="J1371" s="21">
        <f>MATCH(F1371,{"超","恰","亚","次"},0)-1</f>
        <v>1</v>
      </c>
      <c r="K1371" s="21" t="str">
        <f t="shared" si="174"/>
        <v>生物</v>
      </c>
      <c r="L1371" s="26" t="s">
        <v>2191</v>
      </c>
      <c r="M1371" s="23"/>
      <c r="N1371" s="23"/>
      <c r="O1371" s="24" t="str">
        <f t="shared" si="168"/>
        <v xml:space="preserve">
  - 
    name:  2.DNA分子的结构和复制
    title:  2.DNA分子的结构和复制
    description: 
    koLyro: topic
    koLyri:  just
    son: </v>
      </c>
      <c r="P1371" s="27" t="str">
        <f t="shared" si="175"/>
        <v xml:space="preserve">
        - 
          name:  2.DNA分子的结构和复制
          title:  2.DNA分子的结构和复制
          description: 
          koLyro: topic
          koLyri:  just
          son: </v>
      </c>
    </row>
    <row r="1372" spans="1:16" ht="15" customHeight="1">
      <c r="A1372" s="20">
        <f t="shared" si="169"/>
        <v>4</v>
      </c>
      <c r="B1372" s="21" t="str">
        <f t="shared" si="170"/>
        <v>知识点</v>
      </c>
      <c r="C1372" s="21" t="str">
        <f t="shared" si="171"/>
        <v>DNA双螺旋结构模型的构建</v>
      </c>
      <c r="D1372" s="21" t="str">
        <f>IFERROR(IF(I1372=1,INDEX( {"chinese","english","math","physics","chemistry","biology","politics","history","geography"},MATCH(C1372,{"语文","英语","数学","物理","化学","生物","政治","历史","地理"},0)),IF(I1372=2,INDEX(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1372,{"单项选择","阅读理解","信息匹配","完形填空","短文填空","单句填空","短文改错","单句改错","句型转换","翻译短语","翻译句子","词汇/短语及固搭","完成句子","听力"},0)),"")), "")</f>
        <v/>
      </c>
      <c r="E1372" s="21" t="str">
        <f t="shared" si="172"/>
        <v>知识点</v>
      </c>
      <c r="F1372" s="21" t="str">
        <f t="shared" si="173"/>
        <v>恰</v>
      </c>
      <c r="G1372" s="21" t="str">
        <f>INDEX( {"body","discipline","area","topic","point"},MATCH(E1372,{"知识体","知识域","知识区","知识主题","知识点"},0))</f>
        <v>point</v>
      </c>
      <c r="H1372" s="21" t="str">
        <f>INDEX( {"super","just","sub","infras"},MATCH(F1372,{"超","恰","亚","次"},0))</f>
        <v>just</v>
      </c>
      <c r="I1372" s="21">
        <f>MATCH(E1372,{"知识体","知识域","知识区","知识主题","知识点"},0)-1</f>
        <v>4</v>
      </c>
      <c r="J1372" s="21">
        <f>MATCH(F1372,{"超","恰","亚","次"},0)-1</f>
        <v>1</v>
      </c>
      <c r="K1372" s="21" t="str">
        <f t="shared" si="174"/>
        <v>生物</v>
      </c>
      <c r="L1372" s="26" t="s">
        <v>2192</v>
      </c>
      <c r="M1372" s="23"/>
      <c r="N1372" s="23"/>
      <c r="O1372" s="24" t="str">
        <f t="shared" si="168"/>
        <v xml:space="preserve">
  - 
    name:  DNA双螺旋结构模型的构建
    title:  DNA双螺旋结构模型的构建
    description: 
    koLyro: point
    koLyri:  just
    son: </v>
      </c>
      <c r="P1372" s="27" t="str">
        <f t="shared" si="175"/>
        <v xml:space="preserve">
          - 
            name:  DNA双螺旋结构模型的构建
            title:  DNA双螺旋结构模型的构建
            description: 
            koLyro: point
            koLyri:  just
            son: </v>
      </c>
    </row>
    <row r="1373" spans="1:16" ht="15" customHeight="1">
      <c r="A1373" s="20">
        <f t="shared" si="169"/>
        <v>4</v>
      </c>
      <c r="B1373" s="21" t="str">
        <f t="shared" si="170"/>
        <v>知识点</v>
      </c>
      <c r="C1373" s="21" t="str">
        <f t="shared" si="171"/>
        <v>DNA分子的结构</v>
      </c>
      <c r="D1373" s="21" t="str">
        <f>IFERROR(IF(I1373=1,INDEX( {"chinese","english","math","physics","chemistry","biology","politics","history","geography"},MATCH(C1373,{"语文","英语","数学","物理","化学","生物","政治","历史","地理"},0)),IF(I1373=2,INDEX(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1373,{"单项选择","阅读理解","信息匹配","完形填空","短文填空","单句填空","短文改错","单句改错","句型转换","翻译短语","翻译句子","词汇/短语及固搭","完成句子","听力"},0)),"")), "")</f>
        <v/>
      </c>
      <c r="E1373" s="21" t="str">
        <f t="shared" si="172"/>
        <v>知识点</v>
      </c>
      <c r="F1373" s="21" t="str">
        <f t="shared" si="173"/>
        <v>恰</v>
      </c>
      <c r="G1373" s="21" t="str">
        <f>INDEX( {"body","discipline","area","topic","point"},MATCH(E1373,{"知识体","知识域","知识区","知识主题","知识点"},0))</f>
        <v>point</v>
      </c>
      <c r="H1373" s="21" t="str">
        <f>INDEX( {"super","just","sub","infras"},MATCH(F1373,{"超","恰","亚","次"},0))</f>
        <v>just</v>
      </c>
      <c r="I1373" s="21">
        <f>MATCH(E1373,{"知识体","知识域","知识区","知识主题","知识点"},0)-1</f>
        <v>4</v>
      </c>
      <c r="J1373" s="21">
        <f>MATCH(F1373,{"超","恰","亚","次"},0)-1</f>
        <v>1</v>
      </c>
      <c r="K1373" s="21" t="str">
        <f t="shared" si="174"/>
        <v>生物</v>
      </c>
      <c r="L1373" s="26" t="s">
        <v>2193</v>
      </c>
      <c r="M1373" s="23"/>
      <c r="N1373" s="23"/>
      <c r="O1373" s="24" t="str">
        <f t="shared" si="168"/>
        <v xml:space="preserve">
  - 
    name:  DNA分子的结构
    title:  DNA分子的结构
    description: 
    koLyro: point
    koLyri:  just
    son: </v>
      </c>
      <c r="P1373" s="27" t="str">
        <f t="shared" si="175"/>
        <v xml:space="preserve">
          - 
            name:  DNA分子的结构
            title:  DNA分子的结构
            description: 
            koLyro: point
            koLyri:  just
            son: </v>
      </c>
    </row>
    <row r="1374" spans="1:16" ht="15" customHeight="1">
      <c r="A1374" s="20">
        <f t="shared" si="169"/>
        <v>4</v>
      </c>
      <c r="B1374" s="21" t="str">
        <f t="shared" si="170"/>
        <v>知识点</v>
      </c>
      <c r="C1374" s="21" t="str">
        <f t="shared" si="171"/>
        <v>DNA分子中碱基数量的相关计算</v>
      </c>
      <c r="D1374" s="21" t="str">
        <f>IFERROR(IF(I1374=1,INDEX( {"chinese","english","math","physics","chemistry","biology","politics","history","geography"},MATCH(C1374,{"语文","英语","数学","物理","化学","生物","政治","历史","地理"},0)),IF(I1374=2,INDEX(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1374,{"单项选择","阅读理解","信息匹配","完形填空","短文填空","单句填空","短文改错","单句改错","句型转换","翻译短语","翻译句子","词汇/短语及固搭","完成句子","听力"},0)),"")), "")</f>
        <v/>
      </c>
      <c r="E1374" s="21" t="str">
        <f t="shared" si="172"/>
        <v>知识点</v>
      </c>
      <c r="F1374" s="21" t="str">
        <f t="shared" si="173"/>
        <v>恰</v>
      </c>
      <c r="G1374" s="21" t="str">
        <f>INDEX( {"body","discipline","area","topic","point"},MATCH(E1374,{"知识体","知识域","知识区","知识主题","知识点"},0))</f>
        <v>point</v>
      </c>
      <c r="H1374" s="21" t="str">
        <f>INDEX( {"super","just","sub","infras"},MATCH(F1374,{"超","恰","亚","次"},0))</f>
        <v>just</v>
      </c>
      <c r="I1374" s="21">
        <f>MATCH(E1374,{"知识体","知识域","知识区","知识主题","知识点"},0)-1</f>
        <v>4</v>
      </c>
      <c r="J1374" s="21">
        <f>MATCH(F1374,{"超","恰","亚","次"},0)-1</f>
        <v>1</v>
      </c>
      <c r="K1374" s="21" t="str">
        <f t="shared" si="174"/>
        <v>生物</v>
      </c>
      <c r="L1374" s="26" t="s">
        <v>2194</v>
      </c>
      <c r="M1374" s="23"/>
      <c r="N1374" s="23"/>
      <c r="O1374" s="24" t="str">
        <f t="shared" si="168"/>
        <v xml:space="preserve">
  - 
    name:  DNA分子中碱基数量的相关计算
    title:  DNA分子中碱基数量的相关计算
    description: 
    koLyro: point
    koLyri:  just
    son: </v>
      </c>
      <c r="P1374" s="27" t="str">
        <f t="shared" si="175"/>
        <v xml:space="preserve">
          - 
            name:  DNA分子中碱基数量的相关计算
            title:  DNA分子中碱基数量的相关计算
            description: 
            koLyro: point
            koLyri:  just
            son: </v>
      </c>
    </row>
    <row r="1375" spans="1:16" ht="15" customHeight="1">
      <c r="A1375" s="20">
        <f t="shared" si="169"/>
        <v>4</v>
      </c>
      <c r="B1375" s="21" t="str">
        <f t="shared" si="170"/>
        <v>知识点</v>
      </c>
      <c r="C1375" s="21" t="str">
        <f t="shared" si="171"/>
        <v>DNA分子的稳定性</v>
      </c>
      <c r="D1375" s="21" t="str">
        <f>IFERROR(IF(I1375=1,INDEX( {"chinese","english","math","physics","chemistry","biology","politics","history","geography"},MATCH(C1375,{"语文","英语","数学","物理","化学","生物","政治","历史","地理"},0)),IF(I1375=2,INDEX(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1375,{"单项选择","阅读理解","信息匹配","完形填空","短文填空","单句填空","短文改错","单句改错","句型转换","翻译短语","翻译句子","词汇/短语及固搭","完成句子","听力"},0)),"")), "")</f>
        <v/>
      </c>
      <c r="E1375" s="21" t="str">
        <f t="shared" si="172"/>
        <v>知识点</v>
      </c>
      <c r="F1375" s="21" t="str">
        <f t="shared" si="173"/>
        <v>恰</v>
      </c>
      <c r="G1375" s="21" t="str">
        <f>INDEX( {"body","discipline","area","topic","point"},MATCH(E1375,{"知识体","知识域","知识区","知识主题","知识点"},0))</f>
        <v>point</v>
      </c>
      <c r="H1375" s="21" t="str">
        <f>INDEX( {"super","just","sub","infras"},MATCH(F1375,{"超","恰","亚","次"},0))</f>
        <v>just</v>
      </c>
      <c r="I1375" s="21">
        <f>MATCH(E1375,{"知识体","知识域","知识区","知识主题","知识点"},0)-1</f>
        <v>4</v>
      </c>
      <c r="J1375" s="21">
        <f>MATCH(F1375,{"超","恰","亚","次"},0)-1</f>
        <v>1</v>
      </c>
      <c r="K1375" s="21" t="str">
        <f t="shared" si="174"/>
        <v>生物</v>
      </c>
      <c r="L1375" s="26" t="s">
        <v>2195</v>
      </c>
      <c r="M1375" s="23"/>
      <c r="N1375" s="23"/>
      <c r="O1375" s="24" t="str">
        <f t="shared" si="168"/>
        <v xml:space="preserve">
  - 
    name:  DNA分子的稳定性
    title:  DNA分子的稳定性
    description: 
    koLyro: point
    koLyri:  just
    son: </v>
      </c>
      <c r="P1375" s="27" t="str">
        <f t="shared" si="175"/>
        <v xml:space="preserve">
          - 
            name:  DNA分子的稳定性
            title:  DNA分子的稳定性
            description: 
            koLyro: point
            koLyri:  just
            son: </v>
      </c>
    </row>
    <row r="1376" spans="1:16" ht="15" customHeight="1">
      <c r="A1376" s="20">
        <f t="shared" si="169"/>
        <v>4</v>
      </c>
      <c r="B1376" s="21" t="str">
        <f t="shared" si="170"/>
        <v>知识点</v>
      </c>
      <c r="C1376" s="21" t="str">
        <f t="shared" si="171"/>
        <v>DNA分子的多样性和特异性</v>
      </c>
      <c r="D1376" s="21" t="str">
        <f>IFERROR(IF(I1376=1,INDEX( {"chinese","english","math","physics","chemistry","biology","politics","history","geography"},MATCH(C1376,{"语文","英语","数学","物理","化学","生物","政治","历史","地理"},0)),IF(I1376=2,INDEX(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1376,{"单项选择","阅读理解","信息匹配","完形填空","短文填空","单句填空","短文改错","单句改错","句型转换","翻译短语","翻译句子","词汇/短语及固搭","完成句子","听力"},0)),"")), "")</f>
        <v/>
      </c>
      <c r="E1376" s="21" t="str">
        <f t="shared" si="172"/>
        <v>知识点</v>
      </c>
      <c r="F1376" s="21" t="str">
        <f t="shared" si="173"/>
        <v>恰</v>
      </c>
      <c r="G1376" s="21" t="str">
        <f>INDEX( {"body","discipline","area","topic","point"},MATCH(E1376,{"知识体","知识域","知识区","知识主题","知识点"},0))</f>
        <v>point</v>
      </c>
      <c r="H1376" s="21" t="str">
        <f>INDEX( {"super","just","sub","infras"},MATCH(F1376,{"超","恰","亚","次"},0))</f>
        <v>just</v>
      </c>
      <c r="I1376" s="21">
        <f>MATCH(E1376,{"知识体","知识域","知识区","知识主题","知识点"},0)-1</f>
        <v>4</v>
      </c>
      <c r="J1376" s="21">
        <f>MATCH(F1376,{"超","恰","亚","次"},0)-1</f>
        <v>1</v>
      </c>
      <c r="K1376" s="21" t="str">
        <f t="shared" si="174"/>
        <v>生物</v>
      </c>
      <c r="L1376" s="26" t="s">
        <v>2196</v>
      </c>
      <c r="M1376" s="23"/>
      <c r="N1376" s="23"/>
      <c r="O1376" s="24" t="str">
        <f t="shared" si="168"/>
        <v xml:space="preserve">
  - 
    name:  DNA分子的多样性和特异性
    title:  DNA分子的多样性和特异性
    description: 
    koLyro: point
    koLyri:  just
    son: </v>
      </c>
      <c r="P1376" s="27" t="str">
        <f t="shared" si="175"/>
        <v xml:space="preserve">
          - 
            name:  DNA分子的多样性和特异性
            title:  DNA分子的多样性和特异性
            description: 
            koLyro: point
            koLyri:  just
            son: </v>
      </c>
    </row>
    <row r="1377" spans="1:16" ht="15" customHeight="1">
      <c r="A1377" s="20">
        <f t="shared" si="169"/>
        <v>4</v>
      </c>
      <c r="B1377" s="21" t="str">
        <f t="shared" si="170"/>
        <v>知识点</v>
      </c>
      <c r="C1377" s="21" t="str">
        <f t="shared" si="171"/>
        <v>对DNA分子复制的推测</v>
      </c>
      <c r="D1377" s="21" t="str">
        <f>IFERROR(IF(I1377=1,INDEX( {"chinese","english","math","physics","chemistry","biology","politics","history","geography"},MATCH(C1377,{"语文","英语","数学","物理","化学","生物","政治","历史","地理"},0)),IF(I1377=2,INDEX(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1377,{"单项选择","阅读理解","信息匹配","完形填空","短文填空","单句填空","短文改错","单句改错","句型转换","翻译短语","翻译句子","词汇/短语及固搭","完成句子","听力"},0)),"")), "")</f>
        <v/>
      </c>
      <c r="E1377" s="21" t="str">
        <f t="shared" si="172"/>
        <v>知识点</v>
      </c>
      <c r="F1377" s="21" t="str">
        <f t="shared" si="173"/>
        <v>恰</v>
      </c>
      <c r="G1377" s="21" t="str">
        <f>INDEX( {"body","discipline","area","topic","point"},MATCH(E1377,{"知识体","知识域","知识区","知识主题","知识点"},0))</f>
        <v>point</v>
      </c>
      <c r="H1377" s="21" t="str">
        <f>INDEX( {"super","just","sub","infras"},MATCH(F1377,{"超","恰","亚","次"},0))</f>
        <v>just</v>
      </c>
      <c r="I1377" s="21">
        <f>MATCH(E1377,{"知识体","知识域","知识区","知识主题","知识点"},0)-1</f>
        <v>4</v>
      </c>
      <c r="J1377" s="21">
        <f>MATCH(F1377,{"超","恰","亚","次"},0)-1</f>
        <v>1</v>
      </c>
      <c r="K1377" s="21" t="str">
        <f t="shared" si="174"/>
        <v>生物</v>
      </c>
      <c r="L1377" s="26" t="s">
        <v>2197</v>
      </c>
      <c r="M1377" s="23"/>
      <c r="N1377" s="23"/>
      <c r="O1377" s="24" t="str">
        <f t="shared" si="168"/>
        <v xml:space="preserve">
  - 
    name:  对DNA分子复制的推测
    title:  对DNA分子复制的推测
    description: 
    koLyro: point
    koLyri:  just
    son: </v>
      </c>
      <c r="P1377" s="27" t="str">
        <f t="shared" si="175"/>
        <v xml:space="preserve">
          - 
            name:  对DNA分子复制的推测
            title:  对DNA分子复制的推测
            description: 
            koLyro: point
            koLyri:  just
            son: </v>
      </c>
    </row>
    <row r="1378" spans="1:16" ht="15" customHeight="1">
      <c r="A1378" s="20">
        <f t="shared" si="169"/>
        <v>4</v>
      </c>
      <c r="B1378" s="21" t="str">
        <f t="shared" si="170"/>
        <v>知识点</v>
      </c>
      <c r="C1378" s="21" t="str">
        <f t="shared" si="171"/>
        <v>DNA半保留复制的实验证据</v>
      </c>
      <c r="D1378" s="21" t="str">
        <f>IFERROR(IF(I1378=1,INDEX( {"chinese","english","math","physics","chemistry","biology","politics","history","geography"},MATCH(C1378,{"语文","英语","数学","物理","化学","生物","政治","历史","地理"},0)),IF(I1378=2,INDEX(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1378,{"单项选择","阅读理解","信息匹配","完形填空","短文填空","单句填空","短文改错","单句改错","句型转换","翻译短语","翻译句子","词汇/短语及固搭","完成句子","听力"},0)),"")), "")</f>
        <v/>
      </c>
      <c r="E1378" s="21" t="str">
        <f t="shared" si="172"/>
        <v>知识点</v>
      </c>
      <c r="F1378" s="21" t="str">
        <f t="shared" si="173"/>
        <v>恰</v>
      </c>
      <c r="G1378" s="21" t="str">
        <f>INDEX( {"body","discipline","area","topic","point"},MATCH(E1378,{"知识体","知识域","知识区","知识主题","知识点"},0))</f>
        <v>point</v>
      </c>
      <c r="H1378" s="21" t="str">
        <f>INDEX( {"super","just","sub","infras"},MATCH(F1378,{"超","恰","亚","次"},0))</f>
        <v>just</v>
      </c>
      <c r="I1378" s="21">
        <f>MATCH(E1378,{"知识体","知识域","知识区","知识主题","知识点"},0)-1</f>
        <v>4</v>
      </c>
      <c r="J1378" s="21">
        <f>MATCH(F1378,{"超","恰","亚","次"},0)-1</f>
        <v>1</v>
      </c>
      <c r="K1378" s="21" t="str">
        <f t="shared" si="174"/>
        <v>生物</v>
      </c>
      <c r="L1378" s="26" t="s">
        <v>2198</v>
      </c>
      <c r="M1378" s="23"/>
      <c r="N1378" s="23"/>
      <c r="O1378" s="24" t="str">
        <f t="shared" si="168"/>
        <v xml:space="preserve">
  - 
    name:  DNA半保留复制的实验证据
    title:  DNA半保留复制的实验证据
    description: 
    koLyro: point
    koLyri:  just
    son: </v>
      </c>
      <c r="P1378" s="27" t="str">
        <f t="shared" si="175"/>
        <v xml:space="preserve">
          - 
            name:  DNA半保留复制的实验证据
            title:  DNA半保留复制的实验证据
            description: 
            koLyro: point
            koLyri:  just
            son: </v>
      </c>
    </row>
    <row r="1379" spans="1:16" ht="15" customHeight="1">
      <c r="A1379" s="20">
        <f t="shared" si="169"/>
        <v>4</v>
      </c>
      <c r="B1379" s="21" t="str">
        <f t="shared" si="170"/>
        <v>知识点</v>
      </c>
      <c r="C1379" s="21" t="str">
        <f t="shared" si="171"/>
        <v>DNA分子复制</v>
      </c>
      <c r="D1379" s="21" t="str">
        <f>IFERROR(IF(I1379=1,INDEX( {"chinese","english","math","physics","chemistry","biology","politics","history","geography"},MATCH(C1379,{"语文","英语","数学","物理","化学","生物","政治","历史","地理"},0)),IF(I1379=2,INDEX(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1379,{"单项选择","阅读理解","信息匹配","完形填空","短文填空","单句填空","短文改错","单句改错","句型转换","翻译短语","翻译句子","词汇/短语及固搭","完成句子","听力"},0)),"")), "")</f>
        <v/>
      </c>
      <c r="E1379" s="21" t="str">
        <f t="shared" si="172"/>
        <v>知识点</v>
      </c>
      <c r="F1379" s="21" t="str">
        <f t="shared" si="173"/>
        <v>恰</v>
      </c>
      <c r="G1379" s="21" t="str">
        <f>INDEX( {"body","discipline","area","topic","point"},MATCH(E1379,{"知识体","知识域","知识区","知识主题","知识点"},0))</f>
        <v>point</v>
      </c>
      <c r="H1379" s="21" t="str">
        <f>INDEX( {"super","just","sub","infras"},MATCH(F1379,{"超","恰","亚","次"},0))</f>
        <v>just</v>
      </c>
      <c r="I1379" s="21">
        <f>MATCH(E1379,{"知识体","知识域","知识区","知识主题","知识点"},0)-1</f>
        <v>4</v>
      </c>
      <c r="J1379" s="21">
        <f>MATCH(F1379,{"超","恰","亚","次"},0)-1</f>
        <v>1</v>
      </c>
      <c r="K1379" s="21" t="str">
        <f t="shared" si="174"/>
        <v>生物</v>
      </c>
      <c r="L1379" s="26" t="s">
        <v>2199</v>
      </c>
      <c r="M1379" s="23"/>
      <c r="N1379" s="23"/>
      <c r="O1379" s="24" t="str">
        <f t="shared" si="168"/>
        <v xml:space="preserve">
  - 
    name:  DNA分子复制
    title:  DNA分子复制
    description: 
    koLyro: point
    koLyri:  just
    son: </v>
      </c>
      <c r="P1379" s="27" t="str">
        <f t="shared" si="175"/>
        <v xml:space="preserve">
          - 
            name:  DNA分子复制
            title:  DNA分子复制
            description: 
            koLyro: point
            koLyri:  just
            son: </v>
      </c>
    </row>
    <row r="1380" spans="1:16" ht="15" customHeight="1">
      <c r="A1380" s="20">
        <f t="shared" si="169"/>
        <v>4</v>
      </c>
      <c r="B1380" s="21" t="str">
        <f t="shared" si="170"/>
        <v>知识点</v>
      </c>
      <c r="C1380" s="21" t="str">
        <f t="shared" si="171"/>
        <v>DNA复制相关计算</v>
      </c>
      <c r="D1380" s="21" t="str">
        <f>IFERROR(IF(I1380=1,INDEX( {"chinese","english","math","physics","chemistry","biology","politics","history","geography"},MATCH(C1380,{"语文","英语","数学","物理","化学","生物","政治","历史","地理"},0)),IF(I1380=2,INDEX(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1380,{"单项选择","阅读理解","信息匹配","完形填空","短文填空","单句填空","短文改错","单句改错","句型转换","翻译短语","翻译句子","词汇/短语及固搭","完成句子","听力"},0)),"")), "")</f>
        <v/>
      </c>
      <c r="E1380" s="21" t="str">
        <f t="shared" si="172"/>
        <v>知识点</v>
      </c>
      <c r="F1380" s="21" t="str">
        <f t="shared" si="173"/>
        <v>恰</v>
      </c>
      <c r="G1380" s="21" t="str">
        <f>INDEX( {"body","discipline","area","topic","point"},MATCH(E1380,{"知识体","知识域","知识区","知识主题","知识点"},0))</f>
        <v>point</v>
      </c>
      <c r="H1380" s="21" t="str">
        <f>INDEX( {"super","just","sub","infras"},MATCH(F1380,{"超","恰","亚","次"},0))</f>
        <v>just</v>
      </c>
      <c r="I1380" s="21">
        <f>MATCH(E1380,{"知识体","知识域","知识区","知识主题","知识点"},0)-1</f>
        <v>4</v>
      </c>
      <c r="J1380" s="21">
        <f>MATCH(F1380,{"超","恰","亚","次"},0)-1</f>
        <v>1</v>
      </c>
      <c r="K1380" s="21" t="str">
        <f t="shared" si="174"/>
        <v>生物</v>
      </c>
      <c r="L1380" s="26" t="s">
        <v>2200</v>
      </c>
      <c r="M1380" s="23"/>
      <c r="N1380" s="23"/>
      <c r="O1380" s="24" t="str">
        <f t="shared" si="168"/>
        <v xml:space="preserve">
  - 
    name:  DNA复制相关计算
    title:  DNA复制相关计算
    description: 
    koLyro: point
    koLyri:  just
    son: </v>
      </c>
      <c r="P1380" s="27" t="str">
        <f t="shared" si="175"/>
        <v xml:space="preserve">
          - 
            name:  DNA复制相关计算
            title:  DNA复制相关计算
            description: 
            koLyro: point
            koLyri:  just
            son: </v>
      </c>
    </row>
    <row r="1381" spans="1:16" ht="15" customHeight="1">
      <c r="A1381" s="20">
        <f t="shared" si="169"/>
        <v>4</v>
      </c>
      <c r="B1381" s="21" t="str">
        <f t="shared" si="170"/>
        <v>知识点</v>
      </c>
      <c r="C1381" s="21" t="str">
        <f t="shared" si="171"/>
        <v>DNA复制与细胞分裂</v>
      </c>
      <c r="D1381" s="21" t="str">
        <f>IFERROR(IF(I1381=1,INDEX( {"chinese","english","math","physics","chemistry","biology","politics","history","geography"},MATCH(C1381,{"语文","英语","数学","物理","化学","生物","政治","历史","地理"},0)),IF(I1381=2,INDEX(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1381,{"单项选择","阅读理解","信息匹配","完形填空","短文填空","单句填空","短文改错","单句改错","句型转换","翻译短语","翻译句子","词汇/短语及固搭","完成句子","听力"},0)),"")), "")</f>
        <v/>
      </c>
      <c r="E1381" s="21" t="str">
        <f t="shared" si="172"/>
        <v>知识点</v>
      </c>
      <c r="F1381" s="21" t="str">
        <f t="shared" si="173"/>
        <v>恰</v>
      </c>
      <c r="G1381" s="21" t="str">
        <f>INDEX( {"body","discipline","area","topic","point"},MATCH(E1381,{"知识体","知识域","知识区","知识主题","知识点"},0))</f>
        <v>point</v>
      </c>
      <c r="H1381" s="21" t="str">
        <f>INDEX( {"super","just","sub","infras"},MATCH(F1381,{"超","恰","亚","次"},0))</f>
        <v>just</v>
      </c>
      <c r="I1381" s="21">
        <f>MATCH(E1381,{"知识体","知识域","知识区","知识主题","知识点"},0)-1</f>
        <v>4</v>
      </c>
      <c r="J1381" s="21">
        <f>MATCH(F1381,{"超","恰","亚","次"},0)-1</f>
        <v>1</v>
      </c>
      <c r="K1381" s="21" t="str">
        <f t="shared" si="174"/>
        <v>生物</v>
      </c>
      <c r="L1381" s="26" t="s">
        <v>2201</v>
      </c>
      <c r="M1381" s="23"/>
      <c r="N1381" s="23"/>
      <c r="O1381" s="24" t="str">
        <f t="shared" si="168"/>
        <v xml:space="preserve">
  - 
    name:  DNA复制与细胞分裂
    title:  DNA复制与细胞分裂
    description: 
    koLyro: point
    koLyri:  just
    son: </v>
      </c>
      <c r="P1381" s="27" t="str">
        <f t="shared" si="175"/>
        <v xml:space="preserve">
          - 
            name:  DNA复制与细胞分裂
            title:  DNA复制与细胞分裂
            description: 
            koLyro: point
            koLyri:  just
            son: </v>
      </c>
    </row>
    <row r="1382" spans="1:16" ht="15" customHeight="1">
      <c r="A1382" s="20">
        <f t="shared" si="169"/>
        <v>3</v>
      </c>
      <c r="B1382" s="21" t="str">
        <f t="shared" si="170"/>
        <v>知识主题</v>
      </c>
      <c r="C1382" s="21" t="str">
        <f t="shared" si="171"/>
        <v>3.基因指导蛋白质的合成</v>
      </c>
      <c r="D1382" s="21" t="str">
        <f>IFERROR(IF(I1382=1,INDEX( {"chinese","english","math","physics","chemistry","biology","politics","history","geography"},MATCH(C1382,{"语文","英语","数学","物理","化学","生物","政治","历史","地理"},0)),IF(I1382=2,INDEX(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1382,{"单项选择","阅读理解","信息匹配","完形填空","短文填空","单句填空","短文改错","单句改错","句型转换","翻译短语","翻译句子","词汇/短语及固搭","完成句子","听力"},0)),"")), "")</f>
        <v/>
      </c>
      <c r="E1382" s="21" t="str">
        <f t="shared" si="172"/>
        <v>知识主题</v>
      </c>
      <c r="F1382" s="21" t="str">
        <f t="shared" si="173"/>
        <v>恰</v>
      </c>
      <c r="G1382" s="21" t="str">
        <f>INDEX( {"body","discipline","area","topic","point"},MATCH(E1382,{"知识体","知识域","知识区","知识主题","知识点"},0))</f>
        <v>topic</v>
      </c>
      <c r="H1382" s="21" t="str">
        <f>INDEX( {"super","just","sub","infras"},MATCH(F1382,{"超","恰","亚","次"},0))</f>
        <v>just</v>
      </c>
      <c r="I1382" s="21">
        <f>MATCH(E1382,{"知识体","知识域","知识区","知识主题","知识点"},0)-1</f>
        <v>3</v>
      </c>
      <c r="J1382" s="21">
        <f>MATCH(F1382,{"超","恰","亚","次"},0)-1</f>
        <v>1</v>
      </c>
      <c r="K1382" s="21" t="str">
        <f t="shared" si="174"/>
        <v>生物</v>
      </c>
      <c r="L1382" s="26" t="s">
        <v>2202</v>
      </c>
      <c r="M1382" s="23"/>
      <c r="N1382" s="23"/>
      <c r="O1382" s="24" t="str">
        <f t="shared" si="168"/>
        <v xml:space="preserve">
  - 
    name:  3.基因指导蛋白质的合成
    title:  3.基因指导蛋白质的合成
    description: 
    koLyro: topic
    koLyri:  just
    son: </v>
      </c>
      <c r="P1382" s="27" t="str">
        <f t="shared" si="175"/>
        <v xml:space="preserve">
        - 
          name:  3.基因指导蛋白质的合成
          title:  3.基因指导蛋白质的合成
          description: 
          koLyro: topic
          koLyri:  just
          son: </v>
      </c>
    </row>
    <row r="1383" spans="1:16" ht="15" customHeight="1">
      <c r="A1383" s="20">
        <f t="shared" si="169"/>
        <v>4</v>
      </c>
      <c r="B1383" s="21" t="str">
        <f t="shared" si="170"/>
        <v>知识点</v>
      </c>
      <c r="C1383" s="21" t="str">
        <f t="shared" si="171"/>
        <v>基因指导蛋白质的合成</v>
      </c>
      <c r="D1383" s="21" t="str">
        <f>IFERROR(IF(I1383=1,INDEX( {"chinese","english","math","physics","chemistry","biology","politics","history","geography"},MATCH(C1383,{"语文","英语","数学","物理","化学","生物","政治","历史","地理"},0)),IF(I1383=2,INDEX(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1383,{"单项选择","阅读理解","信息匹配","完形填空","短文填空","单句填空","短文改错","单句改错","句型转换","翻译短语","翻译句子","词汇/短语及固搭","完成句子","听力"},0)),"")), "")</f>
        <v/>
      </c>
      <c r="E1383" s="21" t="str">
        <f t="shared" si="172"/>
        <v>知识点</v>
      </c>
      <c r="F1383" s="21" t="str">
        <f t="shared" si="173"/>
        <v>恰</v>
      </c>
      <c r="G1383" s="21" t="str">
        <f>INDEX( {"body","discipline","area","topic","point"},MATCH(E1383,{"知识体","知识域","知识区","知识主题","知识点"},0))</f>
        <v>point</v>
      </c>
      <c r="H1383" s="21" t="str">
        <f>INDEX( {"super","just","sub","infras"},MATCH(F1383,{"超","恰","亚","次"},0))</f>
        <v>just</v>
      </c>
      <c r="I1383" s="21">
        <f>MATCH(E1383,{"知识体","知识域","知识区","知识主题","知识点"},0)-1</f>
        <v>4</v>
      </c>
      <c r="J1383" s="21">
        <f>MATCH(F1383,{"超","恰","亚","次"},0)-1</f>
        <v>1</v>
      </c>
      <c r="K1383" s="21" t="str">
        <f t="shared" si="174"/>
        <v>生物</v>
      </c>
      <c r="L1383" s="26" t="s">
        <v>2203</v>
      </c>
      <c r="M1383" s="23"/>
      <c r="N1383" s="23"/>
      <c r="O1383" s="24" t="str">
        <f t="shared" si="168"/>
        <v xml:space="preserve">
  - 
    name:  基因指导蛋白质的合成
    title:  基因指导蛋白质的合成
    description: 
    koLyro: point
    koLyri:  just
    son: </v>
      </c>
      <c r="P1383" s="27" t="str">
        <f t="shared" si="175"/>
        <v xml:space="preserve">
          - 
            name:  基因指导蛋白质的合成
            title:  基因指导蛋白质的合成
            description: 
            koLyro: point
            koLyri:  just
            son: </v>
      </c>
    </row>
    <row r="1384" spans="1:16" ht="15" customHeight="1">
      <c r="A1384" s="20">
        <f t="shared" si="169"/>
        <v>5</v>
      </c>
      <c r="B1384" s="21" t="str">
        <f t="shared" si="170"/>
        <v>知识亚点</v>
      </c>
      <c r="C1384" s="21" t="str">
        <f t="shared" si="171"/>
        <v>转录</v>
      </c>
      <c r="D1384" s="21" t="str">
        <f>IFERROR(IF(I1384=1,INDEX( {"chinese","english","math","physics","chemistry","biology","politics","history","geography"},MATCH(C1384,{"语文","英语","数学","物理","化学","生物","政治","历史","地理"},0)),IF(I1384=2,INDEX(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1384,{"单项选择","阅读理解","信息匹配","完形填空","短文填空","单句填空","短文改错","单句改错","句型转换","翻译短语","翻译句子","词汇/短语及固搭","完成句子","听力"},0)),"")), "")</f>
        <v/>
      </c>
      <c r="E1384" s="21" t="str">
        <f t="shared" si="172"/>
        <v>知识点</v>
      </c>
      <c r="F1384" s="21" t="str">
        <f t="shared" si="173"/>
        <v>亚</v>
      </c>
      <c r="G1384" s="21" t="str">
        <f>INDEX( {"body","discipline","area","topic","point"},MATCH(E1384,{"知识体","知识域","知识区","知识主题","知识点"},0))</f>
        <v>point</v>
      </c>
      <c r="H1384" s="21" t="str">
        <f>INDEX( {"super","just","sub","infras"},MATCH(F1384,{"超","恰","亚","次"},0))</f>
        <v>sub</v>
      </c>
      <c r="I1384" s="21">
        <f>MATCH(E1384,{"知识体","知识域","知识区","知识主题","知识点"},0)-1</f>
        <v>4</v>
      </c>
      <c r="J1384" s="21">
        <f>MATCH(F1384,{"超","恰","亚","次"},0)-1</f>
        <v>2</v>
      </c>
      <c r="K1384" s="21" t="str">
        <f t="shared" si="174"/>
        <v>生物</v>
      </c>
      <c r="L1384" s="26" t="s">
        <v>2204</v>
      </c>
      <c r="M1384" s="23"/>
      <c r="N1384" s="23"/>
      <c r="O1384" s="24" t="str">
        <f t="shared" si="168"/>
        <v xml:space="preserve">
  - 
    name:  转录
    title:  转录
    description: 
    koLyro: point
    koLyri:  sub
    son: </v>
      </c>
      <c r="P1384" s="27" t="str">
        <f t="shared" si="175"/>
        <v xml:space="preserve">
            - 
              name:  转录
              title:  转录
              description: 
              koLyro: point
              koLyri:  sub
              son: </v>
      </c>
    </row>
    <row r="1385" spans="1:16" ht="15" customHeight="1">
      <c r="A1385" s="20">
        <f t="shared" si="169"/>
        <v>5</v>
      </c>
      <c r="B1385" s="21" t="str">
        <f t="shared" si="170"/>
        <v>知识亚点</v>
      </c>
      <c r="C1385" s="21" t="str">
        <f t="shared" si="171"/>
        <v>翻译</v>
      </c>
      <c r="D1385" s="21" t="str">
        <f>IFERROR(IF(I1385=1,INDEX( {"chinese","english","math","physics","chemistry","biology","politics","history","geography"},MATCH(C1385,{"语文","英语","数学","物理","化学","生物","政治","历史","地理"},0)),IF(I1385=2,INDEX(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1385,{"单项选择","阅读理解","信息匹配","完形填空","短文填空","单句填空","短文改错","单句改错","句型转换","翻译短语","翻译句子","词汇/短语及固搭","完成句子","听力"},0)),"")), "")</f>
        <v/>
      </c>
      <c r="E1385" s="21" t="str">
        <f t="shared" si="172"/>
        <v>知识点</v>
      </c>
      <c r="F1385" s="21" t="str">
        <f t="shared" si="173"/>
        <v>亚</v>
      </c>
      <c r="G1385" s="21" t="str">
        <f>INDEX( {"body","discipline","area","topic","point"},MATCH(E1385,{"知识体","知识域","知识区","知识主题","知识点"},0))</f>
        <v>point</v>
      </c>
      <c r="H1385" s="21" t="str">
        <f>INDEX( {"super","just","sub","infras"},MATCH(F1385,{"超","恰","亚","次"},0))</f>
        <v>sub</v>
      </c>
      <c r="I1385" s="21">
        <f>MATCH(E1385,{"知识体","知识域","知识区","知识主题","知识点"},0)-1</f>
        <v>4</v>
      </c>
      <c r="J1385" s="21">
        <f>MATCH(F1385,{"超","恰","亚","次"},0)-1</f>
        <v>2</v>
      </c>
      <c r="K1385" s="21" t="str">
        <f t="shared" si="174"/>
        <v>生物</v>
      </c>
      <c r="L1385" s="26" t="s">
        <v>2205</v>
      </c>
      <c r="M1385" s="23"/>
      <c r="N1385" s="23"/>
      <c r="O1385" s="24" t="str">
        <f t="shared" si="168"/>
        <v xml:space="preserve">
  - 
    name:  翻译
    title:  翻译
    description: 
    koLyro: point
    koLyri:  sub
    son: </v>
      </c>
      <c r="P1385" s="27" t="str">
        <f t="shared" si="175"/>
        <v xml:space="preserve">
            - 
              name:  翻译
              title:  翻译
              description: 
              koLyro: point
              koLyri:  sub
              son: </v>
      </c>
    </row>
    <row r="1386" spans="1:16" ht="15" customHeight="1">
      <c r="A1386" s="20">
        <f t="shared" si="169"/>
        <v>4</v>
      </c>
      <c r="B1386" s="21" t="str">
        <f t="shared" si="170"/>
        <v>知识点</v>
      </c>
      <c r="C1386" s="21" t="str">
        <f t="shared" si="171"/>
        <v>遗传信息、密码子、反密码子的比较</v>
      </c>
      <c r="D1386" s="21" t="str">
        <f>IFERROR(IF(I1386=1,INDEX( {"chinese","english","math","physics","chemistry","biology","politics","history","geography"},MATCH(C1386,{"语文","英语","数学","物理","化学","生物","政治","历史","地理"},0)),IF(I1386=2,INDEX(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1386,{"单项选择","阅读理解","信息匹配","完形填空","短文填空","单句填空","短文改错","单句改错","句型转换","翻译短语","翻译句子","词汇/短语及固搭","完成句子","听力"},0)),"")), "")</f>
        <v/>
      </c>
      <c r="E1386" s="21" t="str">
        <f t="shared" si="172"/>
        <v>知识点</v>
      </c>
      <c r="F1386" s="21" t="str">
        <f t="shared" si="173"/>
        <v>恰</v>
      </c>
      <c r="G1386" s="21" t="str">
        <f>INDEX( {"body","discipline","area","topic","point"},MATCH(E1386,{"知识体","知识域","知识区","知识主题","知识点"},0))</f>
        <v>point</v>
      </c>
      <c r="H1386" s="21" t="str">
        <f>INDEX( {"super","just","sub","infras"},MATCH(F1386,{"超","恰","亚","次"},0))</f>
        <v>just</v>
      </c>
      <c r="I1386" s="21">
        <f>MATCH(E1386,{"知识体","知识域","知识区","知识主题","知识点"},0)-1</f>
        <v>4</v>
      </c>
      <c r="J1386" s="21">
        <f>MATCH(F1386,{"超","恰","亚","次"},0)-1</f>
        <v>1</v>
      </c>
      <c r="K1386" s="21" t="str">
        <f t="shared" si="174"/>
        <v>生物</v>
      </c>
      <c r="L1386" s="26" t="s">
        <v>2206</v>
      </c>
      <c r="M1386" s="23"/>
      <c r="N1386" s="23"/>
      <c r="O1386" s="24" t="str">
        <f t="shared" si="168"/>
        <v xml:space="preserve">
  - 
    name:  遗传信息、密码子、反密码子的比较
    title:  遗传信息、密码子、反密码子的比较
    description: 
    koLyro: point
    koLyri:  just
    son: </v>
      </c>
      <c r="P1386" s="27" t="str">
        <f t="shared" si="175"/>
        <v xml:space="preserve">
          - 
            name:  遗传信息、密码子、反密码子的比较
            title:  遗传信息、密码子、反密码子的比较
            description: 
            koLyro: point
            koLyri:  just
            son: </v>
      </c>
    </row>
    <row r="1387" spans="1:16" ht="15" customHeight="1">
      <c r="A1387" s="20">
        <f t="shared" si="169"/>
        <v>4</v>
      </c>
      <c r="B1387" s="21" t="str">
        <f t="shared" si="170"/>
        <v>知识点</v>
      </c>
      <c r="C1387" s="21" t="str">
        <f t="shared" si="171"/>
        <v>碱基互补配对原则</v>
      </c>
      <c r="D1387" s="21" t="str">
        <f>IFERROR(IF(I1387=1,INDEX( {"chinese","english","math","physics","chemistry","biology","politics","history","geography"},MATCH(C1387,{"语文","英语","数学","物理","化学","生物","政治","历史","地理"},0)),IF(I1387=2,INDEX(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1387,{"单项选择","阅读理解","信息匹配","完形填空","短文填空","单句填空","短文改错","单句改错","句型转换","翻译短语","翻译句子","词汇/短语及固搭","完成句子","听力"},0)),"")), "")</f>
        <v/>
      </c>
      <c r="E1387" s="21" t="str">
        <f t="shared" si="172"/>
        <v>知识点</v>
      </c>
      <c r="F1387" s="21" t="str">
        <f t="shared" si="173"/>
        <v>恰</v>
      </c>
      <c r="G1387" s="21" t="str">
        <f>INDEX( {"body","discipline","area","topic","point"},MATCH(E1387,{"知识体","知识域","知识区","知识主题","知识点"},0))</f>
        <v>point</v>
      </c>
      <c r="H1387" s="21" t="str">
        <f>INDEX( {"super","just","sub","infras"},MATCH(F1387,{"超","恰","亚","次"},0))</f>
        <v>just</v>
      </c>
      <c r="I1387" s="21">
        <f>MATCH(E1387,{"知识体","知识域","知识区","知识主题","知识点"},0)-1</f>
        <v>4</v>
      </c>
      <c r="J1387" s="21">
        <f>MATCH(F1387,{"超","恰","亚","次"},0)-1</f>
        <v>1</v>
      </c>
      <c r="K1387" s="21" t="str">
        <f t="shared" si="174"/>
        <v>生物</v>
      </c>
      <c r="L1387" s="26" t="s">
        <v>2207</v>
      </c>
      <c r="M1387" s="23"/>
      <c r="N1387" s="23"/>
      <c r="O1387" s="24" t="str">
        <f t="shared" si="168"/>
        <v xml:space="preserve">
  - 
    name:  碱基互补配对原则
    title:  碱基互补配对原则
    description: 
    koLyro: point
    koLyri:  just
    son: </v>
      </c>
      <c r="P1387" s="27" t="str">
        <f t="shared" si="175"/>
        <v xml:space="preserve">
          - 
            name:  碱基互补配对原则
            title:  碱基互补配对原则
            description: 
            koLyro: point
            koLyri:  just
            son: </v>
      </c>
    </row>
    <row r="1388" spans="1:16" ht="15" customHeight="1">
      <c r="A1388" s="20">
        <f t="shared" si="169"/>
        <v>4</v>
      </c>
      <c r="B1388" s="21" t="str">
        <f t="shared" si="170"/>
        <v>知识点</v>
      </c>
      <c r="C1388" s="21" t="str">
        <f t="shared" si="171"/>
        <v>3种RNA的比较</v>
      </c>
      <c r="D1388" s="21" t="str">
        <f>IFERROR(IF(I1388=1,INDEX( {"chinese","english","math","physics","chemistry","biology","politics","history","geography"},MATCH(C1388,{"语文","英语","数学","物理","化学","生物","政治","历史","地理"},0)),IF(I1388=2,INDEX(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1388,{"单项选择","阅读理解","信息匹配","完形填空","短文填空","单句填空","短文改错","单句改错","句型转换","翻译短语","翻译句子","词汇/短语及固搭","完成句子","听力"},0)),"")), "")</f>
        <v/>
      </c>
      <c r="E1388" s="21" t="str">
        <f t="shared" si="172"/>
        <v>知识点</v>
      </c>
      <c r="F1388" s="21" t="str">
        <f t="shared" si="173"/>
        <v>恰</v>
      </c>
      <c r="G1388" s="21" t="str">
        <f>INDEX( {"body","discipline","area","topic","point"},MATCH(E1388,{"知识体","知识域","知识区","知识主题","知识点"},0))</f>
        <v>point</v>
      </c>
      <c r="H1388" s="21" t="str">
        <f>INDEX( {"super","just","sub","infras"},MATCH(F1388,{"超","恰","亚","次"},0))</f>
        <v>just</v>
      </c>
      <c r="I1388" s="21">
        <f>MATCH(E1388,{"知识体","知识域","知识区","知识主题","知识点"},0)-1</f>
        <v>4</v>
      </c>
      <c r="J1388" s="21">
        <f>MATCH(F1388,{"超","恰","亚","次"},0)-1</f>
        <v>1</v>
      </c>
      <c r="K1388" s="21" t="str">
        <f t="shared" si="174"/>
        <v>生物</v>
      </c>
      <c r="L1388" s="26" t="s">
        <v>2208</v>
      </c>
      <c r="M1388" s="23"/>
      <c r="N1388" s="23"/>
      <c r="O1388" s="24" t="str">
        <f t="shared" si="168"/>
        <v xml:space="preserve">
  - 
    name:  3种RNA的比较
    title:  3种RNA的比较
    description: 
    koLyro: point
    koLyri:  just
    son: </v>
      </c>
      <c r="P1388" s="27" t="str">
        <f t="shared" si="175"/>
        <v xml:space="preserve">
          - 
            name:  3种RNA的比较
            title:  3种RNA的比较
            description: 
            koLyro: point
            koLyri:  just
            son: </v>
      </c>
    </row>
    <row r="1389" spans="1:16" ht="15" customHeight="1">
      <c r="A1389" s="20">
        <f t="shared" si="169"/>
        <v>3</v>
      </c>
      <c r="B1389" s="21" t="str">
        <f t="shared" si="170"/>
        <v>知识主题</v>
      </c>
      <c r="C1389" s="21" t="str">
        <f t="shared" si="171"/>
        <v>4.基因是有遗传效应的DNA片段</v>
      </c>
      <c r="D1389" s="21" t="str">
        <f>IFERROR(IF(I1389=1,INDEX( {"chinese","english","math","physics","chemistry","biology","politics","history","geography"},MATCH(C1389,{"语文","英语","数学","物理","化学","生物","政治","历史","地理"},0)),IF(I1389=2,INDEX(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1389,{"单项选择","阅读理解","信息匹配","完形填空","短文填空","单句填空","短文改错","单句改错","句型转换","翻译短语","翻译句子","词汇/短语及固搭","完成句子","听力"},0)),"")), "")</f>
        <v/>
      </c>
      <c r="E1389" s="21" t="str">
        <f t="shared" si="172"/>
        <v>知识主题</v>
      </c>
      <c r="F1389" s="21" t="str">
        <f t="shared" si="173"/>
        <v>恰</v>
      </c>
      <c r="G1389" s="21" t="str">
        <f>INDEX( {"body","discipline","area","topic","point"},MATCH(E1389,{"知识体","知识域","知识区","知识主题","知识点"},0))</f>
        <v>topic</v>
      </c>
      <c r="H1389" s="21" t="str">
        <f>INDEX( {"super","just","sub","infras"},MATCH(F1389,{"超","恰","亚","次"},0))</f>
        <v>just</v>
      </c>
      <c r="I1389" s="21">
        <f>MATCH(E1389,{"知识体","知识域","知识区","知识主题","知识点"},0)-1</f>
        <v>3</v>
      </c>
      <c r="J1389" s="21">
        <f>MATCH(F1389,{"超","恰","亚","次"},0)-1</f>
        <v>1</v>
      </c>
      <c r="K1389" s="21" t="str">
        <f t="shared" si="174"/>
        <v>生物</v>
      </c>
      <c r="L1389" s="26" t="s">
        <v>2209</v>
      </c>
      <c r="M1389" s="23"/>
      <c r="N1389" s="23"/>
      <c r="O1389" s="24" t="str">
        <f t="shared" si="168"/>
        <v xml:space="preserve">
  - 
    name:  4.基因是有遗传效应的DNA片段
    title:  4.基因是有遗传效应的DNA片段
    description: 
    koLyro: topic
    koLyri:  just
    son: </v>
      </c>
      <c r="P1389" s="27" t="str">
        <f t="shared" si="175"/>
        <v xml:space="preserve">
        - 
          name:  4.基因是有遗传效应的DNA片段
          title:  4.基因是有遗传效应的DNA片段
          description: 
          koLyro: topic
          koLyri:  just
          son: </v>
      </c>
    </row>
    <row r="1390" spans="1:16" ht="15" customHeight="1">
      <c r="A1390" s="20">
        <f t="shared" si="169"/>
        <v>4</v>
      </c>
      <c r="B1390" s="21" t="str">
        <f t="shared" si="170"/>
        <v>知识点</v>
      </c>
      <c r="C1390" s="21" t="str">
        <f t="shared" si="171"/>
        <v>基因的功能</v>
      </c>
      <c r="D1390" s="21" t="str">
        <f>IFERROR(IF(I1390=1,INDEX( {"chinese","english","math","physics","chemistry","biology","politics","history","geography"},MATCH(C1390,{"语文","英语","数学","物理","化学","生物","政治","历史","地理"},0)),IF(I1390=2,INDEX(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1390,{"单项选择","阅读理解","信息匹配","完形填空","短文填空","单句填空","短文改错","单句改错","句型转换","翻译短语","翻译句子","词汇/短语及固搭","完成句子","听力"},0)),"")), "")</f>
        <v/>
      </c>
      <c r="E1390" s="21" t="str">
        <f t="shared" si="172"/>
        <v>知识点</v>
      </c>
      <c r="F1390" s="21" t="str">
        <f t="shared" si="173"/>
        <v>恰</v>
      </c>
      <c r="G1390" s="21" t="str">
        <f>INDEX( {"body","discipline","area","topic","point"},MATCH(E1390,{"知识体","知识域","知识区","知识主题","知识点"},0))</f>
        <v>point</v>
      </c>
      <c r="H1390" s="21" t="str">
        <f>INDEX( {"super","just","sub","infras"},MATCH(F1390,{"超","恰","亚","次"},0))</f>
        <v>just</v>
      </c>
      <c r="I1390" s="21">
        <f>MATCH(E1390,{"知识体","知识域","知识区","知识主题","知识点"},0)-1</f>
        <v>4</v>
      </c>
      <c r="J1390" s="21">
        <f>MATCH(F1390,{"超","恰","亚","次"},0)-1</f>
        <v>1</v>
      </c>
      <c r="K1390" s="21" t="str">
        <f t="shared" si="174"/>
        <v>生物</v>
      </c>
      <c r="L1390" s="26" t="s">
        <v>2210</v>
      </c>
      <c r="M1390" s="23"/>
      <c r="N1390" s="23"/>
      <c r="O1390" s="24" t="str">
        <f t="shared" si="168"/>
        <v xml:space="preserve">
  - 
    name:  基因的功能
    title:  基因的功能
    description: 
    koLyro: point
    koLyri:  just
    son: </v>
      </c>
      <c r="P1390" s="27" t="str">
        <f t="shared" si="175"/>
        <v xml:space="preserve">
          - 
            name:  基因的功能
            title:  基因的功能
            description: 
            koLyro: point
            koLyri:  just
            son: </v>
      </c>
    </row>
    <row r="1391" spans="1:16" ht="15" customHeight="1">
      <c r="A1391" s="20">
        <f t="shared" si="169"/>
        <v>4</v>
      </c>
      <c r="B1391" s="21" t="str">
        <f t="shared" si="170"/>
        <v>知识点</v>
      </c>
      <c r="C1391" s="21" t="str">
        <f t="shared" si="171"/>
        <v>基因是有遗传效应的DNA片段</v>
      </c>
      <c r="D1391" s="21" t="str">
        <f>IFERROR(IF(I1391=1,INDEX( {"chinese","english","math","physics","chemistry","biology","politics","history","geography"},MATCH(C1391,{"语文","英语","数学","物理","化学","生物","政治","历史","地理"},0)),IF(I1391=2,INDEX(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1391,{"单项选择","阅读理解","信息匹配","完形填空","短文填空","单句填空","短文改错","单句改错","句型转换","翻译短语","翻译句子","词汇/短语及固搭","完成句子","听力"},0)),"")), "")</f>
        <v/>
      </c>
      <c r="E1391" s="21" t="str">
        <f t="shared" si="172"/>
        <v>知识点</v>
      </c>
      <c r="F1391" s="21" t="str">
        <f t="shared" si="173"/>
        <v>恰</v>
      </c>
      <c r="G1391" s="21" t="str">
        <f>INDEX( {"body","discipline","area","topic","point"},MATCH(E1391,{"知识体","知识域","知识区","知识主题","知识点"},0))</f>
        <v>point</v>
      </c>
      <c r="H1391" s="21" t="str">
        <f>INDEX( {"super","just","sub","infras"},MATCH(F1391,{"超","恰","亚","次"},0))</f>
        <v>just</v>
      </c>
      <c r="I1391" s="21">
        <f>MATCH(E1391,{"知识体","知识域","知识区","知识主题","知识点"},0)-1</f>
        <v>4</v>
      </c>
      <c r="J1391" s="21">
        <f>MATCH(F1391,{"超","恰","亚","次"},0)-1</f>
        <v>1</v>
      </c>
      <c r="K1391" s="21" t="str">
        <f t="shared" si="174"/>
        <v>生物</v>
      </c>
      <c r="L1391" s="26" t="s">
        <v>2211</v>
      </c>
      <c r="M1391" s="23"/>
      <c r="N1391" s="23"/>
      <c r="O1391" s="24" t="str">
        <f t="shared" si="168"/>
        <v xml:space="preserve">
  - 
    name:  基因是有遗传效应的DNA片段
    title:  基因是有遗传效应的DNA片段
    description: 
    koLyro: point
    koLyri:  just
    son: </v>
      </c>
      <c r="P1391" s="27" t="str">
        <f t="shared" si="175"/>
        <v xml:space="preserve">
          - 
            name:  基因是有遗传效应的DNA片段
            title:  基因是有遗传效应的DNA片段
            description: 
            koLyro: point
            koLyri:  just
            son: </v>
      </c>
    </row>
    <row r="1392" spans="1:16" ht="15" customHeight="1">
      <c r="A1392" s="20">
        <f t="shared" si="169"/>
        <v>4</v>
      </c>
      <c r="B1392" s="21" t="str">
        <f t="shared" si="170"/>
        <v>知识点</v>
      </c>
      <c r="C1392" s="21" t="str">
        <f t="shared" si="171"/>
        <v>脱氧核苷酸、基因、DNA、染色体、性状之间的关系</v>
      </c>
      <c r="D1392" s="21" t="str">
        <f>IFERROR(IF(I1392=1,INDEX( {"chinese","english","math","physics","chemistry","biology","politics","history","geography"},MATCH(C1392,{"语文","英语","数学","物理","化学","生物","政治","历史","地理"},0)),IF(I1392=2,INDEX(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1392,{"单项选择","阅读理解","信息匹配","完形填空","短文填空","单句填空","短文改错","单句改错","句型转换","翻译短语","翻译句子","词汇/短语及固搭","完成句子","听力"},0)),"")), "")</f>
        <v/>
      </c>
      <c r="E1392" s="21" t="str">
        <f t="shared" si="172"/>
        <v>知识点</v>
      </c>
      <c r="F1392" s="21" t="str">
        <f t="shared" si="173"/>
        <v>恰</v>
      </c>
      <c r="G1392" s="21" t="str">
        <f>INDEX( {"body","discipline","area","topic","point"},MATCH(E1392,{"知识体","知识域","知识区","知识主题","知识点"},0))</f>
        <v>point</v>
      </c>
      <c r="H1392" s="21" t="str">
        <f>INDEX( {"super","just","sub","infras"},MATCH(F1392,{"超","恰","亚","次"},0))</f>
        <v>just</v>
      </c>
      <c r="I1392" s="21">
        <f>MATCH(E1392,{"知识体","知识域","知识区","知识主题","知识点"},0)-1</f>
        <v>4</v>
      </c>
      <c r="J1392" s="21">
        <f>MATCH(F1392,{"超","恰","亚","次"},0)-1</f>
        <v>1</v>
      </c>
      <c r="K1392" s="21" t="str">
        <f t="shared" si="174"/>
        <v>生物</v>
      </c>
      <c r="L1392" s="26" t="s">
        <v>2212</v>
      </c>
      <c r="M1392" s="23"/>
      <c r="N1392" s="23"/>
      <c r="O1392" s="24" t="str">
        <f t="shared" si="168"/>
        <v xml:space="preserve">
  - 
    name:  脱氧核苷酸、基因、DNA、染色体、性状之间的关系
    title:  脱氧核苷酸、基因、DNA、染色体、性状之间的关系
    description: 
    koLyro: point
    koLyri:  just
    son: </v>
      </c>
      <c r="P1392" s="27" t="str">
        <f t="shared" si="175"/>
        <v xml:space="preserve">
          - 
            name:  脱氧核苷酸、基因、DNA、染色体、性状之间的关系
            title:  脱氧核苷酸、基因、DNA、染色体、性状之间的关系
            description: 
            koLyro: point
            koLyri:  just
            son: </v>
      </c>
    </row>
    <row r="1393" spans="1:16" ht="15" customHeight="1">
      <c r="A1393" s="20">
        <f t="shared" si="169"/>
        <v>4</v>
      </c>
      <c r="B1393" s="21" t="str">
        <f t="shared" si="170"/>
        <v>知识点</v>
      </c>
      <c r="C1393" s="21" t="str">
        <f t="shared" si="171"/>
        <v>原核生物和真核生物基因的结构</v>
      </c>
      <c r="D1393" s="21" t="str">
        <f>IFERROR(IF(I1393=1,INDEX( {"chinese","english","math","physics","chemistry","biology","politics","history","geography"},MATCH(C1393,{"语文","英语","数学","物理","化学","生物","政治","历史","地理"},0)),IF(I1393=2,INDEX(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1393,{"单项选择","阅读理解","信息匹配","完形填空","短文填空","单句填空","短文改错","单句改错","句型转换","翻译短语","翻译句子","词汇/短语及固搭","完成句子","听力"},0)),"")), "")</f>
        <v/>
      </c>
      <c r="E1393" s="21" t="str">
        <f t="shared" si="172"/>
        <v>知识点</v>
      </c>
      <c r="F1393" s="21" t="str">
        <f t="shared" si="173"/>
        <v>恰</v>
      </c>
      <c r="G1393" s="21" t="str">
        <f>INDEX( {"body","discipline","area","topic","point"},MATCH(E1393,{"知识体","知识域","知识区","知识主题","知识点"},0))</f>
        <v>point</v>
      </c>
      <c r="H1393" s="21" t="str">
        <f>INDEX( {"super","just","sub","infras"},MATCH(F1393,{"超","恰","亚","次"},0))</f>
        <v>just</v>
      </c>
      <c r="I1393" s="21">
        <f>MATCH(E1393,{"知识体","知识域","知识区","知识主题","知识点"},0)-1</f>
        <v>4</v>
      </c>
      <c r="J1393" s="21">
        <f>MATCH(F1393,{"超","恰","亚","次"},0)-1</f>
        <v>1</v>
      </c>
      <c r="K1393" s="21" t="str">
        <f t="shared" si="174"/>
        <v>生物</v>
      </c>
      <c r="L1393" s="26" t="s">
        <v>2213</v>
      </c>
      <c r="M1393" s="23"/>
      <c r="N1393" s="23"/>
      <c r="O1393" s="24" t="str">
        <f t="shared" si="168"/>
        <v xml:space="preserve">
  - 
    name:  原核生物和真核生物基因的结构
    title:  原核生物和真核生物基因的结构
    description: 
    koLyro: point
    koLyri:  just
    son: </v>
      </c>
      <c r="P1393" s="27" t="str">
        <f t="shared" si="175"/>
        <v xml:space="preserve">
          - 
            name:  原核生物和真核生物基因的结构
            title:  原核生物和真核生物基因的结构
            description: 
            koLyro: point
            koLyri:  just
            son: </v>
      </c>
    </row>
    <row r="1394" spans="1:16" ht="15" customHeight="1">
      <c r="A1394" s="20">
        <f t="shared" si="169"/>
        <v>4</v>
      </c>
      <c r="B1394" s="21" t="str">
        <f t="shared" si="170"/>
        <v>知识点</v>
      </c>
      <c r="C1394" s="21" t="str">
        <f t="shared" si="171"/>
        <v>DNA指纹技术</v>
      </c>
      <c r="D1394" s="21" t="str">
        <f>IFERROR(IF(I1394=1,INDEX( {"chinese","english","math","physics","chemistry","biology","politics","history","geography"},MATCH(C1394,{"语文","英语","数学","物理","化学","生物","政治","历史","地理"},0)),IF(I1394=2,INDEX(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1394,{"单项选择","阅读理解","信息匹配","完形填空","短文填空","单句填空","短文改错","单句改错","句型转换","翻译短语","翻译句子","词汇/短语及固搭","完成句子","听力"},0)),"")), "")</f>
        <v/>
      </c>
      <c r="E1394" s="21" t="str">
        <f t="shared" si="172"/>
        <v>知识点</v>
      </c>
      <c r="F1394" s="21" t="str">
        <f t="shared" si="173"/>
        <v>恰</v>
      </c>
      <c r="G1394" s="21" t="str">
        <f>INDEX( {"body","discipline","area","topic","point"},MATCH(E1394,{"知识体","知识域","知识区","知识主题","知识点"},0))</f>
        <v>point</v>
      </c>
      <c r="H1394" s="21" t="str">
        <f>INDEX( {"super","just","sub","infras"},MATCH(F1394,{"超","恰","亚","次"},0))</f>
        <v>just</v>
      </c>
      <c r="I1394" s="21">
        <f>MATCH(E1394,{"知识体","知识域","知识区","知识主题","知识点"},0)-1</f>
        <v>4</v>
      </c>
      <c r="J1394" s="21">
        <f>MATCH(F1394,{"超","恰","亚","次"},0)-1</f>
        <v>1</v>
      </c>
      <c r="K1394" s="21" t="str">
        <f t="shared" si="174"/>
        <v>生物</v>
      </c>
      <c r="L1394" s="26" t="s">
        <v>2214</v>
      </c>
      <c r="M1394" s="23"/>
      <c r="N1394" s="23"/>
      <c r="O1394" s="24" t="str">
        <f t="shared" si="168"/>
        <v xml:space="preserve">
  - 
    name:  DNA指纹技术
    title:  DNA指纹技术
    description: 
    koLyro: point
    koLyri:  just
    son: </v>
      </c>
      <c r="P1394" s="27" t="str">
        <f t="shared" si="175"/>
        <v xml:space="preserve">
          - 
            name:  DNA指纹技术
            title:  DNA指纹技术
            description: 
            koLyro: point
            koLyri:  just
            son: </v>
      </c>
    </row>
    <row r="1395" spans="1:16" ht="15" customHeight="1">
      <c r="A1395" s="20">
        <f t="shared" si="169"/>
        <v>4</v>
      </c>
      <c r="B1395" s="21" t="str">
        <f t="shared" si="170"/>
        <v>知识点</v>
      </c>
      <c r="C1395" s="21" t="str">
        <f t="shared" si="171"/>
        <v>DNA测序</v>
      </c>
      <c r="D1395" s="21" t="str">
        <f>IFERROR(IF(I1395=1,INDEX( {"chinese","english","math","physics","chemistry","biology","politics","history","geography"},MATCH(C1395,{"语文","英语","数学","物理","化学","生物","政治","历史","地理"},0)),IF(I1395=2,INDEX(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1395,{"单项选择","阅读理解","信息匹配","完形填空","短文填空","单句填空","短文改错","单句改错","句型转换","翻译短语","翻译句子","词汇/短语及固搭","完成句子","听力"},0)),"")), "")</f>
        <v/>
      </c>
      <c r="E1395" s="21" t="str">
        <f t="shared" si="172"/>
        <v>知识点</v>
      </c>
      <c r="F1395" s="21" t="str">
        <f t="shared" si="173"/>
        <v>恰</v>
      </c>
      <c r="G1395" s="21" t="str">
        <f>INDEX( {"body","discipline","area","topic","point"},MATCH(E1395,{"知识体","知识域","知识区","知识主题","知识点"},0))</f>
        <v>point</v>
      </c>
      <c r="H1395" s="21" t="str">
        <f>INDEX( {"super","just","sub","infras"},MATCH(F1395,{"超","恰","亚","次"},0))</f>
        <v>just</v>
      </c>
      <c r="I1395" s="21">
        <f>MATCH(E1395,{"知识体","知识域","知识区","知识主题","知识点"},0)-1</f>
        <v>4</v>
      </c>
      <c r="J1395" s="21">
        <f>MATCH(F1395,{"超","恰","亚","次"},0)-1</f>
        <v>1</v>
      </c>
      <c r="K1395" s="21" t="str">
        <f t="shared" si="174"/>
        <v>生物</v>
      </c>
      <c r="L1395" s="26" t="s">
        <v>2215</v>
      </c>
      <c r="M1395" s="23"/>
      <c r="N1395" s="23"/>
      <c r="O1395" s="24" t="str">
        <f t="shared" si="168"/>
        <v xml:space="preserve">
  - 
    name:  DNA测序
    title:  DNA测序
    description: 
    koLyro: point
    koLyri:  just
    son: </v>
      </c>
      <c r="P1395" s="27" t="str">
        <f t="shared" si="175"/>
        <v xml:space="preserve">
          - 
            name:  DNA测序
            title:  DNA测序
            description: 
            koLyro: point
            koLyri:  just
            son: </v>
      </c>
    </row>
    <row r="1396" spans="1:16" ht="15" customHeight="1">
      <c r="A1396" s="20">
        <f t="shared" si="169"/>
        <v>3</v>
      </c>
      <c r="B1396" s="21" t="str">
        <f t="shared" si="170"/>
        <v>知识主题</v>
      </c>
      <c r="C1396" s="21" t="str">
        <f t="shared" si="171"/>
        <v>5. 基因对性状的控制</v>
      </c>
      <c r="D1396" s="21" t="str">
        <f>IFERROR(IF(I1396=1,INDEX( {"chinese","english","math","physics","chemistry","biology","politics","history","geography"},MATCH(C1396,{"语文","英语","数学","物理","化学","生物","政治","历史","地理"},0)),IF(I1396=2,INDEX(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1396,{"单项选择","阅读理解","信息匹配","完形填空","短文填空","单句填空","短文改错","单句改错","句型转换","翻译短语","翻译句子","词汇/短语及固搭","完成句子","听力"},0)),"")), "")</f>
        <v/>
      </c>
      <c r="E1396" s="21" t="str">
        <f t="shared" si="172"/>
        <v>知识主题</v>
      </c>
      <c r="F1396" s="21" t="str">
        <f t="shared" si="173"/>
        <v>恰</v>
      </c>
      <c r="G1396" s="21" t="str">
        <f>INDEX( {"body","discipline","area","topic","point"},MATCH(E1396,{"知识体","知识域","知识区","知识主题","知识点"},0))</f>
        <v>topic</v>
      </c>
      <c r="H1396" s="21" t="str">
        <f>INDEX( {"super","just","sub","infras"},MATCH(F1396,{"超","恰","亚","次"},0))</f>
        <v>just</v>
      </c>
      <c r="I1396" s="21">
        <f>MATCH(E1396,{"知识体","知识域","知识区","知识主题","知识点"},0)-1</f>
        <v>3</v>
      </c>
      <c r="J1396" s="21">
        <f>MATCH(F1396,{"超","恰","亚","次"},0)-1</f>
        <v>1</v>
      </c>
      <c r="K1396" s="21" t="str">
        <f t="shared" si="174"/>
        <v>生物</v>
      </c>
      <c r="L1396" s="26" t="s">
        <v>2216</v>
      </c>
      <c r="M1396" s="23"/>
      <c r="N1396" s="23"/>
      <c r="O1396" s="24" t="str">
        <f t="shared" si="168"/>
        <v xml:space="preserve">
  - 
    name:  5. 基因对性状的控制
    title:  5. 基因对性状的控制
    description: 
    koLyro: topic
    koLyri:  just
    son: </v>
      </c>
      <c r="P1396" s="27" t="str">
        <f t="shared" si="175"/>
        <v xml:space="preserve">
        - 
          name:  5. 基因对性状的控制
          title:  5. 基因对性状的控制
          description: 
          koLyro: topic
          koLyri:  just
          son: </v>
      </c>
    </row>
    <row r="1397" spans="1:16" ht="15" customHeight="1">
      <c r="A1397" s="20">
        <f t="shared" si="169"/>
        <v>4</v>
      </c>
      <c r="B1397" s="21" t="str">
        <f t="shared" si="170"/>
        <v>知识点</v>
      </c>
      <c r="C1397" s="21" t="str">
        <f t="shared" si="171"/>
        <v>中心法则</v>
      </c>
      <c r="D1397" s="21" t="str">
        <f>IFERROR(IF(I1397=1,INDEX( {"chinese","english","math","physics","chemistry","biology","politics","history","geography"},MATCH(C1397,{"语文","英语","数学","物理","化学","生物","政治","历史","地理"},0)),IF(I1397=2,INDEX(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1397,{"单项选择","阅读理解","信息匹配","完形填空","短文填空","单句填空","短文改错","单句改错","句型转换","翻译短语","翻译句子","词汇/短语及固搭","完成句子","听力"},0)),"")), "")</f>
        <v/>
      </c>
      <c r="E1397" s="21" t="str">
        <f t="shared" si="172"/>
        <v>知识点</v>
      </c>
      <c r="F1397" s="21" t="str">
        <f t="shared" si="173"/>
        <v>恰</v>
      </c>
      <c r="G1397" s="21" t="str">
        <f>INDEX( {"body","discipline","area","topic","point"},MATCH(E1397,{"知识体","知识域","知识区","知识主题","知识点"},0))</f>
        <v>point</v>
      </c>
      <c r="H1397" s="21" t="str">
        <f>INDEX( {"super","just","sub","infras"},MATCH(F1397,{"超","恰","亚","次"},0))</f>
        <v>just</v>
      </c>
      <c r="I1397" s="21">
        <f>MATCH(E1397,{"知识体","知识域","知识区","知识主题","知识点"},0)-1</f>
        <v>4</v>
      </c>
      <c r="J1397" s="21">
        <f>MATCH(F1397,{"超","恰","亚","次"},0)-1</f>
        <v>1</v>
      </c>
      <c r="K1397" s="21" t="str">
        <f t="shared" si="174"/>
        <v>生物</v>
      </c>
      <c r="L1397" s="26" t="s">
        <v>2217</v>
      </c>
      <c r="M1397" s="23"/>
      <c r="N1397" s="23"/>
      <c r="O1397" s="24" t="str">
        <f t="shared" si="168"/>
        <v xml:space="preserve">
  - 
    name:  中心法则
    title:  中心法则
    description: 
    koLyro: point
    koLyri:  just
    son: </v>
      </c>
      <c r="P1397" s="27" t="str">
        <f t="shared" si="175"/>
        <v xml:space="preserve">
          - 
            name:  中心法则
            title:  中心法则
            description: 
            koLyro: point
            koLyri:  just
            son: </v>
      </c>
    </row>
    <row r="1398" spans="1:16" ht="15" customHeight="1">
      <c r="A1398" s="20">
        <f t="shared" si="169"/>
        <v>4</v>
      </c>
      <c r="B1398" s="21" t="str">
        <f t="shared" si="170"/>
        <v>知识点</v>
      </c>
      <c r="C1398" s="21" t="str">
        <f t="shared" si="171"/>
        <v>各类生物遗传信息流向</v>
      </c>
      <c r="D1398" s="21" t="str">
        <f>IFERROR(IF(I1398=1,INDEX( {"chinese","english","math","physics","chemistry","biology","politics","history","geography"},MATCH(C1398,{"语文","英语","数学","物理","化学","生物","政治","历史","地理"},0)),IF(I1398=2,INDEX(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1398,{"单项选择","阅读理解","信息匹配","完形填空","短文填空","单句填空","短文改错","单句改错","句型转换","翻译短语","翻译句子","词汇/短语及固搭","完成句子","听力"},0)),"")), "")</f>
        <v/>
      </c>
      <c r="E1398" s="21" t="str">
        <f t="shared" si="172"/>
        <v>知识点</v>
      </c>
      <c r="F1398" s="21" t="str">
        <f t="shared" si="173"/>
        <v>恰</v>
      </c>
      <c r="G1398" s="21" t="str">
        <f>INDEX( {"body","discipline","area","topic","point"},MATCH(E1398,{"知识体","知识域","知识区","知识主题","知识点"},0))</f>
        <v>point</v>
      </c>
      <c r="H1398" s="21" t="str">
        <f>INDEX( {"super","just","sub","infras"},MATCH(F1398,{"超","恰","亚","次"},0))</f>
        <v>just</v>
      </c>
      <c r="I1398" s="21">
        <f>MATCH(E1398,{"知识体","知识域","知识区","知识主题","知识点"},0)-1</f>
        <v>4</v>
      </c>
      <c r="J1398" s="21">
        <f>MATCH(F1398,{"超","恰","亚","次"},0)-1</f>
        <v>1</v>
      </c>
      <c r="K1398" s="21" t="str">
        <f t="shared" si="174"/>
        <v>生物</v>
      </c>
      <c r="L1398" s="26" t="s">
        <v>2218</v>
      </c>
      <c r="M1398" s="23"/>
      <c r="N1398" s="23"/>
      <c r="O1398" s="24" t="str">
        <f t="shared" si="168"/>
        <v xml:space="preserve">
  - 
    name:  各类生物遗传信息流向
    title:  各类生物遗传信息流向
    description: 
    koLyro: point
    koLyri:  just
    son: </v>
      </c>
      <c r="P1398" s="27" t="str">
        <f t="shared" si="175"/>
        <v xml:space="preserve">
          - 
            name:  各类生物遗传信息流向
            title:  各类生物遗传信息流向
            description: 
            koLyro: point
            koLyri:  just
            son: </v>
      </c>
    </row>
    <row r="1399" spans="1:16" ht="15" customHeight="1">
      <c r="A1399" s="20">
        <f t="shared" si="169"/>
        <v>4</v>
      </c>
      <c r="B1399" s="21" t="str">
        <f t="shared" si="170"/>
        <v>知识点</v>
      </c>
      <c r="C1399" s="21" t="str">
        <f t="shared" si="171"/>
        <v>基因、蛋白质与性状的关系</v>
      </c>
      <c r="D1399" s="21" t="str">
        <f>IFERROR(IF(I1399=1,INDEX( {"chinese","english","math","physics","chemistry","biology","politics","history","geography"},MATCH(C1399,{"语文","英语","数学","物理","化学","生物","政治","历史","地理"},0)),IF(I1399=2,INDEX(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1399,{"单项选择","阅读理解","信息匹配","完形填空","短文填空","单句填空","短文改错","单句改错","句型转换","翻译短语","翻译句子","词汇/短语及固搭","完成句子","听力"},0)),"")), "")</f>
        <v/>
      </c>
      <c r="E1399" s="21" t="str">
        <f t="shared" si="172"/>
        <v>知识点</v>
      </c>
      <c r="F1399" s="21" t="str">
        <f t="shared" si="173"/>
        <v>恰</v>
      </c>
      <c r="G1399" s="21" t="str">
        <f>INDEX( {"body","discipline","area","topic","point"},MATCH(E1399,{"知识体","知识域","知识区","知识主题","知识点"},0))</f>
        <v>point</v>
      </c>
      <c r="H1399" s="21" t="str">
        <f>INDEX( {"super","just","sub","infras"},MATCH(F1399,{"超","恰","亚","次"},0))</f>
        <v>just</v>
      </c>
      <c r="I1399" s="21">
        <f>MATCH(E1399,{"知识体","知识域","知识区","知识主题","知识点"},0)-1</f>
        <v>4</v>
      </c>
      <c r="J1399" s="21">
        <f>MATCH(F1399,{"超","恰","亚","次"},0)-1</f>
        <v>1</v>
      </c>
      <c r="K1399" s="21" t="str">
        <f t="shared" si="174"/>
        <v>生物</v>
      </c>
      <c r="L1399" s="26" t="s">
        <v>2219</v>
      </c>
      <c r="M1399" s="23"/>
      <c r="N1399" s="23"/>
      <c r="O1399" s="24" t="str">
        <f t="shared" si="168"/>
        <v xml:space="preserve">
  - 
    name:  基因、蛋白质与性状的关系
    title:  基因、蛋白质与性状的关系
    description: 
    koLyro: point
    koLyri:  just
    son: </v>
      </c>
      <c r="P1399" s="27" t="str">
        <f t="shared" si="175"/>
        <v xml:space="preserve">
          - 
            name:  基因、蛋白质与性状的关系
            title:  基因、蛋白质与性状的关系
            description: 
            koLyro: point
            koLyri:  just
            son: </v>
      </c>
    </row>
    <row r="1400" spans="1:16" ht="15" customHeight="1">
      <c r="A1400" s="20">
        <f t="shared" si="169"/>
        <v>4</v>
      </c>
      <c r="B1400" s="21" t="str">
        <f t="shared" si="170"/>
        <v>知识点</v>
      </c>
      <c r="C1400" s="21" t="str">
        <f t="shared" si="171"/>
        <v>表现型与基因型和环境的关系</v>
      </c>
      <c r="D1400" s="21" t="str">
        <f>IFERROR(IF(I1400=1,INDEX( {"chinese","english","math","physics","chemistry","biology","politics","history","geography"},MATCH(C1400,{"语文","英语","数学","物理","化学","生物","政治","历史","地理"},0)),IF(I1400=2,INDEX(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1400,{"单项选择","阅读理解","信息匹配","完形填空","短文填空","单句填空","短文改错","单句改错","句型转换","翻译短语","翻译句子","词汇/短语及固搭","完成句子","听力"},0)),"")), "")</f>
        <v/>
      </c>
      <c r="E1400" s="21" t="str">
        <f t="shared" si="172"/>
        <v>知识点</v>
      </c>
      <c r="F1400" s="21" t="str">
        <f t="shared" si="173"/>
        <v>恰</v>
      </c>
      <c r="G1400" s="21" t="str">
        <f>INDEX( {"body","discipline","area","topic","point"},MATCH(E1400,{"知识体","知识域","知识区","知识主题","知识点"},0))</f>
        <v>point</v>
      </c>
      <c r="H1400" s="21" t="str">
        <f>INDEX( {"super","just","sub","infras"},MATCH(F1400,{"超","恰","亚","次"},0))</f>
        <v>just</v>
      </c>
      <c r="I1400" s="21">
        <f>MATCH(E1400,{"知识体","知识域","知识区","知识主题","知识点"},0)-1</f>
        <v>4</v>
      </c>
      <c r="J1400" s="21">
        <f>MATCH(F1400,{"超","恰","亚","次"},0)-1</f>
        <v>1</v>
      </c>
      <c r="K1400" s="21" t="str">
        <f t="shared" si="174"/>
        <v>生物</v>
      </c>
      <c r="L1400" s="26" t="s">
        <v>2220</v>
      </c>
      <c r="M1400" s="23"/>
      <c r="N1400" s="23"/>
      <c r="O1400" s="24" t="str">
        <f t="shared" si="168"/>
        <v xml:space="preserve">
  - 
    name:  表现型与基因型和环境的关系
    title:  表现型与基因型和环境的关系
    description: 
    koLyro: point
    koLyri:  just
    son: </v>
      </c>
      <c r="P1400" s="27" t="str">
        <f t="shared" si="175"/>
        <v xml:space="preserve">
          - 
            name:  表现型与基因型和环境的关系
            title:  表现型与基因型和环境的关系
            description: 
            koLyro: point
            koLyri:  just
            son: </v>
      </c>
    </row>
    <row r="1401" spans="1:16" ht="15" customHeight="1">
      <c r="A1401" s="20">
        <f t="shared" si="169"/>
        <v>4</v>
      </c>
      <c r="B1401" s="21" t="str">
        <f t="shared" si="170"/>
        <v>知识点</v>
      </c>
      <c r="C1401" s="21" t="str">
        <f t="shared" si="171"/>
        <v>细胞质基因</v>
      </c>
      <c r="D1401" s="21" t="str">
        <f>IFERROR(IF(I1401=1,INDEX( {"chinese","english","math","physics","chemistry","biology","politics","history","geography"},MATCH(C1401,{"语文","英语","数学","物理","化学","生物","政治","历史","地理"},0)),IF(I1401=2,INDEX(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1401,{"单项选择","阅读理解","信息匹配","完形填空","短文填空","单句填空","短文改错","单句改错","句型转换","翻译短语","翻译句子","词汇/短语及固搭","完成句子","听力"},0)),"")), "")</f>
        <v/>
      </c>
      <c r="E1401" s="21" t="str">
        <f t="shared" si="172"/>
        <v>知识点</v>
      </c>
      <c r="F1401" s="21" t="str">
        <f t="shared" si="173"/>
        <v>恰</v>
      </c>
      <c r="G1401" s="21" t="str">
        <f>INDEX( {"body","discipline","area","topic","point"},MATCH(E1401,{"知识体","知识域","知识区","知识主题","知识点"},0))</f>
        <v>point</v>
      </c>
      <c r="H1401" s="21" t="str">
        <f>INDEX( {"super","just","sub","infras"},MATCH(F1401,{"超","恰","亚","次"},0))</f>
        <v>just</v>
      </c>
      <c r="I1401" s="21">
        <f>MATCH(E1401,{"知识体","知识域","知识区","知识主题","知识点"},0)-1</f>
        <v>4</v>
      </c>
      <c r="J1401" s="21">
        <f>MATCH(F1401,{"超","恰","亚","次"},0)-1</f>
        <v>1</v>
      </c>
      <c r="K1401" s="21" t="str">
        <f t="shared" si="174"/>
        <v>生物</v>
      </c>
      <c r="L1401" s="26" t="s">
        <v>2221</v>
      </c>
      <c r="M1401" s="23"/>
      <c r="N1401" s="23"/>
      <c r="O1401" s="24" t="str">
        <f t="shared" si="168"/>
        <v xml:space="preserve">
  - 
    name:  细胞质基因
    title:  细胞质基因
    description: 
    koLyro: point
    koLyri:  just
    son: </v>
      </c>
      <c r="P1401" s="27" t="str">
        <f t="shared" si="175"/>
        <v xml:space="preserve">
          - 
            name:  细胞质基因
            title:  细胞质基因
            description: 
            koLyro: point
            koLyri:  just
            son: </v>
      </c>
    </row>
    <row r="1402" spans="1:16" ht="15" customHeight="1">
      <c r="A1402" s="20">
        <f t="shared" si="169"/>
        <v>4</v>
      </c>
      <c r="B1402" s="21" t="str">
        <f t="shared" si="170"/>
        <v>知识点</v>
      </c>
      <c r="C1402" s="21" t="str">
        <f t="shared" si="171"/>
        <v>细胞核基因</v>
      </c>
      <c r="D1402" s="21" t="str">
        <f>IFERROR(IF(I1402=1,INDEX( {"chinese","english","math","physics","chemistry","biology","politics","history","geography"},MATCH(C1402,{"语文","英语","数学","物理","化学","生物","政治","历史","地理"},0)),IF(I1402=2,INDEX(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1402,{"单项选择","阅读理解","信息匹配","完形填空","短文填空","单句填空","短文改错","单句改错","句型转换","翻译短语","翻译句子","词汇/短语及固搭","完成句子","听力"},0)),"")), "")</f>
        <v/>
      </c>
      <c r="E1402" s="21" t="str">
        <f t="shared" si="172"/>
        <v>知识点</v>
      </c>
      <c r="F1402" s="21" t="str">
        <f t="shared" si="173"/>
        <v>恰</v>
      </c>
      <c r="G1402" s="21" t="str">
        <f>INDEX( {"body","discipline","area","topic","point"},MATCH(E1402,{"知识体","知识域","知识区","知识主题","知识点"},0))</f>
        <v>point</v>
      </c>
      <c r="H1402" s="21" t="str">
        <f>INDEX( {"super","just","sub","infras"},MATCH(F1402,{"超","恰","亚","次"},0))</f>
        <v>just</v>
      </c>
      <c r="I1402" s="21">
        <f>MATCH(E1402,{"知识体","知识域","知识区","知识主题","知识点"},0)-1</f>
        <v>4</v>
      </c>
      <c r="J1402" s="21">
        <f>MATCH(F1402,{"超","恰","亚","次"},0)-1</f>
        <v>1</v>
      </c>
      <c r="K1402" s="21" t="str">
        <f t="shared" si="174"/>
        <v>生物</v>
      </c>
      <c r="L1402" s="26" t="s">
        <v>2222</v>
      </c>
      <c r="M1402" s="23"/>
      <c r="N1402" s="23"/>
      <c r="O1402" s="24" t="str">
        <f t="shared" si="168"/>
        <v xml:space="preserve">
  - 
    name:  细胞核基因
    title:  细胞核基因
    description: 
    koLyro: point
    koLyri:  just
    son: </v>
      </c>
      <c r="P1402" s="27" t="str">
        <f t="shared" si="175"/>
        <v xml:space="preserve">
          - 
            name:  细胞核基因
            title:  细胞核基因
            description: 
            koLyro: point
            koLyri:  just
            son: </v>
      </c>
    </row>
    <row r="1403" spans="1:16" ht="15" customHeight="1">
      <c r="A1403" s="20">
        <f t="shared" si="169"/>
        <v>2</v>
      </c>
      <c r="B1403" s="21" t="str">
        <f t="shared" si="170"/>
        <v>知识区</v>
      </c>
      <c r="C1403" s="21" t="str">
        <f t="shared" si="171"/>
        <v>八、生物变异、育种和进化</v>
      </c>
      <c r="D1403" s="21" t="str">
        <f>IFERROR(IF(I1403=1,INDEX( {"chinese","english","math","physics","chemistry","biology","politics","history","geography"},MATCH(C1403,{"语文","英语","数学","物理","化学","生物","政治","历史","地理"},0)),IF(I1403=2,INDEX(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1403,{"单项选择","阅读理解","信息匹配","完形填空","短文填空","单句填空","短文改错","单句改错","句型转换","翻译短语","翻译句子","词汇/短语及固搭","完成句子","听力"},0)),"")), "")</f>
        <v/>
      </c>
      <c r="E1403" s="21" t="str">
        <f t="shared" si="172"/>
        <v>知识区</v>
      </c>
      <c r="F1403" s="21" t="str">
        <f t="shared" si="173"/>
        <v>恰</v>
      </c>
      <c r="G1403" s="21" t="str">
        <f>INDEX( {"body","discipline","area","topic","point"},MATCH(E1403,{"知识体","知识域","知识区","知识主题","知识点"},0))</f>
        <v>area</v>
      </c>
      <c r="H1403" s="21" t="str">
        <f>INDEX( {"super","just","sub","infras"},MATCH(F1403,{"超","恰","亚","次"},0))</f>
        <v>just</v>
      </c>
      <c r="I1403" s="21">
        <f>MATCH(E1403,{"知识体","知识域","知识区","知识主题","知识点"},0)-1</f>
        <v>2</v>
      </c>
      <c r="J1403" s="21">
        <f>MATCH(F1403,{"超","恰","亚","次"},0)-1</f>
        <v>1</v>
      </c>
      <c r="K1403" s="21" t="str">
        <f t="shared" si="174"/>
        <v>生物</v>
      </c>
      <c r="L1403" s="26" t="s">
        <v>2223</v>
      </c>
      <c r="M1403" s="23"/>
      <c r="N1403" s="23"/>
      <c r="O1403" s="24" t="str">
        <f t="shared" si="168"/>
        <v xml:space="preserve">
  - 
    name:  八、生物变异、育种和进化
    title:  八、生物变异、育种和进化
    description: 
    koLyro: area
    koLyri:  just
    son: </v>
      </c>
      <c r="P1403" s="27" t="str">
        <f t="shared" si="175"/>
        <v xml:space="preserve">
      - 
        name:  八、生物变异、育种和进化
        title:  八、生物变异、育种和进化
        description: 
        koLyro: area
        koLyri:  just
        son: </v>
      </c>
    </row>
    <row r="1404" spans="1:16" ht="15" customHeight="1">
      <c r="A1404" s="20">
        <f t="shared" si="169"/>
        <v>3</v>
      </c>
      <c r="B1404" s="21" t="str">
        <f t="shared" si="170"/>
        <v>知识主题</v>
      </c>
      <c r="C1404" s="21" t="str">
        <f t="shared" si="171"/>
        <v>1.基因突变和基因重组</v>
      </c>
      <c r="D1404" s="21" t="str">
        <f>IFERROR(IF(I1404=1,INDEX( {"chinese","english","math","physics","chemistry","biology","politics","history","geography"},MATCH(C1404,{"语文","英语","数学","物理","化学","生物","政治","历史","地理"},0)),IF(I1404=2,INDEX(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1404,{"单项选择","阅读理解","信息匹配","完形填空","短文填空","单句填空","短文改错","单句改错","句型转换","翻译短语","翻译句子","词汇/短语及固搭","完成句子","听力"},0)),"")), "")</f>
        <v/>
      </c>
      <c r="E1404" s="21" t="str">
        <f t="shared" si="172"/>
        <v>知识主题</v>
      </c>
      <c r="F1404" s="21" t="str">
        <f t="shared" si="173"/>
        <v>恰</v>
      </c>
      <c r="G1404" s="21" t="str">
        <f>INDEX( {"body","discipline","area","topic","point"},MATCH(E1404,{"知识体","知识域","知识区","知识主题","知识点"},0))</f>
        <v>topic</v>
      </c>
      <c r="H1404" s="21" t="str">
        <f>INDEX( {"super","just","sub","infras"},MATCH(F1404,{"超","恰","亚","次"},0))</f>
        <v>just</v>
      </c>
      <c r="I1404" s="21">
        <f>MATCH(E1404,{"知识体","知识域","知识区","知识主题","知识点"},0)-1</f>
        <v>3</v>
      </c>
      <c r="J1404" s="21">
        <f>MATCH(F1404,{"超","恰","亚","次"},0)-1</f>
        <v>1</v>
      </c>
      <c r="K1404" s="21" t="str">
        <f t="shared" si="174"/>
        <v>生物</v>
      </c>
      <c r="L1404" s="26" t="s">
        <v>2224</v>
      </c>
      <c r="M1404" s="23"/>
      <c r="N1404" s="23"/>
      <c r="O1404" s="24" t="str">
        <f t="shared" si="168"/>
        <v xml:space="preserve">
  - 
    name:  1.基因突变和基因重组
    title:  1.基因突变和基因重组
    description: 
    koLyro: topic
    koLyri:  just
    son: </v>
      </c>
      <c r="P1404" s="27" t="str">
        <f t="shared" si="175"/>
        <v xml:space="preserve">
        - 
          name:  1.基因突变和基因重组
          title:  1.基因突变和基因重组
          description: 
          koLyro: topic
          koLyri:  just
          son: </v>
      </c>
    </row>
    <row r="1405" spans="1:16" ht="15" customHeight="1">
      <c r="A1405" s="20">
        <f t="shared" si="169"/>
        <v>4</v>
      </c>
      <c r="B1405" s="21" t="str">
        <f t="shared" si="170"/>
        <v>知识点</v>
      </c>
      <c r="C1405" s="21" t="str">
        <f t="shared" si="171"/>
        <v>可遗传的变异与不可遗传的变异</v>
      </c>
      <c r="D1405" s="21" t="str">
        <f>IFERROR(IF(I1405=1,INDEX( {"chinese","english","math","physics","chemistry","biology","politics","history","geography"},MATCH(C1405,{"语文","英语","数学","物理","化学","生物","政治","历史","地理"},0)),IF(I1405=2,INDEX(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1405,{"单项选择","阅读理解","信息匹配","完形填空","短文填空","单句填空","短文改错","单句改错","句型转换","翻译短语","翻译句子","词汇/短语及固搭","完成句子","听力"},0)),"")), "")</f>
        <v/>
      </c>
      <c r="E1405" s="21" t="str">
        <f t="shared" si="172"/>
        <v>知识点</v>
      </c>
      <c r="F1405" s="21" t="str">
        <f t="shared" si="173"/>
        <v>恰</v>
      </c>
      <c r="G1405" s="21" t="str">
        <f>INDEX( {"body","discipline","area","topic","point"},MATCH(E1405,{"知识体","知识域","知识区","知识主题","知识点"},0))</f>
        <v>point</v>
      </c>
      <c r="H1405" s="21" t="str">
        <f>INDEX( {"super","just","sub","infras"},MATCH(F1405,{"超","恰","亚","次"},0))</f>
        <v>just</v>
      </c>
      <c r="I1405" s="21">
        <f>MATCH(E1405,{"知识体","知识域","知识区","知识主题","知识点"},0)-1</f>
        <v>4</v>
      </c>
      <c r="J1405" s="21">
        <f>MATCH(F1405,{"超","恰","亚","次"},0)-1</f>
        <v>1</v>
      </c>
      <c r="K1405" s="21" t="str">
        <f t="shared" si="174"/>
        <v>生物</v>
      </c>
      <c r="L1405" s="26" t="s">
        <v>2225</v>
      </c>
      <c r="M1405" s="23"/>
      <c r="N1405" s="23"/>
      <c r="O1405" s="24" t="str">
        <f t="shared" si="168"/>
        <v xml:space="preserve">
  - 
    name:  可遗传的变异与不可遗传的变异
    title:  可遗传的变异与不可遗传的变异
    description: 
    koLyro: point
    koLyri:  just
    son: </v>
      </c>
      <c r="P1405" s="27" t="str">
        <f t="shared" si="175"/>
        <v xml:space="preserve">
          - 
            name:  可遗传的变异与不可遗传的变异
            title:  可遗传的变异与不可遗传的变异
            description: 
            koLyro: point
            koLyri:  just
            son: </v>
      </c>
    </row>
    <row r="1406" spans="1:16" ht="15" customHeight="1">
      <c r="A1406" s="20">
        <f t="shared" si="169"/>
        <v>4</v>
      </c>
      <c r="B1406" s="21" t="str">
        <f t="shared" si="170"/>
        <v>知识点</v>
      </c>
      <c r="C1406" s="21" t="str">
        <f t="shared" si="171"/>
        <v>基因突变</v>
      </c>
      <c r="D1406" s="21" t="str">
        <f>IFERROR(IF(I1406=1,INDEX( {"chinese","english","math","physics","chemistry","biology","politics","history","geography"},MATCH(C1406,{"语文","英语","数学","物理","化学","生物","政治","历史","地理"},0)),IF(I1406=2,INDEX(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1406,{"单项选择","阅读理解","信息匹配","完形填空","短文填空","单句填空","短文改错","单句改错","句型转换","翻译短语","翻译句子","词汇/短语及固搭","完成句子","听力"},0)),"")), "")</f>
        <v/>
      </c>
      <c r="E1406" s="21" t="str">
        <f t="shared" si="172"/>
        <v>知识点</v>
      </c>
      <c r="F1406" s="21" t="str">
        <f t="shared" si="173"/>
        <v>恰</v>
      </c>
      <c r="G1406" s="21" t="str">
        <f>INDEX( {"body","discipline","area","topic","point"},MATCH(E1406,{"知识体","知识域","知识区","知识主题","知识点"},0))</f>
        <v>point</v>
      </c>
      <c r="H1406" s="21" t="str">
        <f>INDEX( {"super","just","sub","infras"},MATCH(F1406,{"超","恰","亚","次"},0))</f>
        <v>just</v>
      </c>
      <c r="I1406" s="21">
        <f>MATCH(E1406,{"知识体","知识域","知识区","知识主题","知识点"},0)-1</f>
        <v>4</v>
      </c>
      <c r="J1406" s="21">
        <f>MATCH(F1406,{"超","恰","亚","次"},0)-1</f>
        <v>1</v>
      </c>
      <c r="K1406" s="21" t="str">
        <f t="shared" si="174"/>
        <v>生物</v>
      </c>
      <c r="L1406" s="26" t="s">
        <v>2226</v>
      </c>
      <c r="M1406" s="23"/>
      <c r="N1406" s="23"/>
      <c r="O1406" s="24" t="str">
        <f t="shared" si="168"/>
        <v xml:space="preserve">
  - 
    name:  基因突变
    title:  基因突变
    description: 
    koLyro: point
    koLyri:  just
    son: </v>
      </c>
      <c r="P1406" s="27" t="str">
        <f t="shared" si="175"/>
        <v xml:space="preserve">
          - 
            name:  基因突变
            title:  基因突变
            description: 
            koLyro: point
            koLyri:  just
            son: </v>
      </c>
    </row>
    <row r="1407" spans="1:16" ht="15" customHeight="1">
      <c r="A1407" s="20">
        <f t="shared" si="169"/>
        <v>4</v>
      </c>
      <c r="B1407" s="21" t="str">
        <f t="shared" si="170"/>
        <v>知识点</v>
      </c>
      <c r="C1407" s="21" t="str">
        <f t="shared" si="171"/>
        <v>基因突变与生物性状的关系</v>
      </c>
      <c r="D1407" s="21" t="str">
        <f>IFERROR(IF(I1407=1,INDEX( {"chinese","english","math","physics","chemistry","biology","politics","history","geography"},MATCH(C1407,{"语文","英语","数学","物理","化学","生物","政治","历史","地理"},0)),IF(I1407=2,INDEX(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1407,{"单项选择","阅读理解","信息匹配","完形填空","短文填空","单句填空","短文改错","单句改错","句型转换","翻译短语","翻译句子","词汇/短语及固搭","完成句子","听力"},0)),"")), "")</f>
        <v/>
      </c>
      <c r="E1407" s="21" t="str">
        <f t="shared" si="172"/>
        <v>知识点</v>
      </c>
      <c r="F1407" s="21" t="str">
        <f t="shared" si="173"/>
        <v>恰</v>
      </c>
      <c r="G1407" s="21" t="str">
        <f>INDEX( {"body","discipline","area","topic","point"},MATCH(E1407,{"知识体","知识域","知识区","知识主题","知识点"},0))</f>
        <v>point</v>
      </c>
      <c r="H1407" s="21" t="str">
        <f>INDEX( {"super","just","sub","infras"},MATCH(F1407,{"超","恰","亚","次"},0))</f>
        <v>just</v>
      </c>
      <c r="I1407" s="21">
        <f>MATCH(E1407,{"知识体","知识域","知识区","知识主题","知识点"},0)-1</f>
        <v>4</v>
      </c>
      <c r="J1407" s="21">
        <f>MATCH(F1407,{"超","恰","亚","次"},0)-1</f>
        <v>1</v>
      </c>
      <c r="K1407" s="21" t="str">
        <f t="shared" si="174"/>
        <v>生物</v>
      </c>
      <c r="L1407" s="26" t="s">
        <v>2227</v>
      </c>
      <c r="M1407" s="23"/>
      <c r="N1407" s="23"/>
      <c r="O1407" s="24" t="str">
        <f t="shared" si="168"/>
        <v xml:space="preserve">
  - 
    name:  基因突变与生物性状的关系
    title:  基因突变与生物性状的关系
    description: 
    koLyro: point
    koLyri:  just
    son: </v>
      </c>
      <c r="P1407" s="27" t="str">
        <f t="shared" si="175"/>
        <v xml:space="preserve">
          - 
            name:  基因突变与生物性状的关系
            title:  基因突变与生物性状的关系
            description: 
            koLyro: point
            koLyri:  just
            son: </v>
      </c>
    </row>
    <row r="1408" spans="1:16" ht="15" customHeight="1">
      <c r="A1408" s="20">
        <f t="shared" si="169"/>
        <v>4</v>
      </c>
      <c r="B1408" s="21" t="str">
        <f t="shared" si="170"/>
        <v>知识点</v>
      </c>
      <c r="C1408" s="21" t="str">
        <f t="shared" si="171"/>
        <v>基因重组</v>
      </c>
      <c r="D1408" s="21" t="str">
        <f>IFERROR(IF(I1408=1,INDEX( {"chinese","english","math","physics","chemistry","biology","politics","history","geography"},MATCH(C1408,{"语文","英语","数学","物理","化学","生物","政治","历史","地理"},0)),IF(I1408=2,INDEX(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1408,{"单项选择","阅读理解","信息匹配","完形填空","短文填空","单句填空","短文改错","单句改错","句型转换","翻译短语","翻译句子","词汇/短语及固搭","完成句子","听力"},0)),"")), "")</f>
        <v/>
      </c>
      <c r="E1408" s="21" t="str">
        <f t="shared" si="172"/>
        <v>知识点</v>
      </c>
      <c r="F1408" s="21" t="str">
        <f t="shared" si="173"/>
        <v>恰</v>
      </c>
      <c r="G1408" s="21" t="str">
        <f>INDEX( {"body","discipline","area","topic","point"},MATCH(E1408,{"知识体","知识域","知识区","知识主题","知识点"},0))</f>
        <v>point</v>
      </c>
      <c r="H1408" s="21" t="str">
        <f>INDEX( {"super","just","sub","infras"},MATCH(F1408,{"超","恰","亚","次"},0))</f>
        <v>just</v>
      </c>
      <c r="I1408" s="21">
        <f>MATCH(E1408,{"知识体","知识域","知识区","知识主题","知识点"},0)-1</f>
        <v>4</v>
      </c>
      <c r="J1408" s="21">
        <f>MATCH(F1408,{"超","恰","亚","次"},0)-1</f>
        <v>1</v>
      </c>
      <c r="K1408" s="21" t="str">
        <f t="shared" si="174"/>
        <v>生物</v>
      </c>
      <c r="L1408" s="26" t="s">
        <v>2228</v>
      </c>
      <c r="M1408" s="23"/>
      <c r="N1408" s="23"/>
      <c r="O1408" s="24" t="str">
        <f t="shared" si="168"/>
        <v xml:space="preserve">
  - 
    name:  基因重组
    title:  基因重组
    description: 
    koLyro: point
    koLyri:  just
    son: </v>
      </c>
      <c r="P1408" s="27" t="str">
        <f t="shared" si="175"/>
        <v xml:space="preserve">
          - 
            name:  基因重组
            title:  基因重组
            description: 
            koLyro: point
            koLyri:  just
            son: </v>
      </c>
    </row>
    <row r="1409" spans="1:16" ht="15" customHeight="1">
      <c r="A1409" s="20">
        <f t="shared" si="169"/>
        <v>4</v>
      </c>
      <c r="B1409" s="21" t="str">
        <f t="shared" si="170"/>
        <v>知识点</v>
      </c>
      <c r="C1409" s="21" t="str">
        <f t="shared" si="171"/>
        <v>显性突变与隐性突变的判断</v>
      </c>
      <c r="D1409" s="21" t="str">
        <f>IFERROR(IF(I1409=1,INDEX( {"chinese","english","math","physics","chemistry","biology","politics","history","geography"},MATCH(C1409,{"语文","英语","数学","物理","化学","生物","政治","历史","地理"},0)),IF(I1409=2,INDEX(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1409,{"单项选择","阅读理解","信息匹配","完形填空","短文填空","单句填空","短文改错","单句改错","句型转换","翻译短语","翻译句子","词汇/短语及固搭","完成句子","听力"},0)),"")), "")</f>
        <v/>
      </c>
      <c r="E1409" s="21" t="str">
        <f t="shared" si="172"/>
        <v>知识点</v>
      </c>
      <c r="F1409" s="21" t="str">
        <f t="shared" si="173"/>
        <v>恰</v>
      </c>
      <c r="G1409" s="21" t="str">
        <f>INDEX( {"body","discipline","area","topic","point"},MATCH(E1409,{"知识体","知识域","知识区","知识主题","知识点"},0))</f>
        <v>point</v>
      </c>
      <c r="H1409" s="21" t="str">
        <f>INDEX( {"super","just","sub","infras"},MATCH(F1409,{"超","恰","亚","次"},0))</f>
        <v>just</v>
      </c>
      <c r="I1409" s="21">
        <f>MATCH(E1409,{"知识体","知识域","知识区","知识主题","知识点"},0)-1</f>
        <v>4</v>
      </c>
      <c r="J1409" s="21">
        <f>MATCH(F1409,{"超","恰","亚","次"},0)-1</f>
        <v>1</v>
      </c>
      <c r="K1409" s="21" t="str">
        <f t="shared" si="174"/>
        <v>生物</v>
      </c>
      <c r="L1409" s="26" t="s">
        <v>2229</v>
      </c>
      <c r="M1409" s="23"/>
      <c r="N1409" s="23"/>
      <c r="O1409" s="24" t="str">
        <f t="shared" si="168"/>
        <v xml:space="preserve">
  - 
    name:  显性突变与隐性突变的判断
    title:  显性突变与隐性突变的判断
    description: 
    koLyro: point
    koLyri:  just
    son: </v>
      </c>
      <c r="P1409" s="27" t="str">
        <f t="shared" si="175"/>
        <v xml:space="preserve">
          - 
            name:  显性突变与隐性突变的判断
            title:  显性突变与隐性突变的判断
            description: 
            koLyro: point
            koLyri:  just
            son: </v>
      </c>
    </row>
    <row r="1410" spans="1:16" ht="15" customHeight="1">
      <c r="A1410" s="20">
        <f t="shared" si="169"/>
        <v>3</v>
      </c>
      <c r="B1410" s="21" t="str">
        <f t="shared" si="170"/>
        <v>知识主题</v>
      </c>
      <c r="C1410" s="21" t="str">
        <f t="shared" si="171"/>
        <v>2.染色体变异</v>
      </c>
      <c r="D1410" s="21" t="str">
        <f>IFERROR(IF(I1410=1,INDEX( {"chinese","english","math","physics","chemistry","biology","politics","history","geography"},MATCH(C1410,{"语文","英语","数学","物理","化学","生物","政治","历史","地理"},0)),IF(I1410=2,INDEX(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1410,{"单项选择","阅读理解","信息匹配","完形填空","短文填空","单句填空","短文改错","单句改错","句型转换","翻译短语","翻译句子","词汇/短语及固搭","完成句子","听力"},0)),"")), "")</f>
        <v/>
      </c>
      <c r="E1410" s="21" t="str">
        <f t="shared" si="172"/>
        <v>知识主题</v>
      </c>
      <c r="F1410" s="21" t="str">
        <f t="shared" si="173"/>
        <v>恰</v>
      </c>
      <c r="G1410" s="21" t="str">
        <f>INDEX( {"body","discipline","area","topic","point"},MATCH(E1410,{"知识体","知识域","知识区","知识主题","知识点"},0))</f>
        <v>topic</v>
      </c>
      <c r="H1410" s="21" t="str">
        <f>INDEX( {"super","just","sub","infras"},MATCH(F1410,{"超","恰","亚","次"},0))</f>
        <v>just</v>
      </c>
      <c r="I1410" s="21">
        <f>MATCH(E1410,{"知识体","知识域","知识区","知识主题","知识点"},0)-1</f>
        <v>3</v>
      </c>
      <c r="J1410" s="21">
        <f>MATCH(F1410,{"超","恰","亚","次"},0)-1</f>
        <v>1</v>
      </c>
      <c r="K1410" s="21" t="str">
        <f t="shared" si="174"/>
        <v>生物</v>
      </c>
      <c r="L1410" s="26" t="s">
        <v>2230</v>
      </c>
      <c r="M1410" s="23"/>
      <c r="N1410" s="23"/>
      <c r="O1410" s="24" t="str">
        <f t="shared" si="168"/>
        <v xml:space="preserve">
  - 
    name:  2.染色体变异
    title:  2.染色体变异
    description: 
    koLyro: topic
    koLyri:  just
    son: </v>
      </c>
      <c r="P1410" s="27" t="str">
        <f t="shared" si="175"/>
        <v xml:space="preserve">
        - 
          name:  2.染色体变异
          title:  2.染色体变异
          description: 
          koLyro: topic
          koLyri:  just
          son: </v>
      </c>
    </row>
    <row r="1411" spans="1:16" ht="15" customHeight="1">
      <c r="A1411" s="20">
        <f t="shared" si="169"/>
        <v>4</v>
      </c>
      <c r="B1411" s="21" t="str">
        <f t="shared" si="170"/>
        <v>知识点</v>
      </c>
      <c r="C1411" s="21" t="str">
        <f t="shared" si="171"/>
        <v>染色体变异</v>
      </c>
      <c r="D1411" s="21" t="str">
        <f>IFERROR(IF(I1411=1,INDEX( {"chinese","english","math","physics","chemistry","biology","politics","history","geography"},MATCH(C1411,{"语文","英语","数学","物理","化学","生物","政治","历史","地理"},0)),IF(I1411=2,INDEX(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1411,{"单项选择","阅读理解","信息匹配","完形填空","短文填空","单句填空","短文改错","单句改错","句型转换","翻译短语","翻译句子","词汇/短语及固搭","完成句子","听力"},0)),"")), "")</f>
        <v/>
      </c>
      <c r="E1411" s="21" t="str">
        <f t="shared" si="172"/>
        <v>知识点</v>
      </c>
      <c r="F1411" s="21" t="str">
        <f t="shared" si="173"/>
        <v>恰</v>
      </c>
      <c r="G1411" s="21" t="str">
        <f>INDEX( {"body","discipline","area","topic","point"},MATCH(E1411,{"知识体","知识域","知识区","知识主题","知识点"},0))</f>
        <v>point</v>
      </c>
      <c r="H1411" s="21" t="str">
        <f>INDEX( {"super","just","sub","infras"},MATCH(F1411,{"超","恰","亚","次"},0))</f>
        <v>just</v>
      </c>
      <c r="I1411" s="21">
        <f>MATCH(E1411,{"知识体","知识域","知识区","知识主题","知识点"},0)-1</f>
        <v>4</v>
      </c>
      <c r="J1411" s="21">
        <f>MATCH(F1411,{"超","恰","亚","次"},0)-1</f>
        <v>1</v>
      </c>
      <c r="K1411" s="21" t="str">
        <f t="shared" si="174"/>
        <v>生物</v>
      </c>
      <c r="L1411" s="26" t="s">
        <v>2231</v>
      </c>
      <c r="M1411" s="23"/>
      <c r="N1411" s="23"/>
      <c r="O1411" s="24" t="str">
        <f t="shared" ref="O1411:O1474" si="176">SUBSTITUTE(SUBSTITUTE(SUBSTITUTE(SUBSTITUTE($O$1,"NAME",IF(D1411="",C1411,D1411)),"TITLE",C1411),"KO_LYRO",G1411),"KO_LYRI",H1411)</f>
        <v xml:space="preserve">
  - 
    name:  染色体变异
    title:  染色体变异
    description: 
    koLyro: point
    koLyri:  just
    son: </v>
      </c>
      <c r="P1411" s="27" t="str">
        <f t="shared" si="175"/>
        <v xml:space="preserve">
          - 
            name:  染色体变异
            title:  染色体变异
            description: 
            koLyro: point
            koLyri:  just
            son: </v>
      </c>
    </row>
    <row r="1412" spans="1:16" ht="15" customHeight="1">
      <c r="A1412" s="20">
        <f t="shared" ref="A1412:A1475" si="177">IFERROR(FIND("├",L1412),0)</f>
        <v>5</v>
      </c>
      <c r="B1412" s="21" t="str">
        <f t="shared" ref="B1412:B1475" si="178">MID(L1412,FIND("«",L1412)+1,FIND("»",L1412)-FIND("«",L1412)-1)</f>
        <v>知识亚点</v>
      </c>
      <c r="C1412" s="21" t="str">
        <f t="shared" ref="C1412:C1475" si="179">RIGHT(L1412,LEN(L1412)-FIND("»",L1412))</f>
        <v>染色体结构变异</v>
      </c>
      <c r="D1412" s="21" t="str">
        <f>IFERROR(IF(I1412=1,INDEX( {"chinese","english","math","physics","chemistry","biology","politics","history","geography"},MATCH(C1412,{"语文","英语","数学","物理","化学","生物","政治","历史","地理"},0)),IF(I1412=2,INDEX(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1412,{"单项选择","阅读理解","信息匹配","完形填空","短文填空","单句填空","短文改错","单句改错","句型转换","翻译短语","翻译句子","词汇/短语及固搭","完成句子","听力"},0)),"")), "")</f>
        <v/>
      </c>
      <c r="E1412" s="21" t="str">
        <f t="shared" ref="E1412:E1475" si="180">SUBSTITUTE(SUBSTITUTE(SUBSTITUTE(SUBSTITUTE(B1412,"超",""),"恰",""),"亚",""),"次","")</f>
        <v>知识点</v>
      </c>
      <c r="F1412" s="21" t="str">
        <f t="shared" ref="F1412:F1475" si="181">IF(IFERROR(FIND("超",B1412),-1)&gt;0,"超",  IF(IFERROR(FIND("亚",B1412),-1)&gt;0,"亚",   IF(IFERROR(FIND("次",B1412),-1)&gt;0,"次",    "恰"  )))</f>
        <v>亚</v>
      </c>
      <c r="G1412" s="21" t="str">
        <f>INDEX( {"body","discipline","area","topic","point"},MATCH(E1412,{"知识体","知识域","知识区","知识主题","知识点"},0))</f>
        <v>point</v>
      </c>
      <c r="H1412" s="21" t="str">
        <f>INDEX( {"super","just","sub","infras"},MATCH(F1412,{"超","恰","亚","次"},0))</f>
        <v>sub</v>
      </c>
      <c r="I1412" s="21">
        <f>MATCH(E1412,{"知识体","知识域","知识区","知识主题","知识点"},0)-1</f>
        <v>4</v>
      </c>
      <c r="J1412" s="21">
        <f>MATCH(F1412,{"超","恰","亚","次"},0)-1</f>
        <v>2</v>
      </c>
      <c r="K1412" s="21" t="str">
        <f t="shared" ref="K1412:K1475" si="182">IF(I1412=0,"",IF(I1412=1,C1412,K1411))</f>
        <v>生物</v>
      </c>
      <c r="L1412" s="26" t="s">
        <v>2232</v>
      </c>
      <c r="M1412" s="23"/>
      <c r="N1412" s="23"/>
      <c r="O1412" s="24" t="str">
        <f t="shared" si="176"/>
        <v xml:space="preserve">
  - 
    name:  染色体结构变异
    title:  染色体结构变异
    description: 
    koLyro: point
    koLyri:  sub
    son: </v>
      </c>
      <c r="P1412" s="27" t="str">
        <f t="shared" si="175"/>
        <v xml:space="preserve">
            - 
              name:  染色体结构变异
              title:  染色体结构变异
              description: 
              koLyro: point
              koLyri:  sub
              son: </v>
      </c>
    </row>
    <row r="1413" spans="1:16" ht="15" customHeight="1">
      <c r="A1413" s="20">
        <f t="shared" si="177"/>
        <v>5</v>
      </c>
      <c r="B1413" s="21" t="str">
        <f t="shared" si="178"/>
        <v>知识亚点</v>
      </c>
      <c r="C1413" s="21" t="str">
        <f t="shared" si="179"/>
        <v>染色体数目的变异</v>
      </c>
      <c r="D1413" s="21" t="str">
        <f>IFERROR(IF(I1413=1,INDEX( {"chinese","english","math","physics","chemistry","biology","politics","history","geography"},MATCH(C1413,{"语文","英语","数学","物理","化学","生物","政治","历史","地理"},0)),IF(I1413=2,INDEX(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1413,{"单项选择","阅读理解","信息匹配","完形填空","短文填空","单句填空","短文改错","单句改错","句型转换","翻译短语","翻译句子","词汇/短语及固搭","完成句子","听力"},0)),"")), "")</f>
        <v/>
      </c>
      <c r="E1413" s="21" t="str">
        <f t="shared" si="180"/>
        <v>知识点</v>
      </c>
      <c r="F1413" s="21" t="str">
        <f t="shared" si="181"/>
        <v>亚</v>
      </c>
      <c r="G1413" s="21" t="str">
        <f>INDEX( {"body","discipline","area","topic","point"},MATCH(E1413,{"知识体","知识域","知识区","知识主题","知识点"},0))</f>
        <v>point</v>
      </c>
      <c r="H1413" s="21" t="str">
        <f>INDEX( {"super","just","sub","infras"},MATCH(F1413,{"超","恰","亚","次"},0))</f>
        <v>sub</v>
      </c>
      <c r="I1413" s="21">
        <f>MATCH(E1413,{"知识体","知识域","知识区","知识主题","知识点"},0)-1</f>
        <v>4</v>
      </c>
      <c r="J1413" s="21">
        <f>MATCH(F1413,{"超","恰","亚","次"},0)-1</f>
        <v>2</v>
      </c>
      <c r="K1413" s="21" t="str">
        <f t="shared" si="182"/>
        <v>生物</v>
      </c>
      <c r="L1413" s="26" t="s">
        <v>2233</v>
      </c>
      <c r="M1413" s="23"/>
      <c r="N1413" s="23"/>
      <c r="O1413" s="24" t="str">
        <f t="shared" si="176"/>
        <v xml:space="preserve">
  - 
    name:  染色体数目的变异
    title:  染色体数目的变异
    description: 
    koLyro: point
    koLyri:  sub
    son: </v>
      </c>
      <c r="P1413" s="27" t="str">
        <f t="shared" ref="P1413:P1476" si="183">SUBSTITUTE(O1413,CHAR(10),CHAR(10)&amp;REPT("  ",A1413))</f>
        <v xml:space="preserve">
            - 
              name:  染色体数目的变异
              title:  染色体数目的变异
              description: 
              koLyro: point
              koLyri:  sub
              son: </v>
      </c>
    </row>
    <row r="1414" spans="1:16" ht="15" customHeight="1">
      <c r="A1414" s="20">
        <f t="shared" si="177"/>
        <v>5</v>
      </c>
      <c r="B1414" s="21" t="str">
        <f t="shared" si="178"/>
        <v>知识亚点</v>
      </c>
      <c r="C1414" s="21" t="str">
        <f t="shared" si="179"/>
        <v>单倍体、二倍体、多倍体</v>
      </c>
      <c r="D1414" s="21" t="str">
        <f>IFERROR(IF(I1414=1,INDEX( {"chinese","english","math","physics","chemistry","biology","politics","history","geography"},MATCH(C1414,{"语文","英语","数学","物理","化学","生物","政治","历史","地理"},0)),IF(I1414=2,INDEX(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1414,{"单项选择","阅读理解","信息匹配","完形填空","短文填空","单句填空","短文改错","单句改错","句型转换","翻译短语","翻译句子","词汇/短语及固搭","完成句子","听力"},0)),"")), "")</f>
        <v/>
      </c>
      <c r="E1414" s="21" t="str">
        <f t="shared" si="180"/>
        <v>知识点</v>
      </c>
      <c r="F1414" s="21" t="str">
        <f t="shared" si="181"/>
        <v>亚</v>
      </c>
      <c r="G1414" s="21" t="str">
        <f>INDEX( {"body","discipline","area","topic","point"},MATCH(E1414,{"知识体","知识域","知识区","知识主题","知识点"},0))</f>
        <v>point</v>
      </c>
      <c r="H1414" s="21" t="str">
        <f>INDEX( {"super","just","sub","infras"},MATCH(F1414,{"超","恰","亚","次"},0))</f>
        <v>sub</v>
      </c>
      <c r="I1414" s="21">
        <f>MATCH(E1414,{"知识体","知识域","知识区","知识主题","知识点"},0)-1</f>
        <v>4</v>
      </c>
      <c r="J1414" s="21">
        <f>MATCH(F1414,{"超","恰","亚","次"},0)-1</f>
        <v>2</v>
      </c>
      <c r="K1414" s="21" t="str">
        <f t="shared" si="182"/>
        <v>生物</v>
      </c>
      <c r="L1414" s="26" t="s">
        <v>2234</v>
      </c>
      <c r="M1414" s="23"/>
      <c r="N1414" s="23"/>
      <c r="O1414" s="24" t="str">
        <f t="shared" si="176"/>
        <v xml:space="preserve">
  - 
    name:  单倍体、二倍体、多倍体
    title:  单倍体、二倍体、多倍体
    description: 
    koLyro: point
    koLyri:  sub
    son: </v>
      </c>
      <c r="P1414" s="27" t="str">
        <f t="shared" si="183"/>
        <v xml:space="preserve">
            - 
              name:  单倍体、二倍体、多倍体
              title:  单倍体、二倍体、多倍体
              description: 
              koLyro: point
              koLyri:  sub
              son: </v>
      </c>
    </row>
    <row r="1415" spans="1:16" ht="15" customHeight="1">
      <c r="A1415" s="20">
        <f t="shared" si="177"/>
        <v>4</v>
      </c>
      <c r="B1415" s="21" t="str">
        <f t="shared" si="178"/>
        <v>知识点</v>
      </c>
      <c r="C1415" s="21" t="str">
        <f t="shared" si="179"/>
        <v>染色体组</v>
      </c>
      <c r="D1415" s="21" t="str">
        <f>IFERROR(IF(I1415=1,INDEX( {"chinese","english","math","physics","chemistry","biology","politics","history","geography"},MATCH(C1415,{"语文","英语","数学","物理","化学","生物","政治","历史","地理"},0)),IF(I1415=2,INDEX(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1415,{"单项选择","阅读理解","信息匹配","完形填空","短文填空","单句填空","短文改错","单句改错","句型转换","翻译短语","翻译句子","词汇/短语及固搭","完成句子","听力"},0)),"")), "")</f>
        <v/>
      </c>
      <c r="E1415" s="21" t="str">
        <f t="shared" si="180"/>
        <v>知识点</v>
      </c>
      <c r="F1415" s="21" t="str">
        <f t="shared" si="181"/>
        <v>恰</v>
      </c>
      <c r="G1415" s="21" t="str">
        <f>INDEX( {"body","discipline","area","topic","point"},MATCH(E1415,{"知识体","知识域","知识区","知识主题","知识点"},0))</f>
        <v>point</v>
      </c>
      <c r="H1415" s="21" t="str">
        <f>INDEX( {"super","just","sub","infras"},MATCH(F1415,{"超","恰","亚","次"},0))</f>
        <v>just</v>
      </c>
      <c r="I1415" s="21">
        <f>MATCH(E1415,{"知识体","知识域","知识区","知识主题","知识点"},0)-1</f>
        <v>4</v>
      </c>
      <c r="J1415" s="21">
        <f>MATCH(F1415,{"超","恰","亚","次"},0)-1</f>
        <v>1</v>
      </c>
      <c r="K1415" s="21" t="str">
        <f t="shared" si="182"/>
        <v>生物</v>
      </c>
      <c r="L1415" s="26" t="s">
        <v>2235</v>
      </c>
      <c r="M1415" s="23"/>
      <c r="N1415" s="23"/>
      <c r="O1415" s="24" t="str">
        <f t="shared" si="176"/>
        <v xml:space="preserve">
  - 
    name:  染色体组
    title:  染色体组
    description: 
    koLyro: point
    koLyri:  just
    son: </v>
      </c>
      <c r="P1415" s="27" t="str">
        <f t="shared" si="183"/>
        <v xml:space="preserve">
          - 
            name:  染色体组
            title:  染色体组
            description: 
            koLyro: point
            koLyri:  just
            son: </v>
      </c>
    </row>
    <row r="1416" spans="1:16" ht="15" customHeight="1">
      <c r="A1416" s="20">
        <f t="shared" si="177"/>
        <v>4</v>
      </c>
      <c r="B1416" s="21" t="str">
        <f t="shared" si="178"/>
        <v>知识点</v>
      </c>
      <c r="C1416" s="21" t="str">
        <f t="shared" si="179"/>
        <v>多倍体育种</v>
      </c>
      <c r="D1416" s="21" t="str">
        <f>IFERROR(IF(I1416=1,INDEX( {"chinese","english","math","physics","chemistry","biology","politics","history","geography"},MATCH(C1416,{"语文","英语","数学","物理","化学","生物","政治","历史","地理"},0)),IF(I1416=2,INDEX(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1416,{"单项选择","阅读理解","信息匹配","完形填空","短文填空","单句填空","短文改错","单句改错","句型转换","翻译短语","翻译句子","词汇/短语及固搭","完成句子","听力"},0)),"")), "")</f>
        <v/>
      </c>
      <c r="E1416" s="21" t="str">
        <f t="shared" si="180"/>
        <v>知识点</v>
      </c>
      <c r="F1416" s="21" t="str">
        <f t="shared" si="181"/>
        <v>恰</v>
      </c>
      <c r="G1416" s="21" t="str">
        <f>INDEX( {"body","discipline","area","topic","point"},MATCH(E1416,{"知识体","知识域","知识区","知识主题","知识点"},0))</f>
        <v>point</v>
      </c>
      <c r="H1416" s="21" t="str">
        <f>INDEX( {"super","just","sub","infras"},MATCH(F1416,{"超","恰","亚","次"},0))</f>
        <v>just</v>
      </c>
      <c r="I1416" s="21">
        <f>MATCH(E1416,{"知识体","知识域","知识区","知识主题","知识点"},0)-1</f>
        <v>4</v>
      </c>
      <c r="J1416" s="21">
        <f>MATCH(F1416,{"超","恰","亚","次"},0)-1</f>
        <v>1</v>
      </c>
      <c r="K1416" s="21" t="str">
        <f t="shared" si="182"/>
        <v>生物</v>
      </c>
      <c r="L1416" s="26" t="s">
        <v>2236</v>
      </c>
      <c r="M1416" s="23"/>
      <c r="N1416" s="23"/>
      <c r="O1416" s="24" t="str">
        <f t="shared" si="176"/>
        <v xml:space="preserve">
  - 
    name:  多倍体育种
    title:  多倍体育种
    description: 
    koLyro: point
    koLyri:  just
    son: </v>
      </c>
      <c r="P1416" s="27" t="str">
        <f t="shared" si="183"/>
        <v xml:space="preserve">
          - 
            name:  多倍体育种
            title:  多倍体育种
            description: 
            koLyro: point
            koLyri:  just
            son: </v>
      </c>
    </row>
    <row r="1417" spans="1:16" ht="15" customHeight="1">
      <c r="A1417" s="20">
        <f t="shared" si="177"/>
        <v>4</v>
      </c>
      <c r="B1417" s="21" t="str">
        <f t="shared" si="178"/>
        <v>知识点</v>
      </c>
      <c r="C1417" s="21" t="str">
        <f t="shared" si="179"/>
        <v>单倍体育种</v>
      </c>
      <c r="D1417" s="21" t="str">
        <f>IFERROR(IF(I1417=1,INDEX( {"chinese","english","math","physics","chemistry","biology","politics","history","geography"},MATCH(C1417,{"语文","英语","数学","物理","化学","生物","政治","历史","地理"},0)),IF(I1417=2,INDEX(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1417,{"单项选择","阅读理解","信息匹配","完形填空","短文填空","单句填空","短文改错","单句改错","句型转换","翻译短语","翻译句子","词汇/短语及固搭","完成句子","听力"},0)),"")), "")</f>
        <v/>
      </c>
      <c r="E1417" s="21" t="str">
        <f t="shared" si="180"/>
        <v>知识点</v>
      </c>
      <c r="F1417" s="21" t="str">
        <f t="shared" si="181"/>
        <v>恰</v>
      </c>
      <c r="G1417" s="21" t="str">
        <f>INDEX( {"body","discipline","area","topic","point"},MATCH(E1417,{"知识体","知识域","知识区","知识主题","知识点"},0))</f>
        <v>point</v>
      </c>
      <c r="H1417" s="21" t="str">
        <f>INDEX( {"super","just","sub","infras"},MATCH(F1417,{"超","恰","亚","次"},0))</f>
        <v>just</v>
      </c>
      <c r="I1417" s="21">
        <f>MATCH(E1417,{"知识体","知识域","知识区","知识主题","知识点"},0)-1</f>
        <v>4</v>
      </c>
      <c r="J1417" s="21">
        <f>MATCH(F1417,{"超","恰","亚","次"},0)-1</f>
        <v>1</v>
      </c>
      <c r="K1417" s="21" t="str">
        <f t="shared" si="182"/>
        <v>生物</v>
      </c>
      <c r="L1417" s="26" t="s">
        <v>2237</v>
      </c>
      <c r="M1417" s="23"/>
      <c r="N1417" s="23"/>
      <c r="O1417" s="24" t="str">
        <f t="shared" si="176"/>
        <v xml:space="preserve">
  - 
    name:  单倍体育种
    title:  单倍体育种
    description: 
    koLyro: point
    koLyri:  just
    son: </v>
      </c>
      <c r="P1417" s="27" t="str">
        <f t="shared" si="183"/>
        <v xml:space="preserve">
          - 
            name:  单倍体育种
            title:  单倍体育种
            description: 
            koLyro: point
            koLyri:  just
            son: </v>
      </c>
    </row>
    <row r="1418" spans="1:16" ht="15" customHeight="1">
      <c r="A1418" s="20">
        <f t="shared" si="177"/>
        <v>4</v>
      </c>
      <c r="B1418" s="21" t="str">
        <f t="shared" si="178"/>
        <v>知识点</v>
      </c>
      <c r="C1418" s="21" t="str">
        <f t="shared" si="179"/>
        <v>实验：低温诱导染色体数目的变化</v>
      </c>
      <c r="D1418" s="21" t="str">
        <f>IFERROR(IF(I1418=1,INDEX( {"chinese","english","math","physics","chemistry","biology","politics","history","geography"},MATCH(C1418,{"语文","英语","数学","物理","化学","生物","政治","历史","地理"},0)),IF(I1418=2,INDEX(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1418,{"单项选择","阅读理解","信息匹配","完形填空","短文填空","单句填空","短文改错","单句改错","句型转换","翻译短语","翻译句子","词汇/短语及固搭","完成句子","听力"},0)),"")), "")</f>
        <v/>
      </c>
      <c r="E1418" s="21" t="str">
        <f t="shared" si="180"/>
        <v>知识点</v>
      </c>
      <c r="F1418" s="21" t="str">
        <f t="shared" si="181"/>
        <v>恰</v>
      </c>
      <c r="G1418" s="21" t="str">
        <f>INDEX( {"body","discipline","area","topic","point"},MATCH(E1418,{"知识体","知识域","知识区","知识主题","知识点"},0))</f>
        <v>point</v>
      </c>
      <c r="H1418" s="21" t="str">
        <f>INDEX( {"super","just","sub","infras"},MATCH(F1418,{"超","恰","亚","次"},0))</f>
        <v>just</v>
      </c>
      <c r="I1418" s="21">
        <f>MATCH(E1418,{"知识体","知识域","知识区","知识主题","知识点"},0)-1</f>
        <v>4</v>
      </c>
      <c r="J1418" s="21">
        <f>MATCH(F1418,{"超","恰","亚","次"},0)-1</f>
        <v>1</v>
      </c>
      <c r="K1418" s="21" t="str">
        <f t="shared" si="182"/>
        <v>生物</v>
      </c>
      <c r="L1418" s="26" t="s">
        <v>2238</v>
      </c>
      <c r="M1418" s="23"/>
      <c r="N1418" s="23"/>
      <c r="O1418" s="24" t="str">
        <f t="shared" si="176"/>
        <v xml:space="preserve">
  - 
    name:  实验：低温诱导染色体数目的变化
    title:  实验：低温诱导染色体数目的变化
    description: 
    koLyro: point
    koLyri:  just
    son: </v>
      </c>
      <c r="P1418" s="27" t="str">
        <f t="shared" si="183"/>
        <v xml:space="preserve">
          - 
            name:  实验：低温诱导染色体数目的变化
            title:  实验：低温诱导染色体数目的变化
            description: 
            koLyro: point
            koLyri:  just
            son: </v>
      </c>
    </row>
    <row r="1419" spans="1:16" ht="15" customHeight="1">
      <c r="A1419" s="20">
        <f t="shared" si="177"/>
        <v>4</v>
      </c>
      <c r="B1419" s="21" t="str">
        <f t="shared" si="178"/>
        <v>知识点</v>
      </c>
      <c r="C1419" s="21" t="str">
        <f t="shared" si="179"/>
        <v>基因突变与染色体变异的比较</v>
      </c>
      <c r="D1419" s="21" t="str">
        <f>IFERROR(IF(I1419=1,INDEX( {"chinese","english","math","physics","chemistry","biology","politics","history","geography"},MATCH(C1419,{"语文","英语","数学","物理","化学","生物","政治","历史","地理"},0)),IF(I1419=2,INDEX(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1419,{"单项选择","阅读理解","信息匹配","完形填空","短文填空","单句填空","短文改错","单句改错","句型转换","翻译短语","翻译句子","词汇/短语及固搭","完成句子","听力"},0)),"")), "")</f>
        <v/>
      </c>
      <c r="E1419" s="21" t="str">
        <f t="shared" si="180"/>
        <v>知识点</v>
      </c>
      <c r="F1419" s="21" t="str">
        <f t="shared" si="181"/>
        <v>恰</v>
      </c>
      <c r="G1419" s="21" t="str">
        <f>INDEX( {"body","discipline","area","topic","point"},MATCH(E1419,{"知识体","知识域","知识区","知识主题","知识点"},0))</f>
        <v>point</v>
      </c>
      <c r="H1419" s="21" t="str">
        <f>INDEX( {"super","just","sub","infras"},MATCH(F1419,{"超","恰","亚","次"},0))</f>
        <v>just</v>
      </c>
      <c r="I1419" s="21">
        <f>MATCH(E1419,{"知识体","知识域","知识区","知识主题","知识点"},0)-1</f>
        <v>4</v>
      </c>
      <c r="J1419" s="21">
        <f>MATCH(F1419,{"超","恰","亚","次"},0)-1</f>
        <v>1</v>
      </c>
      <c r="K1419" s="21" t="str">
        <f t="shared" si="182"/>
        <v>生物</v>
      </c>
      <c r="L1419" s="26" t="s">
        <v>2239</v>
      </c>
      <c r="M1419" s="23"/>
      <c r="N1419" s="23"/>
      <c r="O1419" s="24" t="str">
        <f t="shared" si="176"/>
        <v xml:space="preserve">
  - 
    name:  基因突变与染色体变异的比较
    title:  基因突变与染色体变异的比较
    description: 
    koLyro: point
    koLyri:  just
    son: </v>
      </c>
      <c r="P1419" s="27" t="str">
        <f t="shared" si="183"/>
        <v xml:space="preserve">
          - 
            name:  基因突变与染色体变异的比较
            title:  基因突变与染色体变异的比较
            description: 
            koLyro: point
            koLyri:  just
            son: </v>
      </c>
    </row>
    <row r="1420" spans="1:16" ht="15" customHeight="1">
      <c r="A1420" s="20">
        <f t="shared" si="177"/>
        <v>3</v>
      </c>
      <c r="B1420" s="21" t="str">
        <f t="shared" si="178"/>
        <v>知识主题</v>
      </c>
      <c r="C1420" s="21" t="str">
        <f t="shared" si="179"/>
        <v>3.从杂交育种到基因工程</v>
      </c>
      <c r="D1420" s="21" t="str">
        <f>IFERROR(IF(I1420=1,INDEX( {"chinese","english","math","physics","chemistry","biology","politics","history","geography"},MATCH(C1420,{"语文","英语","数学","物理","化学","生物","政治","历史","地理"},0)),IF(I1420=2,INDEX(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1420,{"单项选择","阅读理解","信息匹配","完形填空","短文填空","单句填空","短文改错","单句改错","句型转换","翻译短语","翻译句子","词汇/短语及固搭","完成句子","听力"},0)),"")), "")</f>
        <v/>
      </c>
      <c r="E1420" s="21" t="str">
        <f t="shared" si="180"/>
        <v>知识主题</v>
      </c>
      <c r="F1420" s="21" t="str">
        <f t="shared" si="181"/>
        <v>恰</v>
      </c>
      <c r="G1420" s="21" t="str">
        <f>INDEX( {"body","discipline","area","topic","point"},MATCH(E1420,{"知识体","知识域","知识区","知识主题","知识点"},0))</f>
        <v>topic</v>
      </c>
      <c r="H1420" s="21" t="str">
        <f>INDEX( {"super","just","sub","infras"},MATCH(F1420,{"超","恰","亚","次"},0))</f>
        <v>just</v>
      </c>
      <c r="I1420" s="21">
        <f>MATCH(E1420,{"知识体","知识域","知识区","知识主题","知识点"},0)-1</f>
        <v>3</v>
      </c>
      <c r="J1420" s="21">
        <f>MATCH(F1420,{"超","恰","亚","次"},0)-1</f>
        <v>1</v>
      </c>
      <c r="K1420" s="21" t="str">
        <f t="shared" si="182"/>
        <v>生物</v>
      </c>
      <c r="L1420" s="26" t="s">
        <v>2240</v>
      </c>
      <c r="M1420" s="23"/>
      <c r="N1420" s="23"/>
      <c r="O1420" s="24" t="str">
        <f t="shared" si="176"/>
        <v xml:space="preserve">
  - 
    name:  3.从杂交育种到基因工程
    title:  3.从杂交育种到基因工程
    description: 
    koLyro: topic
    koLyri:  just
    son: </v>
      </c>
      <c r="P1420" s="27" t="str">
        <f t="shared" si="183"/>
        <v xml:space="preserve">
        - 
          name:  3.从杂交育种到基因工程
          title:  3.从杂交育种到基因工程
          description: 
          koLyro: topic
          koLyri:  just
          son: </v>
      </c>
    </row>
    <row r="1421" spans="1:16" ht="15" customHeight="1">
      <c r="A1421" s="20">
        <f t="shared" si="177"/>
        <v>4</v>
      </c>
      <c r="B1421" s="21" t="str">
        <f t="shared" si="178"/>
        <v>知识点</v>
      </c>
      <c r="C1421" s="21" t="str">
        <f t="shared" si="179"/>
        <v>选择育种</v>
      </c>
      <c r="D1421" s="21" t="str">
        <f>IFERROR(IF(I1421=1,INDEX( {"chinese","english","math","physics","chemistry","biology","politics","history","geography"},MATCH(C1421,{"语文","英语","数学","物理","化学","生物","政治","历史","地理"},0)),IF(I1421=2,INDEX(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1421,{"单项选择","阅读理解","信息匹配","完形填空","短文填空","单句填空","短文改错","单句改错","句型转换","翻译短语","翻译句子","词汇/短语及固搭","完成句子","听力"},0)),"")), "")</f>
        <v/>
      </c>
      <c r="E1421" s="21" t="str">
        <f t="shared" si="180"/>
        <v>知识点</v>
      </c>
      <c r="F1421" s="21" t="str">
        <f t="shared" si="181"/>
        <v>恰</v>
      </c>
      <c r="G1421" s="21" t="str">
        <f>INDEX( {"body","discipline","area","topic","point"},MATCH(E1421,{"知识体","知识域","知识区","知识主题","知识点"},0))</f>
        <v>point</v>
      </c>
      <c r="H1421" s="21" t="str">
        <f>INDEX( {"super","just","sub","infras"},MATCH(F1421,{"超","恰","亚","次"},0))</f>
        <v>just</v>
      </c>
      <c r="I1421" s="21">
        <f>MATCH(E1421,{"知识体","知识域","知识区","知识主题","知识点"},0)-1</f>
        <v>4</v>
      </c>
      <c r="J1421" s="21">
        <f>MATCH(F1421,{"超","恰","亚","次"},0)-1</f>
        <v>1</v>
      </c>
      <c r="K1421" s="21" t="str">
        <f t="shared" si="182"/>
        <v>生物</v>
      </c>
      <c r="L1421" s="26" t="s">
        <v>2241</v>
      </c>
      <c r="M1421" s="23"/>
      <c r="N1421" s="23"/>
      <c r="O1421" s="24" t="str">
        <f t="shared" si="176"/>
        <v xml:space="preserve">
  - 
    name:  选择育种
    title:  选择育种
    description: 
    koLyro: point
    koLyri:  just
    son: </v>
      </c>
      <c r="P1421" s="27" t="str">
        <f t="shared" si="183"/>
        <v xml:space="preserve">
          - 
            name:  选择育种
            title:  选择育种
            description: 
            koLyro: point
            koLyri:  just
            son: </v>
      </c>
    </row>
    <row r="1422" spans="1:16" ht="15" customHeight="1">
      <c r="A1422" s="20">
        <f t="shared" si="177"/>
        <v>4</v>
      </c>
      <c r="B1422" s="21" t="str">
        <f t="shared" si="178"/>
        <v>知识点</v>
      </c>
      <c r="C1422" s="21" t="str">
        <f t="shared" si="179"/>
        <v>杂交育种</v>
      </c>
      <c r="D1422" s="21" t="str">
        <f>IFERROR(IF(I1422=1,INDEX( {"chinese","english","math","physics","chemistry","biology","politics","history","geography"},MATCH(C1422,{"语文","英语","数学","物理","化学","生物","政治","历史","地理"},0)),IF(I1422=2,INDEX(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1422,{"单项选择","阅读理解","信息匹配","完形填空","短文填空","单句填空","短文改错","单句改错","句型转换","翻译短语","翻译句子","词汇/短语及固搭","完成句子","听力"},0)),"")), "")</f>
        <v/>
      </c>
      <c r="E1422" s="21" t="str">
        <f t="shared" si="180"/>
        <v>知识点</v>
      </c>
      <c r="F1422" s="21" t="str">
        <f t="shared" si="181"/>
        <v>恰</v>
      </c>
      <c r="G1422" s="21" t="str">
        <f>INDEX( {"body","discipline","area","topic","point"},MATCH(E1422,{"知识体","知识域","知识区","知识主题","知识点"},0))</f>
        <v>point</v>
      </c>
      <c r="H1422" s="21" t="str">
        <f>INDEX( {"super","just","sub","infras"},MATCH(F1422,{"超","恰","亚","次"},0))</f>
        <v>just</v>
      </c>
      <c r="I1422" s="21">
        <f>MATCH(E1422,{"知识体","知识域","知识区","知识主题","知识点"},0)-1</f>
        <v>4</v>
      </c>
      <c r="J1422" s="21">
        <f>MATCH(F1422,{"超","恰","亚","次"},0)-1</f>
        <v>1</v>
      </c>
      <c r="K1422" s="21" t="str">
        <f t="shared" si="182"/>
        <v>生物</v>
      </c>
      <c r="L1422" s="26" t="s">
        <v>2242</v>
      </c>
      <c r="M1422" s="23"/>
      <c r="N1422" s="23"/>
      <c r="O1422" s="24" t="str">
        <f t="shared" si="176"/>
        <v xml:space="preserve">
  - 
    name:  杂交育种
    title:  杂交育种
    description: 
    koLyro: point
    koLyri:  just
    son: </v>
      </c>
      <c r="P1422" s="27" t="str">
        <f t="shared" si="183"/>
        <v xml:space="preserve">
          - 
            name:  杂交育种
            title:  杂交育种
            description: 
            koLyro: point
            koLyri:  just
            son: </v>
      </c>
    </row>
    <row r="1423" spans="1:16" ht="15" customHeight="1">
      <c r="A1423" s="20">
        <f t="shared" si="177"/>
        <v>4</v>
      </c>
      <c r="B1423" s="21" t="str">
        <f t="shared" si="178"/>
        <v>知识点</v>
      </c>
      <c r="C1423" s="21" t="str">
        <f t="shared" si="179"/>
        <v>诱变育种</v>
      </c>
      <c r="D1423" s="21" t="str">
        <f>IFERROR(IF(I1423=1,INDEX( {"chinese","english","math","physics","chemistry","biology","politics","history","geography"},MATCH(C1423,{"语文","英语","数学","物理","化学","生物","政治","历史","地理"},0)),IF(I1423=2,INDEX(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1423,{"单项选择","阅读理解","信息匹配","完形填空","短文填空","单句填空","短文改错","单句改错","句型转换","翻译短语","翻译句子","词汇/短语及固搭","完成句子","听力"},0)),"")), "")</f>
        <v/>
      </c>
      <c r="E1423" s="21" t="str">
        <f t="shared" si="180"/>
        <v>知识点</v>
      </c>
      <c r="F1423" s="21" t="str">
        <f t="shared" si="181"/>
        <v>恰</v>
      </c>
      <c r="G1423" s="21" t="str">
        <f>INDEX( {"body","discipline","area","topic","point"},MATCH(E1423,{"知识体","知识域","知识区","知识主题","知识点"},0))</f>
        <v>point</v>
      </c>
      <c r="H1423" s="21" t="str">
        <f>INDEX( {"super","just","sub","infras"},MATCH(F1423,{"超","恰","亚","次"},0))</f>
        <v>just</v>
      </c>
      <c r="I1423" s="21">
        <f>MATCH(E1423,{"知识体","知识域","知识区","知识主题","知识点"},0)-1</f>
        <v>4</v>
      </c>
      <c r="J1423" s="21">
        <f>MATCH(F1423,{"超","恰","亚","次"},0)-1</f>
        <v>1</v>
      </c>
      <c r="K1423" s="21" t="str">
        <f t="shared" si="182"/>
        <v>生物</v>
      </c>
      <c r="L1423" s="26" t="s">
        <v>2243</v>
      </c>
      <c r="M1423" s="23"/>
      <c r="N1423" s="23"/>
      <c r="O1423" s="24" t="str">
        <f t="shared" si="176"/>
        <v xml:space="preserve">
  - 
    name:  诱变育种
    title:  诱变育种
    description: 
    koLyro: point
    koLyri:  just
    son: </v>
      </c>
      <c r="P1423" s="27" t="str">
        <f t="shared" si="183"/>
        <v xml:space="preserve">
          - 
            name:  诱变育种
            title:  诱变育种
            description: 
            koLyro: point
            koLyri:  just
            son: </v>
      </c>
    </row>
    <row r="1424" spans="1:16" ht="15" customHeight="1">
      <c r="A1424" s="20">
        <f t="shared" si="177"/>
        <v>4</v>
      </c>
      <c r="B1424" s="21" t="str">
        <f t="shared" si="178"/>
        <v>知识点</v>
      </c>
      <c r="C1424" s="21" t="str">
        <f t="shared" si="179"/>
        <v>基因工程育种</v>
      </c>
      <c r="D1424" s="21" t="str">
        <f>IFERROR(IF(I1424=1,INDEX( {"chinese","english","math","physics","chemistry","biology","politics","history","geography"},MATCH(C1424,{"语文","英语","数学","物理","化学","生物","政治","历史","地理"},0)),IF(I1424=2,INDEX(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1424,{"单项选择","阅读理解","信息匹配","完形填空","短文填空","单句填空","短文改错","单句改错","句型转换","翻译短语","翻译句子","词汇/短语及固搭","完成句子","听力"},0)),"")), "")</f>
        <v/>
      </c>
      <c r="E1424" s="21" t="str">
        <f t="shared" si="180"/>
        <v>知识点</v>
      </c>
      <c r="F1424" s="21" t="str">
        <f t="shared" si="181"/>
        <v>恰</v>
      </c>
      <c r="G1424" s="21" t="str">
        <f>INDEX( {"body","discipline","area","topic","point"},MATCH(E1424,{"知识体","知识域","知识区","知识主题","知识点"},0))</f>
        <v>point</v>
      </c>
      <c r="H1424" s="21" t="str">
        <f>INDEX( {"super","just","sub","infras"},MATCH(F1424,{"超","恰","亚","次"},0))</f>
        <v>just</v>
      </c>
      <c r="I1424" s="21">
        <f>MATCH(E1424,{"知识体","知识域","知识区","知识主题","知识点"},0)-1</f>
        <v>4</v>
      </c>
      <c r="J1424" s="21">
        <f>MATCH(F1424,{"超","恰","亚","次"},0)-1</f>
        <v>1</v>
      </c>
      <c r="K1424" s="21" t="str">
        <f t="shared" si="182"/>
        <v>生物</v>
      </c>
      <c r="L1424" s="26" t="s">
        <v>2245</v>
      </c>
      <c r="M1424" s="23"/>
      <c r="N1424" s="23"/>
      <c r="O1424" s="24" t="str">
        <f t="shared" si="176"/>
        <v xml:space="preserve">
  - 
    name:  基因工程育种
    title:  基因工程育种
    description: 
    koLyro: point
    koLyri:  just
    son: </v>
      </c>
      <c r="P1424" s="27" t="str">
        <f t="shared" si="183"/>
        <v xml:space="preserve">
          - 
            name:  基因工程育种
            title:  基因工程育种
            description: 
            koLyro: point
            koLyri:  just
            son: </v>
      </c>
    </row>
    <row r="1425" spans="1:16" ht="15" customHeight="1">
      <c r="A1425" s="20">
        <f t="shared" si="177"/>
        <v>4</v>
      </c>
      <c r="B1425" s="21" t="str">
        <f t="shared" si="178"/>
        <v>知识点</v>
      </c>
      <c r="C1425" s="21" t="str">
        <f t="shared" si="179"/>
        <v>常见育种方法的比较</v>
      </c>
      <c r="D1425" s="21" t="str">
        <f>IFERROR(IF(I1425=1,INDEX( {"chinese","english","math","physics","chemistry","biology","politics","history","geography"},MATCH(C1425,{"语文","英语","数学","物理","化学","生物","政治","历史","地理"},0)),IF(I1425=2,INDEX(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1425,{"单项选择","阅读理解","信息匹配","完形填空","短文填空","单句填空","短文改错","单句改错","句型转换","翻译短语","翻译句子","词汇/短语及固搭","完成句子","听力"},0)),"")), "")</f>
        <v/>
      </c>
      <c r="E1425" s="21" t="str">
        <f t="shared" si="180"/>
        <v>知识点</v>
      </c>
      <c r="F1425" s="21" t="str">
        <f t="shared" si="181"/>
        <v>恰</v>
      </c>
      <c r="G1425" s="21" t="str">
        <f>INDEX( {"body","discipline","area","topic","point"},MATCH(E1425,{"知识体","知识域","知识区","知识主题","知识点"},0))</f>
        <v>point</v>
      </c>
      <c r="H1425" s="21" t="str">
        <f>INDEX( {"super","just","sub","infras"},MATCH(F1425,{"超","恰","亚","次"},0))</f>
        <v>just</v>
      </c>
      <c r="I1425" s="21">
        <f>MATCH(E1425,{"知识体","知识域","知识区","知识主题","知识点"},0)-1</f>
        <v>4</v>
      </c>
      <c r="J1425" s="21">
        <f>MATCH(F1425,{"超","恰","亚","次"},0)-1</f>
        <v>1</v>
      </c>
      <c r="K1425" s="21" t="str">
        <f t="shared" si="182"/>
        <v>生物</v>
      </c>
      <c r="L1425" s="26" t="s">
        <v>2246</v>
      </c>
      <c r="M1425" s="23"/>
      <c r="N1425" s="23"/>
      <c r="O1425" s="24" t="str">
        <f t="shared" si="176"/>
        <v xml:space="preserve">
  - 
    name:  常见育种方法的比较
    title:  常见育种方法的比较
    description: 
    koLyro: point
    koLyri:  just
    son: </v>
      </c>
      <c r="P1425" s="27" t="str">
        <f t="shared" si="183"/>
        <v xml:space="preserve">
          - 
            name:  常见育种方法的比较
            title:  常见育种方法的比较
            description: 
            koLyro: point
            koLyri:  just
            son: </v>
      </c>
    </row>
    <row r="1426" spans="1:16" ht="15" customHeight="1">
      <c r="A1426" s="20">
        <f t="shared" si="177"/>
        <v>3</v>
      </c>
      <c r="B1426" s="21" t="str">
        <f t="shared" si="178"/>
        <v>知识主题</v>
      </c>
      <c r="C1426" s="21" t="str">
        <f t="shared" si="179"/>
        <v>4.现代生物进化理论</v>
      </c>
      <c r="D1426" s="21" t="str">
        <f>IFERROR(IF(I1426=1,INDEX( {"chinese","english","math","physics","chemistry","biology","politics","history","geography"},MATCH(C1426,{"语文","英语","数学","物理","化学","生物","政治","历史","地理"},0)),IF(I1426=2,INDEX(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1426,{"单项选择","阅读理解","信息匹配","完形填空","短文填空","单句填空","短文改错","单句改错","句型转换","翻译短语","翻译句子","词汇/短语及固搭","完成句子","听力"},0)),"")), "")</f>
        <v/>
      </c>
      <c r="E1426" s="21" t="str">
        <f t="shared" si="180"/>
        <v>知识主题</v>
      </c>
      <c r="F1426" s="21" t="str">
        <f t="shared" si="181"/>
        <v>恰</v>
      </c>
      <c r="G1426" s="21" t="str">
        <f>INDEX( {"body","discipline","area","topic","point"},MATCH(E1426,{"知识体","知识域","知识区","知识主题","知识点"},0))</f>
        <v>topic</v>
      </c>
      <c r="H1426" s="21" t="str">
        <f>INDEX( {"super","just","sub","infras"},MATCH(F1426,{"超","恰","亚","次"},0))</f>
        <v>just</v>
      </c>
      <c r="I1426" s="21">
        <f>MATCH(E1426,{"知识体","知识域","知识区","知识主题","知识点"},0)-1</f>
        <v>3</v>
      </c>
      <c r="J1426" s="21">
        <f>MATCH(F1426,{"超","恰","亚","次"},0)-1</f>
        <v>1</v>
      </c>
      <c r="K1426" s="21" t="str">
        <f t="shared" si="182"/>
        <v>生物</v>
      </c>
      <c r="L1426" s="26" t="s">
        <v>2247</v>
      </c>
      <c r="M1426" s="23"/>
      <c r="N1426" s="23"/>
      <c r="O1426" s="24" t="str">
        <f t="shared" si="176"/>
        <v xml:space="preserve">
  - 
    name:  4.现代生物进化理论
    title:  4.现代生物进化理论
    description: 
    koLyro: topic
    koLyri:  just
    son: </v>
      </c>
      <c r="P1426" s="27" t="str">
        <f t="shared" si="183"/>
        <v xml:space="preserve">
        - 
          name:  4.现代生物进化理论
          title:  4.现代生物进化理论
          description: 
          koLyro: topic
          koLyri:  just
          son: </v>
      </c>
    </row>
    <row r="1427" spans="1:16" ht="15" customHeight="1">
      <c r="A1427" s="20">
        <f t="shared" si="177"/>
        <v>4</v>
      </c>
      <c r="B1427" s="21" t="str">
        <f t="shared" si="178"/>
        <v>知识点</v>
      </c>
      <c r="C1427" s="21" t="str">
        <f t="shared" si="179"/>
        <v>现代生物进化理论的由来</v>
      </c>
      <c r="D1427" s="21" t="str">
        <f>IFERROR(IF(I1427=1,INDEX( {"chinese","english","math","physics","chemistry","biology","politics","history","geography"},MATCH(C1427,{"语文","英语","数学","物理","化学","生物","政治","历史","地理"},0)),IF(I1427=2,INDEX(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1427,{"单项选择","阅读理解","信息匹配","完形填空","短文填空","单句填空","短文改错","单句改错","句型转换","翻译短语","翻译句子","词汇/短语及固搭","完成句子","听力"},0)),"")), "")</f>
        <v/>
      </c>
      <c r="E1427" s="21" t="str">
        <f t="shared" si="180"/>
        <v>知识点</v>
      </c>
      <c r="F1427" s="21" t="str">
        <f t="shared" si="181"/>
        <v>恰</v>
      </c>
      <c r="G1427" s="21" t="str">
        <f>INDEX( {"body","discipline","area","topic","point"},MATCH(E1427,{"知识体","知识域","知识区","知识主题","知识点"},0))</f>
        <v>point</v>
      </c>
      <c r="H1427" s="21" t="str">
        <f>INDEX( {"super","just","sub","infras"},MATCH(F1427,{"超","恰","亚","次"},0))</f>
        <v>just</v>
      </c>
      <c r="I1427" s="21">
        <f>MATCH(E1427,{"知识体","知识域","知识区","知识主题","知识点"},0)-1</f>
        <v>4</v>
      </c>
      <c r="J1427" s="21">
        <f>MATCH(F1427,{"超","恰","亚","次"},0)-1</f>
        <v>1</v>
      </c>
      <c r="K1427" s="21" t="str">
        <f t="shared" si="182"/>
        <v>生物</v>
      </c>
      <c r="L1427" s="26" t="s">
        <v>2248</v>
      </c>
      <c r="M1427" s="23"/>
      <c r="N1427" s="23"/>
      <c r="O1427" s="24" t="str">
        <f t="shared" si="176"/>
        <v xml:space="preserve">
  - 
    name:  现代生物进化理论的由来
    title:  现代生物进化理论的由来
    description: 
    koLyro: point
    koLyri:  just
    son: </v>
      </c>
      <c r="P1427" s="27" t="str">
        <f t="shared" si="183"/>
        <v xml:space="preserve">
          - 
            name:  现代生物进化理论的由来
            title:  现代生物进化理论的由来
            description: 
            koLyro: point
            koLyri:  just
            son: </v>
      </c>
    </row>
    <row r="1428" spans="1:16" ht="15" customHeight="1">
      <c r="A1428" s="20">
        <f t="shared" si="177"/>
        <v>5</v>
      </c>
      <c r="B1428" s="21" t="str">
        <f t="shared" si="178"/>
        <v>知识亚点</v>
      </c>
      <c r="C1428" s="21" t="str">
        <f t="shared" si="179"/>
        <v>拉马克的进化学说</v>
      </c>
      <c r="D1428" s="21" t="str">
        <f>IFERROR(IF(I1428=1,INDEX( {"chinese","english","math","physics","chemistry","biology","politics","history","geography"},MATCH(C1428,{"语文","英语","数学","物理","化学","生物","政治","历史","地理"},0)),IF(I1428=2,INDEX(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1428,{"单项选择","阅读理解","信息匹配","完形填空","短文填空","单句填空","短文改错","单句改错","句型转换","翻译短语","翻译句子","词汇/短语及固搭","完成句子","听力"},0)),"")), "")</f>
        <v/>
      </c>
      <c r="E1428" s="21" t="str">
        <f t="shared" si="180"/>
        <v>知识点</v>
      </c>
      <c r="F1428" s="21" t="str">
        <f t="shared" si="181"/>
        <v>亚</v>
      </c>
      <c r="G1428" s="21" t="str">
        <f>INDEX( {"body","discipline","area","topic","point"},MATCH(E1428,{"知识体","知识域","知识区","知识主题","知识点"},0))</f>
        <v>point</v>
      </c>
      <c r="H1428" s="21" t="str">
        <f>INDEX( {"super","just","sub","infras"},MATCH(F1428,{"超","恰","亚","次"},0))</f>
        <v>sub</v>
      </c>
      <c r="I1428" s="21">
        <f>MATCH(E1428,{"知识体","知识域","知识区","知识主题","知识点"},0)-1</f>
        <v>4</v>
      </c>
      <c r="J1428" s="21">
        <f>MATCH(F1428,{"超","恰","亚","次"},0)-1</f>
        <v>2</v>
      </c>
      <c r="K1428" s="21" t="str">
        <f t="shared" si="182"/>
        <v>生物</v>
      </c>
      <c r="L1428" s="26" t="s">
        <v>2249</v>
      </c>
      <c r="M1428" s="23"/>
      <c r="N1428" s="23"/>
      <c r="O1428" s="24" t="str">
        <f t="shared" si="176"/>
        <v xml:space="preserve">
  - 
    name:  拉马克的进化学说
    title:  拉马克的进化学说
    description: 
    koLyro: point
    koLyri:  sub
    son: </v>
      </c>
      <c r="P1428" s="27" t="str">
        <f t="shared" si="183"/>
        <v xml:space="preserve">
            - 
              name:  拉马克的进化学说
              title:  拉马克的进化学说
              description: 
              koLyro: point
              koLyri:  sub
              son: </v>
      </c>
    </row>
    <row r="1429" spans="1:16" ht="15" customHeight="1">
      <c r="A1429" s="20">
        <f t="shared" si="177"/>
        <v>5</v>
      </c>
      <c r="B1429" s="21" t="str">
        <f t="shared" si="178"/>
        <v>知识亚点</v>
      </c>
      <c r="C1429" s="21" t="str">
        <f t="shared" si="179"/>
        <v>达尔文的自然选择学说</v>
      </c>
      <c r="D1429" s="21" t="str">
        <f>IFERROR(IF(I1429=1,INDEX( {"chinese","english","math","physics","chemistry","biology","politics","history","geography"},MATCH(C1429,{"语文","英语","数学","物理","化学","生物","政治","历史","地理"},0)),IF(I1429=2,INDEX(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1429,{"单项选择","阅读理解","信息匹配","完形填空","短文填空","单句填空","短文改错","单句改错","句型转换","翻译短语","翻译句子","词汇/短语及固搭","完成句子","听力"},0)),"")), "")</f>
        <v/>
      </c>
      <c r="E1429" s="21" t="str">
        <f t="shared" si="180"/>
        <v>知识点</v>
      </c>
      <c r="F1429" s="21" t="str">
        <f t="shared" si="181"/>
        <v>亚</v>
      </c>
      <c r="G1429" s="21" t="str">
        <f>INDEX( {"body","discipline","area","topic","point"},MATCH(E1429,{"知识体","知识域","知识区","知识主题","知识点"},0))</f>
        <v>point</v>
      </c>
      <c r="H1429" s="21" t="str">
        <f>INDEX( {"super","just","sub","infras"},MATCH(F1429,{"超","恰","亚","次"},0))</f>
        <v>sub</v>
      </c>
      <c r="I1429" s="21">
        <f>MATCH(E1429,{"知识体","知识域","知识区","知识主题","知识点"},0)-1</f>
        <v>4</v>
      </c>
      <c r="J1429" s="21">
        <f>MATCH(F1429,{"超","恰","亚","次"},0)-1</f>
        <v>2</v>
      </c>
      <c r="K1429" s="21" t="str">
        <f t="shared" si="182"/>
        <v>生物</v>
      </c>
      <c r="L1429" s="26" t="s">
        <v>2250</v>
      </c>
      <c r="M1429" s="23"/>
      <c r="N1429" s="23"/>
      <c r="O1429" s="24" t="str">
        <f t="shared" si="176"/>
        <v xml:space="preserve">
  - 
    name:  达尔文的自然选择学说
    title:  达尔文的自然选择学说
    description: 
    koLyro: point
    koLyri:  sub
    son: </v>
      </c>
      <c r="P1429" s="27" t="str">
        <f t="shared" si="183"/>
        <v xml:space="preserve">
            - 
              name:  达尔文的自然选择学说
              title:  达尔文的自然选择学说
              description: 
              koLyro: point
              koLyri:  sub
              son: </v>
      </c>
    </row>
    <row r="1430" spans="1:16" ht="15" customHeight="1">
      <c r="A1430" s="20">
        <f t="shared" si="177"/>
        <v>5</v>
      </c>
      <c r="B1430" s="21" t="str">
        <f t="shared" si="178"/>
        <v>知识亚点</v>
      </c>
      <c r="C1430" s="21" t="str">
        <f t="shared" si="179"/>
        <v>达尔文以后进化理论的发展</v>
      </c>
      <c r="D1430" s="21" t="str">
        <f>IFERROR(IF(I1430=1,INDEX( {"chinese","english","math","physics","chemistry","biology","politics","history","geography"},MATCH(C1430,{"语文","英语","数学","物理","化学","生物","政治","历史","地理"},0)),IF(I1430=2,INDEX(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1430,{"单项选择","阅读理解","信息匹配","完形填空","短文填空","单句填空","短文改错","单句改错","句型转换","翻译短语","翻译句子","词汇/短语及固搭","完成句子","听力"},0)),"")), "")</f>
        <v/>
      </c>
      <c r="E1430" s="21" t="str">
        <f t="shared" si="180"/>
        <v>知识点</v>
      </c>
      <c r="F1430" s="21" t="str">
        <f t="shared" si="181"/>
        <v>亚</v>
      </c>
      <c r="G1430" s="21" t="str">
        <f>INDEX( {"body","discipline","area","topic","point"},MATCH(E1430,{"知识体","知识域","知识区","知识主题","知识点"},0))</f>
        <v>point</v>
      </c>
      <c r="H1430" s="21" t="str">
        <f>INDEX( {"super","just","sub","infras"},MATCH(F1430,{"超","恰","亚","次"},0))</f>
        <v>sub</v>
      </c>
      <c r="I1430" s="21">
        <f>MATCH(E1430,{"知识体","知识域","知识区","知识主题","知识点"},0)-1</f>
        <v>4</v>
      </c>
      <c r="J1430" s="21">
        <f>MATCH(F1430,{"超","恰","亚","次"},0)-1</f>
        <v>2</v>
      </c>
      <c r="K1430" s="21" t="str">
        <f t="shared" si="182"/>
        <v>生物</v>
      </c>
      <c r="L1430" s="26" t="s">
        <v>2251</v>
      </c>
      <c r="M1430" s="23"/>
      <c r="N1430" s="23"/>
      <c r="O1430" s="24" t="str">
        <f t="shared" si="176"/>
        <v xml:space="preserve">
  - 
    name:  达尔文以后进化理论的发展
    title:  达尔文以后进化理论的发展
    description: 
    koLyro: point
    koLyri:  sub
    son: </v>
      </c>
      <c r="P1430" s="27" t="str">
        <f t="shared" si="183"/>
        <v xml:space="preserve">
            - 
              name:  达尔文以后进化理论的发展
              title:  达尔文以后进化理论的发展
              description: 
              koLyro: point
              koLyri:  sub
              son: </v>
      </c>
    </row>
    <row r="1431" spans="1:16" ht="15" customHeight="1">
      <c r="A1431" s="20">
        <f t="shared" si="177"/>
        <v>4</v>
      </c>
      <c r="B1431" s="21" t="str">
        <f t="shared" si="178"/>
        <v>知识点</v>
      </c>
      <c r="C1431" s="21" t="str">
        <f t="shared" si="179"/>
        <v>现代生物进化理论的主要内容</v>
      </c>
      <c r="D1431" s="21" t="str">
        <f>IFERROR(IF(I1431=1,INDEX( {"chinese","english","math","physics","chemistry","biology","politics","history","geography"},MATCH(C1431,{"语文","英语","数学","物理","化学","生物","政治","历史","地理"},0)),IF(I1431=2,INDEX(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1431,{"单项选择","阅读理解","信息匹配","完形填空","短文填空","单句填空","短文改错","单句改错","句型转换","翻译短语","翻译句子","词汇/短语及固搭","完成句子","听力"},0)),"")), "")</f>
        <v/>
      </c>
      <c r="E1431" s="21" t="str">
        <f t="shared" si="180"/>
        <v>知识点</v>
      </c>
      <c r="F1431" s="21" t="str">
        <f t="shared" si="181"/>
        <v>恰</v>
      </c>
      <c r="G1431" s="21" t="str">
        <f>INDEX( {"body","discipline","area","topic","point"},MATCH(E1431,{"知识体","知识域","知识区","知识主题","知识点"},0))</f>
        <v>point</v>
      </c>
      <c r="H1431" s="21" t="str">
        <f>INDEX( {"super","just","sub","infras"},MATCH(F1431,{"超","恰","亚","次"},0))</f>
        <v>just</v>
      </c>
      <c r="I1431" s="21">
        <f>MATCH(E1431,{"知识体","知识域","知识区","知识主题","知识点"},0)-1</f>
        <v>4</v>
      </c>
      <c r="J1431" s="21">
        <f>MATCH(F1431,{"超","恰","亚","次"},0)-1</f>
        <v>1</v>
      </c>
      <c r="K1431" s="21" t="str">
        <f t="shared" si="182"/>
        <v>生物</v>
      </c>
      <c r="L1431" s="26" t="s">
        <v>2252</v>
      </c>
      <c r="M1431" s="23"/>
      <c r="N1431" s="23"/>
      <c r="O1431" s="24" t="str">
        <f t="shared" si="176"/>
        <v xml:space="preserve">
  - 
    name:  现代生物进化理论的主要内容
    title:  现代生物进化理论的主要内容
    description: 
    koLyro: point
    koLyri:  just
    son: </v>
      </c>
      <c r="P1431" s="27" t="str">
        <f t="shared" si="183"/>
        <v xml:space="preserve">
          - 
            name:  现代生物进化理论的主要内容
            title:  现代生物进化理论的主要内容
            description: 
            koLyro: point
            koLyri:  just
            son: </v>
      </c>
    </row>
    <row r="1432" spans="1:16" ht="15" customHeight="1">
      <c r="A1432" s="20">
        <f t="shared" si="177"/>
        <v>4</v>
      </c>
      <c r="B1432" s="21" t="str">
        <f t="shared" si="178"/>
        <v>知识点</v>
      </c>
      <c r="C1432" s="21" t="str">
        <f t="shared" si="179"/>
        <v>基因频率与基因型频率的计算</v>
      </c>
      <c r="D1432" s="21" t="str">
        <f>IFERROR(IF(I1432=1,INDEX( {"chinese","english","math","physics","chemistry","biology","politics","history","geography"},MATCH(C1432,{"语文","英语","数学","物理","化学","生物","政治","历史","地理"},0)),IF(I1432=2,INDEX(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1432,{"单项选择","阅读理解","信息匹配","完形填空","短文填空","单句填空","短文改错","单句改错","句型转换","翻译短语","翻译句子","词汇/短语及固搭","完成句子","听力"},0)),"")), "")</f>
        <v/>
      </c>
      <c r="E1432" s="21" t="str">
        <f t="shared" si="180"/>
        <v>知识点</v>
      </c>
      <c r="F1432" s="21" t="str">
        <f t="shared" si="181"/>
        <v>恰</v>
      </c>
      <c r="G1432" s="21" t="str">
        <f>INDEX( {"body","discipline","area","topic","point"},MATCH(E1432,{"知识体","知识域","知识区","知识主题","知识点"},0))</f>
        <v>point</v>
      </c>
      <c r="H1432" s="21" t="str">
        <f>INDEX( {"super","just","sub","infras"},MATCH(F1432,{"超","恰","亚","次"},0))</f>
        <v>just</v>
      </c>
      <c r="I1432" s="21">
        <f>MATCH(E1432,{"知识体","知识域","知识区","知识主题","知识点"},0)-1</f>
        <v>4</v>
      </c>
      <c r="J1432" s="21">
        <f>MATCH(F1432,{"超","恰","亚","次"},0)-1</f>
        <v>1</v>
      </c>
      <c r="K1432" s="21" t="str">
        <f t="shared" si="182"/>
        <v>生物</v>
      </c>
      <c r="L1432" s="26" t="s">
        <v>2253</v>
      </c>
      <c r="M1432" s="23"/>
      <c r="N1432" s="23"/>
      <c r="O1432" s="24" t="str">
        <f t="shared" si="176"/>
        <v xml:space="preserve">
  - 
    name:  基因频率与基因型频率的计算
    title:  基因频率与基因型频率的计算
    description: 
    koLyro: point
    koLyri:  just
    son: </v>
      </c>
      <c r="P1432" s="27" t="str">
        <f t="shared" si="183"/>
        <v xml:space="preserve">
          - 
            name:  基因频率与基因型频率的计算
            title:  基因频率与基因型频率的计算
            description: 
            koLyro: point
            koLyri:  just
            son: </v>
      </c>
    </row>
    <row r="1433" spans="1:16" ht="15" customHeight="1">
      <c r="A1433" s="20">
        <f t="shared" si="177"/>
        <v>4</v>
      </c>
      <c r="B1433" s="21" t="str">
        <f t="shared" si="178"/>
        <v>知识点</v>
      </c>
      <c r="C1433" s="21" t="str">
        <f t="shared" si="179"/>
        <v>共同进化与生物多样性的形成</v>
      </c>
      <c r="D1433" s="21" t="str">
        <f>IFERROR(IF(I1433=1,INDEX( {"chinese","english","math","physics","chemistry","biology","politics","history","geography"},MATCH(C1433,{"语文","英语","数学","物理","化学","生物","政治","历史","地理"},0)),IF(I1433=2,INDEX(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1433,{"单项选择","阅读理解","信息匹配","完形填空","短文填空","单句填空","短文改错","单句改错","句型转换","翻译短语","翻译句子","词汇/短语及固搭","完成句子","听力"},0)),"")), "")</f>
        <v/>
      </c>
      <c r="E1433" s="21" t="str">
        <f t="shared" si="180"/>
        <v>知识点</v>
      </c>
      <c r="F1433" s="21" t="str">
        <f t="shared" si="181"/>
        <v>恰</v>
      </c>
      <c r="G1433" s="21" t="str">
        <f>INDEX( {"body","discipline","area","topic","point"},MATCH(E1433,{"知识体","知识域","知识区","知识主题","知识点"},0))</f>
        <v>point</v>
      </c>
      <c r="H1433" s="21" t="str">
        <f>INDEX( {"super","just","sub","infras"},MATCH(F1433,{"超","恰","亚","次"},0))</f>
        <v>just</v>
      </c>
      <c r="I1433" s="21">
        <f>MATCH(E1433,{"知识体","知识域","知识区","知识主题","知识点"},0)-1</f>
        <v>4</v>
      </c>
      <c r="J1433" s="21">
        <f>MATCH(F1433,{"超","恰","亚","次"},0)-1</f>
        <v>1</v>
      </c>
      <c r="K1433" s="21" t="str">
        <f t="shared" si="182"/>
        <v>生物</v>
      </c>
      <c r="L1433" s="26" t="s">
        <v>2254</v>
      </c>
      <c r="M1433" s="23"/>
      <c r="N1433" s="23"/>
      <c r="O1433" s="24" t="str">
        <f t="shared" si="176"/>
        <v xml:space="preserve">
  - 
    name:  共同进化与生物多样性的形成
    title:  共同进化与生物多样性的形成
    description: 
    koLyro: point
    koLyri:  just
    son: </v>
      </c>
      <c r="P1433" s="27" t="str">
        <f t="shared" si="183"/>
        <v xml:space="preserve">
          - 
            name:  共同进化与生物多样性的形成
            title:  共同进化与生物多样性的形成
            description: 
            koLyro: point
            koLyri:  just
            son: </v>
      </c>
    </row>
    <row r="1434" spans="1:16" ht="15" customHeight="1">
      <c r="A1434" s="20">
        <f t="shared" si="177"/>
        <v>4</v>
      </c>
      <c r="B1434" s="21" t="str">
        <f t="shared" si="178"/>
        <v>知识点</v>
      </c>
      <c r="C1434" s="21" t="str">
        <f t="shared" si="179"/>
        <v>物种形成的三个基本环节</v>
      </c>
      <c r="D1434" s="21" t="str">
        <f>IFERROR(IF(I1434=1,INDEX( {"chinese","english","math","physics","chemistry","biology","politics","history","geography"},MATCH(C1434,{"语文","英语","数学","物理","化学","生物","政治","历史","地理"},0)),IF(I1434=2,INDEX(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1434,{"单项选择","阅读理解","信息匹配","完形填空","短文填空","单句填空","短文改错","单句改错","句型转换","翻译短语","翻译句子","词汇/短语及固搭","完成句子","听力"},0)),"")), "")</f>
        <v/>
      </c>
      <c r="E1434" s="21" t="str">
        <f t="shared" si="180"/>
        <v>知识点</v>
      </c>
      <c r="F1434" s="21" t="str">
        <f t="shared" si="181"/>
        <v>恰</v>
      </c>
      <c r="G1434" s="21" t="str">
        <f>INDEX( {"body","discipline","area","topic","point"},MATCH(E1434,{"知识体","知识域","知识区","知识主题","知识点"},0))</f>
        <v>point</v>
      </c>
      <c r="H1434" s="21" t="str">
        <f>INDEX( {"super","just","sub","infras"},MATCH(F1434,{"超","恰","亚","次"},0))</f>
        <v>just</v>
      </c>
      <c r="I1434" s="21">
        <f>MATCH(E1434,{"知识体","知识域","知识区","知识主题","知识点"},0)-1</f>
        <v>4</v>
      </c>
      <c r="J1434" s="21">
        <f>MATCH(F1434,{"超","恰","亚","次"},0)-1</f>
        <v>1</v>
      </c>
      <c r="K1434" s="21" t="str">
        <f t="shared" si="182"/>
        <v>生物</v>
      </c>
      <c r="L1434" s="26" t="s">
        <v>2255</v>
      </c>
      <c r="M1434" s="23"/>
      <c r="N1434" s="23"/>
      <c r="O1434" s="24" t="str">
        <f t="shared" si="176"/>
        <v xml:space="preserve">
  - 
    name:  物种形成的三个基本环节
    title:  物种形成的三个基本环节
    description: 
    koLyro: point
    koLyri:  just
    son: </v>
      </c>
      <c r="P1434" s="27" t="str">
        <f t="shared" si="183"/>
        <v xml:space="preserve">
          - 
            name:  物种形成的三个基本环节
            title:  物种形成的三个基本环节
            description: 
            koLyro: point
            koLyri:  just
            son: </v>
      </c>
    </row>
    <row r="1435" spans="1:16" ht="15" customHeight="1">
      <c r="A1435" s="20">
        <f t="shared" si="177"/>
        <v>4</v>
      </c>
      <c r="B1435" s="21" t="str">
        <f t="shared" si="178"/>
        <v>知识点</v>
      </c>
      <c r="C1435" s="21" t="str">
        <f t="shared" si="179"/>
        <v>物种的概念</v>
      </c>
      <c r="D1435" s="21" t="str">
        <f>IFERROR(IF(I1435=1,INDEX( {"chinese","english","math","physics","chemistry","biology","politics","history","geography"},MATCH(C1435,{"语文","英语","数学","物理","化学","生物","政治","历史","地理"},0)),IF(I1435=2,INDEX(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1435,{"单项选择","阅读理解","信息匹配","完形填空","短文填空","单句填空","短文改错","单句改错","句型转换","翻译短语","翻译句子","词汇/短语及固搭","完成句子","听力"},0)),"")), "")</f>
        <v/>
      </c>
      <c r="E1435" s="21" t="str">
        <f t="shared" si="180"/>
        <v>知识点</v>
      </c>
      <c r="F1435" s="21" t="str">
        <f t="shared" si="181"/>
        <v>恰</v>
      </c>
      <c r="G1435" s="21" t="str">
        <f>INDEX( {"body","discipline","area","topic","point"},MATCH(E1435,{"知识体","知识域","知识区","知识主题","知识点"},0))</f>
        <v>point</v>
      </c>
      <c r="H1435" s="21" t="str">
        <f>INDEX( {"super","just","sub","infras"},MATCH(F1435,{"超","恰","亚","次"},0))</f>
        <v>just</v>
      </c>
      <c r="I1435" s="21">
        <f>MATCH(E1435,{"知识体","知识域","知识区","知识主题","知识点"},0)-1</f>
        <v>4</v>
      </c>
      <c r="J1435" s="21">
        <f>MATCH(F1435,{"超","恰","亚","次"},0)-1</f>
        <v>1</v>
      </c>
      <c r="K1435" s="21" t="str">
        <f t="shared" si="182"/>
        <v>生物</v>
      </c>
      <c r="L1435" s="26" t="s">
        <v>2256</v>
      </c>
      <c r="M1435" s="23"/>
      <c r="N1435" s="23"/>
      <c r="O1435" s="24" t="str">
        <f t="shared" si="176"/>
        <v xml:space="preserve">
  - 
    name:  物种的概念
    title:  物种的概念
    description: 
    koLyro: point
    koLyri:  just
    son: </v>
      </c>
      <c r="P1435" s="27" t="str">
        <f t="shared" si="183"/>
        <v xml:space="preserve">
          - 
            name:  物种的概念
            title:  物种的概念
            description: 
            koLyro: point
            koLyri:  just
            son: </v>
      </c>
    </row>
    <row r="1436" spans="1:16" ht="15" customHeight="1">
      <c r="A1436" s="20">
        <f t="shared" si="177"/>
        <v>4</v>
      </c>
      <c r="B1436" s="21" t="str">
        <f t="shared" si="178"/>
        <v>知识点</v>
      </c>
      <c r="C1436" s="21" t="str">
        <f t="shared" si="179"/>
        <v>基因库</v>
      </c>
      <c r="D1436" s="21" t="str">
        <f>IFERROR(IF(I1436=1,INDEX( {"chinese","english","math","physics","chemistry","biology","politics","history","geography"},MATCH(C1436,{"语文","英语","数学","物理","化学","生物","政治","历史","地理"},0)),IF(I1436=2,INDEX(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1436,{"单项选择","阅读理解","信息匹配","完形填空","短文填空","单句填空","短文改错","单句改错","句型转换","翻译短语","翻译句子","词汇/短语及固搭","完成句子","听力"},0)),"")), "")</f>
        <v/>
      </c>
      <c r="E1436" s="21" t="str">
        <f t="shared" si="180"/>
        <v>知识点</v>
      </c>
      <c r="F1436" s="21" t="str">
        <f t="shared" si="181"/>
        <v>恰</v>
      </c>
      <c r="G1436" s="21" t="str">
        <f>INDEX( {"body","discipline","area","topic","point"},MATCH(E1436,{"知识体","知识域","知识区","知识主题","知识点"},0))</f>
        <v>point</v>
      </c>
      <c r="H1436" s="21" t="str">
        <f>INDEX( {"super","just","sub","infras"},MATCH(F1436,{"超","恰","亚","次"},0))</f>
        <v>just</v>
      </c>
      <c r="I1436" s="21">
        <f>MATCH(E1436,{"知识体","知识域","知识区","知识主题","知识点"},0)-1</f>
        <v>4</v>
      </c>
      <c r="J1436" s="21">
        <f>MATCH(F1436,{"超","恰","亚","次"},0)-1</f>
        <v>1</v>
      </c>
      <c r="K1436" s="21" t="str">
        <f t="shared" si="182"/>
        <v>生物</v>
      </c>
      <c r="L1436" s="26" t="s">
        <v>2257</v>
      </c>
      <c r="M1436" s="23"/>
      <c r="N1436" s="23"/>
      <c r="O1436" s="24" t="str">
        <f t="shared" si="176"/>
        <v xml:space="preserve">
  - 
    name:  基因库
    title:  基因库
    description: 
    koLyro: point
    koLyri:  just
    son: </v>
      </c>
      <c r="P1436" s="27" t="str">
        <f t="shared" si="183"/>
        <v xml:space="preserve">
          - 
            name:  基因库
            title:  基因库
            description: 
            koLyro: point
            koLyri:  just
            son: </v>
      </c>
    </row>
    <row r="1437" spans="1:16" ht="15" customHeight="1">
      <c r="A1437" s="20">
        <f t="shared" si="177"/>
        <v>4</v>
      </c>
      <c r="B1437" s="21" t="str">
        <f t="shared" si="178"/>
        <v>知识点</v>
      </c>
      <c r="C1437" s="21" t="str">
        <f t="shared" si="179"/>
        <v>基因频率与基因型频率</v>
      </c>
      <c r="D1437" s="21" t="str">
        <f>IFERROR(IF(I1437=1,INDEX( {"chinese","english","math","physics","chemistry","biology","politics","history","geography"},MATCH(C1437,{"语文","英语","数学","物理","化学","生物","政治","历史","地理"},0)),IF(I1437=2,INDEX(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1437,{"单项选择","阅读理解","信息匹配","完形填空","短文填空","单句填空","短文改错","单句改错","句型转换","翻译短语","翻译句子","词汇/短语及固搭","完成句子","听力"},0)),"")), "")</f>
        <v/>
      </c>
      <c r="E1437" s="21" t="str">
        <f t="shared" si="180"/>
        <v>知识点</v>
      </c>
      <c r="F1437" s="21" t="str">
        <f t="shared" si="181"/>
        <v>恰</v>
      </c>
      <c r="G1437" s="21" t="str">
        <f>INDEX( {"body","discipline","area","topic","point"},MATCH(E1437,{"知识体","知识域","知识区","知识主题","知识点"},0))</f>
        <v>point</v>
      </c>
      <c r="H1437" s="21" t="str">
        <f>INDEX( {"super","just","sub","infras"},MATCH(F1437,{"超","恰","亚","次"},0))</f>
        <v>just</v>
      </c>
      <c r="I1437" s="21">
        <f>MATCH(E1437,{"知识体","知识域","知识区","知识主题","知识点"},0)-1</f>
        <v>4</v>
      </c>
      <c r="J1437" s="21">
        <f>MATCH(F1437,{"超","恰","亚","次"},0)-1</f>
        <v>1</v>
      </c>
      <c r="K1437" s="21" t="str">
        <f t="shared" si="182"/>
        <v>生物</v>
      </c>
      <c r="L1437" s="26" t="s">
        <v>2258</v>
      </c>
      <c r="M1437" s="23"/>
      <c r="N1437" s="23"/>
      <c r="O1437" s="24" t="str">
        <f t="shared" si="176"/>
        <v xml:space="preserve">
  - 
    name:  基因频率与基因型频率
    title:  基因频率与基因型频率
    description: 
    koLyro: point
    koLyri:  just
    son: </v>
      </c>
      <c r="P1437" s="27" t="str">
        <f t="shared" si="183"/>
        <v xml:space="preserve">
          - 
            name:  基因频率与基因型频率
            title:  基因频率与基因型频率
            description: 
            koLyro: point
            koLyri:  just
            son: </v>
      </c>
    </row>
    <row r="1438" spans="1:16" ht="15" customHeight="1">
      <c r="A1438" s="20">
        <f t="shared" si="177"/>
        <v>2</v>
      </c>
      <c r="B1438" s="21" t="str">
        <f t="shared" si="178"/>
        <v>知识区</v>
      </c>
      <c r="C1438" s="21" t="str">
        <f t="shared" si="179"/>
        <v>九、生命活动的调节与免疫</v>
      </c>
      <c r="D1438" s="21" t="str">
        <f>IFERROR(IF(I1438=1,INDEX( {"chinese","english","math","physics","chemistry","biology","politics","history","geography"},MATCH(C1438,{"语文","英语","数学","物理","化学","生物","政治","历史","地理"},0)),IF(I1438=2,INDEX(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1438,{"单项选择","阅读理解","信息匹配","完形填空","短文填空","单句填空","短文改错","单句改错","句型转换","翻译短语","翻译句子","词汇/短语及固搭","完成句子","听力"},0)),"")), "")</f>
        <v/>
      </c>
      <c r="E1438" s="21" t="str">
        <f t="shared" si="180"/>
        <v>知识区</v>
      </c>
      <c r="F1438" s="21" t="str">
        <f t="shared" si="181"/>
        <v>恰</v>
      </c>
      <c r="G1438" s="21" t="str">
        <f>INDEX( {"body","discipline","area","topic","point"},MATCH(E1438,{"知识体","知识域","知识区","知识主题","知识点"},0))</f>
        <v>area</v>
      </c>
      <c r="H1438" s="21" t="str">
        <f>INDEX( {"super","just","sub","infras"},MATCH(F1438,{"超","恰","亚","次"},0))</f>
        <v>just</v>
      </c>
      <c r="I1438" s="21">
        <f>MATCH(E1438,{"知识体","知识域","知识区","知识主题","知识点"},0)-1</f>
        <v>2</v>
      </c>
      <c r="J1438" s="21">
        <f>MATCH(F1438,{"超","恰","亚","次"},0)-1</f>
        <v>1</v>
      </c>
      <c r="K1438" s="21" t="str">
        <f t="shared" si="182"/>
        <v>生物</v>
      </c>
      <c r="L1438" s="26" t="s">
        <v>2259</v>
      </c>
      <c r="M1438" s="23"/>
      <c r="N1438" s="23"/>
      <c r="O1438" s="24" t="str">
        <f t="shared" si="176"/>
        <v xml:space="preserve">
  - 
    name:  九、生命活动的调节与免疫
    title:  九、生命活动的调节与免疫
    description: 
    koLyro: area
    koLyri:  just
    son: </v>
      </c>
      <c r="P1438" s="27" t="str">
        <f t="shared" si="183"/>
        <v xml:space="preserve">
      - 
        name:  九、生命活动的调节与免疫
        title:  九、生命活动的调节与免疫
        description: 
        koLyro: area
        koLyri:  just
        son: </v>
      </c>
    </row>
    <row r="1439" spans="1:16" ht="15" customHeight="1">
      <c r="A1439" s="20">
        <f t="shared" si="177"/>
        <v>3</v>
      </c>
      <c r="B1439" s="21" t="str">
        <f t="shared" si="178"/>
        <v>知识主题</v>
      </c>
      <c r="C1439" s="21" t="str">
        <f t="shared" si="179"/>
        <v>1.人体的内环境和稳态</v>
      </c>
      <c r="D1439" s="21" t="str">
        <f>IFERROR(IF(I1439=1,INDEX( {"chinese","english","math","physics","chemistry","biology","politics","history","geography"},MATCH(C1439,{"语文","英语","数学","物理","化学","生物","政治","历史","地理"},0)),IF(I1439=2,INDEX(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1439,{"单项选择","阅读理解","信息匹配","完形填空","短文填空","单句填空","短文改错","单句改错","句型转换","翻译短语","翻译句子","词汇/短语及固搭","完成句子","听力"},0)),"")), "")</f>
        <v/>
      </c>
      <c r="E1439" s="21" t="str">
        <f t="shared" si="180"/>
        <v>知识主题</v>
      </c>
      <c r="F1439" s="21" t="str">
        <f t="shared" si="181"/>
        <v>恰</v>
      </c>
      <c r="G1439" s="21" t="str">
        <f>INDEX( {"body","discipline","area","topic","point"},MATCH(E1439,{"知识体","知识域","知识区","知识主题","知识点"},0))</f>
        <v>topic</v>
      </c>
      <c r="H1439" s="21" t="str">
        <f>INDEX( {"super","just","sub","infras"},MATCH(F1439,{"超","恰","亚","次"},0))</f>
        <v>just</v>
      </c>
      <c r="I1439" s="21">
        <f>MATCH(E1439,{"知识体","知识域","知识区","知识主题","知识点"},0)-1</f>
        <v>3</v>
      </c>
      <c r="J1439" s="21">
        <f>MATCH(F1439,{"超","恰","亚","次"},0)-1</f>
        <v>1</v>
      </c>
      <c r="K1439" s="21" t="str">
        <f t="shared" si="182"/>
        <v>生物</v>
      </c>
      <c r="L1439" s="26" t="s">
        <v>2260</v>
      </c>
      <c r="M1439" s="23"/>
      <c r="N1439" s="23"/>
      <c r="O1439" s="24" t="str">
        <f t="shared" si="176"/>
        <v xml:space="preserve">
  - 
    name:  1.人体的内环境和稳态
    title:  1.人体的内环境和稳态
    description: 
    koLyro: topic
    koLyri:  just
    son: </v>
      </c>
      <c r="P1439" s="27" t="str">
        <f t="shared" si="183"/>
        <v xml:space="preserve">
        - 
          name:  1.人体的内环境和稳态
          title:  1.人体的内环境和稳态
          description: 
          koLyro: topic
          koLyri:  just
          son: </v>
      </c>
    </row>
    <row r="1440" spans="1:16" ht="15" customHeight="1">
      <c r="A1440" s="20">
        <f t="shared" si="177"/>
        <v>4</v>
      </c>
      <c r="B1440" s="21" t="str">
        <f t="shared" si="178"/>
        <v>知识点</v>
      </c>
      <c r="C1440" s="21" t="str">
        <f t="shared" si="179"/>
        <v>细胞生活的环境</v>
      </c>
      <c r="D1440" s="21" t="str">
        <f>IFERROR(IF(I1440=1,INDEX( {"chinese","english","math","physics","chemistry","biology","politics","history","geography"},MATCH(C1440,{"语文","英语","数学","物理","化学","生物","政治","历史","地理"},0)),IF(I1440=2,INDEX(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1440,{"单项选择","阅读理解","信息匹配","完形填空","短文填空","单句填空","短文改错","单句改错","句型转换","翻译短语","翻译句子","词汇/短语及固搭","完成句子","听力"},0)),"")), "")</f>
        <v/>
      </c>
      <c r="E1440" s="21" t="str">
        <f t="shared" si="180"/>
        <v>知识点</v>
      </c>
      <c r="F1440" s="21" t="str">
        <f t="shared" si="181"/>
        <v>恰</v>
      </c>
      <c r="G1440" s="21" t="str">
        <f>INDEX( {"body","discipline","area","topic","point"},MATCH(E1440,{"知识体","知识域","知识区","知识主题","知识点"},0))</f>
        <v>point</v>
      </c>
      <c r="H1440" s="21" t="str">
        <f>INDEX( {"super","just","sub","infras"},MATCH(F1440,{"超","恰","亚","次"},0))</f>
        <v>just</v>
      </c>
      <c r="I1440" s="21">
        <f>MATCH(E1440,{"知识体","知识域","知识区","知识主题","知识点"},0)-1</f>
        <v>4</v>
      </c>
      <c r="J1440" s="21">
        <f>MATCH(F1440,{"超","恰","亚","次"},0)-1</f>
        <v>1</v>
      </c>
      <c r="K1440" s="21" t="str">
        <f t="shared" si="182"/>
        <v>生物</v>
      </c>
      <c r="L1440" s="26" t="s">
        <v>2261</v>
      </c>
      <c r="M1440" s="23"/>
      <c r="N1440" s="23"/>
      <c r="O1440" s="24" t="str">
        <f t="shared" si="176"/>
        <v xml:space="preserve">
  - 
    name:  细胞生活的环境
    title:  细胞生活的环境
    description: 
    koLyro: point
    koLyri:  just
    son: </v>
      </c>
      <c r="P1440" s="27" t="str">
        <f t="shared" si="183"/>
        <v xml:space="preserve">
          - 
            name:  细胞生活的环境
            title:  细胞生活的环境
            description: 
            koLyro: point
            koLyri:  just
            son: </v>
      </c>
    </row>
    <row r="1441" spans="1:41" ht="15" customHeight="1">
      <c r="A1441" s="20">
        <f t="shared" si="177"/>
        <v>4</v>
      </c>
      <c r="B1441" s="21" t="str">
        <f t="shared" si="178"/>
        <v>知识点</v>
      </c>
      <c r="C1441" s="21" t="str">
        <f t="shared" si="179"/>
        <v>体液</v>
      </c>
      <c r="D1441" s="21" t="str">
        <f>IFERROR(IF(I1441=1,INDEX( {"chinese","english","math","physics","chemistry","biology","politics","history","geography"},MATCH(C1441,{"语文","英语","数学","物理","化学","生物","政治","历史","地理"},0)),IF(I1441=2,INDEX(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1441,{"单项选择","阅读理解","信息匹配","完形填空","短文填空","单句填空","短文改错","单句改错","句型转换","翻译短语","翻译句子","词汇/短语及固搭","完成句子","听力"},0)),"")), "")</f>
        <v/>
      </c>
      <c r="E1441" s="21" t="str">
        <f t="shared" si="180"/>
        <v>知识点</v>
      </c>
      <c r="F1441" s="21" t="str">
        <f t="shared" si="181"/>
        <v>恰</v>
      </c>
      <c r="G1441" s="21" t="str">
        <f>INDEX( {"body","discipline","area","topic","point"},MATCH(E1441,{"知识体","知识域","知识区","知识主题","知识点"},0))</f>
        <v>point</v>
      </c>
      <c r="H1441" s="21" t="str">
        <f>INDEX( {"super","just","sub","infras"},MATCH(F1441,{"超","恰","亚","次"},0))</f>
        <v>just</v>
      </c>
      <c r="I1441" s="21">
        <f>MATCH(E1441,{"知识体","知识域","知识区","知识主题","知识点"},0)-1</f>
        <v>4</v>
      </c>
      <c r="J1441" s="21">
        <f>MATCH(F1441,{"超","恰","亚","次"},0)-1</f>
        <v>1</v>
      </c>
      <c r="K1441" s="21" t="str">
        <f t="shared" si="182"/>
        <v>生物</v>
      </c>
      <c r="L1441" s="26" t="s">
        <v>2262</v>
      </c>
      <c r="M1441" s="23"/>
      <c r="N1441" s="23"/>
      <c r="O1441" s="24" t="str">
        <f t="shared" si="176"/>
        <v xml:space="preserve">
  - 
    name:  体液
    title:  体液
    description: 
    koLyro: point
    koLyri:  just
    son: </v>
      </c>
      <c r="P1441" s="27" t="str">
        <f t="shared" si="183"/>
        <v xml:space="preserve">
          - 
            name:  体液
            title:  体液
            description: 
            koLyro: point
            koLyri:  just
            son: </v>
      </c>
    </row>
    <row r="1442" spans="1:41" ht="15" customHeight="1">
      <c r="A1442" s="20">
        <f t="shared" si="177"/>
        <v>4</v>
      </c>
      <c r="B1442" s="21" t="str">
        <f t="shared" si="178"/>
        <v>知识点</v>
      </c>
      <c r="C1442" s="21" t="str">
        <f t="shared" si="179"/>
        <v>内环境的概念</v>
      </c>
      <c r="D1442" s="21" t="str">
        <f>IFERROR(IF(I1442=1,INDEX( {"chinese","english","math","physics","chemistry","biology","politics","history","geography"},MATCH(C1442,{"语文","英语","数学","物理","化学","生物","政治","历史","地理"},0)),IF(I1442=2,INDEX(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1442,{"单项选择","阅读理解","信息匹配","完形填空","短文填空","单句填空","短文改错","单句改错","句型转换","翻译短语","翻译句子","词汇/短语及固搭","完成句子","听力"},0)),"")), "")</f>
        <v/>
      </c>
      <c r="E1442" s="21" t="str">
        <f t="shared" si="180"/>
        <v>知识点</v>
      </c>
      <c r="F1442" s="21" t="str">
        <f t="shared" si="181"/>
        <v>恰</v>
      </c>
      <c r="G1442" s="21" t="str">
        <f>INDEX( {"body","discipline","area","topic","point"},MATCH(E1442,{"知识体","知识域","知识区","知识主题","知识点"},0))</f>
        <v>point</v>
      </c>
      <c r="H1442" s="21" t="str">
        <f>INDEX( {"super","just","sub","infras"},MATCH(F1442,{"超","恰","亚","次"},0))</f>
        <v>just</v>
      </c>
      <c r="I1442" s="21">
        <f>MATCH(E1442,{"知识体","知识域","知识区","知识主题","知识点"},0)-1</f>
        <v>4</v>
      </c>
      <c r="J1442" s="21">
        <f>MATCH(F1442,{"超","恰","亚","次"},0)-1</f>
        <v>1</v>
      </c>
      <c r="K1442" s="21" t="str">
        <f t="shared" si="182"/>
        <v>生物</v>
      </c>
      <c r="L1442" s="26" t="s">
        <v>2263</v>
      </c>
      <c r="M1442" s="23"/>
      <c r="N1442" s="23"/>
      <c r="O1442" s="24" t="str">
        <f t="shared" si="176"/>
        <v xml:space="preserve">
  - 
    name:  内环境的概念
    title:  内环境的概念
    description: 
    koLyro: point
    koLyri:  just
    son: </v>
      </c>
      <c r="P1442" s="27" t="str">
        <f t="shared" si="183"/>
        <v xml:space="preserve">
          - 
            name:  内环境的概念
            title:  内环境的概念
            description: 
            koLyro: point
            koLyri:  just
            son: </v>
      </c>
    </row>
    <row r="1443" spans="1:41" ht="15" customHeight="1">
      <c r="A1443" s="20">
        <f t="shared" si="177"/>
        <v>4</v>
      </c>
      <c r="B1443" s="21" t="str">
        <f t="shared" si="178"/>
        <v>知识点</v>
      </c>
      <c r="C1443" s="21" t="str">
        <f t="shared" si="179"/>
        <v>细胞外液（内环境）的组成</v>
      </c>
      <c r="D1443" s="21" t="str">
        <f>IFERROR(IF(I1443=1,INDEX( {"chinese","english","math","physics","chemistry","biology","politics","history","geography"},MATCH(C1443,{"语文","英语","数学","物理","化学","生物","政治","历史","地理"},0)),IF(I1443=2,INDEX(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1443,{"单项选择","阅读理解","信息匹配","完形填空","短文填空","单句填空","短文改错","单句改错","句型转换","翻译短语","翻译句子","词汇/短语及固搭","完成句子","听力"},0)),"")), "")</f>
        <v/>
      </c>
      <c r="E1443" s="21" t="str">
        <f t="shared" si="180"/>
        <v>知识点</v>
      </c>
      <c r="F1443" s="21" t="str">
        <f t="shared" si="181"/>
        <v>恰</v>
      </c>
      <c r="G1443" s="21" t="str">
        <f>INDEX( {"body","discipline","area","topic","point"},MATCH(E1443,{"知识体","知识域","知识区","知识主题","知识点"},0))</f>
        <v>point</v>
      </c>
      <c r="H1443" s="21" t="str">
        <f>INDEX( {"super","just","sub","infras"},MATCH(F1443,{"超","恰","亚","次"},0))</f>
        <v>just</v>
      </c>
      <c r="I1443" s="21">
        <f>MATCH(E1443,{"知识体","知识域","知识区","知识主题","知识点"},0)-1</f>
        <v>4</v>
      </c>
      <c r="J1443" s="21">
        <f>MATCH(F1443,{"超","恰","亚","次"},0)-1</f>
        <v>1</v>
      </c>
      <c r="K1443" s="21" t="str">
        <f t="shared" si="182"/>
        <v>生物</v>
      </c>
      <c r="L1443" s="26" t="s">
        <v>2264</v>
      </c>
      <c r="M1443" s="23"/>
      <c r="N1443" s="23"/>
      <c r="O1443" s="24" t="str">
        <f t="shared" si="176"/>
        <v xml:space="preserve">
  - 
    name:  细胞外液（内环境）的组成
    title:  细胞外液（内环境）的组成
    description: 
    koLyro: point
    koLyri:  just
    son: </v>
      </c>
      <c r="P1443" s="27" t="str">
        <f t="shared" si="183"/>
        <v xml:space="preserve">
          - 
            name:  细胞外液（内环境）的组成
            title:  细胞外液（内环境）的组成
            description: 
            koLyro: point
            koLyri:  just
            son: </v>
      </c>
    </row>
    <row r="1444" spans="1:41" ht="15" customHeight="1">
      <c r="A1444" s="20">
        <f t="shared" si="177"/>
        <v>4</v>
      </c>
      <c r="B1444" s="21" t="str">
        <f t="shared" si="178"/>
        <v>知识点</v>
      </c>
      <c r="C1444" s="21" t="str">
        <f t="shared" si="179"/>
        <v>组织水肿的原因分析</v>
      </c>
      <c r="D1444" s="21" t="str">
        <f>IFERROR(IF(I1444=1,INDEX( {"chinese","english","math","physics","chemistry","biology","politics","history","geography"},MATCH(C1444,{"语文","英语","数学","物理","化学","生物","政治","历史","地理"},0)),IF(I1444=2,INDEX(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1444,{"单项选择","阅读理解","信息匹配","完形填空","短文填空","单句填空","短文改错","单句改错","句型转换","翻译短语","翻译句子","词汇/短语及固搭","完成句子","听力"},0)),"")), "")</f>
        <v/>
      </c>
      <c r="E1444" s="21" t="str">
        <f t="shared" si="180"/>
        <v>知识点</v>
      </c>
      <c r="F1444" s="21" t="str">
        <f t="shared" si="181"/>
        <v>恰</v>
      </c>
      <c r="G1444" s="21" t="str">
        <f>INDEX( {"body","discipline","area","topic","point"},MATCH(E1444,{"知识体","知识域","知识区","知识主题","知识点"},0))</f>
        <v>point</v>
      </c>
      <c r="H1444" s="21" t="str">
        <f>INDEX( {"super","just","sub","infras"},MATCH(F1444,{"超","恰","亚","次"},0))</f>
        <v>just</v>
      </c>
      <c r="I1444" s="21">
        <f>MATCH(E1444,{"知识体","知识域","知识区","知识主题","知识点"},0)-1</f>
        <v>4</v>
      </c>
      <c r="J1444" s="21">
        <f>MATCH(F1444,{"超","恰","亚","次"},0)-1</f>
        <v>1</v>
      </c>
      <c r="K1444" s="21" t="str">
        <f t="shared" si="182"/>
        <v>生物</v>
      </c>
      <c r="L1444" s="26" t="s">
        <v>2265</v>
      </c>
      <c r="M1444" s="23"/>
      <c r="N1444" s="23"/>
      <c r="O1444" s="24" t="str">
        <f t="shared" si="176"/>
        <v xml:space="preserve">
  - 
    name:  组织水肿的原因分析
    title:  组织水肿的原因分析
    description: 
    koLyro: point
    koLyri:  just
    son: </v>
      </c>
      <c r="P1444" s="27" t="str">
        <f t="shared" si="183"/>
        <v xml:space="preserve">
          - 
            name:  组织水肿的原因分析
            title:  组织水肿的原因分析
            description: 
            koLyro: point
            koLyri:  just
            son: </v>
      </c>
    </row>
    <row r="1445" spans="1:41" ht="15" customHeight="1">
      <c r="A1445" s="20">
        <f t="shared" si="177"/>
        <v>4</v>
      </c>
      <c r="B1445" s="21" t="str">
        <f t="shared" si="178"/>
        <v>知识点</v>
      </c>
      <c r="C1445" s="21" t="str">
        <f t="shared" si="179"/>
        <v>内环境的作用：是细胞与外界环境进行物质交换的媒介</v>
      </c>
      <c r="D1445" s="21" t="str">
        <f>IFERROR(IF(I1445=1,INDEX( {"chinese","english","math","physics","chemistry","biology","politics","history","geography"},MATCH(C1445,{"语文","英语","数学","物理","化学","生物","政治","历史","地理"},0)),IF(I1445=2,INDEX(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1445,{"单项选择","阅读理解","信息匹配","完形填空","短文填空","单句填空","短文改错","单句改错","句型转换","翻译短语","翻译句子","词汇/短语及固搭","完成句子","听力"},0)),"")), "")</f>
        <v/>
      </c>
      <c r="E1445" s="21" t="str">
        <f t="shared" si="180"/>
        <v>知识点</v>
      </c>
      <c r="F1445" s="21" t="str">
        <f t="shared" si="181"/>
        <v>恰</v>
      </c>
      <c r="G1445" s="21" t="str">
        <f>INDEX( {"body","discipline","area","topic","point"},MATCH(E1445,{"知识体","知识域","知识区","知识主题","知识点"},0))</f>
        <v>point</v>
      </c>
      <c r="H1445" s="21" t="str">
        <f>INDEX( {"super","just","sub","infras"},MATCH(F1445,{"超","恰","亚","次"},0))</f>
        <v>just</v>
      </c>
      <c r="I1445" s="21">
        <f>MATCH(E1445,{"知识体","知识域","知识区","知识主题","知识点"},0)-1</f>
        <v>4</v>
      </c>
      <c r="J1445" s="21">
        <f>MATCH(F1445,{"超","恰","亚","次"},0)-1</f>
        <v>1</v>
      </c>
      <c r="K1445" s="21" t="str">
        <f t="shared" si="182"/>
        <v>生物</v>
      </c>
      <c r="L1445" s="26" t="s">
        <v>2266</v>
      </c>
      <c r="M1445" s="23"/>
      <c r="N1445" s="23"/>
      <c r="O1445" s="24" t="str">
        <f t="shared" si="176"/>
        <v xml:space="preserve">
  - 
    name:  内环境的作用：是细胞与外界环境进行物质交换的媒介
    title:  内环境的作用：是细胞与外界环境进行物质交换的媒介
    description: 
    koLyro: point
    koLyri:  just
    son: </v>
      </c>
      <c r="P1445" s="27" t="str">
        <f t="shared" si="183"/>
        <v xml:space="preserve">
          - 
            name:  内环境的作用：是细胞与外界环境进行物质交换的媒介
            title:  内环境的作用：是细胞与外界环境进行物质交换的媒介
            description: 
            koLyro: point
            koLyri:  just
            son: </v>
      </c>
    </row>
    <row r="1446" spans="1:41" ht="15" customHeight="1">
      <c r="A1446" s="20">
        <f t="shared" si="177"/>
        <v>4</v>
      </c>
      <c r="B1446" s="21" t="str">
        <f t="shared" si="178"/>
        <v>知识点</v>
      </c>
      <c r="C1446" s="21" t="str">
        <f t="shared" si="179"/>
        <v>细胞外液（内环境）的化学成分</v>
      </c>
      <c r="D1446" s="21" t="str">
        <f>IFERROR(IF(I1446=1,INDEX( {"chinese","english","math","physics","chemistry","biology","politics","history","geography"},MATCH(C1446,{"语文","英语","数学","物理","化学","生物","政治","历史","地理"},0)),IF(I1446=2,INDEX(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1446,{"单项选择","阅读理解","信息匹配","完形填空","短文填空","单句填空","短文改错","单句改错","句型转换","翻译短语","翻译句子","词汇/短语及固搭","完成句子","听力"},0)),"")), "")</f>
        <v/>
      </c>
      <c r="E1446" s="21" t="str">
        <f t="shared" si="180"/>
        <v>知识点</v>
      </c>
      <c r="F1446" s="21" t="str">
        <f t="shared" si="181"/>
        <v>恰</v>
      </c>
      <c r="G1446" s="21" t="str">
        <f>INDEX( {"body","discipline","area","topic","point"},MATCH(E1446,{"知识体","知识域","知识区","知识主题","知识点"},0))</f>
        <v>point</v>
      </c>
      <c r="H1446" s="21" t="str">
        <f>INDEX( {"super","just","sub","infras"},MATCH(F1446,{"超","恰","亚","次"},0))</f>
        <v>just</v>
      </c>
      <c r="I1446" s="21">
        <f>MATCH(E1446,{"知识体","知识域","知识区","知识主题","知识点"},0)-1</f>
        <v>4</v>
      </c>
      <c r="J1446" s="21">
        <f>MATCH(F1446,{"超","恰","亚","次"},0)-1</f>
        <v>1</v>
      </c>
      <c r="K1446" s="21" t="str">
        <f t="shared" si="182"/>
        <v>生物</v>
      </c>
      <c r="L1446" s="26" t="s">
        <v>2267</v>
      </c>
      <c r="M1446" s="23"/>
      <c r="N1446" s="23"/>
      <c r="O1446" s="24" t="str">
        <f t="shared" si="176"/>
        <v xml:space="preserve">
  - 
    name:  细胞外液（内环境）的化学成分
    title:  细胞外液（内环境）的化学成分
    description: 
    koLyro: point
    koLyri:  just
    son: </v>
      </c>
      <c r="P1446" s="27" t="str">
        <f t="shared" si="183"/>
        <v xml:space="preserve">
          - 
            name:  细胞外液（内环境）的化学成分
            title:  细胞外液（内环境）的化学成分
            description: 
            koLyro: point
            koLyri:  just
            son: </v>
      </c>
    </row>
    <row r="1447" spans="1:41" s="4" customFormat="1" ht="15" customHeight="1">
      <c r="A1447" s="20">
        <f t="shared" si="177"/>
        <v>5</v>
      </c>
      <c r="B1447" s="21" t="str">
        <f t="shared" si="178"/>
        <v>知识亚点</v>
      </c>
      <c r="C1447" s="21" t="str">
        <f t="shared" si="179"/>
        <v>内环境中存在和不存在的物质</v>
      </c>
      <c r="D1447" s="21" t="str">
        <f>IFERROR(IF(I1447=1,INDEX( {"chinese","english","math","physics","chemistry","biology","politics","history","geography"},MATCH(C1447,{"语文","英语","数学","物理","化学","生物","政治","历史","地理"},0)),IF(I1447=2,INDEX(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1447,{"单项选择","阅读理解","信息匹配","完形填空","短文填空","单句填空","短文改错","单句改错","句型转换","翻译短语","翻译句子","词汇/短语及固搭","完成句子","听力"},0)),"")), "")</f>
        <v/>
      </c>
      <c r="E1447" s="21" t="str">
        <f t="shared" si="180"/>
        <v>知识点</v>
      </c>
      <c r="F1447" s="21" t="str">
        <f t="shared" si="181"/>
        <v>亚</v>
      </c>
      <c r="G1447" s="21" t="str">
        <f>INDEX( {"body","discipline","area","topic","point"},MATCH(E1447,{"知识体","知识域","知识区","知识主题","知识点"},0))</f>
        <v>point</v>
      </c>
      <c r="H1447" s="21" t="str">
        <f>INDEX( {"super","just","sub","infras"},MATCH(F1447,{"超","恰","亚","次"},0))</f>
        <v>sub</v>
      </c>
      <c r="I1447" s="21">
        <f>MATCH(E1447,{"知识体","知识域","知识区","知识主题","知识点"},0)-1</f>
        <v>4</v>
      </c>
      <c r="J1447" s="21">
        <f>MATCH(F1447,{"超","恰","亚","次"},0)-1</f>
        <v>2</v>
      </c>
      <c r="K1447" s="21" t="str">
        <f t="shared" si="182"/>
        <v>生物</v>
      </c>
      <c r="L1447" s="26" t="s">
        <v>4597</v>
      </c>
      <c r="M1447" s="23"/>
      <c r="N1447" s="23"/>
      <c r="O1447" s="24" t="str">
        <f t="shared" si="176"/>
        <v xml:space="preserve">
  - 
    name:  内环境中存在和不存在的物质
    title:  内环境中存在和不存在的物质
    description: 
    koLyro: point
    koLyri:  sub
    son: </v>
      </c>
      <c r="P1447" s="27" t="str">
        <f t="shared" si="183"/>
        <v xml:space="preserve">
            - 
              name:  内环境中存在和不存在的物质
              title:  内环境中存在和不存在的物质
              description: 
              koLyro: point
              koLyri:  sub
              son: </v>
      </c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s="4" customFormat="1" ht="15" customHeight="1">
      <c r="A1448" s="20">
        <f t="shared" si="177"/>
        <v>5</v>
      </c>
      <c r="B1448" s="21" t="str">
        <f t="shared" si="178"/>
        <v>知识亚点</v>
      </c>
      <c r="C1448" s="21" t="str">
        <f t="shared" si="179"/>
        <v>内环境中发生和不发生的生理过程</v>
      </c>
      <c r="D1448" s="21" t="str">
        <f>IFERROR(IF(I1448=1,INDEX( {"chinese","english","math","physics","chemistry","biology","politics","history","geography"},MATCH(C1448,{"语文","英语","数学","物理","化学","生物","政治","历史","地理"},0)),IF(I1448=2,INDEX(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1448,{"单项选择","阅读理解","信息匹配","完形填空","短文填空","单句填空","短文改错","单句改错","句型转换","翻译短语","翻译句子","词汇/短语及固搭","完成句子","听力"},0)),"")), "")</f>
        <v/>
      </c>
      <c r="E1448" s="21" t="str">
        <f t="shared" si="180"/>
        <v>知识点</v>
      </c>
      <c r="F1448" s="21" t="str">
        <f t="shared" si="181"/>
        <v>亚</v>
      </c>
      <c r="G1448" s="21" t="str">
        <f>INDEX( {"body","discipline","area","topic","point"},MATCH(E1448,{"知识体","知识域","知识区","知识主题","知识点"},0))</f>
        <v>point</v>
      </c>
      <c r="H1448" s="21" t="str">
        <f>INDEX( {"super","just","sub","infras"},MATCH(F1448,{"超","恰","亚","次"},0))</f>
        <v>sub</v>
      </c>
      <c r="I1448" s="21">
        <f>MATCH(E1448,{"知识体","知识域","知识区","知识主题","知识点"},0)-1</f>
        <v>4</v>
      </c>
      <c r="J1448" s="21">
        <f>MATCH(F1448,{"超","恰","亚","次"},0)-1</f>
        <v>2</v>
      </c>
      <c r="K1448" s="21" t="str">
        <f t="shared" si="182"/>
        <v>生物</v>
      </c>
      <c r="L1448" s="26" t="s">
        <v>4596</v>
      </c>
      <c r="M1448" s="23"/>
      <c r="N1448" s="23"/>
      <c r="O1448" s="24" t="str">
        <f t="shared" si="176"/>
        <v xml:space="preserve">
  - 
    name:  内环境中发生和不发生的生理过程
    title:  内环境中发生和不发生的生理过程
    description: 
    koLyro: point
    koLyri:  sub
    son: </v>
      </c>
      <c r="P1448" s="27" t="str">
        <f t="shared" si="183"/>
        <v xml:space="preserve">
            - 
              name:  内环境中发生和不发生的生理过程
              title:  内环境中发生和不发生的生理过程
              description: 
              koLyro: point
              koLyri:  sub
              son: 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ht="15" customHeight="1">
      <c r="A1449" s="20">
        <f t="shared" si="177"/>
        <v>4</v>
      </c>
      <c r="B1449" s="21" t="str">
        <f t="shared" si="178"/>
        <v>知识点</v>
      </c>
      <c r="C1449" s="21" t="str">
        <f t="shared" si="179"/>
        <v>细胞外液（内环境）的理化性质</v>
      </c>
      <c r="D1449" s="21" t="str">
        <f>IFERROR(IF(I1449=1,INDEX( {"chinese","english","math","physics","chemistry","biology","politics","history","geography"},MATCH(C1449,{"语文","英语","数学","物理","化学","生物","政治","历史","地理"},0)),IF(I1449=2,INDEX(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1449,{"单项选择","阅读理解","信息匹配","完形填空","短文填空","单句填空","短文改错","单句改错","句型转换","翻译短语","翻译句子","词汇/短语及固搭","完成句子","听力"},0)),"")), "")</f>
        <v/>
      </c>
      <c r="E1449" s="21" t="str">
        <f t="shared" si="180"/>
        <v>知识点</v>
      </c>
      <c r="F1449" s="21" t="str">
        <f t="shared" si="181"/>
        <v>恰</v>
      </c>
      <c r="G1449" s="21" t="str">
        <f>INDEX( {"body","discipline","area","topic","point"},MATCH(E1449,{"知识体","知识域","知识区","知识主题","知识点"},0))</f>
        <v>point</v>
      </c>
      <c r="H1449" s="21" t="str">
        <f>INDEX( {"super","just","sub","infras"},MATCH(F1449,{"超","恰","亚","次"},0))</f>
        <v>just</v>
      </c>
      <c r="I1449" s="21">
        <f>MATCH(E1449,{"知识体","知识域","知识区","知识主题","知识点"},0)-1</f>
        <v>4</v>
      </c>
      <c r="J1449" s="21">
        <f>MATCH(F1449,{"超","恰","亚","次"},0)-1</f>
        <v>1</v>
      </c>
      <c r="K1449" s="21" t="str">
        <f t="shared" si="182"/>
        <v>生物</v>
      </c>
      <c r="L1449" s="26" t="s">
        <v>2268</v>
      </c>
      <c r="M1449" s="23"/>
      <c r="N1449" s="23"/>
      <c r="O1449" s="24" t="str">
        <f t="shared" si="176"/>
        <v xml:space="preserve">
  - 
    name:  细胞外液（内环境）的理化性质
    title:  细胞外液（内环境）的理化性质
    description: 
    koLyro: point
    koLyri:  just
    son: </v>
      </c>
      <c r="P1449" s="27" t="str">
        <f t="shared" si="183"/>
        <v xml:space="preserve">
          - 
            name:  细胞外液（内环境）的理化性质
            title:  细胞外液（内环境）的理化性质
            description: 
            koLyro: point
            koLyri:  just
            son: </v>
      </c>
    </row>
    <row r="1450" spans="1:41" ht="15" customHeight="1">
      <c r="A1450" s="20">
        <f t="shared" si="177"/>
        <v>4</v>
      </c>
      <c r="B1450" s="21" t="str">
        <f t="shared" si="178"/>
        <v>知识点</v>
      </c>
      <c r="C1450" s="21" t="str">
        <f t="shared" si="179"/>
        <v>内环境的稳态</v>
      </c>
      <c r="D1450" s="21" t="str">
        <f>IFERROR(IF(I1450=1,INDEX( {"chinese","english","math","physics","chemistry","biology","politics","history","geography"},MATCH(C1450,{"语文","英语","数学","物理","化学","生物","政治","历史","地理"},0)),IF(I1450=2,INDEX(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1450,{"单项选择","阅读理解","信息匹配","完形填空","短文填空","单句填空","短文改错","单句改错","句型转换","翻译短语","翻译句子","词汇/短语及固搭","完成句子","听力"},0)),"")), "")</f>
        <v/>
      </c>
      <c r="E1450" s="21" t="str">
        <f t="shared" si="180"/>
        <v>知识点</v>
      </c>
      <c r="F1450" s="21" t="str">
        <f t="shared" si="181"/>
        <v>恰</v>
      </c>
      <c r="G1450" s="21" t="str">
        <f>INDEX( {"body","discipline","area","topic","point"},MATCH(E1450,{"知识体","知识域","知识区","知识主题","知识点"},0))</f>
        <v>point</v>
      </c>
      <c r="H1450" s="21" t="str">
        <f>INDEX( {"super","just","sub","infras"},MATCH(F1450,{"超","恰","亚","次"},0))</f>
        <v>just</v>
      </c>
      <c r="I1450" s="21">
        <f>MATCH(E1450,{"知识体","知识域","知识区","知识主题","知识点"},0)-1</f>
        <v>4</v>
      </c>
      <c r="J1450" s="21">
        <f>MATCH(F1450,{"超","恰","亚","次"},0)-1</f>
        <v>1</v>
      </c>
      <c r="K1450" s="21" t="str">
        <f t="shared" si="182"/>
        <v>生物</v>
      </c>
      <c r="L1450" s="26" t="s">
        <v>2269</v>
      </c>
      <c r="M1450" s="23"/>
      <c r="N1450" s="23"/>
      <c r="O1450" s="24" t="str">
        <f t="shared" si="176"/>
        <v xml:space="preserve">
  - 
    name:  内环境的稳态
    title:  内环境的稳态
    description: 
    koLyro: point
    koLyri:  just
    son: </v>
      </c>
      <c r="P1450" s="27" t="str">
        <f t="shared" si="183"/>
        <v xml:space="preserve">
          - 
            name:  内环境的稳态
            title:  内环境的稳态
            description: 
            koLyro: point
            koLyri:  just
            son: </v>
      </c>
    </row>
    <row r="1451" spans="1:41" ht="15" customHeight="1">
      <c r="A1451" s="20">
        <f t="shared" si="177"/>
        <v>4</v>
      </c>
      <c r="B1451" s="21" t="str">
        <f t="shared" si="178"/>
        <v>知识点</v>
      </c>
      <c r="C1451" s="21" t="str">
        <f t="shared" si="179"/>
        <v>内环境稳态与人体健康</v>
      </c>
      <c r="D1451" s="21" t="str">
        <f>IFERROR(IF(I1451=1,INDEX( {"chinese","english","math","physics","chemistry","biology","politics","history","geography"},MATCH(C1451,{"语文","英语","数学","物理","化学","生物","政治","历史","地理"},0)),IF(I1451=2,INDEX(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1451,{"单项选择","阅读理解","信息匹配","完形填空","短文填空","单句填空","短文改错","单句改错","句型转换","翻译短语","翻译句子","词汇/短语及固搭","完成句子","听力"},0)),"")), "")</f>
        <v/>
      </c>
      <c r="E1451" s="21" t="str">
        <f t="shared" si="180"/>
        <v>知识点</v>
      </c>
      <c r="F1451" s="21" t="str">
        <f t="shared" si="181"/>
        <v>恰</v>
      </c>
      <c r="G1451" s="21" t="str">
        <f>INDEX( {"body","discipline","area","topic","point"},MATCH(E1451,{"知识体","知识域","知识区","知识主题","知识点"},0))</f>
        <v>point</v>
      </c>
      <c r="H1451" s="21" t="str">
        <f>INDEX( {"super","just","sub","infras"},MATCH(F1451,{"超","恰","亚","次"},0))</f>
        <v>just</v>
      </c>
      <c r="I1451" s="21">
        <f>MATCH(E1451,{"知识体","知识域","知识区","知识主题","知识点"},0)-1</f>
        <v>4</v>
      </c>
      <c r="J1451" s="21">
        <f>MATCH(F1451,{"超","恰","亚","次"},0)-1</f>
        <v>1</v>
      </c>
      <c r="K1451" s="21" t="str">
        <f t="shared" si="182"/>
        <v>生物</v>
      </c>
      <c r="L1451" s="26" t="s">
        <v>2270</v>
      </c>
      <c r="M1451" s="23"/>
      <c r="N1451" s="23"/>
      <c r="O1451" s="24" t="str">
        <f t="shared" si="176"/>
        <v xml:space="preserve">
  - 
    name:  内环境稳态与人体健康
    title:  内环境稳态与人体健康
    description: 
    koLyro: point
    koLyri:  just
    son: </v>
      </c>
      <c r="P1451" s="27" t="str">
        <f t="shared" si="183"/>
        <v xml:space="preserve">
          - 
            name:  内环境稳态与人体健康
            title:  内环境稳态与人体健康
            description: 
            koLyro: point
            koLyri:  just
            son: </v>
      </c>
    </row>
    <row r="1452" spans="1:41" ht="15" customHeight="1">
      <c r="A1452" s="20">
        <f t="shared" si="177"/>
        <v>4</v>
      </c>
      <c r="B1452" s="21" t="str">
        <f t="shared" si="178"/>
        <v>知识点</v>
      </c>
      <c r="C1452" s="21" t="str">
        <f t="shared" si="179"/>
        <v>生物体维持pH稳定的机制</v>
      </c>
      <c r="D1452" s="21" t="str">
        <f>IFERROR(IF(I1452=1,INDEX( {"chinese","english","math","physics","chemistry","biology","politics","history","geography"},MATCH(C1452,{"语文","英语","数学","物理","化学","生物","政治","历史","地理"},0)),IF(I1452=2,INDEX(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1452,{"单项选择","阅读理解","信息匹配","完形填空","短文填空","单句填空","短文改错","单句改错","句型转换","翻译短语","翻译句子","词汇/短语及固搭","完成句子","听力"},0)),"")), "")</f>
        <v/>
      </c>
      <c r="E1452" s="21" t="str">
        <f t="shared" si="180"/>
        <v>知识点</v>
      </c>
      <c r="F1452" s="21" t="str">
        <f t="shared" si="181"/>
        <v>恰</v>
      </c>
      <c r="G1452" s="21" t="str">
        <f>INDEX( {"body","discipline","area","topic","point"},MATCH(E1452,{"知识体","知识域","知识区","知识主题","知识点"},0))</f>
        <v>point</v>
      </c>
      <c r="H1452" s="21" t="str">
        <f>INDEX( {"super","just","sub","infras"},MATCH(F1452,{"超","恰","亚","次"},0))</f>
        <v>just</v>
      </c>
      <c r="I1452" s="21">
        <f>MATCH(E1452,{"知识体","知识域","知识区","知识主题","知识点"},0)-1</f>
        <v>4</v>
      </c>
      <c r="J1452" s="21">
        <f>MATCH(F1452,{"超","恰","亚","次"},0)-1</f>
        <v>1</v>
      </c>
      <c r="K1452" s="21" t="str">
        <f t="shared" si="182"/>
        <v>生物</v>
      </c>
      <c r="L1452" s="26" t="s">
        <v>2271</v>
      </c>
      <c r="M1452" s="23"/>
      <c r="N1452" s="23"/>
      <c r="O1452" s="24" t="str">
        <f t="shared" si="176"/>
        <v xml:space="preserve">
  - 
    name:  生物体维持pH稳定的机制
    title:  生物体维持pH稳定的机制
    description: 
    koLyro: point
    koLyri:  just
    son: </v>
      </c>
      <c r="P1452" s="27" t="str">
        <f t="shared" si="183"/>
        <v xml:space="preserve">
          - 
            name:  生物体维持pH稳定的机制
            title:  生物体维持pH稳定的机制
            description: 
            koLyro: point
            koLyri:  just
            son: </v>
      </c>
    </row>
    <row r="1453" spans="1:41" ht="15" customHeight="1">
      <c r="A1453" s="20">
        <f t="shared" si="177"/>
        <v>3</v>
      </c>
      <c r="B1453" s="21" t="str">
        <f t="shared" si="178"/>
        <v>知识主题</v>
      </c>
      <c r="C1453" s="21" t="str">
        <f t="shared" si="179"/>
        <v>2.通过神经系统的调节</v>
      </c>
      <c r="D1453" s="21" t="str">
        <f>IFERROR(IF(I1453=1,INDEX( {"chinese","english","math","physics","chemistry","biology","politics","history","geography"},MATCH(C1453,{"语文","英语","数学","物理","化学","生物","政治","历史","地理"},0)),IF(I1453=2,INDEX(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1453,{"单项选择","阅读理解","信息匹配","完形填空","短文填空","单句填空","短文改错","单句改错","句型转换","翻译短语","翻译句子","词汇/短语及固搭","完成句子","听力"},0)),"")), "")</f>
        <v/>
      </c>
      <c r="E1453" s="21" t="str">
        <f t="shared" si="180"/>
        <v>知识主题</v>
      </c>
      <c r="F1453" s="21" t="str">
        <f t="shared" si="181"/>
        <v>恰</v>
      </c>
      <c r="G1453" s="21" t="str">
        <f>INDEX( {"body","discipline","area","topic","point"},MATCH(E1453,{"知识体","知识域","知识区","知识主题","知识点"},0))</f>
        <v>topic</v>
      </c>
      <c r="H1453" s="21" t="str">
        <f>INDEX( {"super","just","sub","infras"},MATCH(F1453,{"超","恰","亚","次"},0))</f>
        <v>just</v>
      </c>
      <c r="I1453" s="21">
        <f>MATCH(E1453,{"知识体","知识域","知识区","知识主题","知识点"},0)-1</f>
        <v>3</v>
      </c>
      <c r="J1453" s="21">
        <f>MATCH(F1453,{"超","恰","亚","次"},0)-1</f>
        <v>1</v>
      </c>
      <c r="K1453" s="21" t="str">
        <f t="shared" si="182"/>
        <v>生物</v>
      </c>
      <c r="L1453" s="26" t="s">
        <v>2272</v>
      </c>
      <c r="M1453" s="23"/>
      <c r="N1453" s="23"/>
      <c r="O1453" s="24" t="str">
        <f t="shared" si="176"/>
        <v xml:space="preserve">
  - 
    name:  2.通过神经系统的调节
    title:  2.通过神经系统的调节
    description: 
    koLyro: topic
    koLyri:  just
    son: </v>
      </c>
      <c r="P1453" s="27" t="str">
        <f t="shared" si="183"/>
        <v xml:space="preserve">
        - 
          name:  2.通过神经系统的调节
          title:  2.通过神经系统的调节
          description: 
          koLyro: topic
          koLyri:  just
          son: </v>
      </c>
    </row>
    <row r="1454" spans="1:41" ht="15" customHeight="1">
      <c r="A1454" s="20">
        <f t="shared" si="177"/>
        <v>4</v>
      </c>
      <c r="B1454" s="21" t="str">
        <f t="shared" si="178"/>
        <v>知识点</v>
      </c>
      <c r="C1454" s="21" t="str">
        <f t="shared" si="179"/>
        <v>神经元的结构和功能</v>
      </c>
      <c r="D1454" s="21" t="str">
        <f>IFERROR(IF(I1454=1,INDEX( {"chinese","english","math","physics","chemistry","biology","politics","history","geography"},MATCH(C1454,{"语文","英语","数学","物理","化学","生物","政治","历史","地理"},0)),IF(I1454=2,INDEX(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1454,{"单项选择","阅读理解","信息匹配","完形填空","短文填空","单句填空","短文改错","单句改错","句型转换","翻译短语","翻译句子","词汇/短语及固搭","完成句子","听力"},0)),"")), "")</f>
        <v/>
      </c>
      <c r="E1454" s="21" t="str">
        <f t="shared" si="180"/>
        <v>知识点</v>
      </c>
      <c r="F1454" s="21" t="str">
        <f t="shared" si="181"/>
        <v>恰</v>
      </c>
      <c r="G1454" s="21" t="str">
        <f>INDEX( {"body","discipline","area","topic","point"},MATCH(E1454,{"知识体","知识域","知识区","知识主题","知识点"},0))</f>
        <v>point</v>
      </c>
      <c r="H1454" s="21" t="str">
        <f>INDEX( {"super","just","sub","infras"},MATCH(F1454,{"超","恰","亚","次"},0))</f>
        <v>just</v>
      </c>
      <c r="I1454" s="21">
        <f>MATCH(E1454,{"知识体","知识域","知识区","知识主题","知识点"},0)-1</f>
        <v>4</v>
      </c>
      <c r="J1454" s="21">
        <f>MATCH(F1454,{"超","恰","亚","次"},0)-1</f>
        <v>1</v>
      </c>
      <c r="K1454" s="21" t="str">
        <f t="shared" si="182"/>
        <v>生物</v>
      </c>
      <c r="L1454" s="26" t="s">
        <v>2273</v>
      </c>
      <c r="M1454" s="23"/>
      <c r="N1454" s="23"/>
      <c r="O1454" s="24" t="str">
        <f t="shared" si="176"/>
        <v xml:space="preserve">
  - 
    name:  神经元的结构和功能
    title:  神经元的结构和功能
    description: 
    koLyro: point
    koLyri:  just
    son: </v>
      </c>
      <c r="P1454" s="27" t="str">
        <f t="shared" si="183"/>
        <v xml:space="preserve">
          - 
            name:  神经元的结构和功能
            title:  神经元的结构和功能
            description: 
            koLyro: point
            koLyri:  just
            son: </v>
      </c>
    </row>
    <row r="1455" spans="1:41" ht="15" customHeight="1">
      <c r="A1455" s="20">
        <f t="shared" si="177"/>
        <v>4</v>
      </c>
      <c r="B1455" s="21" t="str">
        <f t="shared" si="178"/>
        <v>知识点</v>
      </c>
      <c r="C1455" s="21" t="str">
        <f t="shared" si="179"/>
        <v>反射的结构基础：反射弧（反射弧的结构与功能）</v>
      </c>
      <c r="D1455" s="21" t="str">
        <f>IFERROR(IF(I1455=1,INDEX( {"chinese","english","math","physics","chemistry","biology","politics","history","geography"},MATCH(C1455,{"语文","英语","数学","物理","化学","生物","政治","历史","地理"},0)),IF(I1455=2,INDEX(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1455,{"单项选择","阅读理解","信息匹配","完形填空","短文填空","单句填空","短文改错","单句改错","句型转换","翻译短语","翻译句子","词汇/短语及固搭","完成句子","听力"},0)),"")), "")</f>
        <v/>
      </c>
      <c r="E1455" s="21" t="str">
        <f t="shared" si="180"/>
        <v>知识点</v>
      </c>
      <c r="F1455" s="21" t="str">
        <f t="shared" si="181"/>
        <v>恰</v>
      </c>
      <c r="G1455" s="21" t="str">
        <f>INDEX( {"body","discipline","area","topic","point"},MATCH(E1455,{"知识体","知识域","知识区","知识主题","知识点"},0))</f>
        <v>point</v>
      </c>
      <c r="H1455" s="21" t="str">
        <f>INDEX( {"super","just","sub","infras"},MATCH(F1455,{"超","恰","亚","次"},0))</f>
        <v>just</v>
      </c>
      <c r="I1455" s="21">
        <f>MATCH(E1455,{"知识体","知识域","知识区","知识主题","知识点"},0)-1</f>
        <v>4</v>
      </c>
      <c r="J1455" s="21">
        <f>MATCH(F1455,{"超","恰","亚","次"},0)-1</f>
        <v>1</v>
      </c>
      <c r="K1455" s="21" t="str">
        <f t="shared" si="182"/>
        <v>生物</v>
      </c>
      <c r="L1455" s="26" t="s">
        <v>2274</v>
      </c>
      <c r="M1455" s="23"/>
      <c r="N1455" s="23"/>
      <c r="O1455" s="24" t="str">
        <f t="shared" si="176"/>
        <v xml:space="preserve">
  - 
    name:  反射的结构基础：反射弧（反射弧的结构与功能）
    title:  反射的结构基础：反射弧（反射弧的结构与功能）
    description: 
    koLyro: point
    koLyri:  just
    son: </v>
      </c>
      <c r="P1455" s="27" t="str">
        <f t="shared" si="183"/>
        <v xml:space="preserve">
          - 
            name:  反射的结构基础：反射弧（反射弧的结构与功能）
            title:  反射的结构基础：反射弧（反射弧的结构与功能）
            description: 
            koLyro: point
            koLyri:  just
            son: </v>
      </c>
    </row>
    <row r="1456" spans="1:41" ht="15" customHeight="1">
      <c r="A1456" s="20">
        <f t="shared" si="177"/>
        <v>4</v>
      </c>
      <c r="B1456" s="21" t="str">
        <f t="shared" si="178"/>
        <v>知识点</v>
      </c>
      <c r="C1456" s="21" t="str">
        <f t="shared" si="179"/>
        <v>神经系统的结构和功能</v>
      </c>
      <c r="D1456" s="21" t="str">
        <f>IFERROR(IF(I1456=1,INDEX( {"chinese","english","math","physics","chemistry","biology","politics","history","geography"},MATCH(C1456,{"语文","英语","数学","物理","化学","生物","政治","历史","地理"},0)),IF(I1456=2,INDEX(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1456,{"单项选择","阅读理解","信息匹配","完形填空","短文填空","单句填空","短文改错","单句改错","句型转换","翻译短语","翻译句子","词汇/短语及固搭","完成句子","听力"},0)),"")), "")</f>
        <v/>
      </c>
      <c r="E1456" s="21" t="str">
        <f t="shared" si="180"/>
        <v>知识点</v>
      </c>
      <c r="F1456" s="21" t="str">
        <f t="shared" si="181"/>
        <v>恰</v>
      </c>
      <c r="G1456" s="21" t="str">
        <f>INDEX( {"body","discipline","area","topic","point"},MATCH(E1456,{"知识体","知识域","知识区","知识主题","知识点"},0))</f>
        <v>point</v>
      </c>
      <c r="H1456" s="21" t="str">
        <f>INDEX( {"super","just","sub","infras"},MATCH(F1456,{"超","恰","亚","次"},0))</f>
        <v>just</v>
      </c>
      <c r="I1456" s="21">
        <f>MATCH(E1456,{"知识体","知识域","知识区","知识主题","知识点"},0)-1</f>
        <v>4</v>
      </c>
      <c r="J1456" s="21">
        <f>MATCH(F1456,{"超","恰","亚","次"},0)-1</f>
        <v>1</v>
      </c>
      <c r="K1456" s="21" t="str">
        <f t="shared" si="182"/>
        <v>生物</v>
      </c>
      <c r="L1456" s="26" t="s">
        <v>2275</v>
      </c>
      <c r="M1456" s="23"/>
      <c r="N1456" s="23"/>
      <c r="O1456" s="24" t="str">
        <f t="shared" si="176"/>
        <v xml:space="preserve">
  - 
    name:  神经系统的结构和功能
    title:  神经系统的结构和功能
    description: 
    koLyro: point
    koLyri:  just
    son: </v>
      </c>
      <c r="P1456" s="27" t="str">
        <f t="shared" si="183"/>
        <v xml:space="preserve">
          - 
            name:  神经系统的结构和功能
            title:  神经系统的结构和功能
            description: 
            koLyro: point
            koLyri:  just
            son: </v>
      </c>
    </row>
    <row r="1457" spans="1:16" ht="15" customHeight="1">
      <c r="A1457" s="20">
        <f t="shared" si="177"/>
        <v>4</v>
      </c>
      <c r="B1457" s="21" t="str">
        <f t="shared" si="178"/>
        <v>知识点</v>
      </c>
      <c r="C1457" s="21" t="str">
        <f t="shared" si="179"/>
        <v>反射的类型</v>
      </c>
      <c r="D1457" s="21" t="str">
        <f>IFERROR(IF(I1457=1,INDEX( {"chinese","english","math","physics","chemistry","biology","politics","history","geography"},MATCH(C1457,{"语文","英语","数学","物理","化学","生物","政治","历史","地理"},0)),IF(I1457=2,INDEX(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1457,{"单项选择","阅读理解","信息匹配","完形填空","短文填空","单句填空","短文改错","单句改错","句型转换","翻译短语","翻译句子","词汇/短语及固搭","完成句子","听力"},0)),"")), "")</f>
        <v/>
      </c>
      <c r="E1457" s="21" t="str">
        <f t="shared" si="180"/>
        <v>知识点</v>
      </c>
      <c r="F1457" s="21" t="str">
        <f t="shared" si="181"/>
        <v>恰</v>
      </c>
      <c r="G1457" s="21" t="str">
        <f>INDEX( {"body","discipline","area","topic","point"},MATCH(E1457,{"知识体","知识域","知识区","知识主题","知识点"},0))</f>
        <v>point</v>
      </c>
      <c r="H1457" s="21" t="str">
        <f>INDEX( {"super","just","sub","infras"},MATCH(F1457,{"超","恰","亚","次"},0))</f>
        <v>just</v>
      </c>
      <c r="I1457" s="21">
        <f>MATCH(E1457,{"知识体","知识域","知识区","知识主题","知识点"},0)-1</f>
        <v>4</v>
      </c>
      <c r="J1457" s="21">
        <f>MATCH(F1457,{"超","恰","亚","次"},0)-1</f>
        <v>1</v>
      </c>
      <c r="K1457" s="21" t="str">
        <f t="shared" si="182"/>
        <v>生物</v>
      </c>
      <c r="L1457" s="26" t="s">
        <v>2276</v>
      </c>
      <c r="M1457" s="23"/>
      <c r="N1457" s="23"/>
      <c r="O1457" s="24" t="str">
        <f t="shared" si="176"/>
        <v xml:space="preserve">
  - 
    name:  反射的类型
    title:  反射的类型
    description: 
    koLyro: point
    koLyri:  just
    son: </v>
      </c>
      <c r="P1457" s="27" t="str">
        <f t="shared" si="183"/>
        <v xml:space="preserve">
          - 
            name:  反射的类型
            title:  反射的类型
            description: 
            koLyro: point
            koLyri:  just
            son: </v>
      </c>
    </row>
    <row r="1458" spans="1:16" ht="15" customHeight="1">
      <c r="A1458" s="20">
        <f t="shared" si="177"/>
        <v>4</v>
      </c>
      <c r="B1458" s="21" t="str">
        <f t="shared" si="178"/>
        <v>知识点</v>
      </c>
      <c r="C1458" s="21" t="str">
        <f t="shared" si="179"/>
        <v>神经调节的基本方式——反射</v>
      </c>
      <c r="D1458" s="21" t="str">
        <f>IFERROR(IF(I1458=1,INDEX( {"chinese","english","math","physics","chemistry","biology","politics","history","geography"},MATCH(C1458,{"语文","英语","数学","物理","化学","生物","政治","历史","地理"},0)),IF(I1458=2,INDEX(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1458,{"单项选择","阅读理解","信息匹配","完形填空","短文填空","单句填空","短文改错","单句改错","句型转换","翻译短语","翻译句子","词汇/短语及固搭","完成句子","听力"},0)),"")), "")</f>
        <v/>
      </c>
      <c r="E1458" s="21" t="str">
        <f t="shared" si="180"/>
        <v>知识点</v>
      </c>
      <c r="F1458" s="21" t="str">
        <f t="shared" si="181"/>
        <v>恰</v>
      </c>
      <c r="G1458" s="21" t="str">
        <f>INDEX( {"body","discipline","area","topic","point"},MATCH(E1458,{"知识体","知识域","知识区","知识主题","知识点"},0))</f>
        <v>point</v>
      </c>
      <c r="H1458" s="21" t="str">
        <f>INDEX( {"super","just","sub","infras"},MATCH(F1458,{"超","恰","亚","次"},0))</f>
        <v>just</v>
      </c>
      <c r="I1458" s="21">
        <f>MATCH(E1458,{"知识体","知识域","知识区","知识主题","知识点"},0)-1</f>
        <v>4</v>
      </c>
      <c r="J1458" s="21">
        <f>MATCH(F1458,{"超","恰","亚","次"},0)-1</f>
        <v>1</v>
      </c>
      <c r="K1458" s="21" t="str">
        <f t="shared" si="182"/>
        <v>生物</v>
      </c>
      <c r="L1458" s="26" t="s">
        <v>2277</v>
      </c>
      <c r="M1458" s="23"/>
      <c r="N1458" s="23"/>
      <c r="O1458" s="24" t="str">
        <f t="shared" si="176"/>
        <v xml:space="preserve">
  - 
    name:  神经调节的基本方式——反射
    title:  神经调节的基本方式——反射
    description: 
    koLyro: point
    koLyri:  just
    son: </v>
      </c>
      <c r="P1458" s="27" t="str">
        <f t="shared" si="183"/>
        <v xml:space="preserve">
          - 
            name:  神经调节的基本方式——反射
            title:  神经调节的基本方式——反射
            description: 
            koLyro: point
            koLyri:  just
            son: </v>
      </c>
    </row>
    <row r="1459" spans="1:16" ht="15" customHeight="1">
      <c r="A1459" s="20">
        <f t="shared" si="177"/>
        <v>4</v>
      </c>
      <c r="B1459" s="21" t="str">
        <f t="shared" si="178"/>
        <v>知识点</v>
      </c>
      <c r="C1459" s="21" t="str">
        <f t="shared" si="179"/>
        <v>突触</v>
      </c>
      <c r="D1459" s="21" t="str">
        <f>IFERROR(IF(I1459=1,INDEX( {"chinese","english","math","physics","chemistry","biology","politics","history","geography"},MATCH(C1459,{"语文","英语","数学","物理","化学","生物","政治","历史","地理"},0)),IF(I1459=2,INDEX(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1459,{"单项选择","阅读理解","信息匹配","完形填空","短文填空","单句填空","短文改错","单句改错","句型转换","翻译短语","翻译句子","词汇/短语及固搭","完成句子","听力"},0)),"")), "")</f>
        <v/>
      </c>
      <c r="E1459" s="21" t="str">
        <f t="shared" si="180"/>
        <v>知识点</v>
      </c>
      <c r="F1459" s="21" t="str">
        <f t="shared" si="181"/>
        <v>恰</v>
      </c>
      <c r="G1459" s="21" t="str">
        <f>INDEX( {"body","discipline","area","topic","point"},MATCH(E1459,{"知识体","知识域","知识区","知识主题","知识点"},0))</f>
        <v>point</v>
      </c>
      <c r="H1459" s="21" t="str">
        <f>INDEX( {"super","just","sub","infras"},MATCH(F1459,{"超","恰","亚","次"},0))</f>
        <v>just</v>
      </c>
      <c r="I1459" s="21">
        <f>MATCH(E1459,{"知识体","知识域","知识区","知识主题","知识点"},0)-1</f>
        <v>4</v>
      </c>
      <c r="J1459" s="21">
        <f>MATCH(F1459,{"超","恰","亚","次"},0)-1</f>
        <v>1</v>
      </c>
      <c r="K1459" s="21" t="str">
        <f t="shared" si="182"/>
        <v>生物</v>
      </c>
      <c r="L1459" s="26" t="s">
        <v>2278</v>
      </c>
      <c r="M1459" s="23"/>
      <c r="N1459" s="23"/>
      <c r="O1459" s="24" t="str">
        <f t="shared" si="176"/>
        <v xml:space="preserve">
  - 
    name:  突触
    title:  突触
    description: 
    koLyro: point
    koLyri:  just
    son: </v>
      </c>
      <c r="P1459" s="27" t="str">
        <f t="shared" si="183"/>
        <v xml:space="preserve">
          - 
            name:  突触
            title:  突触
            description: 
            koLyro: point
            koLyri:  just
            son: </v>
      </c>
    </row>
    <row r="1460" spans="1:16" ht="15" customHeight="1">
      <c r="A1460" s="20">
        <f t="shared" si="177"/>
        <v>4</v>
      </c>
      <c r="B1460" s="21" t="str">
        <f t="shared" si="178"/>
        <v>知识点</v>
      </c>
      <c r="C1460" s="21" t="str">
        <f t="shared" si="179"/>
        <v>神经调节</v>
      </c>
      <c r="D1460" s="21" t="str">
        <f>IFERROR(IF(I1460=1,INDEX( {"chinese","english","math","physics","chemistry","biology","politics","history","geography"},MATCH(C1460,{"语文","英语","数学","物理","化学","生物","政治","历史","地理"},0)),IF(I1460=2,INDEX(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1460,{"单项选择","阅读理解","信息匹配","完形填空","短文填空","单句填空","短文改错","单句改错","句型转换","翻译短语","翻译句子","词汇/短语及固搭","完成句子","听力"},0)),"")), "")</f>
        <v/>
      </c>
      <c r="E1460" s="21" t="str">
        <f t="shared" si="180"/>
        <v>知识点</v>
      </c>
      <c r="F1460" s="21" t="str">
        <f t="shared" si="181"/>
        <v>恰</v>
      </c>
      <c r="G1460" s="21" t="str">
        <f>INDEX( {"body","discipline","area","topic","point"},MATCH(E1460,{"知识体","知识域","知识区","知识主题","知识点"},0))</f>
        <v>point</v>
      </c>
      <c r="H1460" s="21" t="str">
        <f>INDEX( {"super","just","sub","infras"},MATCH(F1460,{"超","恰","亚","次"},0))</f>
        <v>just</v>
      </c>
      <c r="I1460" s="21">
        <f>MATCH(E1460,{"知识体","知识域","知识区","知识主题","知识点"},0)-1</f>
        <v>4</v>
      </c>
      <c r="J1460" s="21">
        <f>MATCH(F1460,{"超","恰","亚","次"},0)-1</f>
        <v>1</v>
      </c>
      <c r="K1460" s="21" t="str">
        <f t="shared" si="182"/>
        <v>生物</v>
      </c>
      <c r="L1460" s="26" t="s">
        <v>2279</v>
      </c>
      <c r="M1460" s="23"/>
      <c r="N1460" s="23"/>
      <c r="O1460" s="24" t="str">
        <f t="shared" si="176"/>
        <v xml:space="preserve">
  - 
    name:  神经调节
    title:  神经调节
    description: 
    koLyro: point
    koLyri:  just
    son: </v>
      </c>
      <c r="P1460" s="27" t="str">
        <f t="shared" si="183"/>
        <v xml:space="preserve">
          - 
            name:  神经调节
            title:  神经调节
            description: 
            koLyro: point
            koLyri:  just
            son: </v>
      </c>
    </row>
    <row r="1461" spans="1:16" ht="15" customHeight="1">
      <c r="A1461" s="20">
        <f t="shared" si="177"/>
        <v>4</v>
      </c>
      <c r="B1461" s="21" t="str">
        <f t="shared" si="178"/>
        <v>知识点</v>
      </c>
      <c r="C1461" s="21" t="str">
        <f t="shared" si="179"/>
        <v>兴奋在神经纤维上的传导</v>
      </c>
      <c r="D1461" s="21" t="str">
        <f>IFERROR(IF(I1461=1,INDEX( {"chinese","english","math","physics","chemistry","biology","politics","history","geography"},MATCH(C1461,{"语文","英语","数学","物理","化学","生物","政治","历史","地理"},0)),IF(I1461=2,INDEX(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1461,{"单项选择","阅读理解","信息匹配","完形填空","短文填空","单句填空","短文改错","单句改错","句型转换","翻译短语","翻译句子","词汇/短语及固搭","完成句子","听力"},0)),"")), "")</f>
        <v/>
      </c>
      <c r="E1461" s="21" t="str">
        <f t="shared" si="180"/>
        <v>知识点</v>
      </c>
      <c r="F1461" s="21" t="str">
        <f t="shared" si="181"/>
        <v>恰</v>
      </c>
      <c r="G1461" s="21" t="str">
        <f>INDEX( {"body","discipline","area","topic","point"},MATCH(E1461,{"知识体","知识域","知识区","知识主题","知识点"},0))</f>
        <v>point</v>
      </c>
      <c r="H1461" s="21" t="str">
        <f>INDEX( {"super","just","sub","infras"},MATCH(F1461,{"超","恰","亚","次"},0))</f>
        <v>just</v>
      </c>
      <c r="I1461" s="21">
        <f>MATCH(E1461,{"知识体","知识域","知识区","知识主题","知识点"},0)-1</f>
        <v>4</v>
      </c>
      <c r="J1461" s="21">
        <f>MATCH(F1461,{"超","恰","亚","次"},0)-1</f>
        <v>1</v>
      </c>
      <c r="K1461" s="21" t="str">
        <f t="shared" si="182"/>
        <v>生物</v>
      </c>
      <c r="L1461" s="26" t="s">
        <v>2280</v>
      </c>
      <c r="M1461" s="23"/>
      <c r="N1461" s="23"/>
      <c r="O1461" s="24" t="str">
        <f t="shared" si="176"/>
        <v xml:space="preserve">
  - 
    name:  兴奋在神经纤维上的传导
    title:  兴奋在神经纤维上的传导
    description: 
    koLyro: point
    koLyri:  just
    son: </v>
      </c>
      <c r="P1461" s="27" t="str">
        <f t="shared" si="183"/>
        <v xml:space="preserve">
          - 
            name:  兴奋在神经纤维上的传导
            title:  兴奋在神经纤维上的传导
            description: 
            koLyro: point
            koLyri:  just
            son: </v>
      </c>
    </row>
    <row r="1462" spans="1:16" ht="15" customHeight="1">
      <c r="A1462" s="20">
        <f t="shared" si="177"/>
        <v>4</v>
      </c>
      <c r="B1462" s="21" t="str">
        <f t="shared" si="178"/>
        <v>知识点</v>
      </c>
      <c r="C1462" s="21" t="str">
        <f t="shared" si="179"/>
        <v>兴奋在神经元间的传递</v>
      </c>
      <c r="D1462" s="21" t="str">
        <f>IFERROR(IF(I1462=1,INDEX( {"chinese","english","math","physics","chemistry","biology","politics","history","geography"},MATCH(C1462,{"语文","英语","数学","物理","化学","生物","政治","历史","地理"},0)),IF(I1462=2,INDEX(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1462,{"单项选择","阅读理解","信息匹配","完形填空","短文填空","单句填空","短文改错","单句改错","句型转换","翻译短语","翻译句子","词汇/短语及固搭","完成句子","听力"},0)),"")), "")</f>
        <v/>
      </c>
      <c r="E1462" s="21" t="str">
        <f t="shared" si="180"/>
        <v>知识点</v>
      </c>
      <c r="F1462" s="21" t="str">
        <f t="shared" si="181"/>
        <v>恰</v>
      </c>
      <c r="G1462" s="21" t="str">
        <f>INDEX( {"body","discipline","area","topic","point"},MATCH(E1462,{"知识体","知识域","知识区","知识主题","知识点"},0))</f>
        <v>point</v>
      </c>
      <c r="H1462" s="21" t="str">
        <f>INDEX( {"super","just","sub","infras"},MATCH(F1462,{"超","恰","亚","次"},0))</f>
        <v>just</v>
      </c>
      <c r="I1462" s="21">
        <f>MATCH(E1462,{"知识体","知识域","知识区","知识主题","知识点"},0)-1</f>
        <v>4</v>
      </c>
      <c r="J1462" s="21">
        <f>MATCH(F1462,{"超","恰","亚","次"},0)-1</f>
        <v>1</v>
      </c>
      <c r="K1462" s="21" t="str">
        <f t="shared" si="182"/>
        <v>生物</v>
      </c>
      <c r="L1462" s="26" t="s">
        <v>2281</v>
      </c>
      <c r="M1462" s="23"/>
      <c r="N1462" s="23"/>
      <c r="O1462" s="24" t="str">
        <f t="shared" si="176"/>
        <v xml:space="preserve">
  - 
    name:  兴奋在神经元间的传递
    title:  兴奋在神经元间的传递
    description: 
    koLyro: point
    koLyri:  just
    son: </v>
      </c>
      <c r="P1462" s="27" t="str">
        <f t="shared" si="183"/>
        <v xml:space="preserve">
          - 
            name:  兴奋在神经元间的传递
            title:  兴奋在神经元间的传递
            description: 
            koLyro: point
            koLyri:  just
            son: </v>
      </c>
    </row>
    <row r="1463" spans="1:16" ht="15" customHeight="1">
      <c r="A1463" s="20">
        <f t="shared" si="177"/>
        <v>4</v>
      </c>
      <c r="B1463" s="21" t="str">
        <f t="shared" si="178"/>
        <v>知识点</v>
      </c>
      <c r="C1463" s="21" t="str">
        <f t="shared" si="179"/>
        <v>神经系统的分级调节</v>
      </c>
      <c r="D1463" s="21" t="str">
        <f>IFERROR(IF(I1463=1,INDEX( {"chinese","english","math","physics","chemistry","biology","politics","history","geography"},MATCH(C1463,{"语文","英语","数学","物理","化学","生物","政治","历史","地理"},0)),IF(I1463=2,INDEX(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1463,{"单项选择","阅读理解","信息匹配","完形填空","短文填空","单句填空","短文改错","单句改错","句型转换","翻译短语","翻译句子","词汇/短语及固搭","完成句子","听力"},0)),"")), "")</f>
        <v/>
      </c>
      <c r="E1463" s="21" t="str">
        <f t="shared" si="180"/>
        <v>知识点</v>
      </c>
      <c r="F1463" s="21" t="str">
        <f t="shared" si="181"/>
        <v>恰</v>
      </c>
      <c r="G1463" s="21" t="str">
        <f>INDEX( {"body","discipline","area","topic","point"},MATCH(E1463,{"知识体","知识域","知识区","知识主题","知识点"},0))</f>
        <v>point</v>
      </c>
      <c r="H1463" s="21" t="str">
        <f>INDEX( {"super","just","sub","infras"},MATCH(F1463,{"超","恰","亚","次"},0))</f>
        <v>just</v>
      </c>
      <c r="I1463" s="21">
        <f>MATCH(E1463,{"知识体","知识域","知识区","知识主题","知识点"},0)-1</f>
        <v>4</v>
      </c>
      <c r="J1463" s="21">
        <f>MATCH(F1463,{"超","恰","亚","次"},0)-1</f>
        <v>1</v>
      </c>
      <c r="K1463" s="21" t="str">
        <f t="shared" si="182"/>
        <v>生物</v>
      </c>
      <c r="L1463" s="26" t="s">
        <v>2282</v>
      </c>
      <c r="M1463" s="23"/>
      <c r="N1463" s="23"/>
      <c r="O1463" s="24" t="str">
        <f t="shared" si="176"/>
        <v xml:space="preserve">
  - 
    name:  神经系统的分级调节
    title:  神经系统的分级调节
    description: 
    koLyro: point
    koLyri:  just
    son: </v>
      </c>
      <c r="P1463" s="27" t="str">
        <f t="shared" si="183"/>
        <v xml:space="preserve">
          - 
            name:  神经系统的分级调节
            title:  神经系统的分级调节
            description: 
            koLyro: point
            koLyri:  just
            son: </v>
      </c>
    </row>
    <row r="1464" spans="1:16" ht="15" customHeight="1">
      <c r="A1464" s="20">
        <f t="shared" si="177"/>
        <v>4</v>
      </c>
      <c r="B1464" s="21" t="str">
        <f t="shared" si="178"/>
        <v>知识点</v>
      </c>
      <c r="C1464" s="21" t="str">
        <f t="shared" si="179"/>
        <v>人脑的高级功能</v>
      </c>
      <c r="D1464" s="21" t="str">
        <f>IFERROR(IF(I1464=1,INDEX( {"chinese","english","math","physics","chemistry","biology","politics","history","geography"},MATCH(C1464,{"语文","英语","数学","物理","化学","生物","政治","历史","地理"},0)),IF(I1464=2,INDEX(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1464,{"单项选择","阅读理解","信息匹配","完形填空","短文填空","单句填空","短文改错","单句改错","句型转换","翻译短语","翻译句子","词汇/短语及固搭","完成句子","听力"},0)),"")), "")</f>
        <v/>
      </c>
      <c r="E1464" s="21" t="str">
        <f t="shared" si="180"/>
        <v>知识点</v>
      </c>
      <c r="F1464" s="21" t="str">
        <f t="shared" si="181"/>
        <v>恰</v>
      </c>
      <c r="G1464" s="21" t="str">
        <f>INDEX( {"body","discipline","area","topic","point"},MATCH(E1464,{"知识体","知识域","知识区","知识主题","知识点"},0))</f>
        <v>point</v>
      </c>
      <c r="H1464" s="21" t="str">
        <f>INDEX( {"super","just","sub","infras"},MATCH(F1464,{"超","恰","亚","次"},0))</f>
        <v>just</v>
      </c>
      <c r="I1464" s="21">
        <f>MATCH(E1464,{"知识体","知识域","知识区","知识主题","知识点"},0)-1</f>
        <v>4</v>
      </c>
      <c r="J1464" s="21">
        <f>MATCH(F1464,{"超","恰","亚","次"},0)-1</f>
        <v>1</v>
      </c>
      <c r="K1464" s="21" t="str">
        <f t="shared" si="182"/>
        <v>生物</v>
      </c>
      <c r="L1464" s="26" t="s">
        <v>2283</v>
      </c>
      <c r="M1464" s="23"/>
      <c r="N1464" s="23"/>
      <c r="O1464" s="24" t="str">
        <f t="shared" si="176"/>
        <v xml:space="preserve">
  - 
    name:  人脑的高级功能
    title:  人脑的高级功能
    description: 
    koLyro: point
    koLyri:  just
    son: </v>
      </c>
      <c r="P1464" s="27" t="str">
        <f t="shared" si="183"/>
        <v xml:space="preserve">
          - 
            name:  人脑的高级功能
            title:  人脑的高级功能
            description: 
            koLyro: point
            koLyri:  just
            son: </v>
      </c>
    </row>
    <row r="1465" spans="1:16" ht="15" customHeight="1">
      <c r="A1465" s="20">
        <f t="shared" si="177"/>
        <v>4</v>
      </c>
      <c r="B1465" s="21" t="str">
        <f t="shared" si="178"/>
        <v>知识点</v>
      </c>
      <c r="C1465" s="21" t="str">
        <f t="shared" si="179"/>
        <v>膜电位的测量与指针偏转问题</v>
      </c>
      <c r="D1465" s="21" t="str">
        <f>IFERROR(IF(I1465=1,INDEX( {"chinese","english","math","physics","chemistry","biology","politics","history","geography"},MATCH(C1465,{"语文","英语","数学","物理","化学","生物","政治","历史","地理"},0)),IF(I1465=2,INDEX(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1465,{"单项选择","阅读理解","信息匹配","完形填空","短文填空","单句填空","短文改错","单句改错","句型转换","翻译短语","翻译句子","词汇/短语及固搭","完成句子","听力"},0)),"")), "")</f>
        <v/>
      </c>
      <c r="E1465" s="21" t="str">
        <f t="shared" si="180"/>
        <v>知识点</v>
      </c>
      <c r="F1465" s="21" t="str">
        <f t="shared" si="181"/>
        <v>恰</v>
      </c>
      <c r="G1465" s="21" t="str">
        <f>INDEX( {"body","discipline","area","topic","point"},MATCH(E1465,{"知识体","知识域","知识区","知识主题","知识点"},0))</f>
        <v>point</v>
      </c>
      <c r="H1465" s="21" t="str">
        <f>INDEX( {"super","just","sub","infras"},MATCH(F1465,{"超","恰","亚","次"},0))</f>
        <v>just</v>
      </c>
      <c r="I1465" s="21">
        <f>MATCH(E1465,{"知识体","知识域","知识区","知识主题","知识点"},0)-1</f>
        <v>4</v>
      </c>
      <c r="J1465" s="21">
        <f>MATCH(F1465,{"超","恰","亚","次"},0)-1</f>
        <v>1</v>
      </c>
      <c r="K1465" s="21" t="str">
        <f t="shared" si="182"/>
        <v>生物</v>
      </c>
      <c r="L1465" s="26" t="s">
        <v>2284</v>
      </c>
      <c r="M1465" s="23"/>
      <c r="N1465" s="23"/>
      <c r="O1465" s="24" t="str">
        <f t="shared" si="176"/>
        <v xml:space="preserve">
  - 
    name:  膜电位的测量与指针偏转问题
    title:  膜电位的测量与指针偏转问题
    description: 
    koLyro: point
    koLyri:  just
    son: </v>
      </c>
      <c r="P1465" s="27" t="str">
        <f t="shared" si="183"/>
        <v xml:space="preserve">
          - 
            name:  膜电位的测量与指针偏转问题
            title:  膜电位的测量与指针偏转问题
            description: 
            koLyro: point
            koLyri:  just
            son: </v>
      </c>
    </row>
    <row r="1466" spans="1:16" ht="15" customHeight="1">
      <c r="A1466" s="20">
        <f t="shared" si="177"/>
        <v>3</v>
      </c>
      <c r="B1466" s="21" t="str">
        <f t="shared" si="178"/>
        <v>知识主题</v>
      </c>
      <c r="C1466" s="21" t="str">
        <f t="shared" si="179"/>
        <v>3.通过激素的调节</v>
      </c>
      <c r="D1466" s="21" t="str">
        <f>IFERROR(IF(I1466=1,INDEX( {"chinese","english","math","physics","chemistry","biology","politics","history","geography"},MATCH(C1466,{"语文","英语","数学","物理","化学","生物","政治","历史","地理"},0)),IF(I1466=2,INDEX(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1466,{"单项选择","阅读理解","信息匹配","完形填空","短文填空","单句填空","短文改错","单句改错","句型转换","翻译短语","翻译句子","词汇/短语及固搭","完成句子","听力"},0)),"")), "")</f>
        <v/>
      </c>
      <c r="E1466" s="21" t="str">
        <f t="shared" si="180"/>
        <v>知识主题</v>
      </c>
      <c r="F1466" s="21" t="str">
        <f t="shared" si="181"/>
        <v>恰</v>
      </c>
      <c r="G1466" s="21" t="str">
        <f>INDEX( {"body","discipline","area","topic","point"},MATCH(E1466,{"知识体","知识域","知识区","知识主题","知识点"},0))</f>
        <v>topic</v>
      </c>
      <c r="H1466" s="21" t="str">
        <f>INDEX( {"super","just","sub","infras"},MATCH(F1466,{"超","恰","亚","次"},0))</f>
        <v>just</v>
      </c>
      <c r="I1466" s="21">
        <f>MATCH(E1466,{"知识体","知识域","知识区","知识主题","知识点"},0)-1</f>
        <v>3</v>
      </c>
      <c r="J1466" s="21">
        <f>MATCH(F1466,{"超","恰","亚","次"},0)-1</f>
        <v>1</v>
      </c>
      <c r="K1466" s="21" t="str">
        <f t="shared" si="182"/>
        <v>生物</v>
      </c>
      <c r="L1466" s="26" t="s">
        <v>2285</v>
      </c>
      <c r="M1466" s="23"/>
      <c r="N1466" s="23"/>
      <c r="O1466" s="24" t="str">
        <f t="shared" si="176"/>
        <v xml:space="preserve">
  - 
    name:  3.通过激素的调节
    title:  3.通过激素的调节
    description: 
    koLyro: topic
    koLyri:  just
    son: </v>
      </c>
      <c r="P1466" s="27" t="str">
        <f t="shared" si="183"/>
        <v xml:space="preserve">
        - 
          name:  3.通过激素的调节
          title:  3.通过激素的调节
          description: 
          koLyro: topic
          koLyri:  just
          son: </v>
      </c>
    </row>
    <row r="1467" spans="1:16" ht="15" customHeight="1">
      <c r="A1467" s="20">
        <f t="shared" si="177"/>
        <v>4</v>
      </c>
      <c r="B1467" s="21" t="str">
        <f t="shared" si="178"/>
        <v>知识点</v>
      </c>
      <c r="C1467" s="21" t="str">
        <f t="shared" si="179"/>
        <v>激素调节的发现</v>
      </c>
      <c r="D1467" s="21" t="str">
        <f>IFERROR(IF(I1467=1,INDEX( {"chinese","english","math","physics","chemistry","biology","politics","history","geography"},MATCH(C1467,{"语文","英语","数学","物理","化学","生物","政治","历史","地理"},0)),IF(I1467=2,INDEX(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1467,{"单项选择","阅读理解","信息匹配","完形填空","短文填空","单句填空","短文改错","单句改错","句型转换","翻译短语","翻译句子","词汇/短语及固搭","完成句子","听力"},0)),"")), "")</f>
        <v/>
      </c>
      <c r="E1467" s="21" t="str">
        <f t="shared" si="180"/>
        <v>知识点</v>
      </c>
      <c r="F1467" s="21" t="str">
        <f t="shared" si="181"/>
        <v>恰</v>
      </c>
      <c r="G1467" s="21" t="str">
        <f>INDEX( {"body","discipline","area","topic","point"},MATCH(E1467,{"知识体","知识域","知识区","知识主题","知识点"},0))</f>
        <v>point</v>
      </c>
      <c r="H1467" s="21" t="str">
        <f>INDEX( {"super","just","sub","infras"},MATCH(F1467,{"超","恰","亚","次"},0))</f>
        <v>just</v>
      </c>
      <c r="I1467" s="21">
        <f>MATCH(E1467,{"知识体","知识域","知识区","知识主题","知识点"},0)-1</f>
        <v>4</v>
      </c>
      <c r="J1467" s="21">
        <f>MATCH(F1467,{"超","恰","亚","次"},0)-1</f>
        <v>1</v>
      </c>
      <c r="K1467" s="21" t="str">
        <f t="shared" si="182"/>
        <v>生物</v>
      </c>
      <c r="L1467" s="26" t="s">
        <v>2286</v>
      </c>
      <c r="M1467" s="23"/>
      <c r="N1467" s="23"/>
      <c r="O1467" s="24" t="str">
        <f t="shared" si="176"/>
        <v xml:space="preserve">
  - 
    name:  激素调节的发现
    title:  激素调节的发现
    description: 
    koLyro: point
    koLyri:  just
    son: </v>
      </c>
      <c r="P1467" s="27" t="str">
        <f t="shared" si="183"/>
        <v xml:space="preserve">
          - 
            name:  激素调节的发现
            title:  激素调节的发现
            description: 
            koLyro: point
            koLyri:  just
            son: </v>
      </c>
    </row>
    <row r="1468" spans="1:16" ht="15" customHeight="1">
      <c r="A1468" s="20">
        <f t="shared" si="177"/>
        <v>4</v>
      </c>
      <c r="B1468" s="21" t="str">
        <f t="shared" si="178"/>
        <v>知识点</v>
      </c>
      <c r="C1468" s="21" t="str">
        <f t="shared" si="179"/>
        <v>体液调节的概念</v>
      </c>
      <c r="D1468" s="21" t="str">
        <f>IFERROR(IF(I1468=1,INDEX( {"chinese","english","math","physics","chemistry","biology","politics","history","geography"},MATCH(C1468,{"语文","英语","数学","物理","化学","生物","政治","历史","地理"},0)),IF(I1468=2,INDEX(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1468,{"单项选择","阅读理解","信息匹配","完形填空","短文填空","单句填空","短文改错","单句改错","句型转换","翻译短语","翻译句子","词汇/短语及固搭","完成句子","听力"},0)),"")), "")</f>
        <v/>
      </c>
      <c r="E1468" s="21" t="str">
        <f t="shared" si="180"/>
        <v>知识点</v>
      </c>
      <c r="F1468" s="21" t="str">
        <f t="shared" si="181"/>
        <v>恰</v>
      </c>
      <c r="G1468" s="21" t="str">
        <f>INDEX( {"body","discipline","area","topic","point"},MATCH(E1468,{"知识体","知识域","知识区","知识主题","知识点"},0))</f>
        <v>point</v>
      </c>
      <c r="H1468" s="21" t="str">
        <f>INDEX( {"super","just","sub","infras"},MATCH(F1468,{"超","恰","亚","次"},0))</f>
        <v>just</v>
      </c>
      <c r="I1468" s="21">
        <f>MATCH(E1468,{"知识体","知识域","知识区","知识主题","知识点"},0)-1</f>
        <v>4</v>
      </c>
      <c r="J1468" s="21">
        <f>MATCH(F1468,{"超","恰","亚","次"},0)-1</f>
        <v>1</v>
      </c>
      <c r="K1468" s="21" t="str">
        <f t="shared" si="182"/>
        <v>生物</v>
      </c>
      <c r="L1468" s="26" t="s">
        <v>2287</v>
      </c>
      <c r="M1468" s="23"/>
      <c r="N1468" s="23"/>
      <c r="O1468" s="24" t="str">
        <f t="shared" si="176"/>
        <v xml:space="preserve">
  - 
    name:  体液调节的概念
    title:  体液调节的概念
    description: 
    koLyro: point
    koLyri:  just
    son: </v>
      </c>
      <c r="P1468" s="27" t="str">
        <f t="shared" si="183"/>
        <v xml:space="preserve">
          - 
            name:  体液调节的概念
            title:  体液调节的概念
            description: 
            koLyro: point
            koLyri:  just
            son: </v>
      </c>
    </row>
    <row r="1469" spans="1:16" ht="15" customHeight="1">
      <c r="A1469" s="20">
        <f t="shared" si="177"/>
        <v>4</v>
      </c>
      <c r="B1469" s="21" t="str">
        <f t="shared" si="178"/>
        <v>知识点</v>
      </c>
      <c r="C1469" s="21" t="str">
        <f t="shared" si="179"/>
        <v>激素调节的概念</v>
      </c>
      <c r="D1469" s="21" t="str">
        <f>IFERROR(IF(I1469=1,INDEX( {"chinese","english","math","physics","chemistry","biology","politics","history","geography"},MATCH(C1469,{"语文","英语","数学","物理","化学","生物","政治","历史","地理"},0)),IF(I1469=2,INDEX(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1469,{"单项选择","阅读理解","信息匹配","完形填空","短文填空","单句填空","短文改错","单句改错","句型转换","翻译短语","翻译句子","词汇/短语及固搭","完成句子","听力"},0)),"")), "")</f>
        <v/>
      </c>
      <c r="E1469" s="21" t="str">
        <f t="shared" si="180"/>
        <v>知识点</v>
      </c>
      <c r="F1469" s="21" t="str">
        <f t="shared" si="181"/>
        <v>恰</v>
      </c>
      <c r="G1469" s="21" t="str">
        <f>INDEX( {"body","discipline","area","topic","point"},MATCH(E1469,{"知识体","知识域","知识区","知识主题","知识点"},0))</f>
        <v>point</v>
      </c>
      <c r="H1469" s="21" t="str">
        <f>INDEX( {"super","just","sub","infras"},MATCH(F1469,{"超","恰","亚","次"},0))</f>
        <v>just</v>
      </c>
      <c r="I1469" s="21">
        <f>MATCH(E1469,{"知识体","知识域","知识区","知识主题","知识点"},0)-1</f>
        <v>4</v>
      </c>
      <c r="J1469" s="21">
        <f>MATCH(F1469,{"超","恰","亚","次"},0)-1</f>
        <v>1</v>
      </c>
      <c r="K1469" s="21" t="str">
        <f t="shared" si="182"/>
        <v>生物</v>
      </c>
      <c r="L1469" s="26" t="s">
        <v>2288</v>
      </c>
      <c r="M1469" s="23"/>
      <c r="N1469" s="23"/>
      <c r="O1469" s="24" t="str">
        <f t="shared" si="176"/>
        <v xml:space="preserve">
  - 
    name:  激素调节的概念
    title:  激素调节的概念
    description: 
    koLyro: point
    koLyri:  just
    son: </v>
      </c>
      <c r="P1469" s="27" t="str">
        <f t="shared" si="183"/>
        <v xml:space="preserve">
          - 
            name:  激素调节的概念
            title:  激素调节的概念
            description: 
            koLyro: point
            koLyri:  just
            son: </v>
      </c>
    </row>
    <row r="1470" spans="1:16" ht="15" customHeight="1">
      <c r="A1470" s="20">
        <f t="shared" si="177"/>
        <v>4</v>
      </c>
      <c r="B1470" s="21" t="str">
        <f t="shared" si="178"/>
        <v>知识点</v>
      </c>
      <c r="C1470" s="21" t="str">
        <f t="shared" si="179"/>
        <v>人体主要内分泌腺及其分泌的激素</v>
      </c>
      <c r="D1470" s="21" t="str">
        <f>IFERROR(IF(I1470=1,INDEX( {"chinese","english","math","physics","chemistry","biology","politics","history","geography"},MATCH(C1470,{"语文","英语","数学","物理","化学","生物","政治","历史","地理"},0)),IF(I1470=2,INDEX(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1470,{"单项选择","阅读理解","信息匹配","完形填空","短文填空","单句填空","短文改错","单句改错","句型转换","翻译短语","翻译句子","词汇/短语及固搭","完成句子","听力"},0)),"")), "")</f>
        <v/>
      </c>
      <c r="E1470" s="21" t="str">
        <f t="shared" si="180"/>
        <v>知识点</v>
      </c>
      <c r="F1470" s="21" t="str">
        <f t="shared" si="181"/>
        <v>恰</v>
      </c>
      <c r="G1470" s="21" t="str">
        <f>INDEX( {"body","discipline","area","topic","point"},MATCH(E1470,{"知识体","知识域","知识区","知识主题","知识点"},0))</f>
        <v>point</v>
      </c>
      <c r="H1470" s="21" t="str">
        <f>INDEX( {"super","just","sub","infras"},MATCH(F1470,{"超","恰","亚","次"},0))</f>
        <v>just</v>
      </c>
      <c r="I1470" s="21">
        <f>MATCH(E1470,{"知识体","知识域","知识区","知识主题","知识点"},0)-1</f>
        <v>4</v>
      </c>
      <c r="J1470" s="21">
        <f>MATCH(F1470,{"超","恰","亚","次"},0)-1</f>
        <v>1</v>
      </c>
      <c r="K1470" s="21" t="str">
        <f t="shared" si="182"/>
        <v>生物</v>
      </c>
      <c r="L1470" s="26" t="s">
        <v>2289</v>
      </c>
      <c r="M1470" s="23"/>
      <c r="N1470" s="23"/>
      <c r="O1470" s="24" t="str">
        <f t="shared" si="176"/>
        <v xml:space="preserve">
  - 
    name:  人体主要内分泌腺及其分泌的激素
    title:  人体主要内分泌腺及其分泌的激素
    description: 
    koLyro: point
    koLyri:  just
    son: </v>
      </c>
      <c r="P1470" s="27" t="str">
        <f t="shared" si="183"/>
        <v xml:space="preserve">
          - 
            name:  人体主要内分泌腺及其分泌的激素
            title:  人体主要内分泌腺及其分泌的激素
            description: 
            koLyro: point
            koLyri:  just
            son: </v>
      </c>
    </row>
    <row r="1471" spans="1:16" ht="15" customHeight="1">
      <c r="A1471" s="20">
        <f t="shared" si="177"/>
        <v>4</v>
      </c>
      <c r="B1471" s="21" t="str">
        <f t="shared" si="178"/>
        <v>知识点</v>
      </c>
      <c r="C1471" s="21" t="str">
        <f t="shared" si="179"/>
        <v>激素的化学本质</v>
      </c>
      <c r="D1471" s="21" t="str">
        <f>IFERROR(IF(I1471=1,INDEX( {"chinese","english","math","physics","chemistry","biology","politics","history","geography"},MATCH(C1471,{"语文","英语","数学","物理","化学","生物","政治","历史","地理"},0)),IF(I1471=2,INDEX(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1471,{"单项选择","阅读理解","信息匹配","完形填空","短文填空","单句填空","短文改错","单句改错","句型转换","翻译短语","翻译句子","词汇/短语及固搭","完成句子","听力"},0)),"")), "")</f>
        <v/>
      </c>
      <c r="E1471" s="21" t="str">
        <f t="shared" si="180"/>
        <v>知识点</v>
      </c>
      <c r="F1471" s="21" t="str">
        <f t="shared" si="181"/>
        <v>恰</v>
      </c>
      <c r="G1471" s="21" t="str">
        <f>INDEX( {"body","discipline","area","topic","point"},MATCH(E1471,{"知识体","知识域","知识区","知识主题","知识点"},0))</f>
        <v>point</v>
      </c>
      <c r="H1471" s="21" t="str">
        <f>INDEX( {"super","just","sub","infras"},MATCH(F1471,{"超","恰","亚","次"},0))</f>
        <v>just</v>
      </c>
      <c r="I1471" s="21">
        <f>MATCH(E1471,{"知识体","知识域","知识区","知识主题","知识点"},0)-1</f>
        <v>4</v>
      </c>
      <c r="J1471" s="21">
        <f>MATCH(F1471,{"超","恰","亚","次"},0)-1</f>
        <v>1</v>
      </c>
      <c r="K1471" s="21" t="str">
        <f t="shared" si="182"/>
        <v>生物</v>
      </c>
      <c r="L1471" s="26" t="s">
        <v>2290</v>
      </c>
      <c r="M1471" s="23"/>
      <c r="N1471" s="23"/>
      <c r="O1471" s="24" t="str">
        <f t="shared" si="176"/>
        <v xml:space="preserve">
  - 
    name:  激素的化学本质
    title:  激素的化学本质
    description: 
    koLyro: point
    koLyri:  just
    son: </v>
      </c>
      <c r="P1471" s="27" t="str">
        <f t="shared" si="183"/>
        <v xml:space="preserve">
          - 
            name:  激素的化学本质
            title:  激素的化学本质
            description: 
            koLyro: point
            koLyri:  just
            son: </v>
      </c>
    </row>
    <row r="1472" spans="1:16" ht="15" customHeight="1">
      <c r="A1472" s="20">
        <f t="shared" si="177"/>
        <v>4</v>
      </c>
      <c r="B1472" s="21" t="str">
        <f t="shared" si="178"/>
        <v>知识点</v>
      </c>
      <c r="C1472" s="21" t="str">
        <f t="shared" si="179"/>
        <v>常见动物激素的功能</v>
      </c>
      <c r="D1472" s="21" t="str">
        <f>IFERROR(IF(I1472=1,INDEX( {"chinese","english","math","physics","chemistry","biology","politics","history","geography"},MATCH(C1472,{"语文","英语","数学","物理","化学","生物","政治","历史","地理"},0)),IF(I1472=2,INDEX(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1472,{"单项选择","阅读理解","信息匹配","完形填空","短文填空","单句填空","短文改错","单句改错","句型转换","翻译短语","翻译句子","词汇/短语及固搭","完成句子","听力"},0)),"")), "")</f>
        <v/>
      </c>
      <c r="E1472" s="21" t="str">
        <f t="shared" si="180"/>
        <v>知识点</v>
      </c>
      <c r="F1472" s="21" t="str">
        <f t="shared" si="181"/>
        <v>恰</v>
      </c>
      <c r="G1472" s="21" t="str">
        <f>INDEX( {"body","discipline","area","topic","point"},MATCH(E1472,{"知识体","知识域","知识区","知识主题","知识点"},0))</f>
        <v>point</v>
      </c>
      <c r="H1472" s="21" t="str">
        <f>INDEX( {"super","just","sub","infras"},MATCH(F1472,{"超","恰","亚","次"},0))</f>
        <v>just</v>
      </c>
      <c r="I1472" s="21">
        <f>MATCH(E1472,{"知识体","知识域","知识区","知识主题","知识点"},0)-1</f>
        <v>4</v>
      </c>
      <c r="J1472" s="21">
        <f>MATCH(F1472,{"超","恰","亚","次"},0)-1</f>
        <v>1</v>
      </c>
      <c r="K1472" s="21" t="str">
        <f t="shared" si="182"/>
        <v>生物</v>
      </c>
      <c r="L1472" s="26" t="s">
        <v>2291</v>
      </c>
      <c r="M1472" s="23"/>
      <c r="N1472" s="23"/>
      <c r="O1472" s="24" t="str">
        <f t="shared" si="176"/>
        <v xml:space="preserve">
  - 
    name:  常见动物激素的功能
    title:  常见动物激素的功能
    description: 
    koLyro: point
    koLyri:  just
    son: </v>
      </c>
      <c r="P1472" s="27" t="str">
        <f t="shared" si="183"/>
        <v xml:space="preserve">
          - 
            name:  常见动物激素的功能
            title:  常见动物激素的功能
            description: 
            koLyro: point
            koLyri:  just
            son: </v>
      </c>
    </row>
    <row r="1473" spans="1:16" ht="15" customHeight="1">
      <c r="A1473" s="20">
        <f t="shared" si="177"/>
        <v>4</v>
      </c>
      <c r="B1473" s="21" t="str">
        <f t="shared" si="178"/>
        <v>知识点</v>
      </c>
      <c r="C1473" s="21" t="str">
        <f t="shared" si="179"/>
        <v>酶、激素、抗体、神经递质等的比较</v>
      </c>
      <c r="D1473" s="21" t="str">
        <f>IFERROR(IF(I1473=1,INDEX( {"chinese","english","math","physics","chemistry","biology","politics","history","geography"},MATCH(C1473,{"语文","英语","数学","物理","化学","生物","政治","历史","地理"},0)),IF(I1473=2,INDEX(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1473,{"单项选择","阅读理解","信息匹配","完形填空","短文填空","单句填空","短文改错","单句改错","句型转换","翻译短语","翻译句子","词汇/短语及固搭","完成句子","听力"},0)),"")), "")</f>
        <v/>
      </c>
      <c r="E1473" s="21" t="str">
        <f t="shared" si="180"/>
        <v>知识点</v>
      </c>
      <c r="F1473" s="21" t="str">
        <f t="shared" si="181"/>
        <v>恰</v>
      </c>
      <c r="G1473" s="21" t="str">
        <f>INDEX( {"body","discipline","area","topic","point"},MATCH(E1473,{"知识体","知识域","知识区","知识主题","知识点"},0))</f>
        <v>point</v>
      </c>
      <c r="H1473" s="21" t="str">
        <f>INDEX( {"super","just","sub","infras"},MATCH(F1473,{"超","恰","亚","次"},0))</f>
        <v>just</v>
      </c>
      <c r="I1473" s="21">
        <f>MATCH(E1473,{"知识体","知识域","知识区","知识主题","知识点"},0)-1</f>
        <v>4</v>
      </c>
      <c r="J1473" s="21">
        <f>MATCH(F1473,{"超","恰","亚","次"},0)-1</f>
        <v>1</v>
      </c>
      <c r="K1473" s="21" t="str">
        <f t="shared" si="182"/>
        <v>生物</v>
      </c>
      <c r="L1473" s="26" t="s">
        <v>2292</v>
      </c>
      <c r="M1473" s="23"/>
      <c r="N1473" s="23"/>
      <c r="O1473" s="24" t="str">
        <f t="shared" si="176"/>
        <v xml:space="preserve">
  - 
    name:  酶、激素、抗体、神经递质等的比较
    title:  酶、激素、抗体、神经递质等的比较
    description: 
    koLyro: point
    koLyri:  just
    son: </v>
      </c>
      <c r="P1473" s="27" t="str">
        <f t="shared" si="183"/>
        <v xml:space="preserve">
          - 
            name:  酶、激素、抗体、神经递质等的比较
            title:  酶、激素、抗体、神经递质等的比较
            description: 
            koLyro: point
            koLyri:  just
            son: </v>
      </c>
    </row>
    <row r="1474" spans="1:16" ht="15" customHeight="1">
      <c r="A1474" s="20">
        <f t="shared" si="177"/>
        <v>4</v>
      </c>
      <c r="B1474" s="21" t="str">
        <f t="shared" si="178"/>
        <v>知识点</v>
      </c>
      <c r="C1474" s="21" t="str">
        <f t="shared" si="179"/>
        <v>甲状腺激素分泌的分级调节</v>
      </c>
      <c r="D1474" s="21" t="str">
        <f>IFERROR(IF(I1474=1,INDEX( {"chinese","english","math","physics","chemistry","biology","politics","history","geography"},MATCH(C1474,{"语文","英语","数学","物理","化学","生物","政治","历史","地理"},0)),IF(I1474=2,INDEX(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1474,{"单项选择","阅读理解","信息匹配","完形填空","短文填空","单句填空","短文改错","单句改错","句型转换","翻译短语","翻译句子","词汇/短语及固搭","完成句子","听力"},0)),"")), "")</f>
        <v/>
      </c>
      <c r="E1474" s="21" t="str">
        <f t="shared" si="180"/>
        <v>知识点</v>
      </c>
      <c r="F1474" s="21" t="str">
        <f t="shared" si="181"/>
        <v>恰</v>
      </c>
      <c r="G1474" s="21" t="str">
        <f>INDEX( {"body","discipline","area","topic","point"},MATCH(E1474,{"知识体","知识域","知识区","知识主题","知识点"},0))</f>
        <v>point</v>
      </c>
      <c r="H1474" s="21" t="str">
        <f>INDEX( {"super","just","sub","infras"},MATCH(F1474,{"超","恰","亚","次"},0))</f>
        <v>just</v>
      </c>
      <c r="I1474" s="21">
        <f>MATCH(E1474,{"知识体","知识域","知识区","知识主题","知识点"},0)-1</f>
        <v>4</v>
      </c>
      <c r="J1474" s="21">
        <f>MATCH(F1474,{"超","恰","亚","次"},0)-1</f>
        <v>1</v>
      </c>
      <c r="K1474" s="21" t="str">
        <f t="shared" si="182"/>
        <v>生物</v>
      </c>
      <c r="L1474" s="26" t="s">
        <v>2293</v>
      </c>
      <c r="M1474" s="23"/>
      <c r="N1474" s="23"/>
      <c r="O1474" s="24" t="str">
        <f t="shared" si="176"/>
        <v xml:space="preserve">
  - 
    name:  甲状腺激素分泌的分级调节
    title:  甲状腺激素分泌的分级调节
    description: 
    koLyro: point
    koLyri:  just
    son: </v>
      </c>
      <c r="P1474" s="27" t="str">
        <f t="shared" si="183"/>
        <v xml:space="preserve">
          - 
            name:  甲状腺激素分泌的分级调节
            title:  甲状腺激素分泌的分级调节
            description: 
            koLyro: point
            koLyri:  just
            son: </v>
      </c>
    </row>
    <row r="1475" spans="1:16" ht="15" customHeight="1">
      <c r="A1475" s="20">
        <f t="shared" si="177"/>
        <v>4</v>
      </c>
      <c r="B1475" s="21" t="str">
        <f t="shared" si="178"/>
        <v>知识点</v>
      </c>
      <c r="C1475" s="21" t="str">
        <f t="shared" si="179"/>
        <v>性激素分泌的分级调节</v>
      </c>
      <c r="D1475" s="21" t="str">
        <f>IFERROR(IF(I1475=1,INDEX( {"chinese","english","math","physics","chemistry","biology","politics","history","geography"},MATCH(C1475,{"语文","英语","数学","物理","化学","生物","政治","历史","地理"},0)),IF(I1475=2,INDEX(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1475,{"单项选择","阅读理解","信息匹配","完形填空","短文填空","单句填空","短文改错","单句改错","句型转换","翻译短语","翻译句子","词汇/短语及固搭","完成句子","听力"},0)),"")), "")</f>
        <v/>
      </c>
      <c r="E1475" s="21" t="str">
        <f t="shared" si="180"/>
        <v>知识点</v>
      </c>
      <c r="F1475" s="21" t="str">
        <f t="shared" si="181"/>
        <v>恰</v>
      </c>
      <c r="G1475" s="21" t="str">
        <f>INDEX( {"body","discipline","area","topic","point"},MATCH(E1475,{"知识体","知识域","知识区","知识主题","知识点"},0))</f>
        <v>point</v>
      </c>
      <c r="H1475" s="21" t="str">
        <f>INDEX( {"super","just","sub","infras"},MATCH(F1475,{"超","恰","亚","次"},0))</f>
        <v>just</v>
      </c>
      <c r="I1475" s="21">
        <f>MATCH(E1475,{"知识体","知识域","知识区","知识主题","知识点"},0)-1</f>
        <v>4</v>
      </c>
      <c r="J1475" s="21">
        <f>MATCH(F1475,{"超","恰","亚","次"},0)-1</f>
        <v>1</v>
      </c>
      <c r="K1475" s="21" t="str">
        <f t="shared" si="182"/>
        <v>生物</v>
      </c>
      <c r="L1475" s="26" t="s">
        <v>2294</v>
      </c>
      <c r="M1475" s="23"/>
      <c r="N1475" s="23"/>
      <c r="O1475" s="24" t="str">
        <f t="shared" ref="O1475:O1538" si="184">SUBSTITUTE(SUBSTITUTE(SUBSTITUTE(SUBSTITUTE($O$1,"NAME",IF(D1475="",C1475,D1475)),"TITLE",C1475),"KO_LYRO",G1475),"KO_LYRI",H1475)</f>
        <v xml:space="preserve">
  - 
    name:  性激素分泌的分级调节
    title:  性激素分泌的分级调节
    description: 
    koLyro: point
    koLyri:  just
    son: </v>
      </c>
      <c r="P1475" s="27" t="str">
        <f t="shared" si="183"/>
        <v xml:space="preserve">
          - 
            name:  性激素分泌的分级调节
            title:  性激素分泌的分级调节
            description: 
            koLyro: point
            koLyri:  just
            son: </v>
      </c>
    </row>
    <row r="1476" spans="1:16" ht="15" customHeight="1">
      <c r="A1476" s="20">
        <f t="shared" ref="A1476:A1539" si="185">IFERROR(FIND("├",L1476),0)</f>
        <v>4</v>
      </c>
      <c r="B1476" s="21" t="str">
        <f t="shared" ref="B1476:B1539" si="186">MID(L1476,FIND("«",L1476)+1,FIND("»",L1476)-FIND("«",L1476)-1)</f>
        <v>知识点</v>
      </c>
      <c r="C1476" s="21" t="str">
        <f t="shared" ref="C1476:C1539" si="187">RIGHT(L1476,LEN(L1476)-FIND("»",L1476))</f>
        <v>血糖平衡调节</v>
      </c>
      <c r="D1476" s="21" t="str">
        <f>IFERROR(IF(I1476=1,INDEX( {"chinese","english","math","physics","chemistry","biology","politics","history","geography"},MATCH(C1476,{"语文","英语","数学","物理","化学","生物","政治","历史","地理"},0)),IF(I1476=2,INDEX(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1476,{"单项选择","阅读理解","信息匹配","完形填空","短文填空","单句填空","短文改错","单句改错","句型转换","翻译短语","翻译句子","词汇/短语及固搭","完成句子","听力"},0)),"")), "")</f>
        <v/>
      </c>
      <c r="E1476" s="21" t="str">
        <f t="shared" ref="E1476:E1539" si="188">SUBSTITUTE(SUBSTITUTE(SUBSTITUTE(SUBSTITUTE(B1476,"超",""),"恰",""),"亚",""),"次","")</f>
        <v>知识点</v>
      </c>
      <c r="F1476" s="21" t="str">
        <f t="shared" ref="F1476:F1539" si="189">IF(IFERROR(FIND("超",B1476),-1)&gt;0,"超",  IF(IFERROR(FIND("亚",B1476),-1)&gt;0,"亚",   IF(IFERROR(FIND("次",B1476),-1)&gt;0,"次",    "恰"  )))</f>
        <v>恰</v>
      </c>
      <c r="G1476" s="21" t="str">
        <f>INDEX( {"body","discipline","area","topic","point"},MATCH(E1476,{"知识体","知识域","知识区","知识主题","知识点"},0))</f>
        <v>point</v>
      </c>
      <c r="H1476" s="21" t="str">
        <f>INDEX( {"super","just","sub","infras"},MATCH(F1476,{"超","恰","亚","次"},0))</f>
        <v>just</v>
      </c>
      <c r="I1476" s="21">
        <f>MATCH(E1476,{"知识体","知识域","知识区","知识主题","知识点"},0)-1</f>
        <v>4</v>
      </c>
      <c r="J1476" s="21">
        <f>MATCH(F1476,{"超","恰","亚","次"},0)-1</f>
        <v>1</v>
      </c>
      <c r="K1476" s="21" t="str">
        <f t="shared" ref="K1476:K1539" si="190">IF(I1476=0,"",IF(I1476=1,C1476,K1475))</f>
        <v>生物</v>
      </c>
      <c r="L1476" s="26" t="s">
        <v>2295</v>
      </c>
      <c r="M1476" s="23"/>
      <c r="N1476" s="23"/>
      <c r="O1476" s="24" t="str">
        <f t="shared" si="184"/>
        <v xml:space="preserve">
  - 
    name:  血糖平衡调节
    title:  血糖平衡调节
    description: 
    koLyro: point
    koLyri:  just
    son: </v>
      </c>
      <c r="P1476" s="27" t="str">
        <f t="shared" si="183"/>
        <v xml:space="preserve">
          - 
            name:  血糖平衡调节
            title:  血糖平衡调节
            description: 
            koLyro: point
            koLyri:  just
            son: </v>
      </c>
    </row>
    <row r="1477" spans="1:16" ht="15" customHeight="1">
      <c r="A1477" s="20">
        <f t="shared" si="185"/>
        <v>4</v>
      </c>
      <c r="B1477" s="21" t="str">
        <f t="shared" si="186"/>
        <v>知识点</v>
      </c>
      <c r="C1477" s="21" t="str">
        <f t="shared" si="187"/>
        <v>反馈调节</v>
      </c>
      <c r="D1477" s="21" t="str">
        <f>IFERROR(IF(I1477=1,INDEX( {"chinese","english","math","physics","chemistry","biology","politics","history","geography"},MATCH(C1477,{"语文","英语","数学","物理","化学","生物","政治","历史","地理"},0)),IF(I1477=2,INDEX(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1477,{"单项选择","阅读理解","信息匹配","完形填空","短文填空","单句填空","短文改错","单句改错","句型转换","翻译短语","翻译句子","词汇/短语及固搭","完成句子","听力"},0)),"")), "")</f>
        <v/>
      </c>
      <c r="E1477" s="21" t="str">
        <f t="shared" si="188"/>
        <v>知识点</v>
      </c>
      <c r="F1477" s="21" t="str">
        <f t="shared" si="189"/>
        <v>恰</v>
      </c>
      <c r="G1477" s="21" t="str">
        <f>INDEX( {"body","discipline","area","topic","point"},MATCH(E1477,{"知识体","知识域","知识区","知识主题","知识点"},0))</f>
        <v>point</v>
      </c>
      <c r="H1477" s="21" t="str">
        <f>INDEX( {"super","just","sub","infras"},MATCH(F1477,{"超","恰","亚","次"},0))</f>
        <v>just</v>
      </c>
      <c r="I1477" s="21">
        <f>MATCH(E1477,{"知识体","知识域","知识区","知识主题","知识点"},0)-1</f>
        <v>4</v>
      </c>
      <c r="J1477" s="21">
        <f>MATCH(F1477,{"超","恰","亚","次"},0)-1</f>
        <v>1</v>
      </c>
      <c r="K1477" s="21" t="str">
        <f t="shared" si="190"/>
        <v>生物</v>
      </c>
      <c r="L1477" s="26" t="s">
        <v>2296</v>
      </c>
      <c r="M1477" s="23"/>
      <c r="N1477" s="23"/>
      <c r="O1477" s="24" t="str">
        <f t="shared" si="184"/>
        <v xml:space="preserve">
  - 
    name:  反馈调节
    title:  反馈调节
    description: 
    koLyro: point
    koLyri:  just
    son: </v>
      </c>
      <c r="P1477" s="27" t="str">
        <f t="shared" ref="P1477:P1540" si="191">SUBSTITUTE(O1477,CHAR(10),CHAR(10)&amp;REPT("  ",A1477))</f>
        <v xml:space="preserve">
          - 
            name:  反馈调节
            title:  反馈调节
            description: 
            koLyro: point
            koLyri:  just
            son: </v>
      </c>
    </row>
    <row r="1478" spans="1:16" ht="15" customHeight="1">
      <c r="A1478" s="20">
        <f t="shared" si="185"/>
        <v>4</v>
      </c>
      <c r="B1478" s="21" t="str">
        <f t="shared" si="186"/>
        <v>知识点</v>
      </c>
      <c r="C1478" s="21" t="str">
        <f t="shared" si="187"/>
        <v>激素调节的特点</v>
      </c>
      <c r="D1478" s="21" t="str">
        <f>IFERROR(IF(I1478=1,INDEX( {"chinese","english","math","physics","chemistry","biology","politics","history","geography"},MATCH(C1478,{"语文","英语","数学","物理","化学","生物","政治","历史","地理"},0)),IF(I1478=2,INDEX(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1478,{"单项选择","阅读理解","信息匹配","完形填空","短文填空","单句填空","短文改错","单句改错","句型转换","翻译短语","翻译句子","词汇/短语及固搭","完成句子","听力"},0)),"")), "")</f>
        <v/>
      </c>
      <c r="E1478" s="21" t="str">
        <f t="shared" si="188"/>
        <v>知识点</v>
      </c>
      <c r="F1478" s="21" t="str">
        <f t="shared" si="189"/>
        <v>恰</v>
      </c>
      <c r="G1478" s="21" t="str">
        <f>INDEX( {"body","discipline","area","topic","point"},MATCH(E1478,{"知识体","知识域","知识区","知识主题","知识点"},0))</f>
        <v>point</v>
      </c>
      <c r="H1478" s="21" t="str">
        <f>INDEX( {"super","just","sub","infras"},MATCH(F1478,{"超","恰","亚","次"},0))</f>
        <v>just</v>
      </c>
      <c r="I1478" s="21">
        <f>MATCH(E1478,{"知识体","知识域","知识区","知识主题","知识点"},0)-1</f>
        <v>4</v>
      </c>
      <c r="J1478" s="21">
        <f>MATCH(F1478,{"超","恰","亚","次"},0)-1</f>
        <v>1</v>
      </c>
      <c r="K1478" s="21" t="str">
        <f t="shared" si="190"/>
        <v>生物</v>
      </c>
      <c r="L1478" s="26" t="s">
        <v>2297</v>
      </c>
      <c r="M1478" s="23"/>
      <c r="N1478" s="23"/>
      <c r="O1478" s="24" t="str">
        <f t="shared" si="184"/>
        <v xml:space="preserve">
  - 
    name:  激素调节的特点
    title:  激素调节的特点
    description: 
    koLyro: point
    koLyri:  just
    son: </v>
      </c>
      <c r="P1478" s="27" t="str">
        <f t="shared" si="191"/>
        <v xml:space="preserve">
          - 
            name:  激素调节的特点
            title:  激素调节的特点
            description: 
            koLyro: point
            koLyri:  just
            son: </v>
      </c>
    </row>
    <row r="1479" spans="1:16" ht="15" customHeight="1">
      <c r="A1479" s="20">
        <f t="shared" si="185"/>
        <v>4</v>
      </c>
      <c r="B1479" s="21" t="str">
        <f t="shared" si="186"/>
        <v>知识点</v>
      </c>
      <c r="C1479" s="21" t="str">
        <f t="shared" si="187"/>
        <v>激素间的协同与拮抗关系</v>
      </c>
      <c r="D1479" s="21" t="str">
        <f>IFERROR(IF(I1479=1,INDEX( {"chinese","english","math","physics","chemistry","biology","politics","history","geography"},MATCH(C1479,{"语文","英语","数学","物理","化学","生物","政治","历史","地理"},0)),IF(I1479=2,INDEX(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1479,{"单项选择","阅读理解","信息匹配","完形填空","短文填空","单句填空","短文改错","单句改错","句型转换","翻译短语","翻译句子","词汇/短语及固搭","完成句子","听力"},0)),"")), "")</f>
        <v/>
      </c>
      <c r="E1479" s="21" t="str">
        <f t="shared" si="188"/>
        <v>知识点</v>
      </c>
      <c r="F1479" s="21" t="str">
        <f t="shared" si="189"/>
        <v>恰</v>
      </c>
      <c r="G1479" s="21" t="str">
        <f>INDEX( {"body","discipline","area","topic","point"},MATCH(E1479,{"知识体","知识域","知识区","知识主题","知识点"},0))</f>
        <v>point</v>
      </c>
      <c r="H1479" s="21" t="str">
        <f>INDEX( {"super","just","sub","infras"},MATCH(F1479,{"超","恰","亚","次"},0))</f>
        <v>just</v>
      </c>
      <c r="I1479" s="21">
        <f>MATCH(E1479,{"知识体","知识域","知识区","知识主题","知识点"},0)-1</f>
        <v>4</v>
      </c>
      <c r="J1479" s="21">
        <f>MATCH(F1479,{"超","恰","亚","次"},0)-1</f>
        <v>1</v>
      </c>
      <c r="K1479" s="21" t="str">
        <f t="shared" si="190"/>
        <v>生物</v>
      </c>
      <c r="L1479" s="26" t="s">
        <v>2298</v>
      </c>
      <c r="M1479" s="23"/>
      <c r="N1479" s="23"/>
      <c r="O1479" s="24" t="str">
        <f t="shared" si="184"/>
        <v xml:space="preserve">
  - 
    name:  激素间的协同与拮抗关系
    title:  激素间的协同与拮抗关系
    description: 
    koLyro: point
    koLyri:  just
    son: </v>
      </c>
      <c r="P1479" s="27" t="str">
        <f t="shared" si="191"/>
        <v xml:space="preserve">
          - 
            name:  激素间的协同与拮抗关系
            title:  激素间的协同与拮抗关系
            description: 
            koLyro: point
            koLyri:  just
            son: </v>
      </c>
    </row>
    <row r="1480" spans="1:16" ht="15" customHeight="1">
      <c r="A1480" s="20">
        <f t="shared" si="185"/>
        <v>3</v>
      </c>
      <c r="B1480" s="21" t="str">
        <f t="shared" si="186"/>
        <v>知识主题</v>
      </c>
      <c r="C1480" s="21" t="str">
        <f t="shared" si="187"/>
        <v>4.神经调节和体液调节的关系</v>
      </c>
      <c r="D1480" s="21" t="str">
        <f>IFERROR(IF(I1480=1,INDEX( {"chinese","english","math","physics","chemistry","biology","politics","history","geography"},MATCH(C1480,{"语文","英语","数学","物理","化学","生物","政治","历史","地理"},0)),IF(I1480=2,INDEX(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1480,{"单项选择","阅读理解","信息匹配","完形填空","短文填空","单句填空","短文改错","单句改错","句型转换","翻译短语","翻译句子","词汇/短语及固搭","完成句子","听力"},0)),"")), "")</f>
        <v/>
      </c>
      <c r="E1480" s="21" t="str">
        <f t="shared" si="188"/>
        <v>知识主题</v>
      </c>
      <c r="F1480" s="21" t="str">
        <f t="shared" si="189"/>
        <v>恰</v>
      </c>
      <c r="G1480" s="21" t="str">
        <f>INDEX( {"body","discipline","area","topic","point"},MATCH(E1480,{"知识体","知识域","知识区","知识主题","知识点"},0))</f>
        <v>topic</v>
      </c>
      <c r="H1480" s="21" t="str">
        <f>INDEX( {"super","just","sub","infras"},MATCH(F1480,{"超","恰","亚","次"},0))</f>
        <v>just</v>
      </c>
      <c r="I1480" s="21">
        <f>MATCH(E1480,{"知识体","知识域","知识区","知识主题","知识点"},0)-1</f>
        <v>3</v>
      </c>
      <c r="J1480" s="21">
        <f>MATCH(F1480,{"超","恰","亚","次"},0)-1</f>
        <v>1</v>
      </c>
      <c r="K1480" s="21" t="str">
        <f t="shared" si="190"/>
        <v>生物</v>
      </c>
      <c r="L1480" s="26" t="s">
        <v>2299</v>
      </c>
      <c r="M1480" s="23"/>
      <c r="N1480" s="23"/>
      <c r="O1480" s="24" t="str">
        <f t="shared" si="184"/>
        <v xml:space="preserve">
  - 
    name:  4.神经调节和体液调节的关系
    title:  4.神经调节和体液调节的关系
    description: 
    koLyro: topic
    koLyri:  just
    son: </v>
      </c>
      <c r="P1480" s="27" t="str">
        <f t="shared" si="191"/>
        <v xml:space="preserve">
        - 
          name:  4.神经调节和体液调节的关系
          title:  4.神经调节和体液调节的关系
          description: 
          koLyro: topic
          koLyri:  just
          son: </v>
      </c>
    </row>
    <row r="1481" spans="1:16" ht="15" customHeight="1">
      <c r="A1481" s="20">
        <f t="shared" si="185"/>
        <v>4</v>
      </c>
      <c r="B1481" s="21" t="str">
        <f t="shared" si="186"/>
        <v>知识点</v>
      </c>
      <c r="C1481" s="21" t="str">
        <f t="shared" si="187"/>
        <v>神经调节和体液调节之间的关系</v>
      </c>
      <c r="D1481" s="21" t="str">
        <f>IFERROR(IF(I1481=1,INDEX( {"chinese","english","math","physics","chemistry","biology","politics","history","geography"},MATCH(C1481,{"语文","英语","数学","物理","化学","生物","政治","历史","地理"},0)),IF(I1481=2,INDEX(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1481,{"单项选择","阅读理解","信息匹配","完形填空","短文填空","单句填空","短文改错","单句改错","句型转换","翻译短语","翻译句子","词汇/短语及固搭","完成句子","听力"},0)),"")), "")</f>
        <v/>
      </c>
      <c r="E1481" s="21" t="str">
        <f t="shared" si="188"/>
        <v>知识点</v>
      </c>
      <c r="F1481" s="21" t="str">
        <f t="shared" si="189"/>
        <v>恰</v>
      </c>
      <c r="G1481" s="21" t="str">
        <f>INDEX( {"body","discipline","area","topic","point"},MATCH(E1481,{"知识体","知识域","知识区","知识主题","知识点"},0))</f>
        <v>point</v>
      </c>
      <c r="H1481" s="21" t="str">
        <f>INDEX( {"super","just","sub","infras"},MATCH(F1481,{"超","恰","亚","次"},0))</f>
        <v>just</v>
      </c>
      <c r="I1481" s="21">
        <f>MATCH(E1481,{"知识体","知识域","知识区","知识主题","知识点"},0)-1</f>
        <v>4</v>
      </c>
      <c r="J1481" s="21">
        <f>MATCH(F1481,{"超","恰","亚","次"},0)-1</f>
        <v>1</v>
      </c>
      <c r="K1481" s="21" t="str">
        <f t="shared" si="190"/>
        <v>生物</v>
      </c>
      <c r="L1481" s="26" t="s">
        <v>2300</v>
      </c>
      <c r="M1481" s="23"/>
      <c r="N1481" s="23"/>
      <c r="O1481" s="24" t="str">
        <f t="shared" si="184"/>
        <v xml:space="preserve">
  - 
    name:  神经调节和体液调节之间的关系
    title:  神经调节和体液调节之间的关系
    description: 
    koLyro: point
    koLyri:  just
    son: </v>
      </c>
      <c r="P1481" s="27" t="str">
        <f t="shared" si="191"/>
        <v xml:space="preserve">
          - 
            name:  神经调节和体液调节之间的关系
            title:  神经调节和体液调节之间的关系
            description: 
            koLyro: point
            koLyri:  just
            son: </v>
      </c>
    </row>
    <row r="1482" spans="1:16" ht="15" customHeight="1">
      <c r="A1482" s="20">
        <f t="shared" si="185"/>
        <v>4</v>
      </c>
      <c r="B1482" s="21" t="str">
        <f t="shared" si="186"/>
        <v>知识点</v>
      </c>
      <c r="C1482" s="21" t="str">
        <f t="shared" si="187"/>
        <v>水盐平衡调节</v>
      </c>
      <c r="D1482" s="21" t="str">
        <f>IFERROR(IF(I1482=1,INDEX( {"chinese","english","math","physics","chemistry","biology","politics","history","geography"},MATCH(C1482,{"语文","英语","数学","物理","化学","生物","政治","历史","地理"},0)),IF(I1482=2,INDEX(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1482,{"单项选择","阅读理解","信息匹配","完形填空","短文填空","单句填空","短文改错","单句改错","句型转换","翻译短语","翻译句子","词汇/短语及固搭","完成句子","听力"},0)),"")), "")</f>
        <v/>
      </c>
      <c r="E1482" s="21" t="str">
        <f t="shared" si="188"/>
        <v>知识点</v>
      </c>
      <c r="F1482" s="21" t="str">
        <f t="shared" si="189"/>
        <v>恰</v>
      </c>
      <c r="G1482" s="21" t="str">
        <f>INDEX( {"body","discipline","area","topic","point"},MATCH(E1482,{"知识体","知识域","知识区","知识主题","知识点"},0))</f>
        <v>point</v>
      </c>
      <c r="H1482" s="21" t="str">
        <f>INDEX( {"super","just","sub","infras"},MATCH(F1482,{"超","恰","亚","次"},0))</f>
        <v>just</v>
      </c>
      <c r="I1482" s="21">
        <f>MATCH(E1482,{"知识体","知识域","知识区","知识主题","知识点"},0)-1</f>
        <v>4</v>
      </c>
      <c r="J1482" s="21">
        <f>MATCH(F1482,{"超","恰","亚","次"},0)-1</f>
        <v>1</v>
      </c>
      <c r="K1482" s="21" t="str">
        <f t="shared" si="190"/>
        <v>生物</v>
      </c>
      <c r="L1482" s="26" t="s">
        <v>2301</v>
      </c>
      <c r="M1482" s="23"/>
      <c r="N1482" s="23"/>
      <c r="O1482" s="24" t="str">
        <f t="shared" si="184"/>
        <v xml:space="preserve">
  - 
    name:  水盐平衡调节
    title:  水盐平衡调节
    description: 
    koLyro: point
    koLyri:  just
    son: </v>
      </c>
      <c r="P1482" s="27" t="str">
        <f t="shared" si="191"/>
        <v xml:space="preserve">
          - 
            name:  水盐平衡调节
            title:  水盐平衡调节
            description: 
            koLyro: point
            koLyri:  just
            son: </v>
      </c>
    </row>
    <row r="1483" spans="1:16" ht="15" customHeight="1">
      <c r="A1483" s="20">
        <f t="shared" si="185"/>
        <v>4</v>
      </c>
      <c r="B1483" s="21" t="str">
        <f t="shared" si="186"/>
        <v>知识点</v>
      </c>
      <c r="C1483" s="21" t="str">
        <f t="shared" si="187"/>
        <v>体温调节</v>
      </c>
      <c r="D1483" s="21" t="str">
        <f>IFERROR(IF(I1483=1,INDEX( {"chinese","english","math","physics","chemistry","biology","politics","history","geography"},MATCH(C1483,{"语文","英语","数学","物理","化学","生物","政治","历史","地理"},0)),IF(I1483=2,INDEX(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1483,{"单项选择","阅读理解","信息匹配","完形填空","短文填空","单句填空","短文改错","单句改错","句型转换","翻译短语","翻译句子","词汇/短语及固搭","完成句子","听力"},0)),"")), "")</f>
        <v/>
      </c>
      <c r="E1483" s="21" t="str">
        <f t="shared" si="188"/>
        <v>知识点</v>
      </c>
      <c r="F1483" s="21" t="str">
        <f t="shared" si="189"/>
        <v>恰</v>
      </c>
      <c r="G1483" s="21" t="str">
        <f>INDEX( {"body","discipline","area","topic","point"},MATCH(E1483,{"知识体","知识域","知识区","知识主题","知识点"},0))</f>
        <v>point</v>
      </c>
      <c r="H1483" s="21" t="str">
        <f>INDEX( {"super","just","sub","infras"},MATCH(F1483,{"超","恰","亚","次"},0))</f>
        <v>just</v>
      </c>
      <c r="I1483" s="21">
        <f>MATCH(E1483,{"知识体","知识域","知识区","知识主题","知识点"},0)-1</f>
        <v>4</v>
      </c>
      <c r="J1483" s="21">
        <f>MATCH(F1483,{"超","恰","亚","次"},0)-1</f>
        <v>1</v>
      </c>
      <c r="K1483" s="21" t="str">
        <f t="shared" si="190"/>
        <v>生物</v>
      </c>
      <c r="L1483" s="26" t="s">
        <v>2302</v>
      </c>
      <c r="M1483" s="23"/>
      <c r="N1483" s="23"/>
      <c r="O1483" s="24" t="str">
        <f t="shared" si="184"/>
        <v xml:space="preserve">
  - 
    name:  体温调节
    title:  体温调节
    description: 
    koLyro: point
    koLyri:  just
    son: </v>
      </c>
      <c r="P1483" s="27" t="str">
        <f t="shared" si="191"/>
        <v xml:space="preserve">
          - 
            name:  体温调节
            title:  体温调节
            description: 
            koLyro: point
            koLyri:  just
            son: </v>
      </c>
    </row>
    <row r="1484" spans="1:16" ht="15" customHeight="1">
      <c r="A1484" s="20">
        <f t="shared" si="185"/>
        <v>4</v>
      </c>
      <c r="B1484" s="21" t="str">
        <f t="shared" si="186"/>
        <v>知识点</v>
      </c>
      <c r="C1484" s="21" t="str">
        <f t="shared" si="187"/>
        <v>下丘脑的功能</v>
      </c>
      <c r="D1484" s="21" t="str">
        <f>IFERROR(IF(I1484=1,INDEX( {"chinese","english","math","physics","chemistry","biology","politics","history","geography"},MATCH(C1484,{"语文","英语","数学","物理","化学","生物","政治","历史","地理"},0)),IF(I1484=2,INDEX(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1484,{"单项选择","阅读理解","信息匹配","完形填空","短文填空","单句填空","短文改错","单句改错","句型转换","翻译短语","翻译句子","词汇/短语及固搭","完成句子","听力"},0)),"")), "")</f>
        <v/>
      </c>
      <c r="E1484" s="21" t="str">
        <f t="shared" si="188"/>
        <v>知识点</v>
      </c>
      <c r="F1484" s="21" t="str">
        <f t="shared" si="189"/>
        <v>恰</v>
      </c>
      <c r="G1484" s="21" t="str">
        <f>INDEX( {"body","discipline","area","topic","point"},MATCH(E1484,{"知识体","知识域","知识区","知识主题","知识点"},0))</f>
        <v>point</v>
      </c>
      <c r="H1484" s="21" t="str">
        <f>INDEX( {"super","just","sub","infras"},MATCH(F1484,{"超","恰","亚","次"},0))</f>
        <v>just</v>
      </c>
      <c r="I1484" s="21">
        <f>MATCH(E1484,{"知识体","知识域","知识区","知识主题","知识点"},0)-1</f>
        <v>4</v>
      </c>
      <c r="J1484" s="21">
        <f>MATCH(F1484,{"超","恰","亚","次"},0)-1</f>
        <v>1</v>
      </c>
      <c r="K1484" s="21" t="str">
        <f t="shared" si="190"/>
        <v>生物</v>
      </c>
      <c r="L1484" s="26" t="s">
        <v>2303</v>
      </c>
      <c r="M1484" s="23"/>
      <c r="N1484" s="23"/>
      <c r="O1484" s="24" t="str">
        <f t="shared" si="184"/>
        <v xml:space="preserve">
  - 
    name:  下丘脑的功能
    title:  下丘脑的功能
    description: 
    koLyro: point
    koLyri:  just
    son: </v>
      </c>
      <c r="P1484" s="27" t="str">
        <f t="shared" si="191"/>
        <v xml:space="preserve">
          - 
            name:  下丘脑的功能
            title:  下丘脑的功能
            description: 
            koLyro: point
            koLyri:  just
            son: </v>
      </c>
    </row>
    <row r="1485" spans="1:16" ht="15" customHeight="1">
      <c r="A1485" s="20">
        <f t="shared" si="185"/>
        <v>4</v>
      </c>
      <c r="B1485" s="21" t="str">
        <f t="shared" si="186"/>
        <v>知识点</v>
      </c>
      <c r="C1485" s="21" t="str">
        <f t="shared" si="187"/>
        <v>区别生命活动的调节方式</v>
      </c>
      <c r="D1485" s="21" t="str">
        <f>IFERROR(IF(I1485=1,INDEX( {"chinese","english","math","physics","chemistry","biology","politics","history","geography"},MATCH(C1485,{"语文","英语","数学","物理","化学","生物","政治","历史","地理"},0)),IF(I1485=2,INDEX(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1485,{"单项选择","阅读理解","信息匹配","完形填空","短文填空","单句填空","短文改错","单句改错","句型转换","翻译短语","翻译句子","词汇/短语及固搭","完成句子","听力"},0)),"")), "")</f>
        <v/>
      </c>
      <c r="E1485" s="21" t="str">
        <f t="shared" si="188"/>
        <v>知识点</v>
      </c>
      <c r="F1485" s="21" t="str">
        <f t="shared" si="189"/>
        <v>恰</v>
      </c>
      <c r="G1485" s="21" t="str">
        <f>INDEX( {"body","discipline","area","topic","point"},MATCH(E1485,{"知识体","知识域","知识区","知识主题","知识点"},0))</f>
        <v>point</v>
      </c>
      <c r="H1485" s="21" t="str">
        <f>INDEX( {"super","just","sub","infras"},MATCH(F1485,{"超","恰","亚","次"},0))</f>
        <v>just</v>
      </c>
      <c r="I1485" s="21">
        <f>MATCH(E1485,{"知识体","知识域","知识区","知识主题","知识点"},0)-1</f>
        <v>4</v>
      </c>
      <c r="J1485" s="21">
        <f>MATCH(F1485,{"超","恰","亚","次"},0)-1</f>
        <v>1</v>
      </c>
      <c r="K1485" s="21" t="str">
        <f t="shared" si="190"/>
        <v>生物</v>
      </c>
      <c r="L1485" s="26" t="s">
        <v>2304</v>
      </c>
      <c r="M1485" s="23"/>
      <c r="N1485" s="23"/>
      <c r="O1485" s="24" t="str">
        <f t="shared" si="184"/>
        <v xml:space="preserve">
  - 
    name:  区别生命活动的调节方式
    title:  区别生命活动的调节方式
    description: 
    koLyro: point
    koLyri:  just
    son: </v>
      </c>
      <c r="P1485" s="27" t="str">
        <f t="shared" si="191"/>
        <v xml:space="preserve">
          - 
            name:  区别生命活动的调节方式
            title:  区别生命活动的调节方式
            description: 
            koLyro: point
            koLyri:  just
            son: </v>
      </c>
    </row>
    <row r="1486" spans="1:16" ht="15" customHeight="1">
      <c r="A1486" s="20">
        <f t="shared" si="185"/>
        <v>3</v>
      </c>
      <c r="B1486" s="21" t="str">
        <f t="shared" si="186"/>
        <v>知识主题</v>
      </c>
      <c r="C1486" s="21" t="str">
        <f t="shared" si="187"/>
        <v>5.免疫调节</v>
      </c>
      <c r="D1486" s="21" t="str">
        <f>IFERROR(IF(I1486=1,INDEX( {"chinese","english","math","physics","chemistry","biology","politics","history","geography"},MATCH(C1486,{"语文","英语","数学","物理","化学","生物","政治","历史","地理"},0)),IF(I1486=2,INDEX(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1486,{"单项选择","阅读理解","信息匹配","完形填空","短文填空","单句填空","短文改错","单句改错","句型转换","翻译短语","翻译句子","词汇/短语及固搭","完成句子","听力"},0)),"")), "")</f>
        <v/>
      </c>
      <c r="E1486" s="21" t="str">
        <f t="shared" si="188"/>
        <v>知识主题</v>
      </c>
      <c r="F1486" s="21" t="str">
        <f t="shared" si="189"/>
        <v>恰</v>
      </c>
      <c r="G1486" s="21" t="str">
        <f>INDEX( {"body","discipline","area","topic","point"},MATCH(E1486,{"知识体","知识域","知识区","知识主题","知识点"},0))</f>
        <v>topic</v>
      </c>
      <c r="H1486" s="21" t="str">
        <f>INDEX( {"super","just","sub","infras"},MATCH(F1486,{"超","恰","亚","次"},0))</f>
        <v>just</v>
      </c>
      <c r="I1486" s="21">
        <f>MATCH(E1486,{"知识体","知识域","知识区","知识主题","知识点"},0)-1</f>
        <v>3</v>
      </c>
      <c r="J1486" s="21">
        <f>MATCH(F1486,{"超","恰","亚","次"},0)-1</f>
        <v>1</v>
      </c>
      <c r="K1486" s="21" t="str">
        <f t="shared" si="190"/>
        <v>生物</v>
      </c>
      <c r="L1486" s="26" t="s">
        <v>2305</v>
      </c>
      <c r="M1486" s="23"/>
      <c r="N1486" s="23"/>
      <c r="O1486" s="24" t="str">
        <f t="shared" si="184"/>
        <v xml:space="preserve">
  - 
    name:  5.免疫调节
    title:  5.免疫调节
    description: 
    koLyro: topic
    koLyri:  just
    son: </v>
      </c>
      <c r="P1486" s="27" t="str">
        <f t="shared" si="191"/>
        <v xml:space="preserve">
        - 
          name:  5.免疫调节
          title:  5.免疫调节
          description: 
          koLyro: topic
          koLyri:  just
          son: </v>
      </c>
    </row>
    <row r="1487" spans="1:16" ht="15" customHeight="1">
      <c r="A1487" s="20">
        <f t="shared" si="185"/>
        <v>4</v>
      </c>
      <c r="B1487" s="21" t="str">
        <f t="shared" si="186"/>
        <v>知识点</v>
      </c>
      <c r="C1487" s="21" t="str">
        <f t="shared" si="187"/>
        <v>免疫的概念</v>
      </c>
      <c r="D1487" s="21" t="str">
        <f>IFERROR(IF(I1487=1,INDEX( {"chinese","english","math","physics","chemistry","biology","politics","history","geography"},MATCH(C1487,{"语文","英语","数学","物理","化学","生物","政治","历史","地理"},0)),IF(I1487=2,INDEX(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1487,{"单项选择","阅读理解","信息匹配","完形填空","短文填空","单句填空","短文改错","单句改错","句型转换","翻译短语","翻译句子","词汇/短语及固搭","完成句子","听力"},0)),"")), "")</f>
        <v/>
      </c>
      <c r="E1487" s="21" t="str">
        <f t="shared" si="188"/>
        <v>知识点</v>
      </c>
      <c r="F1487" s="21" t="str">
        <f t="shared" si="189"/>
        <v>恰</v>
      </c>
      <c r="G1487" s="21" t="str">
        <f>INDEX( {"body","discipline","area","topic","point"},MATCH(E1487,{"知识体","知识域","知识区","知识主题","知识点"},0))</f>
        <v>point</v>
      </c>
      <c r="H1487" s="21" t="str">
        <f>INDEX( {"super","just","sub","infras"},MATCH(F1487,{"超","恰","亚","次"},0))</f>
        <v>just</v>
      </c>
      <c r="I1487" s="21">
        <f>MATCH(E1487,{"知识体","知识域","知识区","知识主题","知识点"},0)-1</f>
        <v>4</v>
      </c>
      <c r="J1487" s="21">
        <f>MATCH(F1487,{"超","恰","亚","次"},0)-1</f>
        <v>1</v>
      </c>
      <c r="K1487" s="21" t="str">
        <f t="shared" si="190"/>
        <v>生物</v>
      </c>
      <c r="L1487" s="26" t="s">
        <v>2306</v>
      </c>
      <c r="M1487" s="23"/>
      <c r="N1487" s="23"/>
      <c r="O1487" s="24" t="str">
        <f t="shared" si="184"/>
        <v xml:space="preserve">
  - 
    name:  免疫的概念
    title:  免疫的概念
    description: 
    koLyro: point
    koLyri:  just
    son: </v>
      </c>
      <c r="P1487" s="27" t="str">
        <f t="shared" si="191"/>
        <v xml:space="preserve">
          - 
            name:  免疫的概念
            title:  免疫的概念
            description: 
            koLyro: point
            koLyri:  just
            son: </v>
      </c>
    </row>
    <row r="1488" spans="1:16" ht="15" customHeight="1">
      <c r="A1488" s="20">
        <f t="shared" si="185"/>
        <v>4</v>
      </c>
      <c r="B1488" s="21" t="str">
        <f t="shared" si="186"/>
        <v>知识点</v>
      </c>
      <c r="C1488" s="21" t="str">
        <f t="shared" si="187"/>
        <v>免疫系统的组成</v>
      </c>
      <c r="D1488" s="21" t="str">
        <f>IFERROR(IF(I1488=1,INDEX( {"chinese","english","math","physics","chemistry","biology","politics","history","geography"},MATCH(C1488,{"语文","英语","数学","物理","化学","生物","政治","历史","地理"},0)),IF(I1488=2,INDEX(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1488,{"单项选择","阅读理解","信息匹配","完形填空","短文填空","单句填空","短文改错","单句改错","句型转换","翻译短语","翻译句子","词汇/短语及固搭","完成句子","听力"},0)),"")), "")</f>
        <v/>
      </c>
      <c r="E1488" s="21" t="str">
        <f t="shared" si="188"/>
        <v>知识点</v>
      </c>
      <c r="F1488" s="21" t="str">
        <f t="shared" si="189"/>
        <v>恰</v>
      </c>
      <c r="G1488" s="21" t="str">
        <f>INDEX( {"body","discipline","area","topic","point"},MATCH(E1488,{"知识体","知识域","知识区","知识主题","知识点"},0))</f>
        <v>point</v>
      </c>
      <c r="H1488" s="21" t="str">
        <f>INDEX( {"super","just","sub","infras"},MATCH(F1488,{"超","恰","亚","次"},0))</f>
        <v>just</v>
      </c>
      <c r="I1488" s="21">
        <f>MATCH(E1488,{"知识体","知识域","知识区","知识主题","知识点"},0)-1</f>
        <v>4</v>
      </c>
      <c r="J1488" s="21">
        <f>MATCH(F1488,{"超","恰","亚","次"},0)-1</f>
        <v>1</v>
      </c>
      <c r="K1488" s="21" t="str">
        <f t="shared" si="190"/>
        <v>生物</v>
      </c>
      <c r="L1488" s="26" t="s">
        <v>2307</v>
      </c>
      <c r="M1488" s="23"/>
      <c r="N1488" s="23"/>
      <c r="O1488" s="24" t="str">
        <f t="shared" si="184"/>
        <v xml:space="preserve">
  - 
    name:  免疫系统的组成
    title:  免疫系统的组成
    description: 
    koLyro: point
    koLyri:  just
    son: </v>
      </c>
      <c r="P1488" s="27" t="str">
        <f t="shared" si="191"/>
        <v xml:space="preserve">
          - 
            name:  免疫系统的组成
            title:  免疫系统的组成
            description: 
            koLyro: point
            koLyri:  just
            son: </v>
      </c>
    </row>
    <row r="1489" spans="1:16" ht="15" customHeight="1">
      <c r="A1489" s="20">
        <f t="shared" si="185"/>
        <v>4</v>
      </c>
      <c r="B1489" s="21" t="str">
        <f t="shared" si="186"/>
        <v>知识点</v>
      </c>
      <c r="C1489" s="21" t="str">
        <f t="shared" si="187"/>
        <v>免疫系统的功能</v>
      </c>
      <c r="D1489" s="21" t="str">
        <f>IFERROR(IF(I1489=1,INDEX( {"chinese","english","math","physics","chemistry","biology","politics","history","geography"},MATCH(C1489,{"语文","英语","数学","物理","化学","生物","政治","历史","地理"},0)),IF(I1489=2,INDEX(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1489,{"单项选择","阅读理解","信息匹配","完形填空","短文填空","单句填空","短文改错","单句改错","句型转换","翻译短语","翻译句子","词汇/短语及固搭","完成句子","听力"},0)),"")), "")</f>
        <v/>
      </c>
      <c r="E1489" s="21" t="str">
        <f t="shared" si="188"/>
        <v>知识点</v>
      </c>
      <c r="F1489" s="21" t="str">
        <f t="shared" si="189"/>
        <v>恰</v>
      </c>
      <c r="G1489" s="21" t="str">
        <f>INDEX( {"body","discipline","area","topic","point"},MATCH(E1489,{"知识体","知识域","知识区","知识主题","知识点"},0))</f>
        <v>point</v>
      </c>
      <c r="H1489" s="21" t="str">
        <f>INDEX( {"super","just","sub","infras"},MATCH(F1489,{"超","恰","亚","次"},0))</f>
        <v>just</v>
      </c>
      <c r="I1489" s="21">
        <f>MATCH(E1489,{"知识体","知识域","知识区","知识主题","知识点"},0)-1</f>
        <v>4</v>
      </c>
      <c r="J1489" s="21">
        <f>MATCH(F1489,{"超","恰","亚","次"},0)-1</f>
        <v>1</v>
      </c>
      <c r="K1489" s="21" t="str">
        <f t="shared" si="190"/>
        <v>生物</v>
      </c>
      <c r="L1489" s="26" t="s">
        <v>2308</v>
      </c>
      <c r="M1489" s="23"/>
      <c r="N1489" s="23"/>
      <c r="O1489" s="24" t="str">
        <f t="shared" si="184"/>
        <v xml:space="preserve">
  - 
    name:  免疫系统的功能
    title:  免疫系统的功能
    description: 
    koLyro: point
    koLyri:  just
    son: </v>
      </c>
      <c r="P1489" s="27" t="str">
        <f t="shared" si="191"/>
        <v xml:space="preserve">
          - 
            name:  免疫系统的功能
            title:  免疫系统的功能
            description: 
            koLyro: point
            koLyri:  just
            son: </v>
      </c>
    </row>
    <row r="1490" spans="1:16" ht="15" customHeight="1">
      <c r="A1490" s="20">
        <f t="shared" si="185"/>
        <v>5</v>
      </c>
      <c r="B1490" s="21" t="str">
        <f t="shared" si="186"/>
        <v>知识亚点</v>
      </c>
      <c r="C1490" s="21" t="str">
        <f t="shared" si="187"/>
        <v>免疫系统的防卫功能</v>
      </c>
      <c r="D1490" s="21" t="str">
        <f>IFERROR(IF(I1490=1,INDEX( {"chinese","english","math","physics","chemistry","biology","politics","history","geography"},MATCH(C1490,{"语文","英语","数学","物理","化学","生物","政治","历史","地理"},0)),IF(I1490=2,INDEX(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1490,{"单项选择","阅读理解","信息匹配","完形填空","短文填空","单句填空","短文改错","单句改错","句型转换","翻译短语","翻译句子","词汇/短语及固搭","完成句子","听力"},0)),"")), "")</f>
        <v/>
      </c>
      <c r="E1490" s="21" t="str">
        <f t="shared" si="188"/>
        <v>知识点</v>
      </c>
      <c r="F1490" s="21" t="str">
        <f t="shared" si="189"/>
        <v>亚</v>
      </c>
      <c r="G1490" s="21" t="str">
        <f>INDEX( {"body","discipline","area","topic","point"},MATCH(E1490,{"知识体","知识域","知识区","知识主题","知识点"},0))</f>
        <v>point</v>
      </c>
      <c r="H1490" s="21" t="str">
        <f>INDEX( {"super","just","sub","infras"},MATCH(F1490,{"超","恰","亚","次"},0))</f>
        <v>sub</v>
      </c>
      <c r="I1490" s="21">
        <f>MATCH(E1490,{"知识体","知识域","知识区","知识主题","知识点"},0)-1</f>
        <v>4</v>
      </c>
      <c r="J1490" s="21">
        <f>MATCH(F1490,{"超","恰","亚","次"},0)-1</f>
        <v>2</v>
      </c>
      <c r="K1490" s="21" t="str">
        <f t="shared" si="190"/>
        <v>生物</v>
      </c>
      <c r="L1490" s="26" t="s">
        <v>2309</v>
      </c>
      <c r="M1490" s="23"/>
      <c r="N1490" s="23"/>
      <c r="O1490" s="24" t="str">
        <f t="shared" si="184"/>
        <v xml:space="preserve">
  - 
    name:  免疫系统的防卫功能
    title:  免疫系统的防卫功能
    description: 
    koLyro: point
    koLyri:  sub
    son: </v>
      </c>
      <c r="P1490" s="27" t="str">
        <f t="shared" si="191"/>
        <v xml:space="preserve">
            - 
              name:  免疫系统的防卫功能
              title:  免疫系统的防卫功能
              description: 
              koLyro: point
              koLyri:  sub
              son: </v>
      </c>
    </row>
    <row r="1491" spans="1:16" ht="15" customHeight="1">
      <c r="A1491" s="20">
        <f t="shared" si="185"/>
        <v>5</v>
      </c>
      <c r="B1491" s="21" t="str">
        <f t="shared" si="186"/>
        <v>知识亚点</v>
      </c>
      <c r="C1491" s="21" t="str">
        <f t="shared" si="187"/>
        <v>免疫系统的监控和清除功能</v>
      </c>
      <c r="D1491" s="21" t="str">
        <f>IFERROR(IF(I1491=1,INDEX( {"chinese","english","math","physics","chemistry","biology","politics","history","geography"},MATCH(C1491,{"语文","英语","数学","物理","化学","生物","政治","历史","地理"},0)),IF(I1491=2,INDEX(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1491,{"单项选择","阅读理解","信息匹配","完形填空","短文填空","单句填空","短文改错","单句改错","句型转换","翻译短语","翻译句子","词汇/短语及固搭","完成句子","听力"},0)),"")), "")</f>
        <v/>
      </c>
      <c r="E1491" s="21" t="str">
        <f t="shared" si="188"/>
        <v>知识点</v>
      </c>
      <c r="F1491" s="21" t="str">
        <f t="shared" si="189"/>
        <v>亚</v>
      </c>
      <c r="G1491" s="21" t="str">
        <f>INDEX( {"body","discipline","area","topic","point"},MATCH(E1491,{"知识体","知识域","知识区","知识主题","知识点"},0))</f>
        <v>point</v>
      </c>
      <c r="H1491" s="21" t="str">
        <f>INDEX( {"super","just","sub","infras"},MATCH(F1491,{"超","恰","亚","次"},0))</f>
        <v>sub</v>
      </c>
      <c r="I1491" s="21">
        <f>MATCH(E1491,{"知识体","知识域","知识区","知识主题","知识点"},0)-1</f>
        <v>4</v>
      </c>
      <c r="J1491" s="21">
        <f>MATCH(F1491,{"超","恰","亚","次"},0)-1</f>
        <v>2</v>
      </c>
      <c r="K1491" s="21" t="str">
        <f t="shared" si="190"/>
        <v>生物</v>
      </c>
      <c r="L1491" s="26" t="s">
        <v>2310</v>
      </c>
      <c r="M1491" s="23"/>
      <c r="N1491" s="23"/>
      <c r="O1491" s="24" t="str">
        <f t="shared" si="184"/>
        <v xml:space="preserve">
  - 
    name:  免疫系统的监控和清除功能
    title:  免疫系统的监控和清除功能
    description: 
    koLyro: point
    koLyri:  sub
    son: </v>
      </c>
      <c r="P1491" s="27" t="str">
        <f t="shared" si="191"/>
        <v xml:space="preserve">
            - 
              name:  免疫系统的监控和清除功能
              title:  免疫系统的监控和清除功能
              description: 
              koLyro: point
              koLyri:  sub
              son: </v>
      </c>
    </row>
    <row r="1492" spans="1:16" ht="15" customHeight="1">
      <c r="A1492" s="20">
        <f t="shared" si="185"/>
        <v>4</v>
      </c>
      <c r="B1492" s="21" t="str">
        <f t="shared" si="186"/>
        <v>知识点</v>
      </c>
      <c r="C1492" s="21" t="str">
        <f t="shared" si="187"/>
        <v>非特异性免疫</v>
      </c>
      <c r="D1492" s="21" t="str">
        <f>IFERROR(IF(I1492=1,INDEX( {"chinese","english","math","physics","chemistry","biology","politics","history","geography"},MATCH(C1492,{"语文","英语","数学","物理","化学","生物","政治","历史","地理"},0)),IF(I1492=2,INDEX(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1492,{"单项选择","阅读理解","信息匹配","完形填空","短文填空","单句填空","短文改错","单句改错","句型转换","翻译短语","翻译句子","词汇/短语及固搭","完成句子","听力"},0)),"")), "")</f>
        <v/>
      </c>
      <c r="E1492" s="21" t="str">
        <f t="shared" si="188"/>
        <v>知识点</v>
      </c>
      <c r="F1492" s="21" t="str">
        <f t="shared" si="189"/>
        <v>恰</v>
      </c>
      <c r="G1492" s="21" t="str">
        <f>INDEX( {"body","discipline","area","topic","point"},MATCH(E1492,{"知识体","知识域","知识区","知识主题","知识点"},0))</f>
        <v>point</v>
      </c>
      <c r="H1492" s="21" t="str">
        <f>INDEX( {"super","just","sub","infras"},MATCH(F1492,{"超","恰","亚","次"},0))</f>
        <v>just</v>
      </c>
      <c r="I1492" s="21">
        <f>MATCH(E1492,{"知识体","知识域","知识区","知识主题","知识点"},0)-1</f>
        <v>4</v>
      </c>
      <c r="J1492" s="21">
        <f>MATCH(F1492,{"超","恰","亚","次"},0)-1</f>
        <v>1</v>
      </c>
      <c r="K1492" s="21" t="str">
        <f t="shared" si="190"/>
        <v>生物</v>
      </c>
      <c r="L1492" s="26" t="s">
        <v>2311</v>
      </c>
      <c r="M1492" s="23"/>
      <c r="N1492" s="23"/>
      <c r="O1492" s="24" t="str">
        <f t="shared" si="184"/>
        <v xml:space="preserve">
  - 
    name:  非特异性免疫
    title:  非特异性免疫
    description: 
    koLyro: point
    koLyri:  just
    son: </v>
      </c>
      <c r="P1492" s="27" t="str">
        <f t="shared" si="191"/>
        <v xml:space="preserve">
          - 
            name:  非特异性免疫
            title:  非特异性免疫
            description: 
            koLyro: point
            koLyri:  just
            son: </v>
      </c>
    </row>
    <row r="1493" spans="1:16" ht="15" customHeight="1">
      <c r="A1493" s="20">
        <f t="shared" si="185"/>
        <v>4</v>
      </c>
      <c r="B1493" s="21" t="str">
        <f t="shared" si="186"/>
        <v>知识点</v>
      </c>
      <c r="C1493" s="21" t="str">
        <f t="shared" si="187"/>
        <v>非特异性免疫和特异性免疫的比较</v>
      </c>
      <c r="D1493" s="21" t="str">
        <f>IFERROR(IF(I1493=1,INDEX( {"chinese","english","math","physics","chemistry","biology","politics","history","geography"},MATCH(C1493,{"语文","英语","数学","物理","化学","生物","政治","历史","地理"},0)),IF(I1493=2,INDEX(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1493,{"单项选择","阅读理解","信息匹配","完形填空","短文填空","单句填空","短文改错","单句改错","句型转换","翻译短语","翻译句子","词汇/短语及固搭","完成句子","听力"},0)),"")), "")</f>
        <v/>
      </c>
      <c r="E1493" s="21" t="str">
        <f t="shared" si="188"/>
        <v>知识点</v>
      </c>
      <c r="F1493" s="21" t="str">
        <f t="shared" si="189"/>
        <v>恰</v>
      </c>
      <c r="G1493" s="21" t="str">
        <f>INDEX( {"body","discipline","area","topic","point"},MATCH(E1493,{"知识体","知识域","知识区","知识主题","知识点"},0))</f>
        <v>point</v>
      </c>
      <c r="H1493" s="21" t="str">
        <f>INDEX( {"super","just","sub","infras"},MATCH(F1493,{"超","恰","亚","次"},0))</f>
        <v>just</v>
      </c>
      <c r="I1493" s="21">
        <f>MATCH(E1493,{"知识体","知识域","知识区","知识主题","知识点"},0)-1</f>
        <v>4</v>
      </c>
      <c r="J1493" s="21">
        <f>MATCH(F1493,{"超","恰","亚","次"},0)-1</f>
        <v>1</v>
      </c>
      <c r="K1493" s="21" t="str">
        <f t="shared" si="190"/>
        <v>生物</v>
      </c>
      <c r="L1493" s="26" t="s">
        <v>2312</v>
      </c>
      <c r="M1493" s="23"/>
      <c r="N1493" s="23"/>
      <c r="O1493" s="24" t="str">
        <f t="shared" si="184"/>
        <v xml:space="preserve">
  - 
    name:  非特异性免疫和特异性免疫的比较
    title:  非特异性免疫和特异性免疫的比较
    description: 
    koLyro: point
    koLyri:  just
    son: </v>
      </c>
      <c r="P1493" s="27" t="str">
        <f t="shared" si="191"/>
        <v xml:space="preserve">
          - 
            name:  非特异性免疫和特异性免疫的比较
            title:  非特异性免疫和特异性免疫的比较
            description: 
            koLyro: point
            koLyri:  just
            son: </v>
      </c>
    </row>
    <row r="1494" spans="1:16" ht="15" customHeight="1">
      <c r="A1494" s="20">
        <f t="shared" si="185"/>
        <v>4</v>
      </c>
      <c r="B1494" s="21" t="str">
        <f t="shared" si="186"/>
        <v>知识点</v>
      </c>
      <c r="C1494" s="21" t="str">
        <f t="shared" si="187"/>
        <v>体液免疫</v>
      </c>
      <c r="D1494" s="21" t="str">
        <f>IFERROR(IF(I1494=1,INDEX( {"chinese","english","math","physics","chemistry","biology","politics","history","geography"},MATCH(C1494,{"语文","英语","数学","物理","化学","生物","政治","历史","地理"},0)),IF(I1494=2,INDEX(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1494,{"单项选择","阅读理解","信息匹配","完形填空","短文填空","单句填空","短文改错","单句改错","句型转换","翻译短语","翻译句子","词汇/短语及固搭","完成句子","听力"},0)),"")), "")</f>
        <v/>
      </c>
      <c r="E1494" s="21" t="str">
        <f t="shared" si="188"/>
        <v>知识点</v>
      </c>
      <c r="F1494" s="21" t="str">
        <f t="shared" si="189"/>
        <v>恰</v>
      </c>
      <c r="G1494" s="21" t="str">
        <f>INDEX( {"body","discipline","area","topic","point"},MATCH(E1494,{"知识体","知识域","知识区","知识主题","知识点"},0))</f>
        <v>point</v>
      </c>
      <c r="H1494" s="21" t="str">
        <f>INDEX( {"super","just","sub","infras"},MATCH(F1494,{"超","恰","亚","次"},0))</f>
        <v>just</v>
      </c>
      <c r="I1494" s="21">
        <f>MATCH(E1494,{"知识体","知识域","知识区","知识主题","知识点"},0)-1</f>
        <v>4</v>
      </c>
      <c r="J1494" s="21">
        <f>MATCH(F1494,{"超","恰","亚","次"},0)-1</f>
        <v>1</v>
      </c>
      <c r="K1494" s="21" t="str">
        <f t="shared" si="190"/>
        <v>生物</v>
      </c>
      <c r="L1494" s="26" t="s">
        <v>2313</v>
      </c>
      <c r="M1494" s="23"/>
      <c r="N1494" s="23"/>
      <c r="O1494" s="24" t="str">
        <f t="shared" si="184"/>
        <v xml:space="preserve">
  - 
    name:  体液免疫
    title:  体液免疫
    description: 
    koLyro: point
    koLyri:  just
    son: </v>
      </c>
      <c r="P1494" s="27" t="str">
        <f t="shared" si="191"/>
        <v xml:space="preserve">
          - 
            name:  体液免疫
            title:  体液免疫
            description: 
            koLyro: point
            koLyri:  just
            son: </v>
      </c>
    </row>
    <row r="1495" spans="1:16" ht="15" customHeight="1">
      <c r="A1495" s="20">
        <f t="shared" si="185"/>
        <v>4</v>
      </c>
      <c r="B1495" s="21" t="str">
        <f t="shared" si="186"/>
        <v>知识点</v>
      </c>
      <c r="C1495" s="21" t="str">
        <f t="shared" si="187"/>
        <v>细胞免疫</v>
      </c>
      <c r="D1495" s="21" t="str">
        <f>IFERROR(IF(I1495=1,INDEX( {"chinese","english","math","physics","chemistry","biology","politics","history","geography"},MATCH(C1495,{"语文","英语","数学","物理","化学","生物","政治","历史","地理"},0)),IF(I1495=2,INDEX(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1495,{"单项选择","阅读理解","信息匹配","完形填空","短文填空","单句填空","短文改错","单句改错","句型转换","翻译短语","翻译句子","词汇/短语及固搭","完成句子","听力"},0)),"")), "")</f>
        <v/>
      </c>
      <c r="E1495" s="21" t="str">
        <f t="shared" si="188"/>
        <v>知识点</v>
      </c>
      <c r="F1495" s="21" t="str">
        <f t="shared" si="189"/>
        <v>恰</v>
      </c>
      <c r="G1495" s="21" t="str">
        <f>INDEX( {"body","discipline","area","topic","point"},MATCH(E1495,{"知识体","知识域","知识区","知识主题","知识点"},0))</f>
        <v>point</v>
      </c>
      <c r="H1495" s="21" t="str">
        <f>INDEX( {"super","just","sub","infras"},MATCH(F1495,{"超","恰","亚","次"},0))</f>
        <v>just</v>
      </c>
      <c r="I1495" s="21">
        <f>MATCH(E1495,{"知识体","知识域","知识区","知识主题","知识点"},0)-1</f>
        <v>4</v>
      </c>
      <c r="J1495" s="21">
        <f>MATCH(F1495,{"超","恰","亚","次"},0)-1</f>
        <v>1</v>
      </c>
      <c r="K1495" s="21" t="str">
        <f t="shared" si="190"/>
        <v>生物</v>
      </c>
      <c r="L1495" s="26" t="s">
        <v>2314</v>
      </c>
      <c r="M1495" s="23"/>
      <c r="N1495" s="23"/>
      <c r="O1495" s="24" t="str">
        <f t="shared" si="184"/>
        <v xml:space="preserve">
  - 
    name:  细胞免疫
    title:  细胞免疫
    description: 
    koLyro: point
    koLyri:  just
    son: </v>
      </c>
      <c r="P1495" s="27" t="str">
        <f t="shared" si="191"/>
        <v xml:space="preserve">
          - 
            name:  细胞免疫
            title:  细胞免疫
            description: 
            koLyro: point
            koLyri:  just
            son: </v>
      </c>
    </row>
    <row r="1496" spans="1:16" ht="15" customHeight="1">
      <c r="A1496" s="20">
        <f t="shared" si="185"/>
        <v>4</v>
      </c>
      <c r="B1496" s="21" t="str">
        <f t="shared" si="186"/>
        <v>知识点</v>
      </c>
      <c r="C1496" s="21" t="str">
        <f t="shared" si="187"/>
        <v>体液免疫和细胞免疫的关系</v>
      </c>
      <c r="D1496" s="21" t="str">
        <f>IFERROR(IF(I1496=1,INDEX( {"chinese","english","math","physics","chemistry","biology","politics","history","geography"},MATCH(C1496,{"语文","英语","数学","物理","化学","生物","政治","历史","地理"},0)),IF(I1496=2,INDEX(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1496,{"单项选择","阅读理解","信息匹配","完形填空","短文填空","单句填空","短文改错","单句改错","句型转换","翻译短语","翻译句子","词汇/短语及固搭","完成句子","听力"},0)),"")), "")</f>
        <v/>
      </c>
      <c r="E1496" s="21" t="str">
        <f t="shared" si="188"/>
        <v>知识点</v>
      </c>
      <c r="F1496" s="21" t="str">
        <f t="shared" si="189"/>
        <v>恰</v>
      </c>
      <c r="G1496" s="21" t="str">
        <f>INDEX( {"body","discipline","area","topic","point"},MATCH(E1496,{"知识体","知识域","知识区","知识主题","知识点"},0))</f>
        <v>point</v>
      </c>
      <c r="H1496" s="21" t="str">
        <f>INDEX( {"super","just","sub","infras"},MATCH(F1496,{"超","恰","亚","次"},0))</f>
        <v>just</v>
      </c>
      <c r="I1496" s="21">
        <f>MATCH(E1496,{"知识体","知识域","知识区","知识主题","知识点"},0)-1</f>
        <v>4</v>
      </c>
      <c r="J1496" s="21">
        <f>MATCH(F1496,{"超","恰","亚","次"},0)-1</f>
        <v>1</v>
      </c>
      <c r="K1496" s="21" t="str">
        <f t="shared" si="190"/>
        <v>生物</v>
      </c>
      <c r="L1496" s="26" t="s">
        <v>2315</v>
      </c>
      <c r="M1496" s="23"/>
      <c r="N1496" s="23"/>
      <c r="O1496" s="24" t="str">
        <f t="shared" si="184"/>
        <v xml:space="preserve">
  - 
    name:  体液免疫和细胞免疫的关系
    title:  体液免疫和细胞免疫的关系
    description: 
    koLyro: point
    koLyri:  just
    son: </v>
      </c>
      <c r="P1496" s="27" t="str">
        <f t="shared" si="191"/>
        <v xml:space="preserve">
          - 
            name:  体液免疫和细胞免疫的关系
            title:  体液免疫和细胞免疫的关系
            description: 
            koLyro: point
            koLyri:  just
            son: </v>
      </c>
    </row>
    <row r="1497" spans="1:16" ht="15" customHeight="1">
      <c r="A1497" s="20">
        <f t="shared" si="185"/>
        <v>4</v>
      </c>
      <c r="B1497" s="21" t="str">
        <f t="shared" si="186"/>
        <v>知识点</v>
      </c>
      <c r="C1497" s="21" t="str">
        <f t="shared" si="187"/>
        <v>抗体、抗原、淋巴因子的比较</v>
      </c>
      <c r="D1497" s="21" t="str">
        <f>IFERROR(IF(I1497=1,INDEX( {"chinese","english","math","physics","chemistry","biology","politics","history","geography"},MATCH(C1497,{"语文","英语","数学","物理","化学","生物","政治","历史","地理"},0)),IF(I1497=2,INDEX(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1497,{"单项选择","阅读理解","信息匹配","完形填空","短文填空","单句填空","短文改错","单句改错","句型转换","翻译短语","翻译句子","词汇/短语及固搭","完成句子","听力"},0)),"")), "")</f>
        <v/>
      </c>
      <c r="E1497" s="21" t="str">
        <f t="shared" si="188"/>
        <v>知识点</v>
      </c>
      <c r="F1497" s="21" t="str">
        <f t="shared" si="189"/>
        <v>恰</v>
      </c>
      <c r="G1497" s="21" t="str">
        <f>INDEX( {"body","discipline","area","topic","point"},MATCH(E1497,{"知识体","知识域","知识区","知识主题","知识点"},0))</f>
        <v>point</v>
      </c>
      <c r="H1497" s="21" t="str">
        <f>INDEX( {"super","just","sub","infras"},MATCH(F1497,{"超","恰","亚","次"},0))</f>
        <v>just</v>
      </c>
      <c r="I1497" s="21">
        <f>MATCH(E1497,{"知识体","知识域","知识区","知识主题","知识点"},0)-1</f>
        <v>4</v>
      </c>
      <c r="J1497" s="21">
        <f>MATCH(F1497,{"超","恰","亚","次"},0)-1</f>
        <v>1</v>
      </c>
      <c r="K1497" s="21" t="str">
        <f t="shared" si="190"/>
        <v>生物</v>
      </c>
      <c r="L1497" s="26" t="s">
        <v>2316</v>
      </c>
      <c r="M1497" s="23"/>
      <c r="N1497" s="23"/>
      <c r="O1497" s="24" t="str">
        <f t="shared" si="184"/>
        <v xml:space="preserve">
  - 
    name:  抗体、抗原、淋巴因子的比较
    title:  抗体、抗原、淋巴因子的比较
    description: 
    koLyro: point
    koLyri:  just
    son: </v>
      </c>
      <c r="P1497" s="27" t="str">
        <f t="shared" si="191"/>
        <v xml:space="preserve">
          - 
            name:  抗体、抗原、淋巴因子的比较
            title:  抗体、抗原、淋巴因子的比较
            description: 
            koLyro: point
            koLyri:  just
            son: </v>
      </c>
    </row>
    <row r="1498" spans="1:16" ht="15" customHeight="1">
      <c r="A1498" s="20">
        <f t="shared" si="185"/>
        <v>4</v>
      </c>
      <c r="B1498" s="21" t="str">
        <f t="shared" si="186"/>
        <v>知识点</v>
      </c>
      <c r="C1498" s="21" t="str">
        <f t="shared" si="187"/>
        <v>免疫功能异常</v>
      </c>
      <c r="D1498" s="21" t="str">
        <f>IFERROR(IF(I1498=1,INDEX( {"chinese","english","math","physics","chemistry","biology","politics","history","geography"},MATCH(C1498,{"语文","英语","数学","物理","化学","生物","政治","历史","地理"},0)),IF(I1498=2,INDEX(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1498,{"单项选择","阅读理解","信息匹配","完形填空","短文填空","单句填空","短文改错","单句改错","句型转换","翻译短语","翻译句子","词汇/短语及固搭","完成句子","听力"},0)),"")), "")</f>
        <v/>
      </c>
      <c r="E1498" s="21" t="str">
        <f t="shared" si="188"/>
        <v>知识点</v>
      </c>
      <c r="F1498" s="21" t="str">
        <f t="shared" si="189"/>
        <v>恰</v>
      </c>
      <c r="G1498" s="21" t="str">
        <f>INDEX( {"body","discipline","area","topic","point"},MATCH(E1498,{"知识体","知识域","知识区","知识主题","知识点"},0))</f>
        <v>point</v>
      </c>
      <c r="H1498" s="21" t="str">
        <f>INDEX( {"super","just","sub","infras"},MATCH(F1498,{"超","恰","亚","次"},0))</f>
        <v>just</v>
      </c>
      <c r="I1498" s="21">
        <f>MATCH(E1498,{"知识体","知识域","知识区","知识主题","知识点"},0)-1</f>
        <v>4</v>
      </c>
      <c r="J1498" s="21">
        <f>MATCH(F1498,{"超","恰","亚","次"},0)-1</f>
        <v>1</v>
      </c>
      <c r="K1498" s="21" t="str">
        <f t="shared" si="190"/>
        <v>生物</v>
      </c>
      <c r="L1498" s="26" t="s">
        <v>2317</v>
      </c>
      <c r="M1498" s="23"/>
      <c r="N1498" s="23"/>
      <c r="O1498" s="24" t="str">
        <f t="shared" si="184"/>
        <v xml:space="preserve">
  - 
    name:  免疫功能异常
    title:  免疫功能异常
    description: 
    koLyro: point
    koLyri:  just
    son: </v>
      </c>
      <c r="P1498" s="27" t="str">
        <f t="shared" si="191"/>
        <v xml:space="preserve">
          - 
            name:  免疫功能异常
            title:  免疫功能异常
            description: 
            koLyro: point
            koLyri:  just
            son: </v>
      </c>
    </row>
    <row r="1499" spans="1:16" ht="15" customHeight="1">
      <c r="A1499" s="20">
        <f t="shared" si="185"/>
        <v>5</v>
      </c>
      <c r="B1499" s="21" t="str">
        <f t="shared" si="186"/>
        <v>知识亚点</v>
      </c>
      <c r="C1499" s="21" t="str">
        <f t="shared" si="187"/>
        <v>自身免疫病</v>
      </c>
      <c r="D1499" s="21" t="str">
        <f>IFERROR(IF(I1499=1,INDEX( {"chinese","english","math","physics","chemistry","biology","politics","history","geography"},MATCH(C1499,{"语文","英语","数学","物理","化学","生物","政治","历史","地理"},0)),IF(I1499=2,INDEX(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1499,{"单项选择","阅读理解","信息匹配","完形填空","短文填空","单句填空","短文改错","单句改错","句型转换","翻译短语","翻译句子","词汇/短语及固搭","完成句子","听力"},0)),"")), "")</f>
        <v/>
      </c>
      <c r="E1499" s="21" t="str">
        <f t="shared" si="188"/>
        <v>知识点</v>
      </c>
      <c r="F1499" s="21" t="str">
        <f t="shared" si="189"/>
        <v>亚</v>
      </c>
      <c r="G1499" s="21" t="str">
        <f>INDEX( {"body","discipline","area","topic","point"},MATCH(E1499,{"知识体","知识域","知识区","知识主题","知识点"},0))</f>
        <v>point</v>
      </c>
      <c r="H1499" s="21" t="str">
        <f>INDEX( {"super","just","sub","infras"},MATCH(F1499,{"超","恰","亚","次"},0))</f>
        <v>sub</v>
      </c>
      <c r="I1499" s="21">
        <f>MATCH(E1499,{"知识体","知识域","知识区","知识主题","知识点"},0)-1</f>
        <v>4</v>
      </c>
      <c r="J1499" s="21">
        <f>MATCH(F1499,{"超","恰","亚","次"},0)-1</f>
        <v>2</v>
      </c>
      <c r="K1499" s="21" t="str">
        <f t="shared" si="190"/>
        <v>生物</v>
      </c>
      <c r="L1499" s="26" t="s">
        <v>2318</v>
      </c>
      <c r="M1499" s="23"/>
      <c r="N1499" s="23"/>
      <c r="O1499" s="24" t="str">
        <f t="shared" si="184"/>
        <v xml:space="preserve">
  - 
    name:  自身免疫病
    title:  自身免疫病
    description: 
    koLyro: point
    koLyri:  sub
    son: </v>
      </c>
      <c r="P1499" s="27" t="str">
        <f t="shared" si="191"/>
        <v xml:space="preserve">
            - 
              name:  自身免疫病
              title:  自身免疫病
              description: 
              koLyro: point
              koLyri:  sub
              son: </v>
      </c>
    </row>
    <row r="1500" spans="1:16" ht="15" customHeight="1">
      <c r="A1500" s="20">
        <f t="shared" si="185"/>
        <v>5</v>
      </c>
      <c r="B1500" s="21" t="str">
        <f t="shared" si="186"/>
        <v>知识亚点</v>
      </c>
      <c r="C1500" s="21" t="str">
        <f t="shared" si="187"/>
        <v>过敏反应</v>
      </c>
      <c r="D1500" s="21" t="str">
        <f>IFERROR(IF(I1500=1,INDEX( {"chinese","english","math","physics","chemistry","biology","politics","history","geography"},MATCH(C1500,{"语文","英语","数学","物理","化学","生物","政治","历史","地理"},0)),IF(I1500=2,INDEX(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1500,{"单项选择","阅读理解","信息匹配","完形填空","短文填空","单句填空","短文改错","单句改错","句型转换","翻译短语","翻译句子","词汇/短语及固搭","完成句子","听力"},0)),"")), "")</f>
        <v/>
      </c>
      <c r="E1500" s="21" t="str">
        <f t="shared" si="188"/>
        <v>知识点</v>
      </c>
      <c r="F1500" s="21" t="str">
        <f t="shared" si="189"/>
        <v>亚</v>
      </c>
      <c r="G1500" s="21" t="str">
        <f>INDEX( {"body","discipline","area","topic","point"},MATCH(E1500,{"知识体","知识域","知识区","知识主题","知识点"},0))</f>
        <v>point</v>
      </c>
      <c r="H1500" s="21" t="str">
        <f>INDEX( {"super","just","sub","infras"},MATCH(F1500,{"超","恰","亚","次"},0))</f>
        <v>sub</v>
      </c>
      <c r="I1500" s="21">
        <f>MATCH(E1500,{"知识体","知识域","知识区","知识主题","知识点"},0)-1</f>
        <v>4</v>
      </c>
      <c r="J1500" s="21">
        <f>MATCH(F1500,{"超","恰","亚","次"},0)-1</f>
        <v>2</v>
      </c>
      <c r="K1500" s="21" t="str">
        <f t="shared" si="190"/>
        <v>生物</v>
      </c>
      <c r="L1500" s="26" t="s">
        <v>2319</v>
      </c>
      <c r="M1500" s="23"/>
      <c r="N1500" s="23"/>
      <c r="O1500" s="24" t="str">
        <f t="shared" si="184"/>
        <v xml:space="preserve">
  - 
    name:  过敏反应
    title:  过敏反应
    description: 
    koLyro: point
    koLyri:  sub
    son: </v>
      </c>
      <c r="P1500" s="27" t="str">
        <f t="shared" si="191"/>
        <v xml:space="preserve">
            - 
              name:  过敏反应
              title:  过敏反应
              description: 
              koLyro: point
              koLyri:  sub
              son: </v>
      </c>
    </row>
    <row r="1501" spans="1:16" ht="15" customHeight="1">
      <c r="A1501" s="20">
        <f t="shared" si="185"/>
        <v>5</v>
      </c>
      <c r="B1501" s="21" t="str">
        <f t="shared" si="186"/>
        <v>知识亚点</v>
      </c>
      <c r="C1501" s="21" t="str">
        <f t="shared" si="187"/>
        <v>免疫缺陷病</v>
      </c>
      <c r="D1501" s="21" t="str">
        <f>IFERROR(IF(I1501=1,INDEX( {"chinese","english","math","physics","chemistry","biology","politics","history","geography"},MATCH(C1501,{"语文","英语","数学","物理","化学","生物","政治","历史","地理"},0)),IF(I1501=2,INDEX(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1501,{"单项选择","阅读理解","信息匹配","完形填空","短文填空","单句填空","短文改错","单句改错","句型转换","翻译短语","翻译句子","词汇/短语及固搭","完成句子","听力"},0)),"")), "")</f>
        <v/>
      </c>
      <c r="E1501" s="21" t="str">
        <f t="shared" si="188"/>
        <v>知识点</v>
      </c>
      <c r="F1501" s="21" t="str">
        <f t="shared" si="189"/>
        <v>亚</v>
      </c>
      <c r="G1501" s="21" t="str">
        <f>INDEX( {"body","discipline","area","topic","point"},MATCH(E1501,{"知识体","知识域","知识区","知识主题","知识点"},0))</f>
        <v>point</v>
      </c>
      <c r="H1501" s="21" t="str">
        <f>INDEX( {"super","just","sub","infras"},MATCH(F1501,{"超","恰","亚","次"},0))</f>
        <v>sub</v>
      </c>
      <c r="I1501" s="21">
        <f>MATCH(E1501,{"知识体","知识域","知识区","知识主题","知识点"},0)-1</f>
        <v>4</v>
      </c>
      <c r="J1501" s="21">
        <f>MATCH(F1501,{"超","恰","亚","次"},0)-1</f>
        <v>2</v>
      </c>
      <c r="K1501" s="21" t="str">
        <f t="shared" si="190"/>
        <v>生物</v>
      </c>
      <c r="L1501" s="26" t="s">
        <v>2320</v>
      </c>
      <c r="M1501" s="23"/>
      <c r="N1501" s="23"/>
      <c r="O1501" s="24" t="str">
        <f t="shared" si="184"/>
        <v xml:space="preserve">
  - 
    name:  免疫缺陷病
    title:  免疫缺陷病
    description: 
    koLyro: point
    koLyri:  sub
    son: </v>
      </c>
      <c r="P1501" s="27" t="str">
        <f t="shared" si="191"/>
        <v xml:space="preserve">
            - 
              name:  免疫缺陷病
              title:  免疫缺陷病
              description: 
              koLyro: point
              koLyri:  sub
              son: </v>
      </c>
    </row>
    <row r="1502" spans="1:16" ht="15" customHeight="1">
      <c r="A1502" s="20">
        <f t="shared" si="185"/>
        <v>4</v>
      </c>
      <c r="B1502" s="21" t="str">
        <f t="shared" si="186"/>
        <v>知识点</v>
      </c>
      <c r="C1502" s="21" t="str">
        <f t="shared" si="187"/>
        <v>免疫学的应用</v>
      </c>
      <c r="D1502" s="21" t="str">
        <f>IFERROR(IF(I1502=1,INDEX( {"chinese","english","math","physics","chemistry","biology","politics","history","geography"},MATCH(C1502,{"语文","英语","数学","物理","化学","生物","政治","历史","地理"},0)),IF(I1502=2,INDEX(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1502,{"单项选择","阅读理解","信息匹配","完形填空","短文填空","单句填空","短文改错","单句改错","句型转换","翻译短语","翻译句子","词汇/短语及固搭","完成句子","听力"},0)),"")), "")</f>
        <v/>
      </c>
      <c r="E1502" s="21" t="str">
        <f t="shared" si="188"/>
        <v>知识点</v>
      </c>
      <c r="F1502" s="21" t="str">
        <f t="shared" si="189"/>
        <v>恰</v>
      </c>
      <c r="G1502" s="21" t="str">
        <f>INDEX( {"body","discipline","area","topic","point"},MATCH(E1502,{"知识体","知识域","知识区","知识主题","知识点"},0))</f>
        <v>point</v>
      </c>
      <c r="H1502" s="21" t="str">
        <f>INDEX( {"super","just","sub","infras"},MATCH(F1502,{"超","恰","亚","次"},0))</f>
        <v>just</v>
      </c>
      <c r="I1502" s="21">
        <f>MATCH(E1502,{"知识体","知识域","知识区","知识主题","知识点"},0)-1</f>
        <v>4</v>
      </c>
      <c r="J1502" s="21">
        <f>MATCH(F1502,{"超","恰","亚","次"},0)-1</f>
        <v>1</v>
      </c>
      <c r="K1502" s="21" t="str">
        <f t="shared" si="190"/>
        <v>生物</v>
      </c>
      <c r="L1502" s="26" t="s">
        <v>2321</v>
      </c>
      <c r="M1502" s="23"/>
      <c r="N1502" s="23"/>
      <c r="O1502" s="24" t="str">
        <f t="shared" si="184"/>
        <v xml:space="preserve">
  - 
    name:  免疫学的应用
    title:  免疫学的应用
    description: 
    koLyro: point
    koLyri:  just
    son: </v>
      </c>
      <c r="P1502" s="27" t="str">
        <f t="shared" si="191"/>
        <v xml:space="preserve">
          - 
            name:  免疫学的应用
            title:  免疫学的应用
            description: 
            koLyro: point
            koLyri:  just
            son: </v>
      </c>
    </row>
    <row r="1503" spans="1:16" ht="15" customHeight="1">
      <c r="A1503" s="20">
        <f t="shared" si="185"/>
        <v>4</v>
      </c>
      <c r="B1503" s="21" t="str">
        <f t="shared" si="186"/>
        <v>知识点</v>
      </c>
      <c r="C1503" s="21" t="str">
        <f t="shared" si="187"/>
        <v>艾滋病的流行与预防</v>
      </c>
      <c r="D1503" s="21" t="str">
        <f>IFERROR(IF(I1503=1,INDEX( {"chinese","english","math","physics","chemistry","biology","politics","history","geography"},MATCH(C1503,{"语文","英语","数学","物理","化学","生物","政治","历史","地理"},0)),IF(I1503=2,INDEX(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1503,{"单项选择","阅读理解","信息匹配","完形填空","短文填空","单句填空","短文改错","单句改错","句型转换","翻译短语","翻译句子","词汇/短语及固搭","完成句子","听力"},0)),"")), "")</f>
        <v/>
      </c>
      <c r="E1503" s="21" t="str">
        <f t="shared" si="188"/>
        <v>知识点</v>
      </c>
      <c r="F1503" s="21" t="str">
        <f t="shared" si="189"/>
        <v>恰</v>
      </c>
      <c r="G1503" s="21" t="str">
        <f>INDEX( {"body","discipline","area","topic","point"},MATCH(E1503,{"知识体","知识域","知识区","知识主题","知识点"},0))</f>
        <v>point</v>
      </c>
      <c r="H1503" s="21" t="str">
        <f>INDEX( {"super","just","sub","infras"},MATCH(F1503,{"超","恰","亚","次"},0))</f>
        <v>just</v>
      </c>
      <c r="I1503" s="21">
        <f>MATCH(E1503,{"知识体","知识域","知识区","知识主题","知识点"},0)-1</f>
        <v>4</v>
      </c>
      <c r="J1503" s="21">
        <f>MATCH(F1503,{"超","恰","亚","次"},0)-1</f>
        <v>1</v>
      </c>
      <c r="K1503" s="21" t="str">
        <f t="shared" si="190"/>
        <v>生物</v>
      </c>
      <c r="L1503" s="26" t="s">
        <v>2322</v>
      </c>
      <c r="M1503" s="23"/>
      <c r="N1503" s="23"/>
      <c r="O1503" s="24" t="str">
        <f t="shared" si="184"/>
        <v xml:space="preserve">
  - 
    name:  艾滋病的流行与预防
    title:  艾滋病的流行与预防
    description: 
    koLyro: point
    koLyri:  just
    son: </v>
      </c>
      <c r="P1503" s="27" t="str">
        <f t="shared" si="191"/>
        <v xml:space="preserve">
          - 
            name:  艾滋病的流行与预防
            title:  艾滋病的流行与预防
            description: 
            koLyro: point
            koLyri:  just
            son: </v>
      </c>
    </row>
    <row r="1504" spans="1:16" ht="15" customHeight="1">
      <c r="A1504" s="20">
        <f t="shared" si="185"/>
        <v>3</v>
      </c>
      <c r="B1504" s="21" t="str">
        <f t="shared" si="186"/>
        <v>知识主题</v>
      </c>
      <c r="C1504" s="21" t="str">
        <f t="shared" si="187"/>
        <v>6.植物的激素调节</v>
      </c>
      <c r="D1504" s="21" t="str">
        <f>IFERROR(IF(I1504=1,INDEX( {"chinese","english","math","physics","chemistry","biology","politics","history","geography"},MATCH(C1504,{"语文","英语","数学","物理","化学","生物","政治","历史","地理"},0)),IF(I1504=2,INDEX(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1504,{"单项选择","阅读理解","信息匹配","完形填空","短文填空","单句填空","短文改错","单句改错","句型转换","翻译短语","翻译句子","词汇/短语及固搭","完成句子","听力"},0)),"")), "")</f>
        <v/>
      </c>
      <c r="E1504" s="21" t="str">
        <f t="shared" si="188"/>
        <v>知识主题</v>
      </c>
      <c r="F1504" s="21" t="str">
        <f t="shared" si="189"/>
        <v>恰</v>
      </c>
      <c r="G1504" s="21" t="str">
        <f>INDEX( {"body","discipline","area","topic","point"},MATCH(E1504,{"知识体","知识域","知识区","知识主题","知识点"},0))</f>
        <v>topic</v>
      </c>
      <c r="H1504" s="21" t="str">
        <f>INDEX( {"super","just","sub","infras"},MATCH(F1504,{"超","恰","亚","次"},0))</f>
        <v>just</v>
      </c>
      <c r="I1504" s="21">
        <f>MATCH(E1504,{"知识体","知识域","知识区","知识主题","知识点"},0)-1</f>
        <v>3</v>
      </c>
      <c r="J1504" s="21">
        <f>MATCH(F1504,{"超","恰","亚","次"},0)-1</f>
        <v>1</v>
      </c>
      <c r="K1504" s="21" t="str">
        <f t="shared" si="190"/>
        <v>生物</v>
      </c>
      <c r="L1504" s="26" t="s">
        <v>2323</v>
      </c>
      <c r="M1504" s="23"/>
      <c r="N1504" s="23"/>
      <c r="O1504" s="24" t="str">
        <f t="shared" si="184"/>
        <v xml:space="preserve">
  - 
    name:  6.植物的激素调节
    title:  6.植物的激素调节
    description: 
    koLyro: topic
    koLyri:  just
    son: </v>
      </c>
      <c r="P1504" s="27" t="str">
        <f t="shared" si="191"/>
        <v xml:space="preserve">
        - 
          name:  6.植物的激素调节
          title:  6.植物的激素调节
          description: 
          koLyro: topic
          koLyri:  just
          son: </v>
      </c>
    </row>
    <row r="1505" spans="1:16" ht="15" customHeight="1">
      <c r="A1505" s="20">
        <f t="shared" si="185"/>
        <v>4</v>
      </c>
      <c r="B1505" s="21" t="str">
        <f t="shared" si="186"/>
        <v>知识点</v>
      </c>
      <c r="C1505" s="21" t="str">
        <f t="shared" si="187"/>
        <v>植物激素的概念</v>
      </c>
      <c r="D1505" s="21" t="str">
        <f>IFERROR(IF(I1505=1,INDEX( {"chinese","english","math","physics","chemistry","biology","politics","history","geography"},MATCH(C1505,{"语文","英语","数学","物理","化学","生物","政治","历史","地理"},0)),IF(I1505=2,INDEX(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1505,{"单项选择","阅读理解","信息匹配","完形填空","短文填空","单句填空","短文改错","单句改错","句型转换","翻译短语","翻译句子","词汇/短语及固搭","完成句子","听力"},0)),"")), "")</f>
        <v/>
      </c>
      <c r="E1505" s="21" t="str">
        <f t="shared" si="188"/>
        <v>知识点</v>
      </c>
      <c r="F1505" s="21" t="str">
        <f t="shared" si="189"/>
        <v>恰</v>
      </c>
      <c r="G1505" s="21" t="str">
        <f>INDEX( {"body","discipline","area","topic","point"},MATCH(E1505,{"知识体","知识域","知识区","知识主题","知识点"},0))</f>
        <v>point</v>
      </c>
      <c r="H1505" s="21" t="str">
        <f>INDEX( {"super","just","sub","infras"},MATCH(F1505,{"超","恰","亚","次"},0))</f>
        <v>just</v>
      </c>
      <c r="I1505" s="21">
        <f>MATCH(E1505,{"知识体","知识域","知识区","知识主题","知识点"},0)-1</f>
        <v>4</v>
      </c>
      <c r="J1505" s="21">
        <f>MATCH(F1505,{"超","恰","亚","次"},0)-1</f>
        <v>1</v>
      </c>
      <c r="K1505" s="21" t="str">
        <f t="shared" si="190"/>
        <v>生物</v>
      </c>
      <c r="L1505" s="26" t="s">
        <v>2324</v>
      </c>
      <c r="M1505" s="23"/>
      <c r="N1505" s="23"/>
      <c r="O1505" s="24" t="str">
        <f t="shared" si="184"/>
        <v xml:space="preserve">
  - 
    name:  植物激素的概念
    title:  植物激素的概念
    description: 
    koLyro: point
    koLyri:  just
    son: </v>
      </c>
      <c r="P1505" s="27" t="str">
        <f t="shared" si="191"/>
        <v xml:space="preserve">
          - 
            name:  植物激素的概念
            title:  植物激素的概念
            description: 
            koLyro: point
            koLyri:  just
            son: </v>
      </c>
    </row>
    <row r="1506" spans="1:16" ht="15" customHeight="1">
      <c r="A1506" s="20">
        <f t="shared" si="185"/>
        <v>4</v>
      </c>
      <c r="B1506" s="21" t="str">
        <f t="shared" si="186"/>
        <v>知识点</v>
      </c>
      <c r="C1506" s="21" t="str">
        <f t="shared" si="187"/>
        <v>植物激素与动物激素，生长素与生长激素的比较</v>
      </c>
      <c r="D1506" s="21" t="str">
        <f>IFERROR(IF(I1506=1,INDEX( {"chinese","english","math","physics","chemistry","biology","politics","history","geography"},MATCH(C1506,{"语文","英语","数学","物理","化学","生物","政治","历史","地理"},0)),IF(I1506=2,INDEX(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1506,{"单项选择","阅读理解","信息匹配","完形填空","短文填空","单句填空","短文改错","单句改错","句型转换","翻译短语","翻译句子","词汇/短语及固搭","完成句子","听力"},0)),"")), "")</f>
        <v/>
      </c>
      <c r="E1506" s="21" t="str">
        <f t="shared" si="188"/>
        <v>知识点</v>
      </c>
      <c r="F1506" s="21" t="str">
        <f t="shared" si="189"/>
        <v>恰</v>
      </c>
      <c r="G1506" s="21" t="str">
        <f>INDEX( {"body","discipline","area","topic","point"},MATCH(E1506,{"知识体","知识域","知识区","知识主题","知识点"},0))</f>
        <v>point</v>
      </c>
      <c r="H1506" s="21" t="str">
        <f>INDEX( {"super","just","sub","infras"},MATCH(F1506,{"超","恰","亚","次"},0))</f>
        <v>just</v>
      </c>
      <c r="I1506" s="21">
        <f>MATCH(E1506,{"知识体","知识域","知识区","知识主题","知识点"},0)-1</f>
        <v>4</v>
      </c>
      <c r="J1506" s="21">
        <f>MATCH(F1506,{"超","恰","亚","次"},0)-1</f>
        <v>1</v>
      </c>
      <c r="K1506" s="21" t="str">
        <f t="shared" si="190"/>
        <v>生物</v>
      </c>
      <c r="L1506" s="26" t="s">
        <v>2325</v>
      </c>
      <c r="M1506" s="23"/>
      <c r="N1506" s="23"/>
      <c r="O1506" s="24" t="str">
        <f t="shared" si="184"/>
        <v xml:space="preserve">
  - 
    name:  植物激素与动物激素，生长素与生长激素的比较
    title:  植物激素与动物激素，生长素与生长激素的比较
    description: 
    koLyro: point
    koLyri:  just
    son: </v>
      </c>
      <c r="P1506" s="27" t="str">
        <f t="shared" si="191"/>
        <v xml:space="preserve">
          - 
            name:  植物激素与动物激素，生长素与生长激素的比较
            title:  植物激素与动物激素，生长素与生长激素的比较
            description: 
            koLyro: point
            koLyri:  just
            son: </v>
      </c>
    </row>
    <row r="1507" spans="1:16" ht="15" customHeight="1">
      <c r="A1507" s="20">
        <f t="shared" si="185"/>
        <v>4</v>
      </c>
      <c r="B1507" s="21" t="str">
        <f t="shared" si="186"/>
        <v>知识点</v>
      </c>
      <c r="C1507" s="21" t="str">
        <f t="shared" si="187"/>
        <v>植物生长素的发现过程</v>
      </c>
      <c r="D1507" s="21" t="str">
        <f>IFERROR(IF(I1507=1,INDEX( {"chinese","english","math","physics","chemistry","biology","politics","history","geography"},MATCH(C1507,{"语文","英语","数学","物理","化学","生物","政治","历史","地理"},0)),IF(I1507=2,INDEX(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1507,{"单项选择","阅读理解","信息匹配","完形填空","短文填空","单句填空","短文改错","单句改错","句型转换","翻译短语","翻译句子","词汇/短语及固搭","完成句子","听力"},0)),"")), "")</f>
        <v/>
      </c>
      <c r="E1507" s="21" t="str">
        <f t="shared" si="188"/>
        <v>知识点</v>
      </c>
      <c r="F1507" s="21" t="str">
        <f t="shared" si="189"/>
        <v>恰</v>
      </c>
      <c r="G1507" s="21" t="str">
        <f>INDEX( {"body","discipline","area","topic","point"},MATCH(E1507,{"知识体","知识域","知识区","知识主题","知识点"},0))</f>
        <v>point</v>
      </c>
      <c r="H1507" s="21" t="str">
        <f>INDEX( {"super","just","sub","infras"},MATCH(F1507,{"超","恰","亚","次"},0))</f>
        <v>just</v>
      </c>
      <c r="I1507" s="21">
        <f>MATCH(E1507,{"知识体","知识域","知识区","知识主题","知识点"},0)-1</f>
        <v>4</v>
      </c>
      <c r="J1507" s="21">
        <f>MATCH(F1507,{"超","恰","亚","次"},0)-1</f>
        <v>1</v>
      </c>
      <c r="K1507" s="21" t="str">
        <f t="shared" si="190"/>
        <v>生物</v>
      </c>
      <c r="L1507" s="26" t="s">
        <v>2326</v>
      </c>
      <c r="M1507" s="23"/>
      <c r="N1507" s="23"/>
      <c r="O1507" s="24" t="str">
        <f t="shared" si="184"/>
        <v xml:space="preserve">
  - 
    name:  植物生长素的发现过程
    title:  植物生长素的发现过程
    description: 
    koLyro: point
    koLyri:  just
    son: </v>
      </c>
      <c r="P1507" s="27" t="str">
        <f t="shared" si="191"/>
        <v xml:space="preserve">
          - 
            name:  植物生长素的发现过程
            title:  植物生长素的发现过程
            description: 
            koLyro: point
            koLyri:  just
            son: </v>
      </c>
    </row>
    <row r="1508" spans="1:16" ht="15" customHeight="1">
      <c r="A1508" s="20">
        <f t="shared" si="185"/>
        <v>5</v>
      </c>
      <c r="B1508" s="21" t="str">
        <f t="shared" si="186"/>
        <v>知识亚点</v>
      </c>
      <c r="C1508" s="21" t="str">
        <f t="shared" si="187"/>
        <v>植物向光性的原因</v>
      </c>
      <c r="D1508" s="21" t="str">
        <f>IFERROR(IF(I1508=1,INDEX( {"chinese","english","math","physics","chemistry","biology","politics","history","geography"},MATCH(C1508,{"语文","英语","数学","物理","化学","生物","政治","历史","地理"},0)),IF(I1508=2,INDEX(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1508,{"单项选择","阅读理解","信息匹配","完形填空","短文填空","单句填空","短文改错","单句改错","句型转换","翻译短语","翻译句子","词汇/短语及固搭","完成句子","听力"},0)),"")), "")</f>
        <v/>
      </c>
      <c r="E1508" s="21" t="str">
        <f t="shared" si="188"/>
        <v>知识点</v>
      </c>
      <c r="F1508" s="21" t="str">
        <f t="shared" si="189"/>
        <v>亚</v>
      </c>
      <c r="G1508" s="21" t="str">
        <f>INDEX( {"body","discipline","area","topic","point"},MATCH(E1508,{"知识体","知识域","知识区","知识主题","知识点"},0))</f>
        <v>point</v>
      </c>
      <c r="H1508" s="21" t="str">
        <f>INDEX( {"super","just","sub","infras"},MATCH(F1508,{"超","恰","亚","次"},0))</f>
        <v>sub</v>
      </c>
      <c r="I1508" s="21">
        <f>MATCH(E1508,{"知识体","知识域","知识区","知识主题","知识点"},0)-1</f>
        <v>4</v>
      </c>
      <c r="J1508" s="21">
        <f>MATCH(F1508,{"超","恰","亚","次"},0)-1</f>
        <v>2</v>
      </c>
      <c r="K1508" s="21" t="str">
        <f t="shared" si="190"/>
        <v>生物</v>
      </c>
      <c r="L1508" s="26" t="s">
        <v>2327</v>
      </c>
      <c r="M1508" s="23"/>
      <c r="N1508" s="23"/>
      <c r="O1508" s="24" t="str">
        <f t="shared" si="184"/>
        <v xml:space="preserve">
  - 
    name:  植物向光性的原因
    title:  植物向光性的原因
    description: 
    koLyro: point
    koLyri:  sub
    son: </v>
      </c>
      <c r="P1508" s="27" t="str">
        <f t="shared" si="191"/>
        <v xml:space="preserve">
            - 
              name:  植物向光性的原因
              title:  植物向光性的原因
              description: 
              koLyro: point
              koLyri:  sub
              son: </v>
      </c>
    </row>
    <row r="1509" spans="1:16" ht="15" customHeight="1">
      <c r="A1509" s="20">
        <f t="shared" si="185"/>
        <v>4</v>
      </c>
      <c r="B1509" s="21" t="str">
        <f t="shared" si="186"/>
        <v>知识点</v>
      </c>
      <c r="C1509" s="21" t="str">
        <f t="shared" si="187"/>
        <v>有关生长素的实验探究与分析（植物的生长与弯曲现象）</v>
      </c>
      <c r="D1509" s="21" t="str">
        <f>IFERROR(IF(I1509=1,INDEX( {"chinese","english","math","physics","chemistry","biology","politics","history","geography"},MATCH(C1509,{"语文","英语","数学","物理","化学","生物","政治","历史","地理"},0)),IF(I1509=2,INDEX(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1509,{"单项选择","阅读理解","信息匹配","完形填空","短文填空","单句填空","短文改错","单句改错","句型转换","翻译短语","翻译句子","词汇/短语及固搭","完成句子","听力"},0)),"")), "")</f>
        <v/>
      </c>
      <c r="E1509" s="21" t="str">
        <f t="shared" si="188"/>
        <v>知识点</v>
      </c>
      <c r="F1509" s="21" t="str">
        <f t="shared" si="189"/>
        <v>恰</v>
      </c>
      <c r="G1509" s="21" t="str">
        <f>INDEX( {"body","discipline","area","topic","point"},MATCH(E1509,{"知识体","知识域","知识区","知识主题","知识点"},0))</f>
        <v>point</v>
      </c>
      <c r="H1509" s="21" t="str">
        <f>INDEX( {"super","just","sub","infras"},MATCH(F1509,{"超","恰","亚","次"},0))</f>
        <v>just</v>
      </c>
      <c r="I1509" s="21">
        <f>MATCH(E1509,{"知识体","知识域","知识区","知识主题","知识点"},0)-1</f>
        <v>4</v>
      </c>
      <c r="J1509" s="21">
        <f>MATCH(F1509,{"超","恰","亚","次"},0)-1</f>
        <v>1</v>
      </c>
      <c r="K1509" s="21" t="str">
        <f t="shared" si="190"/>
        <v>生物</v>
      </c>
      <c r="L1509" s="26" t="s">
        <v>2328</v>
      </c>
      <c r="M1509" s="23"/>
      <c r="N1509" s="23"/>
      <c r="O1509" s="24" t="str">
        <f t="shared" si="184"/>
        <v xml:space="preserve">
  - 
    name:  有关生长素的实验探究与分析（植物的生长与弯曲现象）
    title:  有关生长素的实验探究与分析（植物的生长与弯曲现象）
    description: 
    koLyro: point
    koLyri:  just
    son: </v>
      </c>
      <c r="P1509" s="27" t="str">
        <f t="shared" si="191"/>
        <v xml:space="preserve">
          - 
            name:  有关生长素的实验探究与分析（植物的生长与弯曲现象）
            title:  有关生长素的实验探究与分析（植物的生长与弯曲现象）
            description: 
            koLyro: point
            koLyri:  just
            son: </v>
      </c>
    </row>
    <row r="1510" spans="1:16" ht="15" customHeight="1">
      <c r="A1510" s="20">
        <f t="shared" si="185"/>
        <v>4</v>
      </c>
      <c r="B1510" s="21" t="str">
        <f t="shared" si="186"/>
        <v>知识点</v>
      </c>
      <c r="C1510" s="21" t="str">
        <f t="shared" si="187"/>
        <v>生长素的产生与分布</v>
      </c>
      <c r="D1510" s="21" t="str">
        <f>IFERROR(IF(I1510=1,INDEX( {"chinese","english","math","physics","chemistry","biology","politics","history","geography"},MATCH(C1510,{"语文","英语","数学","物理","化学","生物","政治","历史","地理"},0)),IF(I1510=2,INDEX(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1510,{"单项选择","阅读理解","信息匹配","完形填空","短文填空","单句填空","短文改错","单句改错","句型转换","翻译短语","翻译句子","词汇/短语及固搭","完成句子","听力"},0)),"")), "")</f>
        <v/>
      </c>
      <c r="E1510" s="21" t="str">
        <f t="shared" si="188"/>
        <v>知识点</v>
      </c>
      <c r="F1510" s="21" t="str">
        <f t="shared" si="189"/>
        <v>恰</v>
      </c>
      <c r="G1510" s="21" t="str">
        <f>INDEX( {"body","discipline","area","topic","point"},MATCH(E1510,{"知识体","知识域","知识区","知识主题","知识点"},0))</f>
        <v>point</v>
      </c>
      <c r="H1510" s="21" t="str">
        <f>INDEX( {"super","just","sub","infras"},MATCH(F1510,{"超","恰","亚","次"},0))</f>
        <v>just</v>
      </c>
      <c r="I1510" s="21">
        <f>MATCH(E1510,{"知识体","知识域","知识区","知识主题","知识点"},0)-1</f>
        <v>4</v>
      </c>
      <c r="J1510" s="21">
        <f>MATCH(F1510,{"超","恰","亚","次"},0)-1</f>
        <v>1</v>
      </c>
      <c r="K1510" s="21" t="str">
        <f t="shared" si="190"/>
        <v>生物</v>
      </c>
      <c r="L1510" s="26" t="s">
        <v>2329</v>
      </c>
      <c r="M1510" s="23"/>
      <c r="N1510" s="23"/>
      <c r="O1510" s="24" t="str">
        <f t="shared" si="184"/>
        <v xml:space="preserve">
  - 
    name:  生长素的产生与分布
    title:  生长素的产生与分布
    description: 
    koLyro: point
    koLyri:  just
    son: </v>
      </c>
      <c r="P1510" s="27" t="str">
        <f t="shared" si="191"/>
        <v xml:space="preserve">
          - 
            name:  生长素的产生与分布
            title:  生长素的产生与分布
            description: 
            koLyro: point
            koLyri:  just
            son: </v>
      </c>
    </row>
    <row r="1511" spans="1:16" ht="15" customHeight="1">
      <c r="A1511" s="20">
        <f t="shared" si="185"/>
        <v>4</v>
      </c>
      <c r="B1511" s="21" t="str">
        <f t="shared" si="186"/>
        <v>知识点</v>
      </c>
      <c r="C1511" s="21" t="str">
        <f t="shared" si="187"/>
        <v>生长素的生理作用</v>
      </c>
      <c r="D1511" s="21" t="str">
        <f>IFERROR(IF(I1511=1,INDEX( {"chinese","english","math","physics","chemistry","biology","politics","history","geography"},MATCH(C1511,{"语文","英语","数学","物理","化学","生物","政治","历史","地理"},0)),IF(I1511=2,INDEX(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1511,{"单项选择","阅读理解","信息匹配","完形填空","短文填空","单句填空","短文改错","单句改错","句型转换","翻译短语","翻译句子","词汇/短语及固搭","完成句子","听力"},0)),"")), "")</f>
        <v/>
      </c>
      <c r="E1511" s="21" t="str">
        <f t="shared" si="188"/>
        <v>知识点</v>
      </c>
      <c r="F1511" s="21" t="str">
        <f t="shared" si="189"/>
        <v>恰</v>
      </c>
      <c r="G1511" s="21" t="str">
        <f>INDEX( {"body","discipline","area","topic","point"},MATCH(E1511,{"知识体","知识域","知识区","知识主题","知识点"},0))</f>
        <v>point</v>
      </c>
      <c r="H1511" s="21" t="str">
        <f>INDEX( {"super","just","sub","infras"},MATCH(F1511,{"超","恰","亚","次"},0))</f>
        <v>just</v>
      </c>
      <c r="I1511" s="21">
        <f>MATCH(E1511,{"知识体","知识域","知识区","知识主题","知识点"},0)-1</f>
        <v>4</v>
      </c>
      <c r="J1511" s="21">
        <f>MATCH(F1511,{"超","恰","亚","次"},0)-1</f>
        <v>1</v>
      </c>
      <c r="K1511" s="21" t="str">
        <f t="shared" si="190"/>
        <v>生物</v>
      </c>
      <c r="L1511" s="26" t="s">
        <v>2330</v>
      </c>
      <c r="M1511" s="23"/>
      <c r="N1511" s="23"/>
      <c r="O1511" s="24" t="str">
        <f t="shared" si="184"/>
        <v xml:space="preserve">
  - 
    name:  生长素的生理作用
    title:  生长素的生理作用
    description: 
    koLyro: point
    koLyri:  just
    son: </v>
      </c>
      <c r="P1511" s="27" t="str">
        <f t="shared" si="191"/>
        <v xml:space="preserve">
          - 
            name:  生长素的生理作用
            title:  生长素的生理作用
            description: 
            koLyro: point
            koLyri:  just
            son: </v>
      </c>
    </row>
    <row r="1512" spans="1:16" ht="15" customHeight="1">
      <c r="A1512" s="20">
        <f t="shared" si="185"/>
        <v>5</v>
      </c>
      <c r="B1512" s="21" t="str">
        <f t="shared" si="186"/>
        <v>知识亚点</v>
      </c>
      <c r="C1512" s="21" t="str">
        <f t="shared" si="187"/>
        <v>生长素的作用特点：两重性</v>
      </c>
      <c r="D1512" s="21" t="str">
        <f>IFERROR(IF(I1512=1,INDEX( {"chinese","english","math","physics","chemistry","biology","politics","history","geography"},MATCH(C1512,{"语文","英语","数学","物理","化学","生物","政治","历史","地理"},0)),IF(I1512=2,INDEX(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1512,{"单项选择","阅读理解","信息匹配","完形填空","短文填空","单句填空","短文改错","单句改错","句型转换","翻译短语","翻译句子","词汇/短语及固搭","完成句子","听力"},0)),"")), "")</f>
        <v/>
      </c>
      <c r="E1512" s="21" t="str">
        <f t="shared" si="188"/>
        <v>知识点</v>
      </c>
      <c r="F1512" s="21" t="str">
        <f t="shared" si="189"/>
        <v>亚</v>
      </c>
      <c r="G1512" s="21" t="str">
        <f>INDEX( {"body","discipline","area","topic","point"},MATCH(E1512,{"知识体","知识域","知识区","知识主题","知识点"},0))</f>
        <v>point</v>
      </c>
      <c r="H1512" s="21" t="str">
        <f>INDEX( {"super","just","sub","infras"},MATCH(F1512,{"超","恰","亚","次"},0))</f>
        <v>sub</v>
      </c>
      <c r="I1512" s="21">
        <f>MATCH(E1512,{"知识体","知识域","知识区","知识主题","知识点"},0)-1</f>
        <v>4</v>
      </c>
      <c r="J1512" s="21">
        <f>MATCH(F1512,{"超","恰","亚","次"},0)-1</f>
        <v>2</v>
      </c>
      <c r="K1512" s="21" t="str">
        <f t="shared" si="190"/>
        <v>生物</v>
      </c>
      <c r="L1512" s="26" t="s">
        <v>2331</v>
      </c>
      <c r="M1512" s="23"/>
      <c r="N1512" s="23"/>
      <c r="O1512" s="24" t="str">
        <f t="shared" si="184"/>
        <v xml:space="preserve">
  - 
    name:  生长素的作用特点：两重性
    title:  生长素的作用特点：两重性
    description: 
    koLyro: point
    koLyri:  sub
    son: </v>
      </c>
      <c r="P1512" s="27" t="str">
        <f t="shared" si="191"/>
        <v xml:space="preserve">
            - 
              name:  生长素的作用特点：两重性
              title:  生长素的作用特点：两重性
              description: 
              koLyro: point
              koLyri:  sub
              son: </v>
      </c>
    </row>
    <row r="1513" spans="1:16" ht="15" customHeight="1">
      <c r="A1513" s="20">
        <f t="shared" si="185"/>
        <v>5</v>
      </c>
      <c r="B1513" s="21" t="str">
        <f t="shared" si="186"/>
        <v>知识亚点</v>
      </c>
      <c r="C1513" s="21" t="str">
        <f t="shared" si="187"/>
        <v>影响生长素生理作用的因素</v>
      </c>
      <c r="D1513" s="21" t="str">
        <f>IFERROR(IF(I1513=1,INDEX( {"chinese","english","math","physics","chemistry","biology","politics","history","geography"},MATCH(C1513,{"语文","英语","数学","物理","化学","生物","政治","历史","地理"},0)),IF(I1513=2,INDEX(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1513,{"单项选择","阅读理解","信息匹配","完形填空","短文填空","单句填空","短文改错","单句改错","句型转换","翻译短语","翻译句子","词汇/短语及固搭","完成句子","听力"},0)),"")), "")</f>
        <v/>
      </c>
      <c r="E1513" s="21" t="str">
        <f t="shared" si="188"/>
        <v>知识点</v>
      </c>
      <c r="F1513" s="21" t="str">
        <f t="shared" si="189"/>
        <v>亚</v>
      </c>
      <c r="G1513" s="21" t="str">
        <f>INDEX( {"body","discipline","area","topic","point"},MATCH(E1513,{"知识体","知识域","知识区","知识主题","知识点"},0))</f>
        <v>point</v>
      </c>
      <c r="H1513" s="21" t="str">
        <f>INDEX( {"super","just","sub","infras"},MATCH(F1513,{"超","恰","亚","次"},0))</f>
        <v>sub</v>
      </c>
      <c r="I1513" s="21">
        <f>MATCH(E1513,{"知识体","知识域","知识区","知识主题","知识点"},0)-1</f>
        <v>4</v>
      </c>
      <c r="J1513" s="21">
        <f>MATCH(F1513,{"超","恰","亚","次"},0)-1</f>
        <v>2</v>
      </c>
      <c r="K1513" s="21" t="str">
        <f t="shared" si="190"/>
        <v>生物</v>
      </c>
      <c r="L1513" s="26" t="s">
        <v>2332</v>
      </c>
      <c r="M1513" s="23"/>
      <c r="N1513" s="23"/>
      <c r="O1513" s="24" t="str">
        <f t="shared" si="184"/>
        <v xml:space="preserve">
  - 
    name:  影响生长素生理作用的因素
    title:  影响生长素生理作用的因素
    description: 
    koLyro: point
    koLyri:  sub
    son: </v>
      </c>
      <c r="P1513" s="27" t="str">
        <f t="shared" si="191"/>
        <v xml:space="preserve">
            - 
              name:  影响生长素生理作用的因素
              title:  影响生长素生理作用的因素
              description: 
              koLyro: point
              koLyri:  sub
              son: </v>
      </c>
    </row>
    <row r="1514" spans="1:16" ht="15" customHeight="1">
      <c r="A1514" s="20">
        <f t="shared" si="185"/>
        <v>5</v>
      </c>
      <c r="B1514" s="21" t="str">
        <f t="shared" si="186"/>
        <v>知识亚点</v>
      </c>
      <c r="C1514" s="21" t="str">
        <f t="shared" si="187"/>
        <v>顶端优势</v>
      </c>
      <c r="D1514" s="21" t="str">
        <f>IFERROR(IF(I1514=1,INDEX( {"chinese","english","math","physics","chemistry","biology","politics","history","geography"},MATCH(C1514,{"语文","英语","数学","物理","化学","生物","政治","历史","地理"},0)),IF(I1514=2,INDEX(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1514,{"单项选择","阅读理解","信息匹配","完形填空","短文填空","单句填空","短文改错","单句改错","句型转换","翻译短语","翻译句子","词汇/短语及固搭","完成句子","听力"},0)),"")), "")</f>
        <v/>
      </c>
      <c r="E1514" s="21" t="str">
        <f t="shared" si="188"/>
        <v>知识点</v>
      </c>
      <c r="F1514" s="21" t="str">
        <f t="shared" si="189"/>
        <v>亚</v>
      </c>
      <c r="G1514" s="21" t="str">
        <f>INDEX( {"body","discipline","area","topic","point"},MATCH(E1514,{"知识体","知识域","知识区","知识主题","知识点"},0))</f>
        <v>point</v>
      </c>
      <c r="H1514" s="21" t="str">
        <f>INDEX( {"super","just","sub","infras"},MATCH(F1514,{"超","恰","亚","次"},0))</f>
        <v>sub</v>
      </c>
      <c r="I1514" s="21">
        <f>MATCH(E1514,{"知识体","知识域","知识区","知识主题","知识点"},0)-1</f>
        <v>4</v>
      </c>
      <c r="J1514" s="21">
        <f>MATCH(F1514,{"超","恰","亚","次"},0)-1</f>
        <v>2</v>
      </c>
      <c r="K1514" s="21" t="str">
        <f t="shared" si="190"/>
        <v>生物</v>
      </c>
      <c r="L1514" s="26" t="s">
        <v>2333</v>
      </c>
      <c r="M1514" s="23"/>
      <c r="N1514" s="23"/>
      <c r="O1514" s="24" t="str">
        <f t="shared" si="184"/>
        <v xml:space="preserve">
  - 
    name:  顶端优势
    title:  顶端优势
    description: 
    koLyro: point
    koLyri:  sub
    son: </v>
      </c>
      <c r="P1514" s="27" t="str">
        <f t="shared" si="191"/>
        <v xml:space="preserve">
            - 
              name:  顶端优势
              title:  顶端优势
              description: 
              koLyro: point
              koLyri:  sub
              son: </v>
      </c>
    </row>
    <row r="1515" spans="1:16" ht="15" customHeight="1">
      <c r="A1515" s="20">
        <f t="shared" si="185"/>
        <v>5</v>
      </c>
      <c r="B1515" s="21" t="str">
        <f t="shared" si="186"/>
        <v>知识亚点</v>
      </c>
      <c r="C1515" s="21" t="str">
        <f t="shared" si="187"/>
        <v>根的向地性</v>
      </c>
      <c r="D1515" s="21" t="str">
        <f>IFERROR(IF(I1515=1,INDEX( {"chinese","english","math","physics","chemistry","biology","politics","history","geography"},MATCH(C1515,{"语文","英语","数学","物理","化学","生物","政治","历史","地理"},0)),IF(I1515=2,INDEX(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1515,{"单项选择","阅读理解","信息匹配","完形填空","短文填空","单句填空","短文改错","单句改错","句型转换","翻译短语","翻译句子","词汇/短语及固搭","完成句子","听力"},0)),"")), "")</f>
        <v/>
      </c>
      <c r="E1515" s="21" t="str">
        <f t="shared" si="188"/>
        <v>知识点</v>
      </c>
      <c r="F1515" s="21" t="str">
        <f t="shared" si="189"/>
        <v>亚</v>
      </c>
      <c r="G1515" s="21" t="str">
        <f>INDEX( {"body","discipline","area","topic","point"},MATCH(E1515,{"知识体","知识域","知识区","知识主题","知识点"},0))</f>
        <v>point</v>
      </c>
      <c r="H1515" s="21" t="str">
        <f>INDEX( {"super","just","sub","infras"},MATCH(F1515,{"超","恰","亚","次"},0))</f>
        <v>sub</v>
      </c>
      <c r="I1515" s="21">
        <f>MATCH(E1515,{"知识体","知识域","知识区","知识主题","知识点"},0)-1</f>
        <v>4</v>
      </c>
      <c r="J1515" s="21">
        <f>MATCH(F1515,{"超","恰","亚","次"},0)-1</f>
        <v>2</v>
      </c>
      <c r="K1515" s="21" t="str">
        <f t="shared" si="190"/>
        <v>生物</v>
      </c>
      <c r="L1515" s="26" t="s">
        <v>2334</v>
      </c>
      <c r="M1515" s="23"/>
      <c r="N1515" s="23"/>
      <c r="O1515" s="24" t="str">
        <f t="shared" si="184"/>
        <v xml:space="preserve">
  - 
    name:  根的向地性
    title:  根的向地性
    description: 
    koLyro: point
    koLyri:  sub
    son: </v>
      </c>
      <c r="P1515" s="27" t="str">
        <f t="shared" si="191"/>
        <v xml:space="preserve">
            - 
              name:  根的向地性
              title:  根的向地性
              description: 
              koLyro: point
              koLyri:  sub
              son: </v>
      </c>
    </row>
    <row r="1516" spans="1:16" ht="15" customHeight="1">
      <c r="A1516" s="20">
        <f t="shared" si="185"/>
        <v>5</v>
      </c>
      <c r="B1516" s="21" t="str">
        <f t="shared" si="186"/>
        <v>知识亚点</v>
      </c>
      <c r="C1516" s="21" t="str">
        <f t="shared" si="187"/>
        <v>茎的背地性</v>
      </c>
      <c r="D1516" s="21" t="str">
        <f>IFERROR(IF(I1516=1,INDEX( {"chinese","english","math","physics","chemistry","biology","politics","history","geography"},MATCH(C1516,{"语文","英语","数学","物理","化学","生物","政治","历史","地理"},0)),IF(I1516=2,INDEX(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1516,{"单项选择","阅读理解","信息匹配","完形填空","短文填空","单句填空","短文改错","单句改错","句型转换","翻译短语","翻译句子","词汇/短语及固搭","完成句子","听力"},0)),"")), "")</f>
        <v/>
      </c>
      <c r="E1516" s="21" t="str">
        <f t="shared" si="188"/>
        <v>知识点</v>
      </c>
      <c r="F1516" s="21" t="str">
        <f t="shared" si="189"/>
        <v>亚</v>
      </c>
      <c r="G1516" s="21" t="str">
        <f>INDEX( {"body","discipline","area","topic","point"},MATCH(E1516,{"知识体","知识域","知识区","知识主题","知识点"},0))</f>
        <v>point</v>
      </c>
      <c r="H1516" s="21" t="str">
        <f>INDEX( {"super","just","sub","infras"},MATCH(F1516,{"超","恰","亚","次"},0))</f>
        <v>sub</v>
      </c>
      <c r="I1516" s="21">
        <f>MATCH(E1516,{"知识体","知识域","知识区","知识主题","知识点"},0)-1</f>
        <v>4</v>
      </c>
      <c r="J1516" s="21">
        <f>MATCH(F1516,{"超","恰","亚","次"},0)-1</f>
        <v>2</v>
      </c>
      <c r="K1516" s="21" t="str">
        <f t="shared" si="190"/>
        <v>生物</v>
      </c>
      <c r="L1516" s="26" t="s">
        <v>2335</v>
      </c>
      <c r="M1516" s="23"/>
      <c r="N1516" s="23"/>
      <c r="O1516" s="24" t="str">
        <f t="shared" si="184"/>
        <v xml:space="preserve">
  - 
    name:  茎的背地性
    title:  茎的背地性
    description: 
    koLyro: point
    koLyri:  sub
    son: </v>
      </c>
      <c r="P1516" s="27" t="str">
        <f t="shared" si="191"/>
        <v xml:space="preserve">
            - 
              name:  茎的背地性
              title:  茎的背地性
              description: 
              koLyro: point
              koLyri:  sub
              son: </v>
      </c>
    </row>
    <row r="1517" spans="1:16" ht="15" customHeight="1">
      <c r="A1517" s="20">
        <f t="shared" si="185"/>
        <v>4</v>
      </c>
      <c r="B1517" s="21" t="str">
        <f t="shared" si="186"/>
        <v>知识点</v>
      </c>
      <c r="C1517" s="21" t="str">
        <f t="shared" si="187"/>
        <v>生长素的运输</v>
      </c>
      <c r="D1517" s="21" t="str">
        <f>IFERROR(IF(I1517=1,INDEX( {"chinese","english","math","physics","chemistry","biology","politics","history","geography"},MATCH(C1517,{"语文","英语","数学","物理","化学","生物","政治","历史","地理"},0)),IF(I1517=2,INDEX(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1517,{"单项选择","阅读理解","信息匹配","完形填空","短文填空","单句填空","短文改错","单句改错","句型转换","翻译短语","翻译句子","词汇/短语及固搭","完成句子","听力"},0)),"")), "")</f>
        <v/>
      </c>
      <c r="E1517" s="21" t="str">
        <f t="shared" si="188"/>
        <v>知识点</v>
      </c>
      <c r="F1517" s="21" t="str">
        <f t="shared" si="189"/>
        <v>恰</v>
      </c>
      <c r="G1517" s="21" t="str">
        <f>INDEX( {"body","discipline","area","topic","point"},MATCH(E1517,{"知识体","知识域","知识区","知识主题","知识点"},0))</f>
        <v>point</v>
      </c>
      <c r="H1517" s="21" t="str">
        <f>INDEX( {"super","just","sub","infras"},MATCH(F1517,{"超","恰","亚","次"},0))</f>
        <v>just</v>
      </c>
      <c r="I1517" s="21">
        <f>MATCH(E1517,{"知识体","知识域","知识区","知识主题","知识点"},0)-1</f>
        <v>4</v>
      </c>
      <c r="J1517" s="21">
        <f>MATCH(F1517,{"超","恰","亚","次"},0)-1</f>
        <v>1</v>
      </c>
      <c r="K1517" s="21" t="str">
        <f t="shared" si="190"/>
        <v>生物</v>
      </c>
      <c r="L1517" s="26" t="s">
        <v>2336</v>
      </c>
      <c r="M1517" s="23"/>
      <c r="N1517" s="23"/>
      <c r="O1517" s="24" t="str">
        <f t="shared" si="184"/>
        <v xml:space="preserve">
  - 
    name:  生长素的运输
    title:  生长素的运输
    description: 
    koLyro: point
    koLyri:  just
    son: </v>
      </c>
      <c r="P1517" s="27" t="str">
        <f t="shared" si="191"/>
        <v xml:space="preserve">
          - 
            name:  生长素的运输
            title:  生长素的运输
            description: 
            koLyro: point
            koLyri:  just
            son: </v>
      </c>
    </row>
    <row r="1518" spans="1:16" ht="15" customHeight="1">
      <c r="A1518" s="20">
        <f t="shared" si="185"/>
        <v>5</v>
      </c>
      <c r="B1518" s="21" t="str">
        <f t="shared" si="186"/>
        <v>知识亚点</v>
      </c>
      <c r="C1518" s="21" t="str">
        <f t="shared" si="187"/>
        <v>极性运输</v>
      </c>
      <c r="D1518" s="21" t="str">
        <f>IFERROR(IF(I1518=1,INDEX( {"chinese","english","math","physics","chemistry","biology","politics","history","geography"},MATCH(C1518,{"语文","英语","数学","物理","化学","生物","政治","历史","地理"},0)),IF(I1518=2,INDEX(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1518,{"单项选择","阅读理解","信息匹配","完形填空","短文填空","单句填空","短文改错","单句改错","句型转换","翻译短语","翻译句子","词汇/短语及固搭","完成句子","听力"},0)),"")), "")</f>
        <v/>
      </c>
      <c r="E1518" s="21" t="str">
        <f t="shared" si="188"/>
        <v>知识点</v>
      </c>
      <c r="F1518" s="21" t="str">
        <f t="shared" si="189"/>
        <v>亚</v>
      </c>
      <c r="G1518" s="21" t="str">
        <f>INDEX( {"body","discipline","area","topic","point"},MATCH(E1518,{"知识体","知识域","知识区","知识主题","知识点"},0))</f>
        <v>point</v>
      </c>
      <c r="H1518" s="21" t="str">
        <f>INDEX( {"super","just","sub","infras"},MATCH(F1518,{"超","恰","亚","次"},0))</f>
        <v>sub</v>
      </c>
      <c r="I1518" s="21">
        <f>MATCH(E1518,{"知识体","知识域","知识区","知识主题","知识点"},0)-1</f>
        <v>4</v>
      </c>
      <c r="J1518" s="21">
        <f>MATCH(F1518,{"超","恰","亚","次"},0)-1</f>
        <v>2</v>
      </c>
      <c r="K1518" s="21" t="str">
        <f t="shared" si="190"/>
        <v>生物</v>
      </c>
      <c r="L1518" s="26" t="s">
        <v>2337</v>
      </c>
      <c r="M1518" s="23"/>
      <c r="N1518" s="23"/>
      <c r="O1518" s="24" t="str">
        <f t="shared" si="184"/>
        <v xml:space="preserve">
  - 
    name:  极性运输
    title:  极性运输
    description: 
    koLyro: point
    koLyri:  sub
    son: </v>
      </c>
      <c r="P1518" s="27" t="str">
        <f t="shared" si="191"/>
        <v xml:space="preserve">
            - 
              name:  极性运输
              title:  极性运输
              description: 
              koLyro: point
              koLyri:  sub
              son: </v>
      </c>
    </row>
    <row r="1519" spans="1:16" ht="15" customHeight="1">
      <c r="A1519" s="20">
        <f t="shared" si="185"/>
        <v>5</v>
      </c>
      <c r="B1519" s="21" t="str">
        <f t="shared" si="186"/>
        <v>知识亚点</v>
      </c>
      <c r="C1519" s="21" t="str">
        <f t="shared" si="187"/>
        <v>非极性运输</v>
      </c>
      <c r="D1519" s="21" t="str">
        <f>IFERROR(IF(I1519=1,INDEX( {"chinese","english","math","physics","chemistry","biology","politics","history","geography"},MATCH(C1519,{"语文","英语","数学","物理","化学","生物","政治","历史","地理"},0)),IF(I1519=2,INDEX(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1519,{"单项选择","阅读理解","信息匹配","完形填空","短文填空","单句填空","短文改错","单句改错","句型转换","翻译短语","翻译句子","词汇/短语及固搭","完成句子","听力"},0)),"")), "")</f>
        <v/>
      </c>
      <c r="E1519" s="21" t="str">
        <f t="shared" si="188"/>
        <v>知识点</v>
      </c>
      <c r="F1519" s="21" t="str">
        <f t="shared" si="189"/>
        <v>亚</v>
      </c>
      <c r="G1519" s="21" t="str">
        <f>INDEX( {"body","discipline","area","topic","point"},MATCH(E1519,{"知识体","知识域","知识区","知识主题","知识点"},0))</f>
        <v>point</v>
      </c>
      <c r="H1519" s="21" t="str">
        <f>INDEX( {"super","just","sub","infras"},MATCH(F1519,{"超","恰","亚","次"},0))</f>
        <v>sub</v>
      </c>
      <c r="I1519" s="21">
        <f>MATCH(E1519,{"知识体","知识域","知识区","知识主题","知识点"},0)-1</f>
        <v>4</v>
      </c>
      <c r="J1519" s="21">
        <f>MATCH(F1519,{"超","恰","亚","次"},0)-1</f>
        <v>2</v>
      </c>
      <c r="K1519" s="21" t="str">
        <f t="shared" si="190"/>
        <v>生物</v>
      </c>
      <c r="L1519" s="26" t="s">
        <v>2338</v>
      </c>
      <c r="M1519" s="23"/>
      <c r="N1519" s="23"/>
      <c r="O1519" s="24" t="str">
        <f t="shared" si="184"/>
        <v xml:space="preserve">
  - 
    name:  非极性运输
    title:  非极性运输
    description: 
    koLyro: point
    koLyri:  sub
    son: </v>
      </c>
      <c r="P1519" s="27" t="str">
        <f t="shared" si="191"/>
        <v xml:space="preserve">
            - 
              name:  非极性运输
              title:  非极性运输
              description: 
              koLyro: point
              koLyri:  sub
              son: </v>
      </c>
    </row>
    <row r="1520" spans="1:16" ht="15" customHeight="1">
      <c r="A1520" s="20">
        <f t="shared" si="185"/>
        <v>5</v>
      </c>
      <c r="B1520" s="21" t="str">
        <f t="shared" si="186"/>
        <v>知识亚点</v>
      </c>
      <c r="C1520" s="21" t="str">
        <f t="shared" si="187"/>
        <v>横向运输</v>
      </c>
      <c r="D1520" s="21" t="str">
        <f>IFERROR(IF(I1520=1,INDEX( {"chinese","english","math","physics","chemistry","biology","politics","history","geography"},MATCH(C1520,{"语文","英语","数学","物理","化学","生物","政治","历史","地理"},0)),IF(I1520=2,INDEX(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1520,{"单项选择","阅读理解","信息匹配","完形填空","短文填空","单句填空","短文改错","单句改错","句型转换","翻译短语","翻译句子","词汇/短语及固搭","完成句子","听力"},0)),"")), "")</f>
        <v/>
      </c>
      <c r="E1520" s="21" t="str">
        <f t="shared" si="188"/>
        <v>知识点</v>
      </c>
      <c r="F1520" s="21" t="str">
        <f t="shared" si="189"/>
        <v>亚</v>
      </c>
      <c r="G1520" s="21" t="str">
        <f>INDEX( {"body","discipline","area","topic","point"},MATCH(E1520,{"知识体","知识域","知识区","知识主题","知识点"},0))</f>
        <v>point</v>
      </c>
      <c r="H1520" s="21" t="str">
        <f>INDEX( {"super","just","sub","infras"},MATCH(F1520,{"超","恰","亚","次"},0))</f>
        <v>sub</v>
      </c>
      <c r="I1520" s="21">
        <f>MATCH(E1520,{"知识体","知识域","知识区","知识主题","知识点"},0)-1</f>
        <v>4</v>
      </c>
      <c r="J1520" s="21">
        <f>MATCH(F1520,{"超","恰","亚","次"},0)-1</f>
        <v>2</v>
      </c>
      <c r="K1520" s="21" t="str">
        <f t="shared" si="190"/>
        <v>生物</v>
      </c>
      <c r="L1520" s="26" t="s">
        <v>2339</v>
      </c>
      <c r="M1520" s="23"/>
      <c r="N1520" s="23"/>
      <c r="O1520" s="24" t="str">
        <f t="shared" si="184"/>
        <v xml:space="preserve">
  - 
    name:  横向运输
    title:  横向运输
    description: 
    koLyro: point
    koLyri:  sub
    son: </v>
      </c>
      <c r="P1520" s="27" t="str">
        <f t="shared" si="191"/>
        <v xml:space="preserve">
            - 
              name:  横向运输
              title:  横向运输
              description: 
              koLyro: point
              koLyri:  sub
              son: </v>
      </c>
    </row>
    <row r="1521" spans="1:16" ht="15" customHeight="1">
      <c r="A1521" s="20">
        <f t="shared" si="185"/>
        <v>5</v>
      </c>
      <c r="B1521" s="21" t="str">
        <f t="shared" si="186"/>
        <v>知识亚点</v>
      </c>
      <c r="C1521" s="21" t="str">
        <f t="shared" si="187"/>
        <v>生长素的运输方式——主动运输</v>
      </c>
      <c r="D1521" s="21" t="str">
        <f>IFERROR(IF(I1521=1,INDEX( {"chinese","english","math","physics","chemistry","biology","politics","history","geography"},MATCH(C1521,{"语文","英语","数学","物理","化学","生物","政治","历史","地理"},0)),IF(I1521=2,INDEX(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1521,{"单项选择","阅读理解","信息匹配","完形填空","短文填空","单句填空","短文改错","单句改错","句型转换","翻译短语","翻译句子","词汇/短语及固搭","完成句子","听力"},0)),"")), "")</f>
        <v/>
      </c>
      <c r="E1521" s="21" t="str">
        <f t="shared" si="188"/>
        <v>知识点</v>
      </c>
      <c r="F1521" s="21" t="str">
        <f t="shared" si="189"/>
        <v>亚</v>
      </c>
      <c r="G1521" s="21" t="str">
        <f>INDEX( {"body","discipline","area","topic","point"},MATCH(E1521,{"知识体","知识域","知识区","知识主题","知识点"},0))</f>
        <v>point</v>
      </c>
      <c r="H1521" s="21" t="str">
        <f>INDEX( {"super","just","sub","infras"},MATCH(F1521,{"超","恰","亚","次"},0))</f>
        <v>sub</v>
      </c>
      <c r="I1521" s="21">
        <f>MATCH(E1521,{"知识体","知识域","知识区","知识主题","知识点"},0)-1</f>
        <v>4</v>
      </c>
      <c r="J1521" s="21">
        <f>MATCH(F1521,{"超","恰","亚","次"},0)-1</f>
        <v>2</v>
      </c>
      <c r="K1521" s="21" t="str">
        <f t="shared" si="190"/>
        <v>生物</v>
      </c>
      <c r="L1521" s="26" t="s">
        <v>2340</v>
      </c>
      <c r="M1521" s="23"/>
      <c r="N1521" s="23"/>
      <c r="O1521" s="24" t="str">
        <f t="shared" si="184"/>
        <v xml:space="preserve">
  - 
    name:  生长素的运输方式——主动运输
    title:  生长素的运输方式——主动运输
    description: 
    koLyro: point
    koLyri:  sub
    son: </v>
      </c>
      <c r="P1521" s="27" t="str">
        <f t="shared" si="191"/>
        <v xml:space="preserve">
            - 
              name:  生长素的运输方式——主动运输
              title:  生长素的运输方式——主动运输
              description: 
              koLyro: point
              koLyri:  sub
              son: </v>
      </c>
    </row>
    <row r="1522" spans="1:16" ht="15" customHeight="1">
      <c r="A1522" s="20">
        <f t="shared" si="185"/>
        <v>5</v>
      </c>
      <c r="B1522" s="21" t="str">
        <f t="shared" si="186"/>
        <v>知识亚点</v>
      </c>
      <c r="C1522" s="21" t="str">
        <f t="shared" si="187"/>
        <v>极性运输的实验验证</v>
      </c>
      <c r="D1522" s="21" t="str">
        <f>IFERROR(IF(I1522=1,INDEX( {"chinese","english","math","physics","chemistry","biology","politics","history","geography"},MATCH(C1522,{"语文","英语","数学","物理","化学","生物","政治","历史","地理"},0)),IF(I1522=2,INDEX(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1522,{"单项选择","阅读理解","信息匹配","完形填空","短文填空","单句填空","短文改错","单句改错","句型转换","翻译短语","翻译句子","词汇/短语及固搭","完成句子","听力"},0)),"")), "")</f>
        <v/>
      </c>
      <c r="E1522" s="21" t="str">
        <f t="shared" si="188"/>
        <v>知识点</v>
      </c>
      <c r="F1522" s="21" t="str">
        <f t="shared" si="189"/>
        <v>亚</v>
      </c>
      <c r="G1522" s="21" t="str">
        <f>INDEX( {"body","discipline","area","topic","point"},MATCH(E1522,{"知识体","知识域","知识区","知识主题","知识点"},0))</f>
        <v>point</v>
      </c>
      <c r="H1522" s="21" t="str">
        <f>INDEX( {"super","just","sub","infras"},MATCH(F1522,{"超","恰","亚","次"},0))</f>
        <v>sub</v>
      </c>
      <c r="I1522" s="21">
        <f>MATCH(E1522,{"知识体","知识域","知识区","知识主题","知识点"},0)-1</f>
        <v>4</v>
      </c>
      <c r="J1522" s="21">
        <f>MATCH(F1522,{"超","恰","亚","次"},0)-1</f>
        <v>2</v>
      </c>
      <c r="K1522" s="21" t="str">
        <f t="shared" si="190"/>
        <v>生物</v>
      </c>
      <c r="L1522" s="26" t="s">
        <v>2341</v>
      </c>
      <c r="M1522" s="23"/>
      <c r="N1522" s="23"/>
      <c r="O1522" s="24" t="str">
        <f t="shared" si="184"/>
        <v xml:space="preserve">
  - 
    name:  极性运输的实验验证
    title:  极性运输的实验验证
    description: 
    koLyro: point
    koLyri:  sub
    son: </v>
      </c>
      <c r="P1522" s="27" t="str">
        <f t="shared" si="191"/>
        <v xml:space="preserve">
            - 
              name:  极性运输的实验验证
              title:  极性运输的实验验证
              description: 
              koLyro: point
              koLyri:  sub
              son: </v>
      </c>
    </row>
    <row r="1523" spans="1:16" ht="15" customHeight="1">
      <c r="A1523" s="20">
        <f t="shared" si="185"/>
        <v>5</v>
      </c>
      <c r="B1523" s="21" t="str">
        <f t="shared" si="186"/>
        <v>知识亚点</v>
      </c>
      <c r="C1523" s="21" t="str">
        <f t="shared" si="187"/>
        <v>横向运输的实验验证</v>
      </c>
      <c r="D1523" s="21" t="str">
        <f>IFERROR(IF(I1523=1,INDEX( {"chinese","english","math","physics","chemistry","biology","politics","history","geography"},MATCH(C1523,{"语文","英语","数学","物理","化学","生物","政治","历史","地理"},0)),IF(I1523=2,INDEX(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1523,{"单项选择","阅读理解","信息匹配","完形填空","短文填空","单句填空","短文改错","单句改错","句型转换","翻译短语","翻译句子","词汇/短语及固搭","完成句子","听力"},0)),"")), "")</f>
        <v/>
      </c>
      <c r="E1523" s="21" t="str">
        <f t="shared" si="188"/>
        <v>知识点</v>
      </c>
      <c r="F1523" s="21" t="str">
        <f t="shared" si="189"/>
        <v>亚</v>
      </c>
      <c r="G1523" s="21" t="str">
        <f>INDEX( {"body","discipline","area","topic","point"},MATCH(E1523,{"知识体","知识域","知识区","知识主题","知识点"},0))</f>
        <v>point</v>
      </c>
      <c r="H1523" s="21" t="str">
        <f>INDEX( {"super","just","sub","infras"},MATCH(F1523,{"超","恰","亚","次"},0))</f>
        <v>sub</v>
      </c>
      <c r="I1523" s="21">
        <f>MATCH(E1523,{"知识体","知识域","知识区","知识主题","知识点"},0)-1</f>
        <v>4</v>
      </c>
      <c r="J1523" s="21">
        <f>MATCH(F1523,{"超","恰","亚","次"},0)-1</f>
        <v>2</v>
      </c>
      <c r="K1523" s="21" t="str">
        <f t="shared" si="190"/>
        <v>生物</v>
      </c>
      <c r="L1523" s="26" t="s">
        <v>2342</v>
      </c>
      <c r="M1523" s="23"/>
      <c r="N1523" s="23"/>
      <c r="O1523" s="24" t="str">
        <f t="shared" si="184"/>
        <v xml:space="preserve">
  - 
    name:  横向运输的实验验证
    title:  横向运输的实验验证
    description: 
    koLyro: point
    koLyri:  sub
    son: </v>
      </c>
      <c r="P1523" s="27" t="str">
        <f t="shared" si="191"/>
        <v xml:space="preserve">
            - 
              name:  横向运输的实验验证
              title:  横向运输的实验验证
              description: 
              koLyro: point
              koLyri:  sub
              son: </v>
      </c>
    </row>
    <row r="1524" spans="1:16" ht="15" customHeight="1">
      <c r="A1524" s="20">
        <f t="shared" si="185"/>
        <v>4</v>
      </c>
      <c r="B1524" s="21" t="str">
        <f t="shared" si="186"/>
        <v>知识点</v>
      </c>
      <c r="C1524" s="21" t="str">
        <f t="shared" si="187"/>
        <v>生长素生理作用的曲线分析</v>
      </c>
      <c r="D1524" s="21" t="str">
        <f>IFERROR(IF(I1524=1,INDEX( {"chinese","english","math","physics","chemistry","biology","politics","history","geography"},MATCH(C1524,{"语文","英语","数学","物理","化学","生物","政治","历史","地理"},0)),IF(I1524=2,INDEX(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1524,{"单项选择","阅读理解","信息匹配","完形填空","短文填空","单句填空","短文改错","单句改错","句型转换","翻译短语","翻译句子","词汇/短语及固搭","完成句子","听力"},0)),"")), "")</f>
        <v/>
      </c>
      <c r="E1524" s="21" t="str">
        <f t="shared" si="188"/>
        <v>知识点</v>
      </c>
      <c r="F1524" s="21" t="str">
        <f t="shared" si="189"/>
        <v>恰</v>
      </c>
      <c r="G1524" s="21" t="str">
        <f>INDEX( {"body","discipline","area","topic","point"},MATCH(E1524,{"知识体","知识域","知识区","知识主题","知识点"},0))</f>
        <v>point</v>
      </c>
      <c r="H1524" s="21" t="str">
        <f>INDEX( {"super","just","sub","infras"},MATCH(F1524,{"超","恰","亚","次"},0))</f>
        <v>just</v>
      </c>
      <c r="I1524" s="21">
        <f>MATCH(E1524,{"知识体","知识域","知识区","知识主题","知识点"},0)-1</f>
        <v>4</v>
      </c>
      <c r="J1524" s="21">
        <f>MATCH(F1524,{"超","恰","亚","次"},0)-1</f>
        <v>1</v>
      </c>
      <c r="K1524" s="21" t="str">
        <f t="shared" si="190"/>
        <v>生物</v>
      </c>
      <c r="L1524" s="26" t="s">
        <v>2343</v>
      </c>
      <c r="M1524" s="23"/>
      <c r="N1524" s="23"/>
      <c r="O1524" s="24" t="str">
        <f t="shared" si="184"/>
        <v xml:space="preserve">
  - 
    name:  生长素生理作用的曲线分析
    title:  生长素生理作用的曲线分析
    description: 
    koLyro: point
    koLyri:  just
    son: </v>
      </c>
      <c r="P1524" s="27" t="str">
        <f t="shared" si="191"/>
        <v xml:space="preserve">
          - 
            name:  生长素生理作用的曲线分析
            title:  生长素生理作用的曲线分析
            description: 
            koLyro: point
            koLyri:  just
            son: </v>
      </c>
    </row>
    <row r="1525" spans="1:16" ht="15" customHeight="1">
      <c r="A1525" s="20">
        <f t="shared" si="185"/>
        <v>5</v>
      </c>
      <c r="B1525" s="21" t="str">
        <f t="shared" si="186"/>
        <v>知识亚点</v>
      </c>
      <c r="C1525" s="21" t="str">
        <f t="shared" si="187"/>
        <v>根、茎、叶对生长素的反应敏感程度曲线分析</v>
      </c>
      <c r="D1525" s="21" t="str">
        <f>IFERROR(IF(I1525=1,INDEX( {"chinese","english","math","physics","chemistry","biology","politics","history","geography"},MATCH(C1525,{"语文","英语","数学","物理","化学","生物","政治","历史","地理"},0)),IF(I1525=2,INDEX(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1525,{"单项选择","阅读理解","信息匹配","完形填空","短文填空","单句填空","短文改错","单句改错","句型转换","翻译短语","翻译句子","词汇/短语及固搭","完成句子","听力"},0)),"")), "")</f>
        <v/>
      </c>
      <c r="E1525" s="21" t="str">
        <f t="shared" si="188"/>
        <v>知识点</v>
      </c>
      <c r="F1525" s="21" t="str">
        <f t="shared" si="189"/>
        <v>亚</v>
      </c>
      <c r="G1525" s="21" t="str">
        <f>INDEX( {"body","discipline","area","topic","point"},MATCH(E1525,{"知识体","知识域","知识区","知识主题","知识点"},0))</f>
        <v>point</v>
      </c>
      <c r="H1525" s="21" t="str">
        <f>INDEX( {"super","just","sub","infras"},MATCH(F1525,{"超","恰","亚","次"},0))</f>
        <v>sub</v>
      </c>
      <c r="I1525" s="21">
        <f>MATCH(E1525,{"知识体","知识域","知识区","知识主题","知识点"},0)-1</f>
        <v>4</v>
      </c>
      <c r="J1525" s="21">
        <f>MATCH(F1525,{"超","恰","亚","次"},0)-1</f>
        <v>2</v>
      </c>
      <c r="K1525" s="21" t="str">
        <f t="shared" si="190"/>
        <v>生物</v>
      </c>
      <c r="L1525" s="26" t="s">
        <v>2344</v>
      </c>
      <c r="M1525" s="23"/>
      <c r="N1525" s="23"/>
      <c r="O1525" s="24" t="str">
        <f t="shared" si="184"/>
        <v xml:space="preserve">
  - 
    name:  根、茎、叶对生长素的反应敏感程度曲线分析
    title:  根、茎、叶对生长素的反应敏感程度曲线分析
    description: 
    koLyro: point
    koLyri:  sub
    son: </v>
      </c>
      <c r="P1525" s="27" t="str">
        <f t="shared" si="191"/>
        <v xml:space="preserve">
            - 
              name:  根、茎、叶对生长素的反应敏感程度曲线分析
              title:  根、茎、叶对生长素的反应敏感程度曲线分析
              description: 
              koLyro: point
              koLyri:  sub
              son: </v>
      </c>
    </row>
    <row r="1526" spans="1:16" ht="15" customHeight="1">
      <c r="A1526" s="20">
        <f t="shared" si="185"/>
        <v>5</v>
      </c>
      <c r="B1526" s="21" t="str">
        <f t="shared" si="186"/>
        <v>知识亚点</v>
      </c>
      <c r="C1526" s="21" t="str">
        <f t="shared" si="187"/>
        <v>生长素作用的两重性曲线分析</v>
      </c>
      <c r="D1526" s="21" t="str">
        <f>IFERROR(IF(I1526=1,INDEX( {"chinese","english","math","physics","chemistry","biology","politics","history","geography"},MATCH(C1526,{"语文","英语","数学","物理","化学","生物","政治","历史","地理"},0)),IF(I1526=2,INDEX(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1526,{"单项选择","阅读理解","信息匹配","完形填空","短文填空","单句填空","短文改错","单句改错","句型转换","翻译短语","翻译句子","词汇/短语及固搭","完成句子","听力"},0)),"")), "")</f>
        <v/>
      </c>
      <c r="E1526" s="21" t="str">
        <f t="shared" si="188"/>
        <v>知识点</v>
      </c>
      <c r="F1526" s="21" t="str">
        <f t="shared" si="189"/>
        <v>亚</v>
      </c>
      <c r="G1526" s="21" t="str">
        <f>INDEX( {"body","discipline","area","topic","point"},MATCH(E1526,{"知识体","知识域","知识区","知识主题","知识点"},0))</f>
        <v>point</v>
      </c>
      <c r="H1526" s="21" t="str">
        <f>INDEX( {"super","just","sub","infras"},MATCH(F1526,{"超","恰","亚","次"},0))</f>
        <v>sub</v>
      </c>
      <c r="I1526" s="21">
        <f>MATCH(E1526,{"知识体","知识域","知识区","知识主题","知识点"},0)-1</f>
        <v>4</v>
      </c>
      <c r="J1526" s="21">
        <f>MATCH(F1526,{"超","恰","亚","次"},0)-1</f>
        <v>2</v>
      </c>
      <c r="K1526" s="21" t="str">
        <f t="shared" si="190"/>
        <v>生物</v>
      </c>
      <c r="L1526" s="26" t="s">
        <v>2345</v>
      </c>
      <c r="M1526" s="23"/>
      <c r="N1526" s="23"/>
      <c r="O1526" s="24" t="str">
        <f t="shared" si="184"/>
        <v xml:space="preserve">
  - 
    name:  生长素作用的两重性曲线分析
    title:  生长素作用的两重性曲线分析
    description: 
    koLyro: point
    koLyri:  sub
    son: </v>
      </c>
      <c r="P1526" s="27" t="str">
        <f t="shared" si="191"/>
        <v xml:space="preserve">
            - 
              name:  生长素作用的两重性曲线分析
              title:  生长素作用的两重性曲线分析
              description: 
              koLyro: point
              koLyri:  sub
              son: </v>
      </c>
    </row>
    <row r="1527" spans="1:16" ht="15" customHeight="1">
      <c r="A1527" s="20">
        <f t="shared" si="185"/>
        <v>4</v>
      </c>
      <c r="B1527" s="21" t="str">
        <f t="shared" si="186"/>
        <v>知识点</v>
      </c>
      <c r="C1527" s="21" t="str">
        <f t="shared" si="187"/>
        <v>生长素类似物的概念及在农业生产中的应用</v>
      </c>
      <c r="D1527" s="21" t="str">
        <f>IFERROR(IF(I1527=1,INDEX( {"chinese","english","math","physics","chemistry","biology","politics","history","geography"},MATCH(C1527,{"语文","英语","数学","物理","化学","生物","政治","历史","地理"},0)),IF(I1527=2,INDEX(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1527,{"单项选择","阅读理解","信息匹配","完形填空","短文填空","单句填空","短文改错","单句改错","句型转换","翻译短语","翻译句子","词汇/短语及固搭","完成句子","听力"},0)),"")), "")</f>
        <v/>
      </c>
      <c r="E1527" s="21" t="str">
        <f t="shared" si="188"/>
        <v>知识点</v>
      </c>
      <c r="F1527" s="21" t="str">
        <f t="shared" si="189"/>
        <v>恰</v>
      </c>
      <c r="G1527" s="21" t="str">
        <f>INDEX( {"body","discipline","area","topic","point"},MATCH(E1527,{"知识体","知识域","知识区","知识主题","知识点"},0))</f>
        <v>point</v>
      </c>
      <c r="H1527" s="21" t="str">
        <f>INDEX( {"super","just","sub","infras"},MATCH(F1527,{"超","恰","亚","次"},0))</f>
        <v>just</v>
      </c>
      <c r="I1527" s="21">
        <f>MATCH(E1527,{"知识体","知识域","知识区","知识主题","知识点"},0)-1</f>
        <v>4</v>
      </c>
      <c r="J1527" s="21">
        <f>MATCH(F1527,{"超","恰","亚","次"},0)-1</f>
        <v>1</v>
      </c>
      <c r="K1527" s="21" t="str">
        <f t="shared" si="190"/>
        <v>生物</v>
      </c>
      <c r="L1527" s="26" t="s">
        <v>2346</v>
      </c>
      <c r="M1527" s="23"/>
      <c r="N1527" s="23"/>
      <c r="O1527" s="24" t="str">
        <f t="shared" si="184"/>
        <v xml:space="preserve">
  - 
    name:  生长素类似物的概念及在农业生产中的应用
    title:  生长素类似物的概念及在农业生产中的应用
    description: 
    koLyro: point
    koLyri:  just
    son: </v>
      </c>
      <c r="P1527" s="27" t="str">
        <f t="shared" si="191"/>
        <v xml:space="preserve">
          - 
            name:  生长素类似物的概念及在农业生产中的应用
            title:  生长素类似物的概念及在农业生产中的应用
            description: 
            koLyro: point
            koLyri:  just
            son: </v>
      </c>
    </row>
    <row r="1528" spans="1:16" ht="15" customHeight="1">
      <c r="A1528" s="20">
        <f t="shared" si="185"/>
        <v>4</v>
      </c>
      <c r="B1528" s="21" t="str">
        <f t="shared" si="186"/>
        <v>知识点</v>
      </c>
      <c r="C1528" s="21" t="str">
        <f t="shared" si="187"/>
        <v>形态学上端和形态学下端</v>
      </c>
      <c r="D1528" s="21" t="str">
        <f>IFERROR(IF(I1528=1,INDEX( {"chinese","english","math","physics","chemistry","biology","politics","history","geography"},MATCH(C1528,{"语文","英语","数学","物理","化学","生物","政治","历史","地理"},0)),IF(I1528=2,INDEX(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1528,{"单项选择","阅读理解","信息匹配","完形填空","短文填空","单句填空","短文改错","单句改错","句型转换","翻译短语","翻译句子","词汇/短语及固搭","完成句子","听力"},0)),"")), "")</f>
        <v/>
      </c>
      <c r="E1528" s="21" t="str">
        <f t="shared" si="188"/>
        <v>知识点</v>
      </c>
      <c r="F1528" s="21" t="str">
        <f t="shared" si="189"/>
        <v>恰</v>
      </c>
      <c r="G1528" s="21" t="str">
        <f>INDEX( {"body","discipline","area","topic","point"},MATCH(E1528,{"知识体","知识域","知识区","知识主题","知识点"},0))</f>
        <v>point</v>
      </c>
      <c r="H1528" s="21" t="str">
        <f>INDEX( {"super","just","sub","infras"},MATCH(F1528,{"超","恰","亚","次"},0))</f>
        <v>just</v>
      </c>
      <c r="I1528" s="21">
        <f>MATCH(E1528,{"知识体","知识域","知识区","知识主题","知识点"},0)-1</f>
        <v>4</v>
      </c>
      <c r="J1528" s="21">
        <f>MATCH(F1528,{"超","恰","亚","次"},0)-1</f>
        <v>1</v>
      </c>
      <c r="K1528" s="21" t="str">
        <f t="shared" si="190"/>
        <v>生物</v>
      </c>
      <c r="L1528" s="26" t="s">
        <v>2347</v>
      </c>
      <c r="M1528" s="23"/>
      <c r="N1528" s="23"/>
      <c r="O1528" s="24" t="str">
        <f t="shared" si="184"/>
        <v xml:space="preserve">
  - 
    name:  形态学上端和形态学下端
    title:  形态学上端和形态学下端
    description: 
    koLyro: point
    koLyri:  just
    son: </v>
      </c>
      <c r="P1528" s="27" t="str">
        <f t="shared" si="191"/>
        <v xml:space="preserve">
          - 
            name:  形态学上端和形态学下端
            title:  形态学上端和形态学下端
            description: 
            koLyro: point
            koLyri:  just
            son: </v>
      </c>
    </row>
    <row r="1529" spans="1:16" ht="15" customHeight="1">
      <c r="A1529" s="20">
        <f t="shared" si="185"/>
        <v>4</v>
      </c>
      <c r="B1529" s="21" t="str">
        <f t="shared" si="186"/>
        <v>知识点</v>
      </c>
      <c r="C1529" s="21" t="str">
        <f t="shared" si="187"/>
        <v>实验：探索生长素类似物促进扦插枝条生根的最适浓度</v>
      </c>
      <c r="D1529" s="21" t="str">
        <f>IFERROR(IF(I1529=1,INDEX( {"chinese","english","math","physics","chemistry","biology","politics","history","geography"},MATCH(C1529,{"语文","英语","数学","物理","化学","生物","政治","历史","地理"},0)),IF(I1529=2,INDEX(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1529,{"单项选择","阅读理解","信息匹配","完形填空","短文填空","单句填空","短文改错","单句改错","句型转换","翻译短语","翻译句子","词汇/短语及固搭","完成句子","听力"},0)),"")), "")</f>
        <v/>
      </c>
      <c r="E1529" s="21" t="str">
        <f t="shared" si="188"/>
        <v>知识点</v>
      </c>
      <c r="F1529" s="21" t="str">
        <f t="shared" si="189"/>
        <v>恰</v>
      </c>
      <c r="G1529" s="21" t="str">
        <f>INDEX( {"body","discipline","area","topic","point"},MATCH(E1529,{"知识体","知识域","知识区","知识主题","知识点"},0))</f>
        <v>point</v>
      </c>
      <c r="H1529" s="21" t="str">
        <f>INDEX( {"super","just","sub","infras"},MATCH(F1529,{"超","恰","亚","次"},0))</f>
        <v>just</v>
      </c>
      <c r="I1529" s="21">
        <f>MATCH(E1529,{"知识体","知识域","知识区","知识主题","知识点"},0)-1</f>
        <v>4</v>
      </c>
      <c r="J1529" s="21">
        <f>MATCH(F1529,{"超","恰","亚","次"},0)-1</f>
        <v>1</v>
      </c>
      <c r="K1529" s="21" t="str">
        <f t="shared" si="190"/>
        <v>生物</v>
      </c>
      <c r="L1529" s="26" t="s">
        <v>2348</v>
      </c>
      <c r="M1529" s="23"/>
      <c r="N1529" s="23"/>
      <c r="O1529" s="24" t="str">
        <f t="shared" si="184"/>
        <v xml:space="preserve">
  - 
    name:  实验：探索生长素类似物促进扦插枝条生根的最适浓度
    title:  实验：探索生长素类似物促进扦插枝条生根的最适浓度
    description: 
    koLyro: point
    koLyri:  just
    son: </v>
      </c>
      <c r="P1529" s="27" t="str">
        <f t="shared" si="191"/>
        <v xml:space="preserve">
          - 
            name:  实验：探索生长素类似物促进扦插枝条生根的最适浓度
            title:  实验：探索生长素类似物促进扦插枝条生根的最适浓度
            description: 
            koLyro: point
            koLyri:  just
            son: </v>
      </c>
    </row>
    <row r="1530" spans="1:16" ht="15" customHeight="1">
      <c r="A1530" s="20">
        <f t="shared" si="185"/>
        <v>4</v>
      </c>
      <c r="B1530" s="21" t="str">
        <f t="shared" si="186"/>
        <v>知识点</v>
      </c>
      <c r="C1530" s="21" t="str">
        <f t="shared" si="187"/>
        <v>植物激素种类、合成部位和生理功能</v>
      </c>
      <c r="D1530" s="21" t="str">
        <f>IFERROR(IF(I1530=1,INDEX( {"chinese","english","math","physics","chemistry","biology","politics","history","geography"},MATCH(C1530,{"语文","英语","数学","物理","化学","生物","政治","历史","地理"},0)),IF(I1530=2,INDEX(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1530,{"单项选择","阅读理解","信息匹配","完形填空","短文填空","单句填空","短文改错","单句改错","句型转换","翻译短语","翻译句子","词汇/短语及固搭","完成句子","听力"},0)),"")), "")</f>
        <v/>
      </c>
      <c r="E1530" s="21" t="str">
        <f t="shared" si="188"/>
        <v>知识点</v>
      </c>
      <c r="F1530" s="21" t="str">
        <f t="shared" si="189"/>
        <v>恰</v>
      </c>
      <c r="G1530" s="21" t="str">
        <f>INDEX( {"body","discipline","area","topic","point"},MATCH(E1530,{"知识体","知识域","知识区","知识主题","知识点"},0))</f>
        <v>point</v>
      </c>
      <c r="H1530" s="21" t="str">
        <f>INDEX( {"super","just","sub","infras"},MATCH(F1530,{"超","恰","亚","次"},0))</f>
        <v>just</v>
      </c>
      <c r="I1530" s="21">
        <f>MATCH(E1530,{"知识体","知识域","知识区","知识主题","知识点"},0)-1</f>
        <v>4</v>
      </c>
      <c r="J1530" s="21">
        <f>MATCH(F1530,{"超","恰","亚","次"},0)-1</f>
        <v>1</v>
      </c>
      <c r="K1530" s="21" t="str">
        <f t="shared" si="190"/>
        <v>生物</v>
      </c>
      <c r="L1530" s="26" t="s">
        <v>2349</v>
      </c>
      <c r="M1530" s="23"/>
      <c r="N1530" s="23"/>
      <c r="O1530" s="24" t="str">
        <f t="shared" si="184"/>
        <v xml:space="preserve">
  - 
    name:  植物激素种类、合成部位和生理功能
    title:  植物激素种类、合成部位和生理功能
    description: 
    koLyro: point
    koLyri:  just
    son: </v>
      </c>
      <c r="P1530" s="27" t="str">
        <f t="shared" si="191"/>
        <v xml:space="preserve">
          - 
            name:  植物激素种类、合成部位和生理功能
            title:  植物激素种类、合成部位和生理功能
            description: 
            koLyro: point
            koLyri:  just
            son: </v>
      </c>
    </row>
    <row r="1531" spans="1:16" ht="15" customHeight="1">
      <c r="A1531" s="20">
        <f t="shared" si="185"/>
        <v>4</v>
      </c>
      <c r="B1531" s="21" t="str">
        <f t="shared" si="186"/>
        <v>知识点</v>
      </c>
      <c r="C1531" s="21" t="str">
        <f t="shared" si="187"/>
        <v>植物激素间的相互作用</v>
      </c>
      <c r="D1531" s="21" t="str">
        <f>IFERROR(IF(I1531=1,INDEX( {"chinese","english","math","physics","chemistry","biology","politics","history","geography"},MATCH(C1531,{"语文","英语","数学","物理","化学","生物","政治","历史","地理"},0)),IF(I1531=2,INDEX(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1531,{"单项选择","阅读理解","信息匹配","完形填空","短文填空","单句填空","短文改错","单句改错","句型转换","翻译短语","翻译句子","词汇/短语及固搭","完成句子","听力"},0)),"")), "")</f>
        <v/>
      </c>
      <c r="E1531" s="21" t="str">
        <f t="shared" si="188"/>
        <v>知识点</v>
      </c>
      <c r="F1531" s="21" t="str">
        <f t="shared" si="189"/>
        <v>恰</v>
      </c>
      <c r="G1531" s="21" t="str">
        <f>INDEX( {"body","discipline","area","topic","point"},MATCH(E1531,{"知识体","知识域","知识区","知识主题","知识点"},0))</f>
        <v>point</v>
      </c>
      <c r="H1531" s="21" t="str">
        <f>INDEX( {"super","just","sub","infras"},MATCH(F1531,{"超","恰","亚","次"},0))</f>
        <v>just</v>
      </c>
      <c r="I1531" s="21">
        <f>MATCH(E1531,{"知识体","知识域","知识区","知识主题","知识点"},0)-1</f>
        <v>4</v>
      </c>
      <c r="J1531" s="21">
        <f>MATCH(F1531,{"超","恰","亚","次"},0)-1</f>
        <v>1</v>
      </c>
      <c r="K1531" s="21" t="str">
        <f t="shared" si="190"/>
        <v>生物</v>
      </c>
      <c r="L1531" s="26" t="s">
        <v>2350</v>
      </c>
      <c r="M1531" s="23"/>
      <c r="N1531" s="23"/>
      <c r="O1531" s="24" t="str">
        <f t="shared" si="184"/>
        <v xml:space="preserve">
  - 
    name:  植物激素间的相互作用
    title:  植物激素间的相互作用
    description: 
    koLyro: point
    koLyri:  just
    son: </v>
      </c>
      <c r="P1531" s="27" t="str">
        <f t="shared" si="191"/>
        <v xml:space="preserve">
          - 
            name:  植物激素间的相互作用
            title:  植物激素间的相互作用
            description: 
            koLyro: point
            koLyri:  just
            son: </v>
      </c>
    </row>
    <row r="1532" spans="1:16" ht="15" customHeight="1">
      <c r="A1532" s="20">
        <f t="shared" si="185"/>
        <v>4</v>
      </c>
      <c r="B1532" s="21" t="str">
        <f t="shared" si="186"/>
        <v>知识点</v>
      </c>
      <c r="C1532" s="21" t="str">
        <f t="shared" si="187"/>
        <v>植物生长调节剂</v>
      </c>
      <c r="D1532" s="21" t="str">
        <f>IFERROR(IF(I1532=1,INDEX( {"chinese","english","math","physics","chemistry","biology","politics","history","geography"},MATCH(C1532,{"语文","英语","数学","物理","化学","生物","政治","历史","地理"},0)),IF(I1532=2,INDEX(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1532,{"单项选择","阅读理解","信息匹配","完形填空","短文填空","单句填空","短文改错","单句改错","句型转换","翻译短语","翻译句子","词汇/短语及固搭","完成句子","听力"},0)),"")), "")</f>
        <v/>
      </c>
      <c r="E1532" s="21" t="str">
        <f t="shared" si="188"/>
        <v>知识点</v>
      </c>
      <c r="F1532" s="21" t="str">
        <f t="shared" si="189"/>
        <v>恰</v>
      </c>
      <c r="G1532" s="21" t="str">
        <f>INDEX( {"body","discipline","area","topic","point"},MATCH(E1532,{"知识体","知识域","知识区","知识主题","知识点"},0))</f>
        <v>point</v>
      </c>
      <c r="H1532" s="21" t="str">
        <f>INDEX( {"super","just","sub","infras"},MATCH(F1532,{"超","恰","亚","次"},0))</f>
        <v>just</v>
      </c>
      <c r="I1532" s="21">
        <f>MATCH(E1532,{"知识体","知识域","知识区","知识主题","知识点"},0)-1</f>
        <v>4</v>
      </c>
      <c r="J1532" s="21">
        <f>MATCH(F1532,{"超","恰","亚","次"},0)-1</f>
        <v>1</v>
      </c>
      <c r="K1532" s="21" t="str">
        <f t="shared" si="190"/>
        <v>生物</v>
      </c>
      <c r="L1532" s="26" t="s">
        <v>2351</v>
      </c>
      <c r="M1532" s="23"/>
      <c r="N1532" s="23"/>
      <c r="O1532" s="24" t="str">
        <f t="shared" si="184"/>
        <v xml:space="preserve">
  - 
    name:  植物生长调节剂
    title:  植物生长调节剂
    description: 
    koLyro: point
    koLyri:  just
    son: </v>
      </c>
      <c r="P1532" s="27" t="str">
        <f t="shared" si="191"/>
        <v xml:space="preserve">
          - 
            name:  植物生长调节剂
            title:  植物生长调节剂
            description: 
            koLyro: point
            koLyri:  just
            son: </v>
      </c>
    </row>
    <row r="1533" spans="1:16" ht="15" customHeight="1">
      <c r="A1533" s="20">
        <f t="shared" si="185"/>
        <v>4</v>
      </c>
      <c r="B1533" s="21" t="str">
        <f t="shared" si="186"/>
        <v>知识点</v>
      </c>
      <c r="C1533" s="21" t="str">
        <f t="shared" si="187"/>
        <v>植物激素（植物生长调节剂）综合实验探究</v>
      </c>
      <c r="D1533" s="21" t="str">
        <f>IFERROR(IF(I1533=1,INDEX( {"chinese","english","math","physics","chemistry","biology","politics","history","geography"},MATCH(C1533,{"语文","英语","数学","物理","化学","生物","政治","历史","地理"},0)),IF(I1533=2,INDEX(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1533,{"单项选择","阅读理解","信息匹配","完形填空","短文填空","单句填空","短文改错","单句改错","句型转换","翻译短语","翻译句子","词汇/短语及固搭","完成句子","听力"},0)),"")), "")</f>
        <v/>
      </c>
      <c r="E1533" s="21" t="str">
        <f t="shared" si="188"/>
        <v>知识点</v>
      </c>
      <c r="F1533" s="21" t="str">
        <f t="shared" si="189"/>
        <v>恰</v>
      </c>
      <c r="G1533" s="21" t="str">
        <f>INDEX( {"body","discipline","area","topic","point"},MATCH(E1533,{"知识体","知识域","知识区","知识主题","知识点"},0))</f>
        <v>point</v>
      </c>
      <c r="H1533" s="21" t="str">
        <f>INDEX( {"super","just","sub","infras"},MATCH(F1533,{"超","恰","亚","次"},0))</f>
        <v>just</v>
      </c>
      <c r="I1533" s="21">
        <f>MATCH(E1533,{"知识体","知识域","知识区","知识主题","知识点"},0)-1</f>
        <v>4</v>
      </c>
      <c r="J1533" s="21">
        <f>MATCH(F1533,{"超","恰","亚","次"},0)-1</f>
        <v>1</v>
      </c>
      <c r="K1533" s="21" t="str">
        <f t="shared" si="190"/>
        <v>生物</v>
      </c>
      <c r="L1533" s="26" t="s">
        <v>2352</v>
      </c>
      <c r="M1533" s="23"/>
      <c r="N1533" s="23"/>
      <c r="O1533" s="24" t="str">
        <f t="shared" si="184"/>
        <v xml:space="preserve">
  - 
    name:  植物激素（植物生长调节剂）综合实验探究
    title:  植物激素（植物生长调节剂）综合实验探究
    description: 
    koLyro: point
    koLyri:  just
    son: </v>
      </c>
      <c r="P1533" s="27" t="str">
        <f t="shared" si="191"/>
        <v xml:space="preserve">
          - 
            name:  植物激素（植物生长调节剂）综合实验探究
            title:  植物激素（植物生长调节剂）综合实验探究
            description: 
            koLyro: point
            koLyri:  just
            son: </v>
      </c>
    </row>
    <row r="1534" spans="1:16" ht="15" customHeight="1">
      <c r="A1534" s="20">
        <f t="shared" si="185"/>
        <v>2</v>
      </c>
      <c r="B1534" s="21" t="str">
        <f t="shared" si="186"/>
        <v>知识区</v>
      </c>
      <c r="C1534" s="21" t="str">
        <f t="shared" si="187"/>
        <v>十、生物与环境</v>
      </c>
      <c r="D1534" s="21" t="str">
        <f>IFERROR(IF(I1534=1,INDEX( {"chinese","english","math","physics","chemistry","biology","politics","history","geography"},MATCH(C1534,{"语文","英语","数学","物理","化学","生物","政治","历史","地理"},0)),IF(I1534=2,INDEX(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1534,{"单项选择","阅读理解","信息匹配","完形填空","短文填空","单句填空","短文改错","单句改错","句型转换","翻译短语","翻译句子","词汇/短语及固搭","完成句子","听力"},0)),"")), "")</f>
        <v/>
      </c>
      <c r="E1534" s="21" t="str">
        <f t="shared" si="188"/>
        <v>知识区</v>
      </c>
      <c r="F1534" s="21" t="str">
        <f t="shared" si="189"/>
        <v>恰</v>
      </c>
      <c r="G1534" s="21" t="str">
        <f>INDEX( {"body","discipline","area","topic","point"},MATCH(E1534,{"知识体","知识域","知识区","知识主题","知识点"},0))</f>
        <v>area</v>
      </c>
      <c r="H1534" s="21" t="str">
        <f>INDEX( {"super","just","sub","infras"},MATCH(F1534,{"超","恰","亚","次"},0))</f>
        <v>just</v>
      </c>
      <c r="I1534" s="21">
        <f>MATCH(E1534,{"知识体","知识域","知识区","知识主题","知识点"},0)-1</f>
        <v>2</v>
      </c>
      <c r="J1534" s="21">
        <f>MATCH(F1534,{"超","恰","亚","次"},0)-1</f>
        <v>1</v>
      </c>
      <c r="K1534" s="21" t="str">
        <f t="shared" si="190"/>
        <v>生物</v>
      </c>
      <c r="L1534" s="26" t="s">
        <v>2353</v>
      </c>
      <c r="M1534" s="23"/>
      <c r="N1534" s="23"/>
      <c r="O1534" s="24" t="str">
        <f t="shared" si="184"/>
        <v xml:space="preserve">
  - 
    name:  十、生物与环境
    title:  十、生物与环境
    description: 
    koLyro: area
    koLyri:  just
    son: </v>
      </c>
      <c r="P1534" s="27" t="str">
        <f t="shared" si="191"/>
        <v xml:space="preserve">
      - 
        name:  十、生物与环境
        title:  十、生物与环境
        description: 
        koLyro: area
        koLyri:  just
        son: </v>
      </c>
    </row>
    <row r="1535" spans="1:16" ht="15" customHeight="1">
      <c r="A1535" s="20">
        <f t="shared" si="185"/>
        <v>3</v>
      </c>
      <c r="B1535" s="21" t="str">
        <f t="shared" si="186"/>
        <v>知识主题</v>
      </c>
      <c r="C1535" s="21" t="str">
        <f t="shared" si="187"/>
        <v>1.种群的特征和数量的变化</v>
      </c>
      <c r="D1535" s="21" t="str">
        <f>IFERROR(IF(I1535=1,INDEX( {"chinese","english","math","physics","chemistry","biology","politics","history","geography"},MATCH(C1535,{"语文","英语","数学","物理","化学","生物","政治","历史","地理"},0)),IF(I1535=2,INDEX(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1535,{"单项选择","阅读理解","信息匹配","完形填空","短文填空","单句填空","短文改错","单句改错","句型转换","翻译短语","翻译句子","词汇/短语及固搭","完成句子","听力"},0)),"")), "")</f>
        <v/>
      </c>
      <c r="E1535" s="21" t="str">
        <f t="shared" si="188"/>
        <v>知识主题</v>
      </c>
      <c r="F1535" s="21" t="str">
        <f t="shared" si="189"/>
        <v>恰</v>
      </c>
      <c r="G1535" s="21" t="str">
        <f>INDEX( {"body","discipline","area","topic","point"},MATCH(E1535,{"知识体","知识域","知识区","知识主题","知识点"},0))</f>
        <v>topic</v>
      </c>
      <c r="H1535" s="21" t="str">
        <f>INDEX( {"super","just","sub","infras"},MATCH(F1535,{"超","恰","亚","次"},0))</f>
        <v>just</v>
      </c>
      <c r="I1535" s="21">
        <f>MATCH(E1535,{"知识体","知识域","知识区","知识主题","知识点"},0)-1</f>
        <v>3</v>
      </c>
      <c r="J1535" s="21">
        <f>MATCH(F1535,{"超","恰","亚","次"},0)-1</f>
        <v>1</v>
      </c>
      <c r="K1535" s="21" t="str">
        <f t="shared" si="190"/>
        <v>生物</v>
      </c>
      <c r="L1535" s="26" t="s">
        <v>2354</v>
      </c>
      <c r="M1535" s="23"/>
      <c r="N1535" s="23"/>
      <c r="O1535" s="24" t="str">
        <f t="shared" si="184"/>
        <v xml:space="preserve">
  - 
    name:  1.种群的特征和数量的变化
    title:  1.种群的特征和数量的变化
    description: 
    koLyro: topic
    koLyri:  just
    son: </v>
      </c>
      <c r="P1535" s="27" t="str">
        <f t="shared" si="191"/>
        <v xml:space="preserve">
        - 
          name:  1.种群的特征和数量的变化
          title:  1.种群的特征和数量的变化
          description: 
          koLyro: topic
          koLyri:  just
          son: </v>
      </c>
    </row>
    <row r="1536" spans="1:16" ht="15" customHeight="1">
      <c r="A1536" s="20">
        <f t="shared" si="185"/>
        <v>4</v>
      </c>
      <c r="B1536" s="21" t="str">
        <f t="shared" si="186"/>
        <v>知识点</v>
      </c>
      <c r="C1536" s="21" t="str">
        <f t="shared" si="187"/>
        <v>种群的概念</v>
      </c>
      <c r="D1536" s="21" t="str">
        <f>IFERROR(IF(I1536=1,INDEX( {"chinese","english","math","physics","chemistry","biology","politics","history","geography"},MATCH(C1536,{"语文","英语","数学","物理","化学","生物","政治","历史","地理"},0)),IF(I1536=2,INDEX(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1536,{"单项选择","阅读理解","信息匹配","完形填空","短文填空","单句填空","短文改错","单句改错","句型转换","翻译短语","翻译句子","词汇/短语及固搭","完成句子","听力"},0)),"")), "")</f>
        <v/>
      </c>
      <c r="E1536" s="21" t="str">
        <f t="shared" si="188"/>
        <v>知识点</v>
      </c>
      <c r="F1536" s="21" t="str">
        <f t="shared" si="189"/>
        <v>恰</v>
      </c>
      <c r="G1536" s="21" t="str">
        <f>INDEX( {"body","discipline","area","topic","point"},MATCH(E1536,{"知识体","知识域","知识区","知识主题","知识点"},0))</f>
        <v>point</v>
      </c>
      <c r="H1536" s="21" t="str">
        <f>INDEX( {"super","just","sub","infras"},MATCH(F1536,{"超","恰","亚","次"},0))</f>
        <v>just</v>
      </c>
      <c r="I1536" s="21">
        <f>MATCH(E1536,{"知识体","知识域","知识区","知识主题","知识点"},0)-1</f>
        <v>4</v>
      </c>
      <c r="J1536" s="21">
        <f>MATCH(F1536,{"超","恰","亚","次"},0)-1</f>
        <v>1</v>
      </c>
      <c r="K1536" s="21" t="str">
        <f t="shared" si="190"/>
        <v>生物</v>
      </c>
      <c r="L1536" s="26" t="s">
        <v>2355</v>
      </c>
      <c r="M1536" s="23"/>
      <c r="N1536" s="23"/>
      <c r="O1536" s="24" t="str">
        <f t="shared" si="184"/>
        <v xml:space="preserve">
  - 
    name:  种群的概念
    title:  种群的概念
    description: 
    koLyro: point
    koLyri:  just
    son: </v>
      </c>
      <c r="P1536" s="27" t="str">
        <f t="shared" si="191"/>
        <v xml:space="preserve">
          - 
            name:  种群的概念
            title:  种群的概念
            description: 
            koLyro: point
            koLyri:  just
            son: </v>
      </c>
    </row>
    <row r="1537" spans="1:16" ht="15" customHeight="1">
      <c r="A1537" s="20">
        <f t="shared" si="185"/>
        <v>4</v>
      </c>
      <c r="B1537" s="21" t="str">
        <f t="shared" si="186"/>
        <v>知识点</v>
      </c>
      <c r="C1537" s="21" t="str">
        <f t="shared" si="187"/>
        <v>种群数量的变化</v>
      </c>
      <c r="D1537" s="21" t="str">
        <f>IFERROR(IF(I1537=1,INDEX( {"chinese","english","math","physics","chemistry","biology","politics","history","geography"},MATCH(C1537,{"语文","英语","数学","物理","化学","生物","政治","历史","地理"},0)),IF(I1537=2,INDEX(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1537,{"单项选择","阅读理解","信息匹配","完形填空","短文填空","单句填空","短文改错","单句改错","句型转换","翻译短语","翻译句子","词汇/短语及固搭","完成句子","听力"},0)),"")), "")</f>
        <v/>
      </c>
      <c r="E1537" s="21" t="str">
        <f t="shared" si="188"/>
        <v>知识点</v>
      </c>
      <c r="F1537" s="21" t="str">
        <f t="shared" si="189"/>
        <v>恰</v>
      </c>
      <c r="G1537" s="21" t="str">
        <f>INDEX( {"body","discipline","area","topic","point"},MATCH(E1537,{"知识体","知识域","知识区","知识主题","知识点"},0))</f>
        <v>point</v>
      </c>
      <c r="H1537" s="21" t="str">
        <f>INDEX( {"super","just","sub","infras"},MATCH(F1537,{"超","恰","亚","次"},0))</f>
        <v>just</v>
      </c>
      <c r="I1537" s="21">
        <f>MATCH(E1537,{"知识体","知识域","知识区","知识主题","知识点"},0)-1</f>
        <v>4</v>
      </c>
      <c r="J1537" s="21">
        <f>MATCH(F1537,{"超","恰","亚","次"},0)-1</f>
        <v>1</v>
      </c>
      <c r="K1537" s="21" t="str">
        <f t="shared" si="190"/>
        <v>生物</v>
      </c>
      <c r="L1537" s="26" t="s">
        <v>2356</v>
      </c>
      <c r="M1537" s="23"/>
      <c r="N1537" s="23"/>
      <c r="O1537" s="24" t="str">
        <f t="shared" si="184"/>
        <v xml:space="preserve">
  - 
    name:  种群数量的变化
    title:  种群数量的变化
    description: 
    koLyro: point
    koLyri:  just
    son: </v>
      </c>
      <c r="P1537" s="27" t="str">
        <f t="shared" si="191"/>
        <v xml:space="preserve">
          - 
            name:  种群数量的变化
            title:  种群数量的变化
            description: 
            koLyro: point
            koLyri:  just
            son: </v>
      </c>
    </row>
    <row r="1538" spans="1:16" ht="15" customHeight="1">
      <c r="A1538" s="20">
        <f t="shared" si="185"/>
        <v>5</v>
      </c>
      <c r="B1538" s="21" t="str">
        <f t="shared" si="186"/>
        <v>知识亚点</v>
      </c>
      <c r="C1538" s="21" t="str">
        <f t="shared" si="187"/>
        <v>构建种群增长模型的方法</v>
      </c>
      <c r="D1538" s="21" t="str">
        <f>IFERROR(IF(I1538=1,INDEX( {"chinese","english","math","physics","chemistry","biology","politics","history","geography"},MATCH(C1538,{"语文","英语","数学","物理","化学","生物","政治","历史","地理"},0)),IF(I1538=2,INDEX(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1538,{"单项选择","阅读理解","信息匹配","完形填空","短文填空","单句填空","短文改错","单句改错","句型转换","翻译短语","翻译句子","词汇/短语及固搭","完成句子","听力"},0)),"")), "")</f>
        <v/>
      </c>
      <c r="E1538" s="21" t="str">
        <f t="shared" si="188"/>
        <v>知识点</v>
      </c>
      <c r="F1538" s="21" t="str">
        <f t="shared" si="189"/>
        <v>亚</v>
      </c>
      <c r="G1538" s="21" t="str">
        <f>INDEX( {"body","discipline","area","topic","point"},MATCH(E1538,{"知识体","知识域","知识区","知识主题","知识点"},0))</f>
        <v>point</v>
      </c>
      <c r="H1538" s="21" t="str">
        <f>INDEX( {"super","just","sub","infras"},MATCH(F1538,{"超","恰","亚","次"},0))</f>
        <v>sub</v>
      </c>
      <c r="I1538" s="21">
        <f>MATCH(E1538,{"知识体","知识域","知识区","知识主题","知识点"},0)-1</f>
        <v>4</v>
      </c>
      <c r="J1538" s="21">
        <f>MATCH(F1538,{"超","恰","亚","次"},0)-1</f>
        <v>2</v>
      </c>
      <c r="K1538" s="21" t="str">
        <f t="shared" si="190"/>
        <v>生物</v>
      </c>
      <c r="L1538" s="26" t="s">
        <v>2357</v>
      </c>
      <c r="M1538" s="23"/>
      <c r="N1538" s="23"/>
      <c r="O1538" s="24" t="str">
        <f t="shared" si="184"/>
        <v xml:space="preserve">
  - 
    name:  构建种群增长模型的方法
    title:  构建种群增长模型的方法
    description: 
    koLyro: point
    koLyri:  sub
    son: </v>
      </c>
      <c r="P1538" s="27" t="str">
        <f t="shared" si="191"/>
        <v xml:space="preserve">
            - 
              name:  构建种群增长模型的方法
              title:  构建种群增长模型的方法
              description: 
              koLyro: point
              koLyri:  sub
              son: </v>
      </c>
    </row>
    <row r="1539" spans="1:16" ht="15" customHeight="1">
      <c r="A1539" s="20">
        <f t="shared" si="185"/>
        <v>5</v>
      </c>
      <c r="B1539" s="21" t="str">
        <f t="shared" si="186"/>
        <v>知识亚点</v>
      </c>
      <c r="C1539" s="21" t="str">
        <f t="shared" si="187"/>
        <v>种群增长的J型曲线</v>
      </c>
      <c r="D1539" s="21" t="str">
        <f>IFERROR(IF(I1539=1,INDEX( {"chinese","english","math","physics","chemistry","biology","politics","history","geography"},MATCH(C1539,{"语文","英语","数学","物理","化学","生物","政治","历史","地理"},0)),IF(I1539=2,INDEX(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1539,{"单项选择","阅读理解","信息匹配","完形填空","短文填空","单句填空","短文改错","单句改错","句型转换","翻译短语","翻译句子","词汇/短语及固搭","完成句子","听力"},0)),"")), "")</f>
        <v/>
      </c>
      <c r="E1539" s="21" t="str">
        <f t="shared" si="188"/>
        <v>知识点</v>
      </c>
      <c r="F1539" s="21" t="str">
        <f t="shared" si="189"/>
        <v>亚</v>
      </c>
      <c r="G1539" s="21" t="str">
        <f>INDEX( {"body","discipline","area","topic","point"},MATCH(E1539,{"知识体","知识域","知识区","知识主题","知识点"},0))</f>
        <v>point</v>
      </c>
      <c r="H1539" s="21" t="str">
        <f>INDEX( {"super","just","sub","infras"},MATCH(F1539,{"超","恰","亚","次"},0))</f>
        <v>sub</v>
      </c>
      <c r="I1539" s="21">
        <f>MATCH(E1539,{"知识体","知识域","知识区","知识主题","知识点"},0)-1</f>
        <v>4</v>
      </c>
      <c r="J1539" s="21">
        <f>MATCH(F1539,{"超","恰","亚","次"},0)-1</f>
        <v>2</v>
      </c>
      <c r="K1539" s="21" t="str">
        <f t="shared" si="190"/>
        <v>生物</v>
      </c>
      <c r="L1539" s="26" t="s">
        <v>2358</v>
      </c>
      <c r="M1539" s="23"/>
      <c r="N1539" s="23"/>
      <c r="O1539" s="24" t="str">
        <f t="shared" ref="O1539:O1602" si="192">SUBSTITUTE(SUBSTITUTE(SUBSTITUTE(SUBSTITUTE($O$1,"NAME",IF(D1539="",C1539,D1539)),"TITLE",C1539),"KO_LYRO",G1539),"KO_LYRI",H1539)</f>
        <v xml:space="preserve">
  - 
    name:  种群增长的J型曲线
    title:  种群增长的J型曲线
    description: 
    koLyro: point
    koLyri:  sub
    son: </v>
      </c>
      <c r="P1539" s="27" t="str">
        <f t="shared" si="191"/>
        <v xml:space="preserve">
            - 
              name:  种群增长的J型曲线
              title:  种群增长的J型曲线
              description: 
              koLyro: point
              koLyri:  sub
              son: </v>
      </c>
    </row>
    <row r="1540" spans="1:16" ht="15" customHeight="1">
      <c r="A1540" s="20">
        <f t="shared" ref="A1540:A1603" si="193">IFERROR(FIND("├",L1540),0)</f>
        <v>5</v>
      </c>
      <c r="B1540" s="21" t="str">
        <f t="shared" ref="B1540:B1603" si="194">MID(L1540,FIND("«",L1540)+1,FIND("»",L1540)-FIND("«",L1540)-1)</f>
        <v>知识亚点</v>
      </c>
      <c r="C1540" s="21" t="str">
        <f t="shared" ref="C1540:C1603" si="195">RIGHT(L1540,LEN(L1540)-FIND("»",L1540))</f>
        <v>种群增长的S型曲线</v>
      </c>
      <c r="D1540" s="21" t="str">
        <f>IFERROR(IF(I1540=1,INDEX( {"chinese","english","math","physics","chemistry","biology","politics","history","geography"},MATCH(C1540,{"语文","英语","数学","物理","化学","生物","政治","历史","地理"},0)),IF(I1540=2,INDEX(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1540,{"单项选择","阅读理解","信息匹配","完形填空","短文填空","单句填空","短文改错","单句改错","句型转换","翻译短语","翻译句子","词汇/短语及固搭","完成句子","听力"},0)),"")), "")</f>
        <v/>
      </c>
      <c r="E1540" s="21" t="str">
        <f t="shared" ref="E1540:E1603" si="196">SUBSTITUTE(SUBSTITUTE(SUBSTITUTE(SUBSTITUTE(B1540,"超",""),"恰",""),"亚",""),"次","")</f>
        <v>知识点</v>
      </c>
      <c r="F1540" s="21" t="str">
        <f t="shared" ref="F1540:F1603" si="197">IF(IFERROR(FIND("超",B1540),-1)&gt;0,"超",  IF(IFERROR(FIND("亚",B1540),-1)&gt;0,"亚",   IF(IFERROR(FIND("次",B1540),-1)&gt;0,"次",    "恰"  )))</f>
        <v>亚</v>
      </c>
      <c r="G1540" s="21" t="str">
        <f>INDEX( {"body","discipline","area","topic","point"},MATCH(E1540,{"知识体","知识域","知识区","知识主题","知识点"},0))</f>
        <v>point</v>
      </c>
      <c r="H1540" s="21" t="str">
        <f>INDEX( {"super","just","sub","infras"},MATCH(F1540,{"超","恰","亚","次"},0))</f>
        <v>sub</v>
      </c>
      <c r="I1540" s="21">
        <f>MATCH(E1540,{"知识体","知识域","知识区","知识主题","知识点"},0)-1</f>
        <v>4</v>
      </c>
      <c r="J1540" s="21">
        <f>MATCH(F1540,{"超","恰","亚","次"},0)-1</f>
        <v>2</v>
      </c>
      <c r="K1540" s="21" t="str">
        <f t="shared" ref="K1540:K1603" si="198">IF(I1540=0,"",IF(I1540=1,C1540,K1539))</f>
        <v>生物</v>
      </c>
      <c r="L1540" s="26" t="s">
        <v>2359</v>
      </c>
      <c r="M1540" s="23"/>
      <c r="N1540" s="23"/>
      <c r="O1540" s="24" t="str">
        <f t="shared" si="192"/>
        <v xml:space="preserve">
  - 
    name:  种群增长的S型曲线
    title:  种群增长的S型曲线
    description: 
    koLyro: point
    koLyri:  sub
    son: </v>
      </c>
      <c r="P1540" s="27" t="str">
        <f t="shared" si="191"/>
        <v xml:space="preserve">
            - 
              name:  种群增长的S型曲线
              title:  种群增长的S型曲线
              description: 
              koLyro: point
              koLyri:  sub
              son: </v>
      </c>
    </row>
    <row r="1541" spans="1:16" ht="15" customHeight="1">
      <c r="A1541" s="20">
        <f t="shared" si="193"/>
        <v>5</v>
      </c>
      <c r="B1541" s="21" t="str">
        <f t="shared" si="194"/>
        <v>知识亚点</v>
      </c>
      <c r="C1541" s="21" t="str">
        <f t="shared" si="195"/>
        <v>K值与1/2K值的分析与应用</v>
      </c>
      <c r="D1541" s="21" t="str">
        <f>IFERROR(IF(I1541=1,INDEX( {"chinese","english","math","physics","chemistry","biology","politics","history","geography"},MATCH(C1541,{"语文","英语","数学","物理","化学","生物","政治","历史","地理"},0)),IF(I1541=2,INDEX(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1541,{"单项选择","阅读理解","信息匹配","完形填空","短文填空","单句填空","短文改错","单句改错","句型转换","翻译短语","翻译句子","词汇/短语及固搭","完成句子","听力"},0)),"")), "")</f>
        <v/>
      </c>
      <c r="E1541" s="21" t="str">
        <f t="shared" si="196"/>
        <v>知识点</v>
      </c>
      <c r="F1541" s="21" t="str">
        <f t="shared" si="197"/>
        <v>亚</v>
      </c>
      <c r="G1541" s="21" t="str">
        <f>INDEX( {"body","discipline","area","topic","point"},MATCH(E1541,{"知识体","知识域","知识区","知识主题","知识点"},0))</f>
        <v>point</v>
      </c>
      <c r="H1541" s="21" t="str">
        <f>INDEX( {"super","just","sub","infras"},MATCH(F1541,{"超","恰","亚","次"},0))</f>
        <v>sub</v>
      </c>
      <c r="I1541" s="21">
        <f>MATCH(E1541,{"知识体","知识域","知识区","知识主题","知识点"},0)-1</f>
        <v>4</v>
      </c>
      <c r="J1541" s="21">
        <f>MATCH(F1541,{"超","恰","亚","次"},0)-1</f>
        <v>2</v>
      </c>
      <c r="K1541" s="21" t="str">
        <f t="shared" si="198"/>
        <v>生物</v>
      </c>
      <c r="L1541" s="26" t="s">
        <v>2360</v>
      </c>
      <c r="M1541" s="23"/>
      <c r="N1541" s="23"/>
      <c r="O1541" s="24" t="str">
        <f t="shared" si="192"/>
        <v xml:space="preserve">
  - 
    name:  K值与1/2K值的分析与应用
    title:  K值与1/2K值的分析与应用
    description: 
    koLyro: point
    koLyri:  sub
    son: </v>
      </c>
      <c r="P1541" s="27" t="str">
        <f t="shared" ref="P1541:P1604" si="199">SUBSTITUTE(O1541,CHAR(10),CHAR(10)&amp;REPT("  ",A1541))</f>
        <v xml:space="preserve">
            - 
              name:  K值与1/2K值的分析与应用
              title:  K值与1/2K值的分析与应用
              description: 
              koLyro: point
              koLyri:  sub
              son: </v>
      </c>
    </row>
    <row r="1542" spans="1:16" ht="15" customHeight="1">
      <c r="A1542" s="20">
        <f t="shared" si="193"/>
        <v>5</v>
      </c>
      <c r="B1542" s="21" t="str">
        <f t="shared" si="194"/>
        <v>知识亚点</v>
      </c>
      <c r="C1542" s="21" t="str">
        <f t="shared" si="195"/>
        <v>影响种群数量的变化的因素</v>
      </c>
      <c r="D1542" s="21" t="str">
        <f>IFERROR(IF(I1542=1,INDEX( {"chinese","english","math","physics","chemistry","biology","politics","history","geography"},MATCH(C1542,{"语文","英语","数学","物理","化学","生物","政治","历史","地理"},0)),IF(I1542=2,INDEX(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1542,{"单项选择","阅读理解","信息匹配","完形填空","短文填空","单句填空","短文改错","单句改错","句型转换","翻译短语","翻译句子","词汇/短语及固搭","完成句子","听力"},0)),"")), "")</f>
        <v/>
      </c>
      <c r="E1542" s="21" t="str">
        <f t="shared" si="196"/>
        <v>知识点</v>
      </c>
      <c r="F1542" s="21" t="str">
        <f t="shared" si="197"/>
        <v>亚</v>
      </c>
      <c r="G1542" s="21" t="str">
        <f>INDEX( {"body","discipline","area","topic","point"},MATCH(E1542,{"知识体","知识域","知识区","知识主题","知识点"},0))</f>
        <v>point</v>
      </c>
      <c r="H1542" s="21" t="str">
        <f>INDEX( {"super","just","sub","infras"},MATCH(F1542,{"超","恰","亚","次"},0))</f>
        <v>sub</v>
      </c>
      <c r="I1542" s="21">
        <f>MATCH(E1542,{"知识体","知识域","知识区","知识主题","知识点"},0)-1</f>
        <v>4</v>
      </c>
      <c r="J1542" s="21">
        <f>MATCH(F1542,{"超","恰","亚","次"},0)-1</f>
        <v>2</v>
      </c>
      <c r="K1542" s="21" t="str">
        <f t="shared" si="198"/>
        <v>生物</v>
      </c>
      <c r="L1542" s="26" t="s">
        <v>2361</v>
      </c>
      <c r="M1542" s="23"/>
      <c r="N1542" s="23"/>
      <c r="O1542" s="24" t="str">
        <f t="shared" si="192"/>
        <v xml:space="preserve">
  - 
    name:  影响种群数量的变化的因素
    title:  影响种群数量的变化的因素
    description: 
    koLyro: point
    koLyri:  sub
    son: </v>
      </c>
      <c r="P1542" s="27" t="str">
        <f t="shared" si="199"/>
        <v xml:space="preserve">
            - 
              name:  影响种群数量的变化的因素
              title:  影响种群数量的变化的因素
              description: 
              koLyro: point
              koLyri:  sub
              son: </v>
      </c>
    </row>
    <row r="1543" spans="1:16" ht="15" customHeight="1">
      <c r="A1543" s="20">
        <f t="shared" si="193"/>
        <v>5</v>
      </c>
      <c r="B1543" s="21" t="str">
        <f t="shared" si="194"/>
        <v>知识亚点</v>
      </c>
      <c r="C1543" s="21" t="str">
        <f t="shared" si="195"/>
        <v>研究种群数量变化的意义</v>
      </c>
      <c r="D1543" s="21" t="str">
        <f>IFERROR(IF(I1543=1,INDEX( {"chinese","english","math","physics","chemistry","biology","politics","history","geography"},MATCH(C1543,{"语文","英语","数学","物理","化学","生物","政治","历史","地理"},0)),IF(I1543=2,INDEX(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1543,{"单项选择","阅读理解","信息匹配","完形填空","短文填空","单句填空","短文改错","单句改错","句型转换","翻译短语","翻译句子","词汇/短语及固搭","完成句子","听力"},0)),"")), "")</f>
        <v/>
      </c>
      <c r="E1543" s="21" t="str">
        <f t="shared" si="196"/>
        <v>知识点</v>
      </c>
      <c r="F1543" s="21" t="str">
        <f t="shared" si="197"/>
        <v>亚</v>
      </c>
      <c r="G1543" s="21" t="str">
        <f>INDEX( {"body","discipline","area","topic","point"},MATCH(E1543,{"知识体","知识域","知识区","知识主题","知识点"},0))</f>
        <v>point</v>
      </c>
      <c r="H1543" s="21" t="str">
        <f>INDEX( {"super","just","sub","infras"},MATCH(F1543,{"超","恰","亚","次"},0))</f>
        <v>sub</v>
      </c>
      <c r="I1543" s="21">
        <f>MATCH(E1543,{"知识体","知识域","知识区","知识主题","知识点"},0)-1</f>
        <v>4</v>
      </c>
      <c r="J1543" s="21">
        <f>MATCH(F1543,{"超","恰","亚","次"},0)-1</f>
        <v>2</v>
      </c>
      <c r="K1543" s="21" t="str">
        <f t="shared" si="198"/>
        <v>生物</v>
      </c>
      <c r="L1543" s="26" t="s">
        <v>2362</v>
      </c>
      <c r="M1543" s="23"/>
      <c r="N1543" s="23"/>
      <c r="O1543" s="24" t="str">
        <f t="shared" si="192"/>
        <v xml:space="preserve">
  - 
    name:  研究种群数量变化的意义
    title:  研究种群数量变化的意义
    description: 
    koLyro: point
    koLyri:  sub
    son: </v>
      </c>
      <c r="P1543" s="27" t="str">
        <f t="shared" si="199"/>
        <v xml:space="preserve">
            - 
              name:  研究种群数量变化的意义
              title:  研究种群数量变化的意义
              description: 
              koLyro: point
              koLyri:  sub
              son: </v>
      </c>
    </row>
    <row r="1544" spans="1:16" ht="15" customHeight="1">
      <c r="A1544" s="20">
        <f t="shared" si="193"/>
        <v>5</v>
      </c>
      <c r="B1544" s="21" t="str">
        <f t="shared" si="194"/>
        <v>知识亚点</v>
      </c>
      <c r="C1544" s="21" t="str">
        <f t="shared" si="195"/>
        <v>增长率和增长速率</v>
      </c>
      <c r="D1544" s="21" t="str">
        <f>IFERROR(IF(I1544=1,INDEX( {"chinese","english","math","physics","chemistry","biology","politics","history","geography"},MATCH(C1544,{"语文","英语","数学","物理","化学","生物","政治","历史","地理"},0)),IF(I1544=2,INDEX(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1544,{"单项选择","阅读理解","信息匹配","完形填空","短文填空","单句填空","短文改错","单句改错","句型转换","翻译短语","翻译句子","词汇/短语及固搭","完成句子","听力"},0)),"")), "")</f>
        <v/>
      </c>
      <c r="E1544" s="21" t="str">
        <f t="shared" si="196"/>
        <v>知识点</v>
      </c>
      <c r="F1544" s="21" t="str">
        <f t="shared" si="197"/>
        <v>亚</v>
      </c>
      <c r="G1544" s="21" t="str">
        <f>INDEX( {"body","discipline","area","topic","point"},MATCH(E1544,{"知识体","知识域","知识区","知识主题","知识点"},0))</f>
        <v>point</v>
      </c>
      <c r="H1544" s="21" t="str">
        <f>INDEX( {"super","just","sub","infras"},MATCH(F1544,{"超","恰","亚","次"},0))</f>
        <v>sub</v>
      </c>
      <c r="I1544" s="21">
        <f>MATCH(E1544,{"知识体","知识域","知识区","知识主题","知识点"},0)-1</f>
        <v>4</v>
      </c>
      <c r="J1544" s="21">
        <f>MATCH(F1544,{"超","恰","亚","次"},0)-1</f>
        <v>2</v>
      </c>
      <c r="K1544" s="21" t="str">
        <f t="shared" si="198"/>
        <v>生物</v>
      </c>
      <c r="L1544" s="26" t="s">
        <v>2363</v>
      </c>
      <c r="M1544" s="23"/>
      <c r="N1544" s="23"/>
      <c r="O1544" s="24" t="str">
        <f t="shared" si="192"/>
        <v xml:space="preserve">
  - 
    name:  增长率和增长速率
    title:  增长率和增长速率
    description: 
    koLyro: point
    koLyri:  sub
    son: </v>
      </c>
      <c r="P1544" s="27" t="str">
        <f t="shared" si="199"/>
        <v xml:space="preserve">
            - 
              name:  增长率和增长速率
              title:  增长率和增长速率
              description: 
              koLyro: point
              koLyri:  sub
              son: </v>
      </c>
    </row>
    <row r="1545" spans="1:16" ht="15" customHeight="1">
      <c r="A1545" s="20">
        <f t="shared" si="193"/>
        <v>4</v>
      </c>
      <c r="B1545" s="21" t="str">
        <f t="shared" si="194"/>
        <v>知识点</v>
      </c>
      <c r="C1545" s="21" t="str">
        <f t="shared" si="195"/>
        <v>种群的特征</v>
      </c>
      <c r="D1545" s="21" t="str">
        <f>IFERROR(IF(I1545=1,INDEX( {"chinese","english","math","physics","chemistry","biology","politics","history","geography"},MATCH(C1545,{"语文","英语","数学","物理","化学","生物","政治","历史","地理"},0)),IF(I1545=2,INDEX(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1545,{"单项选择","阅读理解","信息匹配","完形填空","短文填空","单句填空","短文改错","单句改错","句型转换","翻译短语","翻译句子","词汇/短语及固搭","完成句子","听力"},0)),"")), "")</f>
        <v/>
      </c>
      <c r="E1545" s="21" t="str">
        <f t="shared" si="196"/>
        <v>知识点</v>
      </c>
      <c r="F1545" s="21" t="str">
        <f t="shared" si="197"/>
        <v>恰</v>
      </c>
      <c r="G1545" s="21" t="str">
        <f>INDEX( {"body","discipline","area","topic","point"},MATCH(E1545,{"知识体","知识域","知识区","知识主题","知识点"},0))</f>
        <v>point</v>
      </c>
      <c r="H1545" s="21" t="str">
        <f>INDEX( {"super","just","sub","infras"},MATCH(F1545,{"超","恰","亚","次"},0))</f>
        <v>just</v>
      </c>
      <c r="I1545" s="21">
        <f>MATCH(E1545,{"知识体","知识域","知识区","知识主题","知识点"},0)-1</f>
        <v>4</v>
      </c>
      <c r="J1545" s="21">
        <f>MATCH(F1545,{"超","恰","亚","次"},0)-1</f>
        <v>1</v>
      </c>
      <c r="K1545" s="21" t="str">
        <f t="shared" si="198"/>
        <v>生物</v>
      </c>
      <c r="L1545" s="26" t="s">
        <v>2364</v>
      </c>
      <c r="M1545" s="23"/>
      <c r="N1545" s="23"/>
      <c r="O1545" s="24" t="str">
        <f t="shared" si="192"/>
        <v xml:space="preserve">
  - 
    name:  种群的特征
    title:  种群的特征
    description: 
    koLyro: point
    koLyri:  just
    son: </v>
      </c>
      <c r="P1545" s="27" t="str">
        <f t="shared" si="199"/>
        <v xml:space="preserve">
          - 
            name:  种群的特征
            title:  种群的特征
            description: 
            koLyro: point
            koLyri:  just
            son: </v>
      </c>
    </row>
    <row r="1546" spans="1:16" ht="15" customHeight="1">
      <c r="A1546" s="20">
        <f t="shared" si="193"/>
        <v>5</v>
      </c>
      <c r="B1546" s="21" t="str">
        <f t="shared" si="194"/>
        <v>知识亚点</v>
      </c>
      <c r="C1546" s="21" t="str">
        <f t="shared" si="195"/>
        <v>种群的空间特征</v>
      </c>
      <c r="D1546" s="21" t="str">
        <f>IFERROR(IF(I1546=1,INDEX( {"chinese","english","math","physics","chemistry","biology","politics","history","geography"},MATCH(C1546,{"语文","英语","数学","物理","化学","生物","政治","历史","地理"},0)),IF(I1546=2,INDEX(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1546,{"单项选择","阅读理解","信息匹配","完形填空","短文填空","单句填空","短文改错","单句改错","句型转换","翻译短语","翻译句子","词汇/短语及固搭","完成句子","听力"},0)),"")), "")</f>
        <v/>
      </c>
      <c r="E1546" s="21" t="str">
        <f t="shared" si="196"/>
        <v>知识点</v>
      </c>
      <c r="F1546" s="21" t="str">
        <f t="shared" si="197"/>
        <v>亚</v>
      </c>
      <c r="G1546" s="21" t="str">
        <f>INDEX( {"body","discipline","area","topic","point"},MATCH(E1546,{"知识体","知识域","知识区","知识主题","知识点"},0))</f>
        <v>point</v>
      </c>
      <c r="H1546" s="21" t="str">
        <f>INDEX( {"super","just","sub","infras"},MATCH(F1546,{"超","恰","亚","次"},0))</f>
        <v>sub</v>
      </c>
      <c r="I1546" s="21">
        <f>MATCH(E1546,{"知识体","知识域","知识区","知识主题","知识点"},0)-1</f>
        <v>4</v>
      </c>
      <c r="J1546" s="21">
        <f>MATCH(F1546,{"超","恰","亚","次"},0)-1</f>
        <v>2</v>
      </c>
      <c r="K1546" s="21" t="str">
        <f t="shared" si="198"/>
        <v>生物</v>
      </c>
      <c r="L1546" s="26" t="s">
        <v>2365</v>
      </c>
      <c r="M1546" s="23"/>
      <c r="N1546" s="23"/>
      <c r="O1546" s="24" t="str">
        <f t="shared" si="192"/>
        <v xml:space="preserve">
  - 
    name:  种群的空间特征
    title:  种群的空间特征
    description: 
    koLyro: point
    koLyri:  sub
    son: </v>
      </c>
      <c r="P1546" s="27" t="str">
        <f t="shared" si="199"/>
        <v xml:space="preserve">
            - 
              name:  种群的空间特征
              title:  种群的空间特征
              description: 
              koLyro: point
              koLyri:  sub
              son: </v>
      </c>
    </row>
    <row r="1547" spans="1:16" ht="15" customHeight="1">
      <c r="A1547" s="20">
        <f t="shared" si="193"/>
        <v>5</v>
      </c>
      <c r="B1547" s="21" t="str">
        <f t="shared" si="194"/>
        <v>知识亚点</v>
      </c>
      <c r="C1547" s="21" t="str">
        <f t="shared" si="195"/>
        <v>种群的数量特征</v>
      </c>
      <c r="D1547" s="21" t="str">
        <f>IFERROR(IF(I1547=1,INDEX( {"chinese","english","math","physics","chemistry","biology","politics","history","geography"},MATCH(C1547,{"语文","英语","数学","物理","化学","生物","政治","历史","地理"},0)),IF(I1547=2,INDEX(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1547,{"单项选择","阅读理解","信息匹配","完形填空","短文填空","单句填空","短文改错","单句改错","句型转换","翻译短语","翻译句子","词汇/短语及固搭","完成句子","听力"},0)),"")), "")</f>
        <v/>
      </c>
      <c r="E1547" s="21" t="str">
        <f t="shared" si="196"/>
        <v>知识点</v>
      </c>
      <c r="F1547" s="21" t="str">
        <f t="shared" si="197"/>
        <v>亚</v>
      </c>
      <c r="G1547" s="21" t="str">
        <f>INDEX( {"body","discipline","area","topic","point"},MATCH(E1547,{"知识体","知识域","知识区","知识主题","知识点"},0))</f>
        <v>point</v>
      </c>
      <c r="H1547" s="21" t="str">
        <f>INDEX( {"super","just","sub","infras"},MATCH(F1547,{"超","恰","亚","次"},0))</f>
        <v>sub</v>
      </c>
      <c r="I1547" s="21">
        <f>MATCH(E1547,{"知识体","知识域","知识区","知识主题","知识点"},0)-1</f>
        <v>4</v>
      </c>
      <c r="J1547" s="21">
        <f>MATCH(F1547,{"超","恰","亚","次"},0)-1</f>
        <v>2</v>
      </c>
      <c r="K1547" s="21" t="str">
        <f t="shared" si="198"/>
        <v>生物</v>
      </c>
      <c r="L1547" s="26" t="s">
        <v>2366</v>
      </c>
      <c r="M1547" s="23"/>
      <c r="N1547" s="23"/>
      <c r="O1547" s="24" t="str">
        <f t="shared" si="192"/>
        <v xml:space="preserve">
  - 
    name:  种群的数量特征
    title:  种群的数量特征
    description: 
    koLyro: point
    koLyri:  sub
    son: </v>
      </c>
      <c r="P1547" s="27" t="str">
        <f t="shared" si="199"/>
        <v xml:space="preserve">
            - 
              name:  种群的数量特征
              title:  种群的数量特征
              description: 
              koLyro: point
              koLyri:  sub
              son: </v>
      </c>
    </row>
    <row r="1548" spans="1:16" ht="15" customHeight="1">
      <c r="A1548" s="20">
        <f t="shared" si="193"/>
        <v>4</v>
      </c>
      <c r="B1548" s="21" t="str">
        <f t="shared" si="194"/>
        <v>知识点</v>
      </c>
      <c r="C1548" s="21" t="str">
        <f t="shared" si="195"/>
        <v>探究培养液中酵母菌种群数量的变化</v>
      </c>
      <c r="D1548" s="21" t="str">
        <f>IFERROR(IF(I1548=1,INDEX( {"chinese","english","math","physics","chemistry","biology","politics","history","geography"},MATCH(C1548,{"语文","英语","数学","物理","化学","生物","政治","历史","地理"},0)),IF(I1548=2,INDEX(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1548,{"单项选择","阅读理解","信息匹配","完形填空","短文填空","单句填空","短文改错","单句改错","句型转换","翻译短语","翻译句子","词汇/短语及固搭","完成句子","听力"},0)),"")), "")</f>
        <v/>
      </c>
      <c r="E1548" s="21" t="str">
        <f t="shared" si="196"/>
        <v>知识点</v>
      </c>
      <c r="F1548" s="21" t="str">
        <f t="shared" si="197"/>
        <v>恰</v>
      </c>
      <c r="G1548" s="21" t="str">
        <f>INDEX( {"body","discipline","area","topic","point"},MATCH(E1548,{"知识体","知识域","知识区","知识主题","知识点"},0))</f>
        <v>point</v>
      </c>
      <c r="H1548" s="21" t="str">
        <f>INDEX( {"super","just","sub","infras"},MATCH(F1548,{"超","恰","亚","次"},0))</f>
        <v>just</v>
      </c>
      <c r="I1548" s="21">
        <f>MATCH(E1548,{"知识体","知识域","知识区","知识主题","知识点"},0)-1</f>
        <v>4</v>
      </c>
      <c r="J1548" s="21">
        <f>MATCH(F1548,{"超","恰","亚","次"},0)-1</f>
        <v>1</v>
      </c>
      <c r="K1548" s="21" t="str">
        <f t="shared" si="198"/>
        <v>生物</v>
      </c>
      <c r="L1548" s="26" t="s">
        <v>2367</v>
      </c>
      <c r="M1548" s="23"/>
      <c r="N1548" s="23"/>
      <c r="O1548" s="24" t="str">
        <f t="shared" si="192"/>
        <v xml:space="preserve">
  - 
    name:  探究培养液中酵母菌种群数量的变化
    title:  探究培养液中酵母菌种群数量的变化
    description: 
    koLyro: point
    koLyri:  just
    son: </v>
      </c>
      <c r="P1548" s="27" t="str">
        <f t="shared" si="199"/>
        <v xml:space="preserve">
          - 
            name:  探究培养液中酵母菌种群数量的变化
            title:  探究培养液中酵母菌种群数量的变化
            description: 
            koLyro: point
            koLyri:  just
            son: </v>
      </c>
    </row>
    <row r="1549" spans="1:16" ht="15" customHeight="1">
      <c r="A1549" s="20">
        <f t="shared" si="193"/>
        <v>4</v>
      </c>
      <c r="B1549" s="21" t="str">
        <f t="shared" si="194"/>
        <v>知识点</v>
      </c>
      <c r="C1549" s="21" t="str">
        <f t="shared" si="195"/>
        <v>调查种群密度的方法</v>
      </c>
      <c r="D1549" s="21" t="str">
        <f>IFERROR(IF(I1549=1,INDEX( {"chinese","english","math","physics","chemistry","biology","politics","history","geography"},MATCH(C1549,{"语文","英语","数学","物理","化学","生物","政治","历史","地理"},0)),IF(I1549=2,INDEX(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1549,{"单项选择","阅读理解","信息匹配","完形填空","短文填空","单句填空","短文改错","单句改错","句型转换","翻译短语","翻译句子","词汇/短语及固搭","完成句子","听力"},0)),"")), "")</f>
        <v/>
      </c>
      <c r="E1549" s="21" t="str">
        <f t="shared" si="196"/>
        <v>知识点</v>
      </c>
      <c r="F1549" s="21" t="str">
        <f t="shared" si="197"/>
        <v>恰</v>
      </c>
      <c r="G1549" s="21" t="str">
        <f>INDEX( {"body","discipline","area","topic","point"},MATCH(E1549,{"知识体","知识域","知识区","知识主题","知识点"},0))</f>
        <v>point</v>
      </c>
      <c r="H1549" s="21" t="str">
        <f>INDEX( {"super","just","sub","infras"},MATCH(F1549,{"超","恰","亚","次"},0))</f>
        <v>just</v>
      </c>
      <c r="I1549" s="21">
        <f>MATCH(E1549,{"知识体","知识域","知识区","知识主题","知识点"},0)-1</f>
        <v>4</v>
      </c>
      <c r="J1549" s="21">
        <f>MATCH(F1549,{"超","恰","亚","次"},0)-1</f>
        <v>1</v>
      </c>
      <c r="K1549" s="21" t="str">
        <f t="shared" si="198"/>
        <v>生物</v>
      </c>
      <c r="L1549" s="26" t="s">
        <v>2368</v>
      </c>
      <c r="M1549" s="23"/>
      <c r="N1549" s="23"/>
      <c r="O1549" s="24" t="str">
        <f t="shared" si="192"/>
        <v xml:space="preserve">
  - 
    name:  调查种群密度的方法
    title:  调查种群密度的方法
    description: 
    koLyro: point
    koLyri:  just
    son: </v>
      </c>
      <c r="P1549" s="27" t="str">
        <f t="shared" si="199"/>
        <v xml:space="preserve">
          - 
            name:  调查种群密度的方法
            title:  调查种群密度的方法
            description: 
            koLyro: point
            koLyri:  just
            son: </v>
      </c>
    </row>
    <row r="1550" spans="1:16" ht="15" customHeight="1">
      <c r="A1550" s="20">
        <f t="shared" si="193"/>
        <v>5</v>
      </c>
      <c r="B1550" s="21" t="str">
        <f t="shared" si="194"/>
        <v>知识亚点</v>
      </c>
      <c r="C1550" s="21" t="str">
        <f t="shared" si="195"/>
        <v>样方法</v>
      </c>
      <c r="D1550" s="21" t="str">
        <f>IFERROR(IF(I1550=1,INDEX( {"chinese","english","math","physics","chemistry","biology","politics","history","geography"},MATCH(C1550,{"语文","英语","数学","物理","化学","生物","政治","历史","地理"},0)),IF(I1550=2,INDEX(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1550,{"单项选择","阅读理解","信息匹配","完形填空","短文填空","单句填空","短文改错","单句改错","句型转换","翻译短语","翻译句子","词汇/短语及固搭","完成句子","听力"},0)),"")), "")</f>
        <v/>
      </c>
      <c r="E1550" s="21" t="str">
        <f t="shared" si="196"/>
        <v>知识点</v>
      </c>
      <c r="F1550" s="21" t="str">
        <f t="shared" si="197"/>
        <v>亚</v>
      </c>
      <c r="G1550" s="21" t="str">
        <f>INDEX( {"body","discipline","area","topic","point"},MATCH(E1550,{"知识体","知识域","知识区","知识主题","知识点"},0))</f>
        <v>point</v>
      </c>
      <c r="H1550" s="21" t="str">
        <f>INDEX( {"super","just","sub","infras"},MATCH(F1550,{"超","恰","亚","次"},0))</f>
        <v>sub</v>
      </c>
      <c r="I1550" s="21">
        <f>MATCH(E1550,{"知识体","知识域","知识区","知识主题","知识点"},0)-1</f>
        <v>4</v>
      </c>
      <c r="J1550" s="21">
        <f>MATCH(F1550,{"超","恰","亚","次"},0)-1</f>
        <v>2</v>
      </c>
      <c r="K1550" s="21" t="str">
        <f t="shared" si="198"/>
        <v>生物</v>
      </c>
      <c r="L1550" s="26" t="s">
        <v>2369</v>
      </c>
      <c r="M1550" s="23"/>
      <c r="N1550" s="23"/>
      <c r="O1550" s="24" t="str">
        <f t="shared" si="192"/>
        <v xml:space="preserve">
  - 
    name:  样方法
    title:  样方法
    description: 
    koLyro: point
    koLyri:  sub
    son: </v>
      </c>
      <c r="P1550" s="27" t="str">
        <f t="shared" si="199"/>
        <v xml:space="preserve">
            - 
              name:  样方法
              title:  样方法
              description: 
              koLyro: point
              koLyri:  sub
              son: </v>
      </c>
    </row>
    <row r="1551" spans="1:16" ht="15" customHeight="1">
      <c r="A1551" s="20">
        <f t="shared" si="193"/>
        <v>5</v>
      </c>
      <c r="B1551" s="21" t="str">
        <f t="shared" si="194"/>
        <v>知识亚点</v>
      </c>
      <c r="C1551" s="21" t="str">
        <f t="shared" si="195"/>
        <v>标志重捕法</v>
      </c>
      <c r="D1551" s="21" t="str">
        <f>IFERROR(IF(I1551=1,INDEX( {"chinese","english","math","physics","chemistry","biology","politics","history","geography"},MATCH(C1551,{"语文","英语","数学","物理","化学","生物","政治","历史","地理"},0)),IF(I1551=2,INDEX(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1551,{"单项选择","阅读理解","信息匹配","完形填空","短文填空","单句填空","短文改错","单句改错","句型转换","翻译短语","翻译句子","词汇/短语及固搭","完成句子","听力"},0)),"")), "")</f>
        <v/>
      </c>
      <c r="E1551" s="21" t="str">
        <f t="shared" si="196"/>
        <v>知识点</v>
      </c>
      <c r="F1551" s="21" t="str">
        <f t="shared" si="197"/>
        <v>亚</v>
      </c>
      <c r="G1551" s="21" t="str">
        <f>INDEX( {"body","discipline","area","topic","point"},MATCH(E1551,{"知识体","知识域","知识区","知识主题","知识点"},0))</f>
        <v>point</v>
      </c>
      <c r="H1551" s="21" t="str">
        <f>INDEX( {"super","just","sub","infras"},MATCH(F1551,{"超","恰","亚","次"},0))</f>
        <v>sub</v>
      </c>
      <c r="I1551" s="21">
        <f>MATCH(E1551,{"知识体","知识域","知识区","知识主题","知识点"},0)-1</f>
        <v>4</v>
      </c>
      <c r="J1551" s="21">
        <f>MATCH(F1551,{"超","恰","亚","次"},0)-1</f>
        <v>2</v>
      </c>
      <c r="K1551" s="21" t="str">
        <f t="shared" si="198"/>
        <v>生物</v>
      </c>
      <c r="L1551" s="26" t="s">
        <v>2370</v>
      </c>
      <c r="M1551" s="23"/>
      <c r="N1551" s="23"/>
      <c r="O1551" s="24" t="str">
        <f t="shared" si="192"/>
        <v xml:space="preserve">
  - 
    name:  标志重捕法
    title:  标志重捕法
    description: 
    koLyro: point
    koLyri:  sub
    son: </v>
      </c>
      <c r="P1551" s="27" t="str">
        <f t="shared" si="199"/>
        <v xml:space="preserve">
            - 
              name:  标志重捕法
              title:  标志重捕法
              description: 
              koLyro: point
              koLyri:  sub
              son: </v>
      </c>
    </row>
    <row r="1552" spans="1:16" ht="15" customHeight="1">
      <c r="A1552" s="20">
        <f t="shared" si="193"/>
        <v>4</v>
      </c>
      <c r="B1552" s="21" t="str">
        <f t="shared" si="194"/>
        <v>知识点</v>
      </c>
      <c r="C1552" s="21" t="str">
        <f t="shared" si="195"/>
        <v>种群的存活率</v>
      </c>
      <c r="D1552" s="21" t="str">
        <f>IFERROR(IF(I1552=1,INDEX( {"chinese","english","math","physics","chemistry","biology","politics","history","geography"},MATCH(C1552,{"语文","英语","数学","物理","化学","生物","政治","历史","地理"},0)),IF(I1552=2,INDEX(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1552,{"单项选择","阅读理解","信息匹配","完形填空","短文填空","单句填空","短文改错","单句改错","句型转换","翻译短语","翻译句子","词汇/短语及固搭","完成句子","听力"},0)),"")), "")</f>
        <v/>
      </c>
      <c r="E1552" s="21" t="str">
        <f t="shared" si="196"/>
        <v>知识点</v>
      </c>
      <c r="F1552" s="21" t="str">
        <f t="shared" si="197"/>
        <v>恰</v>
      </c>
      <c r="G1552" s="21" t="str">
        <f>INDEX( {"body","discipline","area","topic","point"},MATCH(E1552,{"知识体","知识域","知识区","知识主题","知识点"},0))</f>
        <v>point</v>
      </c>
      <c r="H1552" s="21" t="str">
        <f>INDEX( {"super","just","sub","infras"},MATCH(F1552,{"超","恰","亚","次"},0))</f>
        <v>just</v>
      </c>
      <c r="I1552" s="21">
        <f>MATCH(E1552,{"知识体","知识域","知识区","知识主题","知识点"},0)-1</f>
        <v>4</v>
      </c>
      <c r="J1552" s="21">
        <f>MATCH(F1552,{"超","恰","亚","次"},0)-1</f>
        <v>1</v>
      </c>
      <c r="K1552" s="21" t="str">
        <f t="shared" si="198"/>
        <v>生物</v>
      </c>
      <c r="L1552" s="26" t="s">
        <v>2371</v>
      </c>
      <c r="M1552" s="23"/>
      <c r="N1552" s="23"/>
      <c r="O1552" s="24" t="str">
        <f t="shared" si="192"/>
        <v xml:space="preserve">
  - 
    name:  种群的存活率
    title:  种群的存活率
    description: 
    koLyro: point
    koLyri:  just
    son: </v>
      </c>
      <c r="P1552" s="27" t="str">
        <f t="shared" si="199"/>
        <v xml:space="preserve">
          - 
            name:  种群的存活率
            title:  种群的存活率
            description: 
            koLyro: point
            koLyri:  just
            son: </v>
      </c>
    </row>
    <row r="1553" spans="1:16" ht="15" customHeight="1">
      <c r="A1553" s="20">
        <f t="shared" si="193"/>
        <v>3</v>
      </c>
      <c r="B1553" s="21" t="str">
        <f t="shared" si="194"/>
        <v>知识主题</v>
      </c>
      <c r="C1553" s="21" t="str">
        <f t="shared" si="195"/>
        <v>2.群落的结构和演替</v>
      </c>
      <c r="D1553" s="21" t="str">
        <f>IFERROR(IF(I1553=1,INDEX( {"chinese","english","math","physics","chemistry","biology","politics","history","geography"},MATCH(C1553,{"语文","英语","数学","物理","化学","生物","政治","历史","地理"},0)),IF(I1553=2,INDEX(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1553,{"单项选择","阅读理解","信息匹配","完形填空","短文填空","单句填空","短文改错","单句改错","句型转换","翻译短语","翻译句子","词汇/短语及固搭","完成句子","听力"},0)),"")), "")</f>
        <v/>
      </c>
      <c r="E1553" s="21" t="str">
        <f t="shared" si="196"/>
        <v>知识主题</v>
      </c>
      <c r="F1553" s="21" t="str">
        <f t="shared" si="197"/>
        <v>恰</v>
      </c>
      <c r="G1553" s="21" t="str">
        <f>INDEX( {"body","discipline","area","topic","point"},MATCH(E1553,{"知识体","知识域","知识区","知识主题","知识点"},0))</f>
        <v>topic</v>
      </c>
      <c r="H1553" s="21" t="str">
        <f>INDEX( {"super","just","sub","infras"},MATCH(F1553,{"超","恰","亚","次"},0))</f>
        <v>just</v>
      </c>
      <c r="I1553" s="21">
        <f>MATCH(E1553,{"知识体","知识域","知识区","知识主题","知识点"},0)-1</f>
        <v>3</v>
      </c>
      <c r="J1553" s="21">
        <f>MATCH(F1553,{"超","恰","亚","次"},0)-1</f>
        <v>1</v>
      </c>
      <c r="K1553" s="21" t="str">
        <f t="shared" si="198"/>
        <v>生物</v>
      </c>
      <c r="L1553" s="26" t="s">
        <v>2372</v>
      </c>
      <c r="M1553" s="23"/>
      <c r="N1553" s="23"/>
      <c r="O1553" s="24" t="str">
        <f t="shared" si="192"/>
        <v xml:space="preserve">
  - 
    name:  2.群落的结构和演替
    title:  2.群落的结构和演替
    description: 
    koLyro: topic
    koLyri:  just
    son: </v>
      </c>
      <c r="P1553" s="27" t="str">
        <f t="shared" si="199"/>
        <v xml:space="preserve">
        - 
          name:  2.群落的结构和演替
          title:  2.群落的结构和演替
          description: 
          koLyro: topic
          koLyri:  just
          son: </v>
      </c>
    </row>
    <row r="1554" spans="1:16" ht="15" customHeight="1">
      <c r="A1554" s="20">
        <f t="shared" si="193"/>
        <v>4</v>
      </c>
      <c r="B1554" s="21" t="str">
        <f t="shared" si="194"/>
        <v>知识点</v>
      </c>
      <c r="C1554" s="21" t="str">
        <f t="shared" si="195"/>
        <v>群落的概念</v>
      </c>
      <c r="D1554" s="21" t="str">
        <f>IFERROR(IF(I1554=1,INDEX( {"chinese","english","math","physics","chemistry","biology","politics","history","geography"},MATCH(C1554,{"语文","英语","数学","物理","化学","生物","政治","历史","地理"},0)),IF(I1554=2,INDEX(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1554,{"单项选择","阅读理解","信息匹配","完形填空","短文填空","单句填空","短文改错","单句改错","句型转换","翻译短语","翻译句子","词汇/短语及固搭","完成句子","听力"},0)),"")), "")</f>
        <v/>
      </c>
      <c r="E1554" s="21" t="str">
        <f t="shared" si="196"/>
        <v>知识点</v>
      </c>
      <c r="F1554" s="21" t="str">
        <f t="shared" si="197"/>
        <v>恰</v>
      </c>
      <c r="G1554" s="21" t="str">
        <f>INDEX( {"body","discipline","area","topic","point"},MATCH(E1554,{"知识体","知识域","知识区","知识主题","知识点"},0))</f>
        <v>point</v>
      </c>
      <c r="H1554" s="21" t="str">
        <f>INDEX( {"super","just","sub","infras"},MATCH(F1554,{"超","恰","亚","次"},0))</f>
        <v>just</v>
      </c>
      <c r="I1554" s="21">
        <f>MATCH(E1554,{"知识体","知识域","知识区","知识主题","知识点"},0)-1</f>
        <v>4</v>
      </c>
      <c r="J1554" s="21">
        <f>MATCH(F1554,{"超","恰","亚","次"},0)-1</f>
        <v>1</v>
      </c>
      <c r="K1554" s="21" t="str">
        <f t="shared" si="198"/>
        <v>生物</v>
      </c>
      <c r="L1554" s="26" t="s">
        <v>2373</v>
      </c>
      <c r="M1554" s="23"/>
      <c r="N1554" s="23"/>
      <c r="O1554" s="24" t="str">
        <f t="shared" si="192"/>
        <v xml:space="preserve">
  - 
    name:  群落的概念
    title:  群落的概念
    description: 
    koLyro: point
    koLyri:  just
    son: </v>
      </c>
      <c r="P1554" s="27" t="str">
        <f t="shared" si="199"/>
        <v xml:space="preserve">
          - 
            name:  群落的概念
            title:  群落的概念
            description: 
            koLyro: point
            koLyri:  just
            son: </v>
      </c>
    </row>
    <row r="1555" spans="1:16" ht="15" customHeight="1">
      <c r="A1555" s="20">
        <f t="shared" si="193"/>
        <v>4</v>
      </c>
      <c r="B1555" s="21" t="str">
        <f t="shared" si="194"/>
        <v>知识点</v>
      </c>
      <c r="C1555" s="21" t="str">
        <f t="shared" si="195"/>
        <v>群落的演替</v>
      </c>
      <c r="D1555" s="21" t="str">
        <f>IFERROR(IF(I1555=1,INDEX( {"chinese","english","math","physics","chemistry","biology","politics","history","geography"},MATCH(C1555,{"语文","英语","数学","物理","化学","生物","政治","历史","地理"},0)),IF(I1555=2,INDEX(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1555,{"单项选择","阅读理解","信息匹配","完形填空","短文填空","单句填空","短文改错","单句改错","句型转换","翻译短语","翻译句子","词汇/短语及固搭","完成句子","听力"},0)),"")), "")</f>
        <v/>
      </c>
      <c r="E1555" s="21" t="str">
        <f t="shared" si="196"/>
        <v>知识点</v>
      </c>
      <c r="F1555" s="21" t="str">
        <f t="shared" si="197"/>
        <v>恰</v>
      </c>
      <c r="G1555" s="21" t="str">
        <f>INDEX( {"body","discipline","area","topic","point"},MATCH(E1555,{"知识体","知识域","知识区","知识主题","知识点"},0))</f>
        <v>point</v>
      </c>
      <c r="H1555" s="21" t="str">
        <f>INDEX( {"super","just","sub","infras"},MATCH(F1555,{"超","恰","亚","次"},0))</f>
        <v>just</v>
      </c>
      <c r="I1555" s="21">
        <f>MATCH(E1555,{"知识体","知识域","知识区","知识主题","知识点"},0)-1</f>
        <v>4</v>
      </c>
      <c r="J1555" s="21">
        <f>MATCH(F1555,{"超","恰","亚","次"},0)-1</f>
        <v>1</v>
      </c>
      <c r="K1555" s="21" t="str">
        <f t="shared" si="198"/>
        <v>生物</v>
      </c>
      <c r="L1555" s="26" t="s">
        <v>2374</v>
      </c>
      <c r="M1555" s="23"/>
      <c r="N1555" s="23"/>
      <c r="O1555" s="24" t="str">
        <f t="shared" si="192"/>
        <v xml:space="preserve">
  - 
    name:  群落的演替
    title:  群落的演替
    description: 
    koLyro: point
    koLyri:  just
    son: </v>
      </c>
      <c r="P1555" s="27" t="str">
        <f t="shared" si="199"/>
        <v xml:space="preserve">
          - 
            name:  群落的演替
            title:  群落的演替
            description: 
            koLyro: point
            koLyri:  just
            son: </v>
      </c>
    </row>
    <row r="1556" spans="1:16" ht="15" customHeight="1">
      <c r="A1556" s="20">
        <f t="shared" si="193"/>
        <v>4</v>
      </c>
      <c r="B1556" s="21" t="str">
        <f t="shared" si="194"/>
        <v>知识点</v>
      </c>
      <c r="C1556" s="21" t="str">
        <f t="shared" si="195"/>
        <v>群落的结构</v>
      </c>
      <c r="D1556" s="21" t="str">
        <f>IFERROR(IF(I1556=1,INDEX( {"chinese","english","math","physics","chemistry","biology","politics","history","geography"},MATCH(C1556,{"语文","英语","数学","物理","化学","生物","政治","历史","地理"},0)),IF(I1556=2,INDEX(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1556,{"单项选择","阅读理解","信息匹配","完形填空","短文填空","单句填空","短文改错","单句改错","句型转换","翻译短语","翻译句子","词汇/短语及固搭","完成句子","听力"},0)),"")), "")</f>
        <v/>
      </c>
      <c r="E1556" s="21" t="str">
        <f t="shared" si="196"/>
        <v>知识点</v>
      </c>
      <c r="F1556" s="21" t="str">
        <f t="shared" si="197"/>
        <v>恰</v>
      </c>
      <c r="G1556" s="21" t="str">
        <f>INDEX( {"body","discipline","area","topic","point"},MATCH(E1556,{"知识体","知识域","知识区","知识主题","知识点"},0))</f>
        <v>point</v>
      </c>
      <c r="H1556" s="21" t="str">
        <f>INDEX( {"super","just","sub","infras"},MATCH(F1556,{"超","恰","亚","次"},0))</f>
        <v>just</v>
      </c>
      <c r="I1556" s="21">
        <f>MATCH(E1556,{"知识体","知识域","知识区","知识主题","知识点"},0)-1</f>
        <v>4</v>
      </c>
      <c r="J1556" s="21">
        <f>MATCH(F1556,{"超","恰","亚","次"},0)-1</f>
        <v>1</v>
      </c>
      <c r="K1556" s="21" t="str">
        <f t="shared" si="198"/>
        <v>生物</v>
      </c>
      <c r="L1556" s="26" t="s">
        <v>2375</v>
      </c>
      <c r="M1556" s="23"/>
      <c r="N1556" s="23"/>
      <c r="O1556" s="24" t="str">
        <f t="shared" si="192"/>
        <v xml:space="preserve">
  - 
    name:  群落的结构
    title:  群落的结构
    description: 
    koLyro: point
    koLyri:  just
    son: </v>
      </c>
      <c r="P1556" s="27" t="str">
        <f t="shared" si="199"/>
        <v xml:space="preserve">
          - 
            name:  群落的结构
            title:  群落的结构
            description: 
            koLyro: point
            koLyri:  just
            son: </v>
      </c>
    </row>
    <row r="1557" spans="1:16" ht="15" customHeight="1">
      <c r="A1557" s="20">
        <f t="shared" si="193"/>
        <v>5</v>
      </c>
      <c r="B1557" s="21" t="str">
        <f t="shared" si="194"/>
        <v>知识亚点</v>
      </c>
      <c r="C1557" s="21" t="str">
        <f t="shared" si="195"/>
        <v>群落水平上研究的问题</v>
      </c>
      <c r="D1557" s="21" t="str">
        <f>IFERROR(IF(I1557=1,INDEX( {"chinese","english","math","physics","chemistry","biology","politics","history","geography"},MATCH(C1557,{"语文","英语","数学","物理","化学","生物","政治","历史","地理"},0)),IF(I1557=2,INDEX(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1557,{"单项选择","阅读理解","信息匹配","完形填空","短文填空","单句填空","短文改错","单句改错","句型转换","翻译短语","翻译句子","词汇/短语及固搭","完成句子","听力"},0)),"")), "")</f>
        <v/>
      </c>
      <c r="E1557" s="21" t="str">
        <f t="shared" si="196"/>
        <v>知识点</v>
      </c>
      <c r="F1557" s="21" t="str">
        <f t="shared" si="197"/>
        <v>亚</v>
      </c>
      <c r="G1557" s="21" t="str">
        <f>INDEX( {"body","discipline","area","topic","point"},MATCH(E1557,{"知识体","知识域","知识区","知识主题","知识点"},0))</f>
        <v>point</v>
      </c>
      <c r="H1557" s="21" t="str">
        <f>INDEX( {"super","just","sub","infras"},MATCH(F1557,{"超","恰","亚","次"},0))</f>
        <v>sub</v>
      </c>
      <c r="I1557" s="21">
        <f>MATCH(E1557,{"知识体","知识域","知识区","知识主题","知识点"},0)-1</f>
        <v>4</v>
      </c>
      <c r="J1557" s="21">
        <f>MATCH(F1557,{"超","恰","亚","次"},0)-1</f>
        <v>2</v>
      </c>
      <c r="K1557" s="21" t="str">
        <f t="shared" si="198"/>
        <v>生物</v>
      </c>
      <c r="L1557" s="26" t="s">
        <v>2376</v>
      </c>
      <c r="M1557" s="23"/>
      <c r="N1557" s="23"/>
      <c r="O1557" s="24" t="str">
        <f t="shared" si="192"/>
        <v xml:space="preserve">
  - 
    name:  群落水平上研究的问题
    title:  群落水平上研究的问题
    description: 
    koLyro: point
    koLyri:  sub
    son: </v>
      </c>
      <c r="P1557" s="27" t="str">
        <f t="shared" si="199"/>
        <v xml:space="preserve">
            - 
              name:  群落水平上研究的问题
              title:  群落水平上研究的问题
              description: 
              koLyro: point
              koLyri:  sub
              son: </v>
      </c>
    </row>
    <row r="1558" spans="1:16" ht="15" customHeight="1">
      <c r="A1558" s="20">
        <f t="shared" si="193"/>
        <v>5</v>
      </c>
      <c r="B1558" s="21" t="str">
        <f t="shared" si="194"/>
        <v>知识亚点</v>
      </c>
      <c r="C1558" s="21" t="str">
        <f t="shared" si="195"/>
        <v>群落的物种组成</v>
      </c>
      <c r="D1558" s="21" t="str">
        <f>IFERROR(IF(I1558=1,INDEX( {"chinese","english","math","physics","chemistry","biology","politics","history","geography"},MATCH(C1558,{"语文","英语","数学","物理","化学","生物","政治","历史","地理"},0)),IF(I1558=2,INDEX(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1558,{"单项选择","阅读理解","信息匹配","完形填空","短文填空","单句填空","短文改错","单句改错","句型转换","翻译短语","翻译句子","词汇/短语及固搭","完成句子","听力"},0)),"")), "")</f>
        <v/>
      </c>
      <c r="E1558" s="21" t="str">
        <f t="shared" si="196"/>
        <v>知识点</v>
      </c>
      <c r="F1558" s="21" t="str">
        <f t="shared" si="197"/>
        <v>亚</v>
      </c>
      <c r="G1558" s="21" t="str">
        <f>INDEX( {"body","discipline","area","topic","point"},MATCH(E1558,{"知识体","知识域","知识区","知识主题","知识点"},0))</f>
        <v>point</v>
      </c>
      <c r="H1558" s="21" t="str">
        <f>INDEX( {"super","just","sub","infras"},MATCH(F1558,{"超","恰","亚","次"},0))</f>
        <v>sub</v>
      </c>
      <c r="I1558" s="21">
        <f>MATCH(E1558,{"知识体","知识域","知识区","知识主题","知识点"},0)-1</f>
        <v>4</v>
      </c>
      <c r="J1558" s="21">
        <f>MATCH(F1558,{"超","恰","亚","次"},0)-1</f>
        <v>2</v>
      </c>
      <c r="K1558" s="21" t="str">
        <f t="shared" si="198"/>
        <v>生物</v>
      </c>
      <c r="L1558" s="26" t="s">
        <v>2377</v>
      </c>
      <c r="M1558" s="23"/>
      <c r="N1558" s="23"/>
      <c r="O1558" s="24" t="str">
        <f t="shared" si="192"/>
        <v xml:space="preserve">
  - 
    name:  群落的物种组成
    title:  群落的物种组成
    description: 
    koLyro: point
    koLyri:  sub
    son: </v>
      </c>
      <c r="P1558" s="27" t="str">
        <f t="shared" si="199"/>
        <v xml:space="preserve">
            - 
              name:  群落的物种组成
              title:  群落的物种组成
              description: 
              koLyro: point
              koLyri:  sub
              son: </v>
      </c>
    </row>
    <row r="1559" spans="1:16" ht="15" customHeight="1">
      <c r="A1559" s="20">
        <f t="shared" si="193"/>
        <v>5</v>
      </c>
      <c r="B1559" s="21" t="str">
        <f t="shared" si="194"/>
        <v>知识亚点</v>
      </c>
      <c r="C1559" s="21" t="str">
        <f t="shared" si="195"/>
        <v>群落结构形成的原因与意义</v>
      </c>
      <c r="D1559" s="21" t="str">
        <f>IFERROR(IF(I1559=1,INDEX( {"chinese","english","math","physics","chemistry","biology","politics","history","geography"},MATCH(C1559,{"语文","英语","数学","物理","化学","生物","政治","历史","地理"},0)),IF(I1559=2,INDEX(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1559,{"单项选择","阅读理解","信息匹配","完形填空","短文填空","单句填空","短文改错","单句改错","句型转换","翻译短语","翻译句子","词汇/短语及固搭","完成句子","听力"},0)),"")), "")</f>
        <v/>
      </c>
      <c r="E1559" s="21" t="str">
        <f t="shared" si="196"/>
        <v>知识点</v>
      </c>
      <c r="F1559" s="21" t="str">
        <f t="shared" si="197"/>
        <v>亚</v>
      </c>
      <c r="G1559" s="21" t="str">
        <f>INDEX( {"body","discipline","area","topic","point"},MATCH(E1559,{"知识体","知识域","知识区","知识主题","知识点"},0))</f>
        <v>point</v>
      </c>
      <c r="H1559" s="21" t="str">
        <f>INDEX( {"super","just","sub","infras"},MATCH(F1559,{"超","恰","亚","次"},0))</f>
        <v>sub</v>
      </c>
      <c r="I1559" s="21">
        <f>MATCH(E1559,{"知识体","知识域","知识区","知识主题","知识点"},0)-1</f>
        <v>4</v>
      </c>
      <c r="J1559" s="21">
        <f>MATCH(F1559,{"超","恰","亚","次"},0)-1</f>
        <v>2</v>
      </c>
      <c r="K1559" s="21" t="str">
        <f t="shared" si="198"/>
        <v>生物</v>
      </c>
      <c r="L1559" s="26" t="s">
        <v>2378</v>
      </c>
      <c r="M1559" s="23"/>
      <c r="N1559" s="23"/>
      <c r="O1559" s="24" t="str">
        <f t="shared" si="192"/>
        <v xml:space="preserve">
  - 
    name:  群落结构形成的原因与意义
    title:  群落结构形成的原因与意义
    description: 
    koLyro: point
    koLyri:  sub
    son: </v>
      </c>
      <c r="P1559" s="27" t="str">
        <f t="shared" si="199"/>
        <v xml:space="preserve">
            - 
              name:  群落结构形成的原因与意义
              title:  群落结构形成的原因与意义
              description: 
              koLyro: point
              koLyri:  sub
              son: </v>
      </c>
    </row>
    <row r="1560" spans="1:16" ht="15" customHeight="1">
      <c r="A1560" s="20">
        <f t="shared" si="193"/>
        <v>5</v>
      </c>
      <c r="B1560" s="21" t="str">
        <f t="shared" si="194"/>
        <v>知识亚点</v>
      </c>
      <c r="C1560" s="21" t="str">
        <f t="shared" si="195"/>
        <v>土壤中小动物类群丰富度的研究</v>
      </c>
      <c r="D1560" s="21" t="str">
        <f>IFERROR(IF(I1560=1,INDEX( {"chinese","english","math","physics","chemistry","biology","politics","history","geography"},MATCH(C1560,{"语文","英语","数学","物理","化学","生物","政治","历史","地理"},0)),IF(I1560=2,INDEX(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1560,{"单项选择","阅读理解","信息匹配","完形填空","短文填空","单句填空","短文改错","单句改错","句型转换","翻译短语","翻译句子","词汇/短语及固搭","完成句子","听力"},0)),"")), "")</f>
        <v/>
      </c>
      <c r="E1560" s="21" t="str">
        <f t="shared" si="196"/>
        <v>知识点</v>
      </c>
      <c r="F1560" s="21" t="str">
        <f t="shared" si="197"/>
        <v>亚</v>
      </c>
      <c r="G1560" s="21" t="str">
        <f>INDEX( {"body","discipline","area","topic","point"},MATCH(E1560,{"知识体","知识域","知识区","知识主题","知识点"},0))</f>
        <v>point</v>
      </c>
      <c r="H1560" s="21" t="str">
        <f>INDEX( {"super","just","sub","infras"},MATCH(F1560,{"超","恰","亚","次"},0))</f>
        <v>sub</v>
      </c>
      <c r="I1560" s="21">
        <f>MATCH(E1560,{"知识体","知识域","知识区","知识主题","知识点"},0)-1</f>
        <v>4</v>
      </c>
      <c r="J1560" s="21">
        <f>MATCH(F1560,{"超","恰","亚","次"},0)-1</f>
        <v>2</v>
      </c>
      <c r="K1560" s="21" t="str">
        <f t="shared" si="198"/>
        <v>生物</v>
      </c>
      <c r="L1560" s="26" t="s">
        <v>2379</v>
      </c>
      <c r="M1560" s="23"/>
      <c r="N1560" s="23"/>
      <c r="O1560" s="24" t="str">
        <f t="shared" si="192"/>
        <v xml:space="preserve">
  - 
    name:  土壤中小动物类群丰富度的研究
    title:  土壤中小动物类群丰富度的研究
    description: 
    koLyro: point
    koLyri:  sub
    son: </v>
      </c>
      <c r="P1560" s="27" t="str">
        <f t="shared" si="199"/>
        <v xml:space="preserve">
            - 
              name:  土壤中小动物类群丰富度的研究
              title:  土壤中小动物类群丰富度的研究
              description: 
              koLyro: point
              koLyri:  sub
              son: </v>
      </c>
    </row>
    <row r="1561" spans="1:16" ht="15" customHeight="1">
      <c r="A1561" s="20">
        <f t="shared" si="193"/>
        <v>5</v>
      </c>
      <c r="B1561" s="21" t="str">
        <f t="shared" si="194"/>
        <v>知识亚点</v>
      </c>
      <c r="C1561" s="21" t="str">
        <f t="shared" si="195"/>
        <v>群落的种间关系</v>
      </c>
      <c r="D1561" s="21" t="str">
        <f>IFERROR(IF(I1561=1,INDEX( {"chinese","english","math","physics","chemistry","biology","politics","history","geography"},MATCH(C1561,{"语文","英语","数学","物理","化学","生物","政治","历史","地理"},0)),IF(I1561=2,INDEX(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1561,{"单项选择","阅读理解","信息匹配","完形填空","短文填空","单句填空","短文改错","单句改错","句型转换","翻译短语","翻译句子","词汇/短语及固搭","完成句子","听力"},0)),"")), "")</f>
        <v/>
      </c>
      <c r="E1561" s="21" t="str">
        <f t="shared" si="196"/>
        <v>知识点</v>
      </c>
      <c r="F1561" s="21" t="str">
        <f t="shared" si="197"/>
        <v>亚</v>
      </c>
      <c r="G1561" s="21" t="str">
        <f>INDEX( {"body","discipline","area","topic","point"},MATCH(E1561,{"知识体","知识域","知识区","知识主题","知识点"},0))</f>
        <v>point</v>
      </c>
      <c r="H1561" s="21" t="str">
        <f>INDEX( {"super","just","sub","infras"},MATCH(F1561,{"超","恰","亚","次"},0))</f>
        <v>sub</v>
      </c>
      <c r="I1561" s="21">
        <f>MATCH(E1561,{"知识体","知识域","知识区","知识主题","知识点"},0)-1</f>
        <v>4</v>
      </c>
      <c r="J1561" s="21">
        <f>MATCH(F1561,{"超","恰","亚","次"},0)-1</f>
        <v>2</v>
      </c>
      <c r="K1561" s="21" t="str">
        <f t="shared" si="198"/>
        <v>生物</v>
      </c>
      <c r="L1561" s="26" t="s">
        <v>2380</v>
      </c>
      <c r="M1561" s="23"/>
      <c r="N1561" s="23"/>
      <c r="O1561" s="24" t="str">
        <f t="shared" si="192"/>
        <v xml:space="preserve">
  - 
    name:  群落的种间关系
    title:  群落的种间关系
    description: 
    koLyro: point
    koLyri:  sub
    son: </v>
      </c>
      <c r="P1561" s="27" t="str">
        <f t="shared" si="199"/>
        <v xml:space="preserve">
            - 
              name:  群落的种间关系
              title:  群落的种间关系
              description: 
              koLyro: point
              koLyri:  sub
              son: </v>
      </c>
    </row>
    <row r="1562" spans="1:16" ht="15" customHeight="1">
      <c r="A1562" s="20">
        <f t="shared" si="193"/>
        <v>5</v>
      </c>
      <c r="B1562" s="21" t="str">
        <f t="shared" si="194"/>
        <v>知识亚点</v>
      </c>
      <c r="C1562" s="21" t="str">
        <f t="shared" si="195"/>
        <v>种内关系</v>
      </c>
      <c r="D1562" s="21" t="str">
        <f>IFERROR(IF(I1562=1,INDEX( {"chinese","english","math","physics","chemistry","biology","politics","history","geography"},MATCH(C1562,{"语文","英语","数学","物理","化学","生物","政治","历史","地理"},0)),IF(I1562=2,INDEX(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1562,{"单项选择","阅读理解","信息匹配","完形填空","短文填空","单句填空","短文改错","单句改错","句型转换","翻译短语","翻译句子","词汇/短语及固搭","完成句子","听力"},0)),"")), "")</f>
        <v/>
      </c>
      <c r="E1562" s="21" t="str">
        <f t="shared" si="196"/>
        <v>知识点</v>
      </c>
      <c r="F1562" s="21" t="str">
        <f t="shared" si="197"/>
        <v>亚</v>
      </c>
      <c r="G1562" s="21" t="str">
        <f>INDEX( {"body","discipline","area","topic","point"},MATCH(E1562,{"知识体","知识域","知识区","知识主题","知识点"},0))</f>
        <v>point</v>
      </c>
      <c r="H1562" s="21" t="str">
        <f>INDEX( {"super","just","sub","infras"},MATCH(F1562,{"超","恰","亚","次"},0))</f>
        <v>sub</v>
      </c>
      <c r="I1562" s="21">
        <f>MATCH(E1562,{"知识体","知识域","知识区","知识主题","知识点"},0)-1</f>
        <v>4</v>
      </c>
      <c r="J1562" s="21">
        <f>MATCH(F1562,{"超","恰","亚","次"},0)-1</f>
        <v>2</v>
      </c>
      <c r="K1562" s="21" t="str">
        <f t="shared" si="198"/>
        <v>生物</v>
      </c>
      <c r="L1562" s="26" t="s">
        <v>2381</v>
      </c>
      <c r="M1562" s="23"/>
      <c r="N1562" s="23"/>
      <c r="O1562" s="24" t="str">
        <f t="shared" si="192"/>
        <v xml:space="preserve">
  - 
    name:  种内关系
    title:  种内关系
    description: 
    koLyro: point
    koLyri:  sub
    son: </v>
      </c>
      <c r="P1562" s="27" t="str">
        <f t="shared" si="199"/>
        <v xml:space="preserve">
            - 
              name:  种内关系
              title:  种内关系
              description: 
              koLyro: point
              koLyri:  sub
              son: </v>
      </c>
    </row>
    <row r="1563" spans="1:16" ht="15" customHeight="1">
      <c r="A1563" s="20">
        <f t="shared" si="193"/>
        <v>5</v>
      </c>
      <c r="B1563" s="21" t="str">
        <f t="shared" si="194"/>
        <v>知识亚点</v>
      </c>
      <c r="C1563" s="21" t="str">
        <f t="shared" si="195"/>
        <v>群落的空间结构</v>
      </c>
      <c r="D1563" s="21" t="str">
        <f>IFERROR(IF(I1563=1,INDEX( {"chinese","english","math","physics","chemistry","biology","politics","history","geography"},MATCH(C1563,{"语文","英语","数学","物理","化学","生物","政治","历史","地理"},0)),IF(I1563=2,INDEX(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1563,{"单项选择","阅读理解","信息匹配","完形填空","短文填空","单句填空","短文改错","单句改错","句型转换","翻译短语","翻译句子","词汇/短语及固搭","完成句子","听力"},0)),"")), "")</f>
        <v/>
      </c>
      <c r="E1563" s="21" t="str">
        <f t="shared" si="196"/>
        <v>知识点</v>
      </c>
      <c r="F1563" s="21" t="str">
        <f t="shared" si="197"/>
        <v>亚</v>
      </c>
      <c r="G1563" s="21" t="str">
        <f>INDEX( {"body","discipline","area","topic","point"},MATCH(E1563,{"知识体","知识域","知识区","知识主题","知识点"},0))</f>
        <v>point</v>
      </c>
      <c r="H1563" s="21" t="str">
        <f>INDEX( {"super","just","sub","infras"},MATCH(F1563,{"超","恰","亚","次"},0))</f>
        <v>sub</v>
      </c>
      <c r="I1563" s="21">
        <f>MATCH(E1563,{"知识体","知识域","知识区","知识主题","知识点"},0)-1</f>
        <v>4</v>
      </c>
      <c r="J1563" s="21">
        <f>MATCH(F1563,{"超","恰","亚","次"},0)-1</f>
        <v>2</v>
      </c>
      <c r="K1563" s="21" t="str">
        <f t="shared" si="198"/>
        <v>生物</v>
      </c>
      <c r="L1563" s="26" t="s">
        <v>2382</v>
      </c>
      <c r="M1563" s="23"/>
      <c r="N1563" s="23"/>
      <c r="O1563" s="24" t="str">
        <f t="shared" si="192"/>
        <v xml:space="preserve">
  - 
    name:  群落的空间结构
    title:  群落的空间结构
    description: 
    koLyro: point
    koLyri:  sub
    son: </v>
      </c>
      <c r="P1563" s="27" t="str">
        <f t="shared" si="199"/>
        <v xml:space="preserve">
            - 
              name:  群落的空间结构
              title:  群落的空间结构
              description: 
              koLyro: point
              koLyri:  sub
              son: </v>
      </c>
    </row>
    <row r="1564" spans="1:16" ht="15" customHeight="1">
      <c r="A1564" s="20">
        <f t="shared" si="193"/>
        <v>3</v>
      </c>
      <c r="B1564" s="21" t="str">
        <f t="shared" si="194"/>
        <v>知识主题</v>
      </c>
      <c r="C1564" s="21" t="str">
        <f t="shared" si="195"/>
        <v>3.生态系统的结构</v>
      </c>
      <c r="D1564" s="21" t="str">
        <f>IFERROR(IF(I1564=1,INDEX( {"chinese","english","math","physics","chemistry","biology","politics","history","geography"},MATCH(C1564,{"语文","英语","数学","物理","化学","生物","政治","历史","地理"},0)),IF(I1564=2,INDEX(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1564,{"单项选择","阅读理解","信息匹配","完形填空","短文填空","单句填空","短文改错","单句改错","句型转换","翻译短语","翻译句子","词汇/短语及固搭","完成句子","听力"},0)),"")), "")</f>
        <v/>
      </c>
      <c r="E1564" s="21" t="str">
        <f t="shared" si="196"/>
        <v>知识主题</v>
      </c>
      <c r="F1564" s="21" t="str">
        <f t="shared" si="197"/>
        <v>恰</v>
      </c>
      <c r="G1564" s="21" t="str">
        <f>INDEX( {"body","discipline","area","topic","point"},MATCH(E1564,{"知识体","知识域","知识区","知识主题","知识点"},0))</f>
        <v>topic</v>
      </c>
      <c r="H1564" s="21" t="str">
        <f>INDEX( {"super","just","sub","infras"},MATCH(F1564,{"超","恰","亚","次"},0))</f>
        <v>just</v>
      </c>
      <c r="I1564" s="21">
        <f>MATCH(E1564,{"知识体","知识域","知识区","知识主题","知识点"},0)-1</f>
        <v>3</v>
      </c>
      <c r="J1564" s="21">
        <f>MATCH(F1564,{"超","恰","亚","次"},0)-1</f>
        <v>1</v>
      </c>
      <c r="K1564" s="21" t="str">
        <f t="shared" si="198"/>
        <v>生物</v>
      </c>
      <c r="L1564" s="26" t="s">
        <v>2383</v>
      </c>
      <c r="M1564" s="23"/>
      <c r="N1564" s="23"/>
      <c r="O1564" s="24" t="str">
        <f t="shared" si="192"/>
        <v xml:space="preserve">
  - 
    name:  3.生态系统的结构
    title:  3.生态系统的结构
    description: 
    koLyro: topic
    koLyri:  just
    son: </v>
      </c>
      <c r="P1564" s="27" t="str">
        <f t="shared" si="199"/>
        <v xml:space="preserve">
        - 
          name:  3.生态系统的结构
          title:  3.生态系统的结构
          description: 
          koLyro: topic
          koLyri:  just
          son: </v>
      </c>
    </row>
    <row r="1565" spans="1:16" ht="15" customHeight="1">
      <c r="A1565" s="20">
        <f t="shared" si="193"/>
        <v>4</v>
      </c>
      <c r="B1565" s="21" t="str">
        <f t="shared" si="194"/>
        <v>知识点</v>
      </c>
      <c r="C1565" s="21" t="str">
        <f t="shared" si="195"/>
        <v>生态系统的概念</v>
      </c>
      <c r="D1565" s="21" t="str">
        <f>IFERROR(IF(I1565=1,INDEX( {"chinese","english","math","physics","chemistry","biology","politics","history","geography"},MATCH(C1565,{"语文","英语","数学","物理","化学","生物","政治","历史","地理"},0)),IF(I1565=2,INDEX(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1565,{"单项选择","阅读理解","信息匹配","完形填空","短文填空","单句填空","短文改错","单句改错","句型转换","翻译短语","翻译句子","词汇/短语及固搭","完成句子","听力"},0)),"")), "")</f>
        <v/>
      </c>
      <c r="E1565" s="21" t="str">
        <f t="shared" si="196"/>
        <v>知识点</v>
      </c>
      <c r="F1565" s="21" t="str">
        <f t="shared" si="197"/>
        <v>恰</v>
      </c>
      <c r="G1565" s="21" t="str">
        <f>INDEX( {"body","discipline","area","topic","point"},MATCH(E1565,{"知识体","知识域","知识区","知识主题","知识点"},0))</f>
        <v>point</v>
      </c>
      <c r="H1565" s="21" t="str">
        <f>INDEX( {"super","just","sub","infras"},MATCH(F1565,{"超","恰","亚","次"},0))</f>
        <v>just</v>
      </c>
      <c r="I1565" s="21">
        <f>MATCH(E1565,{"知识体","知识域","知识区","知识主题","知识点"},0)-1</f>
        <v>4</v>
      </c>
      <c r="J1565" s="21">
        <f>MATCH(F1565,{"超","恰","亚","次"},0)-1</f>
        <v>1</v>
      </c>
      <c r="K1565" s="21" t="str">
        <f t="shared" si="198"/>
        <v>生物</v>
      </c>
      <c r="L1565" s="26" t="s">
        <v>2384</v>
      </c>
      <c r="M1565" s="23"/>
      <c r="N1565" s="23"/>
      <c r="O1565" s="24" t="str">
        <f t="shared" si="192"/>
        <v xml:space="preserve">
  - 
    name:  生态系统的概念
    title:  生态系统的概念
    description: 
    koLyro: point
    koLyri:  just
    son: </v>
      </c>
      <c r="P1565" s="27" t="str">
        <f t="shared" si="199"/>
        <v xml:space="preserve">
          - 
            name:  生态系统的概念
            title:  生态系统的概念
            description: 
            koLyro: point
            koLyri:  just
            son: </v>
      </c>
    </row>
    <row r="1566" spans="1:16" ht="15" customHeight="1">
      <c r="A1566" s="20">
        <f t="shared" si="193"/>
        <v>4</v>
      </c>
      <c r="B1566" s="21" t="str">
        <f t="shared" si="194"/>
        <v>知识点</v>
      </c>
      <c r="C1566" s="21" t="str">
        <f t="shared" si="195"/>
        <v>生态系统的结构</v>
      </c>
      <c r="D1566" s="21" t="str">
        <f>IFERROR(IF(I1566=1,INDEX( {"chinese","english","math","physics","chemistry","biology","politics","history","geography"},MATCH(C1566,{"语文","英语","数学","物理","化学","生物","政治","历史","地理"},0)),IF(I1566=2,INDEX(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1566,{"单项选择","阅读理解","信息匹配","完形填空","短文填空","单句填空","短文改错","单句改错","句型转换","翻译短语","翻译句子","词汇/短语及固搭","完成句子","听力"},0)),"")), "")</f>
        <v/>
      </c>
      <c r="E1566" s="21" t="str">
        <f t="shared" si="196"/>
        <v>知识点</v>
      </c>
      <c r="F1566" s="21" t="str">
        <f t="shared" si="197"/>
        <v>恰</v>
      </c>
      <c r="G1566" s="21" t="str">
        <f>INDEX( {"body","discipline","area","topic","point"},MATCH(E1566,{"知识体","知识域","知识区","知识主题","知识点"},0))</f>
        <v>point</v>
      </c>
      <c r="H1566" s="21" t="str">
        <f>INDEX( {"super","just","sub","infras"},MATCH(F1566,{"超","恰","亚","次"},0))</f>
        <v>just</v>
      </c>
      <c r="I1566" s="21">
        <f>MATCH(E1566,{"知识体","知识域","知识区","知识主题","知识点"},0)-1</f>
        <v>4</v>
      </c>
      <c r="J1566" s="21">
        <f>MATCH(F1566,{"超","恰","亚","次"},0)-1</f>
        <v>1</v>
      </c>
      <c r="K1566" s="21" t="str">
        <f t="shared" si="198"/>
        <v>生物</v>
      </c>
      <c r="L1566" s="26" t="s">
        <v>2385</v>
      </c>
      <c r="M1566" s="23"/>
      <c r="N1566" s="23"/>
      <c r="O1566" s="24" t="str">
        <f t="shared" si="192"/>
        <v xml:space="preserve">
  - 
    name:  生态系统的结构
    title:  生态系统的结构
    description: 
    koLyro: point
    koLyri:  just
    son: </v>
      </c>
      <c r="P1566" s="27" t="str">
        <f t="shared" si="199"/>
        <v xml:space="preserve">
          - 
            name:  生态系统的结构
            title:  生态系统的结构
            description: 
            koLyro: point
            koLyri:  just
            son: </v>
      </c>
    </row>
    <row r="1567" spans="1:16" ht="15" customHeight="1">
      <c r="A1567" s="20">
        <f t="shared" si="193"/>
        <v>5</v>
      </c>
      <c r="B1567" s="21" t="str">
        <f t="shared" si="194"/>
        <v>知识亚点</v>
      </c>
      <c r="C1567" s="21" t="str">
        <f t="shared" si="195"/>
        <v>生态系统的组成成分</v>
      </c>
      <c r="D1567" s="21" t="str">
        <f>IFERROR(IF(I1567=1,INDEX( {"chinese","english","math","physics","chemistry","biology","politics","history","geography"},MATCH(C1567,{"语文","英语","数学","物理","化学","生物","政治","历史","地理"},0)),IF(I1567=2,INDEX(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1567,{"单项选择","阅读理解","信息匹配","完形填空","短文填空","单句填空","短文改错","单句改错","句型转换","翻译短语","翻译句子","词汇/短语及固搭","完成句子","听力"},0)),"")), "")</f>
        <v/>
      </c>
      <c r="E1567" s="21" t="str">
        <f t="shared" si="196"/>
        <v>知识点</v>
      </c>
      <c r="F1567" s="21" t="str">
        <f t="shared" si="197"/>
        <v>亚</v>
      </c>
      <c r="G1567" s="21" t="str">
        <f>INDEX( {"body","discipline","area","topic","point"},MATCH(E1567,{"知识体","知识域","知识区","知识主题","知识点"},0))</f>
        <v>point</v>
      </c>
      <c r="H1567" s="21" t="str">
        <f>INDEX( {"super","just","sub","infras"},MATCH(F1567,{"超","恰","亚","次"},0))</f>
        <v>sub</v>
      </c>
      <c r="I1567" s="21">
        <f>MATCH(E1567,{"知识体","知识域","知识区","知识主题","知识点"},0)-1</f>
        <v>4</v>
      </c>
      <c r="J1567" s="21">
        <f>MATCH(F1567,{"超","恰","亚","次"},0)-1</f>
        <v>2</v>
      </c>
      <c r="K1567" s="21" t="str">
        <f t="shared" si="198"/>
        <v>生物</v>
      </c>
      <c r="L1567" s="26" t="s">
        <v>2386</v>
      </c>
      <c r="M1567" s="23"/>
      <c r="N1567" s="23"/>
      <c r="O1567" s="24" t="str">
        <f t="shared" si="192"/>
        <v xml:space="preserve">
  - 
    name:  生态系统的组成成分
    title:  生态系统的组成成分
    description: 
    koLyro: point
    koLyri:  sub
    son: </v>
      </c>
      <c r="P1567" s="27" t="str">
        <f t="shared" si="199"/>
        <v xml:space="preserve">
            - 
              name:  生态系统的组成成分
              title:  生态系统的组成成分
              description: 
              koLyro: point
              koLyri:  sub
              son: </v>
      </c>
    </row>
    <row r="1568" spans="1:16" ht="15" customHeight="1">
      <c r="A1568" s="20">
        <f t="shared" si="193"/>
        <v>5</v>
      </c>
      <c r="B1568" s="21" t="str">
        <f t="shared" si="194"/>
        <v>知识亚点</v>
      </c>
      <c r="C1568" s="21" t="str">
        <f t="shared" si="195"/>
        <v>生态系统的营养结构：食物链和食物网</v>
      </c>
      <c r="D1568" s="21" t="str">
        <f>IFERROR(IF(I1568=1,INDEX( {"chinese","english","math","physics","chemistry","biology","politics","history","geography"},MATCH(C1568,{"语文","英语","数学","物理","化学","生物","政治","历史","地理"},0)),IF(I1568=2,INDEX(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1568,{"单项选择","阅读理解","信息匹配","完形填空","短文填空","单句填空","短文改错","单句改错","句型转换","翻译短语","翻译句子","词汇/短语及固搭","完成句子","听力"},0)),"")), "")</f>
        <v/>
      </c>
      <c r="E1568" s="21" t="str">
        <f t="shared" si="196"/>
        <v>知识点</v>
      </c>
      <c r="F1568" s="21" t="str">
        <f t="shared" si="197"/>
        <v>亚</v>
      </c>
      <c r="G1568" s="21" t="str">
        <f>INDEX( {"body","discipline","area","topic","point"},MATCH(E1568,{"知识体","知识域","知识区","知识主题","知识点"},0))</f>
        <v>point</v>
      </c>
      <c r="H1568" s="21" t="str">
        <f>INDEX( {"super","just","sub","infras"},MATCH(F1568,{"超","恰","亚","次"},0))</f>
        <v>sub</v>
      </c>
      <c r="I1568" s="21">
        <f>MATCH(E1568,{"知识体","知识域","知识区","知识主题","知识点"},0)-1</f>
        <v>4</v>
      </c>
      <c r="J1568" s="21">
        <f>MATCH(F1568,{"超","恰","亚","次"},0)-1</f>
        <v>2</v>
      </c>
      <c r="K1568" s="21" t="str">
        <f t="shared" si="198"/>
        <v>生物</v>
      </c>
      <c r="L1568" s="26" t="s">
        <v>2387</v>
      </c>
      <c r="M1568" s="23"/>
      <c r="N1568" s="23"/>
      <c r="O1568" s="24" t="str">
        <f t="shared" si="192"/>
        <v xml:space="preserve">
  - 
    name:  生态系统的营养结构：食物链和食物网
    title:  生态系统的营养结构：食物链和食物网
    description: 
    koLyro: point
    koLyri:  sub
    son: </v>
      </c>
      <c r="P1568" s="27" t="str">
        <f t="shared" si="199"/>
        <v xml:space="preserve">
            - 
              name:  生态系统的营养结构：食物链和食物网
              title:  生态系统的营养结构：食物链和食物网
              description: 
              koLyro: point
              koLyri:  sub
              son: </v>
      </c>
    </row>
    <row r="1569" spans="1:16" ht="15" customHeight="1">
      <c r="A1569" s="20">
        <f t="shared" si="193"/>
        <v>4</v>
      </c>
      <c r="B1569" s="21" t="str">
        <f t="shared" si="194"/>
        <v>知识点</v>
      </c>
      <c r="C1569" s="21" t="str">
        <f t="shared" si="195"/>
        <v>生物富集作用</v>
      </c>
      <c r="D1569" s="21" t="str">
        <f>IFERROR(IF(I1569=1,INDEX( {"chinese","english","math","physics","chemistry","biology","politics","history","geography"},MATCH(C1569,{"语文","英语","数学","物理","化学","生物","政治","历史","地理"},0)),IF(I1569=2,INDEX(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1569,{"单项选择","阅读理解","信息匹配","完形填空","短文填空","单句填空","短文改错","单句改错","句型转换","翻译短语","翻译句子","词汇/短语及固搭","完成句子","听力"},0)),"")), "")</f>
        <v/>
      </c>
      <c r="E1569" s="21" t="str">
        <f t="shared" si="196"/>
        <v>知识点</v>
      </c>
      <c r="F1569" s="21" t="str">
        <f t="shared" si="197"/>
        <v>恰</v>
      </c>
      <c r="G1569" s="21" t="str">
        <f>INDEX( {"body","discipline","area","topic","point"},MATCH(E1569,{"知识体","知识域","知识区","知识主题","知识点"},0))</f>
        <v>point</v>
      </c>
      <c r="H1569" s="21" t="str">
        <f>INDEX( {"super","just","sub","infras"},MATCH(F1569,{"超","恰","亚","次"},0))</f>
        <v>just</v>
      </c>
      <c r="I1569" s="21">
        <f>MATCH(E1569,{"知识体","知识域","知识区","知识主题","知识点"},0)-1</f>
        <v>4</v>
      </c>
      <c r="J1569" s="21">
        <f>MATCH(F1569,{"超","恰","亚","次"},0)-1</f>
        <v>1</v>
      </c>
      <c r="K1569" s="21" t="str">
        <f t="shared" si="198"/>
        <v>生物</v>
      </c>
      <c r="L1569" s="26" t="s">
        <v>2388</v>
      </c>
      <c r="M1569" s="23"/>
      <c r="N1569" s="23"/>
      <c r="O1569" s="24" t="str">
        <f t="shared" si="192"/>
        <v xml:space="preserve">
  - 
    name:  生物富集作用
    title:  生物富集作用
    description: 
    koLyro: point
    koLyri:  just
    son: </v>
      </c>
      <c r="P1569" s="27" t="str">
        <f t="shared" si="199"/>
        <v xml:space="preserve">
          - 
            name:  生物富集作用
            title:  生物富集作用
            description: 
            koLyro: point
            koLyri:  just
            son: </v>
      </c>
    </row>
    <row r="1570" spans="1:16" ht="15" customHeight="1">
      <c r="A1570" s="20">
        <f t="shared" si="193"/>
        <v>3</v>
      </c>
      <c r="B1570" s="21" t="str">
        <f t="shared" si="194"/>
        <v>知识主题</v>
      </c>
      <c r="C1570" s="21" t="str">
        <f t="shared" si="195"/>
        <v>4.生态系统的功能及稳定性</v>
      </c>
      <c r="D1570" s="21" t="str">
        <f>IFERROR(IF(I1570=1,INDEX( {"chinese","english","math","physics","chemistry","biology","politics","history","geography"},MATCH(C1570,{"语文","英语","数学","物理","化学","生物","政治","历史","地理"},0)),IF(I1570=2,INDEX(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1570,{"单项选择","阅读理解","信息匹配","完形填空","短文填空","单句填空","短文改错","单句改错","句型转换","翻译短语","翻译句子","词汇/短语及固搭","完成句子","听力"},0)),"")), "")</f>
        <v/>
      </c>
      <c r="E1570" s="21" t="str">
        <f t="shared" si="196"/>
        <v>知识主题</v>
      </c>
      <c r="F1570" s="21" t="str">
        <f t="shared" si="197"/>
        <v>恰</v>
      </c>
      <c r="G1570" s="21" t="str">
        <f>INDEX( {"body","discipline","area","topic","point"},MATCH(E1570,{"知识体","知识域","知识区","知识主题","知识点"},0))</f>
        <v>topic</v>
      </c>
      <c r="H1570" s="21" t="str">
        <f>INDEX( {"super","just","sub","infras"},MATCH(F1570,{"超","恰","亚","次"},0))</f>
        <v>just</v>
      </c>
      <c r="I1570" s="21">
        <f>MATCH(E1570,{"知识体","知识域","知识区","知识主题","知识点"},0)-1</f>
        <v>3</v>
      </c>
      <c r="J1570" s="21">
        <f>MATCH(F1570,{"超","恰","亚","次"},0)-1</f>
        <v>1</v>
      </c>
      <c r="K1570" s="21" t="str">
        <f t="shared" si="198"/>
        <v>生物</v>
      </c>
      <c r="L1570" s="26" t="s">
        <v>2389</v>
      </c>
      <c r="M1570" s="23"/>
      <c r="N1570" s="23"/>
      <c r="O1570" s="24" t="str">
        <f t="shared" si="192"/>
        <v xml:space="preserve">
  - 
    name:  4.生态系统的功能及稳定性
    title:  4.生态系统的功能及稳定性
    description: 
    koLyro: topic
    koLyri:  just
    son: </v>
      </c>
      <c r="P1570" s="27" t="str">
        <f t="shared" si="199"/>
        <v xml:space="preserve">
        - 
          name:  4.生态系统的功能及稳定性
          title:  4.生态系统的功能及稳定性
          description: 
          koLyro: topic
          koLyri:  just
          son: </v>
      </c>
    </row>
    <row r="1571" spans="1:16" ht="15" customHeight="1">
      <c r="A1571" s="20">
        <f t="shared" si="193"/>
        <v>4</v>
      </c>
      <c r="B1571" s="21" t="str">
        <f t="shared" si="194"/>
        <v>知识点</v>
      </c>
      <c r="C1571" s="21" t="str">
        <f t="shared" si="195"/>
        <v>生态系统的能量流动</v>
      </c>
      <c r="D1571" s="21" t="str">
        <f>IFERROR(IF(I1571=1,INDEX( {"chinese","english","math","physics","chemistry","biology","politics","history","geography"},MATCH(C1571,{"语文","英语","数学","物理","化学","生物","政治","历史","地理"},0)),IF(I1571=2,INDEX(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1571,{"单项选择","阅读理解","信息匹配","完形填空","短文填空","单句填空","短文改错","单句改错","句型转换","翻译短语","翻译句子","词汇/短语及固搭","完成句子","听力"},0)),"")), "")</f>
        <v/>
      </c>
      <c r="E1571" s="21" t="str">
        <f t="shared" si="196"/>
        <v>知识点</v>
      </c>
      <c r="F1571" s="21" t="str">
        <f t="shared" si="197"/>
        <v>恰</v>
      </c>
      <c r="G1571" s="21" t="str">
        <f>INDEX( {"body","discipline","area","topic","point"},MATCH(E1571,{"知识体","知识域","知识区","知识主题","知识点"},0))</f>
        <v>point</v>
      </c>
      <c r="H1571" s="21" t="str">
        <f>INDEX( {"super","just","sub","infras"},MATCH(F1571,{"超","恰","亚","次"},0))</f>
        <v>just</v>
      </c>
      <c r="I1571" s="21">
        <f>MATCH(E1571,{"知识体","知识域","知识区","知识主题","知识点"},0)-1</f>
        <v>4</v>
      </c>
      <c r="J1571" s="21">
        <f>MATCH(F1571,{"超","恰","亚","次"},0)-1</f>
        <v>1</v>
      </c>
      <c r="K1571" s="21" t="str">
        <f t="shared" si="198"/>
        <v>生物</v>
      </c>
      <c r="L1571" s="26" t="s">
        <v>2390</v>
      </c>
      <c r="M1571" s="23"/>
      <c r="N1571" s="23"/>
      <c r="O1571" s="24" t="str">
        <f t="shared" si="192"/>
        <v xml:space="preserve">
  - 
    name:  生态系统的能量流动
    title:  生态系统的能量流动
    description: 
    koLyro: point
    koLyri:  just
    son: </v>
      </c>
      <c r="P1571" s="27" t="str">
        <f t="shared" si="199"/>
        <v xml:space="preserve">
          - 
            name:  生态系统的能量流动
            title:  生态系统的能量流动
            description: 
            koLyro: point
            koLyri:  just
            son: </v>
      </c>
    </row>
    <row r="1572" spans="1:16" ht="15" customHeight="1">
      <c r="A1572" s="20">
        <f t="shared" si="193"/>
        <v>5</v>
      </c>
      <c r="B1572" s="21" t="str">
        <f t="shared" si="194"/>
        <v>知识亚点</v>
      </c>
      <c r="C1572" s="21" t="str">
        <f t="shared" si="195"/>
        <v>生态系统的能量流动的概念</v>
      </c>
      <c r="D1572" s="21" t="str">
        <f>IFERROR(IF(I1572=1,INDEX( {"chinese","english","math","physics","chemistry","biology","politics","history","geography"},MATCH(C1572,{"语文","英语","数学","物理","化学","生物","政治","历史","地理"},0)),IF(I1572=2,INDEX(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1572,{"单项选择","阅读理解","信息匹配","完形填空","短文填空","单句填空","短文改错","单句改错","句型转换","翻译短语","翻译句子","词汇/短语及固搭","完成句子","听力"},0)),"")), "")</f>
        <v/>
      </c>
      <c r="E1572" s="21" t="str">
        <f t="shared" si="196"/>
        <v>知识点</v>
      </c>
      <c r="F1572" s="21" t="str">
        <f t="shared" si="197"/>
        <v>亚</v>
      </c>
      <c r="G1572" s="21" t="str">
        <f>INDEX( {"body","discipline","area","topic","point"},MATCH(E1572,{"知识体","知识域","知识区","知识主题","知识点"},0))</f>
        <v>point</v>
      </c>
      <c r="H1572" s="21" t="str">
        <f>INDEX( {"super","just","sub","infras"},MATCH(F1572,{"超","恰","亚","次"},0))</f>
        <v>sub</v>
      </c>
      <c r="I1572" s="21">
        <f>MATCH(E1572,{"知识体","知识域","知识区","知识主题","知识点"},0)-1</f>
        <v>4</v>
      </c>
      <c r="J1572" s="21">
        <f>MATCH(F1572,{"超","恰","亚","次"},0)-1</f>
        <v>2</v>
      </c>
      <c r="K1572" s="21" t="str">
        <f t="shared" si="198"/>
        <v>生物</v>
      </c>
      <c r="L1572" s="26" t="s">
        <v>2391</v>
      </c>
      <c r="M1572" s="23"/>
      <c r="N1572" s="23"/>
      <c r="O1572" s="24" t="str">
        <f t="shared" si="192"/>
        <v xml:space="preserve">
  - 
    name:  生态系统的能量流动的概念
    title:  生态系统的能量流动的概念
    description: 
    koLyro: point
    koLyri:  sub
    son: </v>
      </c>
      <c r="P1572" s="27" t="str">
        <f t="shared" si="199"/>
        <v xml:space="preserve">
            - 
              name:  生态系统的能量流动的概念
              title:  生态系统的能量流动的概念
              description: 
              koLyro: point
              koLyri:  sub
              son: </v>
      </c>
    </row>
    <row r="1573" spans="1:16" ht="15" customHeight="1">
      <c r="A1573" s="20">
        <f t="shared" si="193"/>
        <v>5</v>
      </c>
      <c r="B1573" s="21" t="str">
        <f t="shared" si="194"/>
        <v>知识亚点</v>
      </c>
      <c r="C1573" s="21" t="str">
        <f t="shared" si="195"/>
        <v>能量流动的过程</v>
      </c>
      <c r="D1573" s="21" t="str">
        <f>IFERROR(IF(I1573=1,INDEX( {"chinese","english","math","physics","chemistry","biology","politics","history","geography"},MATCH(C1573,{"语文","英语","数学","物理","化学","生物","政治","历史","地理"},0)),IF(I1573=2,INDEX(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1573,{"单项选择","阅读理解","信息匹配","完形填空","短文填空","单句填空","短文改错","单句改错","句型转换","翻译短语","翻译句子","词汇/短语及固搭","完成句子","听力"},0)),"")), "")</f>
        <v/>
      </c>
      <c r="E1573" s="21" t="str">
        <f t="shared" si="196"/>
        <v>知识点</v>
      </c>
      <c r="F1573" s="21" t="str">
        <f t="shared" si="197"/>
        <v>亚</v>
      </c>
      <c r="G1573" s="21" t="str">
        <f>INDEX( {"body","discipline","area","topic","point"},MATCH(E1573,{"知识体","知识域","知识区","知识主题","知识点"},0))</f>
        <v>point</v>
      </c>
      <c r="H1573" s="21" t="str">
        <f>INDEX( {"super","just","sub","infras"},MATCH(F1573,{"超","恰","亚","次"},0))</f>
        <v>sub</v>
      </c>
      <c r="I1573" s="21">
        <f>MATCH(E1573,{"知识体","知识域","知识区","知识主题","知识点"},0)-1</f>
        <v>4</v>
      </c>
      <c r="J1573" s="21">
        <f>MATCH(F1573,{"超","恰","亚","次"},0)-1</f>
        <v>2</v>
      </c>
      <c r="K1573" s="21" t="str">
        <f t="shared" si="198"/>
        <v>生物</v>
      </c>
      <c r="L1573" s="26" t="s">
        <v>2392</v>
      </c>
      <c r="M1573" s="23"/>
      <c r="N1573" s="23"/>
      <c r="O1573" s="24" t="str">
        <f t="shared" si="192"/>
        <v xml:space="preserve">
  - 
    name:  能量流动的过程
    title:  能量流动的过程
    description: 
    koLyro: point
    koLyri:  sub
    son: </v>
      </c>
      <c r="P1573" s="27" t="str">
        <f t="shared" si="199"/>
        <v xml:space="preserve">
            - 
              name:  能量流动的过程
              title:  能量流动的过程
              description: 
              koLyro: point
              koLyri:  sub
              son: </v>
      </c>
    </row>
    <row r="1574" spans="1:16" ht="15" customHeight="1">
      <c r="A1574" s="20">
        <f t="shared" si="193"/>
        <v>5</v>
      </c>
      <c r="B1574" s="21" t="str">
        <f t="shared" si="194"/>
        <v>知识亚点</v>
      </c>
      <c r="C1574" s="21" t="str">
        <f t="shared" si="195"/>
        <v>能量流动的特点</v>
      </c>
      <c r="D1574" s="21" t="str">
        <f>IFERROR(IF(I1574=1,INDEX( {"chinese","english","math","physics","chemistry","biology","politics","history","geography"},MATCH(C1574,{"语文","英语","数学","物理","化学","生物","政治","历史","地理"},0)),IF(I1574=2,INDEX(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1574,{"单项选择","阅读理解","信息匹配","完形填空","短文填空","单句填空","短文改错","单句改错","句型转换","翻译短语","翻译句子","词汇/短语及固搭","完成句子","听力"},0)),"")), "")</f>
        <v/>
      </c>
      <c r="E1574" s="21" t="str">
        <f t="shared" si="196"/>
        <v>知识点</v>
      </c>
      <c r="F1574" s="21" t="str">
        <f t="shared" si="197"/>
        <v>亚</v>
      </c>
      <c r="G1574" s="21" t="str">
        <f>INDEX( {"body","discipline","area","topic","point"},MATCH(E1574,{"知识体","知识域","知识区","知识主题","知识点"},0))</f>
        <v>point</v>
      </c>
      <c r="H1574" s="21" t="str">
        <f>INDEX( {"super","just","sub","infras"},MATCH(F1574,{"超","恰","亚","次"},0))</f>
        <v>sub</v>
      </c>
      <c r="I1574" s="21">
        <f>MATCH(E1574,{"知识体","知识域","知识区","知识主题","知识点"},0)-1</f>
        <v>4</v>
      </c>
      <c r="J1574" s="21">
        <f>MATCH(F1574,{"超","恰","亚","次"},0)-1</f>
        <v>2</v>
      </c>
      <c r="K1574" s="21" t="str">
        <f t="shared" si="198"/>
        <v>生物</v>
      </c>
      <c r="L1574" s="26" t="s">
        <v>2393</v>
      </c>
      <c r="M1574" s="23"/>
      <c r="N1574" s="23"/>
      <c r="O1574" s="24" t="str">
        <f t="shared" si="192"/>
        <v xml:space="preserve">
  - 
    name:  能量流动的特点
    title:  能量流动的特点
    description: 
    koLyro: point
    koLyri:  sub
    son: </v>
      </c>
      <c r="P1574" s="27" t="str">
        <f t="shared" si="199"/>
        <v xml:space="preserve">
            - 
              name:  能量流动的特点
              title:  能量流动的特点
              description: 
              koLyro: point
              koLyri:  sub
              son: </v>
      </c>
    </row>
    <row r="1575" spans="1:16" ht="15" customHeight="1">
      <c r="A1575" s="20">
        <f t="shared" si="193"/>
        <v>5</v>
      </c>
      <c r="B1575" s="21" t="str">
        <f t="shared" si="194"/>
        <v>知识亚点</v>
      </c>
      <c r="C1575" s="21" t="str">
        <f t="shared" si="195"/>
        <v>能量传递效率</v>
      </c>
      <c r="D1575" s="21" t="str">
        <f>IFERROR(IF(I1575=1,INDEX( {"chinese","english","math","physics","chemistry","biology","politics","history","geography"},MATCH(C1575,{"语文","英语","数学","物理","化学","生物","政治","历史","地理"},0)),IF(I1575=2,INDEX(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1575,{"单项选择","阅读理解","信息匹配","完形填空","短文填空","单句填空","短文改错","单句改错","句型转换","翻译短语","翻译句子","词汇/短语及固搭","完成句子","听力"},0)),"")), "")</f>
        <v/>
      </c>
      <c r="E1575" s="21" t="str">
        <f t="shared" si="196"/>
        <v>知识点</v>
      </c>
      <c r="F1575" s="21" t="str">
        <f t="shared" si="197"/>
        <v>亚</v>
      </c>
      <c r="G1575" s="21" t="str">
        <f>INDEX( {"body","discipline","area","topic","point"},MATCH(E1575,{"知识体","知识域","知识区","知识主题","知识点"},0))</f>
        <v>point</v>
      </c>
      <c r="H1575" s="21" t="str">
        <f>INDEX( {"super","just","sub","infras"},MATCH(F1575,{"超","恰","亚","次"},0))</f>
        <v>sub</v>
      </c>
      <c r="I1575" s="21">
        <f>MATCH(E1575,{"知识体","知识域","知识区","知识主题","知识点"},0)-1</f>
        <v>4</v>
      </c>
      <c r="J1575" s="21">
        <f>MATCH(F1575,{"超","恰","亚","次"},0)-1</f>
        <v>2</v>
      </c>
      <c r="K1575" s="21" t="str">
        <f t="shared" si="198"/>
        <v>生物</v>
      </c>
      <c r="L1575" s="26" t="s">
        <v>2394</v>
      </c>
      <c r="M1575" s="23"/>
      <c r="N1575" s="23"/>
      <c r="O1575" s="24" t="str">
        <f t="shared" si="192"/>
        <v xml:space="preserve">
  - 
    name:  能量传递效率
    title:  能量传递效率
    description: 
    koLyro: point
    koLyri:  sub
    son: </v>
      </c>
      <c r="P1575" s="27" t="str">
        <f t="shared" si="199"/>
        <v xml:space="preserve">
            - 
              name:  能量传递效率
              title:  能量传递效率
              description: 
              koLyro: point
              koLyri:  sub
              son: </v>
      </c>
    </row>
    <row r="1576" spans="1:16" ht="15" customHeight="1">
      <c r="A1576" s="20">
        <f t="shared" si="193"/>
        <v>5</v>
      </c>
      <c r="B1576" s="21" t="str">
        <f t="shared" si="194"/>
        <v>知识亚点</v>
      </c>
      <c r="C1576" s="21" t="str">
        <f t="shared" si="195"/>
        <v>研究能量流动的实践意义</v>
      </c>
      <c r="D1576" s="21" t="str">
        <f>IFERROR(IF(I1576=1,INDEX( {"chinese","english","math","physics","chemistry","biology","politics","history","geography"},MATCH(C1576,{"语文","英语","数学","物理","化学","生物","政治","历史","地理"},0)),IF(I1576=2,INDEX(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1576,{"单项选择","阅读理解","信息匹配","完形填空","短文填空","单句填空","短文改错","单句改错","句型转换","翻译短语","翻译句子","词汇/短语及固搭","完成句子","听力"},0)),"")), "")</f>
        <v/>
      </c>
      <c r="E1576" s="21" t="str">
        <f t="shared" si="196"/>
        <v>知识点</v>
      </c>
      <c r="F1576" s="21" t="str">
        <f t="shared" si="197"/>
        <v>亚</v>
      </c>
      <c r="G1576" s="21" t="str">
        <f>INDEX( {"body","discipline","area","topic","point"},MATCH(E1576,{"知识体","知识域","知识区","知识主题","知识点"},0))</f>
        <v>point</v>
      </c>
      <c r="H1576" s="21" t="str">
        <f>INDEX( {"super","just","sub","infras"},MATCH(F1576,{"超","恰","亚","次"},0))</f>
        <v>sub</v>
      </c>
      <c r="I1576" s="21">
        <f>MATCH(E1576,{"知识体","知识域","知识区","知识主题","知识点"},0)-1</f>
        <v>4</v>
      </c>
      <c r="J1576" s="21">
        <f>MATCH(F1576,{"超","恰","亚","次"},0)-1</f>
        <v>2</v>
      </c>
      <c r="K1576" s="21" t="str">
        <f t="shared" si="198"/>
        <v>生物</v>
      </c>
      <c r="L1576" s="26" t="s">
        <v>2395</v>
      </c>
      <c r="M1576" s="23"/>
      <c r="N1576" s="23"/>
      <c r="O1576" s="24" t="str">
        <f t="shared" si="192"/>
        <v xml:space="preserve">
  - 
    name:  研究能量流动的实践意义
    title:  研究能量流动的实践意义
    description: 
    koLyro: point
    koLyri:  sub
    son: </v>
      </c>
      <c r="P1576" s="27" t="str">
        <f t="shared" si="199"/>
        <v xml:space="preserve">
            - 
              name:  研究能量流动的实践意义
              title:  研究能量流动的实践意义
              description: 
              koLyro: point
              koLyri:  sub
              son: </v>
      </c>
    </row>
    <row r="1577" spans="1:16" ht="15" customHeight="1">
      <c r="A1577" s="20">
        <f t="shared" si="193"/>
        <v>5</v>
      </c>
      <c r="B1577" s="21" t="str">
        <f t="shared" si="194"/>
        <v>知识亚点</v>
      </c>
      <c r="C1577" s="21" t="str">
        <f t="shared" si="195"/>
        <v>能量流动的相关计算</v>
      </c>
      <c r="D1577" s="21" t="str">
        <f>IFERROR(IF(I1577=1,INDEX( {"chinese","english","math","physics","chemistry","biology","politics","history","geography"},MATCH(C1577,{"语文","英语","数学","物理","化学","生物","政治","历史","地理"},0)),IF(I1577=2,INDEX(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1577,{"单项选择","阅读理解","信息匹配","完形填空","短文填空","单句填空","短文改错","单句改错","句型转换","翻译短语","翻译句子","词汇/短语及固搭","完成句子","听力"},0)),"")), "")</f>
        <v/>
      </c>
      <c r="E1577" s="21" t="str">
        <f t="shared" si="196"/>
        <v>知识点</v>
      </c>
      <c r="F1577" s="21" t="str">
        <f t="shared" si="197"/>
        <v>亚</v>
      </c>
      <c r="G1577" s="21" t="str">
        <f>INDEX( {"body","discipline","area","topic","point"},MATCH(E1577,{"知识体","知识域","知识区","知识主题","知识点"},0))</f>
        <v>point</v>
      </c>
      <c r="H1577" s="21" t="str">
        <f>INDEX( {"super","just","sub","infras"},MATCH(F1577,{"超","恰","亚","次"},0))</f>
        <v>sub</v>
      </c>
      <c r="I1577" s="21">
        <f>MATCH(E1577,{"知识体","知识域","知识区","知识主题","知识点"},0)-1</f>
        <v>4</v>
      </c>
      <c r="J1577" s="21">
        <f>MATCH(F1577,{"超","恰","亚","次"},0)-1</f>
        <v>2</v>
      </c>
      <c r="K1577" s="21" t="str">
        <f t="shared" si="198"/>
        <v>生物</v>
      </c>
      <c r="L1577" s="26" t="s">
        <v>2396</v>
      </c>
      <c r="M1577" s="23"/>
      <c r="N1577" s="23"/>
      <c r="O1577" s="24" t="str">
        <f t="shared" si="192"/>
        <v xml:space="preserve">
  - 
    name:  能量流动的相关计算
    title:  能量流动的相关计算
    description: 
    koLyro: point
    koLyri:  sub
    son: </v>
      </c>
      <c r="P1577" s="27" t="str">
        <f t="shared" si="199"/>
        <v xml:space="preserve">
            - 
              name:  能量流动的相关计算
              title:  能量流动的相关计算
              description: 
              koLyro: point
              koLyri:  sub
              son: </v>
      </c>
    </row>
    <row r="1578" spans="1:16" ht="15" customHeight="1">
      <c r="A1578" s="20">
        <f t="shared" si="193"/>
        <v>4</v>
      </c>
      <c r="B1578" s="21" t="str">
        <f t="shared" si="194"/>
        <v>知识点</v>
      </c>
      <c r="C1578" s="21" t="str">
        <f t="shared" si="195"/>
        <v>生态系统的物质循环</v>
      </c>
      <c r="D1578" s="21" t="str">
        <f>IFERROR(IF(I1578=1,INDEX( {"chinese","english","math","physics","chemistry","biology","politics","history","geography"},MATCH(C1578,{"语文","英语","数学","物理","化学","生物","政治","历史","地理"},0)),IF(I1578=2,INDEX(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1578,{"单项选择","阅读理解","信息匹配","完形填空","短文填空","单句填空","短文改错","单句改错","句型转换","翻译短语","翻译句子","词汇/短语及固搭","完成句子","听力"},0)),"")), "")</f>
        <v/>
      </c>
      <c r="E1578" s="21" t="str">
        <f t="shared" si="196"/>
        <v>知识点</v>
      </c>
      <c r="F1578" s="21" t="str">
        <f t="shared" si="197"/>
        <v>恰</v>
      </c>
      <c r="G1578" s="21" t="str">
        <f>INDEX( {"body","discipline","area","topic","point"},MATCH(E1578,{"知识体","知识域","知识区","知识主题","知识点"},0))</f>
        <v>point</v>
      </c>
      <c r="H1578" s="21" t="str">
        <f>INDEX( {"super","just","sub","infras"},MATCH(F1578,{"超","恰","亚","次"},0))</f>
        <v>just</v>
      </c>
      <c r="I1578" s="21">
        <f>MATCH(E1578,{"知识体","知识域","知识区","知识主题","知识点"},0)-1</f>
        <v>4</v>
      </c>
      <c r="J1578" s="21">
        <f>MATCH(F1578,{"超","恰","亚","次"},0)-1</f>
        <v>1</v>
      </c>
      <c r="K1578" s="21" t="str">
        <f t="shared" si="198"/>
        <v>生物</v>
      </c>
      <c r="L1578" s="26" t="s">
        <v>2397</v>
      </c>
      <c r="M1578" s="23"/>
      <c r="N1578" s="23"/>
      <c r="O1578" s="24" t="str">
        <f t="shared" si="192"/>
        <v xml:space="preserve">
  - 
    name:  生态系统的物质循环
    title:  生态系统的物质循环
    description: 
    koLyro: point
    koLyri:  just
    son: </v>
      </c>
      <c r="P1578" s="27" t="str">
        <f t="shared" si="199"/>
        <v xml:space="preserve">
          - 
            name:  生态系统的物质循环
            title:  生态系统的物质循环
            description: 
            koLyro: point
            koLyri:  just
            son: </v>
      </c>
    </row>
    <row r="1579" spans="1:16" ht="15" customHeight="1">
      <c r="A1579" s="20">
        <f t="shared" si="193"/>
        <v>5</v>
      </c>
      <c r="B1579" s="21" t="str">
        <f t="shared" si="194"/>
        <v>知识亚点</v>
      </c>
      <c r="C1579" s="21" t="str">
        <f t="shared" si="195"/>
        <v>生态系统的物质循环的概念</v>
      </c>
      <c r="D1579" s="21" t="str">
        <f>IFERROR(IF(I1579=1,INDEX( {"chinese","english","math","physics","chemistry","biology","politics","history","geography"},MATCH(C1579,{"语文","英语","数学","物理","化学","生物","政治","历史","地理"},0)),IF(I1579=2,INDEX(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1579,{"单项选择","阅读理解","信息匹配","完形填空","短文填空","单句填空","短文改错","单句改错","句型转换","翻译短语","翻译句子","词汇/短语及固搭","完成句子","听力"},0)),"")), "")</f>
        <v/>
      </c>
      <c r="E1579" s="21" t="str">
        <f t="shared" si="196"/>
        <v>知识点</v>
      </c>
      <c r="F1579" s="21" t="str">
        <f t="shared" si="197"/>
        <v>亚</v>
      </c>
      <c r="G1579" s="21" t="str">
        <f>INDEX( {"body","discipline","area","topic","point"},MATCH(E1579,{"知识体","知识域","知识区","知识主题","知识点"},0))</f>
        <v>point</v>
      </c>
      <c r="H1579" s="21" t="str">
        <f>INDEX( {"super","just","sub","infras"},MATCH(F1579,{"超","恰","亚","次"},0))</f>
        <v>sub</v>
      </c>
      <c r="I1579" s="21">
        <f>MATCH(E1579,{"知识体","知识域","知识区","知识主题","知识点"},0)-1</f>
        <v>4</v>
      </c>
      <c r="J1579" s="21">
        <f>MATCH(F1579,{"超","恰","亚","次"},0)-1</f>
        <v>2</v>
      </c>
      <c r="K1579" s="21" t="str">
        <f t="shared" si="198"/>
        <v>生物</v>
      </c>
      <c r="L1579" s="26" t="s">
        <v>2398</v>
      </c>
      <c r="M1579" s="23"/>
      <c r="N1579" s="23"/>
      <c r="O1579" s="24" t="str">
        <f t="shared" si="192"/>
        <v xml:space="preserve">
  - 
    name:  生态系统的物质循环的概念
    title:  生态系统的物质循环的概念
    description: 
    koLyro: point
    koLyri:  sub
    son: </v>
      </c>
      <c r="P1579" s="27" t="str">
        <f t="shared" si="199"/>
        <v xml:space="preserve">
            - 
              name:  生态系统的物质循环的概念
              title:  生态系统的物质循环的概念
              description: 
              koLyro: point
              koLyri:  sub
              son: </v>
      </c>
    </row>
    <row r="1580" spans="1:16" ht="15" customHeight="1">
      <c r="A1580" s="20">
        <f t="shared" si="193"/>
        <v>5</v>
      </c>
      <c r="B1580" s="21" t="str">
        <f t="shared" si="194"/>
        <v>知识亚点</v>
      </c>
      <c r="C1580" s="21" t="str">
        <f t="shared" si="195"/>
        <v>物质循环的特点</v>
      </c>
      <c r="D1580" s="21" t="str">
        <f>IFERROR(IF(I1580=1,INDEX( {"chinese","english","math","physics","chemistry","biology","politics","history","geography"},MATCH(C1580,{"语文","英语","数学","物理","化学","生物","政治","历史","地理"},0)),IF(I1580=2,INDEX(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1580,{"单项选择","阅读理解","信息匹配","完形填空","短文填空","单句填空","短文改错","单句改错","句型转换","翻译短语","翻译句子","词汇/短语及固搭","完成句子","听力"},0)),"")), "")</f>
        <v/>
      </c>
      <c r="E1580" s="21" t="str">
        <f t="shared" si="196"/>
        <v>知识点</v>
      </c>
      <c r="F1580" s="21" t="str">
        <f t="shared" si="197"/>
        <v>亚</v>
      </c>
      <c r="G1580" s="21" t="str">
        <f>INDEX( {"body","discipline","area","topic","point"},MATCH(E1580,{"知识体","知识域","知识区","知识主题","知识点"},0))</f>
        <v>point</v>
      </c>
      <c r="H1580" s="21" t="str">
        <f>INDEX( {"super","just","sub","infras"},MATCH(F1580,{"超","恰","亚","次"},0))</f>
        <v>sub</v>
      </c>
      <c r="I1580" s="21">
        <f>MATCH(E1580,{"知识体","知识域","知识区","知识主题","知识点"},0)-1</f>
        <v>4</v>
      </c>
      <c r="J1580" s="21">
        <f>MATCH(F1580,{"超","恰","亚","次"},0)-1</f>
        <v>2</v>
      </c>
      <c r="K1580" s="21" t="str">
        <f t="shared" si="198"/>
        <v>生物</v>
      </c>
      <c r="L1580" s="26" t="s">
        <v>2399</v>
      </c>
      <c r="M1580" s="23"/>
      <c r="N1580" s="23"/>
      <c r="O1580" s="24" t="str">
        <f t="shared" si="192"/>
        <v xml:space="preserve">
  - 
    name:  物质循环的特点
    title:  物质循环的特点
    description: 
    koLyro: point
    koLyri:  sub
    son: </v>
      </c>
      <c r="P1580" s="27" t="str">
        <f t="shared" si="199"/>
        <v xml:space="preserve">
            - 
              name:  物质循环的特点
              title:  物质循环的特点
              description: 
              koLyro: point
              koLyri:  sub
              son: </v>
      </c>
    </row>
    <row r="1581" spans="1:16" ht="15" customHeight="1">
      <c r="A1581" s="20">
        <f t="shared" si="193"/>
        <v>5</v>
      </c>
      <c r="B1581" s="21" t="str">
        <f t="shared" si="194"/>
        <v>知识亚点</v>
      </c>
      <c r="C1581" s="21" t="str">
        <f t="shared" si="195"/>
        <v>碳循环</v>
      </c>
      <c r="D1581" s="21" t="str">
        <f>IFERROR(IF(I1581=1,INDEX( {"chinese","english","math","physics","chemistry","biology","politics","history","geography"},MATCH(C1581,{"语文","英语","数学","物理","化学","生物","政治","历史","地理"},0)),IF(I1581=2,INDEX(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1581,{"单项选择","阅读理解","信息匹配","完形填空","短文填空","单句填空","短文改错","单句改错","句型转换","翻译短语","翻译句子","词汇/短语及固搭","完成句子","听力"},0)),"")), "")</f>
        <v/>
      </c>
      <c r="E1581" s="21" t="str">
        <f t="shared" si="196"/>
        <v>知识点</v>
      </c>
      <c r="F1581" s="21" t="str">
        <f t="shared" si="197"/>
        <v>亚</v>
      </c>
      <c r="G1581" s="21" t="str">
        <f>INDEX( {"body","discipline","area","topic","point"},MATCH(E1581,{"知识体","知识域","知识区","知识主题","知识点"},0))</f>
        <v>point</v>
      </c>
      <c r="H1581" s="21" t="str">
        <f>INDEX( {"super","just","sub","infras"},MATCH(F1581,{"超","恰","亚","次"},0))</f>
        <v>sub</v>
      </c>
      <c r="I1581" s="21">
        <f>MATCH(E1581,{"知识体","知识域","知识区","知识主题","知识点"},0)-1</f>
        <v>4</v>
      </c>
      <c r="J1581" s="21">
        <f>MATCH(F1581,{"超","恰","亚","次"},0)-1</f>
        <v>2</v>
      </c>
      <c r="K1581" s="21" t="str">
        <f t="shared" si="198"/>
        <v>生物</v>
      </c>
      <c r="L1581" s="26" t="s">
        <v>2400</v>
      </c>
      <c r="M1581" s="23"/>
      <c r="N1581" s="23"/>
      <c r="O1581" s="24" t="str">
        <f t="shared" si="192"/>
        <v xml:space="preserve">
  - 
    name:  碳循环
    title:  碳循环
    description: 
    koLyro: point
    koLyri:  sub
    son: </v>
      </c>
      <c r="P1581" s="27" t="str">
        <f t="shared" si="199"/>
        <v xml:space="preserve">
            - 
              name:  碳循环
              title:  碳循环
              description: 
              koLyro: point
              koLyri:  sub
              son: </v>
      </c>
    </row>
    <row r="1582" spans="1:16" ht="15" customHeight="1">
      <c r="A1582" s="20">
        <f t="shared" si="193"/>
        <v>5</v>
      </c>
      <c r="B1582" s="21" t="str">
        <f t="shared" si="194"/>
        <v>知识亚点</v>
      </c>
      <c r="C1582" s="21" t="str">
        <f t="shared" si="195"/>
        <v>能量流动和物质循环的关系</v>
      </c>
      <c r="D1582" s="21" t="str">
        <f>IFERROR(IF(I1582=1,INDEX( {"chinese","english","math","physics","chemistry","biology","politics","history","geography"},MATCH(C1582,{"语文","英语","数学","物理","化学","生物","政治","历史","地理"},0)),IF(I1582=2,INDEX(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1582,{"单项选择","阅读理解","信息匹配","完形填空","短文填空","单句填空","短文改错","单句改错","句型转换","翻译短语","翻译句子","词汇/短语及固搭","完成句子","听力"},0)),"")), "")</f>
        <v/>
      </c>
      <c r="E1582" s="21" t="str">
        <f t="shared" si="196"/>
        <v>知识点</v>
      </c>
      <c r="F1582" s="21" t="str">
        <f t="shared" si="197"/>
        <v>亚</v>
      </c>
      <c r="G1582" s="21" t="str">
        <f>INDEX( {"body","discipline","area","topic","point"},MATCH(E1582,{"知识体","知识域","知识区","知识主题","知识点"},0))</f>
        <v>point</v>
      </c>
      <c r="H1582" s="21" t="str">
        <f>INDEX( {"super","just","sub","infras"},MATCH(F1582,{"超","恰","亚","次"},0))</f>
        <v>sub</v>
      </c>
      <c r="I1582" s="21">
        <f>MATCH(E1582,{"知识体","知识域","知识区","知识主题","知识点"},0)-1</f>
        <v>4</v>
      </c>
      <c r="J1582" s="21">
        <f>MATCH(F1582,{"超","恰","亚","次"},0)-1</f>
        <v>2</v>
      </c>
      <c r="K1582" s="21" t="str">
        <f t="shared" si="198"/>
        <v>生物</v>
      </c>
      <c r="L1582" s="26" t="s">
        <v>2401</v>
      </c>
      <c r="M1582" s="23"/>
      <c r="N1582" s="23"/>
      <c r="O1582" s="24" t="str">
        <f t="shared" si="192"/>
        <v xml:space="preserve">
  - 
    name:  能量流动和物质循环的关系
    title:  能量流动和物质循环的关系
    description: 
    koLyro: point
    koLyri:  sub
    son: </v>
      </c>
      <c r="P1582" s="27" t="str">
        <f t="shared" si="199"/>
        <v xml:space="preserve">
            - 
              name:  能量流动和物质循环的关系
              title:  能量流动和物质循环的关系
              description: 
              koLyro: point
              koLyri:  sub
              son: </v>
      </c>
    </row>
    <row r="1583" spans="1:16" ht="15" customHeight="1">
      <c r="A1583" s="20">
        <f t="shared" si="193"/>
        <v>5</v>
      </c>
      <c r="B1583" s="21" t="str">
        <f t="shared" si="194"/>
        <v>知识亚点</v>
      </c>
      <c r="C1583" s="21" t="str">
        <f t="shared" si="195"/>
        <v>探究土壤微生物的分解作用</v>
      </c>
      <c r="D1583" s="21" t="str">
        <f>IFERROR(IF(I1583=1,INDEX( {"chinese","english","math","physics","chemistry","biology","politics","history","geography"},MATCH(C1583,{"语文","英语","数学","物理","化学","生物","政治","历史","地理"},0)),IF(I1583=2,INDEX(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1583,{"单项选择","阅读理解","信息匹配","完形填空","短文填空","单句填空","短文改错","单句改错","句型转换","翻译短语","翻译句子","词汇/短语及固搭","完成句子","听力"},0)),"")), "")</f>
        <v/>
      </c>
      <c r="E1583" s="21" t="str">
        <f t="shared" si="196"/>
        <v>知识点</v>
      </c>
      <c r="F1583" s="21" t="str">
        <f t="shared" si="197"/>
        <v>亚</v>
      </c>
      <c r="G1583" s="21" t="str">
        <f>INDEX( {"body","discipline","area","topic","point"},MATCH(E1583,{"知识体","知识域","知识区","知识主题","知识点"},0))</f>
        <v>point</v>
      </c>
      <c r="H1583" s="21" t="str">
        <f>INDEX( {"super","just","sub","infras"},MATCH(F1583,{"超","恰","亚","次"},0))</f>
        <v>sub</v>
      </c>
      <c r="I1583" s="21">
        <f>MATCH(E1583,{"知识体","知识域","知识区","知识主题","知识点"},0)-1</f>
        <v>4</v>
      </c>
      <c r="J1583" s="21">
        <f>MATCH(F1583,{"超","恰","亚","次"},0)-1</f>
        <v>2</v>
      </c>
      <c r="K1583" s="21" t="str">
        <f t="shared" si="198"/>
        <v>生物</v>
      </c>
      <c r="L1583" s="26" t="s">
        <v>2402</v>
      </c>
      <c r="M1583" s="23"/>
      <c r="N1583" s="23"/>
      <c r="O1583" s="24" t="str">
        <f t="shared" si="192"/>
        <v xml:space="preserve">
  - 
    name:  探究土壤微生物的分解作用
    title:  探究土壤微生物的分解作用
    description: 
    koLyro: point
    koLyri:  sub
    son: </v>
      </c>
      <c r="P1583" s="27" t="str">
        <f t="shared" si="199"/>
        <v xml:space="preserve">
            - 
              name:  探究土壤微生物的分解作用
              title:  探究土壤微生物的分解作用
              description: 
              koLyro: point
              koLyri:  sub
              son: </v>
      </c>
    </row>
    <row r="1584" spans="1:16" ht="15" customHeight="1">
      <c r="A1584" s="20">
        <f t="shared" si="193"/>
        <v>4</v>
      </c>
      <c r="B1584" s="21" t="str">
        <f t="shared" si="194"/>
        <v>知识点</v>
      </c>
      <c r="C1584" s="21" t="str">
        <f t="shared" si="195"/>
        <v>物质循环和能量流动的规律的应用实例分析</v>
      </c>
      <c r="D1584" s="21" t="str">
        <f>IFERROR(IF(I1584=1,INDEX( {"chinese","english","math","physics","chemistry","biology","politics","history","geography"},MATCH(C1584,{"语文","英语","数学","物理","化学","生物","政治","历史","地理"},0)),IF(I1584=2,INDEX(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1584,{"单项选择","阅读理解","信息匹配","完形填空","短文填空","单句填空","短文改错","单句改错","句型转换","翻译短语","翻译句子","词汇/短语及固搭","完成句子","听力"},0)),"")), "")</f>
        <v/>
      </c>
      <c r="E1584" s="21" t="str">
        <f t="shared" si="196"/>
        <v>知识点</v>
      </c>
      <c r="F1584" s="21" t="str">
        <f t="shared" si="197"/>
        <v>恰</v>
      </c>
      <c r="G1584" s="21" t="str">
        <f>INDEX( {"body","discipline","area","topic","point"},MATCH(E1584,{"知识体","知识域","知识区","知识主题","知识点"},0))</f>
        <v>point</v>
      </c>
      <c r="H1584" s="21" t="str">
        <f>INDEX( {"super","just","sub","infras"},MATCH(F1584,{"超","恰","亚","次"},0))</f>
        <v>just</v>
      </c>
      <c r="I1584" s="21">
        <f>MATCH(E1584,{"知识体","知识域","知识区","知识主题","知识点"},0)-1</f>
        <v>4</v>
      </c>
      <c r="J1584" s="21">
        <f>MATCH(F1584,{"超","恰","亚","次"},0)-1</f>
        <v>1</v>
      </c>
      <c r="K1584" s="21" t="str">
        <f t="shared" si="198"/>
        <v>生物</v>
      </c>
      <c r="L1584" s="26" t="s">
        <v>2403</v>
      </c>
      <c r="M1584" s="23"/>
      <c r="N1584" s="23"/>
      <c r="O1584" s="24" t="str">
        <f t="shared" si="192"/>
        <v xml:space="preserve">
  - 
    name:  物质循环和能量流动的规律的应用实例分析
    title:  物质循环和能量流动的规律的应用实例分析
    description: 
    koLyro: point
    koLyri:  just
    son: </v>
      </c>
      <c r="P1584" s="27" t="str">
        <f t="shared" si="199"/>
        <v xml:space="preserve">
          - 
            name:  物质循环和能量流动的规律的应用实例分析
            title:  物质循环和能量流动的规律的应用实例分析
            description: 
            koLyro: point
            koLyri:  just
            son: </v>
      </c>
    </row>
    <row r="1585" spans="1:16" ht="15" customHeight="1">
      <c r="A1585" s="20">
        <f t="shared" si="193"/>
        <v>4</v>
      </c>
      <c r="B1585" s="21" t="str">
        <f t="shared" si="194"/>
        <v>知识点</v>
      </c>
      <c r="C1585" s="21" t="str">
        <f t="shared" si="195"/>
        <v>生态系统的信息传递</v>
      </c>
      <c r="D1585" s="21" t="str">
        <f>IFERROR(IF(I1585=1,INDEX( {"chinese","english","math","physics","chemistry","biology","politics","history","geography"},MATCH(C1585,{"语文","英语","数学","物理","化学","生物","政治","历史","地理"},0)),IF(I1585=2,INDEX(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1585,{"单项选择","阅读理解","信息匹配","完形填空","短文填空","单句填空","短文改错","单句改错","句型转换","翻译短语","翻译句子","词汇/短语及固搭","完成句子","听力"},0)),"")), "")</f>
        <v/>
      </c>
      <c r="E1585" s="21" t="str">
        <f t="shared" si="196"/>
        <v>知识点</v>
      </c>
      <c r="F1585" s="21" t="str">
        <f t="shared" si="197"/>
        <v>恰</v>
      </c>
      <c r="G1585" s="21" t="str">
        <f>INDEX( {"body","discipline","area","topic","point"},MATCH(E1585,{"知识体","知识域","知识区","知识主题","知识点"},0))</f>
        <v>point</v>
      </c>
      <c r="H1585" s="21" t="str">
        <f>INDEX( {"super","just","sub","infras"},MATCH(F1585,{"超","恰","亚","次"},0))</f>
        <v>just</v>
      </c>
      <c r="I1585" s="21">
        <f>MATCH(E1585,{"知识体","知识域","知识区","知识主题","知识点"},0)-1</f>
        <v>4</v>
      </c>
      <c r="J1585" s="21">
        <f>MATCH(F1585,{"超","恰","亚","次"},0)-1</f>
        <v>1</v>
      </c>
      <c r="K1585" s="21" t="str">
        <f t="shared" si="198"/>
        <v>生物</v>
      </c>
      <c r="L1585" s="26" t="s">
        <v>2404</v>
      </c>
      <c r="M1585" s="23"/>
      <c r="N1585" s="23"/>
      <c r="O1585" s="24" t="str">
        <f t="shared" si="192"/>
        <v xml:space="preserve">
  - 
    name:  生态系统的信息传递
    title:  生态系统的信息传递
    description: 
    koLyro: point
    koLyri:  just
    son: </v>
      </c>
      <c r="P1585" s="27" t="str">
        <f t="shared" si="199"/>
        <v xml:space="preserve">
          - 
            name:  生态系统的信息传递
            title:  生态系统的信息传递
            description: 
            koLyro: point
            koLyri:  just
            son: </v>
      </c>
    </row>
    <row r="1586" spans="1:16" ht="15" customHeight="1">
      <c r="A1586" s="20">
        <f t="shared" si="193"/>
        <v>5</v>
      </c>
      <c r="B1586" s="21" t="str">
        <f t="shared" si="194"/>
        <v>知识亚点</v>
      </c>
      <c r="C1586" s="21" t="str">
        <f t="shared" si="195"/>
        <v>生态系统中信息的种类</v>
      </c>
      <c r="D1586" s="21" t="str">
        <f>IFERROR(IF(I1586=1,INDEX( {"chinese","english","math","physics","chemistry","biology","politics","history","geography"},MATCH(C1586,{"语文","英语","数学","物理","化学","生物","政治","历史","地理"},0)),IF(I1586=2,INDEX(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1586,{"单项选择","阅读理解","信息匹配","完形填空","短文填空","单句填空","短文改错","单句改错","句型转换","翻译短语","翻译句子","词汇/短语及固搭","完成句子","听力"},0)),"")), "")</f>
        <v/>
      </c>
      <c r="E1586" s="21" t="str">
        <f t="shared" si="196"/>
        <v>知识点</v>
      </c>
      <c r="F1586" s="21" t="str">
        <f t="shared" si="197"/>
        <v>亚</v>
      </c>
      <c r="G1586" s="21" t="str">
        <f>INDEX( {"body","discipline","area","topic","point"},MATCH(E1586,{"知识体","知识域","知识区","知识主题","知识点"},0))</f>
        <v>point</v>
      </c>
      <c r="H1586" s="21" t="str">
        <f>INDEX( {"super","just","sub","infras"},MATCH(F1586,{"超","恰","亚","次"},0))</f>
        <v>sub</v>
      </c>
      <c r="I1586" s="21">
        <f>MATCH(E1586,{"知识体","知识域","知识区","知识主题","知识点"},0)-1</f>
        <v>4</v>
      </c>
      <c r="J1586" s="21">
        <f>MATCH(F1586,{"超","恰","亚","次"},0)-1</f>
        <v>2</v>
      </c>
      <c r="K1586" s="21" t="str">
        <f t="shared" si="198"/>
        <v>生物</v>
      </c>
      <c r="L1586" s="26" t="s">
        <v>2405</v>
      </c>
      <c r="M1586" s="23"/>
      <c r="N1586" s="23"/>
      <c r="O1586" s="24" t="str">
        <f t="shared" si="192"/>
        <v xml:space="preserve">
  - 
    name:  生态系统中信息的种类
    title:  生态系统中信息的种类
    description: 
    koLyro: point
    koLyri:  sub
    son: </v>
      </c>
      <c r="P1586" s="27" t="str">
        <f t="shared" si="199"/>
        <v xml:space="preserve">
            - 
              name:  生态系统中信息的种类
              title:  生态系统中信息的种类
              description: 
              koLyro: point
              koLyri:  sub
              son: </v>
      </c>
    </row>
    <row r="1587" spans="1:16" ht="15" customHeight="1">
      <c r="A1587" s="20">
        <f t="shared" si="193"/>
        <v>5</v>
      </c>
      <c r="B1587" s="21" t="str">
        <f t="shared" si="194"/>
        <v>知识亚点</v>
      </c>
      <c r="C1587" s="21" t="str">
        <f t="shared" si="195"/>
        <v>信息传递在生态系统中的作用</v>
      </c>
      <c r="D1587" s="21" t="str">
        <f>IFERROR(IF(I1587=1,INDEX( {"chinese","english","math","physics","chemistry","biology","politics","history","geography"},MATCH(C1587,{"语文","英语","数学","物理","化学","生物","政治","历史","地理"},0)),IF(I1587=2,INDEX(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1587,{"单项选择","阅读理解","信息匹配","完形填空","短文填空","单句填空","短文改错","单句改错","句型转换","翻译短语","翻译句子","词汇/短语及固搭","完成句子","听力"},0)),"")), "")</f>
        <v/>
      </c>
      <c r="E1587" s="21" t="str">
        <f t="shared" si="196"/>
        <v>知识点</v>
      </c>
      <c r="F1587" s="21" t="str">
        <f t="shared" si="197"/>
        <v>亚</v>
      </c>
      <c r="G1587" s="21" t="str">
        <f>INDEX( {"body","discipline","area","topic","point"},MATCH(E1587,{"知识体","知识域","知识区","知识主题","知识点"},0))</f>
        <v>point</v>
      </c>
      <c r="H1587" s="21" t="str">
        <f>INDEX( {"super","just","sub","infras"},MATCH(F1587,{"超","恰","亚","次"},0))</f>
        <v>sub</v>
      </c>
      <c r="I1587" s="21">
        <f>MATCH(E1587,{"知识体","知识域","知识区","知识主题","知识点"},0)-1</f>
        <v>4</v>
      </c>
      <c r="J1587" s="21">
        <f>MATCH(F1587,{"超","恰","亚","次"},0)-1</f>
        <v>2</v>
      </c>
      <c r="K1587" s="21" t="str">
        <f t="shared" si="198"/>
        <v>生物</v>
      </c>
      <c r="L1587" s="26" t="s">
        <v>2406</v>
      </c>
      <c r="M1587" s="23"/>
      <c r="N1587" s="23"/>
      <c r="O1587" s="24" t="str">
        <f t="shared" si="192"/>
        <v xml:space="preserve">
  - 
    name:  信息传递在生态系统中的作用
    title:  信息传递在生态系统中的作用
    description: 
    koLyro: point
    koLyri:  sub
    son: </v>
      </c>
      <c r="P1587" s="27" t="str">
        <f t="shared" si="199"/>
        <v xml:space="preserve">
            - 
              name:  信息传递在生态系统中的作用
              title:  信息传递在生态系统中的作用
              description: 
              koLyro: point
              koLyri:  sub
              son: </v>
      </c>
    </row>
    <row r="1588" spans="1:16" ht="15" customHeight="1">
      <c r="A1588" s="20">
        <f t="shared" si="193"/>
        <v>5</v>
      </c>
      <c r="B1588" s="21" t="str">
        <f t="shared" si="194"/>
        <v>知识亚点</v>
      </c>
      <c r="C1588" s="21" t="str">
        <f t="shared" si="195"/>
        <v>信息传递在农业生产中的应用</v>
      </c>
      <c r="D1588" s="21" t="str">
        <f>IFERROR(IF(I1588=1,INDEX( {"chinese","english","math","physics","chemistry","biology","politics","history","geography"},MATCH(C1588,{"语文","英语","数学","物理","化学","生物","政治","历史","地理"},0)),IF(I1588=2,INDEX(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1588,{"单项选择","阅读理解","信息匹配","完形填空","短文填空","单句填空","短文改错","单句改错","句型转换","翻译短语","翻译句子","词汇/短语及固搭","完成句子","听力"},0)),"")), "")</f>
        <v/>
      </c>
      <c r="E1588" s="21" t="str">
        <f t="shared" si="196"/>
        <v>知识点</v>
      </c>
      <c r="F1588" s="21" t="str">
        <f t="shared" si="197"/>
        <v>亚</v>
      </c>
      <c r="G1588" s="21" t="str">
        <f>INDEX( {"body","discipline","area","topic","point"},MATCH(E1588,{"知识体","知识域","知识区","知识主题","知识点"},0))</f>
        <v>point</v>
      </c>
      <c r="H1588" s="21" t="str">
        <f>INDEX( {"super","just","sub","infras"},MATCH(F1588,{"超","恰","亚","次"},0))</f>
        <v>sub</v>
      </c>
      <c r="I1588" s="21">
        <f>MATCH(E1588,{"知识体","知识域","知识区","知识主题","知识点"},0)-1</f>
        <v>4</v>
      </c>
      <c r="J1588" s="21">
        <f>MATCH(F1588,{"超","恰","亚","次"},0)-1</f>
        <v>2</v>
      </c>
      <c r="K1588" s="21" t="str">
        <f t="shared" si="198"/>
        <v>生物</v>
      </c>
      <c r="L1588" s="26" t="s">
        <v>2407</v>
      </c>
      <c r="M1588" s="23"/>
      <c r="N1588" s="23"/>
      <c r="O1588" s="24" t="str">
        <f t="shared" si="192"/>
        <v xml:space="preserve">
  - 
    name:  信息传递在农业生产中的应用
    title:  信息传递在农业生产中的应用
    description: 
    koLyro: point
    koLyri:  sub
    son: </v>
      </c>
      <c r="P1588" s="27" t="str">
        <f t="shared" si="199"/>
        <v xml:space="preserve">
            - 
              name:  信息传递在农业生产中的应用
              title:  信息传递在农业生产中的应用
              description: 
              koLyro: point
              koLyri:  sub
              son: </v>
      </c>
    </row>
    <row r="1589" spans="1:16" ht="15" customHeight="1">
      <c r="A1589" s="20">
        <f t="shared" si="193"/>
        <v>5</v>
      </c>
      <c r="B1589" s="21" t="str">
        <f t="shared" si="194"/>
        <v>知识亚点</v>
      </c>
      <c r="C1589" s="21" t="str">
        <f t="shared" si="195"/>
        <v>生态系统信息传递的特点</v>
      </c>
      <c r="D1589" s="21" t="str">
        <f>IFERROR(IF(I1589=1,INDEX( {"chinese","english","math","physics","chemistry","biology","politics","history","geography"},MATCH(C1589,{"语文","英语","数学","物理","化学","生物","政治","历史","地理"},0)),IF(I1589=2,INDEX(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1589,{"单项选择","阅读理解","信息匹配","完形填空","短文填空","单句填空","短文改错","单句改错","句型转换","翻译短语","翻译句子","词汇/短语及固搭","完成句子","听力"},0)),"")), "")</f>
        <v/>
      </c>
      <c r="E1589" s="21" t="str">
        <f t="shared" si="196"/>
        <v>知识点</v>
      </c>
      <c r="F1589" s="21" t="str">
        <f t="shared" si="197"/>
        <v>亚</v>
      </c>
      <c r="G1589" s="21" t="str">
        <f>INDEX( {"body","discipline","area","topic","point"},MATCH(E1589,{"知识体","知识域","知识区","知识主题","知识点"},0))</f>
        <v>point</v>
      </c>
      <c r="H1589" s="21" t="str">
        <f>INDEX( {"super","just","sub","infras"},MATCH(F1589,{"超","恰","亚","次"},0))</f>
        <v>sub</v>
      </c>
      <c r="I1589" s="21">
        <f>MATCH(E1589,{"知识体","知识域","知识区","知识主题","知识点"},0)-1</f>
        <v>4</v>
      </c>
      <c r="J1589" s="21">
        <f>MATCH(F1589,{"超","恰","亚","次"},0)-1</f>
        <v>2</v>
      </c>
      <c r="K1589" s="21" t="str">
        <f t="shared" si="198"/>
        <v>生物</v>
      </c>
      <c r="L1589" s="26" t="s">
        <v>2408</v>
      </c>
      <c r="M1589" s="23"/>
      <c r="N1589" s="23"/>
      <c r="O1589" s="24" t="str">
        <f t="shared" si="192"/>
        <v xml:space="preserve">
  - 
    name:  生态系统信息传递的特点
    title:  生态系统信息传递的特点
    description: 
    koLyro: point
    koLyri:  sub
    son: </v>
      </c>
      <c r="P1589" s="27" t="str">
        <f t="shared" si="199"/>
        <v xml:space="preserve">
            - 
              name:  生态系统信息传递的特点
              title:  生态系统信息传递的特点
              description: 
              koLyro: point
              koLyri:  sub
              son: </v>
      </c>
    </row>
    <row r="1590" spans="1:16" ht="15" customHeight="1">
      <c r="A1590" s="20">
        <f t="shared" si="193"/>
        <v>5</v>
      </c>
      <c r="B1590" s="21" t="str">
        <f t="shared" si="194"/>
        <v>知识亚点</v>
      </c>
      <c r="C1590" s="21" t="str">
        <f t="shared" si="195"/>
        <v>防治有害动物的方法</v>
      </c>
      <c r="D1590" s="21" t="str">
        <f>IFERROR(IF(I1590=1,INDEX( {"chinese","english","math","physics","chemistry","biology","politics","history","geography"},MATCH(C1590,{"语文","英语","数学","物理","化学","生物","政治","历史","地理"},0)),IF(I1590=2,INDEX(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1590,{"单项选择","阅读理解","信息匹配","完形填空","短文填空","单句填空","短文改错","单句改错","句型转换","翻译短语","翻译句子","词汇/短语及固搭","完成句子","听力"},0)),"")), "")</f>
        <v/>
      </c>
      <c r="E1590" s="21" t="str">
        <f t="shared" si="196"/>
        <v>知识点</v>
      </c>
      <c r="F1590" s="21" t="str">
        <f t="shared" si="197"/>
        <v>亚</v>
      </c>
      <c r="G1590" s="21" t="str">
        <f>INDEX( {"body","discipline","area","topic","point"},MATCH(E1590,{"知识体","知识域","知识区","知识主题","知识点"},0))</f>
        <v>point</v>
      </c>
      <c r="H1590" s="21" t="str">
        <f>INDEX( {"super","just","sub","infras"},MATCH(F1590,{"超","恰","亚","次"},0))</f>
        <v>sub</v>
      </c>
      <c r="I1590" s="21">
        <f>MATCH(E1590,{"知识体","知识域","知识区","知识主题","知识点"},0)-1</f>
        <v>4</v>
      </c>
      <c r="J1590" s="21">
        <f>MATCH(F1590,{"超","恰","亚","次"},0)-1</f>
        <v>2</v>
      </c>
      <c r="K1590" s="21" t="str">
        <f t="shared" si="198"/>
        <v>生物</v>
      </c>
      <c r="L1590" s="26" t="s">
        <v>2409</v>
      </c>
      <c r="M1590" s="23"/>
      <c r="N1590" s="23"/>
      <c r="O1590" s="24" t="str">
        <f t="shared" si="192"/>
        <v xml:space="preserve">
  - 
    name:  防治有害动物的方法
    title:  防治有害动物的方法
    description: 
    koLyro: point
    koLyri:  sub
    son: </v>
      </c>
      <c r="P1590" s="27" t="str">
        <f t="shared" si="199"/>
        <v xml:space="preserve">
            - 
              name:  防治有害动物的方法
              title:  防治有害动物的方法
              description: 
              koLyro: point
              koLyri:  sub
              son: </v>
      </c>
    </row>
    <row r="1591" spans="1:16" ht="15" customHeight="1">
      <c r="A1591" s="20">
        <f t="shared" si="193"/>
        <v>4</v>
      </c>
      <c r="B1591" s="21" t="str">
        <f t="shared" si="194"/>
        <v>知识点</v>
      </c>
      <c r="C1591" s="21" t="str">
        <f t="shared" si="195"/>
        <v>生态系统的稳定性</v>
      </c>
      <c r="D1591" s="21" t="str">
        <f>IFERROR(IF(I1591=1,INDEX( {"chinese","english","math","physics","chemistry","biology","politics","history","geography"},MATCH(C1591,{"语文","英语","数学","物理","化学","生物","政治","历史","地理"},0)),IF(I1591=2,INDEX(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1591,{"单项选择","阅读理解","信息匹配","完形填空","短文填空","单句填空","短文改错","单句改错","句型转换","翻译短语","翻译句子","词汇/短语及固搭","完成句子","听力"},0)),"")), "")</f>
        <v/>
      </c>
      <c r="E1591" s="21" t="str">
        <f t="shared" si="196"/>
        <v>知识点</v>
      </c>
      <c r="F1591" s="21" t="str">
        <f t="shared" si="197"/>
        <v>恰</v>
      </c>
      <c r="G1591" s="21" t="str">
        <f>INDEX( {"body","discipline","area","topic","point"},MATCH(E1591,{"知识体","知识域","知识区","知识主题","知识点"},0))</f>
        <v>point</v>
      </c>
      <c r="H1591" s="21" t="str">
        <f>INDEX( {"super","just","sub","infras"},MATCH(F1591,{"超","恰","亚","次"},0))</f>
        <v>just</v>
      </c>
      <c r="I1591" s="21">
        <f>MATCH(E1591,{"知识体","知识域","知识区","知识主题","知识点"},0)-1</f>
        <v>4</v>
      </c>
      <c r="J1591" s="21">
        <f>MATCH(F1591,{"超","恰","亚","次"},0)-1</f>
        <v>1</v>
      </c>
      <c r="K1591" s="21" t="str">
        <f t="shared" si="198"/>
        <v>生物</v>
      </c>
      <c r="L1591" s="26" t="s">
        <v>2410</v>
      </c>
      <c r="M1591" s="23"/>
      <c r="N1591" s="23"/>
      <c r="O1591" s="24" t="str">
        <f t="shared" si="192"/>
        <v xml:space="preserve">
  - 
    name:  生态系统的稳定性
    title:  生态系统的稳定性
    description: 
    koLyro: point
    koLyri:  just
    son: </v>
      </c>
      <c r="P1591" s="27" t="str">
        <f t="shared" si="199"/>
        <v xml:space="preserve">
          - 
            name:  生态系统的稳定性
            title:  生态系统的稳定性
            description: 
            koLyro: point
            koLyri:  just
            son: </v>
      </c>
    </row>
    <row r="1592" spans="1:16" ht="15" customHeight="1">
      <c r="A1592" s="20">
        <f t="shared" si="193"/>
        <v>5</v>
      </c>
      <c r="B1592" s="21" t="str">
        <f t="shared" si="194"/>
        <v>知识亚点</v>
      </c>
      <c r="C1592" s="21" t="str">
        <f t="shared" si="195"/>
        <v>生态系统的稳定性的概念</v>
      </c>
      <c r="D1592" s="21" t="str">
        <f>IFERROR(IF(I1592=1,INDEX( {"chinese","english","math","physics","chemistry","biology","politics","history","geography"},MATCH(C1592,{"语文","英语","数学","物理","化学","生物","政治","历史","地理"},0)),IF(I1592=2,INDEX(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1592,{"单项选择","阅读理解","信息匹配","完形填空","短文填空","单句填空","短文改错","单句改错","句型转换","翻译短语","翻译句子","词汇/短语及固搭","完成句子","听力"},0)),"")), "")</f>
        <v/>
      </c>
      <c r="E1592" s="21" t="str">
        <f t="shared" si="196"/>
        <v>知识点</v>
      </c>
      <c r="F1592" s="21" t="str">
        <f t="shared" si="197"/>
        <v>亚</v>
      </c>
      <c r="G1592" s="21" t="str">
        <f>INDEX( {"body","discipline","area","topic","point"},MATCH(E1592,{"知识体","知识域","知识区","知识主题","知识点"},0))</f>
        <v>point</v>
      </c>
      <c r="H1592" s="21" t="str">
        <f>INDEX( {"super","just","sub","infras"},MATCH(F1592,{"超","恰","亚","次"},0))</f>
        <v>sub</v>
      </c>
      <c r="I1592" s="21">
        <f>MATCH(E1592,{"知识体","知识域","知识区","知识主题","知识点"},0)-1</f>
        <v>4</v>
      </c>
      <c r="J1592" s="21">
        <f>MATCH(F1592,{"超","恰","亚","次"},0)-1</f>
        <v>2</v>
      </c>
      <c r="K1592" s="21" t="str">
        <f t="shared" si="198"/>
        <v>生物</v>
      </c>
      <c r="L1592" s="26" t="s">
        <v>2411</v>
      </c>
      <c r="M1592" s="23"/>
      <c r="N1592" s="23"/>
      <c r="O1592" s="24" t="str">
        <f t="shared" si="192"/>
        <v xml:space="preserve">
  - 
    name:  生态系统的稳定性的概念
    title:  生态系统的稳定性的概念
    description: 
    koLyro: point
    koLyri:  sub
    son: </v>
      </c>
      <c r="P1592" s="27" t="str">
        <f t="shared" si="199"/>
        <v xml:space="preserve">
            - 
              name:  生态系统的稳定性的概念
              title:  生态系统的稳定性的概念
              description: 
              koLyro: point
              koLyri:  sub
              son: </v>
      </c>
    </row>
    <row r="1593" spans="1:16" ht="15" customHeight="1">
      <c r="A1593" s="20">
        <f t="shared" si="193"/>
        <v>5</v>
      </c>
      <c r="B1593" s="21" t="str">
        <f t="shared" si="194"/>
        <v>知识亚点</v>
      </c>
      <c r="C1593" s="21" t="str">
        <f t="shared" si="195"/>
        <v>生态系统的稳定性的原因</v>
      </c>
      <c r="D1593" s="21" t="str">
        <f>IFERROR(IF(I1593=1,INDEX( {"chinese","english","math","physics","chemistry","biology","politics","history","geography"},MATCH(C1593,{"语文","英语","数学","物理","化学","生物","政治","历史","地理"},0)),IF(I1593=2,INDEX(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1593,{"单项选择","阅读理解","信息匹配","完形填空","短文填空","单句填空","短文改错","单句改错","句型转换","翻译短语","翻译句子","词汇/短语及固搭","完成句子","听力"},0)),"")), "")</f>
        <v/>
      </c>
      <c r="E1593" s="21" t="str">
        <f t="shared" si="196"/>
        <v>知识点</v>
      </c>
      <c r="F1593" s="21" t="str">
        <f t="shared" si="197"/>
        <v>亚</v>
      </c>
      <c r="G1593" s="21" t="str">
        <f>INDEX( {"body","discipline","area","topic","point"},MATCH(E1593,{"知识体","知识域","知识区","知识主题","知识点"},0))</f>
        <v>point</v>
      </c>
      <c r="H1593" s="21" t="str">
        <f>INDEX( {"super","just","sub","infras"},MATCH(F1593,{"超","恰","亚","次"},0))</f>
        <v>sub</v>
      </c>
      <c r="I1593" s="21">
        <f>MATCH(E1593,{"知识体","知识域","知识区","知识主题","知识点"},0)-1</f>
        <v>4</v>
      </c>
      <c r="J1593" s="21">
        <f>MATCH(F1593,{"超","恰","亚","次"},0)-1</f>
        <v>2</v>
      </c>
      <c r="K1593" s="21" t="str">
        <f t="shared" si="198"/>
        <v>生物</v>
      </c>
      <c r="L1593" s="26" t="s">
        <v>2412</v>
      </c>
      <c r="M1593" s="23"/>
      <c r="N1593" s="23"/>
      <c r="O1593" s="24" t="str">
        <f t="shared" si="192"/>
        <v xml:space="preserve">
  - 
    name:  生态系统的稳定性的原因
    title:  生态系统的稳定性的原因
    description: 
    koLyro: point
    koLyri:  sub
    son: </v>
      </c>
      <c r="P1593" s="27" t="str">
        <f t="shared" si="199"/>
        <v xml:space="preserve">
            - 
              name:  生态系统的稳定性的原因
              title:  生态系统的稳定性的原因
              description: 
              koLyro: point
              koLyri:  sub
              son: </v>
      </c>
    </row>
    <row r="1594" spans="1:16" ht="15" customHeight="1">
      <c r="A1594" s="20">
        <f t="shared" si="193"/>
        <v>5</v>
      </c>
      <c r="B1594" s="21" t="str">
        <f t="shared" si="194"/>
        <v>知识亚点</v>
      </c>
      <c r="C1594" s="21" t="str">
        <f t="shared" si="195"/>
        <v>生态系统的抵抗力稳定性与恢复力稳定性</v>
      </c>
      <c r="D1594" s="21" t="str">
        <f>IFERROR(IF(I1594=1,INDEX( {"chinese","english","math","physics","chemistry","biology","politics","history","geography"},MATCH(C1594,{"语文","英语","数学","物理","化学","生物","政治","历史","地理"},0)),IF(I1594=2,INDEX(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1594,{"单项选择","阅读理解","信息匹配","完形填空","短文填空","单句填空","短文改错","单句改错","句型转换","翻译短语","翻译句子","词汇/短语及固搭","完成句子","听力"},0)),"")), "")</f>
        <v/>
      </c>
      <c r="E1594" s="21" t="str">
        <f t="shared" si="196"/>
        <v>知识点</v>
      </c>
      <c r="F1594" s="21" t="str">
        <f t="shared" si="197"/>
        <v>亚</v>
      </c>
      <c r="G1594" s="21" t="str">
        <f>INDEX( {"body","discipline","area","topic","point"},MATCH(E1594,{"知识体","知识域","知识区","知识主题","知识点"},0))</f>
        <v>point</v>
      </c>
      <c r="H1594" s="21" t="str">
        <f>INDEX( {"super","just","sub","infras"},MATCH(F1594,{"超","恰","亚","次"},0))</f>
        <v>sub</v>
      </c>
      <c r="I1594" s="21">
        <f>MATCH(E1594,{"知识体","知识域","知识区","知识主题","知识点"},0)-1</f>
        <v>4</v>
      </c>
      <c r="J1594" s="21">
        <f>MATCH(F1594,{"超","恰","亚","次"},0)-1</f>
        <v>2</v>
      </c>
      <c r="K1594" s="21" t="str">
        <f t="shared" si="198"/>
        <v>生物</v>
      </c>
      <c r="L1594" s="26" t="s">
        <v>2413</v>
      </c>
      <c r="M1594" s="23"/>
      <c r="N1594" s="23"/>
      <c r="O1594" s="24" t="str">
        <f t="shared" si="192"/>
        <v xml:space="preserve">
  - 
    name:  生态系统的抵抗力稳定性与恢复力稳定性
    title:  生态系统的抵抗力稳定性与恢复力稳定性
    description: 
    koLyro: point
    koLyri:  sub
    son: </v>
      </c>
      <c r="P1594" s="27" t="str">
        <f t="shared" si="199"/>
        <v xml:space="preserve">
            - 
              name:  生态系统的抵抗力稳定性与恢复力稳定性
              title:  生态系统的抵抗力稳定性与恢复力稳定性
              description: 
              koLyro: point
              koLyri:  sub
              son: </v>
      </c>
    </row>
    <row r="1595" spans="1:16" ht="15" customHeight="1">
      <c r="A1595" s="20">
        <f t="shared" si="193"/>
        <v>5</v>
      </c>
      <c r="B1595" s="21" t="str">
        <f t="shared" si="194"/>
        <v>知识亚点</v>
      </c>
      <c r="C1595" s="21" t="str">
        <f t="shared" si="195"/>
        <v>提高生态系统的稳定性</v>
      </c>
      <c r="D1595" s="21" t="str">
        <f>IFERROR(IF(I1595=1,INDEX( {"chinese","english","math","physics","chemistry","biology","politics","history","geography"},MATCH(C1595,{"语文","英语","数学","物理","化学","生物","政治","历史","地理"},0)),IF(I1595=2,INDEX(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1595,{"单项选择","阅读理解","信息匹配","完形填空","短文填空","单句填空","短文改错","单句改错","句型转换","翻译短语","翻译句子","词汇/短语及固搭","完成句子","听力"},0)),"")), "")</f>
        <v/>
      </c>
      <c r="E1595" s="21" t="str">
        <f t="shared" si="196"/>
        <v>知识点</v>
      </c>
      <c r="F1595" s="21" t="str">
        <f t="shared" si="197"/>
        <v>亚</v>
      </c>
      <c r="G1595" s="21" t="str">
        <f>INDEX( {"body","discipline","area","topic","point"},MATCH(E1595,{"知识体","知识域","知识区","知识主题","知识点"},0))</f>
        <v>point</v>
      </c>
      <c r="H1595" s="21" t="str">
        <f>INDEX( {"super","just","sub","infras"},MATCH(F1595,{"超","恰","亚","次"},0))</f>
        <v>sub</v>
      </c>
      <c r="I1595" s="21">
        <f>MATCH(E1595,{"知识体","知识域","知识区","知识主题","知识点"},0)-1</f>
        <v>4</v>
      </c>
      <c r="J1595" s="21">
        <f>MATCH(F1595,{"超","恰","亚","次"},0)-1</f>
        <v>2</v>
      </c>
      <c r="K1595" s="21" t="str">
        <f t="shared" si="198"/>
        <v>生物</v>
      </c>
      <c r="L1595" s="26" t="s">
        <v>2414</v>
      </c>
      <c r="M1595" s="23"/>
      <c r="N1595" s="23"/>
      <c r="O1595" s="24" t="str">
        <f t="shared" si="192"/>
        <v xml:space="preserve">
  - 
    name:  提高生态系统的稳定性
    title:  提高生态系统的稳定性
    description: 
    koLyro: point
    koLyri:  sub
    son: </v>
      </c>
      <c r="P1595" s="27" t="str">
        <f t="shared" si="199"/>
        <v xml:space="preserve">
            - 
              name:  提高生态系统的稳定性
              title:  提高生态系统的稳定性
              description: 
              koLyro: point
              koLyri:  sub
              son: </v>
      </c>
    </row>
    <row r="1596" spans="1:16" ht="15" customHeight="1">
      <c r="A1596" s="20">
        <f t="shared" si="193"/>
        <v>4</v>
      </c>
      <c r="B1596" s="21" t="str">
        <f t="shared" si="194"/>
        <v>知识点</v>
      </c>
      <c r="C1596" s="21" t="str">
        <f t="shared" si="195"/>
        <v>生态系统的三大功能及关系</v>
      </c>
      <c r="D1596" s="21" t="str">
        <f>IFERROR(IF(I1596=1,INDEX( {"chinese","english","math","physics","chemistry","biology","politics","history","geography"},MATCH(C1596,{"语文","英语","数学","物理","化学","生物","政治","历史","地理"},0)),IF(I1596=2,INDEX(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1596,{"单项选择","阅读理解","信息匹配","完形填空","短文填空","单句填空","短文改错","单句改错","句型转换","翻译短语","翻译句子","词汇/短语及固搭","完成句子","听力"},0)),"")), "")</f>
        <v/>
      </c>
      <c r="E1596" s="21" t="str">
        <f t="shared" si="196"/>
        <v>知识点</v>
      </c>
      <c r="F1596" s="21" t="str">
        <f t="shared" si="197"/>
        <v>恰</v>
      </c>
      <c r="G1596" s="21" t="str">
        <f>INDEX( {"body","discipline","area","topic","point"},MATCH(E1596,{"知识体","知识域","知识区","知识主题","知识点"},0))</f>
        <v>point</v>
      </c>
      <c r="H1596" s="21" t="str">
        <f>INDEX( {"super","just","sub","infras"},MATCH(F1596,{"超","恰","亚","次"},0))</f>
        <v>just</v>
      </c>
      <c r="I1596" s="21">
        <f>MATCH(E1596,{"知识体","知识域","知识区","知识主题","知识点"},0)-1</f>
        <v>4</v>
      </c>
      <c r="J1596" s="21">
        <f>MATCH(F1596,{"超","恰","亚","次"},0)-1</f>
        <v>1</v>
      </c>
      <c r="K1596" s="21" t="str">
        <f t="shared" si="198"/>
        <v>生物</v>
      </c>
      <c r="L1596" s="26" t="s">
        <v>2415</v>
      </c>
      <c r="M1596" s="23"/>
      <c r="N1596" s="23"/>
      <c r="O1596" s="24" t="str">
        <f t="shared" si="192"/>
        <v xml:space="preserve">
  - 
    name:  生态系统的三大功能及关系
    title:  生态系统的三大功能及关系
    description: 
    koLyro: point
    koLyri:  just
    son: </v>
      </c>
      <c r="P1596" s="27" t="str">
        <f t="shared" si="199"/>
        <v xml:space="preserve">
          - 
            name:  生态系统的三大功能及关系
            title:  生态系统的三大功能及关系
            description: 
            koLyro: point
            koLyri:  just
            son: </v>
      </c>
    </row>
    <row r="1597" spans="1:16" ht="15" customHeight="1">
      <c r="A1597" s="20">
        <f t="shared" si="193"/>
        <v>4</v>
      </c>
      <c r="B1597" s="21" t="str">
        <f t="shared" si="194"/>
        <v>知识点</v>
      </c>
      <c r="C1597" s="21" t="str">
        <f t="shared" si="195"/>
        <v>实验：设计并制作生态缸，观察其稳定性</v>
      </c>
      <c r="D1597" s="21" t="str">
        <f>IFERROR(IF(I1597=1,INDEX( {"chinese","english","math","physics","chemistry","biology","politics","history","geography"},MATCH(C1597,{"语文","英语","数学","物理","化学","生物","政治","历史","地理"},0)),IF(I1597=2,INDEX(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1597,{"单项选择","阅读理解","信息匹配","完形填空","短文填空","单句填空","短文改错","单句改错","句型转换","翻译短语","翻译句子","词汇/短语及固搭","完成句子","听力"},0)),"")), "")</f>
        <v/>
      </c>
      <c r="E1597" s="21" t="str">
        <f t="shared" si="196"/>
        <v>知识点</v>
      </c>
      <c r="F1597" s="21" t="str">
        <f t="shared" si="197"/>
        <v>恰</v>
      </c>
      <c r="G1597" s="21" t="str">
        <f>INDEX( {"body","discipline","area","topic","point"},MATCH(E1597,{"知识体","知识域","知识区","知识主题","知识点"},0))</f>
        <v>point</v>
      </c>
      <c r="H1597" s="21" t="str">
        <f>INDEX( {"super","just","sub","infras"},MATCH(F1597,{"超","恰","亚","次"},0))</f>
        <v>just</v>
      </c>
      <c r="I1597" s="21">
        <f>MATCH(E1597,{"知识体","知识域","知识区","知识主题","知识点"},0)-1</f>
        <v>4</v>
      </c>
      <c r="J1597" s="21">
        <f>MATCH(F1597,{"超","恰","亚","次"},0)-1</f>
        <v>1</v>
      </c>
      <c r="K1597" s="21" t="str">
        <f t="shared" si="198"/>
        <v>生物</v>
      </c>
      <c r="L1597" s="26" t="s">
        <v>2416</v>
      </c>
      <c r="M1597" s="23"/>
      <c r="N1597" s="23"/>
      <c r="O1597" s="24" t="str">
        <f t="shared" si="192"/>
        <v xml:space="preserve">
  - 
    name:  实验：设计并制作生态缸，观察其稳定性
    title:  实验：设计并制作生态缸，观察其稳定性
    description: 
    koLyro: point
    koLyri:  just
    son: </v>
      </c>
      <c r="P1597" s="27" t="str">
        <f t="shared" si="199"/>
        <v xml:space="preserve">
          - 
            name:  实验：设计并制作生态缸，观察其稳定性
            title:  实验：设计并制作生态缸，观察其稳定性
            description: 
            koLyro: point
            koLyri:  just
            son: </v>
      </c>
    </row>
    <row r="1598" spans="1:16" ht="15" customHeight="1">
      <c r="A1598" s="20">
        <f t="shared" si="193"/>
        <v>3</v>
      </c>
      <c r="B1598" s="21" t="str">
        <f t="shared" si="194"/>
        <v>知识主题</v>
      </c>
      <c r="C1598" s="21" t="str">
        <f t="shared" si="195"/>
        <v>5.生态环境的保护</v>
      </c>
      <c r="D1598" s="21" t="str">
        <f>IFERROR(IF(I1598=1,INDEX( {"chinese","english","math","physics","chemistry","biology","politics","history","geography"},MATCH(C1598,{"语文","英语","数学","物理","化学","生物","政治","历史","地理"},0)),IF(I1598=2,INDEX(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1598,{"单项选择","阅读理解","信息匹配","完形填空","短文填空","单句填空","短文改错","单句改错","句型转换","翻译短语","翻译句子","词汇/短语及固搭","完成句子","听力"},0)),"")), "")</f>
        <v/>
      </c>
      <c r="E1598" s="21" t="str">
        <f t="shared" si="196"/>
        <v>知识主题</v>
      </c>
      <c r="F1598" s="21" t="str">
        <f t="shared" si="197"/>
        <v>恰</v>
      </c>
      <c r="G1598" s="21" t="str">
        <f>INDEX( {"body","discipline","area","topic","point"},MATCH(E1598,{"知识体","知识域","知识区","知识主题","知识点"},0))</f>
        <v>topic</v>
      </c>
      <c r="H1598" s="21" t="str">
        <f>INDEX( {"super","just","sub","infras"},MATCH(F1598,{"超","恰","亚","次"},0))</f>
        <v>just</v>
      </c>
      <c r="I1598" s="21">
        <f>MATCH(E1598,{"知识体","知识域","知识区","知识主题","知识点"},0)-1</f>
        <v>3</v>
      </c>
      <c r="J1598" s="21">
        <f>MATCH(F1598,{"超","恰","亚","次"},0)-1</f>
        <v>1</v>
      </c>
      <c r="K1598" s="21" t="str">
        <f t="shared" si="198"/>
        <v>生物</v>
      </c>
      <c r="L1598" s="26" t="s">
        <v>2417</v>
      </c>
      <c r="M1598" s="23"/>
      <c r="N1598" s="23"/>
      <c r="O1598" s="24" t="str">
        <f t="shared" si="192"/>
        <v xml:space="preserve">
  - 
    name:  5.生态环境的保护
    title:  5.生态环境的保护
    description: 
    koLyro: topic
    koLyri:  just
    son: </v>
      </c>
      <c r="P1598" s="27" t="str">
        <f t="shared" si="199"/>
        <v xml:space="preserve">
        - 
          name:  5.生态环境的保护
          title:  5.生态环境的保护
          description: 
          koLyro: topic
          koLyri:  just
          son: </v>
      </c>
    </row>
    <row r="1599" spans="1:16" ht="15" customHeight="1">
      <c r="A1599" s="20">
        <f t="shared" si="193"/>
        <v>4</v>
      </c>
      <c r="B1599" s="21" t="str">
        <f t="shared" si="194"/>
        <v>知识点</v>
      </c>
      <c r="C1599" s="21" t="str">
        <f t="shared" si="195"/>
        <v>我国人口的现状与前景</v>
      </c>
      <c r="D1599" s="21" t="str">
        <f>IFERROR(IF(I1599=1,INDEX( {"chinese","english","math","physics","chemistry","biology","politics","history","geography"},MATCH(C1599,{"语文","英语","数学","物理","化学","生物","政治","历史","地理"},0)),IF(I1599=2,INDEX(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1599,{"单项选择","阅读理解","信息匹配","完形填空","短文填空","单句填空","短文改错","单句改错","句型转换","翻译短语","翻译句子","词汇/短语及固搭","完成句子","听力"},0)),"")), "")</f>
        <v/>
      </c>
      <c r="E1599" s="21" t="str">
        <f t="shared" si="196"/>
        <v>知识点</v>
      </c>
      <c r="F1599" s="21" t="str">
        <f t="shared" si="197"/>
        <v>恰</v>
      </c>
      <c r="G1599" s="21" t="str">
        <f>INDEX( {"body","discipline","area","topic","point"},MATCH(E1599,{"知识体","知识域","知识区","知识主题","知识点"},0))</f>
        <v>point</v>
      </c>
      <c r="H1599" s="21" t="str">
        <f>INDEX( {"super","just","sub","infras"},MATCH(F1599,{"超","恰","亚","次"},0))</f>
        <v>just</v>
      </c>
      <c r="I1599" s="21">
        <f>MATCH(E1599,{"知识体","知识域","知识区","知识主题","知识点"},0)-1</f>
        <v>4</v>
      </c>
      <c r="J1599" s="21">
        <f>MATCH(F1599,{"超","恰","亚","次"},0)-1</f>
        <v>1</v>
      </c>
      <c r="K1599" s="21" t="str">
        <f t="shared" si="198"/>
        <v>生物</v>
      </c>
      <c r="L1599" s="26" t="s">
        <v>2418</v>
      </c>
      <c r="M1599" s="23"/>
      <c r="N1599" s="23"/>
      <c r="O1599" s="24" t="str">
        <f t="shared" si="192"/>
        <v xml:space="preserve">
  - 
    name:  我国人口的现状与前景
    title:  我国人口的现状与前景
    description: 
    koLyro: point
    koLyri:  just
    son: </v>
      </c>
      <c r="P1599" s="27" t="str">
        <f t="shared" si="199"/>
        <v xml:space="preserve">
          - 
            name:  我国人口的现状与前景
            title:  我国人口的现状与前景
            description: 
            koLyro: point
            koLyri:  just
            son: </v>
      </c>
    </row>
    <row r="1600" spans="1:16" ht="15" customHeight="1">
      <c r="A1600" s="20">
        <f t="shared" si="193"/>
        <v>4</v>
      </c>
      <c r="B1600" s="21" t="str">
        <f t="shared" si="194"/>
        <v>知识点</v>
      </c>
      <c r="C1600" s="21" t="str">
        <f t="shared" si="195"/>
        <v>人口增长对生态环境的影响</v>
      </c>
      <c r="D1600" s="21" t="str">
        <f>IFERROR(IF(I1600=1,INDEX( {"chinese","english","math","physics","chemistry","biology","politics","history","geography"},MATCH(C1600,{"语文","英语","数学","物理","化学","生物","政治","历史","地理"},0)),IF(I1600=2,INDEX(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1600,{"单项选择","阅读理解","信息匹配","完形填空","短文填空","单句填空","短文改错","单句改错","句型转换","翻译短语","翻译句子","词汇/短语及固搭","完成句子","听力"},0)),"")), "")</f>
        <v/>
      </c>
      <c r="E1600" s="21" t="str">
        <f t="shared" si="196"/>
        <v>知识点</v>
      </c>
      <c r="F1600" s="21" t="str">
        <f t="shared" si="197"/>
        <v>恰</v>
      </c>
      <c r="G1600" s="21" t="str">
        <f>INDEX( {"body","discipline","area","topic","point"},MATCH(E1600,{"知识体","知识域","知识区","知识主题","知识点"},0))</f>
        <v>point</v>
      </c>
      <c r="H1600" s="21" t="str">
        <f>INDEX( {"super","just","sub","infras"},MATCH(F1600,{"超","恰","亚","次"},0))</f>
        <v>just</v>
      </c>
      <c r="I1600" s="21">
        <f>MATCH(E1600,{"知识体","知识域","知识区","知识主题","知识点"},0)-1</f>
        <v>4</v>
      </c>
      <c r="J1600" s="21">
        <f>MATCH(F1600,{"超","恰","亚","次"},0)-1</f>
        <v>1</v>
      </c>
      <c r="K1600" s="21" t="str">
        <f t="shared" si="198"/>
        <v>生物</v>
      </c>
      <c r="L1600" s="26" t="s">
        <v>2419</v>
      </c>
      <c r="M1600" s="23"/>
      <c r="N1600" s="23"/>
      <c r="O1600" s="24" t="str">
        <f t="shared" si="192"/>
        <v xml:space="preserve">
  - 
    name:  人口增长对生态环境的影响
    title:  人口增长对生态环境的影响
    description: 
    koLyro: point
    koLyri:  just
    son: </v>
      </c>
      <c r="P1600" s="27" t="str">
        <f t="shared" si="199"/>
        <v xml:space="preserve">
          - 
            name:  人口增长对生态环境的影响
            title:  人口增长对生态环境的影响
            description: 
            koLyro: point
            koLyri:  just
            son: </v>
      </c>
    </row>
    <row r="1601" spans="1:16" ht="15" customHeight="1">
      <c r="A1601" s="20">
        <f t="shared" si="193"/>
        <v>4</v>
      </c>
      <c r="B1601" s="21" t="str">
        <f t="shared" si="194"/>
        <v>知识点</v>
      </c>
      <c r="C1601" s="21" t="str">
        <f t="shared" si="195"/>
        <v>全球性生态环境问题</v>
      </c>
      <c r="D1601" s="21" t="str">
        <f>IFERROR(IF(I1601=1,INDEX( {"chinese","english","math","physics","chemistry","biology","politics","history","geography"},MATCH(C1601,{"语文","英语","数学","物理","化学","生物","政治","历史","地理"},0)),IF(I1601=2,INDEX(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1601,{"单项选择","阅读理解","信息匹配","完形填空","短文填空","单句填空","短文改错","单句改错","句型转换","翻译短语","翻译句子","词汇/短语及固搭","完成句子","听力"},0)),"")), "")</f>
        <v/>
      </c>
      <c r="E1601" s="21" t="str">
        <f t="shared" si="196"/>
        <v>知识点</v>
      </c>
      <c r="F1601" s="21" t="str">
        <f t="shared" si="197"/>
        <v>恰</v>
      </c>
      <c r="G1601" s="21" t="str">
        <f>INDEX( {"body","discipline","area","topic","point"},MATCH(E1601,{"知识体","知识域","知识区","知识主题","知识点"},0))</f>
        <v>point</v>
      </c>
      <c r="H1601" s="21" t="str">
        <f>INDEX( {"super","just","sub","infras"},MATCH(F1601,{"超","恰","亚","次"},0))</f>
        <v>just</v>
      </c>
      <c r="I1601" s="21">
        <f>MATCH(E1601,{"知识体","知识域","知识区","知识主题","知识点"},0)-1</f>
        <v>4</v>
      </c>
      <c r="J1601" s="21">
        <f>MATCH(F1601,{"超","恰","亚","次"},0)-1</f>
        <v>1</v>
      </c>
      <c r="K1601" s="21" t="str">
        <f t="shared" si="198"/>
        <v>生物</v>
      </c>
      <c r="L1601" s="26" t="s">
        <v>2420</v>
      </c>
      <c r="M1601" s="23"/>
      <c r="N1601" s="23"/>
      <c r="O1601" s="24" t="str">
        <f t="shared" si="192"/>
        <v xml:space="preserve">
  - 
    name:  全球性生态环境问题
    title:  全球性生态环境问题
    description: 
    koLyro: point
    koLyri:  just
    son: </v>
      </c>
      <c r="P1601" s="27" t="str">
        <f t="shared" si="199"/>
        <v xml:space="preserve">
          - 
            name:  全球性生态环境问题
            title:  全球性生态环境问题
            description: 
            koLyro: point
            koLyri:  just
            son: </v>
      </c>
    </row>
    <row r="1602" spans="1:16" ht="15" customHeight="1">
      <c r="A1602" s="20">
        <f t="shared" si="193"/>
        <v>4</v>
      </c>
      <c r="B1602" s="21" t="str">
        <f t="shared" si="194"/>
        <v>知识点</v>
      </c>
      <c r="C1602" s="21" t="str">
        <f t="shared" si="195"/>
        <v>生物多样性的概念</v>
      </c>
      <c r="D1602" s="21" t="str">
        <f>IFERROR(IF(I1602=1,INDEX( {"chinese","english","math","physics","chemistry","biology","politics","history","geography"},MATCH(C1602,{"语文","英语","数学","物理","化学","生物","政治","历史","地理"},0)),IF(I1602=2,INDEX(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1602,{"单项选择","阅读理解","信息匹配","完形填空","短文填空","单句填空","短文改错","单句改错","句型转换","翻译短语","翻译句子","词汇/短语及固搭","完成句子","听力"},0)),"")), "")</f>
        <v/>
      </c>
      <c r="E1602" s="21" t="str">
        <f t="shared" si="196"/>
        <v>知识点</v>
      </c>
      <c r="F1602" s="21" t="str">
        <f t="shared" si="197"/>
        <v>恰</v>
      </c>
      <c r="G1602" s="21" t="str">
        <f>INDEX( {"body","discipline","area","topic","point"},MATCH(E1602,{"知识体","知识域","知识区","知识主题","知识点"},0))</f>
        <v>point</v>
      </c>
      <c r="H1602" s="21" t="str">
        <f>INDEX( {"super","just","sub","infras"},MATCH(F1602,{"超","恰","亚","次"},0))</f>
        <v>just</v>
      </c>
      <c r="I1602" s="21">
        <f>MATCH(E1602,{"知识体","知识域","知识区","知识主题","知识点"},0)-1</f>
        <v>4</v>
      </c>
      <c r="J1602" s="21">
        <f>MATCH(F1602,{"超","恰","亚","次"},0)-1</f>
        <v>1</v>
      </c>
      <c r="K1602" s="21" t="str">
        <f t="shared" si="198"/>
        <v>生物</v>
      </c>
      <c r="L1602" s="26" t="s">
        <v>2421</v>
      </c>
      <c r="M1602" s="23"/>
      <c r="N1602" s="23"/>
      <c r="O1602" s="24" t="str">
        <f t="shared" si="192"/>
        <v xml:space="preserve">
  - 
    name:  生物多样性的概念
    title:  生物多样性的概念
    description: 
    koLyro: point
    koLyri:  just
    son: </v>
      </c>
      <c r="P1602" s="27" t="str">
        <f t="shared" si="199"/>
        <v xml:space="preserve">
          - 
            name:  生物多样性的概念
            title:  生物多样性的概念
            description: 
            koLyro: point
            koLyri:  just
            son: </v>
      </c>
    </row>
    <row r="1603" spans="1:16" ht="15" customHeight="1">
      <c r="A1603" s="20">
        <f t="shared" si="193"/>
        <v>4</v>
      </c>
      <c r="B1603" s="21" t="str">
        <f t="shared" si="194"/>
        <v>知识点</v>
      </c>
      <c r="C1603" s="21" t="str">
        <f t="shared" si="195"/>
        <v>生物多样性的原因分析</v>
      </c>
      <c r="D1603" s="21" t="str">
        <f>IFERROR(IF(I1603=1,INDEX( {"chinese","english","math","physics","chemistry","biology","politics","history","geography"},MATCH(C1603,{"语文","英语","数学","物理","化学","生物","政治","历史","地理"},0)),IF(I1603=2,INDEX(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1603,{"单项选择","阅读理解","信息匹配","完形填空","短文填空","单句填空","短文改错","单句改错","句型转换","翻译短语","翻译句子","词汇/短语及固搭","完成句子","听力"},0)),"")), "")</f>
        <v/>
      </c>
      <c r="E1603" s="21" t="str">
        <f t="shared" si="196"/>
        <v>知识点</v>
      </c>
      <c r="F1603" s="21" t="str">
        <f t="shared" si="197"/>
        <v>恰</v>
      </c>
      <c r="G1603" s="21" t="str">
        <f>INDEX( {"body","discipline","area","topic","point"},MATCH(E1603,{"知识体","知识域","知识区","知识主题","知识点"},0))</f>
        <v>point</v>
      </c>
      <c r="H1603" s="21" t="str">
        <f>INDEX( {"super","just","sub","infras"},MATCH(F1603,{"超","恰","亚","次"},0))</f>
        <v>just</v>
      </c>
      <c r="I1603" s="21">
        <f>MATCH(E1603,{"知识体","知识域","知识区","知识主题","知识点"},0)-1</f>
        <v>4</v>
      </c>
      <c r="J1603" s="21">
        <f>MATCH(F1603,{"超","恰","亚","次"},0)-1</f>
        <v>1</v>
      </c>
      <c r="K1603" s="21" t="str">
        <f t="shared" si="198"/>
        <v>生物</v>
      </c>
      <c r="L1603" s="26" t="s">
        <v>2422</v>
      </c>
      <c r="M1603" s="23"/>
      <c r="N1603" s="23"/>
      <c r="O1603" s="24" t="str">
        <f t="shared" ref="O1603:O1635" si="200">SUBSTITUTE(SUBSTITUTE(SUBSTITUTE(SUBSTITUTE($O$1,"NAME",IF(D1603="",C1603,D1603)),"TITLE",C1603),"KO_LYRO",G1603),"KO_LYRI",H1603)</f>
        <v xml:space="preserve">
  - 
    name:  生物多样性的原因分析
    title:  生物多样性的原因分析
    description: 
    koLyro: point
    koLyri:  just
    son: </v>
      </c>
      <c r="P1603" s="27" t="str">
        <f t="shared" si="199"/>
        <v xml:space="preserve">
          - 
            name:  生物多样性的原因分析
            title:  生物多样性的原因分析
            description: 
            koLyro: point
            koLyri:  just
            son: </v>
      </c>
    </row>
    <row r="1604" spans="1:16" ht="15" customHeight="1">
      <c r="A1604" s="20">
        <f t="shared" ref="A1604:A1668" si="201">IFERROR(FIND("├",L1604),0)</f>
        <v>4</v>
      </c>
      <c r="B1604" s="21" t="str">
        <f t="shared" ref="B1604:B1668" si="202">MID(L1604,FIND("«",L1604)+1,FIND("»",L1604)-FIND("«",L1604)-1)</f>
        <v>知识点</v>
      </c>
      <c r="C1604" s="21" t="str">
        <f t="shared" ref="C1604:C1668" si="203">RIGHT(L1604,LEN(L1604)-FIND("»",L1604))</f>
        <v>生物多样性的价值</v>
      </c>
      <c r="D1604" s="21" t="str">
        <f>IFERROR(IF(I1604=1,INDEX( {"chinese","english","math","physics","chemistry","biology","politics","history","geography"},MATCH(C1604,{"语文","英语","数学","物理","化学","生物","政治","历史","地理"},0)),IF(I1604=2,INDEX(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1604,{"单项选择","阅读理解","信息匹配","完形填空","短文填空","单句填空","短文改错","单句改错","句型转换","翻译短语","翻译句子","词汇/短语及固搭","完成句子","听力"},0)),"")), "")</f>
        <v/>
      </c>
      <c r="E1604" s="21" t="str">
        <f t="shared" ref="E1604:E1623" si="204">SUBSTITUTE(SUBSTITUTE(SUBSTITUTE(SUBSTITUTE(B1604,"超",""),"恰",""),"亚",""),"次","")</f>
        <v>知识点</v>
      </c>
      <c r="F1604" s="21" t="str">
        <f t="shared" ref="F1604:F1623" si="205">IF(IFERROR(FIND("超",B1604),-1)&gt;0,"超",  IF(IFERROR(FIND("亚",B1604),-1)&gt;0,"亚",   IF(IFERROR(FIND("次",B1604),-1)&gt;0,"次",    "恰"  )))</f>
        <v>恰</v>
      </c>
      <c r="G1604" s="21" t="str">
        <f>INDEX( {"body","discipline","area","topic","point"},MATCH(E1604,{"知识体","知识域","知识区","知识主题","知识点"},0))</f>
        <v>point</v>
      </c>
      <c r="H1604" s="21" t="str">
        <f>INDEX( {"super","just","sub","infras"},MATCH(F1604,{"超","恰","亚","次"},0))</f>
        <v>just</v>
      </c>
      <c r="I1604" s="21">
        <f>MATCH(E1604,{"知识体","知识域","知识区","知识主题","知识点"},0)-1</f>
        <v>4</v>
      </c>
      <c r="J1604" s="21">
        <f>MATCH(F1604,{"超","恰","亚","次"},0)-1</f>
        <v>1</v>
      </c>
      <c r="K1604" s="21" t="str">
        <f t="shared" ref="K1604:K1624" si="206">IF(I1604=0,"",IF(I1604=1,C1604,K1603))</f>
        <v>生物</v>
      </c>
      <c r="L1604" s="26" t="s">
        <v>2423</v>
      </c>
      <c r="M1604" s="23"/>
      <c r="N1604" s="23"/>
      <c r="O1604" s="24" t="str">
        <f t="shared" si="200"/>
        <v xml:space="preserve">
  - 
    name:  生物多样性的价值
    title:  生物多样性的价值
    description: 
    koLyro: point
    koLyri:  just
    son: </v>
      </c>
      <c r="P1604" s="27" t="str">
        <f t="shared" si="199"/>
        <v xml:space="preserve">
          - 
            name:  生物多样性的价值
            title:  生物多样性的价值
            description: 
            koLyro: point
            koLyri:  just
            son: </v>
      </c>
    </row>
    <row r="1605" spans="1:16" ht="15" customHeight="1">
      <c r="A1605" s="20">
        <f t="shared" si="201"/>
        <v>4</v>
      </c>
      <c r="B1605" s="21" t="str">
        <f t="shared" si="202"/>
        <v>知识点</v>
      </c>
      <c r="C1605" s="21" t="str">
        <f t="shared" si="203"/>
        <v>保护生物多样性的措施</v>
      </c>
      <c r="D1605" s="21" t="str">
        <f>IFERROR(IF(I1605=1,INDEX( {"chinese","english","math","physics","chemistry","biology","politics","history","geography"},MATCH(C1605,{"语文","英语","数学","物理","化学","生物","政治","历史","地理"},0)),IF(I1605=2,INDEX(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1605,{"单项选择","阅读理解","信息匹配","完形填空","短文填空","单句填空","短文改错","单句改错","句型转换","翻译短语","翻译句子","词汇/短语及固搭","完成句子","听力"},0)),"")), "")</f>
        <v/>
      </c>
      <c r="E1605" s="21" t="str">
        <f t="shared" si="204"/>
        <v>知识点</v>
      </c>
      <c r="F1605" s="21" t="str">
        <f t="shared" si="205"/>
        <v>恰</v>
      </c>
      <c r="G1605" s="21" t="str">
        <f>INDEX( {"body","discipline","area","topic","point"},MATCH(E1605,{"知识体","知识域","知识区","知识主题","知识点"},0))</f>
        <v>point</v>
      </c>
      <c r="H1605" s="21" t="str">
        <f>INDEX( {"super","just","sub","infras"},MATCH(F1605,{"超","恰","亚","次"},0))</f>
        <v>just</v>
      </c>
      <c r="I1605" s="21">
        <f>MATCH(E1605,{"知识体","知识域","知识区","知识主题","知识点"},0)-1</f>
        <v>4</v>
      </c>
      <c r="J1605" s="21">
        <f>MATCH(F1605,{"超","恰","亚","次"},0)-1</f>
        <v>1</v>
      </c>
      <c r="K1605" s="21" t="str">
        <f t="shared" si="206"/>
        <v>生物</v>
      </c>
      <c r="L1605" s="26" t="s">
        <v>2424</v>
      </c>
      <c r="M1605" s="23"/>
      <c r="N1605" s="23"/>
      <c r="O1605" s="24" t="str">
        <f t="shared" si="200"/>
        <v xml:space="preserve">
  - 
    name:  保护生物多样性的措施
    title:  保护生物多样性的措施
    description: 
    koLyro: point
    koLyri:  just
    son: </v>
      </c>
      <c r="P1605" s="27" t="str">
        <f t="shared" ref="P1605:P1637" si="207">SUBSTITUTE(O1605,CHAR(10),CHAR(10)&amp;REPT("  ",A1605))</f>
        <v xml:space="preserve">
          - 
            name:  保护生物多样性的措施
            title:  保护生物多样性的措施
            description: 
            koLyro: point
            koLyri:  just
            son: </v>
      </c>
    </row>
    <row r="1606" spans="1:16" ht="15" customHeight="1">
      <c r="A1606" s="20">
        <f t="shared" si="201"/>
        <v>2</v>
      </c>
      <c r="B1606" s="21" t="str">
        <f t="shared" si="202"/>
        <v>知识区</v>
      </c>
      <c r="C1606" s="21" t="str">
        <f t="shared" si="203"/>
        <v>十一、生物技术实践</v>
      </c>
      <c r="D1606" s="21" t="str">
        <f>IFERROR(IF(I1606=1,INDEX( {"chinese","english","math","physics","chemistry","biology","politics","history","geography"},MATCH(C1606,{"语文","英语","数学","物理","化学","生物","政治","历史","地理"},0)),IF(I1606=2,INDEX(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1606,{"单项选择","阅读理解","信息匹配","完形填空","短文填空","单句填空","短文改错","单句改错","句型转换","翻译短语","翻译句子","词汇/短语及固搭","完成句子","听力"},0)),"")), "")</f>
        <v/>
      </c>
      <c r="E1606" s="21" t="str">
        <f t="shared" si="204"/>
        <v>知识区</v>
      </c>
      <c r="F1606" s="21" t="str">
        <f t="shared" si="205"/>
        <v>恰</v>
      </c>
      <c r="G1606" s="21" t="str">
        <f>INDEX( {"body","discipline","area","topic","point"},MATCH(E1606,{"知识体","知识域","知识区","知识主题","知识点"},0))</f>
        <v>area</v>
      </c>
      <c r="H1606" s="21" t="str">
        <f>INDEX( {"super","just","sub","infras"},MATCH(F1606,{"超","恰","亚","次"},0))</f>
        <v>just</v>
      </c>
      <c r="I1606" s="21">
        <f>MATCH(E1606,{"知识体","知识域","知识区","知识主题","知识点"},0)-1</f>
        <v>2</v>
      </c>
      <c r="J1606" s="21">
        <f>MATCH(F1606,{"超","恰","亚","次"},0)-1</f>
        <v>1</v>
      </c>
      <c r="K1606" s="21" t="str">
        <f t="shared" si="206"/>
        <v>生物</v>
      </c>
      <c r="L1606" s="26" t="s">
        <v>2425</v>
      </c>
      <c r="M1606" s="23"/>
      <c r="N1606" s="23"/>
      <c r="O1606" s="24" t="str">
        <f t="shared" si="200"/>
        <v xml:space="preserve">
  - 
    name:  十一、生物技术实践
    title:  十一、生物技术实践
    description: 
    koLyro: area
    koLyri:  just
    son: </v>
      </c>
      <c r="P1606" s="27" t="str">
        <f t="shared" si="207"/>
        <v xml:space="preserve">
      - 
        name:  十一、生物技术实践
        title:  十一、生物技术实践
        description: 
        koLyro: area
        koLyri:  just
        son: </v>
      </c>
    </row>
    <row r="1607" spans="1:16" ht="15" customHeight="1">
      <c r="A1607" s="20">
        <f t="shared" si="201"/>
        <v>3</v>
      </c>
      <c r="B1607" s="21" t="str">
        <f t="shared" si="202"/>
        <v>知识主题</v>
      </c>
      <c r="C1607" s="21" t="str">
        <f t="shared" si="203"/>
        <v>专题1 传统发酵技术的应用</v>
      </c>
      <c r="D1607" s="21" t="str">
        <f>IFERROR(IF(I1607=1,INDEX( {"chinese","english","math","physics","chemistry","biology","politics","history","geography"},MATCH(C1607,{"语文","英语","数学","物理","化学","生物","政治","历史","地理"},0)),IF(I1607=2,INDEX(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1607,{"单项选择","阅读理解","信息匹配","完形填空","短文填空","单句填空","短文改错","单句改错","句型转换","翻译短语","翻译句子","词汇/短语及固搭","完成句子","听力"},0)),"")), "")</f>
        <v/>
      </c>
      <c r="E1607" s="21" t="str">
        <f t="shared" si="204"/>
        <v>知识主题</v>
      </c>
      <c r="F1607" s="21" t="str">
        <f t="shared" si="205"/>
        <v>恰</v>
      </c>
      <c r="G1607" s="21" t="str">
        <f>INDEX( {"body","discipline","area","topic","point"},MATCH(E1607,{"知识体","知识域","知识区","知识主题","知识点"},0))</f>
        <v>topic</v>
      </c>
      <c r="H1607" s="21" t="str">
        <f>INDEX( {"super","just","sub","infras"},MATCH(F1607,{"超","恰","亚","次"},0))</f>
        <v>just</v>
      </c>
      <c r="I1607" s="21">
        <f>MATCH(E1607,{"知识体","知识域","知识区","知识主题","知识点"},0)-1</f>
        <v>3</v>
      </c>
      <c r="J1607" s="21">
        <f>MATCH(F1607,{"超","恰","亚","次"},0)-1</f>
        <v>1</v>
      </c>
      <c r="K1607" s="21" t="str">
        <f t="shared" si="206"/>
        <v>生物</v>
      </c>
      <c r="L1607" s="26" t="s">
        <v>2426</v>
      </c>
      <c r="M1607" s="23"/>
      <c r="N1607" s="23"/>
      <c r="O1607" s="24" t="str">
        <f t="shared" si="200"/>
        <v xml:space="preserve">
  - 
    name:  专题1 传统发酵技术的应用
    title:  专题1 传统发酵技术的应用
    description: 
    koLyro: topic
    koLyri:  just
    son: </v>
      </c>
      <c r="P1607" s="27" t="str">
        <f t="shared" si="207"/>
        <v xml:space="preserve">
        - 
          name:  专题1 传统发酵技术的应用
          title:  专题1 传统发酵技术的应用
          description: 
          koLyro: topic
          koLyri:  just
          son: </v>
      </c>
    </row>
    <row r="1608" spans="1:16" ht="15" customHeight="1">
      <c r="A1608" s="20">
        <f t="shared" si="201"/>
        <v>4</v>
      </c>
      <c r="B1608" s="21" t="str">
        <f t="shared" si="202"/>
        <v>知识点</v>
      </c>
      <c r="C1608" s="21" t="str">
        <f t="shared" si="203"/>
        <v>果酒和果醋的制作</v>
      </c>
      <c r="D1608" s="21" t="str">
        <f>IFERROR(IF(I1608=1,INDEX( {"chinese","english","math","physics","chemistry","biology","politics","history","geography"},MATCH(C1608,{"语文","英语","数学","物理","化学","生物","政治","历史","地理"},0)),IF(I1608=2,INDEX(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1608,{"单项选择","阅读理解","信息匹配","完形填空","短文填空","单句填空","短文改错","单句改错","句型转换","翻译短语","翻译句子","词汇/短语及固搭","完成句子","听力"},0)),"")), "")</f>
        <v/>
      </c>
      <c r="E1608" s="21" t="str">
        <f t="shared" si="204"/>
        <v>知识点</v>
      </c>
      <c r="F1608" s="21" t="str">
        <f t="shared" si="205"/>
        <v>恰</v>
      </c>
      <c r="G1608" s="21" t="str">
        <f>INDEX( {"body","discipline","area","topic","point"},MATCH(E1608,{"知识体","知识域","知识区","知识主题","知识点"},0))</f>
        <v>point</v>
      </c>
      <c r="H1608" s="21" t="str">
        <f>INDEX( {"super","just","sub","infras"},MATCH(F1608,{"超","恰","亚","次"},0))</f>
        <v>just</v>
      </c>
      <c r="I1608" s="21">
        <f>MATCH(E1608,{"知识体","知识域","知识区","知识主题","知识点"},0)-1</f>
        <v>4</v>
      </c>
      <c r="J1608" s="21">
        <f>MATCH(F1608,{"超","恰","亚","次"},0)-1</f>
        <v>1</v>
      </c>
      <c r="K1608" s="21" t="str">
        <f t="shared" si="206"/>
        <v>生物</v>
      </c>
      <c r="L1608" s="26" t="s">
        <v>2427</v>
      </c>
      <c r="M1608" s="23"/>
      <c r="N1608" s="23"/>
      <c r="O1608" s="24" t="str">
        <f t="shared" si="200"/>
        <v xml:space="preserve">
  - 
    name:  果酒和果醋的制作
    title:  果酒和果醋的制作
    description: 
    koLyro: point
    koLyri:  just
    son: </v>
      </c>
      <c r="P1608" s="27" t="str">
        <f t="shared" si="207"/>
        <v xml:space="preserve">
          - 
            name:  果酒和果醋的制作
            title:  果酒和果醋的制作
            description: 
            koLyro: point
            koLyri:  just
            son: </v>
      </c>
    </row>
    <row r="1609" spans="1:16" ht="15" customHeight="1">
      <c r="A1609" s="20">
        <f t="shared" si="201"/>
        <v>4</v>
      </c>
      <c r="B1609" s="21" t="str">
        <f t="shared" si="202"/>
        <v>知识点</v>
      </c>
      <c r="C1609" s="21" t="str">
        <f t="shared" si="203"/>
        <v>腐乳的制作</v>
      </c>
      <c r="D1609" s="21" t="str">
        <f>IFERROR(IF(I1609=1,INDEX( {"chinese","english","math","physics","chemistry","biology","politics","history","geography"},MATCH(C1609,{"语文","英语","数学","物理","化学","生物","政治","历史","地理"},0)),IF(I1609=2,INDEX(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1609,{"单项选择","阅读理解","信息匹配","完形填空","短文填空","单句填空","短文改错","单句改错","句型转换","翻译短语","翻译句子","词汇/短语及固搭","完成句子","听力"},0)),"")), "")</f>
        <v/>
      </c>
      <c r="E1609" s="21" t="str">
        <f t="shared" si="204"/>
        <v>知识点</v>
      </c>
      <c r="F1609" s="21" t="str">
        <f t="shared" si="205"/>
        <v>恰</v>
      </c>
      <c r="G1609" s="21" t="str">
        <f>INDEX( {"body","discipline","area","topic","point"},MATCH(E1609,{"知识体","知识域","知识区","知识主题","知识点"},0))</f>
        <v>point</v>
      </c>
      <c r="H1609" s="21" t="str">
        <f>INDEX( {"super","just","sub","infras"},MATCH(F1609,{"超","恰","亚","次"},0))</f>
        <v>just</v>
      </c>
      <c r="I1609" s="21">
        <f>MATCH(E1609,{"知识体","知识域","知识区","知识主题","知识点"},0)-1</f>
        <v>4</v>
      </c>
      <c r="J1609" s="21">
        <f>MATCH(F1609,{"超","恰","亚","次"},0)-1</f>
        <v>1</v>
      </c>
      <c r="K1609" s="21" t="str">
        <f t="shared" si="206"/>
        <v>生物</v>
      </c>
      <c r="L1609" s="26" t="s">
        <v>2428</v>
      </c>
      <c r="M1609" s="23"/>
      <c r="N1609" s="23"/>
      <c r="O1609" s="24" t="str">
        <f t="shared" si="200"/>
        <v xml:space="preserve">
  - 
    name:  腐乳的制作
    title:  腐乳的制作
    description: 
    koLyro: point
    koLyri:  just
    son: </v>
      </c>
      <c r="P1609" s="27" t="str">
        <f t="shared" si="207"/>
        <v xml:space="preserve">
          - 
            name:  腐乳的制作
            title:  腐乳的制作
            description: 
            koLyro: point
            koLyri:  just
            son: </v>
      </c>
    </row>
    <row r="1610" spans="1:16" ht="15" customHeight="1">
      <c r="A1610" s="20">
        <f t="shared" si="201"/>
        <v>4</v>
      </c>
      <c r="B1610" s="21" t="str">
        <f t="shared" si="202"/>
        <v>知识点</v>
      </c>
      <c r="C1610" s="21" t="str">
        <f t="shared" si="203"/>
        <v>制作泡菜并检测亚硝酸盐含量</v>
      </c>
      <c r="D1610" s="21" t="str">
        <f>IFERROR(IF(I1610=1,INDEX( {"chinese","english","math","physics","chemistry","biology","politics","history","geography"},MATCH(C1610,{"语文","英语","数学","物理","化学","生物","政治","历史","地理"},0)),IF(I1610=2,INDEX(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1610,{"单项选择","阅读理解","信息匹配","完形填空","短文填空","单句填空","短文改错","单句改错","句型转换","翻译短语","翻译句子","词汇/短语及固搭","完成句子","听力"},0)),"")), "")</f>
        <v/>
      </c>
      <c r="E1610" s="21" t="str">
        <f t="shared" si="204"/>
        <v>知识点</v>
      </c>
      <c r="F1610" s="21" t="str">
        <f t="shared" si="205"/>
        <v>恰</v>
      </c>
      <c r="G1610" s="21" t="str">
        <f>INDEX( {"body","discipline","area","topic","point"},MATCH(E1610,{"知识体","知识域","知识区","知识主题","知识点"},0))</f>
        <v>point</v>
      </c>
      <c r="H1610" s="21" t="str">
        <f>INDEX( {"super","just","sub","infras"},MATCH(F1610,{"超","恰","亚","次"},0))</f>
        <v>just</v>
      </c>
      <c r="I1610" s="21">
        <f>MATCH(E1610,{"知识体","知识域","知识区","知识主题","知识点"},0)-1</f>
        <v>4</v>
      </c>
      <c r="J1610" s="21">
        <f>MATCH(F1610,{"超","恰","亚","次"},0)-1</f>
        <v>1</v>
      </c>
      <c r="K1610" s="21" t="str">
        <f t="shared" si="206"/>
        <v>生物</v>
      </c>
      <c r="L1610" s="26" t="s">
        <v>2429</v>
      </c>
      <c r="M1610" s="23"/>
      <c r="N1610" s="23"/>
      <c r="O1610" s="24" t="str">
        <f t="shared" si="200"/>
        <v xml:space="preserve">
  - 
    name:  制作泡菜并检测亚硝酸盐含量
    title:  制作泡菜并检测亚硝酸盐含量
    description: 
    koLyro: point
    koLyri:  just
    son: </v>
      </c>
      <c r="P1610" s="27" t="str">
        <f t="shared" si="207"/>
        <v xml:space="preserve">
          - 
            name:  制作泡菜并检测亚硝酸盐含量
            title:  制作泡菜并检测亚硝酸盐含量
            description: 
            koLyro: point
            koLyri:  just
            son: </v>
      </c>
    </row>
    <row r="1611" spans="1:16" ht="15" customHeight="1">
      <c r="A1611" s="20">
        <f t="shared" si="201"/>
        <v>3</v>
      </c>
      <c r="B1611" s="21" t="str">
        <f t="shared" si="202"/>
        <v>知识主题</v>
      </c>
      <c r="C1611" s="21" t="str">
        <f t="shared" si="203"/>
        <v>专题2 微生物的培养与应用</v>
      </c>
      <c r="D1611" s="21" t="str">
        <f>IFERROR(IF(I1611=1,INDEX( {"chinese","english","math","physics","chemistry","biology","politics","history","geography"},MATCH(C1611,{"语文","英语","数学","物理","化学","生物","政治","历史","地理"},0)),IF(I1611=2,INDEX(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1611,{"单项选择","阅读理解","信息匹配","完形填空","短文填空","单句填空","短文改错","单句改错","句型转换","翻译短语","翻译句子","词汇/短语及固搭","完成句子","听力"},0)),"")), "")</f>
        <v/>
      </c>
      <c r="E1611" s="21" t="str">
        <f t="shared" si="204"/>
        <v>知识主题</v>
      </c>
      <c r="F1611" s="21" t="str">
        <f t="shared" si="205"/>
        <v>恰</v>
      </c>
      <c r="G1611" s="21" t="str">
        <f>INDEX( {"body","discipline","area","topic","point"},MATCH(E1611,{"知识体","知识域","知识区","知识主题","知识点"},0))</f>
        <v>topic</v>
      </c>
      <c r="H1611" s="21" t="str">
        <f>INDEX( {"super","just","sub","infras"},MATCH(F1611,{"超","恰","亚","次"},0))</f>
        <v>just</v>
      </c>
      <c r="I1611" s="21">
        <f>MATCH(E1611,{"知识体","知识域","知识区","知识主题","知识点"},0)-1</f>
        <v>3</v>
      </c>
      <c r="J1611" s="21">
        <f>MATCH(F1611,{"超","恰","亚","次"},0)-1</f>
        <v>1</v>
      </c>
      <c r="K1611" s="21" t="str">
        <f t="shared" si="206"/>
        <v>生物</v>
      </c>
      <c r="L1611" s="26" t="s">
        <v>2430</v>
      </c>
      <c r="M1611" s="23"/>
      <c r="N1611" s="23"/>
      <c r="O1611" s="24" t="str">
        <f t="shared" si="200"/>
        <v xml:space="preserve">
  - 
    name:  专题2 微生物的培养与应用
    title:  专题2 微生物的培养与应用
    description: 
    koLyro: topic
    koLyri:  just
    son: </v>
      </c>
      <c r="P1611" s="27" t="str">
        <f t="shared" si="207"/>
        <v xml:space="preserve">
        - 
          name:  专题2 微生物的培养与应用
          title:  专题2 微生物的培养与应用
          description: 
          koLyro: topic
          koLyri:  just
          son: </v>
      </c>
    </row>
    <row r="1612" spans="1:16" ht="15" customHeight="1">
      <c r="A1612" s="20">
        <f t="shared" si="201"/>
        <v>4</v>
      </c>
      <c r="B1612" s="21" t="str">
        <f t="shared" si="202"/>
        <v>知识点</v>
      </c>
      <c r="C1612" s="21" t="str">
        <f t="shared" si="203"/>
        <v>微生物的概念</v>
      </c>
      <c r="D1612" s="21" t="str">
        <f>IFERROR(IF(I1612=1,INDEX( {"chinese","english","math","physics","chemistry","biology","politics","history","geography"},MATCH(C1612,{"语文","英语","数学","物理","化学","生物","政治","历史","地理"},0)),IF(I1612=2,INDEX(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1612,{"单项选择","阅读理解","信息匹配","完形填空","短文填空","单句填空","短文改错","单句改错","句型转换","翻译短语","翻译句子","词汇/短语及固搭","完成句子","听力"},0)),"")), "")</f>
        <v/>
      </c>
      <c r="E1612" s="21" t="str">
        <f t="shared" si="204"/>
        <v>知识点</v>
      </c>
      <c r="F1612" s="21" t="str">
        <f t="shared" si="205"/>
        <v>恰</v>
      </c>
      <c r="G1612" s="21" t="str">
        <f>INDEX( {"body","discipline","area","topic","point"},MATCH(E1612,{"知识体","知识域","知识区","知识主题","知识点"},0))</f>
        <v>point</v>
      </c>
      <c r="H1612" s="21" t="str">
        <f>INDEX( {"super","just","sub","infras"},MATCH(F1612,{"超","恰","亚","次"},0))</f>
        <v>just</v>
      </c>
      <c r="I1612" s="21">
        <f>MATCH(E1612,{"知识体","知识域","知识区","知识主题","知识点"},0)-1</f>
        <v>4</v>
      </c>
      <c r="J1612" s="21">
        <f>MATCH(F1612,{"超","恰","亚","次"},0)-1</f>
        <v>1</v>
      </c>
      <c r="K1612" s="21" t="str">
        <f t="shared" si="206"/>
        <v>生物</v>
      </c>
      <c r="L1612" s="26" t="s">
        <v>2431</v>
      </c>
      <c r="M1612" s="23"/>
      <c r="N1612" s="23"/>
      <c r="O1612" s="24" t="str">
        <f t="shared" si="200"/>
        <v xml:space="preserve">
  - 
    name:  微生物的概念
    title:  微生物的概念
    description: 
    koLyro: point
    koLyri:  just
    son: </v>
      </c>
      <c r="P1612" s="27" t="str">
        <f t="shared" si="207"/>
        <v xml:space="preserve">
          - 
            name:  微生物的概念
            title:  微生物的概念
            description: 
            koLyro: point
            koLyri:  just
            son: </v>
      </c>
    </row>
    <row r="1613" spans="1:16" ht="15" customHeight="1">
      <c r="A1613" s="20">
        <f t="shared" si="201"/>
        <v>4</v>
      </c>
      <c r="B1613" s="21" t="str">
        <f t="shared" si="202"/>
        <v>知识点</v>
      </c>
      <c r="C1613" s="21" t="str">
        <f t="shared" si="203"/>
        <v>微生物的实验室培养</v>
      </c>
      <c r="D1613" s="21" t="str">
        <f>IFERROR(IF(I1613=1,INDEX( {"chinese","english","math","physics","chemistry","biology","politics","history","geography"},MATCH(C1613,{"语文","英语","数学","物理","化学","生物","政治","历史","地理"},0)),IF(I1613=2,INDEX(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1613,{"单项选择","阅读理解","信息匹配","完形填空","短文填空","单句填空","短文改错","单句改错","句型转换","翻译短语","翻译句子","词汇/短语及固搭","完成句子","听力"},0)),"")), "")</f>
        <v/>
      </c>
      <c r="E1613" s="21" t="str">
        <f t="shared" si="204"/>
        <v>知识点</v>
      </c>
      <c r="F1613" s="21" t="str">
        <f t="shared" si="205"/>
        <v>恰</v>
      </c>
      <c r="G1613" s="21" t="str">
        <f>INDEX( {"body","discipline","area","topic","point"},MATCH(E1613,{"知识体","知识域","知识区","知识主题","知识点"},0))</f>
        <v>point</v>
      </c>
      <c r="H1613" s="21" t="str">
        <f>INDEX( {"super","just","sub","infras"},MATCH(F1613,{"超","恰","亚","次"},0))</f>
        <v>just</v>
      </c>
      <c r="I1613" s="21">
        <f>MATCH(E1613,{"知识体","知识域","知识区","知识主题","知识点"},0)-1</f>
        <v>4</v>
      </c>
      <c r="J1613" s="21">
        <f>MATCH(F1613,{"超","恰","亚","次"},0)-1</f>
        <v>1</v>
      </c>
      <c r="K1613" s="21" t="str">
        <f t="shared" si="206"/>
        <v>生物</v>
      </c>
      <c r="L1613" s="26" t="s">
        <v>2432</v>
      </c>
      <c r="M1613" s="23"/>
      <c r="N1613" s="23"/>
      <c r="O1613" s="24" t="str">
        <f t="shared" si="200"/>
        <v xml:space="preserve">
  - 
    name:  微生物的实验室培养
    title:  微生物的实验室培养
    description: 
    koLyro: point
    koLyri:  just
    son: </v>
      </c>
      <c r="P1613" s="27" t="str">
        <f t="shared" si="207"/>
        <v xml:space="preserve">
          - 
            name:  微生物的实验室培养
            title:  微生物的实验室培养
            description: 
            koLyro: point
            koLyri:  just
            son: </v>
      </c>
    </row>
    <row r="1614" spans="1:16" ht="15" customHeight="1">
      <c r="A1614" s="20">
        <f t="shared" si="201"/>
        <v>5</v>
      </c>
      <c r="B1614" s="21" t="str">
        <f t="shared" si="202"/>
        <v>知识亚点</v>
      </c>
      <c r="C1614" s="21" t="str">
        <f t="shared" si="203"/>
        <v>微生物的培养基</v>
      </c>
      <c r="D1614" s="21" t="str">
        <f>IFERROR(IF(I1614=1,INDEX( {"chinese","english","math","physics","chemistry","biology","politics","history","geography"},MATCH(C1614,{"语文","英语","数学","物理","化学","生物","政治","历史","地理"},0)),IF(I1614=2,INDEX(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1614,{"单项选择","阅读理解","信息匹配","完形填空","短文填空","单句填空","短文改错","单句改错","句型转换","翻译短语","翻译句子","词汇/短语及固搭","完成句子","听力"},0)),"")), "")</f>
        <v/>
      </c>
      <c r="E1614" s="21" t="str">
        <f t="shared" si="204"/>
        <v>知识点</v>
      </c>
      <c r="F1614" s="21" t="str">
        <f t="shared" si="205"/>
        <v>亚</v>
      </c>
      <c r="G1614" s="21" t="str">
        <f>INDEX( {"body","discipline","area","topic","point"},MATCH(E1614,{"知识体","知识域","知识区","知识主题","知识点"},0))</f>
        <v>point</v>
      </c>
      <c r="H1614" s="21" t="str">
        <f>INDEX( {"super","just","sub","infras"},MATCH(F1614,{"超","恰","亚","次"},0))</f>
        <v>sub</v>
      </c>
      <c r="I1614" s="21">
        <f>MATCH(E1614,{"知识体","知识域","知识区","知识主题","知识点"},0)-1</f>
        <v>4</v>
      </c>
      <c r="J1614" s="21">
        <f>MATCH(F1614,{"超","恰","亚","次"},0)-1</f>
        <v>2</v>
      </c>
      <c r="K1614" s="21" t="str">
        <f t="shared" si="206"/>
        <v>生物</v>
      </c>
      <c r="L1614" s="26" t="s">
        <v>2433</v>
      </c>
      <c r="M1614" s="23"/>
      <c r="N1614" s="23"/>
      <c r="O1614" s="24" t="str">
        <f t="shared" si="200"/>
        <v xml:space="preserve">
  - 
    name:  微生物的培养基
    title:  微生物的培养基
    description: 
    koLyro: point
    koLyri:  sub
    son: </v>
      </c>
      <c r="P1614" s="27" t="str">
        <f t="shared" si="207"/>
        <v xml:space="preserve">
            - 
              name:  微生物的培养基
              title:  微生物的培养基
              description: 
              koLyro: point
              koLyri:  sub
              son: </v>
      </c>
    </row>
    <row r="1615" spans="1:16" ht="15" customHeight="1">
      <c r="A1615" s="20">
        <f t="shared" si="201"/>
        <v>5</v>
      </c>
      <c r="B1615" s="21" t="str">
        <f t="shared" si="202"/>
        <v>知识亚点</v>
      </c>
      <c r="C1615" s="21" t="str">
        <f t="shared" si="203"/>
        <v>无菌技术</v>
      </c>
      <c r="D1615" s="21" t="str">
        <f>IFERROR(IF(I1615=1,INDEX( {"chinese","english","math","physics","chemistry","biology","politics","history","geography"},MATCH(C1615,{"语文","英语","数学","物理","化学","生物","政治","历史","地理"},0)),IF(I1615=2,INDEX(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1615,{"单项选择","阅读理解","信息匹配","完形填空","短文填空","单句填空","短文改错","单句改错","句型转换","翻译短语","翻译句子","词汇/短语及固搭","完成句子","听力"},0)),"")), "")</f>
        <v/>
      </c>
      <c r="E1615" s="21" t="str">
        <f t="shared" si="204"/>
        <v>知识点</v>
      </c>
      <c r="F1615" s="21" t="str">
        <f t="shared" si="205"/>
        <v>亚</v>
      </c>
      <c r="G1615" s="21" t="str">
        <f>INDEX( {"body","discipline","area","topic","point"},MATCH(E1615,{"知识体","知识域","知识区","知识主题","知识点"},0))</f>
        <v>point</v>
      </c>
      <c r="H1615" s="21" t="str">
        <f>INDEX( {"super","just","sub","infras"},MATCH(F1615,{"超","恰","亚","次"},0))</f>
        <v>sub</v>
      </c>
      <c r="I1615" s="21">
        <f>MATCH(E1615,{"知识体","知识域","知识区","知识主题","知识点"},0)-1</f>
        <v>4</v>
      </c>
      <c r="J1615" s="21">
        <f>MATCH(F1615,{"超","恰","亚","次"},0)-1</f>
        <v>2</v>
      </c>
      <c r="K1615" s="21" t="str">
        <f t="shared" si="206"/>
        <v>生物</v>
      </c>
      <c r="L1615" s="26" t="s">
        <v>2435</v>
      </c>
      <c r="M1615" s="23"/>
      <c r="N1615" s="23"/>
      <c r="O1615" s="24" t="str">
        <f t="shared" si="200"/>
        <v xml:space="preserve">
  - 
    name:  无菌技术
    title:  无菌技术
    description: 
    koLyro: point
    koLyri:  sub
    son: </v>
      </c>
      <c r="P1615" s="27" t="str">
        <f t="shared" si="207"/>
        <v xml:space="preserve">
            - 
              name:  无菌技术
              title:  无菌技术
              description: 
              koLyro: point
              koLyri:  sub
              son: </v>
      </c>
    </row>
    <row r="1616" spans="1:16" ht="15" customHeight="1">
      <c r="A1616" s="20">
        <f t="shared" si="201"/>
        <v>5</v>
      </c>
      <c r="B1616" s="21" t="str">
        <f t="shared" si="202"/>
        <v>知识亚点</v>
      </c>
      <c r="C1616" s="21" t="str">
        <f t="shared" si="203"/>
        <v>倒平板的操作流程和注意事项</v>
      </c>
      <c r="D1616" s="21" t="str">
        <f>IFERROR(IF(I1616=1,INDEX( {"chinese","english","math","physics","chemistry","biology","politics","history","geography"},MATCH(C1616,{"语文","英语","数学","物理","化学","生物","政治","历史","地理"},0)),IF(I1616=2,INDEX(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1616,{"单项选择","阅读理解","信息匹配","完形填空","短文填空","单句填空","短文改错","单句改错","句型转换","翻译短语","翻译句子","词汇/短语及固搭","完成句子","听力"},0)),"")), "")</f>
        <v/>
      </c>
      <c r="E1616" s="21" t="str">
        <f t="shared" si="204"/>
        <v>知识点</v>
      </c>
      <c r="F1616" s="21" t="str">
        <f t="shared" si="205"/>
        <v>亚</v>
      </c>
      <c r="G1616" s="21" t="str">
        <f>INDEX( {"body","discipline","area","topic","point"},MATCH(E1616,{"知识体","知识域","知识区","知识主题","知识点"},0))</f>
        <v>point</v>
      </c>
      <c r="H1616" s="21" t="str">
        <f>INDEX( {"super","just","sub","infras"},MATCH(F1616,{"超","恰","亚","次"},0))</f>
        <v>sub</v>
      </c>
      <c r="I1616" s="21">
        <f>MATCH(E1616,{"知识体","知识域","知识区","知识主题","知识点"},0)-1</f>
        <v>4</v>
      </c>
      <c r="J1616" s="21">
        <f>MATCH(F1616,{"超","恰","亚","次"},0)-1</f>
        <v>2</v>
      </c>
      <c r="K1616" s="21" t="str">
        <f t="shared" si="206"/>
        <v>生物</v>
      </c>
      <c r="L1616" s="22" t="s">
        <v>5429</v>
      </c>
      <c r="M1616" s="23"/>
      <c r="N1616" s="23"/>
      <c r="O1616" s="24" t="str">
        <f t="shared" si="200"/>
        <v xml:space="preserve">
  - 
    name:  倒平板的操作流程和注意事项
    title:  倒平板的操作流程和注意事项
    description: 
    koLyro: point
    koLyri:  sub
    son: </v>
      </c>
      <c r="P1616" s="27" t="str">
        <f t="shared" si="207"/>
        <v xml:space="preserve">
            - 
              name:  倒平板的操作流程和注意事项
              title:  倒平板的操作流程和注意事项
              description: 
              koLyro: point
              koLyri:  sub
              son: </v>
      </c>
    </row>
    <row r="1617" spans="1:16" ht="15" customHeight="1">
      <c r="A1617" s="20">
        <f t="shared" si="201"/>
        <v>5</v>
      </c>
      <c r="B1617" s="21" t="str">
        <f t="shared" si="202"/>
        <v>知识亚点</v>
      </c>
      <c r="C1617" s="21" t="str">
        <f t="shared" si="203"/>
        <v>制备牛肉膏蛋白胨固体培养基的方法步骤</v>
      </c>
      <c r="D1617" s="21" t="str">
        <f>IFERROR(IF(I1617=1,INDEX( {"chinese","english","math","physics","chemistry","biology","politics","history","geography"},MATCH(C1617,{"语文","英语","数学","物理","化学","生物","政治","历史","地理"},0)),IF(I1617=2,INDEX(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1617,{"单项选择","阅读理解","信息匹配","完形填空","短文填空","单句填空","短文改错","单句改错","句型转换","翻译短语","翻译句子","词汇/短语及固搭","完成句子","听力"},0)),"")), "")</f>
        <v/>
      </c>
      <c r="E1617" s="21" t="str">
        <f t="shared" si="204"/>
        <v>知识点</v>
      </c>
      <c r="F1617" s="21" t="str">
        <f t="shared" si="205"/>
        <v>亚</v>
      </c>
      <c r="G1617" s="21" t="str">
        <f>INDEX( {"body","discipline","area","topic","point"},MATCH(E1617,{"知识体","知识域","知识区","知识主题","知识点"},0))</f>
        <v>point</v>
      </c>
      <c r="H1617" s="21" t="str">
        <f>INDEX( {"super","just","sub","infras"},MATCH(F1617,{"超","恰","亚","次"},0))</f>
        <v>sub</v>
      </c>
      <c r="I1617" s="21">
        <f>MATCH(E1617,{"知识体","知识域","知识区","知识主题","知识点"},0)-1</f>
        <v>4</v>
      </c>
      <c r="J1617" s="21">
        <f>MATCH(F1617,{"超","恰","亚","次"},0)-1</f>
        <v>2</v>
      </c>
      <c r="K1617" s="21" t="str">
        <f t="shared" si="206"/>
        <v>生物</v>
      </c>
      <c r="L1617" s="22" t="s">
        <v>5430</v>
      </c>
      <c r="M1617" s="23"/>
      <c r="N1617" s="23"/>
      <c r="O1617" s="24" t="str">
        <f t="shared" si="200"/>
        <v xml:space="preserve">
  - 
    name:  制备牛肉膏蛋白胨固体培养基的方法步骤
    title:  制备牛肉膏蛋白胨固体培养基的方法步骤
    description: 
    koLyro: point
    koLyri:  sub
    son: </v>
      </c>
      <c r="P1617" s="27" t="str">
        <f t="shared" si="207"/>
        <v xml:space="preserve">
            - 
              name:  制备牛肉膏蛋白胨固体培养基的方法步骤
              title:  制备牛肉膏蛋白胨固体培养基的方法步骤
              description: 
              koLyro: point
              koLyri:  sub
              son: </v>
      </c>
    </row>
    <row r="1618" spans="1:16" ht="15" customHeight="1">
      <c r="A1618" s="20">
        <f t="shared" si="201"/>
        <v>5</v>
      </c>
      <c r="B1618" s="21" t="str">
        <f t="shared" si="202"/>
        <v>知识亚点</v>
      </c>
      <c r="C1618" s="21" t="str">
        <f t="shared" si="203"/>
        <v>微生物的纯化培养</v>
      </c>
      <c r="D1618" s="21" t="str">
        <f>IFERROR(IF(I1618=1,INDEX( {"chinese","english","math","physics","chemistry","biology","politics","history","geography"},MATCH(C1618,{"语文","英语","数学","物理","化学","生物","政治","历史","地理"},0)),IF(I1618=2,INDEX(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1618,{"单项选择","阅读理解","信息匹配","完形填空","短文填空","单句填空","短文改错","单句改错","句型转换","翻译短语","翻译句子","词汇/短语及固搭","完成句子","听力"},0)),"")), "")</f>
        <v/>
      </c>
      <c r="E1618" s="21" t="str">
        <f t="shared" si="204"/>
        <v>知识点</v>
      </c>
      <c r="F1618" s="21" t="str">
        <f t="shared" si="205"/>
        <v>亚</v>
      </c>
      <c r="G1618" s="21" t="str">
        <f>INDEX( {"body","discipline","area","topic","point"},MATCH(E1618,{"知识体","知识域","知识区","知识主题","知识点"},0))</f>
        <v>point</v>
      </c>
      <c r="H1618" s="21" t="str">
        <f>INDEX( {"super","just","sub","infras"},MATCH(F1618,{"超","恰","亚","次"},0))</f>
        <v>sub</v>
      </c>
      <c r="I1618" s="21">
        <f>MATCH(E1618,{"知识体","知识域","知识区","知识主题","知识点"},0)-1</f>
        <v>4</v>
      </c>
      <c r="J1618" s="21">
        <f>MATCH(F1618,{"超","恰","亚","次"},0)-1</f>
        <v>2</v>
      </c>
      <c r="K1618" s="21" t="str">
        <f t="shared" si="206"/>
        <v>生物</v>
      </c>
      <c r="L1618" s="22" t="s">
        <v>5431</v>
      </c>
      <c r="M1618" s="23"/>
      <c r="N1618" s="23"/>
      <c r="O1618" s="24" t="str">
        <f t="shared" si="200"/>
        <v xml:space="preserve">
  - 
    name:  微生物的纯化培养
    title:  微生物的纯化培养
    description: 
    koLyro: point
    koLyri:  sub
    son: </v>
      </c>
      <c r="P1618" s="27" t="str">
        <f t="shared" si="207"/>
        <v xml:space="preserve">
            - 
              name:  微生物的纯化培养
              title:  微生物的纯化培养
              description: 
              koLyro: point
              koLyri:  sub
              son: </v>
      </c>
    </row>
    <row r="1619" spans="1:16" ht="15" customHeight="1">
      <c r="A1619" s="20">
        <f t="shared" si="201"/>
        <v>5</v>
      </c>
      <c r="B1619" s="21" t="str">
        <f t="shared" si="202"/>
        <v>知识亚点</v>
      </c>
      <c r="C1619" s="21" t="str">
        <f t="shared" si="203"/>
        <v>菌种的保存方法</v>
      </c>
      <c r="D1619" s="21" t="str">
        <f>IFERROR(IF(I1619=1,INDEX( {"chinese","english","math","physics","chemistry","biology","politics","history","geography"},MATCH(C1619,{"语文","英语","数学","物理","化学","生物","政治","历史","地理"},0)),IF(I1619=2,INDEX(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1619,{"单项选择","阅读理解","信息匹配","完形填空","短文填空","单句填空","短文改错","单句改错","句型转换","翻译短语","翻译句子","词汇/短语及固搭","完成句子","听力"},0)),"")), "")</f>
        <v/>
      </c>
      <c r="E1619" s="21" t="str">
        <f t="shared" si="204"/>
        <v>知识点</v>
      </c>
      <c r="F1619" s="21" t="str">
        <f t="shared" si="205"/>
        <v>亚</v>
      </c>
      <c r="G1619" s="21" t="str">
        <f>INDEX( {"body","discipline","area","topic","point"},MATCH(E1619,{"知识体","知识域","知识区","知识主题","知识点"},0))</f>
        <v>point</v>
      </c>
      <c r="H1619" s="21" t="str">
        <f>INDEX( {"super","just","sub","infras"},MATCH(F1619,{"超","恰","亚","次"},0))</f>
        <v>sub</v>
      </c>
      <c r="I1619" s="21">
        <f>MATCH(E1619,{"知识体","知识域","知识区","知识主题","知识点"},0)-1</f>
        <v>4</v>
      </c>
      <c r="J1619" s="21">
        <f>MATCH(F1619,{"超","恰","亚","次"},0)-1</f>
        <v>2</v>
      </c>
      <c r="K1619" s="21" t="str">
        <f t="shared" si="206"/>
        <v>生物</v>
      </c>
      <c r="L1619" s="22" t="s">
        <v>5432</v>
      </c>
      <c r="M1619" s="23"/>
      <c r="N1619" s="23"/>
      <c r="O1619" s="24" t="str">
        <f t="shared" si="200"/>
        <v xml:space="preserve">
  - 
    name:  菌种的保存方法
    title:  菌种的保存方法
    description: 
    koLyro: point
    koLyri:  sub
    son: </v>
      </c>
      <c r="P1619" s="27" t="str">
        <f t="shared" si="207"/>
        <v xml:space="preserve">
            - 
              name:  菌种的保存方法
              title:  菌种的保存方法
              description: 
              koLyro: point
              koLyri:  sub
              son: </v>
      </c>
    </row>
    <row r="1620" spans="1:16" ht="15" customHeight="1">
      <c r="A1620" s="20">
        <f t="shared" si="201"/>
        <v>4</v>
      </c>
      <c r="B1620" s="21" t="str">
        <f t="shared" si="202"/>
        <v>知识点</v>
      </c>
      <c r="C1620" s="21" t="str">
        <f t="shared" si="203"/>
        <v>分解纤维素的微生物的分离</v>
      </c>
      <c r="D1620" s="21" t="str">
        <f>IFERROR(IF(I1620=1,INDEX( {"chinese","english","math","physics","chemistry","biology","politics","history","geography"},MATCH(C1620,{"语文","英语","数学","物理","化学","生物","政治","历史","地理"},0)),IF(I1620=2,INDEX(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1620,{"单项选择","阅读理解","信息匹配","完形填空","短文填空","单句填空","短文改错","单句改错","句型转换","翻译短语","翻译句子","词汇/短语及固搭","完成句子","听力"},0)),"")), "")</f>
        <v/>
      </c>
      <c r="E1620" s="21" t="str">
        <f t="shared" si="204"/>
        <v>知识点</v>
      </c>
      <c r="F1620" s="21" t="str">
        <f t="shared" si="205"/>
        <v>恰</v>
      </c>
      <c r="G1620" s="21" t="str">
        <f>INDEX( {"body","discipline","area","topic","point"},MATCH(E1620,{"知识体","知识域","知识区","知识主题","知识点"},0))</f>
        <v>point</v>
      </c>
      <c r="H1620" s="21" t="str">
        <f>INDEX( {"super","just","sub","infras"},MATCH(F1620,{"超","恰","亚","次"},0))</f>
        <v>just</v>
      </c>
      <c r="I1620" s="21">
        <f>MATCH(E1620,{"知识体","知识域","知识区","知识主题","知识点"},0)-1</f>
        <v>4</v>
      </c>
      <c r="J1620" s="21">
        <f>MATCH(F1620,{"超","恰","亚","次"},0)-1</f>
        <v>1</v>
      </c>
      <c r="K1620" s="21" t="str">
        <f t="shared" si="206"/>
        <v>生物</v>
      </c>
      <c r="L1620" s="26" t="s">
        <v>2434</v>
      </c>
      <c r="M1620" s="23"/>
      <c r="N1620" s="23"/>
      <c r="O1620" s="24" t="str">
        <f t="shared" si="200"/>
        <v xml:space="preserve">
  - 
    name:  分解纤维素的微生物的分离
    title:  分解纤维素的微生物的分离
    description: 
    koLyro: point
    koLyri:  just
    son: </v>
      </c>
      <c r="P1620" s="27" t="str">
        <f t="shared" si="207"/>
        <v xml:space="preserve">
          - 
            name:  分解纤维素的微生物的分离
            title:  分解纤维素的微生物的分离
            description: 
            koLyro: point
            koLyri:  just
            son: </v>
      </c>
    </row>
    <row r="1621" spans="1:16" ht="15" customHeight="1">
      <c r="A1621" s="20">
        <f t="shared" si="201"/>
        <v>5</v>
      </c>
      <c r="B1621" s="21" t="str">
        <f t="shared" si="202"/>
        <v>知识亚点</v>
      </c>
      <c r="C1621" s="21" t="str">
        <f t="shared" si="203"/>
        <v>纤维素与纤维素酶</v>
      </c>
      <c r="D1621" s="21" t="str">
        <f>IFERROR(IF(I1621=1,INDEX( {"chinese","english","math","physics","chemistry","biology","politics","history","geography"},MATCH(C1621,{"语文","英语","数学","物理","化学","生物","政治","历史","地理"},0)),IF(I1621=2,INDEX(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1621,{"单项选择","阅读理解","信息匹配","完形填空","短文填空","单句填空","短文改错","单句改错","句型转换","翻译短语","翻译句子","词汇/短语及固搭","完成句子","听力"},0)),"")), "")</f>
        <v/>
      </c>
      <c r="E1621" s="21" t="str">
        <f t="shared" si="204"/>
        <v>知识点</v>
      </c>
      <c r="F1621" s="21" t="str">
        <f t="shared" si="205"/>
        <v>亚</v>
      </c>
      <c r="G1621" s="21" t="str">
        <f>INDEX( {"body","discipline","area","topic","point"},MATCH(E1621,{"知识体","知识域","知识区","知识主题","知识点"},0))</f>
        <v>point</v>
      </c>
      <c r="H1621" s="21" t="str">
        <f>INDEX( {"super","just","sub","infras"},MATCH(F1621,{"超","恰","亚","次"},0))</f>
        <v>sub</v>
      </c>
      <c r="I1621" s="21">
        <f>MATCH(E1621,{"知识体","知识域","知识区","知识主题","知识点"},0)-1</f>
        <v>4</v>
      </c>
      <c r="J1621" s="21">
        <f>MATCH(F1621,{"超","恰","亚","次"},0)-1</f>
        <v>2</v>
      </c>
      <c r="K1621" s="21" t="str">
        <f t="shared" si="206"/>
        <v>生物</v>
      </c>
      <c r="L1621" s="22" t="s">
        <v>5433</v>
      </c>
      <c r="M1621" s="23"/>
      <c r="N1621" s="23"/>
      <c r="O1621" s="24" t="str">
        <f t="shared" si="200"/>
        <v xml:space="preserve">
  - 
    name:  纤维素与纤维素酶
    title:  纤维素与纤维素酶
    description: 
    koLyro: point
    koLyri:  sub
    son: </v>
      </c>
      <c r="P1621" s="27" t="str">
        <f t="shared" si="207"/>
        <v xml:space="preserve">
            - 
              name:  纤维素与纤维素酶
              title:  纤维素与纤维素酶
              description: 
              koLyro: point
              koLyri:  sub
              son: </v>
      </c>
    </row>
    <row r="1622" spans="1:16" ht="15" customHeight="1">
      <c r="A1622" s="20">
        <f t="shared" si="201"/>
        <v>5</v>
      </c>
      <c r="B1622" s="21" t="str">
        <f t="shared" si="202"/>
        <v>知识亚点</v>
      </c>
      <c r="C1622" s="21" t="str">
        <f t="shared" si="203"/>
        <v>分解纤维素的微生物的分离原理</v>
      </c>
      <c r="D1622" s="21" t="str">
        <f>IFERROR(IF(I1622=1,INDEX( {"chinese","english","math","physics","chemistry","biology","politics","history","geography"},MATCH(C1622,{"语文","英语","数学","物理","化学","生物","政治","历史","地理"},0)),IF(I1622=2,INDEX(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1622,{"单项选择","阅读理解","信息匹配","完形填空","短文填空","单句填空","短文改错","单句改错","句型转换","翻译短语","翻译句子","词汇/短语及固搭","完成句子","听力"},0)),"")), "")</f>
        <v/>
      </c>
      <c r="E1622" s="21" t="str">
        <f t="shared" si="204"/>
        <v>知识点</v>
      </c>
      <c r="F1622" s="21" t="str">
        <f t="shared" si="205"/>
        <v>亚</v>
      </c>
      <c r="G1622" s="21" t="str">
        <f>INDEX( {"body","discipline","area","topic","point"},MATCH(E1622,{"知识体","知识域","知识区","知识主题","知识点"},0))</f>
        <v>point</v>
      </c>
      <c r="H1622" s="21" t="str">
        <f>INDEX( {"super","just","sub","infras"},MATCH(F1622,{"超","恰","亚","次"},0))</f>
        <v>sub</v>
      </c>
      <c r="I1622" s="21">
        <f>MATCH(E1622,{"知识体","知识域","知识区","知识主题","知识点"},0)-1</f>
        <v>4</v>
      </c>
      <c r="J1622" s="21">
        <f>MATCH(F1622,{"超","恰","亚","次"},0)-1</f>
        <v>2</v>
      </c>
      <c r="K1622" s="21" t="str">
        <f t="shared" si="206"/>
        <v>生物</v>
      </c>
      <c r="L1622" s="26" t="s">
        <v>2436</v>
      </c>
      <c r="M1622" s="23"/>
      <c r="N1622" s="23"/>
      <c r="O1622" s="24" t="str">
        <f t="shared" si="200"/>
        <v xml:space="preserve">
  - 
    name:  分解纤维素的微生物的分离原理
    title:  分解纤维素的微生物的分离原理
    description: 
    koLyro: point
    koLyri:  sub
    son: </v>
      </c>
      <c r="P1622" s="27" t="str">
        <f t="shared" si="207"/>
        <v xml:space="preserve">
            - 
              name:  分解纤维素的微生物的分离原理
              title:  分解纤维素的微生物的分离原理
              description: 
              koLyro: point
              koLyri:  sub
              son: </v>
      </c>
    </row>
    <row r="1623" spans="1:16" ht="15" customHeight="1">
      <c r="A1623" s="20">
        <f t="shared" si="201"/>
        <v>5</v>
      </c>
      <c r="B1623" s="21" t="str">
        <f t="shared" si="202"/>
        <v>知识亚点</v>
      </c>
      <c r="C1623" s="21" t="str">
        <f t="shared" si="203"/>
        <v>分解纤维素的微生物的分离实验流程</v>
      </c>
      <c r="D1623" s="21" t="str">
        <f>IFERROR(IF(I1623=1,INDEX( {"chinese","english","math","physics","chemistry","biology","politics","history","geography"},MATCH(C1623,{"语文","英语","数学","物理","化学","生物","政治","历史","地理"},0)),IF(I1623=2,INDEX(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1623,{"单项选择","阅读理解","信息匹配","完形填空","短文填空","单句填空","短文改错","单句改错","句型转换","翻译短语","翻译句子","词汇/短语及固搭","完成句子","听力"},0)),"")), "")</f>
        <v/>
      </c>
      <c r="E1623" s="21" t="str">
        <f t="shared" si="204"/>
        <v>知识点</v>
      </c>
      <c r="F1623" s="21" t="str">
        <f t="shared" si="205"/>
        <v>亚</v>
      </c>
      <c r="G1623" s="21" t="str">
        <f>INDEX( {"body","discipline","area","topic","point"},MATCH(E1623,{"知识体","知识域","知识区","知识主题","知识点"},0))</f>
        <v>point</v>
      </c>
      <c r="H1623" s="21" t="str">
        <f>INDEX( {"super","just","sub","infras"},MATCH(F1623,{"超","恰","亚","次"},0))</f>
        <v>sub</v>
      </c>
      <c r="I1623" s="21">
        <f>MATCH(E1623,{"知识体","知识域","知识区","知识主题","知识点"},0)-1</f>
        <v>4</v>
      </c>
      <c r="J1623" s="21">
        <f>MATCH(F1623,{"超","恰","亚","次"},0)-1</f>
        <v>2</v>
      </c>
      <c r="K1623" s="21" t="str">
        <f t="shared" si="206"/>
        <v>生物</v>
      </c>
      <c r="L1623" s="26" t="s">
        <v>2437</v>
      </c>
      <c r="M1623" s="23"/>
      <c r="N1623" s="23"/>
      <c r="O1623" s="24" t="str">
        <f t="shared" si="200"/>
        <v xml:space="preserve">
  - 
    name:  分解纤维素的微生物的分离实验流程
    title:  分解纤维素的微生物的分离实验流程
    description: 
    koLyro: point
    koLyri:  sub
    son: </v>
      </c>
      <c r="P1623" s="27" t="str">
        <f t="shared" si="207"/>
        <v xml:space="preserve">
            - 
              name:  分解纤维素的微生物的分离实验流程
              title:  分解纤维素的微生物的分离实验流程
              description: 
              koLyro: point
              koLyri:  sub
              son: </v>
      </c>
    </row>
    <row r="1624" spans="1:16" ht="15" customHeight="1">
      <c r="A1624" s="20">
        <f>IFERROR(FIND("├",L1624),0)</f>
        <v>5</v>
      </c>
      <c r="B1624" s="21" t="str">
        <f>MID(L1624,FIND("«",L1624)+1,FIND("»",L1624)-FIND("«",L1624)-1)</f>
        <v>知识亚点</v>
      </c>
      <c r="C1624" s="21" t="str">
        <f>RIGHT(L1624,LEN(L1624)-FIND("»",L1624))</f>
        <v>纤维素分解菌的鉴定</v>
      </c>
      <c r="D1624" s="21" t="str">
        <f>IFERROR(IF(I1624=1,INDEX( {"chinese","english","math","physics","chemistry","biology","politics","history","geography"},MATCH(C1624,{"语文","英语","数学","物理","化学","生物","政治","历史","地理"},0)),IF(I1624=2,INDEX(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1624,{"单项选择","阅读理解","信息匹配","完形填空","短文填空","单句填空","短文改错","单句改错","句型转换","翻译短语","翻译句子","词汇/短语及固搭","完成句子","听力"},0)),"")), "")</f>
        <v/>
      </c>
      <c r="E1624" s="21" t="str">
        <f>SUBSTITUTE(SUBSTITUTE(SUBSTITUTE(SUBSTITUTE(B1624,"超",""),"恰",""),"亚",""),"次","")</f>
        <v>知识点</v>
      </c>
      <c r="F1624" s="21" t="str">
        <f>IF(IFERROR(FIND("超",B1624),-1)&gt;0,"超",  IF(IFERROR(FIND("亚",B1624),-1)&gt;0,"亚",   IF(IFERROR(FIND("次",B1624),-1)&gt;0,"次",    "恰"  )))</f>
        <v>亚</v>
      </c>
      <c r="G1624" s="21" t="str">
        <f>INDEX( {"body","discipline","area","topic","point"},MATCH(E1624,{"知识体","知识域","知识区","知识主题","知识点"},0))</f>
        <v>point</v>
      </c>
      <c r="H1624" s="21" t="str">
        <f>INDEX( {"super","just","sub","infras"},MATCH(F1624,{"超","恰","亚","次"},0))</f>
        <v>sub</v>
      </c>
      <c r="I1624" s="21">
        <f>MATCH(E1624,{"知识体","知识域","知识区","知识主题","知识点"},0)-1</f>
        <v>4</v>
      </c>
      <c r="J1624" s="21">
        <f>MATCH(F1624,{"超","恰","亚","次"},0)-1</f>
        <v>2</v>
      </c>
      <c r="K1624" s="21" t="str">
        <f t="shared" si="206"/>
        <v>生物</v>
      </c>
      <c r="L1624" s="22" t="s">
        <v>5434</v>
      </c>
      <c r="M1624" s="23"/>
      <c r="N1624" s="23"/>
      <c r="O1624" s="24" t="str">
        <f t="shared" si="200"/>
        <v xml:space="preserve">
  - 
    name:  纤维素分解菌的鉴定
    title:  纤维素分解菌的鉴定
    description: 
    koLyro: point
    koLyri:  sub
    son: </v>
      </c>
      <c r="P1624" s="27" t="str">
        <f t="shared" si="207"/>
        <v xml:space="preserve">
            - 
              name:  纤维素分解菌的鉴定
              title:  纤维素分解菌的鉴定
              description: 
              koLyro: point
              koLyri:  sub
              son: </v>
      </c>
    </row>
    <row r="1625" spans="1:16" ht="15" customHeight="1">
      <c r="A1625" s="20">
        <f t="shared" si="201"/>
        <v>4</v>
      </c>
      <c r="B1625" s="21" t="str">
        <f t="shared" si="202"/>
        <v>知识点</v>
      </c>
      <c r="C1625" s="21" t="str">
        <f t="shared" si="203"/>
        <v>利用选择培养基来筛选微生物</v>
      </c>
      <c r="D1625" s="21" t="str">
        <f>IFERROR(IF(I1625=1,INDEX( {"chinese","english","math","physics","chemistry","biology","politics","history","geography"},MATCH(C1625,{"语文","英语","数学","物理","化学","生物","政治","历史","地理"},0)),IF(I1625=2,INDEX(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1625,{"单项选择","阅读理解","信息匹配","完形填空","短文填空","单句填空","短文改错","单句改错","句型转换","翻译短语","翻译句子","词汇/短语及固搭","完成句子","听力"},0)),"")), "")</f>
        <v/>
      </c>
      <c r="E1625" s="21" t="str">
        <f t="shared" ref="E1625:E1688" si="208">SUBSTITUTE(SUBSTITUTE(SUBSTITUTE(SUBSTITUTE(B1625,"超",""),"恰",""),"亚",""),"次","")</f>
        <v>知识点</v>
      </c>
      <c r="F1625" s="21" t="str">
        <f t="shared" ref="F1625:F1688" si="209">IF(IFERROR(FIND("超",B1625),-1)&gt;0,"超",  IF(IFERROR(FIND("亚",B1625),-1)&gt;0,"亚",   IF(IFERROR(FIND("次",B1625),-1)&gt;0,"次",    "恰"  )))</f>
        <v>恰</v>
      </c>
      <c r="G1625" s="21" t="str">
        <f>INDEX( {"body","discipline","area","topic","point"},MATCH(E1625,{"知识体","知识域","知识区","知识主题","知识点"},0))</f>
        <v>point</v>
      </c>
      <c r="H1625" s="21" t="str">
        <f>INDEX( {"super","just","sub","infras"},MATCH(F1625,{"超","恰","亚","次"},0))</f>
        <v>just</v>
      </c>
      <c r="I1625" s="21">
        <f>MATCH(E1625,{"知识体","知识域","知识区","知识主题","知识点"},0)-1</f>
        <v>4</v>
      </c>
      <c r="J1625" s="21">
        <f>MATCH(F1625,{"超","恰","亚","次"},0)-1</f>
        <v>1</v>
      </c>
      <c r="K1625" s="21" t="str">
        <f t="shared" ref="K1625:K1688" si="210">IF(I1625=0,"",IF(I1625=1,C1625,K1624))</f>
        <v>生物</v>
      </c>
      <c r="L1625" s="26" t="s">
        <v>2438</v>
      </c>
      <c r="M1625" s="23"/>
      <c r="N1625" s="23"/>
      <c r="O1625" s="24" t="str">
        <f t="shared" si="200"/>
        <v xml:space="preserve">
  - 
    name:  利用选择培养基来筛选微生物
    title:  利用选择培养基来筛选微生物
    description: 
    koLyro: point
    koLyri:  just
    son: </v>
      </c>
      <c r="P1625" s="27" t="str">
        <f t="shared" si="207"/>
        <v xml:space="preserve">
          - 
            name:  利用选择培养基来筛选微生物
            title:  利用选择培养基来筛选微生物
            description: 
            koLyro: point
            koLyri:  just
            son: </v>
      </c>
    </row>
    <row r="1626" spans="1:16" ht="15" customHeight="1">
      <c r="A1626" s="20">
        <f t="shared" si="201"/>
        <v>4</v>
      </c>
      <c r="B1626" s="21" t="str">
        <f t="shared" si="202"/>
        <v>知识点</v>
      </c>
      <c r="C1626" s="21" t="str">
        <f t="shared" si="203"/>
        <v>土壤中分解尿素的细菌的分离与计数</v>
      </c>
      <c r="D1626" s="21" t="str">
        <f>IFERROR(IF(I1626=1,INDEX( {"chinese","english","math","physics","chemistry","biology","politics","history","geography"},MATCH(C1626,{"语文","英语","数学","物理","化学","生物","政治","历史","地理"},0)),IF(I1626=2,INDEX(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1626,{"单项选择","阅读理解","信息匹配","完形填空","短文填空","单句填空","短文改错","单句改错","句型转换","翻译短语","翻译句子","词汇/短语及固搭","完成句子","听力"},0)),"")), "")</f>
        <v/>
      </c>
      <c r="E1626" s="21" t="str">
        <f t="shared" si="208"/>
        <v>知识点</v>
      </c>
      <c r="F1626" s="21" t="str">
        <f t="shared" si="209"/>
        <v>恰</v>
      </c>
      <c r="G1626" s="21" t="str">
        <f>INDEX( {"body","discipline","area","topic","point"},MATCH(E1626,{"知识体","知识域","知识区","知识主题","知识点"},0))</f>
        <v>point</v>
      </c>
      <c r="H1626" s="21" t="str">
        <f>INDEX( {"super","just","sub","infras"},MATCH(F1626,{"超","恰","亚","次"},0))</f>
        <v>just</v>
      </c>
      <c r="I1626" s="21">
        <f>MATCH(E1626,{"知识体","知识域","知识区","知识主题","知识点"},0)-1</f>
        <v>4</v>
      </c>
      <c r="J1626" s="21">
        <f>MATCH(F1626,{"超","恰","亚","次"},0)-1</f>
        <v>1</v>
      </c>
      <c r="K1626" s="21" t="str">
        <f t="shared" si="210"/>
        <v>生物</v>
      </c>
      <c r="L1626" s="26" t="s">
        <v>2439</v>
      </c>
      <c r="M1626" s="23"/>
      <c r="N1626" s="23"/>
      <c r="O1626" s="24" t="str">
        <f t="shared" si="200"/>
        <v xml:space="preserve">
  - 
    name:  土壤中分解尿素的细菌的分离与计数
    title:  土壤中分解尿素的细菌的分离与计数
    description: 
    koLyro: point
    koLyri:  just
    son: </v>
      </c>
      <c r="P1626" s="27" t="str">
        <f t="shared" si="207"/>
        <v xml:space="preserve">
          - 
            name:  土壤中分解尿素的细菌的分离与计数
            title:  土壤中分解尿素的细菌的分离与计数
            description: 
            koLyro: point
            koLyri:  just
            son: </v>
      </c>
    </row>
    <row r="1627" spans="1:16" ht="15" customHeight="1">
      <c r="A1627" s="20">
        <f t="shared" si="201"/>
        <v>5</v>
      </c>
      <c r="B1627" s="21" t="str">
        <f t="shared" si="202"/>
        <v>知识亚点</v>
      </c>
      <c r="C1627" s="21" t="str">
        <f t="shared" si="203"/>
        <v>分解尿素细菌的分离原理</v>
      </c>
      <c r="D1627" s="21" t="str">
        <f>IFERROR(IF(I1627=1,INDEX( {"chinese","english","math","physics","chemistry","biology","politics","history","geography"},MATCH(C1627,{"语文","英语","数学","物理","化学","生物","政治","历史","地理"},0)),IF(I1627=2,INDEX(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1627,{"单项选择","阅读理解","信息匹配","完形填空","短文填空","单句填空","短文改错","单句改错","句型转换","翻译短语","翻译句子","词汇/短语及固搭","完成句子","听力"},0)),"")), "")</f>
        <v/>
      </c>
      <c r="E1627" s="21" t="str">
        <f t="shared" si="208"/>
        <v>知识点</v>
      </c>
      <c r="F1627" s="21" t="str">
        <f t="shared" si="209"/>
        <v>亚</v>
      </c>
      <c r="G1627" s="21" t="str">
        <f>INDEX( {"body","discipline","area","topic","point"},MATCH(E1627,{"知识体","知识域","知识区","知识主题","知识点"},0))</f>
        <v>point</v>
      </c>
      <c r="H1627" s="21" t="str">
        <f>INDEX( {"super","just","sub","infras"},MATCH(F1627,{"超","恰","亚","次"},0))</f>
        <v>sub</v>
      </c>
      <c r="I1627" s="21">
        <f>MATCH(E1627,{"知识体","知识域","知识区","知识主题","知识点"},0)-1</f>
        <v>4</v>
      </c>
      <c r="J1627" s="21">
        <f>MATCH(F1627,{"超","恰","亚","次"},0)-1</f>
        <v>2</v>
      </c>
      <c r="K1627" s="21" t="str">
        <f t="shared" si="210"/>
        <v>生物</v>
      </c>
      <c r="L1627" s="26" t="s">
        <v>2440</v>
      </c>
      <c r="M1627" s="23"/>
      <c r="N1627" s="23"/>
      <c r="O1627" s="24" t="str">
        <f t="shared" si="200"/>
        <v xml:space="preserve">
  - 
    name:  分解尿素细菌的分离原理
    title:  分解尿素细菌的分离原理
    description: 
    koLyro: point
    koLyri:  sub
    son: </v>
      </c>
      <c r="P1627" s="27" t="str">
        <f t="shared" si="207"/>
        <v xml:space="preserve">
            - 
              name:  分解尿素细菌的分离原理
              title:  分解尿素细菌的分离原理
              description: 
              koLyro: point
              koLyri:  sub
              son: </v>
      </c>
    </row>
    <row r="1628" spans="1:16" ht="15" customHeight="1">
      <c r="A1628" s="20">
        <f t="shared" si="201"/>
        <v>5</v>
      </c>
      <c r="B1628" s="21" t="str">
        <f t="shared" si="202"/>
        <v>知识亚点</v>
      </c>
      <c r="C1628" s="21" t="str">
        <f t="shared" si="203"/>
        <v>分解尿素细菌的分离的实验流程</v>
      </c>
      <c r="D1628" s="21" t="str">
        <f>IFERROR(IF(I1628=1,INDEX( {"chinese","english","math","physics","chemistry","biology","politics","history","geography"},MATCH(C1628,{"语文","英语","数学","物理","化学","生物","政治","历史","地理"},0)),IF(I1628=2,INDEX(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1628,{"单项选择","阅读理解","信息匹配","完形填空","短文填空","单句填空","短文改错","单句改错","句型转换","翻译短语","翻译句子","词汇/短语及固搭","完成句子","听力"},0)),"")), "")</f>
        <v/>
      </c>
      <c r="E1628" s="21" t="str">
        <f t="shared" si="208"/>
        <v>知识点</v>
      </c>
      <c r="F1628" s="21" t="str">
        <f t="shared" si="209"/>
        <v>亚</v>
      </c>
      <c r="G1628" s="21" t="str">
        <f>INDEX( {"body","discipline","area","topic","point"},MATCH(E1628,{"知识体","知识域","知识区","知识主题","知识点"},0))</f>
        <v>point</v>
      </c>
      <c r="H1628" s="21" t="str">
        <f>INDEX( {"super","just","sub","infras"},MATCH(F1628,{"超","恰","亚","次"},0))</f>
        <v>sub</v>
      </c>
      <c r="I1628" s="21">
        <f>MATCH(E1628,{"知识体","知识域","知识区","知识主题","知识点"},0)-1</f>
        <v>4</v>
      </c>
      <c r="J1628" s="21">
        <f>MATCH(F1628,{"超","恰","亚","次"},0)-1</f>
        <v>2</v>
      </c>
      <c r="K1628" s="21" t="str">
        <f t="shared" si="210"/>
        <v>生物</v>
      </c>
      <c r="L1628" s="26" t="s">
        <v>2441</v>
      </c>
      <c r="M1628" s="23"/>
      <c r="N1628" s="23"/>
      <c r="O1628" s="24" t="str">
        <f t="shared" si="200"/>
        <v xml:space="preserve">
  - 
    name:  分解尿素细菌的分离的实验流程
    title:  分解尿素细菌的分离的实验流程
    description: 
    koLyro: point
    koLyri:  sub
    son: </v>
      </c>
      <c r="P1628" s="27" t="str">
        <f t="shared" si="207"/>
        <v xml:space="preserve">
            - 
              name:  分解尿素细菌的分离的实验流程
              title:  分解尿素细菌的分离的实验流程
              description: 
              koLyro: point
              koLyri:  sub
              son: </v>
      </c>
    </row>
    <row r="1629" spans="1:16" ht="15" customHeight="1">
      <c r="A1629" s="20">
        <f t="shared" si="201"/>
        <v>5</v>
      </c>
      <c r="B1629" s="21" t="str">
        <f t="shared" si="202"/>
        <v>知识亚点</v>
      </c>
      <c r="C1629" s="21" t="str">
        <f t="shared" si="203"/>
        <v>分解尿素细菌的鉴定方法和原理</v>
      </c>
      <c r="D1629" s="21" t="str">
        <f>IFERROR(IF(I1629=1,INDEX( {"chinese","english","math","physics","chemistry","biology","politics","history","geography"},MATCH(C1629,{"语文","英语","数学","物理","化学","生物","政治","历史","地理"},0)),IF(I1629=2,INDEX(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1629,{"单项选择","阅读理解","信息匹配","完形填空","短文填空","单句填空","短文改错","单句改错","句型转换","翻译短语","翻译句子","词汇/短语及固搭","完成句子","听力"},0)),"")), "")</f>
        <v/>
      </c>
      <c r="E1629" s="21" t="str">
        <f t="shared" si="208"/>
        <v>知识点</v>
      </c>
      <c r="F1629" s="21" t="str">
        <f t="shared" si="209"/>
        <v>亚</v>
      </c>
      <c r="G1629" s="21" t="str">
        <f>INDEX( {"body","discipline","area","topic","point"},MATCH(E1629,{"知识体","知识域","知识区","知识主题","知识点"},0))</f>
        <v>point</v>
      </c>
      <c r="H1629" s="21" t="str">
        <f>INDEX( {"super","just","sub","infras"},MATCH(F1629,{"超","恰","亚","次"},0))</f>
        <v>sub</v>
      </c>
      <c r="I1629" s="21">
        <f>MATCH(E1629,{"知识体","知识域","知识区","知识主题","知识点"},0)-1</f>
        <v>4</v>
      </c>
      <c r="J1629" s="21">
        <f>MATCH(F1629,{"超","恰","亚","次"},0)-1</f>
        <v>2</v>
      </c>
      <c r="K1629" s="21" t="str">
        <f t="shared" si="210"/>
        <v>生物</v>
      </c>
      <c r="L1629" s="26" t="s">
        <v>2442</v>
      </c>
      <c r="M1629" s="23"/>
      <c r="N1629" s="23"/>
      <c r="O1629" s="24" t="str">
        <f t="shared" si="200"/>
        <v xml:space="preserve">
  - 
    name:  分解尿素细菌的鉴定方法和原理
    title:  分解尿素细菌的鉴定方法和原理
    description: 
    koLyro: point
    koLyri:  sub
    son: </v>
      </c>
      <c r="P1629" s="27" t="str">
        <f t="shared" si="207"/>
        <v xml:space="preserve">
            - 
              name:  分解尿素细菌的鉴定方法和原理
              title:  分解尿素细菌的鉴定方法和原理
              description: 
              koLyro: point
              koLyri:  sub
              son: </v>
      </c>
    </row>
    <row r="1630" spans="1:16" ht="15" customHeight="1">
      <c r="A1630" s="20">
        <f t="shared" si="201"/>
        <v>5</v>
      </c>
      <c r="B1630" s="21" t="str">
        <f t="shared" si="202"/>
        <v>知识亚点</v>
      </c>
      <c r="C1630" s="21" t="str">
        <f t="shared" si="203"/>
        <v>微生物的计数</v>
      </c>
      <c r="D1630" s="21" t="str">
        <f>IFERROR(IF(I1630=1,INDEX( {"chinese","english","math","physics","chemistry","biology","politics","history","geography"},MATCH(C1630,{"语文","英语","数学","物理","化学","生物","政治","历史","地理"},0)),IF(I1630=2,INDEX(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1630,{"单项选择","阅读理解","信息匹配","完形填空","短文填空","单句填空","短文改错","单句改错","句型转换","翻译短语","翻译句子","词汇/短语及固搭","完成句子","听力"},0)),"")), "")</f>
        <v/>
      </c>
      <c r="E1630" s="21" t="str">
        <f t="shared" si="208"/>
        <v>知识点</v>
      </c>
      <c r="F1630" s="21" t="str">
        <f t="shared" si="209"/>
        <v>亚</v>
      </c>
      <c r="G1630" s="21" t="str">
        <f>INDEX( {"body","discipline","area","topic","point"},MATCH(E1630,{"知识体","知识域","知识区","知识主题","知识点"},0))</f>
        <v>point</v>
      </c>
      <c r="H1630" s="21" t="str">
        <f>INDEX( {"super","just","sub","infras"},MATCH(F1630,{"超","恰","亚","次"},0))</f>
        <v>sub</v>
      </c>
      <c r="I1630" s="21">
        <f>MATCH(E1630,{"知识体","知识域","知识区","知识主题","知识点"},0)-1</f>
        <v>4</v>
      </c>
      <c r="J1630" s="21">
        <f>MATCH(F1630,{"超","恰","亚","次"},0)-1</f>
        <v>2</v>
      </c>
      <c r="K1630" s="21" t="str">
        <f t="shared" si="210"/>
        <v>生物</v>
      </c>
      <c r="L1630" s="26" t="s">
        <v>2443</v>
      </c>
      <c r="M1630" s="23"/>
      <c r="N1630" s="23"/>
      <c r="O1630" s="24" t="str">
        <f t="shared" si="200"/>
        <v xml:space="preserve">
  - 
    name:  微生物的计数
    title:  微生物的计数
    description: 
    koLyro: point
    koLyri:  sub
    son: </v>
      </c>
      <c r="P1630" s="27" t="str">
        <f t="shared" si="207"/>
        <v xml:space="preserve">
            - 
              name:  微生物的计数
              title:  微生物的计数
              description: 
              koLyro: point
              koLyri:  sub
              son: </v>
      </c>
    </row>
    <row r="1631" spans="1:16" ht="15" customHeight="1">
      <c r="A1631" s="20">
        <f t="shared" si="201"/>
        <v>5</v>
      </c>
      <c r="B1631" s="21" t="str">
        <f t="shared" si="202"/>
        <v>知识亚点</v>
      </c>
      <c r="C1631" s="21" t="str">
        <f t="shared" si="203"/>
        <v>分离土壤中分解尿素的细菌的实验的注意事项</v>
      </c>
      <c r="D1631" s="21" t="str">
        <f>IFERROR(IF(I1631=1,INDEX( {"chinese","english","math","physics","chemistry","biology","politics","history","geography"},MATCH(C1631,{"语文","英语","数学","物理","化学","生物","政治","历史","地理"},0)),IF(I1631=2,INDEX(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1631,{"单项选择","阅读理解","信息匹配","完形填空","短文填空","单句填空","短文改错","单句改错","句型转换","翻译短语","翻译句子","词汇/短语及固搭","完成句子","听力"},0)),"")), "")</f>
        <v/>
      </c>
      <c r="E1631" s="21" t="str">
        <f t="shared" si="208"/>
        <v>知识点</v>
      </c>
      <c r="F1631" s="21" t="str">
        <f t="shared" si="209"/>
        <v>亚</v>
      </c>
      <c r="G1631" s="21" t="str">
        <f>INDEX( {"body","discipline","area","topic","point"},MATCH(E1631,{"知识体","知识域","知识区","知识主题","知识点"},0))</f>
        <v>point</v>
      </c>
      <c r="H1631" s="21" t="str">
        <f>INDEX( {"super","just","sub","infras"},MATCH(F1631,{"超","恰","亚","次"},0))</f>
        <v>sub</v>
      </c>
      <c r="I1631" s="21">
        <f>MATCH(E1631,{"知识体","知识域","知识区","知识主题","知识点"},0)-1</f>
        <v>4</v>
      </c>
      <c r="J1631" s="21">
        <f>MATCH(F1631,{"超","恰","亚","次"},0)-1</f>
        <v>2</v>
      </c>
      <c r="K1631" s="21" t="str">
        <f t="shared" si="210"/>
        <v>生物</v>
      </c>
      <c r="L1631" s="26" t="s">
        <v>2444</v>
      </c>
      <c r="M1631" s="23"/>
      <c r="N1631" s="23"/>
      <c r="O1631" s="24" t="str">
        <f t="shared" si="200"/>
        <v xml:space="preserve">
  - 
    name:  分离土壤中分解尿素的细菌的实验的注意事项
    title:  分离土壤中分解尿素的细菌的实验的注意事项
    description: 
    koLyro: point
    koLyri:  sub
    son: </v>
      </c>
      <c r="P1631" s="27" t="str">
        <f t="shared" si="207"/>
        <v xml:space="preserve">
            - 
              name:  分离土壤中分解尿素的细菌的实验的注意事项
              title:  分离土壤中分解尿素的细菌的实验的注意事项
              description: 
              koLyro: point
              koLyri:  sub
              son: </v>
      </c>
    </row>
    <row r="1632" spans="1:16" ht="15" customHeight="1">
      <c r="A1632" s="20">
        <f t="shared" si="201"/>
        <v>3</v>
      </c>
      <c r="B1632" s="21" t="str">
        <f t="shared" si="202"/>
        <v>知识主题</v>
      </c>
      <c r="C1632" s="21" t="str">
        <f t="shared" si="203"/>
        <v>专题3 植物的组织培养技术</v>
      </c>
      <c r="D1632" s="21" t="str">
        <f>IFERROR(IF(I1632=1,INDEX( {"chinese","english","math","physics","chemistry","biology","politics","history","geography"},MATCH(C1632,{"语文","英语","数学","物理","化学","生物","政治","历史","地理"},0)),IF(I1632=2,INDEX(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1632,{"单项选择","阅读理解","信息匹配","完形填空","短文填空","单句填空","短文改错","单句改错","句型转换","翻译短语","翻译句子","词汇/短语及固搭","完成句子","听力"},0)),"")), "")</f>
        <v/>
      </c>
      <c r="E1632" s="21" t="str">
        <f t="shared" si="208"/>
        <v>知识主题</v>
      </c>
      <c r="F1632" s="21" t="str">
        <f t="shared" si="209"/>
        <v>恰</v>
      </c>
      <c r="G1632" s="21" t="str">
        <f>INDEX( {"body","discipline","area","topic","point"},MATCH(E1632,{"知识体","知识域","知识区","知识主题","知识点"},0))</f>
        <v>topic</v>
      </c>
      <c r="H1632" s="21" t="str">
        <f>INDEX( {"super","just","sub","infras"},MATCH(F1632,{"超","恰","亚","次"},0))</f>
        <v>just</v>
      </c>
      <c r="I1632" s="21">
        <f>MATCH(E1632,{"知识体","知识域","知识区","知识主题","知识点"},0)-1</f>
        <v>3</v>
      </c>
      <c r="J1632" s="21">
        <f>MATCH(F1632,{"超","恰","亚","次"},0)-1</f>
        <v>1</v>
      </c>
      <c r="K1632" s="21" t="str">
        <f t="shared" si="210"/>
        <v>生物</v>
      </c>
      <c r="L1632" s="26" t="s">
        <v>2445</v>
      </c>
      <c r="M1632" s="23"/>
      <c r="N1632" s="23"/>
      <c r="O1632" s="24" t="str">
        <f t="shared" si="200"/>
        <v xml:space="preserve">
  - 
    name:  专题3 植物的组织培养技术
    title:  专题3 植物的组织培养技术
    description: 
    koLyro: topic
    koLyri:  just
    son: </v>
      </c>
      <c r="P1632" s="27" t="str">
        <f t="shared" si="207"/>
        <v xml:space="preserve">
        - 
          name:  专题3 植物的组织培养技术
          title:  专题3 植物的组织培养技术
          description: 
          koLyro: topic
          koLyri:  just
          son: </v>
      </c>
    </row>
    <row r="1633" spans="1:16" ht="15" customHeight="1">
      <c r="A1633" s="20">
        <f t="shared" si="201"/>
        <v>4</v>
      </c>
      <c r="B1633" s="21" t="str">
        <f t="shared" si="202"/>
        <v>知识点</v>
      </c>
      <c r="C1633" s="21" t="str">
        <f t="shared" si="203"/>
        <v>植物的组织培养技术</v>
      </c>
      <c r="D1633" s="21" t="str">
        <f>IFERROR(IF(I1633=1,INDEX( {"chinese","english","math","physics","chemistry","biology","politics","history","geography"},MATCH(C1633,{"语文","英语","数学","物理","化学","生物","政治","历史","地理"},0)),IF(I1633=2,INDEX(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1633,{"单项选择","阅读理解","信息匹配","完形填空","短文填空","单句填空","短文改错","单句改错","句型转换","翻译短语","翻译句子","词汇/短语及固搭","完成句子","听力"},0)),"")), "")</f>
        <v/>
      </c>
      <c r="E1633" s="21" t="str">
        <f t="shared" si="208"/>
        <v>知识点</v>
      </c>
      <c r="F1633" s="21" t="str">
        <f t="shared" si="209"/>
        <v>恰</v>
      </c>
      <c r="G1633" s="21" t="str">
        <f>INDEX( {"body","discipline","area","topic","point"},MATCH(E1633,{"知识体","知识域","知识区","知识主题","知识点"},0))</f>
        <v>point</v>
      </c>
      <c r="H1633" s="21" t="str">
        <f>INDEX( {"super","just","sub","infras"},MATCH(F1633,{"超","恰","亚","次"},0))</f>
        <v>just</v>
      </c>
      <c r="I1633" s="21">
        <f>MATCH(E1633,{"知识体","知识域","知识区","知识主题","知识点"},0)-1</f>
        <v>4</v>
      </c>
      <c r="J1633" s="21">
        <f>MATCH(F1633,{"超","恰","亚","次"},0)-1</f>
        <v>1</v>
      </c>
      <c r="K1633" s="21" t="str">
        <f t="shared" si="210"/>
        <v>生物</v>
      </c>
      <c r="L1633" s="26" t="s">
        <v>2446</v>
      </c>
      <c r="M1633" s="23"/>
      <c r="N1633" s="23"/>
      <c r="O1633" s="24" t="str">
        <f t="shared" si="200"/>
        <v xml:space="preserve">
  - 
    name:  植物的组织培养技术
    title:  植物的组织培养技术
    description: 
    koLyro: point
    koLyri:  just
    son: </v>
      </c>
      <c r="P1633" s="27" t="str">
        <f t="shared" si="207"/>
        <v xml:space="preserve">
          - 
            name:  植物的组织培养技术
            title:  植物的组织培养技术
            description: 
            koLyro: point
            koLyri:  just
            son: </v>
      </c>
    </row>
    <row r="1634" spans="1:16" ht="15" customHeight="1">
      <c r="A1634" s="20">
        <f t="shared" si="201"/>
        <v>4</v>
      </c>
      <c r="B1634" s="21" t="str">
        <f t="shared" si="202"/>
        <v>知识点</v>
      </c>
      <c r="C1634" s="21" t="str">
        <f t="shared" si="203"/>
        <v>月季的花药培养</v>
      </c>
      <c r="D1634" s="21" t="str">
        <f>IFERROR(IF(I1634=1,INDEX( {"chinese","english","math","physics","chemistry","biology","politics","history","geography"},MATCH(C1634,{"语文","英语","数学","物理","化学","生物","政治","历史","地理"},0)),IF(I1634=2,INDEX(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1634,{"单项选择","阅读理解","信息匹配","完形填空","短文填空","单句填空","短文改错","单句改错","句型转换","翻译短语","翻译句子","词汇/短语及固搭","完成句子","听力"},0)),"")), "")</f>
        <v/>
      </c>
      <c r="E1634" s="21" t="str">
        <f t="shared" si="208"/>
        <v>知识点</v>
      </c>
      <c r="F1634" s="21" t="str">
        <f t="shared" si="209"/>
        <v>恰</v>
      </c>
      <c r="G1634" s="21" t="str">
        <f>INDEX( {"body","discipline","area","topic","point"},MATCH(E1634,{"知识体","知识域","知识区","知识主题","知识点"},0))</f>
        <v>point</v>
      </c>
      <c r="H1634" s="21" t="str">
        <f>INDEX( {"super","just","sub","infras"},MATCH(F1634,{"超","恰","亚","次"},0))</f>
        <v>just</v>
      </c>
      <c r="I1634" s="21">
        <f>MATCH(E1634,{"知识体","知识域","知识区","知识主题","知识点"},0)-1</f>
        <v>4</v>
      </c>
      <c r="J1634" s="21">
        <f>MATCH(F1634,{"超","恰","亚","次"},0)-1</f>
        <v>1</v>
      </c>
      <c r="K1634" s="21" t="str">
        <f t="shared" si="210"/>
        <v>生物</v>
      </c>
      <c r="L1634" s="26" t="s">
        <v>2447</v>
      </c>
      <c r="M1634" s="23"/>
      <c r="N1634" s="23"/>
      <c r="O1634" s="24" t="str">
        <f t="shared" si="200"/>
        <v xml:space="preserve">
  - 
    name:  月季的花药培养
    title:  月季的花药培养
    description: 
    koLyro: point
    koLyri:  just
    son: </v>
      </c>
      <c r="P1634" s="27" t="str">
        <f t="shared" si="207"/>
        <v xml:space="preserve">
          - 
            name:  月季的花药培养
            title:  月季的花药培养
            description: 
            koLyro: point
            koLyri:  just
            son: </v>
      </c>
    </row>
    <row r="1635" spans="1:16" ht="15" customHeight="1">
      <c r="A1635" s="20">
        <f t="shared" si="201"/>
        <v>4</v>
      </c>
      <c r="B1635" s="21" t="str">
        <f t="shared" si="202"/>
        <v>知识点</v>
      </c>
      <c r="C1635" s="21" t="str">
        <f t="shared" si="203"/>
        <v>菊花茎段组织培养与月季的花药离体培养的比较</v>
      </c>
      <c r="D1635" s="21" t="str">
        <f>IFERROR(IF(I1635=1,INDEX( {"chinese","english","math","physics","chemistry","biology","politics","history","geography"},MATCH(C1635,{"语文","英语","数学","物理","化学","生物","政治","历史","地理"},0)),IF(I1635=2,INDEX(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1635,{"单项选择","阅读理解","信息匹配","完形填空","短文填空","单句填空","短文改错","单句改错","句型转换","翻译短语","翻译句子","词汇/短语及固搭","完成句子","听力"},0)),"")), "")</f>
        <v/>
      </c>
      <c r="E1635" s="21" t="str">
        <f t="shared" si="208"/>
        <v>知识点</v>
      </c>
      <c r="F1635" s="21" t="str">
        <f t="shared" si="209"/>
        <v>恰</v>
      </c>
      <c r="G1635" s="21" t="str">
        <f>INDEX( {"body","discipline","area","topic","point"},MATCH(E1635,{"知识体","知识域","知识区","知识主题","知识点"},0))</f>
        <v>point</v>
      </c>
      <c r="H1635" s="21" t="str">
        <f>INDEX( {"super","just","sub","infras"},MATCH(F1635,{"超","恰","亚","次"},0))</f>
        <v>just</v>
      </c>
      <c r="I1635" s="21">
        <f>MATCH(E1635,{"知识体","知识域","知识区","知识主题","知识点"},0)-1</f>
        <v>4</v>
      </c>
      <c r="J1635" s="21">
        <f>MATCH(F1635,{"超","恰","亚","次"},0)-1</f>
        <v>1</v>
      </c>
      <c r="K1635" s="21" t="str">
        <f t="shared" si="210"/>
        <v>生物</v>
      </c>
      <c r="L1635" s="26" t="s">
        <v>2448</v>
      </c>
      <c r="M1635" s="23"/>
      <c r="N1635" s="23"/>
      <c r="O1635" s="24" t="str">
        <f t="shared" si="200"/>
        <v xml:space="preserve">
  - 
    name:  菊花茎段组织培养与月季的花药离体培养的比较
    title:  菊花茎段组织培养与月季的花药离体培养的比较
    description: 
    koLyro: point
    koLyri:  just
    son: </v>
      </c>
      <c r="P1635" s="27" t="str">
        <f t="shared" si="207"/>
        <v xml:space="preserve">
          - 
            name:  菊花茎段组织培养与月季的花药离体培养的比较
            title:  菊花茎段组织培养与月季的花药离体培养的比较
            description: 
            koLyro: point
            koLyri:  just
            son: </v>
      </c>
    </row>
    <row r="1636" spans="1:16" ht="15" customHeight="1">
      <c r="A1636" s="20">
        <f t="shared" si="201"/>
        <v>3</v>
      </c>
      <c r="B1636" s="21" t="str">
        <f t="shared" si="202"/>
        <v>知识主题</v>
      </c>
      <c r="C1636" s="21" t="str">
        <f t="shared" si="203"/>
        <v>专题4 酶的研究与应用</v>
      </c>
      <c r="D1636" s="21" t="str">
        <f>IFERROR(IF(I1636=1,INDEX( {"chinese","english","math","physics","chemistry","biology","politics","history","geography"},MATCH(C1636,{"语文","英语","数学","物理","化学","生物","政治","历史","地理"},0)),IF(I1636=2,INDEX(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1636,{"单项选择","阅读理解","信息匹配","完形填空","短文填空","单句填空","短文改错","单句改错","句型转换","翻译短语","翻译句子","词汇/短语及固搭","完成句子","听力"},0)),"")), "")</f>
        <v/>
      </c>
      <c r="E1636" s="21" t="str">
        <f t="shared" si="208"/>
        <v>知识主题</v>
      </c>
      <c r="F1636" s="21" t="str">
        <f t="shared" si="209"/>
        <v>恰</v>
      </c>
      <c r="G1636" s="21" t="str">
        <f>INDEX( {"body","discipline","area","topic","point"},MATCH(E1636,{"知识体","知识域","知识区","知识主题","知识点"},0))</f>
        <v>topic</v>
      </c>
      <c r="H1636" s="21" t="str">
        <f>INDEX( {"super","just","sub","infras"},MATCH(F1636,{"超","恰","亚","次"},0))</f>
        <v>just</v>
      </c>
      <c r="I1636" s="21">
        <f>MATCH(E1636,{"知识体","知识域","知识区","知识主题","知识点"},0)-1</f>
        <v>3</v>
      </c>
      <c r="J1636" s="21">
        <f>MATCH(F1636,{"超","恰","亚","次"},0)-1</f>
        <v>1</v>
      </c>
      <c r="K1636" s="21" t="str">
        <f t="shared" si="210"/>
        <v>生物</v>
      </c>
      <c r="L1636" s="26" t="s">
        <v>2449</v>
      </c>
      <c r="M1636" s="23"/>
      <c r="N1636" s="23"/>
      <c r="O1636" s="24" t="str">
        <f t="shared" ref="O1632:O1695" si="211">SUBSTITUTE(SUBSTITUTE(SUBSTITUTE(SUBSTITUTE($O$1,"NAME",IF(D1636="",C1636,D1636)),"TITLE",C1636),"KO_LYRO",G1636),"KO_LYRI",H1636)</f>
        <v xml:space="preserve">
  - 
    name:  专题4 酶的研究与应用
    title:  专题4 酶的研究与应用
    description: 
    koLyro: topic
    koLyri:  just
    son: </v>
      </c>
      <c r="P1636" s="27" t="str">
        <f t="shared" si="207"/>
        <v xml:space="preserve">
        - 
          name:  专题4 酶的研究与应用
          title:  专题4 酶的研究与应用
          description: 
          koLyro: topic
          koLyri:  just
          son: </v>
      </c>
    </row>
    <row r="1637" spans="1:16" ht="15" customHeight="1">
      <c r="A1637" s="20">
        <f t="shared" si="201"/>
        <v>4</v>
      </c>
      <c r="B1637" s="21" t="str">
        <f t="shared" si="202"/>
        <v>知识点</v>
      </c>
      <c r="C1637" s="21" t="str">
        <f t="shared" si="203"/>
        <v>果胶酶在果汁生产中的作用</v>
      </c>
      <c r="D1637" s="21" t="str">
        <f>IFERROR(IF(I1637=1,INDEX( {"chinese","english","math","physics","chemistry","biology","politics","history","geography"},MATCH(C1637,{"语文","英语","数学","物理","化学","生物","政治","历史","地理"},0)),IF(I1637=2,INDEX(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1637,{"单项选择","阅读理解","信息匹配","完形填空","短文填空","单句填空","短文改错","单句改错","句型转换","翻译短语","翻译句子","词汇/短语及固搭","完成句子","听力"},0)),"")), "")</f>
        <v/>
      </c>
      <c r="E1637" s="21" t="str">
        <f t="shared" si="208"/>
        <v>知识点</v>
      </c>
      <c r="F1637" s="21" t="str">
        <f t="shared" si="209"/>
        <v>恰</v>
      </c>
      <c r="G1637" s="21" t="str">
        <f>INDEX( {"body","discipline","area","topic","point"},MATCH(E1637,{"知识体","知识域","知识区","知识主题","知识点"},0))</f>
        <v>point</v>
      </c>
      <c r="H1637" s="21" t="str">
        <f>INDEX( {"super","just","sub","infras"},MATCH(F1637,{"超","恰","亚","次"},0))</f>
        <v>just</v>
      </c>
      <c r="I1637" s="21">
        <f>MATCH(E1637,{"知识体","知识域","知识区","知识主题","知识点"},0)-1</f>
        <v>4</v>
      </c>
      <c r="J1637" s="21">
        <f>MATCH(F1637,{"超","恰","亚","次"},0)-1</f>
        <v>1</v>
      </c>
      <c r="K1637" s="21" t="str">
        <f t="shared" si="210"/>
        <v>生物</v>
      </c>
      <c r="L1637" s="26" t="s">
        <v>2450</v>
      </c>
      <c r="M1637" s="23"/>
      <c r="N1637" s="23"/>
      <c r="O1637" s="24" t="str">
        <f t="shared" si="211"/>
        <v xml:space="preserve">
  - 
    name:  果胶酶在果汁生产中的作用
    title:  果胶酶在果汁生产中的作用
    description: 
    koLyro: point
    koLyri:  just
    son: </v>
      </c>
      <c r="P1637" s="27" t="str">
        <f t="shared" si="207"/>
        <v xml:space="preserve">
          - 
            name:  果胶酶在果汁生产中的作用
            title:  果胶酶在果汁生产中的作用
            description: 
            koLyro: point
            koLyri:  just
            son: </v>
      </c>
    </row>
    <row r="1638" spans="1:16" ht="15" customHeight="1">
      <c r="A1638" s="20">
        <f t="shared" si="201"/>
        <v>5</v>
      </c>
      <c r="B1638" s="21" t="str">
        <f t="shared" si="202"/>
        <v>知识亚点</v>
      </c>
      <c r="C1638" s="21" t="str">
        <f t="shared" si="203"/>
        <v>果胶与果胶酶</v>
      </c>
      <c r="D1638" s="21" t="str">
        <f>IFERROR(IF(I1638=1,INDEX( {"chinese","english","math","physics","chemistry","biology","politics","history","geography"},MATCH(C1638,{"语文","英语","数学","物理","化学","生物","政治","历史","地理"},0)),IF(I1638=2,INDEX(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1638,{"单项选择","阅读理解","信息匹配","完形填空","短文填空","单句填空","短文改错","单句改错","句型转换","翻译短语","翻译句子","词汇/短语及固搭","完成句子","听力"},0)),"")), "")</f>
        <v/>
      </c>
      <c r="E1638" s="21" t="str">
        <f t="shared" si="208"/>
        <v>知识点</v>
      </c>
      <c r="F1638" s="21" t="str">
        <f t="shared" si="209"/>
        <v>亚</v>
      </c>
      <c r="G1638" s="21" t="str">
        <f>INDEX( {"body","discipline","area","topic","point"},MATCH(E1638,{"知识体","知识域","知识区","知识主题","知识点"},0))</f>
        <v>point</v>
      </c>
      <c r="H1638" s="21" t="str">
        <f>INDEX( {"super","just","sub","infras"},MATCH(F1638,{"超","恰","亚","次"},0))</f>
        <v>sub</v>
      </c>
      <c r="I1638" s="21">
        <f>MATCH(E1638,{"知识体","知识域","知识区","知识主题","知识点"},0)-1</f>
        <v>4</v>
      </c>
      <c r="J1638" s="21">
        <f>MATCH(F1638,{"超","恰","亚","次"},0)-1</f>
        <v>2</v>
      </c>
      <c r="K1638" s="21" t="str">
        <f t="shared" si="210"/>
        <v>生物</v>
      </c>
      <c r="L1638" s="26" t="s">
        <v>2451</v>
      </c>
      <c r="M1638" s="23"/>
      <c r="N1638" s="23"/>
      <c r="O1638" s="24" t="str">
        <f t="shared" si="211"/>
        <v xml:space="preserve">
  - 
    name:  果胶与果胶酶
    title:  果胶与果胶酶
    description: 
    koLyro: point
    koLyri:  sub
    son: </v>
      </c>
      <c r="P1638" s="27" t="str">
        <f t="shared" ref="P1605:P1668" si="212">SUBSTITUTE(O1638,CHAR(10),CHAR(10)&amp;REPT("  ",A1638))</f>
        <v xml:space="preserve">
            - 
              name:  果胶与果胶酶
              title:  果胶与果胶酶
              description: 
              koLyro: point
              koLyri:  sub
              son: </v>
      </c>
    </row>
    <row r="1639" spans="1:16" ht="15" customHeight="1">
      <c r="A1639" s="20">
        <f t="shared" si="201"/>
        <v>5</v>
      </c>
      <c r="B1639" s="21" t="str">
        <f t="shared" si="202"/>
        <v>知识亚点</v>
      </c>
      <c r="C1639" s="21" t="str">
        <f t="shared" si="203"/>
        <v>探究果胶酶的最适用量</v>
      </c>
      <c r="D1639" s="21" t="str">
        <f>IFERROR(IF(I1639=1,INDEX( {"chinese","english","math","physics","chemistry","biology","politics","history","geography"},MATCH(C1639,{"语文","英语","数学","物理","化学","生物","政治","历史","地理"},0)),IF(I1639=2,INDEX(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1639,{"单项选择","阅读理解","信息匹配","完形填空","短文填空","单句填空","短文改错","单句改错","句型转换","翻译短语","翻译句子","词汇/短语及固搭","完成句子","听力"},0)),"")), "")</f>
        <v/>
      </c>
      <c r="E1639" s="21" t="str">
        <f t="shared" si="208"/>
        <v>知识点</v>
      </c>
      <c r="F1639" s="21" t="str">
        <f t="shared" si="209"/>
        <v>亚</v>
      </c>
      <c r="G1639" s="21" t="str">
        <f>INDEX( {"body","discipline","area","topic","point"},MATCH(E1639,{"知识体","知识域","知识区","知识主题","知识点"},0))</f>
        <v>point</v>
      </c>
      <c r="H1639" s="21" t="str">
        <f>INDEX( {"super","just","sub","infras"},MATCH(F1639,{"超","恰","亚","次"},0))</f>
        <v>sub</v>
      </c>
      <c r="I1639" s="21">
        <f>MATCH(E1639,{"知识体","知识域","知识区","知识主题","知识点"},0)-1</f>
        <v>4</v>
      </c>
      <c r="J1639" s="21">
        <f>MATCH(F1639,{"超","恰","亚","次"},0)-1</f>
        <v>2</v>
      </c>
      <c r="K1639" s="21" t="str">
        <f t="shared" si="210"/>
        <v>生物</v>
      </c>
      <c r="L1639" s="26" t="s">
        <v>2452</v>
      </c>
      <c r="M1639" s="23"/>
      <c r="N1639" s="23"/>
      <c r="O1639" s="24" t="str">
        <f t="shared" si="211"/>
        <v xml:space="preserve">
  - 
    name:  探究果胶酶的最适用量
    title:  探究果胶酶的最适用量
    description: 
    koLyro: point
    koLyri:  sub
    son: </v>
      </c>
      <c r="P1639" s="27" t="str">
        <f t="shared" si="212"/>
        <v xml:space="preserve">
            - 
              name:  探究果胶酶的最适用量
              title:  探究果胶酶的最适用量
              description: 
              koLyro: point
              koLyri:  sub
              son: </v>
      </c>
    </row>
    <row r="1640" spans="1:16" ht="15" customHeight="1">
      <c r="A1640" s="20">
        <f t="shared" si="201"/>
        <v>5</v>
      </c>
      <c r="B1640" s="21" t="str">
        <f t="shared" si="202"/>
        <v>知识亚点</v>
      </c>
      <c r="C1640" s="21" t="str">
        <f t="shared" si="203"/>
        <v>酶的活性与影响酶活性的因素</v>
      </c>
      <c r="D1640" s="21" t="str">
        <f>IFERROR(IF(I1640=1,INDEX( {"chinese","english","math","physics","chemistry","biology","politics","history","geography"},MATCH(C1640,{"语文","英语","数学","物理","化学","生物","政治","历史","地理"},0)),IF(I1640=2,INDEX(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1640,{"单项选择","阅读理解","信息匹配","完形填空","短文填空","单句填空","短文改错","单句改错","句型转换","翻译短语","翻译句子","词汇/短语及固搭","完成句子","听力"},0)),"")), "")</f>
        <v/>
      </c>
      <c r="E1640" s="21" t="str">
        <f t="shared" si="208"/>
        <v>知识点</v>
      </c>
      <c r="F1640" s="21" t="str">
        <f t="shared" si="209"/>
        <v>亚</v>
      </c>
      <c r="G1640" s="21" t="str">
        <f>INDEX( {"body","discipline","area","topic","point"},MATCH(E1640,{"知识体","知识域","知识区","知识主题","知识点"},0))</f>
        <v>point</v>
      </c>
      <c r="H1640" s="21" t="str">
        <f>INDEX( {"super","just","sub","infras"},MATCH(F1640,{"超","恰","亚","次"},0))</f>
        <v>sub</v>
      </c>
      <c r="I1640" s="21">
        <f>MATCH(E1640,{"知识体","知识域","知识区","知识主题","知识点"},0)-1</f>
        <v>4</v>
      </c>
      <c r="J1640" s="21">
        <f>MATCH(F1640,{"超","恰","亚","次"},0)-1</f>
        <v>2</v>
      </c>
      <c r="K1640" s="21" t="str">
        <f t="shared" si="210"/>
        <v>生物</v>
      </c>
      <c r="L1640" s="26" t="s">
        <v>2453</v>
      </c>
      <c r="M1640" s="23"/>
      <c r="N1640" s="23"/>
      <c r="O1640" s="24" t="str">
        <f t="shared" si="211"/>
        <v xml:space="preserve">
  - 
    name:  酶的活性与影响酶活性的因素
    title:  酶的活性与影响酶活性的因素
    description: 
    koLyro: point
    koLyri:  sub
    son: </v>
      </c>
      <c r="P1640" s="27" t="str">
        <f t="shared" si="212"/>
        <v xml:space="preserve">
            - 
              name:  酶的活性与影响酶活性的因素
              title:  酶的活性与影响酶活性的因素
              description: 
              koLyro: point
              koLyri:  sub
              son: </v>
      </c>
    </row>
    <row r="1641" spans="1:16" ht="15" customHeight="1">
      <c r="A1641" s="20">
        <f t="shared" si="201"/>
        <v>5</v>
      </c>
      <c r="B1641" s="21" t="str">
        <f t="shared" si="202"/>
        <v>知识亚点</v>
      </c>
      <c r="C1641" s="21" t="str">
        <f t="shared" si="203"/>
        <v>探究温度和pH对果胶酶活性的影响</v>
      </c>
      <c r="D1641" s="21" t="str">
        <f>IFERROR(IF(I1641=1,INDEX( {"chinese","english","math","physics","chemistry","biology","politics","history","geography"},MATCH(C1641,{"语文","英语","数学","物理","化学","生物","政治","历史","地理"},0)),IF(I1641=2,INDEX(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1641,{"单项选择","阅读理解","信息匹配","完形填空","短文填空","单句填空","短文改错","单句改错","句型转换","翻译短语","翻译句子","词汇/短语及固搭","完成句子","听力"},0)),"")), "")</f>
        <v/>
      </c>
      <c r="E1641" s="21" t="str">
        <f t="shared" si="208"/>
        <v>知识点</v>
      </c>
      <c r="F1641" s="21" t="str">
        <f t="shared" si="209"/>
        <v>亚</v>
      </c>
      <c r="G1641" s="21" t="str">
        <f>INDEX( {"body","discipline","area","topic","point"},MATCH(E1641,{"知识体","知识域","知识区","知识主题","知识点"},0))</f>
        <v>point</v>
      </c>
      <c r="H1641" s="21" t="str">
        <f>INDEX( {"super","just","sub","infras"},MATCH(F1641,{"超","恰","亚","次"},0))</f>
        <v>sub</v>
      </c>
      <c r="I1641" s="21">
        <f>MATCH(E1641,{"知识体","知识域","知识区","知识主题","知识点"},0)-1</f>
        <v>4</v>
      </c>
      <c r="J1641" s="21">
        <f>MATCH(F1641,{"超","恰","亚","次"},0)-1</f>
        <v>2</v>
      </c>
      <c r="K1641" s="21" t="str">
        <f t="shared" si="210"/>
        <v>生物</v>
      </c>
      <c r="L1641" s="26" t="s">
        <v>2454</v>
      </c>
      <c r="M1641" s="23"/>
      <c r="N1641" s="23"/>
      <c r="O1641" s="24" t="str">
        <f t="shared" si="211"/>
        <v xml:space="preserve">
  - 
    name:  探究温度和pH对果胶酶活性的影响
    title:  探究温度和pH对果胶酶活性的影响
    description: 
    koLyro: point
    koLyri:  sub
    son: </v>
      </c>
      <c r="P1641" s="27" t="str">
        <f t="shared" si="212"/>
        <v xml:space="preserve">
            - 
              name:  探究温度和pH对果胶酶活性的影响
              title:  探究温度和pH对果胶酶活性的影响
              description: 
              koLyro: point
              koLyri:  sub
              son: </v>
      </c>
    </row>
    <row r="1642" spans="1:16" ht="15" customHeight="1">
      <c r="A1642" s="20">
        <f t="shared" si="201"/>
        <v>4</v>
      </c>
      <c r="B1642" s="21" t="str">
        <f t="shared" si="202"/>
        <v>知识点</v>
      </c>
      <c r="C1642" s="21" t="str">
        <f t="shared" si="203"/>
        <v>探讨加酶洗衣粉的洗涤效果</v>
      </c>
      <c r="D1642" s="21" t="str">
        <f>IFERROR(IF(I1642=1,INDEX( {"chinese","english","math","physics","chemistry","biology","politics","history","geography"},MATCH(C1642,{"语文","英语","数学","物理","化学","生物","政治","历史","地理"},0)),IF(I1642=2,INDEX(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1642,{"单项选择","阅读理解","信息匹配","完形填空","短文填空","单句填空","短文改错","单句改错","句型转换","翻译短语","翻译句子","词汇/短语及固搭","完成句子","听力"},0)),"")), "")</f>
        <v/>
      </c>
      <c r="E1642" s="21" t="str">
        <f t="shared" si="208"/>
        <v>知识点</v>
      </c>
      <c r="F1642" s="21" t="str">
        <f t="shared" si="209"/>
        <v>恰</v>
      </c>
      <c r="G1642" s="21" t="str">
        <f>INDEX( {"body","discipline","area","topic","point"},MATCH(E1642,{"知识体","知识域","知识区","知识主题","知识点"},0))</f>
        <v>point</v>
      </c>
      <c r="H1642" s="21" t="str">
        <f>INDEX( {"super","just","sub","infras"},MATCH(F1642,{"超","恰","亚","次"},0))</f>
        <v>just</v>
      </c>
      <c r="I1642" s="21">
        <f>MATCH(E1642,{"知识体","知识域","知识区","知识主题","知识点"},0)-1</f>
        <v>4</v>
      </c>
      <c r="J1642" s="21">
        <f>MATCH(F1642,{"超","恰","亚","次"},0)-1</f>
        <v>1</v>
      </c>
      <c r="K1642" s="21" t="str">
        <f t="shared" si="210"/>
        <v>生物</v>
      </c>
      <c r="L1642" s="26" t="s">
        <v>2455</v>
      </c>
      <c r="M1642" s="23"/>
      <c r="N1642" s="23"/>
      <c r="O1642" s="24" t="str">
        <f t="shared" si="211"/>
        <v xml:space="preserve">
  - 
    name:  探讨加酶洗衣粉的洗涤效果
    title:  探讨加酶洗衣粉的洗涤效果
    description: 
    koLyro: point
    koLyri:  just
    son: </v>
      </c>
      <c r="P1642" s="27" t="str">
        <f t="shared" si="212"/>
        <v xml:space="preserve">
          - 
            name:  探讨加酶洗衣粉的洗涤效果
            title:  探讨加酶洗衣粉的洗涤效果
            description: 
            koLyro: point
            koLyri:  just
            son: </v>
      </c>
    </row>
    <row r="1643" spans="1:16" ht="15" customHeight="1">
      <c r="A1643" s="20">
        <f t="shared" si="201"/>
        <v>5</v>
      </c>
      <c r="B1643" s="21" t="str">
        <f t="shared" si="202"/>
        <v>知识亚点</v>
      </c>
      <c r="C1643" s="21" t="str">
        <f t="shared" si="203"/>
        <v>加酶洗衣粉</v>
      </c>
      <c r="D1643" s="21" t="str">
        <f>IFERROR(IF(I1643=1,INDEX( {"chinese","english","math","physics","chemistry","biology","politics","history","geography"},MATCH(C1643,{"语文","英语","数学","物理","化学","生物","政治","历史","地理"},0)),IF(I1643=2,INDEX(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1643,{"单项选择","阅读理解","信息匹配","完形填空","短文填空","单句填空","短文改错","单句改错","句型转换","翻译短语","翻译句子","词汇/短语及固搭","完成句子","听力"},0)),"")), "")</f>
        <v/>
      </c>
      <c r="E1643" s="21" t="str">
        <f t="shared" si="208"/>
        <v>知识点</v>
      </c>
      <c r="F1643" s="21" t="str">
        <f t="shared" si="209"/>
        <v>亚</v>
      </c>
      <c r="G1643" s="21" t="str">
        <f>INDEX( {"body","discipline","area","topic","point"},MATCH(E1643,{"知识体","知识域","知识区","知识主题","知识点"},0))</f>
        <v>point</v>
      </c>
      <c r="H1643" s="21" t="str">
        <f>INDEX( {"super","just","sub","infras"},MATCH(F1643,{"超","恰","亚","次"},0))</f>
        <v>sub</v>
      </c>
      <c r="I1643" s="21">
        <f>MATCH(E1643,{"知识体","知识域","知识区","知识主题","知识点"},0)-1</f>
        <v>4</v>
      </c>
      <c r="J1643" s="21">
        <f>MATCH(F1643,{"超","恰","亚","次"},0)-1</f>
        <v>2</v>
      </c>
      <c r="K1643" s="21" t="str">
        <f t="shared" si="210"/>
        <v>生物</v>
      </c>
      <c r="L1643" s="26" t="s">
        <v>2456</v>
      </c>
      <c r="M1643" s="23"/>
      <c r="N1643" s="23"/>
      <c r="O1643" s="24" t="str">
        <f t="shared" si="211"/>
        <v xml:space="preserve">
  - 
    name:  加酶洗衣粉
    title:  加酶洗衣粉
    description: 
    koLyro: point
    koLyri:  sub
    son: </v>
      </c>
      <c r="P1643" s="27" t="str">
        <f t="shared" si="212"/>
        <v xml:space="preserve">
            - 
              name:  加酶洗衣粉
              title:  加酶洗衣粉
              description: 
              koLyro: point
              koLyri:  sub
              son: </v>
      </c>
    </row>
    <row r="1644" spans="1:16" ht="15" customHeight="1">
      <c r="A1644" s="20">
        <f t="shared" si="201"/>
        <v>5</v>
      </c>
      <c r="B1644" s="21" t="str">
        <f t="shared" si="202"/>
        <v>知识亚点</v>
      </c>
      <c r="C1644" s="21" t="str">
        <f t="shared" si="203"/>
        <v>加酶洗衣粉洗衣效果的探究实验设计</v>
      </c>
      <c r="D1644" s="21" t="str">
        <f>IFERROR(IF(I1644=1,INDEX( {"chinese","english","math","physics","chemistry","biology","politics","history","geography"},MATCH(C1644,{"语文","英语","数学","物理","化学","生物","政治","历史","地理"},0)),IF(I1644=2,INDEX(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1644,{"单项选择","阅读理解","信息匹配","完形填空","短文填空","单句填空","短文改错","单句改错","句型转换","翻译短语","翻译句子","词汇/短语及固搭","完成句子","听力"},0)),"")), "")</f>
        <v/>
      </c>
      <c r="E1644" s="21" t="str">
        <f t="shared" si="208"/>
        <v>知识点</v>
      </c>
      <c r="F1644" s="21" t="str">
        <f t="shared" si="209"/>
        <v>亚</v>
      </c>
      <c r="G1644" s="21" t="str">
        <f>INDEX( {"body","discipline","area","topic","point"},MATCH(E1644,{"知识体","知识域","知识区","知识主题","知识点"},0))</f>
        <v>point</v>
      </c>
      <c r="H1644" s="21" t="str">
        <f>INDEX( {"super","just","sub","infras"},MATCH(F1644,{"超","恰","亚","次"},0))</f>
        <v>sub</v>
      </c>
      <c r="I1644" s="21">
        <f>MATCH(E1644,{"知识体","知识域","知识区","知识主题","知识点"},0)-1</f>
        <v>4</v>
      </c>
      <c r="J1644" s="21">
        <f>MATCH(F1644,{"超","恰","亚","次"},0)-1</f>
        <v>2</v>
      </c>
      <c r="K1644" s="21" t="str">
        <f t="shared" si="210"/>
        <v>生物</v>
      </c>
      <c r="L1644" s="26" t="s">
        <v>2457</v>
      </c>
      <c r="M1644" s="23"/>
      <c r="N1644" s="23"/>
      <c r="O1644" s="24" t="str">
        <f t="shared" si="211"/>
        <v xml:space="preserve">
  - 
    name:  加酶洗衣粉洗衣效果的探究实验设计
    title:  加酶洗衣粉洗衣效果的探究实验设计
    description: 
    koLyro: point
    koLyri:  sub
    son: </v>
      </c>
      <c r="P1644" s="27" t="str">
        <f t="shared" si="212"/>
        <v xml:space="preserve">
            - 
              name:  加酶洗衣粉洗衣效果的探究实验设计
              title:  加酶洗衣粉洗衣效果的探究实验设计
              description: 
              koLyro: point
              koLyri:  sub
              son: </v>
      </c>
    </row>
    <row r="1645" spans="1:16" ht="15" customHeight="1">
      <c r="A1645" s="20">
        <f t="shared" si="201"/>
        <v>4</v>
      </c>
      <c r="B1645" s="21" t="str">
        <f t="shared" si="202"/>
        <v>知识点</v>
      </c>
      <c r="C1645" s="21" t="str">
        <f t="shared" si="203"/>
        <v>固定化酶与固定化细胞</v>
      </c>
      <c r="D1645" s="21" t="str">
        <f>IFERROR(IF(I1645=1,INDEX( {"chinese","english","math","physics","chemistry","biology","politics","history","geography"},MATCH(C1645,{"语文","英语","数学","物理","化学","生物","政治","历史","地理"},0)),IF(I1645=2,INDEX(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1645,{"单项选择","阅读理解","信息匹配","完形填空","短文填空","单句填空","短文改错","单句改错","句型转换","翻译短语","翻译句子","词汇/短语及固搭","完成句子","听力"},0)),"")), "")</f>
        <v/>
      </c>
      <c r="E1645" s="21" t="str">
        <f t="shared" si="208"/>
        <v>知识点</v>
      </c>
      <c r="F1645" s="21" t="str">
        <f t="shared" si="209"/>
        <v>恰</v>
      </c>
      <c r="G1645" s="21" t="str">
        <f>INDEX( {"body","discipline","area","topic","point"},MATCH(E1645,{"知识体","知识域","知识区","知识主题","知识点"},0))</f>
        <v>point</v>
      </c>
      <c r="H1645" s="21" t="str">
        <f>INDEX( {"super","just","sub","infras"},MATCH(F1645,{"超","恰","亚","次"},0))</f>
        <v>just</v>
      </c>
      <c r="I1645" s="21">
        <f>MATCH(E1645,{"知识体","知识域","知识区","知识主题","知识点"},0)-1</f>
        <v>4</v>
      </c>
      <c r="J1645" s="21">
        <f>MATCH(F1645,{"超","恰","亚","次"},0)-1</f>
        <v>1</v>
      </c>
      <c r="K1645" s="21" t="str">
        <f t="shared" si="210"/>
        <v>生物</v>
      </c>
      <c r="L1645" s="26" t="s">
        <v>2458</v>
      </c>
      <c r="M1645" s="23"/>
      <c r="N1645" s="23"/>
      <c r="O1645" s="24" t="str">
        <f t="shared" si="211"/>
        <v xml:space="preserve">
  - 
    name:  固定化酶与固定化细胞
    title:  固定化酶与固定化细胞
    description: 
    koLyro: point
    koLyri:  just
    son: </v>
      </c>
      <c r="P1645" s="27" t="str">
        <f t="shared" si="212"/>
        <v xml:space="preserve">
          - 
            name:  固定化酶与固定化细胞
            title:  固定化酶与固定化细胞
            description: 
            koLyro: point
            koLyri:  just
            son: </v>
      </c>
    </row>
    <row r="1646" spans="1:16" ht="15" customHeight="1">
      <c r="A1646" s="20">
        <f t="shared" si="201"/>
        <v>3</v>
      </c>
      <c r="B1646" s="21" t="str">
        <f t="shared" si="202"/>
        <v>知识主题</v>
      </c>
      <c r="C1646" s="21" t="str">
        <f t="shared" si="203"/>
        <v>专题5 DNA和蛋白质技术</v>
      </c>
      <c r="D1646" s="21" t="str">
        <f>IFERROR(IF(I1646=1,INDEX( {"chinese","english","math","physics","chemistry","biology","politics","history","geography"},MATCH(C1646,{"语文","英语","数学","物理","化学","生物","政治","历史","地理"},0)),IF(I1646=2,INDEX(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1646,{"单项选择","阅读理解","信息匹配","完形填空","短文填空","单句填空","短文改错","单句改错","句型转换","翻译短语","翻译句子","词汇/短语及固搭","完成句子","听力"},0)),"")), "")</f>
        <v/>
      </c>
      <c r="E1646" s="21" t="str">
        <f t="shared" si="208"/>
        <v>知识主题</v>
      </c>
      <c r="F1646" s="21" t="str">
        <f t="shared" si="209"/>
        <v>恰</v>
      </c>
      <c r="G1646" s="21" t="str">
        <f>INDEX( {"body","discipline","area","topic","point"},MATCH(E1646,{"知识体","知识域","知识区","知识主题","知识点"},0))</f>
        <v>topic</v>
      </c>
      <c r="H1646" s="21" t="str">
        <f>INDEX( {"super","just","sub","infras"},MATCH(F1646,{"超","恰","亚","次"},0))</f>
        <v>just</v>
      </c>
      <c r="I1646" s="21">
        <f>MATCH(E1646,{"知识体","知识域","知识区","知识主题","知识点"},0)-1</f>
        <v>3</v>
      </c>
      <c r="J1646" s="21">
        <f>MATCH(F1646,{"超","恰","亚","次"},0)-1</f>
        <v>1</v>
      </c>
      <c r="K1646" s="21" t="str">
        <f t="shared" si="210"/>
        <v>生物</v>
      </c>
      <c r="L1646" s="26" t="s">
        <v>2459</v>
      </c>
      <c r="M1646" s="23"/>
      <c r="N1646" s="23"/>
      <c r="O1646" s="24" t="str">
        <f t="shared" si="211"/>
        <v xml:space="preserve">
  - 
    name:  专题5 DNA和蛋白质技术
    title:  专题5 DNA和蛋白质技术
    description: 
    koLyro: topic
    koLyri:  just
    son: </v>
      </c>
      <c r="P1646" s="27" t="str">
        <f t="shared" si="212"/>
        <v xml:space="preserve">
        - 
          name:  专题5 DNA和蛋白质技术
          title:  专题5 DNA和蛋白质技术
          description: 
          koLyro: topic
          koLyri:  just
          son: </v>
      </c>
    </row>
    <row r="1647" spans="1:16" ht="15" customHeight="1">
      <c r="A1647" s="20">
        <f t="shared" si="201"/>
        <v>4</v>
      </c>
      <c r="B1647" s="21" t="str">
        <f t="shared" si="202"/>
        <v>知识点</v>
      </c>
      <c r="C1647" s="21" t="str">
        <f t="shared" si="203"/>
        <v>DNA的粗提取与鉴定</v>
      </c>
      <c r="D1647" s="21" t="str">
        <f>IFERROR(IF(I1647=1,INDEX( {"chinese","english","math","physics","chemistry","biology","politics","history","geography"},MATCH(C1647,{"语文","英语","数学","物理","化学","生物","政治","历史","地理"},0)),IF(I1647=2,INDEX(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1647,{"单项选择","阅读理解","信息匹配","完形填空","短文填空","单句填空","短文改错","单句改错","句型转换","翻译短语","翻译句子","词汇/短语及固搭","完成句子","听力"},0)),"")), "")</f>
        <v/>
      </c>
      <c r="E1647" s="21" t="str">
        <f t="shared" si="208"/>
        <v>知识点</v>
      </c>
      <c r="F1647" s="21" t="str">
        <f t="shared" si="209"/>
        <v>恰</v>
      </c>
      <c r="G1647" s="21" t="str">
        <f>INDEX( {"body","discipline","area","topic","point"},MATCH(E1647,{"知识体","知识域","知识区","知识主题","知识点"},0))</f>
        <v>point</v>
      </c>
      <c r="H1647" s="21" t="str">
        <f>INDEX( {"super","just","sub","infras"},MATCH(F1647,{"超","恰","亚","次"},0))</f>
        <v>just</v>
      </c>
      <c r="I1647" s="21">
        <f>MATCH(E1647,{"知识体","知识域","知识区","知识主题","知识点"},0)-1</f>
        <v>4</v>
      </c>
      <c r="J1647" s="21">
        <f>MATCH(F1647,{"超","恰","亚","次"},0)-1</f>
        <v>1</v>
      </c>
      <c r="K1647" s="21" t="str">
        <f t="shared" si="210"/>
        <v>生物</v>
      </c>
      <c r="L1647" s="26" t="s">
        <v>2460</v>
      </c>
      <c r="M1647" s="23"/>
      <c r="N1647" s="23"/>
      <c r="O1647" s="24" t="str">
        <f t="shared" si="211"/>
        <v xml:space="preserve">
  - 
    name:  DNA的粗提取与鉴定
    title:  DNA的粗提取与鉴定
    description: 
    koLyro: point
    koLyri:  just
    son: </v>
      </c>
      <c r="P1647" s="27" t="str">
        <f t="shared" si="212"/>
        <v xml:space="preserve">
          - 
            name:  DNA的粗提取与鉴定
            title:  DNA的粗提取与鉴定
            description: 
            koLyro: point
            koLyri:  just
            son: </v>
      </c>
    </row>
    <row r="1648" spans="1:16" ht="15" customHeight="1">
      <c r="A1648" s="20">
        <f t="shared" si="201"/>
        <v>5</v>
      </c>
      <c r="B1648" s="21" t="str">
        <f t="shared" si="202"/>
        <v>知识亚点</v>
      </c>
      <c r="C1648" s="21" t="str">
        <f t="shared" si="203"/>
        <v>DNA粗提取</v>
      </c>
      <c r="D1648" s="21" t="str">
        <f>IFERROR(IF(I1648=1,INDEX( {"chinese","english","math","physics","chemistry","biology","politics","history","geography"},MATCH(C1648,{"语文","英语","数学","物理","化学","生物","政治","历史","地理"},0)),IF(I1648=2,INDEX(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1648,{"单项选择","阅读理解","信息匹配","完形填空","短文填空","单句填空","短文改错","单句改错","句型转换","翻译短语","翻译句子","词汇/短语及固搭","完成句子","听力"},0)),"")), "")</f>
        <v/>
      </c>
      <c r="E1648" s="21" t="str">
        <f t="shared" si="208"/>
        <v>知识点</v>
      </c>
      <c r="F1648" s="21" t="str">
        <f t="shared" si="209"/>
        <v>亚</v>
      </c>
      <c r="G1648" s="21" t="str">
        <f>INDEX( {"body","discipline","area","topic","point"},MATCH(E1648,{"知识体","知识域","知识区","知识主题","知识点"},0))</f>
        <v>point</v>
      </c>
      <c r="H1648" s="21" t="str">
        <f>INDEX( {"super","just","sub","infras"},MATCH(F1648,{"超","恰","亚","次"},0))</f>
        <v>sub</v>
      </c>
      <c r="I1648" s="21">
        <f>MATCH(E1648,{"知识体","知识域","知识区","知识主题","知识点"},0)-1</f>
        <v>4</v>
      </c>
      <c r="J1648" s="21">
        <f>MATCH(F1648,{"超","恰","亚","次"},0)-1</f>
        <v>2</v>
      </c>
      <c r="K1648" s="21" t="str">
        <f t="shared" si="210"/>
        <v>生物</v>
      </c>
      <c r="L1648" s="26" t="s">
        <v>2461</v>
      </c>
      <c r="M1648" s="23"/>
      <c r="N1648" s="23"/>
      <c r="O1648" s="24" t="str">
        <f t="shared" si="211"/>
        <v xml:space="preserve">
  - 
    name:  DNA粗提取
    title:  DNA粗提取
    description: 
    koLyro: point
    koLyri:  sub
    son: </v>
      </c>
      <c r="P1648" s="27" t="str">
        <f t="shared" si="212"/>
        <v xml:space="preserve">
            - 
              name:  DNA粗提取
              title:  DNA粗提取
              description: 
              koLyro: point
              koLyri:  sub
              son: </v>
      </c>
    </row>
    <row r="1649" spans="1:16" ht="15" customHeight="1">
      <c r="A1649" s="20">
        <f t="shared" si="201"/>
        <v>5</v>
      </c>
      <c r="B1649" s="21" t="str">
        <f t="shared" si="202"/>
        <v>知识亚点</v>
      </c>
      <c r="C1649" s="21" t="str">
        <f t="shared" si="203"/>
        <v>DNA的鉴定方法</v>
      </c>
      <c r="D1649" s="21" t="str">
        <f>IFERROR(IF(I1649=1,INDEX( {"chinese","english","math","physics","chemistry","biology","politics","history","geography"},MATCH(C1649,{"语文","英语","数学","物理","化学","生物","政治","历史","地理"},0)),IF(I1649=2,INDEX(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1649,{"单项选择","阅读理解","信息匹配","完形填空","短文填空","单句填空","短文改错","单句改错","句型转换","翻译短语","翻译句子","词汇/短语及固搭","完成句子","听力"},0)),"")), "")</f>
        <v/>
      </c>
      <c r="E1649" s="21" t="str">
        <f t="shared" si="208"/>
        <v>知识点</v>
      </c>
      <c r="F1649" s="21" t="str">
        <f t="shared" si="209"/>
        <v>亚</v>
      </c>
      <c r="G1649" s="21" t="str">
        <f>INDEX( {"body","discipline","area","topic","point"},MATCH(E1649,{"知识体","知识域","知识区","知识主题","知识点"},0))</f>
        <v>point</v>
      </c>
      <c r="H1649" s="21" t="str">
        <f>INDEX( {"super","just","sub","infras"},MATCH(F1649,{"超","恰","亚","次"},0))</f>
        <v>sub</v>
      </c>
      <c r="I1649" s="21">
        <f>MATCH(E1649,{"知识体","知识域","知识区","知识主题","知识点"},0)-1</f>
        <v>4</v>
      </c>
      <c r="J1649" s="21">
        <f>MATCH(F1649,{"超","恰","亚","次"},0)-1</f>
        <v>2</v>
      </c>
      <c r="K1649" s="21" t="str">
        <f t="shared" si="210"/>
        <v>生物</v>
      </c>
      <c r="L1649" s="26" t="s">
        <v>2462</v>
      </c>
      <c r="M1649" s="23"/>
      <c r="N1649" s="23"/>
      <c r="O1649" s="24" t="str">
        <f t="shared" si="211"/>
        <v xml:space="preserve">
  - 
    name:  DNA的鉴定方法
    title:  DNA的鉴定方法
    description: 
    koLyro: point
    koLyri:  sub
    son: </v>
      </c>
      <c r="P1649" s="27" t="str">
        <f t="shared" si="212"/>
        <v xml:space="preserve">
            - 
              name:  DNA的鉴定方法
              title:  DNA的鉴定方法
              description: 
              koLyro: point
              koLyri:  sub
              son: </v>
      </c>
    </row>
    <row r="1650" spans="1:16" ht="15" customHeight="1">
      <c r="A1650" s="20">
        <f t="shared" si="201"/>
        <v>4</v>
      </c>
      <c r="B1650" s="21" t="str">
        <f t="shared" si="202"/>
        <v>知识点</v>
      </c>
      <c r="C1650" s="21" t="str">
        <f t="shared" si="203"/>
        <v>多聚酶链式反应扩增DNA片段</v>
      </c>
      <c r="D1650" s="21" t="str">
        <f>IFERROR(IF(I1650=1,INDEX( {"chinese","english","math","physics","chemistry","biology","politics","history","geography"},MATCH(C1650,{"语文","英语","数学","物理","化学","生物","政治","历史","地理"},0)),IF(I1650=2,INDEX(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1650,{"单项选择","阅读理解","信息匹配","完形填空","短文填空","单句填空","短文改错","单句改错","句型转换","翻译短语","翻译句子","词汇/短语及固搭","完成句子","听力"},0)),"")), "")</f>
        <v/>
      </c>
      <c r="E1650" s="21" t="str">
        <f t="shared" si="208"/>
        <v>知识点</v>
      </c>
      <c r="F1650" s="21" t="str">
        <f t="shared" si="209"/>
        <v>恰</v>
      </c>
      <c r="G1650" s="21" t="str">
        <f>INDEX( {"body","discipline","area","topic","point"},MATCH(E1650,{"知识体","知识域","知识区","知识主题","知识点"},0))</f>
        <v>point</v>
      </c>
      <c r="H1650" s="21" t="str">
        <f>INDEX( {"super","just","sub","infras"},MATCH(F1650,{"超","恰","亚","次"},0))</f>
        <v>just</v>
      </c>
      <c r="I1650" s="21">
        <f>MATCH(E1650,{"知识体","知识域","知识区","知识主题","知识点"},0)-1</f>
        <v>4</v>
      </c>
      <c r="J1650" s="21">
        <f>MATCH(F1650,{"超","恰","亚","次"},0)-1</f>
        <v>1</v>
      </c>
      <c r="K1650" s="21" t="str">
        <f t="shared" si="210"/>
        <v>生物</v>
      </c>
      <c r="L1650" s="26" t="s">
        <v>2463</v>
      </c>
      <c r="M1650" s="23"/>
      <c r="N1650" s="23"/>
      <c r="O1650" s="24" t="str">
        <f t="shared" si="211"/>
        <v xml:space="preserve">
  - 
    name:  多聚酶链式反应扩增DNA片段
    title:  多聚酶链式反应扩增DNA片段
    description: 
    koLyro: point
    koLyri:  just
    son: </v>
      </c>
      <c r="P1650" s="27" t="str">
        <f t="shared" si="212"/>
        <v xml:space="preserve">
          - 
            name:  多聚酶链式反应扩增DNA片段
            title:  多聚酶链式反应扩增DNA片段
            description: 
            koLyro: point
            koLyri:  just
            son: </v>
      </c>
    </row>
    <row r="1651" spans="1:16" ht="15" customHeight="1">
      <c r="A1651" s="20">
        <f t="shared" si="201"/>
        <v>4</v>
      </c>
      <c r="B1651" s="21" t="str">
        <f t="shared" si="202"/>
        <v>知识点</v>
      </c>
      <c r="C1651" s="21" t="str">
        <f t="shared" si="203"/>
        <v>血红蛋白的提取和分离</v>
      </c>
      <c r="D1651" s="21" t="str">
        <f>IFERROR(IF(I1651=1,INDEX( {"chinese","english","math","physics","chemistry","biology","politics","history","geography"},MATCH(C1651,{"语文","英语","数学","物理","化学","生物","政治","历史","地理"},0)),IF(I1651=2,INDEX(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1651,{"单项选择","阅读理解","信息匹配","完形填空","短文填空","单句填空","短文改错","单句改错","句型转换","翻译短语","翻译句子","词汇/短语及固搭","完成句子","听力"},0)),"")), "")</f>
        <v/>
      </c>
      <c r="E1651" s="21" t="str">
        <f t="shared" si="208"/>
        <v>知识点</v>
      </c>
      <c r="F1651" s="21" t="str">
        <f t="shared" si="209"/>
        <v>恰</v>
      </c>
      <c r="G1651" s="21" t="str">
        <f>INDEX( {"body","discipline","area","topic","point"},MATCH(E1651,{"知识体","知识域","知识区","知识主题","知识点"},0))</f>
        <v>point</v>
      </c>
      <c r="H1651" s="21" t="str">
        <f>INDEX( {"super","just","sub","infras"},MATCH(F1651,{"超","恰","亚","次"},0))</f>
        <v>just</v>
      </c>
      <c r="I1651" s="21">
        <f>MATCH(E1651,{"知识体","知识域","知识区","知识主题","知识点"},0)-1</f>
        <v>4</v>
      </c>
      <c r="J1651" s="21">
        <f>MATCH(F1651,{"超","恰","亚","次"},0)-1</f>
        <v>1</v>
      </c>
      <c r="K1651" s="21" t="str">
        <f t="shared" si="210"/>
        <v>生物</v>
      </c>
      <c r="L1651" s="26" t="s">
        <v>2464</v>
      </c>
      <c r="M1651" s="23"/>
      <c r="N1651" s="23"/>
      <c r="O1651" s="24" t="str">
        <f t="shared" si="211"/>
        <v xml:space="preserve">
  - 
    name:  血红蛋白的提取和分离
    title:  血红蛋白的提取和分离
    description: 
    koLyro: point
    koLyri:  just
    son: </v>
      </c>
      <c r="P1651" s="27" t="str">
        <f t="shared" si="212"/>
        <v xml:space="preserve">
          - 
            name:  血红蛋白的提取和分离
            title:  血红蛋白的提取和分离
            description: 
            koLyro: point
            koLyri:  just
            son: </v>
      </c>
    </row>
    <row r="1652" spans="1:16" ht="15" customHeight="1">
      <c r="A1652" s="20">
        <f t="shared" si="201"/>
        <v>3</v>
      </c>
      <c r="B1652" s="21" t="str">
        <f t="shared" si="202"/>
        <v>知识主题</v>
      </c>
      <c r="C1652" s="21" t="str">
        <f t="shared" si="203"/>
        <v>专题6 植物有效成分的提取</v>
      </c>
      <c r="D1652" s="21" t="str">
        <f>IFERROR(IF(I1652=1,INDEX( {"chinese","english","math","physics","chemistry","biology","politics","history","geography"},MATCH(C1652,{"语文","英语","数学","物理","化学","生物","政治","历史","地理"},0)),IF(I1652=2,INDEX(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1652,{"单项选择","阅读理解","信息匹配","完形填空","短文填空","单句填空","短文改错","单句改错","句型转换","翻译短语","翻译句子","词汇/短语及固搭","完成句子","听力"},0)),"")), "")</f>
        <v/>
      </c>
      <c r="E1652" s="21" t="str">
        <f t="shared" si="208"/>
        <v>知识主题</v>
      </c>
      <c r="F1652" s="21" t="str">
        <f t="shared" si="209"/>
        <v>恰</v>
      </c>
      <c r="G1652" s="21" t="str">
        <f>INDEX( {"body","discipline","area","topic","point"},MATCH(E1652,{"知识体","知识域","知识区","知识主题","知识点"},0))</f>
        <v>topic</v>
      </c>
      <c r="H1652" s="21" t="str">
        <f>INDEX( {"super","just","sub","infras"},MATCH(F1652,{"超","恰","亚","次"},0))</f>
        <v>just</v>
      </c>
      <c r="I1652" s="21">
        <f>MATCH(E1652,{"知识体","知识域","知识区","知识主题","知识点"},0)-1</f>
        <v>3</v>
      </c>
      <c r="J1652" s="21">
        <f>MATCH(F1652,{"超","恰","亚","次"},0)-1</f>
        <v>1</v>
      </c>
      <c r="K1652" s="21" t="str">
        <f t="shared" si="210"/>
        <v>生物</v>
      </c>
      <c r="L1652" s="26" t="s">
        <v>2465</v>
      </c>
      <c r="M1652" s="23"/>
      <c r="N1652" s="23"/>
      <c r="O1652" s="24" t="str">
        <f t="shared" si="211"/>
        <v xml:space="preserve">
  - 
    name:  专题6 植物有效成分的提取
    title:  专题6 植物有效成分的提取
    description: 
    koLyro: topic
    koLyri:  just
    son: </v>
      </c>
      <c r="P1652" s="27" t="str">
        <f t="shared" si="212"/>
        <v xml:space="preserve">
        - 
          name:  专题6 植物有效成分的提取
          title:  专题6 植物有效成分的提取
          description: 
          koLyro: topic
          koLyri:  just
          son: </v>
      </c>
    </row>
    <row r="1653" spans="1:16" ht="15" customHeight="1">
      <c r="A1653" s="20">
        <f t="shared" si="201"/>
        <v>4</v>
      </c>
      <c r="B1653" s="21" t="str">
        <f t="shared" si="202"/>
        <v>知识点</v>
      </c>
      <c r="C1653" s="21" t="str">
        <f t="shared" si="203"/>
        <v>植物芳香油的提取</v>
      </c>
      <c r="D1653" s="21" t="str">
        <f>IFERROR(IF(I1653=1,INDEX( {"chinese","english","math","physics","chemistry","biology","politics","history","geography"},MATCH(C1653,{"语文","英语","数学","物理","化学","生物","政治","历史","地理"},0)),IF(I1653=2,INDEX(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1653,{"单项选择","阅读理解","信息匹配","完形填空","短文填空","单句填空","短文改错","单句改错","句型转换","翻译短语","翻译句子","词汇/短语及固搭","完成句子","听力"},0)),"")), "")</f>
        <v/>
      </c>
      <c r="E1653" s="21" t="str">
        <f t="shared" si="208"/>
        <v>知识点</v>
      </c>
      <c r="F1653" s="21" t="str">
        <f t="shared" si="209"/>
        <v>恰</v>
      </c>
      <c r="G1653" s="21" t="str">
        <f>INDEX( {"body","discipline","area","topic","point"},MATCH(E1653,{"知识体","知识域","知识区","知识主题","知识点"},0))</f>
        <v>point</v>
      </c>
      <c r="H1653" s="21" t="str">
        <f>INDEX( {"super","just","sub","infras"},MATCH(F1653,{"超","恰","亚","次"},0))</f>
        <v>just</v>
      </c>
      <c r="I1653" s="21">
        <f>MATCH(E1653,{"知识体","知识域","知识区","知识主题","知识点"},0)-1</f>
        <v>4</v>
      </c>
      <c r="J1653" s="21">
        <f>MATCH(F1653,{"超","恰","亚","次"},0)-1</f>
        <v>1</v>
      </c>
      <c r="K1653" s="21" t="str">
        <f t="shared" si="210"/>
        <v>生物</v>
      </c>
      <c r="L1653" s="26" t="s">
        <v>2466</v>
      </c>
      <c r="M1653" s="23"/>
      <c r="N1653" s="23"/>
      <c r="O1653" s="24" t="str">
        <f t="shared" si="211"/>
        <v xml:space="preserve">
  - 
    name:  植物芳香油的提取
    title:  植物芳香油的提取
    description: 
    koLyro: point
    koLyri:  just
    son: </v>
      </c>
      <c r="P1653" s="27" t="str">
        <f t="shared" si="212"/>
        <v xml:space="preserve">
          - 
            name:  植物芳香油的提取
            title:  植物芳香油的提取
            description: 
            koLyro: point
            koLyri:  just
            son: </v>
      </c>
    </row>
    <row r="1654" spans="1:16" ht="15" customHeight="1">
      <c r="A1654" s="20">
        <f t="shared" si="201"/>
        <v>5</v>
      </c>
      <c r="B1654" s="21" t="str">
        <f t="shared" si="202"/>
        <v>知识亚点</v>
      </c>
      <c r="C1654" s="21" t="str">
        <f t="shared" si="203"/>
        <v>植物芳香油的来源及特性</v>
      </c>
      <c r="D1654" s="21" t="str">
        <f>IFERROR(IF(I1654=1,INDEX( {"chinese","english","math","physics","chemistry","biology","politics","history","geography"},MATCH(C1654,{"语文","英语","数学","物理","化学","生物","政治","历史","地理"},0)),IF(I1654=2,INDEX(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1654,{"单项选择","阅读理解","信息匹配","完形填空","短文填空","单句填空","短文改错","单句改错","句型转换","翻译短语","翻译句子","词汇/短语及固搭","完成句子","听力"},0)),"")), "")</f>
        <v/>
      </c>
      <c r="E1654" s="21" t="str">
        <f t="shared" si="208"/>
        <v>知识点</v>
      </c>
      <c r="F1654" s="21" t="str">
        <f t="shared" si="209"/>
        <v>亚</v>
      </c>
      <c r="G1654" s="21" t="str">
        <f>INDEX( {"body","discipline","area","topic","point"},MATCH(E1654,{"知识体","知识域","知识区","知识主题","知识点"},0))</f>
        <v>point</v>
      </c>
      <c r="H1654" s="21" t="str">
        <f>INDEX( {"super","just","sub","infras"},MATCH(F1654,{"超","恰","亚","次"},0))</f>
        <v>sub</v>
      </c>
      <c r="I1654" s="21">
        <f>MATCH(E1654,{"知识体","知识域","知识区","知识主题","知识点"},0)-1</f>
        <v>4</v>
      </c>
      <c r="J1654" s="21">
        <f>MATCH(F1654,{"超","恰","亚","次"},0)-1</f>
        <v>2</v>
      </c>
      <c r="K1654" s="21" t="str">
        <f t="shared" si="210"/>
        <v>生物</v>
      </c>
      <c r="L1654" s="26" t="s">
        <v>2467</v>
      </c>
      <c r="M1654" s="23"/>
      <c r="N1654" s="23"/>
      <c r="O1654" s="24" t="str">
        <f t="shared" si="211"/>
        <v xml:space="preserve">
  - 
    name:  植物芳香油的来源及特性
    title:  植物芳香油的来源及特性
    description: 
    koLyro: point
    koLyri:  sub
    son: </v>
      </c>
      <c r="P1654" s="27" t="str">
        <f t="shared" si="212"/>
        <v xml:space="preserve">
            - 
              name:  植物芳香油的来源及特性
              title:  植物芳香油的来源及特性
              description: 
              koLyro: point
              koLyri:  sub
              son: </v>
      </c>
    </row>
    <row r="1655" spans="1:16" ht="15" customHeight="1">
      <c r="A1655" s="20">
        <f t="shared" si="201"/>
        <v>5</v>
      </c>
      <c r="B1655" s="21" t="str">
        <f t="shared" si="202"/>
        <v>知识亚点</v>
      </c>
      <c r="C1655" s="21" t="str">
        <f t="shared" si="203"/>
        <v>植物芳香油的提取方法</v>
      </c>
      <c r="D1655" s="21" t="str">
        <f>IFERROR(IF(I1655=1,INDEX( {"chinese","english","math","physics","chemistry","biology","politics","history","geography"},MATCH(C1655,{"语文","英语","数学","物理","化学","生物","政治","历史","地理"},0)),IF(I1655=2,INDEX(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1655,{"单项选择","阅读理解","信息匹配","完形填空","短文填空","单句填空","短文改错","单句改错","句型转换","翻译短语","翻译句子","词汇/短语及固搭","完成句子","听力"},0)),"")), "")</f>
        <v/>
      </c>
      <c r="E1655" s="21" t="str">
        <f t="shared" si="208"/>
        <v>知识点</v>
      </c>
      <c r="F1655" s="21" t="str">
        <f t="shared" si="209"/>
        <v>亚</v>
      </c>
      <c r="G1655" s="21" t="str">
        <f>INDEX( {"body","discipline","area","topic","point"},MATCH(E1655,{"知识体","知识域","知识区","知识主题","知识点"},0))</f>
        <v>point</v>
      </c>
      <c r="H1655" s="21" t="str">
        <f>INDEX( {"super","just","sub","infras"},MATCH(F1655,{"超","恰","亚","次"},0))</f>
        <v>sub</v>
      </c>
      <c r="I1655" s="21">
        <f>MATCH(E1655,{"知识体","知识域","知识区","知识主题","知识点"},0)-1</f>
        <v>4</v>
      </c>
      <c r="J1655" s="21">
        <f>MATCH(F1655,{"超","恰","亚","次"},0)-1</f>
        <v>2</v>
      </c>
      <c r="K1655" s="21" t="str">
        <f t="shared" si="210"/>
        <v>生物</v>
      </c>
      <c r="L1655" s="26" t="s">
        <v>2468</v>
      </c>
      <c r="M1655" s="23"/>
      <c r="N1655" s="23"/>
      <c r="O1655" s="24" t="str">
        <f t="shared" si="211"/>
        <v xml:space="preserve">
  - 
    name:  植物芳香油的提取方法
    title:  植物芳香油的提取方法
    description: 
    koLyro: point
    koLyri:  sub
    son: </v>
      </c>
      <c r="P1655" s="27" t="str">
        <f t="shared" si="212"/>
        <v xml:space="preserve">
            - 
              name:  植物芳香油的提取方法
              title:  植物芳香油的提取方法
              description: 
              koLyro: point
              koLyri:  sub
              son: </v>
      </c>
    </row>
    <row r="1656" spans="1:16" ht="15" customHeight="1">
      <c r="A1656" s="20">
        <f t="shared" si="201"/>
        <v>5</v>
      </c>
      <c r="B1656" s="21" t="str">
        <f t="shared" si="202"/>
        <v>知识亚点</v>
      </c>
      <c r="C1656" s="21" t="str">
        <f t="shared" si="203"/>
        <v>玫瑰精油的提取</v>
      </c>
      <c r="D1656" s="21" t="str">
        <f>IFERROR(IF(I1656=1,INDEX( {"chinese","english","math","physics","chemistry","biology","politics","history","geography"},MATCH(C1656,{"语文","英语","数学","物理","化学","生物","政治","历史","地理"},0)),IF(I1656=2,INDEX(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1656,{"单项选择","阅读理解","信息匹配","完形填空","短文填空","单句填空","短文改错","单句改错","句型转换","翻译短语","翻译句子","词汇/短语及固搭","完成句子","听力"},0)),"")), "")</f>
        <v/>
      </c>
      <c r="E1656" s="21" t="str">
        <f t="shared" si="208"/>
        <v>知识点</v>
      </c>
      <c r="F1656" s="21" t="str">
        <f t="shared" si="209"/>
        <v>亚</v>
      </c>
      <c r="G1656" s="21" t="str">
        <f>INDEX( {"body","discipline","area","topic","point"},MATCH(E1656,{"知识体","知识域","知识区","知识主题","知识点"},0))</f>
        <v>point</v>
      </c>
      <c r="H1656" s="21" t="str">
        <f>INDEX( {"super","just","sub","infras"},MATCH(F1656,{"超","恰","亚","次"},0))</f>
        <v>sub</v>
      </c>
      <c r="I1656" s="21">
        <f>MATCH(E1656,{"知识体","知识域","知识区","知识主题","知识点"},0)-1</f>
        <v>4</v>
      </c>
      <c r="J1656" s="21">
        <f>MATCH(F1656,{"超","恰","亚","次"},0)-1</f>
        <v>2</v>
      </c>
      <c r="K1656" s="21" t="str">
        <f t="shared" si="210"/>
        <v>生物</v>
      </c>
      <c r="L1656" s="26" t="s">
        <v>2469</v>
      </c>
      <c r="M1656" s="23"/>
      <c r="N1656" s="23"/>
      <c r="O1656" s="24" t="str">
        <f t="shared" si="211"/>
        <v xml:space="preserve">
  - 
    name:  玫瑰精油的提取
    title:  玫瑰精油的提取
    description: 
    koLyro: point
    koLyri:  sub
    son: </v>
      </c>
      <c r="P1656" s="27" t="str">
        <f t="shared" si="212"/>
        <v xml:space="preserve">
            - 
              name:  玫瑰精油的提取
              title:  玫瑰精油的提取
              description: 
              koLyro: point
              koLyri:  sub
              son: </v>
      </c>
    </row>
    <row r="1657" spans="1:16" ht="15" customHeight="1">
      <c r="A1657" s="20">
        <f t="shared" si="201"/>
        <v>5</v>
      </c>
      <c r="B1657" s="21" t="str">
        <f t="shared" si="202"/>
        <v>知识亚点</v>
      </c>
      <c r="C1657" s="21" t="str">
        <f t="shared" si="203"/>
        <v>橘皮精油的提取</v>
      </c>
      <c r="D1657" s="21" t="str">
        <f>IFERROR(IF(I1657=1,INDEX( {"chinese","english","math","physics","chemistry","biology","politics","history","geography"},MATCH(C1657,{"语文","英语","数学","物理","化学","生物","政治","历史","地理"},0)),IF(I1657=2,INDEX(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1657,{"单项选择","阅读理解","信息匹配","完形填空","短文填空","单句填空","短文改错","单句改错","句型转换","翻译短语","翻译句子","词汇/短语及固搭","完成句子","听力"},0)),"")), "")</f>
        <v/>
      </c>
      <c r="E1657" s="21" t="str">
        <f t="shared" si="208"/>
        <v>知识点</v>
      </c>
      <c r="F1657" s="21" t="str">
        <f t="shared" si="209"/>
        <v>亚</v>
      </c>
      <c r="G1657" s="21" t="str">
        <f>INDEX( {"body","discipline","area","topic","point"},MATCH(E1657,{"知识体","知识域","知识区","知识主题","知识点"},0))</f>
        <v>point</v>
      </c>
      <c r="H1657" s="21" t="str">
        <f>INDEX( {"super","just","sub","infras"},MATCH(F1657,{"超","恰","亚","次"},0))</f>
        <v>sub</v>
      </c>
      <c r="I1657" s="21">
        <f>MATCH(E1657,{"知识体","知识域","知识区","知识主题","知识点"},0)-1</f>
        <v>4</v>
      </c>
      <c r="J1657" s="21">
        <f>MATCH(F1657,{"超","恰","亚","次"},0)-1</f>
        <v>2</v>
      </c>
      <c r="K1657" s="21" t="str">
        <f t="shared" si="210"/>
        <v>生物</v>
      </c>
      <c r="L1657" s="26" t="s">
        <v>2470</v>
      </c>
      <c r="M1657" s="23"/>
      <c r="N1657" s="23"/>
      <c r="O1657" s="24" t="str">
        <f t="shared" si="211"/>
        <v xml:space="preserve">
  - 
    name:  橘皮精油的提取
    title:  橘皮精油的提取
    description: 
    koLyro: point
    koLyri:  sub
    son: </v>
      </c>
      <c r="P1657" s="27" t="str">
        <f t="shared" si="212"/>
        <v xml:space="preserve">
            - 
              name:  橘皮精油的提取
              title:  橘皮精油的提取
              description: 
              koLyro: point
              koLyri:  sub
              son: </v>
      </c>
    </row>
    <row r="1658" spans="1:16" ht="15" customHeight="1">
      <c r="A1658" s="20">
        <f t="shared" si="201"/>
        <v>4</v>
      </c>
      <c r="B1658" s="21" t="str">
        <f t="shared" si="202"/>
        <v>知识点</v>
      </c>
      <c r="C1658" s="21" t="str">
        <f t="shared" si="203"/>
        <v>胡萝卜素的提取与鉴定</v>
      </c>
      <c r="D1658" s="21" t="str">
        <f>IFERROR(IF(I1658=1,INDEX( {"chinese","english","math","physics","chemistry","biology","politics","history","geography"},MATCH(C1658,{"语文","英语","数学","物理","化学","生物","政治","历史","地理"},0)),IF(I1658=2,INDEX(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1658,{"单项选择","阅读理解","信息匹配","完形填空","短文填空","单句填空","短文改错","单句改错","句型转换","翻译短语","翻译句子","词汇/短语及固搭","完成句子","听力"},0)),"")), "")</f>
        <v/>
      </c>
      <c r="E1658" s="21" t="str">
        <f t="shared" si="208"/>
        <v>知识点</v>
      </c>
      <c r="F1658" s="21" t="str">
        <f t="shared" si="209"/>
        <v>恰</v>
      </c>
      <c r="G1658" s="21" t="str">
        <f>INDEX( {"body","discipline","area","topic","point"},MATCH(E1658,{"知识体","知识域","知识区","知识主题","知识点"},0))</f>
        <v>point</v>
      </c>
      <c r="H1658" s="21" t="str">
        <f>INDEX( {"super","just","sub","infras"},MATCH(F1658,{"超","恰","亚","次"},0))</f>
        <v>just</v>
      </c>
      <c r="I1658" s="21">
        <f>MATCH(E1658,{"知识体","知识域","知识区","知识主题","知识点"},0)-1</f>
        <v>4</v>
      </c>
      <c r="J1658" s="21">
        <f>MATCH(F1658,{"超","恰","亚","次"},0)-1</f>
        <v>1</v>
      </c>
      <c r="K1658" s="21" t="str">
        <f t="shared" si="210"/>
        <v>生物</v>
      </c>
      <c r="L1658" s="26" t="s">
        <v>2471</v>
      </c>
      <c r="M1658" s="23"/>
      <c r="N1658" s="23"/>
      <c r="O1658" s="24" t="str">
        <f t="shared" si="211"/>
        <v xml:space="preserve">
  - 
    name:  胡萝卜素的提取与鉴定
    title:  胡萝卜素的提取与鉴定
    description: 
    koLyro: point
    koLyri:  just
    son: </v>
      </c>
      <c r="P1658" s="27" t="str">
        <f t="shared" si="212"/>
        <v xml:space="preserve">
          - 
            name:  胡萝卜素的提取与鉴定
            title:  胡萝卜素的提取与鉴定
            description: 
            koLyro: point
            koLyri:  just
            son: </v>
      </c>
    </row>
    <row r="1659" spans="1:16" ht="15" customHeight="1">
      <c r="A1659" s="20">
        <f t="shared" si="201"/>
        <v>2</v>
      </c>
      <c r="B1659" s="21" t="str">
        <f t="shared" si="202"/>
        <v>知识区</v>
      </c>
      <c r="C1659" s="21" t="str">
        <f t="shared" si="203"/>
        <v>十二、 现代生物科技专题</v>
      </c>
      <c r="D1659" s="21" t="str">
        <f>IFERROR(IF(I1659=1,INDEX( {"chinese","english","math","physics","chemistry","biology","politics","history","geography"},MATCH(C1659,{"语文","英语","数学","物理","化学","生物","政治","历史","地理"},0)),IF(I1659=2,INDEX(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1659,{"单项选择","阅读理解","信息匹配","完形填空","短文填空","单句填空","短文改错","单句改错","句型转换","翻译短语","翻译句子","词汇/短语及固搭","完成句子","听力"},0)),"")), "")</f>
        <v/>
      </c>
      <c r="E1659" s="21" t="str">
        <f t="shared" si="208"/>
        <v>知识区</v>
      </c>
      <c r="F1659" s="21" t="str">
        <f t="shared" si="209"/>
        <v>恰</v>
      </c>
      <c r="G1659" s="21" t="str">
        <f>INDEX( {"body","discipline","area","topic","point"},MATCH(E1659,{"知识体","知识域","知识区","知识主题","知识点"},0))</f>
        <v>area</v>
      </c>
      <c r="H1659" s="21" t="str">
        <f>INDEX( {"super","just","sub","infras"},MATCH(F1659,{"超","恰","亚","次"},0))</f>
        <v>just</v>
      </c>
      <c r="I1659" s="21">
        <f>MATCH(E1659,{"知识体","知识域","知识区","知识主题","知识点"},0)-1</f>
        <v>2</v>
      </c>
      <c r="J1659" s="21">
        <f>MATCH(F1659,{"超","恰","亚","次"},0)-1</f>
        <v>1</v>
      </c>
      <c r="K1659" s="21" t="str">
        <f t="shared" si="210"/>
        <v>生物</v>
      </c>
      <c r="L1659" s="26" t="s">
        <v>2472</v>
      </c>
      <c r="M1659" s="23"/>
      <c r="N1659" s="23"/>
      <c r="O1659" s="24" t="str">
        <f t="shared" si="211"/>
        <v xml:space="preserve">
  - 
    name:  十二、 现代生物科技专题
    title:  十二、 现代生物科技专题
    description: 
    koLyro: area
    koLyri:  just
    son: </v>
      </c>
      <c r="P1659" s="27" t="str">
        <f t="shared" si="212"/>
        <v xml:space="preserve">
      - 
        name:  十二、 现代生物科技专题
        title:  十二、 现代生物科技专题
        description: 
        koLyro: area
        koLyri:  just
        son: </v>
      </c>
    </row>
    <row r="1660" spans="1:16" ht="15" customHeight="1">
      <c r="A1660" s="20">
        <f t="shared" si="201"/>
        <v>3</v>
      </c>
      <c r="B1660" s="21" t="str">
        <f t="shared" si="202"/>
        <v>知识主题</v>
      </c>
      <c r="C1660" s="21" t="str">
        <f t="shared" si="203"/>
        <v>专题1 基因工程和蛋白质工程</v>
      </c>
      <c r="D1660" s="21" t="str">
        <f>IFERROR(IF(I1660=1,INDEX( {"chinese","english","math","physics","chemistry","biology","politics","history","geography"},MATCH(C1660,{"语文","英语","数学","物理","化学","生物","政治","历史","地理"},0)),IF(I1660=2,INDEX(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1660,{"单项选择","阅读理解","信息匹配","完形填空","短文填空","单句填空","短文改错","单句改错","句型转换","翻译短语","翻译句子","词汇/短语及固搭","完成句子","听力"},0)),"")), "")</f>
        <v/>
      </c>
      <c r="E1660" s="21" t="str">
        <f t="shared" si="208"/>
        <v>知识主题</v>
      </c>
      <c r="F1660" s="21" t="str">
        <f t="shared" si="209"/>
        <v>恰</v>
      </c>
      <c r="G1660" s="21" t="str">
        <f>INDEX( {"body","discipline","area","topic","point"},MATCH(E1660,{"知识体","知识域","知识区","知识主题","知识点"},0))</f>
        <v>topic</v>
      </c>
      <c r="H1660" s="21" t="str">
        <f>INDEX( {"super","just","sub","infras"},MATCH(F1660,{"超","恰","亚","次"},0))</f>
        <v>just</v>
      </c>
      <c r="I1660" s="21">
        <f>MATCH(E1660,{"知识体","知识域","知识区","知识主题","知识点"},0)-1</f>
        <v>3</v>
      </c>
      <c r="J1660" s="21">
        <f>MATCH(F1660,{"超","恰","亚","次"},0)-1</f>
        <v>1</v>
      </c>
      <c r="K1660" s="21" t="str">
        <f t="shared" si="210"/>
        <v>生物</v>
      </c>
      <c r="L1660" s="26" t="s">
        <v>2473</v>
      </c>
      <c r="M1660" s="23"/>
      <c r="N1660" s="23"/>
      <c r="O1660" s="24" t="str">
        <f t="shared" si="211"/>
        <v xml:space="preserve">
  - 
    name:  专题1 基因工程和蛋白质工程
    title:  专题1 基因工程和蛋白质工程
    description: 
    koLyro: topic
    koLyri:  just
    son: </v>
      </c>
      <c r="P1660" s="27" t="str">
        <f t="shared" si="212"/>
        <v xml:space="preserve">
        - 
          name:  专题1 基因工程和蛋白质工程
          title:  专题1 基因工程和蛋白质工程
          description: 
          koLyro: topic
          koLyri:  just
          son: </v>
      </c>
    </row>
    <row r="1661" spans="1:16" ht="15" customHeight="1">
      <c r="A1661" s="20">
        <f t="shared" si="201"/>
        <v>4</v>
      </c>
      <c r="B1661" s="21" t="str">
        <f t="shared" si="202"/>
        <v>知识点</v>
      </c>
      <c r="C1661" s="21" t="str">
        <f t="shared" si="203"/>
        <v>基因工程</v>
      </c>
      <c r="D1661" s="21" t="str">
        <f>IFERROR(IF(I1661=1,INDEX( {"chinese","english","math","physics","chemistry","biology","politics","history","geography"},MATCH(C1661,{"语文","英语","数学","物理","化学","生物","政治","历史","地理"},0)),IF(I1661=2,INDEX(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1661,{"单项选择","阅读理解","信息匹配","完形填空","短文填空","单句填空","短文改错","单句改错","句型转换","翻译短语","翻译句子","词汇/短语及固搭","完成句子","听力"},0)),"")), "")</f>
        <v/>
      </c>
      <c r="E1661" s="21" t="str">
        <f t="shared" si="208"/>
        <v>知识点</v>
      </c>
      <c r="F1661" s="21" t="str">
        <f t="shared" si="209"/>
        <v>恰</v>
      </c>
      <c r="G1661" s="21" t="str">
        <f>INDEX( {"body","discipline","area","topic","point"},MATCH(E1661,{"知识体","知识域","知识区","知识主题","知识点"},0))</f>
        <v>point</v>
      </c>
      <c r="H1661" s="21" t="str">
        <f>INDEX( {"super","just","sub","infras"},MATCH(F1661,{"超","恰","亚","次"},0))</f>
        <v>just</v>
      </c>
      <c r="I1661" s="21">
        <f>MATCH(E1661,{"知识体","知识域","知识区","知识主题","知识点"},0)-1</f>
        <v>4</v>
      </c>
      <c r="J1661" s="21">
        <f>MATCH(F1661,{"超","恰","亚","次"},0)-1</f>
        <v>1</v>
      </c>
      <c r="K1661" s="21" t="str">
        <f t="shared" si="210"/>
        <v>生物</v>
      </c>
      <c r="L1661" s="26" t="s">
        <v>2244</v>
      </c>
      <c r="M1661" s="23"/>
      <c r="N1661" s="23"/>
      <c r="O1661" s="24" t="str">
        <f t="shared" si="211"/>
        <v xml:space="preserve">
  - 
    name:  基因工程
    title:  基因工程
    description: 
    koLyro: point
    koLyri:  just
    son: </v>
      </c>
      <c r="P1661" s="27" t="str">
        <f t="shared" si="212"/>
        <v xml:space="preserve">
          - 
            name:  基因工程
            title:  基因工程
            description: 
            koLyro: point
            koLyri:  just
            son: </v>
      </c>
    </row>
    <row r="1662" spans="1:16" ht="15" customHeight="1">
      <c r="A1662" s="20">
        <f t="shared" si="201"/>
        <v>5</v>
      </c>
      <c r="B1662" s="21" t="str">
        <f t="shared" si="202"/>
        <v>知识亚点</v>
      </c>
      <c r="C1662" s="21" t="str">
        <f t="shared" si="203"/>
        <v>基因工程的概念</v>
      </c>
      <c r="D1662" s="21" t="str">
        <f>IFERROR(IF(I1662=1,INDEX( {"chinese","english","math","physics","chemistry","biology","politics","history","geography"},MATCH(C1662,{"语文","英语","数学","物理","化学","生物","政治","历史","地理"},0)),IF(I1662=2,INDEX(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1662,{"单项选择","阅读理解","信息匹配","完形填空","短文填空","单句填空","短文改错","单句改错","句型转换","翻译短语","翻译句子","词汇/短语及固搭","完成句子","听力"},0)),"")), "")</f>
        <v/>
      </c>
      <c r="E1662" s="21" t="str">
        <f t="shared" si="208"/>
        <v>知识点</v>
      </c>
      <c r="F1662" s="21" t="str">
        <f t="shared" si="209"/>
        <v>亚</v>
      </c>
      <c r="G1662" s="21" t="str">
        <f>INDEX( {"body","discipline","area","topic","point"},MATCH(E1662,{"知识体","知识域","知识区","知识主题","知识点"},0))</f>
        <v>point</v>
      </c>
      <c r="H1662" s="21" t="str">
        <f>INDEX( {"super","just","sub","infras"},MATCH(F1662,{"超","恰","亚","次"},0))</f>
        <v>sub</v>
      </c>
      <c r="I1662" s="21">
        <f>MATCH(E1662,{"知识体","知识域","知识区","知识主题","知识点"},0)-1</f>
        <v>4</v>
      </c>
      <c r="J1662" s="21">
        <f>MATCH(F1662,{"超","恰","亚","次"},0)-1</f>
        <v>2</v>
      </c>
      <c r="K1662" s="21" t="str">
        <f t="shared" si="210"/>
        <v>生物</v>
      </c>
      <c r="L1662" s="26" t="s">
        <v>2474</v>
      </c>
      <c r="M1662" s="23"/>
      <c r="N1662" s="23"/>
      <c r="O1662" s="24" t="str">
        <f t="shared" si="211"/>
        <v xml:space="preserve">
  - 
    name:  基因工程的概念
    title:  基因工程的概念
    description: 
    koLyro: point
    koLyri:  sub
    son: </v>
      </c>
      <c r="P1662" s="27" t="str">
        <f t="shared" si="212"/>
        <v xml:space="preserve">
            - 
              name:  基因工程的概念
              title:  基因工程的概念
              description: 
              koLyro: point
              koLyri:  sub
              son: </v>
      </c>
    </row>
    <row r="1663" spans="1:16" ht="15" customHeight="1">
      <c r="A1663" s="20">
        <f t="shared" si="201"/>
        <v>5</v>
      </c>
      <c r="B1663" s="21" t="str">
        <f t="shared" si="202"/>
        <v>知识亚点</v>
      </c>
      <c r="C1663" s="21" t="str">
        <f t="shared" si="203"/>
        <v>基因工程的3种基本工具</v>
      </c>
      <c r="D1663" s="21" t="str">
        <f>IFERROR(IF(I1663=1,INDEX( {"chinese","english","math","physics","chemistry","biology","politics","history","geography"},MATCH(C1663,{"语文","英语","数学","物理","化学","生物","政治","历史","地理"},0)),IF(I1663=2,INDEX(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1663,{"单项选择","阅读理解","信息匹配","完形填空","短文填空","单句填空","短文改错","单句改错","句型转换","翻译短语","翻译句子","词汇/短语及固搭","完成句子","听力"},0)),"")), "")</f>
        <v/>
      </c>
      <c r="E1663" s="21" t="str">
        <f t="shared" si="208"/>
        <v>知识点</v>
      </c>
      <c r="F1663" s="21" t="str">
        <f t="shared" si="209"/>
        <v>亚</v>
      </c>
      <c r="G1663" s="21" t="str">
        <f>INDEX( {"body","discipline","area","topic","point"},MATCH(E1663,{"知识体","知识域","知识区","知识主题","知识点"},0))</f>
        <v>point</v>
      </c>
      <c r="H1663" s="21" t="str">
        <f>INDEX( {"super","just","sub","infras"},MATCH(F1663,{"超","恰","亚","次"},0))</f>
        <v>sub</v>
      </c>
      <c r="I1663" s="21">
        <f>MATCH(E1663,{"知识体","知识域","知识区","知识主题","知识点"},0)-1</f>
        <v>4</v>
      </c>
      <c r="J1663" s="21">
        <f>MATCH(F1663,{"超","恰","亚","次"},0)-1</f>
        <v>2</v>
      </c>
      <c r="K1663" s="21" t="str">
        <f t="shared" si="210"/>
        <v>生物</v>
      </c>
      <c r="L1663" s="26" t="s">
        <v>2475</v>
      </c>
      <c r="M1663" s="23"/>
      <c r="N1663" s="23"/>
      <c r="O1663" s="24" t="str">
        <f t="shared" si="211"/>
        <v xml:space="preserve">
  - 
    name:  基因工程的3种基本工具
    title:  基因工程的3种基本工具
    description: 
    koLyro: point
    koLyri:  sub
    son: </v>
      </c>
      <c r="P1663" s="27" t="str">
        <f t="shared" si="212"/>
        <v xml:space="preserve">
            - 
              name:  基因工程的3种基本工具
              title:  基因工程的3种基本工具
              description: 
              koLyro: point
              koLyri:  sub
              son: </v>
      </c>
    </row>
    <row r="1664" spans="1:16" ht="15" customHeight="1">
      <c r="A1664" s="20">
        <f t="shared" si="201"/>
        <v>5</v>
      </c>
      <c r="B1664" s="21" t="str">
        <f t="shared" si="202"/>
        <v>知识亚点</v>
      </c>
      <c r="C1664" s="21" t="str">
        <f t="shared" si="203"/>
        <v>基因工程的基本操作流程</v>
      </c>
      <c r="D1664" s="21" t="str">
        <f>IFERROR(IF(I1664=1,INDEX( {"chinese","english","math","physics","chemistry","biology","politics","history","geography"},MATCH(C1664,{"语文","英语","数学","物理","化学","生物","政治","历史","地理"},0)),IF(I1664=2,INDEX(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1664,{"单项选择","阅读理解","信息匹配","完形填空","短文填空","单句填空","短文改错","单句改错","句型转换","翻译短语","翻译句子","词汇/短语及固搭","完成句子","听力"},0)),"")), "")</f>
        <v/>
      </c>
      <c r="E1664" s="21" t="str">
        <f t="shared" si="208"/>
        <v>知识点</v>
      </c>
      <c r="F1664" s="21" t="str">
        <f t="shared" si="209"/>
        <v>亚</v>
      </c>
      <c r="G1664" s="21" t="str">
        <f>INDEX( {"body","discipline","area","topic","point"},MATCH(E1664,{"知识体","知识域","知识区","知识主题","知识点"},0))</f>
        <v>point</v>
      </c>
      <c r="H1664" s="21" t="str">
        <f>INDEX( {"super","just","sub","infras"},MATCH(F1664,{"超","恰","亚","次"},0))</f>
        <v>sub</v>
      </c>
      <c r="I1664" s="21">
        <f>MATCH(E1664,{"知识体","知识域","知识区","知识主题","知识点"},0)-1</f>
        <v>4</v>
      </c>
      <c r="J1664" s="21">
        <f>MATCH(F1664,{"超","恰","亚","次"},0)-1</f>
        <v>2</v>
      </c>
      <c r="K1664" s="21" t="str">
        <f t="shared" si="210"/>
        <v>生物</v>
      </c>
      <c r="L1664" s="26" t="s">
        <v>2476</v>
      </c>
      <c r="M1664" s="23"/>
      <c r="N1664" s="23"/>
      <c r="O1664" s="24" t="str">
        <f t="shared" si="211"/>
        <v xml:space="preserve">
  - 
    name:  基因工程的基本操作流程
    title:  基因工程的基本操作流程
    description: 
    koLyro: point
    koLyri:  sub
    son: </v>
      </c>
      <c r="P1664" s="27" t="str">
        <f t="shared" si="212"/>
        <v xml:space="preserve">
            - 
              name:  基因工程的基本操作流程
              title:  基因工程的基本操作流程
              description: 
              koLyro: point
              koLyri:  sub
              son: </v>
      </c>
    </row>
    <row r="1665" spans="1:16" ht="15" customHeight="1">
      <c r="A1665" s="20">
        <f t="shared" si="201"/>
        <v>5</v>
      </c>
      <c r="B1665" s="21" t="str">
        <f t="shared" si="202"/>
        <v>知识亚点</v>
      </c>
      <c r="C1665" s="21" t="str">
        <f t="shared" si="203"/>
        <v>基因工程的应用</v>
      </c>
      <c r="D1665" s="21" t="str">
        <f>IFERROR(IF(I1665=1,INDEX( {"chinese","english","math","physics","chemistry","biology","politics","history","geography"},MATCH(C1665,{"语文","英语","数学","物理","化学","生物","政治","历史","地理"},0)),IF(I1665=2,INDEX(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1665,{"单项选择","阅读理解","信息匹配","完形填空","短文填空","单句填空","短文改错","单句改错","句型转换","翻译短语","翻译句子","词汇/短语及固搭","完成句子","听力"},0)),"")), "")</f>
        <v/>
      </c>
      <c r="E1665" s="21" t="str">
        <f t="shared" si="208"/>
        <v>知识点</v>
      </c>
      <c r="F1665" s="21" t="str">
        <f t="shared" si="209"/>
        <v>亚</v>
      </c>
      <c r="G1665" s="21" t="str">
        <f>INDEX( {"body","discipline","area","topic","point"},MATCH(E1665,{"知识体","知识域","知识区","知识主题","知识点"},0))</f>
        <v>point</v>
      </c>
      <c r="H1665" s="21" t="str">
        <f>INDEX( {"super","just","sub","infras"},MATCH(F1665,{"超","恰","亚","次"},0))</f>
        <v>sub</v>
      </c>
      <c r="I1665" s="21">
        <f>MATCH(E1665,{"知识体","知识域","知识区","知识主题","知识点"},0)-1</f>
        <v>4</v>
      </c>
      <c r="J1665" s="21">
        <f>MATCH(F1665,{"超","恰","亚","次"},0)-1</f>
        <v>2</v>
      </c>
      <c r="K1665" s="21" t="str">
        <f t="shared" si="210"/>
        <v>生物</v>
      </c>
      <c r="L1665" s="26" t="s">
        <v>2477</v>
      </c>
      <c r="M1665" s="23"/>
      <c r="N1665" s="23"/>
      <c r="O1665" s="24" t="str">
        <f t="shared" si="211"/>
        <v xml:space="preserve">
  - 
    name:  基因工程的应用
    title:  基因工程的应用
    description: 
    koLyro: point
    koLyri:  sub
    son: </v>
      </c>
      <c r="P1665" s="27" t="str">
        <f t="shared" si="212"/>
        <v xml:space="preserve">
            - 
              name:  基因工程的应用
              title:  基因工程的应用
              description: 
              koLyro: point
              koLyri:  sub
              son: </v>
      </c>
    </row>
    <row r="1666" spans="1:16" ht="15" customHeight="1">
      <c r="A1666" s="20">
        <f t="shared" si="201"/>
        <v>5</v>
      </c>
      <c r="B1666" s="21" t="str">
        <f t="shared" si="202"/>
        <v>知识亚点</v>
      </c>
      <c r="C1666" s="21" t="str">
        <f t="shared" si="203"/>
        <v>基因组文库和cDNA文库</v>
      </c>
      <c r="D1666" s="21" t="str">
        <f>IFERROR(IF(I1666=1,INDEX( {"chinese","english","math","physics","chemistry","biology","politics","history","geography"},MATCH(C1666,{"语文","英语","数学","物理","化学","生物","政治","历史","地理"},0)),IF(I1666=2,INDEX(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1666,{"单项选择","阅读理解","信息匹配","完形填空","短文填空","单句填空","短文改错","单句改错","句型转换","翻译短语","翻译句子","词汇/短语及固搭","完成句子","听力"},0)),"")), "")</f>
        <v/>
      </c>
      <c r="E1666" s="21" t="str">
        <f t="shared" si="208"/>
        <v>知识点</v>
      </c>
      <c r="F1666" s="21" t="str">
        <f t="shared" si="209"/>
        <v>亚</v>
      </c>
      <c r="G1666" s="21" t="str">
        <f>INDEX( {"body","discipline","area","topic","point"},MATCH(E1666,{"知识体","知识域","知识区","知识主题","知识点"},0))</f>
        <v>point</v>
      </c>
      <c r="H1666" s="21" t="str">
        <f>INDEX( {"super","just","sub","infras"},MATCH(F1666,{"超","恰","亚","次"},0))</f>
        <v>sub</v>
      </c>
      <c r="I1666" s="21">
        <f>MATCH(E1666,{"知识体","知识域","知识区","知识主题","知识点"},0)-1</f>
        <v>4</v>
      </c>
      <c r="J1666" s="21">
        <f>MATCH(F1666,{"超","恰","亚","次"},0)-1</f>
        <v>2</v>
      </c>
      <c r="K1666" s="21" t="str">
        <f t="shared" si="210"/>
        <v>生物</v>
      </c>
      <c r="L1666" s="26" t="s">
        <v>2478</v>
      </c>
      <c r="M1666" s="23"/>
      <c r="N1666" s="23"/>
      <c r="O1666" s="24" t="str">
        <f t="shared" si="211"/>
        <v xml:space="preserve">
  - 
    name:  基因组文库和cDNA文库
    title:  基因组文库和cDNA文库
    description: 
    koLyro: point
    koLyri:  sub
    son: </v>
      </c>
      <c r="P1666" s="27" t="str">
        <f t="shared" si="212"/>
        <v xml:space="preserve">
            - 
              name:  基因组文库和cDNA文库
              title:  基因组文库和cDNA文库
              description: 
              koLyro: point
              koLyri:  sub
              son: </v>
      </c>
    </row>
    <row r="1667" spans="1:16" ht="15" customHeight="1">
      <c r="A1667" s="20">
        <f t="shared" si="201"/>
        <v>5</v>
      </c>
      <c r="B1667" s="21" t="str">
        <f t="shared" si="202"/>
        <v>知识亚点</v>
      </c>
      <c r="C1667" s="21" t="str">
        <f t="shared" si="203"/>
        <v>不同生物的基因能重组的原因</v>
      </c>
      <c r="D1667" s="21" t="str">
        <f>IFERROR(IF(I1667=1,INDEX( {"chinese","english","math","physics","chemistry","biology","politics","history","geography"},MATCH(C1667,{"语文","英语","数学","物理","化学","生物","政治","历史","地理"},0)),IF(I1667=2,INDEX(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1667,{"单项选择","阅读理解","信息匹配","完形填空","短文填空","单句填空","短文改错","单句改错","句型转换","翻译短语","翻译句子","词汇/短语及固搭","完成句子","听力"},0)),"")), "")</f>
        <v/>
      </c>
      <c r="E1667" s="21" t="str">
        <f t="shared" si="208"/>
        <v>知识点</v>
      </c>
      <c r="F1667" s="21" t="str">
        <f t="shared" si="209"/>
        <v>亚</v>
      </c>
      <c r="G1667" s="21" t="str">
        <f>INDEX( {"body","discipline","area","topic","point"},MATCH(E1667,{"知识体","知识域","知识区","知识主题","知识点"},0))</f>
        <v>point</v>
      </c>
      <c r="H1667" s="21" t="str">
        <f>INDEX( {"super","just","sub","infras"},MATCH(F1667,{"超","恰","亚","次"},0))</f>
        <v>sub</v>
      </c>
      <c r="I1667" s="21">
        <f>MATCH(E1667,{"知识体","知识域","知识区","知识主题","知识点"},0)-1</f>
        <v>4</v>
      </c>
      <c r="J1667" s="21">
        <f>MATCH(F1667,{"超","恰","亚","次"},0)-1</f>
        <v>2</v>
      </c>
      <c r="K1667" s="21" t="str">
        <f t="shared" si="210"/>
        <v>生物</v>
      </c>
      <c r="L1667" s="26" t="s">
        <v>2479</v>
      </c>
      <c r="M1667" s="23"/>
      <c r="N1667" s="23"/>
      <c r="O1667" s="24" t="str">
        <f t="shared" si="211"/>
        <v xml:space="preserve">
  - 
    name:  不同生物的基因能重组的原因
    title:  不同生物的基因能重组的原因
    description: 
    koLyro: point
    koLyri:  sub
    son: </v>
      </c>
      <c r="P1667" s="27" t="str">
        <f t="shared" si="212"/>
        <v xml:space="preserve">
            - 
              name:  不同生物的基因能重组的原因
              title:  不同生物的基因能重组的原因
              description: 
              koLyro: point
              koLyri:  sub
              son: </v>
      </c>
    </row>
    <row r="1668" spans="1:16" ht="15" customHeight="1">
      <c r="A1668" s="20">
        <f t="shared" si="201"/>
        <v>4</v>
      </c>
      <c r="B1668" s="21" t="str">
        <f t="shared" si="202"/>
        <v>知识点</v>
      </c>
      <c r="C1668" s="21" t="str">
        <f t="shared" si="203"/>
        <v>蛋白质工程</v>
      </c>
      <c r="D1668" s="21" t="str">
        <f>IFERROR(IF(I1668=1,INDEX( {"chinese","english","math","physics","chemistry","biology","politics","history","geography"},MATCH(C1668,{"语文","英语","数学","物理","化学","生物","政治","历史","地理"},0)),IF(I1668=2,INDEX(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1668,{"单项选择","阅读理解","信息匹配","完形填空","短文填空","单句填空","短文改错","单句改错","句型转换","翻译短语","翻译句子","词汇/短语及固搭","完成句子","听力"},0)),"")), "")</f>
        <v/>
      </c>
      <c r="E1668" s="21" t="str">
        <f t="shared" si="208"/>
        <v>知识点</v>
      </c>
      <c r="F1668" s="21" t="str">
        <f t="shared" si="209"/>
        <v>恰</v>
      </c>
      <c r="G1668" s="21" t="str">
        <f>INDEX( {"body","discipline","area","topic","point"},MATCH(E1668,{"知识体","知识域","知识区","知识主题","知识点"},0))</f>
        <v>point</v>
      </c>
      <c r="H1668" s="21" t="str">
        <f>INDEX( {"super","just","sub","infras"},MATCH(F1668,{"超","恰","亚","次"},0))</f>
        <v>just</v>
      </c>
      <c r="I1668" s="21">
        <f>MATCH(E1668,{"知识体","知识域","知识区","知识主题","知识点"},0)-1</f>
        <v>4</v>
      </c>
      <c r="J1668" s="21">
        <f>MATCH(F1668,{"超","恰","亚","次"},0)-1</f>
        <v>1</v>
      </c>
      <c r="K1668" s="21" t="str">
        <f t="shared" si="210"/>
        <v>生物</v>
      </c>
      <c r="L1668" s="26" t="s">
        <v>2480</v>
      </c>
      <c r="M1668" s="23"/>
      <c r="N1668" s="23"/>
      <c r="O1668" s="24" t="str">
        <f t="shared" si="211"/>
        <v xml:space="preserve">
  - 
    name:  蛋白质工程
    title:  蛋白质工程
    description: 
    koLyro: point
    koLyri:  just
    son: </v>
      </c>
      <c r="P1668" s="27" t="str">
        <f t="shared" si="212"/>
        <v xml:space="preserve">
          - 
            name:  蛋白质工程
            title:  蛋白质工程
            description: 
            koLyro: point
            koLyri:  just
            son: </v>
      </c>
    </row>
    <row r="1669" spans="1:16" ht="15" customHeight="1">
      <c r="A1669" s="20">
        <f t="shared" ref="A1669:A1732" si="213">IFERROR(FIND("├",L1669),0)</f>
        <v>4</v>
      </c>
      <c r="B1669" s="21" t="str">
        <f t="shared" ref="B1669:B1732" si="214">MID(L1669,FIND("«",L1669)+1,FIND("»",L1669)-FIND("«",L1669)-1)</f>
        <v>知识点</v>
      </c>
      <c r="C1669" s="21" t="str">
        <f t="shared" ref="C1669:C1732" si="215">RIGHT(L1669,LEN(L1669)-FIND("»",L1669))</f>
        <v>基因敲除</v>
      </c>
      <c r="D1669" s="21" t="str">
        <f>IFERROR(IF(I1669=1,INDEX( {"chinese","english","math","physics","chemistry","biology","politics","history","geography"},MATCH(C1669,{"语文","英语","数学","物理","化学","生物","政治","历史","地理"},0)),IF(I1669=2,INDEX(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1669,{"单项选择","阅读理解","信息匹配","完形填空","短文填空","单句填空","短文改错","单句改错","句型转换","翻译短语","翻译句子","词汇/短语及固搭","完成句子","听力"},0)),"")), "")</f>
        <v/>
      </c>
      <c r="E1669" s="21" t="str">
        <f t="shared" si="208"/>
        <v>知识点</v>
      </c>
      <c r="F1669" s="21" t="str">
        <f t="shared" si="209"/>
        <v>恰</v>
      </c>
      <c r="G1669" s="21" t="str">
        <f>INDEX( {"body","discipline","area","topic","point"},MATCH(E1669,{"知识体","知识域","知识区","知识主题","知识点"},0))</f>
        <v>point</v>
      </c>
      <c r="H1669" s="21" t="str">
        <f>INDEX( {"super","just","sub","infras"},MATCH(F1669,{"超","恰","亚","次"},0))</f>
        <v>just</v>
      </c>
      <c r="I1669" s="21">
        <f>MATCH(E1669,{"知识体","知识域","知识区","知识主题","知识点"},0)-1</f>
        <v>4</v>
      </c>
      <c r="J1669" s="21">
        <f>MATCH(F1669,{"超","恰","亚","次"},0)-1</f>
        <v>1</v>
      </c>
      <c r="K1669" s="21" t="str">
        <f t="shared" si="210"/>
        <v>生物</v>
      </c>
      <c r="L1669" s="26" t="s">
        <v>2481</v>
      </c>
      <c r="M1669" s="23"/>
      <c r="N1669" s="23"/>
      <c r="O1669" s="24" t="str">
        <f t="shared" si="211"/>
        <v xml:space="preserve">
  - 
    name:  基因敲除
    title:  基因敲除
    description: 
    koLyro: point
    koLyri:  just
    son: </v>
      </c>
      <c r="P1669" s="27" t="str">
        <f t="shared" ref="P1669:P1732" si="216">SUBSTITUTE(O1669,CHAR(10),CHAR(10)&amp;REPT("  ",A1669))</f>
        <v xml:space="preserve">
          - 
            name:  基因敲除
            title:  基因敲除
            description: 
            koLyro: point
            koLyri:  just
            son: </v>
      </c>
    </row>
    <row r="1670" spans="1:16" ht="15" customHeight="1">
      <c r="A1670" s="20">
        <f t="shared" si="213"/>
        <v>3</v>
      </c>
      <c r="B1670" s="21" t="str">
        <f t="shared" si="214"/>
        <v>知识主题</v>
      </c>
      <c r="C1670" s="21" t="str">
        <f t="shared" si="215"/>
        <v>专题2 植物细胞工程</v>
      </c>
      <c r="D1670" s="21" t="str">
        <f>IFERROR(IF(I1670=1,INDEX( {"chinese","english","math","physics","chemistry","biology","politics","history","geography"},MATCH(C1670,{"语文","英语","数学","物理","化学","生物","政治","历史","地理"},0)),IF(I1670=2,INDEX(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1670,{"单项选择","阅读理解","信息匹配","完形填空","短文填空","单句填空","短文改错","单句改错","句型转换","翻译短语","翻译句子","词汇/短语及固搭","完成句子","听力"},0)),"")), "")</f>
        <v/>
      </c>
      <c r="E1670" s="21" t="str">
        <f t="shared" si="208"/>
        <v>知识主题</v>
      </c>
      <c r="F1670" s="21" t="str">
        <f t="shared" si="209"/>
        <v>恰</v>
      </c>
      <c r="G1670" s="21" t="str">
        <f>INDEX( {"body","discipline","area","topic","point"},MATCH(E1670,{"知识体","知识域","知识区","知识主题","知识点"},0))</f>
        <v>topic</v>
      </c>
      <c r="H1670" s="21" t="str">
        <f>INDEX( {"super","just","sub","infras"},MATCH(F1670,{"超","恰","亚","次"},0))</f>
        <v>just</v>
      </c>
      <c r="I1670" s="21">
        <f>MATCH(E1670,{"知识体","知识域","知识区","知识主题","知识点"},0)-1</f>
        <v>3</v>
      </c>
      <c r="J1670" s="21">
        <f>MATCH(F1670,{"超","恰","亚","次"},0)-1</f>
        <v>1</v>
      </c>
      <c r="K1670" s="21" t="str">
        <f t="shared" si="210"/>
        <v>生物</v>
      </c>
      <c r="L1670" s="26" t="s">
        <v>2482</v>
      </c>
      <c r="M1670" s="23"/>
      <c r="N1670" s="23"/>
      <c r="O1670" s="24" t="str">
        <f t="shared" si="211"/>
        <v xml:space="preserve">
  - 
    name:  专题2 植物细胞工程
    title:  专题2 植物细胞工程
    description: 
    koLyro: topic
    koLyri:  just
    son: </v>
      </c>
      <c r="P1670" s="27" t="str">
        <f t="shared" si="216"/>
        <v xml:space="preserve">
        - 
          name:  专题2 植物细胞工程
          title:  专题2 植物细胞工程
          description: 
          koLyro: topic
          koLyri:  just
          son: </v>
      </c>
    </row>
    <row r="1671" spans="1:16" ht="15" customHeight="1">
      <c r="A1671" s="20">
        <f t="shared" si="213"/>
        <v>4</v>
      </c>
      <c r="B1671" s="21" t="str">
        <f t="shared" si="214"/>
        <v>知识点</v>
      </c>
      <c r="C1671" s="21" t="str">
        <f t="shared" si="215"/>
        <v>细胞工程的概念</v>
      </c>
      <c r="D1671" s="21" t="str">
        <f>IFERROR(IF(I1671=1,INDEX( {"chinese","english","math","physics","chemistry","biology","politics","history","geography"},MATCH(C1671,{"语文","英语","数学","物理","化学","生物","政治","历史","地理"},0)),IF(I1671=2,INDEX(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1671,{"单项选择","阅读理解","信息匹配","完形填空","短文填空","单句填空","短文改错","单句改错","句型转换","翻译短语","翻译句子","词汇/短语及固搭","完成句子","听力"},0)),"")), "")</f>
        <v/>
      </c>
      <c r="E1671" s="21" t="str">
        <f t="shared" si="208"/>
        <v>知识点</v>
      </c>
      <c r="F1671" s="21" t="str">
        <f t="shared" si="209"/>
        <v>恰</v>
      </c>
      <c r="G1671" s="21" t="str">
        <f>INDEX( {"body","discipline","area","topic","point"},MATCH(E1671,{"知识体","知识域","知识区","知识主题","知识点"},0))</f>
        <v>point</v>
      </c>
      <c r="H1671" s="21" t="str">
        <f>INDEX( {"super","just","sub","infras"},MATCH(F1671,{"超","恰","亚","次"},0))</f>
        <v>just</v>
      </c>
      <c r="I1671" s="21">
        <f>MATCH(E1671,{"知识体","知识域","知识区","知识主题","知识点"},0)-1</f>
        <v>4</v>
      </c>
      <c r="J1671" s="21">
        <f>MATCH(F1671,{"超","恰","亚","次"},0)-1</f>
        <v>1</v>
      </c>
      <c r="K1671" s="21" t="str">
        <f t="shared" si="210"/>
        <v>生物</v>
      </c>
      <c r="L1671" s="26" t="s">
        <v>2483</v>
      </c>
      <c r="M1671" s="23"/>
      <c r="N1671" s="23"/>
      <c r="O1671" s="24" t="str">
        <f t="shared" si="211"/>
        <v xml:space="preserve">
  - 
    name:  细胞工程的概念
    title:  细胞工程的概念
    description: 
    koLyro: point
    koLyri:  just
    son: </v>
      </c>
      <c r="P1671" s="27" t="str">
        <f t="shared" si="216"/>
        <v xml:space="preserve">
          - 
            name:  细胞工程的概念
            title:  细胞工程的概念
            description: 
            koLyro: point
            koLyri:  just
            son: </v>
      </c>
    </row>
    <row r="1672" spans="1:16" ht="15" customHeight="1">
      <c r="A1672" s="20">
        <f t="shared" si="213"/>
        <v>4</v>
      </c>
      <c r="B1672" s="21" t="str">
        <f t="shared" si="214"/>
        <v>知识点</v>
      </c>
      <c r="C1672" s="21" t="str">
        <f t="shared" si="215"/>
        <v>植物细胞工程的基本技术</v>
      </c>
      <c r="D1672" s="21" t="str">
        <f>IFERROR(IF(I1672=1,INDEX( {"chinese","english","math","physics","chemistry","biology","politics","history","geography"},MATCH(C1672,{"语文","英语","数学","物理","化学","生物","政治","历史","地理"},0)),IF(I1672=2,INDEX(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1672,{"单项选择","阅读理解","信息匹配","完形填空","短文填空","单句填空","短文改错","单句改错","句型转换","翻译短语","翻译句子","词汇/短语及固搭","完成句子","听力"},0)),"")), "")</f>
        <v/>
      </c>
      <c r="E1672" s="21" t="str">
        <f t="shared" si="208"/>
        <v>知识点</v>
      </c>
      <c r="F1672" s="21" t="str">
        <f t="shared" si="209"/>
        <v>恰</v>
      </c>
      <c r="G1672" s="21" t="str">
        <f>INDEX( {"body","discipline","area","topic","point"},MATCH(E1672,{"知识体","知识域","知识区","知识主题","知识点"},0))</f>
        <v>point</v>
      </c>
      <c r="H1672" s="21" t="str">
        <f>INDEX( {"super","just","sub","infras"},MATCH(F1672,{"超","恰","亚","次"},0))</f>
        <v>just</v>
      </c>
      <c r="I1672" s="21">
        <f>MATCH(E1672,{"知识体","知识域","知识区","知识主题","知识点"},0)-1</f>
        <v>4</v>
      </c>
      <c r="J1672" s="21">
        <f>MATCH(F1672,{"超","恰","亚","次"},0)-1</f>
        <v>1</v>
      </c>
      <c r="K1672" s="21" t="str">
        <f t="shared" si="210"/>
        <v>生物</v>
      </c>
      <c r="L1672" s="26" t="s">
        <v>2484</v>
      </c>
      <c r="M1672" s="23"/>
      <c r="N1672" s="23"/>
      <c r="O1672" s="24" t="str">
        <f t="shared" si="211"/>
        <v xml:space="preserve">
  - 
    name:  植物细胞工程的基本技术
    title:  植物细胞工程的基本技术
    description: 
    koLyro: point
    koLyri:  just
    son: </v>
      </c>
      <c r="P1672" s="27" t="str">
        <f t="shared" si="216"/>
        <v xml:space="preserve">
          - 
            name:  植物细胞工程的基本技术
            title:  植物细胞工程的基本技术
            description: 
            koLyro: point
            koLyri:  just
            son: </v>
      </c>
    </row>
    <row r="1673" spans="1:16" ht="15" customHeight="1">
      <c r="A1673" s="20">
        <f t="shared" si="213"/>
        <v>5</v>
      </c>
      <c r="B1673" s="21" t="str">
        <f t="shared" si="214"/>
        <v>知识亚点</v>
      </c>
      <c r="C1673" s="21" t="str">
        <f t="shared" si="215"/>
        <v>植物细胞工程的原理</v>
      </c>
      <c r="D1673" s="21" t="str">
        <f>IFERROR(IF(I1673=1,INDEX( {"chinese","english","math","physics","chemistry","biology","politics","history","geography"},MATCH(C1673,{"语文","英语","数学","物理","化学","生物","政治","历史","地理"},0)),IF(I1673=2,INDEX(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1673,{"单项选择","阅读理解","信息匹配","完形填空","短文填空","单句填空","短文改错","单句改错","句型转换","翻译短语","翻译句子","词汇/短语及固搭","完成句子","听力"},0)),"")), "")</f>
        <v/>
      </c>
      <c r="E1673" s="21" t="str">
        <f t="shared" si="208"/>
        <v>知识点</v>
      </c>
      <c r="F1673" s="21" t="str">
        <f t="shared" si="209"/>
        <v>亚</v>
      </c>
      <c r="G1673" s="21" t="str">
        <f>INDEX( {"body","discipline","area","topic","point"},MATCH(E1673,{"知识体","知识域","知识区","知识主题","知识点"},0))</f>
        <v>point</v>
      </c>
      <c r="H1673" s="21" t="str">
        <f>INDEX( {"super","just","sub","infras"},MATCH(F1673,{"超","恰","亚","次"},0))</f>
        <v>sub</v>
      </c>
      <c r="I1673" s="21">
        <f>MATCH(E1673,{"知识体","知识域","知识区","知识主题","知识点"},0)-1</f>
        <v>4</v>
      </c>
      <c r="J1673" s="21">
        <f>MATCH(F1673,{"超","恰","亚","次"},0)-1</f>
        <v>2</v>
      </c>
      <c r="K1673" s="21" t="str">
        <f t="shared" si="210"/>
        <v>生物</v>
      </c>
      <c r="L1673" s="26" t="s">
        <v>2485</v>
      </c>
      <c r="M1673" s="23"/>
      <c r="N1673" s="23"/>
      <c r="O1673" s="24" t="str">
        <f t="shared" si="211"/>
        <v xml:space="preserve">
  - 
    name:  植物细胞工程的原理
    title:  植物细胞工程的原理
    description: 
    koLyro: point
    koLyri:  sub
    son: </v>
      </c>
      <c r="P1673" s="27" t="str">
        <f t="shared" si="216"/>
        <v xml:space="preserve">
            - 
              name:  植物细胞工程的原理
              title:  植物细胞工程的原理
              description: 
              koLyro: point
              koLyri:  sub
              son: </v>
      </c>
    </row>
    <row r="1674" spans="1:16" ht="15" customHeight="1">
      <c r="A1674" s="20">
        <f t="shared" si="213"/>
        <v>5</v>
      </c>
      <c r="B1674" s="21" t="str">
        <f t="shared" si="214"/>
        <v>知识亚点</v>
      </c>
      <c r="C1674" s="21" t="str">
        <f t="shared" si="215"/>
        <v>植物组织培养技术</v>
      </c>
      <c r="D1674" s="21" t="str">
        <f>IFERROR(IF(I1674=1,INDEX( {"chinese","english","math","physics","chemistry","biology","politics","history","geography"},MATCH(C1674,{"语文","英语","数学","物理","化学","生物","政治","历史","地理"},0)),IF(I1674=2,INDEX(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1674,{"单项选择","阅读理解","信息匹配","完形填空","短文填空","单句填空","短文改错","单句改错","句型转换","翻译短语","翻译句子","词汇/短语及固搭","完成句子","听力"},0)),"")), "")</f>
        <v/>
      </c>
      <c r="E1674" s="21" t="str">
        <f t="shared" si="208"/>
        <v>知识点</v>
      </c>
      <c r="F1674" s="21" t="str">
        <f t="shared" si="209"/>
        <v>亚</v>
      </c>
      <c r="G1674" s="21" t="str">
        <f>INDEX( {"body","discipline","area","topic","point"},MATCH(E1674,{"知识体","知识域","知识区","知识主题","知识点"},0))</f>
        <v>point</v>
      </c>
      <c r="H1674" s="21" t="str">
        <f>INDEX( {"super","just","sub","infras"},MATCH(F1674,{"超","恰","亚","次"},0))</f>
        <v>sub</v>
      </c>
      <c r="I1674" s="21">
        <f>MATCH(E1674,{"知识体","知识域","知识区","知识主题","知识点"},0)-1</f>
        <v>4</v>
      </c>
      <c r="J1674" s="21">
        <f>MATCH(F1674,{"超","恰","亚","次"},0)-1</f>
        <v>2</v>
      </c>
      <c r="K1674" s="21" t="str">
        <f t="shared" si="210"/>
        <v>生物</v>
      </c>
      <c r="L1674" s="26" t="s">
        <v>2486</v>
      </c>
      <c r="M1674" s="23"/>
      <c r="N1674" s="23"/>
      <c r="O1674" s="24" t="str">
        <f t="shared" si="211"/>
        <v xml:space="preserve">
  - 
    name:  植物组织培养技术
    title:  植物组织培养技术
    description: 
    koLyro: point
    koLyri:  sub
    son: </v>
      </c>
      <c r="P1674" s="27" t="str">
        <f t="shared" si="216"/>
        <v xml:space="preserve">
            - 
              name:  植物组织培养技术
              title:  植物组织培养技术
              description: 
              koLyro: point
              koLyri:  sub
              son: </v>
      </c>
    </row>
    <row r="1675" spans="1:16" ht="15" customHeight="1">
      <c r="A1675" s="20">
        <f t="shared" si="213"/>
        <v>5</v>
      </c>
      <c r="B1675" s="21" t="str">
        <f t="shared" si="214"/>
        <v>知识亚点</v>
      </c>
      <c r="C1675" s="21" t="str">
        <f t="shared" si="215"/>
        <v>植物体细胞杂交技术</v>
      </c>
      <c r="D1675" s="21" t="str">
        <f>IFERROR(IF(I1675=1,INDEX( {"chinese","english","math","physics","chemistry","biology","politics","history","geography"},MATCH(C1675,{"语文","英语","数学","物理","化学","生物","政治","历史","地理"},0)),IF(I1675=2,INDEX(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1675,{"单项选择","阅读理解","信息匹配","完形填空","短文填空","单句填空","短文改错","单句改错","句型转换","翻译短语","翻译句子","词汇/短语及固搭","完成句子","听力"},0)),"")), "")</f>
        <v/>
      </c>
      <c r="E1675" s="21" t="str">
        <f t="shared" si="208"/>
        <v>知识点</v>
      </c>
      <c r="F1675" s="21" t="str">
        <f t="shared" si="209"/>
        <v>亚</v>
      </c>
      <c r="G1675" s="21" t="str">
        <f>INDEX( {"body","discipline","area","topic","point"},MATCH(E1675,{"知识体","知识域","知识区","知识主题","知识点"},0))</f>
        <v>point</v>
      </c>
      <c r="H1675" s="21" t="str">
        <f>INDEX( {"super","just","sub","infras"},MATCH(F1675,{"超","恰","亚","次"},0))</f>
        <v>sub</v>
      </c>
      <c r="I1675" s="21">
        <f>MATCH(E1675,{"知识体","知识域","知识区","知识主题","知识点"},0)-1</f>
        <v>4</v>
      </c>
      <c r="J1675" s="21">
        <f>MATCH(F1675,{"超","恰","亚","次"},0)-1</f>
        <v>2</v>
      </c>
      <c r="K1675" s="21" t="str">
        <f t="shared" si="210"/>
        <v>生物</v>
      </c>
      <c r="L1675" s="26" t="s">
        <v>2487</v>
      </c>
      <c r="M1675" s="23"/>
      <c r="N1675" s="23"/>
      <c r="O1675" s="24" t="str">
        <f t="shared" si="211"/>
        <v xml:space="preserve">
  - 
    name:  植物体细胞杂交技术
    title:  植物体细胞杂交技术
    description: 
    koLyro: point
    koLyri:  sub
    son: </v>
      </c>
      <c r="P1675" s="27" t="str">
        <f t="shared" si="216"/>
        <v xml:space="preserve">
            - 
              name:  植物体细胞杂交技术
              title:  植物体细胞杂交技术
              description: 
              koLyro: point
              koLyri:  sub
              son: </v>
      </c>
    </row>
    <row r="1676" spans="1:16" ht="15" customHeight="1">
      <c r="A1676" s="20">
        <f t="shared" si="213"/>
        <v>4</v>
      </c>
      <c r="B1676" s="21" t="str">
        <f t="shared" si="214"/>
        <v>知识点</v>
      </c>
      <c r="C1676" s="21" t="str">
        <f t="shared" si="215"/>
        <v>植物细胞工程的实际应用</v>
      </c>
      <c r="D1676" s="21" t="str">
        <f>IFERROR(IF(I1676=1,INDEX( {"chinese","english","math","physics","chemistry","biology","politics","history","geography"},MATCH(C1676,{"语文","英语","数学","物理","化学","生物","政治","历史","地理"},0)),IF(I1676=2,INDEX(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1676,{"单项选择","阅读理解","信息匹配","完形填空","短文填空","单句填空","短文改错","单句改错","句型转换","翻译短语","翻译句子","词汇/短语及固搭","完成句子","听力"},0)),"")), "")</f>
        <v/>
      </c>
      <c r="E1676" s="21" t="str">
        <f t="shared" si="208"/>
        <v>知识点</v>
      </c>
      <c r="F1676" s="21" t="str">
        <f t="shared" si="209"/>
        <v>恰</v>
      </c>
      <c r="G1676" s="21" t="str">
        <f>INDEX( {"body","discipline","area","topic","point"},MATCH(E1676,{"知识体","知识域","知识区","知识主题","知识点"},0))</f>
        <v>point</v>
      </c>
      <c r="H1676" s="21" t="str">
        <f>INDEX( {"super","just","sub","infras"},MATCH(F1676,{"超","恰","亚","次"},0))</f>
        <v>just</v>
      </c>
      <c r="I1676" s="21">
        <f>MATCH(E1676,{"知识体","知识域","知识区","知识主题","知识点"},0)-1</f>
        <v>4</v>
      </c>
      <c r="J1676" s="21">
        <f>MATCH(F1676,{"超","恰","亚","次"},0)-1</f>
        <v>1</v>
      </c>
      <c r="K1676" s="21" t="str">
        <f t="shared" si="210"/>
        <v>生物</v>
      </c>
      <c r="L1676" s="26" t="s">
        <v>2488</v>
      </c>
      <c r="M1676" s="23"/>
      <c r="N1676" s="23"/>
      <c r="O1676" s="24" t="str">
        <f t="shared" si="211"/>
        <v xml:space="preserve">
  - 
    name:  植物细胞工程的实际应用
    title:  植物细胞工程的实际应用
    description: 
    koLyro: point
    koLyri:  just
    son: </v>
      </c>
      <c r="P1676" s="27" t="str">
        <f t="shared" si="216"/>
        <v xml:space="preserve">
          - 
            name:  植物细胞工程的实际应用
            title:  植物细胞工程的实际应用
            description: 
            koLyro: point
            koLyri:  just
            son: </v>
      </c>
    </row>
    <row r="1677" spans="1:16" ht="15" customHeight="1">
      <c r="A1677" s="20">
        <f t="shared" si="213"/>
        <v>4</v>
      </c>
      <c r="B1677" s="21" t="str">
        <f t="shared" si="214"/>
        <v>知识点</v>
      </c>
      <c r="C1677" s="21" t="str">
        <f t="shared" si="215"/>
        <v>动物细胞培养</v>
      </c>
      <c r="D1677" s="21" t="str">
        <f>IFERROR(IF(I1677=1,INDEX( {"chinese","english","math","physics","chemistry","biology","politics","history","geography"},MATCH(C1677,{"语文","英语","数学","物理","化学","生物","政治","历史","地理"},0)),IF(I1677=2,INDEX(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1677,{"单项选择","阅读理解","信息匹配","完形填空","短文填空","单句填空","短文改错","单句改错","句型转换","翻译短语","翻译句子","词汇/短语及固搭","完成句子","听力"},0)),"")), "")</f>
        <v/>
      </c>
      <c r="E1677" s="21" t="str">
        <f t="shared" si="208"/>
        <v>知识点</v>
      </c>
      <c r="F1677" s="21" t="str">
        <f t="shared" si="209"/>
        <v>恰</v>
      </c>
      <c r="G1677" s="21" t="str">
        <f>INDEX( {"body","discipline","area","topic","point"},MATCH(E1677,{"知识体","知识域","知识区","知识主题","知识点"},0))</f>
        <v>point</v>
      </c>
      <c r="H1677" s="21" t="str">
        <f>INDEX( {"super","just","sub","infras"},MATCH(F1677,{"超","恰","亚","次"},0))</f>
        <v>just</v>
      </c>
      <c r="I1677" s="21">
        <f>MATCH(E1677,{"知识体","知识域","知识区","知识主题","知识点"},0)-1</f>
        <v>4</v>
      </c>
      <c r="J1677" s="21">
        <f>MATCH(F1677,{"超","恰","亚","次"},0)-1</f>
        <v>1</v>
      </c>
      <c r="K1677" s="21" t="str">
        <f t="shared" si="210"/>
        <v>生物</v>
      </c>
      <c r="L1677" s="26" t="s">
        <v>2489</v>
      </c>
      <c r="M1677" s="23"/>
      <c r="N1677" s="23"/>
      <c r="O1677" s="24" t="str">
        <f t="shared" si="211"/>
        <v xml:space="preserve">
  - 
    name:  动物细胞培养
    title:  动物细胞培养
    description: 
    koLyro: point
    koLyri:  just
    son: </v>
      </c>
      <c r="P1677" s="27" t="str">
        <f t="shared" si="216"/>
        <v xml:space="preserve">
          - 
            name:  动物细胞培养
            title:  动物细胞培养
            description: 
            koLyro: point
            koLyri:  just
            son: </v>
      </c>
    </row>
    <row r="1678" spans="1:16" ht="15" customHeight="1">
      <c r="A1678" s="20">
        <f t="shared" si="213"/>
        <v>4</v>
      </c>
      <c r="B1678" s="21" t="str">
        <f t="shared" si="214"/>
        <v>知识点</v>
      </c>
      <c r="C1678" s="21" t="str">
        <f t="shared" si="215"/>
        <v>动物体细胞核移植技术和克隆动物</v>
      </c>
      <c r="D1678" s="21" t="str">
        <f>IFERROR(IF(I1678=1,INDEX( {"chinese","english","math","physics","chemistry","biology","politics","history","geography"},MATCH(C1678,{"语文","英语","数学","物理","化学","生物","政治","历史","地理"},0)),IF(I1678=2,INDEX(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1678,{"单项选择","阅读理解","信息匹配","完形填空","短文填空","单句填空","短文改错","单句改错","句型转换","翻译短语","翻译句子","词汇/短语及固搭","完成句子","听力"},0)),"")), "")</f>
        <v/>
      </c>
      <c r="E1678" s="21" t="str">
        <f t="shared" si="208"/>
        <v>知识点</v>
      </c>
      <c r="F1678" s="21" t="str">
        <f t="shared" si="209"/>
        <v>恰</v>
      </c>
      <c r="G1678" s="21" t="str">
        <f>INDEX( {"body","discipline","area","topic","point"},MATCH(E1678,{"知识体","知识域","知识区","知识主题","知识点"},0))</f>
        <v>point</v>
      </c>
      <c r="H1678" s="21" t="str">
        <f>INDEX( {"super","just","sub","infras"},MATCH(F1678,{"超","恰","亚","次"},0))</f>
        <v>just</v>
      </c>
      <c r="I1678" s="21">
        <f>MATCH(E1678,{"知识体","知识域","知识区","知识主题","知识点"},0)-1</f>
        <v>4</v>
      </c>
      <c r="J1678" s="21">
        <f>MATCH(F1678,{"超","恰","亚","次"},0)-1</f>
        <v>1</v>
      </c>
      <c r="K1678" s="21" t="str">
        <f t="shared" si="210"/>
        <v>生物</v>
      </c>
      <c r="L1678" s="26" t="s">
        <v>2490</v>
      </c>
      <c r="M1678" s="23"/>
      <c r="N1678" s="23"/>
      <c r="O1678" s="24" t="str">
        <f t="shared" si="211"/>
        <v xml:space="preserve">
  - 
    name:  动物体细胞核移植技术和克隆动物
    title:  动物体细胞核移植技术和克隆动物
    description: 
    koLyro: point
    koLyri:  just
    son: </v>
      </c>
      <c r="P1678" s="27" t="str">
        <f t="shared" si="216"/>
        <v xml:space="preserve">
          - 
            name:  动物体细胞核移植技术和克隆动物
            title:  动物体细胞核移植技术和克隆动物
            description: 
            koLyro: point
            koLyri:  just
            son: </v>
      </c>
    </row>
    <row r="1679" spans="1:16" ht="15" customHeight="1">
      <c r="A1679" s="20">
        <f t="shared" si="213"/>
        <v>4</v>
      </c>
      <c r="B1679" s="21" t="str">
        <f t="shared" si="214"/>
        <v>知识点</v>
      </c>
      <c r="C1679" s="21" t="str">
        <f t="shared" si="215"/>
        <v>动物细胞融合</v>
      </c>
      <c r="D1679" s="21" t="str">
        <f>IFERROR(IF(I1679=1,INDEX( {"chinese","english","math","physics","chemistry","biology","politics","history","geography"},MATCH(C1679,{"语文","英语","数学","物理","化学","生物","政治","历史","地理"},0)),IF(I1679=2,INDEX(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1679,{"单项选择","阅读理解","信息匹配","完形填空","短文填空","单句填空","短文改错","单句改错","句型转换","翻译短语","翻译句子","词汇/短语及固搭","完成句子","听力"},0)),"")), "")</f>
        <v/>
      </c>
      <c r="E1679" s="21" t="str">
        <f t="shared" si="208"/>
        <v>知识点</v>
      </c>
      <c r="F1679" s="21" t="str">
        <f t="shared" si="209"/>
        <v>恰</v>
      </c>
      <c r="G1679" s="21" t="str">
        <f>INDEX( {"body","discipline","area","topic","point"},MATCH(E1679,{"知识体","知识域","知识区","知识主题","知识点"},0))</f>
        <v>point</v>
      </c>
      <c r="H1679" s="21" t="str">
        <f>INDEX( {"super","just","sub","infras"},MATCH(F1679,{"超","恰","亚","次"},0))</f>
        <v>just</v>
      </c>
      <c r="I1679" s="21">
        <f>MATCH(E1679,{"知识体","知识域","知识区","知识主题","知识点"},0)-1</f>
        <v>4</v>
      </c>
      <c r="J1679" s="21">
        <f>MATCH(F1679,{"超","恰","亚","次"},0)-1</f>
        <v>1</v>
      </c>
      <c r="K1679" s="21" t="str">
        <f t="shared" si="210"/>
        <v>生物</v>
      </c>
      <c r="L1679" s="26" t="s">
        <v>2491</v>
      </c>
      <c r="M1679" s="23"/>
      <c r="N1679" s="23"/>
      <c r="O1679" s="24" t="str">
        <f t="shared" si="211"/>
        <v xml:space="preserve">
  - 
    name:  动物细胞融合
    title:  动物细胞融合
    description: 
    koLyro: point
    koLyri:  just
    son: </v>
      </c>
      <c r="P1679" s="27" t="str">
        <f t="shared" si="216"/>
        <v xml:space="preserve">
          - 
            name:  动物细胞融合
            title:  动物细胞融合
            description: 
            koLyro: point
            koLyri:  just
            son: </v>
      </c>
    </row>
    <row r="1680" spans="1:16" ht="15" customHeight="1">
      <c r="A1680" s="20">
        <f t="shared" si="213"/>
        <v>4</v>
      </c>
      <c r="B1680" s="21" t="str">
        <f t="shared" si="214"/>
        <v>知识点</v>
      </c>
      <c r="C1680" s="21" t="str">
        <f t="shared" si="215"/>
        <v>单克隆抗体</v>
      </c>
      <c r="D1680" s="21" t="str">
        <f>IFERROR(IF(I1680=1,INDEX( {"chinese","english","math","physics","chemistry","biology","politics","history","geography"},MATCH(C1680,{"语文","英语","数学","物理","化学","生物","政治","历史","地理"},0)),IF(I1680=2,INDEX(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1680,{"单项选择","阅读理解","信息匹配","完形填空","短文填空","单句填空","短文改错","单句改错","句型转换","翻译短语","翻译句子","词汇/短语及固搭","完成句子","听力"},0)),"")), "")</f>
        <v/>
      </c>
      <c r="E1680" s="21" t="str">
        <f t="shared" si="208"/>
        <v>知识点</v>
      </c>
      <c r="F1680" s="21" t="str">
        <f t="shared" si="209"/>
        <v>恰</v>
      </c>
      <c r="G1680" s="21" t="str">
        <f>INDEX( {"body","discipline","area","topic","point"},MATCH(E1680,{"知识体","知识域","知识区","知识主题","知识点"},0))</f>
        <v>point</v>
      </c>
      <c r="H1680" s="21" t="str">
        <f>INDEX( {"super","just","sub","infras"},MATCH(F1680,{"超","恰","亚","次"},0))</f>
        <v>just</v>
      </c>
      <c r="I1680" s="21">
        <f>MATCH(E1680,{"知识体","知识域","知识区","知识主题","知识点"},0)-1</f>
        <v>4</v>
      </c>
      <c r="J1680" s="21">
        <f>MATCH(F1680,{"超","恰","亚","次"},0)-1</f>
        <v>1</v>
      </c>
      <c r="K1680" s="21" t="str">
        <f t="shared" si="210"/>
        <v>生物</v>
      </c>
      <c r="L1680" s="26" t="s">
        <v>2492</v>
      </c>
      <c r="M1680" s="23"/>
      <c r="N1680" s="23"/>
      <c r="O1680" s="24" t="str">
        <f t="shared" si="211"/>
        <v xml:space="preserve">
  - 
    name:  单克隆抗体
    title:  单克隆抗体
    description: 
    koLyro: point
    koLyri:  just
    son: </v>
      </c>
      <c r="P1680" s="27" t="str">
        <f t="shared" si="216"/>
        <v xml:space="preserve">
          - 
            name:  单克隆抗体
            title:  单克隆抗体
            description: 
            koLyro: point
            koLyri:  just
            son: </v>
      </c>
    </row>
    <row r="1681" spans="1:16" ht="15" customHeight="1">
      <c r="A1681" s="20">
        <f t="shared" si="213"/>
        <v>3</v>
      </c>
      <c r="B1681" s="21" t="str">
        <f t="shared" si="214"/>
        <v>知识主题</v>
      </c>
      <c r="C1681" s="21" t="str">
        <f t="shared" si="215"/>
        <v>专题4 胚胎工程</v>
      </c>
      <c r="D1681" s="21" t="str">
        <f>IFERROR(IF(I1681=1,INDEX( {"chinese","english","math","physics","chemistry","biology","politics","history","geography"},MATCH(C1681,{"语文","英语","数学","物理","化学","生物","政治","历史","地理"},0)),IF(I1681=2,INDEX(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1681,{"单项选择","阅读理解","信息匹配","完形填空","短文填空","单句填空","短文改错","单句改错","句型转换","翻译短语","翻译句子","词汇/短语及固搭","完成句子","听力"},0)),"")), "")</f>
        <v/>
      </c>
      <c r="E1681" s="21" t="str">
        <f t="shared" si="208"/>
        <v>知识主题</v>
      </c>
      <c r="F1681" s="21" t="str">
        <f t="shared" si="209"/>
        <v>恰</v>
      </c>
      <c r="G1681" s="21" t="str">
        <f>INDEX( {"body","discipline","area","topic","point"},MATCH(E1681,{"知识体","知识域","知识区","知识主题","知识点"},0))</f>
        <v>topic</v>
      </c>
      <c r="H1681" s="21" t="str">
        <f>INDEX( {"super","just","sub","infras"},MATCH(F1681,{"超","恰","亚","次"},0))</f>
        <v>just</v>
      </c>
      <c r="I1681" s="21">
        <f>MATCH(E1681,{"知识体","知识域","知识区","知识主题","知识点"},0)-1</f>
        <v>3</v>
      </c>
      <c r="J1681" s="21">
        <f>MATCH(F1681,{"超","恰","亚","次"},0)-1</f>
        <v>1</v>
      </c>
      <c r="K1681" s="21" t="str">
        <f t="shared" si="210"/>
        <v>生物</v>
      </c>
      <c r="L1681" s="26" t="s">
        <v>2493</v>
      </c>
      <c r="M1681" s="23"/>
      <c r="N1681" s="23"/>
      <c r="O1681" s="24" t="str">
        <f t="shared" si="211"/>
        <v xml:space="preserve">
  - 
    name:  专题4 胚胎工程
    title:  专题4 胚胎工程
    description: 
    koLyro: topic
    koLyri:  just
    son: </v>
      </c>
      <c r="P1681" s="27" t="str">
        <f t="shared" si="216"/>
        <v xml:space="preserve">
        - 
          name:  专题4 胚胎工程
          title:  专题4 胚胎工程
          description: 
          koLyro: topic
          koLyri:  just
          son: </v>
      </c>
    </row>
    <row r="1682" spans="1:16" ht="15" customHeight="1">
      <c r="A1682" s="20">
        <f t="shared" si="213"/>
        <v>4</v>
      </c>
      <c r="B1682" s="21" t="str">
        <f t="shared" si="214"/>
        <v>知识点</v>
      </c>
      <c r="C1682" s="21" t="str">
        <f t="shared" si="215"/>
        <v>胚胎工程的概念</v>
      </c>
      <c r="D1682" s="21" t="str">
        <f>IFERROR(IF(I1682=1,INDEX( {"chinese","english","math","physics","chemistry","biology","politics","history","geography"},MATCH(C1682,{"语文","英语","数学","物理","化学","生物","政治","历史","地理"},0)),IF(I1682=2,INDEX(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1682,{"单项选择","阅读理解","信息匹配","完形填空","短文填空","单句填空","短文改错","单句改错","句型转换","翻译短语","翻译句子","词汇/短语及固搭","完成句子","听力"},0)),"")), "")</f>
        <v/>
      </c>
      <c r="E1682" s="21" t="str">
        <f t="shared" si="208"/>
        <v>知识点</v>
      </c>
      <c r="F1682" s="21" t="str">
        <f t="shared" si="209"/>
        <v>恰</v>
      </c>
      <c r="G1682" s="21" t="str">
        <f>INDEX( {"body","discipline","area","topic","point"},MATCH(E1682,{"知识体","知识域","知识区","知识主题","知识点"},0))</f>
        <v>point</v>
      </c>
      <c r="H1682" s="21" t="str">
        <f>INDEX( {"super","just","sub","infras"},MATCH(F1682,{"超","恰","亚","次"},0))</f>
        <v>just</v>
      </c>
      <c r="I1682" s="21">
        <f>MATCH(E1682,{"知识体","知识域","知识区","知识主题","知识点"},0)-1</f>
        <v>4</v>
      </c>
      <c r="J1682" s="21">
        <f>MATCH(F1682,{"超","恰","亚","次"},0)-1</f>
        <v>1</v>
      </c>
      <c r="K1682" s="21" t="str">
        <f t="shared" si="210"/>
        <v>生物</v>
      </c>
      <c r="L1682" s="26" t="s">
        <v>2494</v>
      </c>
      <c r="M1682" s="23"/>
      <c r="N1682" s="23"/>
      <c r="O1682" s="24" t="str">
        <f t="shared" si="211"/>
        <v xml:space="preserve">
  - 
    name:  胚胎工程的概念
    title:  胚胎工程的概念
    description: 
    koLyro: point
    koLyri:  just
    son: </v>
      </c>
      <c r="P1682" s="27" t="str">
        <f t="shared" si="216"/>
        <v xml:space="preserve">
          - 
            name:  胚胎工程的概念
            title:  胚胎工程的概念
            description: 
            koLyro: point
            koLyri:  just
            son: </v>
      </c>
    </row>
    <row r="1683" spans="1:16" ht="15" customHeight="1">
      <c r="A1683" s="20">
        <f t="shared" si="213"/>
        <v>4</v>
      </c>
      <c r="B1683" s="21" t="str">
        <f t="shared" si="214"/>
        <v>知识点</v>
      </c>
      <c r="C1683" s="21" t="str">
        <f t="shared" si="215"/>
        <v>体内受精和早期胚胎发育</v>
      </c>
      <c r="D1683" s="21" t="str">
        <f>IFERROR(IF(I1683=1,INDEX( {"chinese","english","math","physics","chemistry","biology","politics","history","geography"},MATCH(C1683,{"语文","英语","数学","物理","化学","生物","政治","历史","地理"},0)),IF(I1683=2,INDEX(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1683,{"单项选择","阅读理解","信息匹配","完形填空","短文填空","单句填空","短文改错","单句改错","句型转换","翻译短语","翻译句子","词汇/短语及固搭","完成句子","听力"},0)),"")), "")</f>
        <v/>
      </c>
      <c r="E1683" s="21" t="str">
        <f t="shared" si="208"/>
        <v>知识点</v>
      </c>
      <c r="F1683" s="21" t="str">
        <f t="shared" si="209"/>
        <v>恰</v>
      </c>
      <c r="G1683" s="21" t="str">
        <f>INDEX( {"body","discipline","area","topic","point"},MATCH(E1683,{"知识体","知识域","知识区","知识主题","知识点"},0))</f>
        <v>point</v>
      </c>
      <c r="H1683" s="21" t="str">
        <f>INDEX( {"super","just","sub","infras"},MATCH(F1683,{"超","恰","亚","次"},0))</f>
        <v>just</v>
      </c>
      <c r="I1683" s="21">
        <f>MATCH(E1683,{"知识体","知识域","知识区","知识主题","知识点"},0)-1</f>
        <v>4</v>
      </c>
      <c r="J1683" s="21">
        <f>MATCH(F1683,{"超","恰","亚","次"},0)-1</f>
        <v>1</v>
      </c>
      <c r="K1683" s="21" t="str">
        <f t="shared" si="210"/>
        <v>生物</v>
      </c>
      <c r="L1683" s="26" t="s">
        <v>2495</v>
      </c>
      <c r="M1683" s="23"/>
      <c r="N1683" s="23"/>
      <c r="O1683" s="24" t="str">
        <f t="shared" si="211"/>
        <v xml:space="preserve">
  - 
    name:  体内受精和早期胚胎发育
    title:  体内受精和早期胚胎发育
    description: 
    koLyro: point
    koLyri:  just
    son: </v>
      </c>
      <c r="P1683" s="27" t="str">
        <f t="shared" si="216"/>
        <v xml:space="preserve">
          - 
            name:  体内受精和早期胚胎发育
            title:  体内受精和早期胚胎发育
            description: 
            koLyro: point
            koLyri:  just
            son: </v>
      </c>
    </row>
    <row r="1684" spans="1:16" ht="15" customHeight="1">
      <c r="A1684" s="20">
        <f t="shared" si="213"/>
        <v>5</v>
      </c>
      <c r="B1684" s="21" t="str">
        <f t="shared" si="214"/>
        <v>知识亚点</v>
      </c>
      <c r="C1684" s="21" t="str">
        <f t="shared" si="215"/>
        <v>精子和卵子的发生</v>
      </c>
      <c r="D1684" s="21" t="str">
        <f>IFERROR(IF(I1684=1,INDEX( {"chinese","english","math","physics","chemistry","biology","politics","history","geography"},MATCH(C1684,{"语文","英语","数学","物理","化学","生物","政治","历史","地理"},0)),IF(I1684=2,INDEX(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1684,{"单项选择","阅读理解","信息匹配","完形填空","短文填空","单句填空","短文改错","单句改错","句型转换","翻译短语","翻译句子","词汇/短语及固搭","完成句子","听力"},0)),"")), "")</f>
        <v/>
      </c>
      <c r="E1684" s="21" t="str">
        <f t="shared" si="208"/>
        <v>知识点</v>
      </c>
      <c r="F1684" s="21" t="str">
        <f t="shared" si="209"/>
        <v>亚</v>
      </c>
      <c r="G1684" s="21" t="str">
        <f>INDEX( {"body","discipline","area","topic","point"},MATCH(E1684,{"知识体","知识域","知识区","知识主题","知识点"},0))</f>
        <v>point</v>
      </c>
      <c r="H1684" s="21" t="str">
        <f>INDEX( {"super","just","sub","infras"},MATCH(F1684,{"超","恰","亚","次"},0))</f>
        <v>sub</v>
      </c>
      <c r="I1684" s="21">
        <f>MATCH(E1684,{"知识体","知识域","知识区","知识主题","知识点"},0)-1</f>
        <v>4</v>
      </c>
      <c r="J1684" s="21">
        <f>MATCH(F1684,{"超","恰","亚","次"},0)-1</f>
        <v>2</v>
      </c>
      <c r="K1684" s="21" t="str">
        <f t="shared" si="210"/>
        <v>生物</v>
      </c>
      <c r="L1684" s="26" t="s">
        <v>2496</v>
      </c>
      <c r="M1684" s="23"/>
      <c r="N1684" s="23"/>
      <c r="O1684" s="24" t="str">
        <f t="shared" si="211"/>
        <v xml:space="preserve">
  - 
    name:  精子和卵子的发生
    title:  精子和卵子的发生
    description: 
    koLyro: point
    koLyri:  sub
    son: </v>
      </c>
      <c r="P1684" s="27" t="str">
        <f t="shared" si="216"/>
        <v xml:space="preserve">
            - 
              name:  精子和卵子的发生
              title:  精子和卵子的发生
              description: 
              koLyro: point
              koLyri:  sub
              son: </v>
      </c>
    </row>
    <row r="1685" spans="1:16" ht="15" customHeight="1">
      <c r="A1685" s="20">
        <f t="shared" si="213"/>
        <v>5</v>
      </c>
      <c r="B1685" s="21" t="str">
        <f t="shared" si="214"/>
        <v>知识亚点</v>
      </c>
      <c r="C1685" s="21" t="str">
        <f t="shared" si="215"/>
        <v>受精</v>
      </c>
      <c r="D1685" s="21" t="str">
        <f>IFERROR(IF(I1685=1,INDEX( {"chinese","english","math","physics","chemistry","biology","politics","history","geography"},MATCH(C1685,{"语文","英语","数学","物理","化学","生物","政治","历史","地理"},0)),IF(I1685=2,INDEX(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1685,{"单项选择","阅读理解","信息匹配","完形填空","短文填空","单句填空","短文改错","单句改错","句型转换","翻译短语","翻译句子","词汇/短语及固搭","完成句子","听力"},0)),"")), "")</f>
        <v/>
      </c>
      <c r="E1685" s="21" t="str">
        <f t="shared" si="208"/>
        <v>知识点</v>
      </c>
      <c r="F1685" s="21" t="str">
        <f t="shared" si="209"/>
        <v>亚</v>
      </c>
      <c r="G1685" s="21" t="str">
        <f>INDEX( {"body","discipline","area","topic","point"},MATCH(E1685,{"知识体","知识域","知识区","知识主题","知识点"},0))</f>
        <v>point</v>
      </c>
      <c r="H1685" s="21" t="str">
        <f>INDEX( {"super","just","sub","infras"},MATCH(F1685,{"超","恰","亚","次"},0))</f>
        <v>sub</v>
      </c>
      <c r="I1685" s="21">
        <f>MATCH(E1685,{"知识体","知识域","知识区","知识主题","知识点"},0)-1</f>
        <v>4</v>
      </c>
      <c r="J1685" s="21">
        <f>MATCH(F1685,{"超","恰","亚","次"},0)-1</f>
        <v>2</v>
      </c>
      <c r="K1685" s="21" t="str">
        <f t="shared" si="210"/>
        <v>生物</v>
      </c>
      <c r="L1685" s="26" t="s">
        <v>2497</v>
      </c>
      <c r="M1685" s="23"/>
      <c r="N1685" s="23"/>
      <c r="O1685" s="24" t="str">
        <f t="shared" si="211"/>
        <v xml:space="preserve">
  - 
    name:  受精
    title:  受精
    description: 
    koLyro: point
    koLyri:  sub
    son: </v>
      </c>
      <c r="P1685" s="27" t="str">
        <f t="shared" si="216"/>
        <v xml:space="preserve">
            - 
              name:  受精
              title:  受精
              description: 
              koLyro: point
              koLyri:  sub
              son: </v>
      </c>
    </row>
    <row r="1686" spans="1:16" ht="15" customHeight="1">
      <c r="A1686" s="20">
        <f t="shared" si="213"/>
        <v>5</v>
      </c>
      <c r="B1686" s="21" t="str">
        <f t="shared" si="214"/>
        <v>知识亚点</v>
      </c>
      <c r="C1686" s="21" t="str">
        <f t="shared" si="215"/>
        <v>胚胎发育</v>
      </c>
      <c r="D1686" s="21" t="str">
        <f>IFERROR(IF(I1686=1,INDEX( {"chinese","english","math","physics","chemistry","biology","politics","history","geography"},MATCH(C1686,{"语文","英语","数学","物理","化学","生物","政治","历史","地理"},0)),IF(I1686=2,INDEX(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1686,{"单项选择","阅读理解","信息匹配","完形填空","短文填空","单句填空","短文改错","单句改错","句型转换","翻译短语","翻译句子","词汇/短语及固搭","完成句子","听力"},0)),"")), "")</f>
        <v/>
      </c>
      <c r="E1686" s="21" t="str">
        <f t="shared" si="208"/>
        <v>知识点</v>
      </c>
      <c r="F1686" s="21" t="str">
        <f t="shared" si="209"/>
        <v>亚</v>
      </c>
      <c r="G1686" s="21" t="str">
        <f>INDEX( {"body","discipline","area","topic","point"},MATCH(E1686,{"知识体","知识域","知识区","知识主题","知识点"},0))</f>
        <v>point</v>
      </c>
      <c r="H1686" s="21" t="str">
        <f>INDEX( {"super","just","sub","infras"},MATCH(F1686,{"超","恰","亚","次"},0))</f>
        <v>sub</v>
      </c>
      <c r="I1686" s="21">
        <f>MATCH(E1686,{"知识体","知识域","知识区","知识主题","知识点"},0)-1</f>
        <v>4</v>
      </c>
      <c r="J1686" s="21">
        <f>MATCH(F1686,{"超","恰","亚","次"},0)-1</f>
        <v>2</v>
      </c>
      <c r="K1686" s="21" t="str">
        <f t="shared" si="210"/>
        <v>生物</v>
      </c>
      <c r="L1686" s="26" t="s">
        <v>2498</v>
      </c>
      <c r="M1686" s="23"/>
      <c r="N1686" s="23"/>
      <c r="O1686" s="24" t="str">
        <f t="shared" si="211"/>
        <v xml:space="preserve">
  - 
    name:  胚胎发育
    title:  胚胎发育
    description: 
    koLyro: point
    koLyri:  sub
    son: </v>
      </c>
      <c r="P1686" s="27" t="str">
        <f t="shared" si="216"/>
        <v xml:space="preserve">
            - 
              name:  胚胎发育
              title:  胚胎发育
              description: 
              koLyro: point
              koLyri:  sub
              son: </v>
      </c>
    </row>
    <row r="1687" spans="1:16" ht="15" customHeight="1">
      <c r="A1687" s="20">
        <f t="shared" si="213"/>
        <v>4</v>
      </c>
      <c r="B1687" s="21" t="str">
        <f t="shared" si="214"/>
        <v>知识点</v>
      </c>
      <c r="C1687" s="21" t="str">
        <f t="shared" si="215"/>
        <v>胚胎工程的应用及前景</v>
      </c>
      <c r="D1687" s="21" t="str">
        <f>IFERROR(IF(I1687=1,INDEX( {"chinese","english","math","physics","chemistry","biology","politics","history","geography"},MATCH(C1687,{"语文","英语","数学","物理","化学","生物","政治","历史","地理"},0)),IF(I1687=2,INDEX(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1687,{"单项选择","阅读理解","信息匹配","完形填空","短文填空","单句填空","短文改错","单句改错","句型转换","翻译短语","翻译句子","词汇/短语及固搭","完成句子","听力"},0)),"")), "")</f>
        <v/>
      </c>
      <c r="E1687" s="21" t="str">
        <f t="shared" si="208"/>
        <v>知识点</v>
      </c>
      <c r="F1687" s="21" t="str">
        <f t="shared" si="209"/>
        <v>恰</v>
      </c>
      <c r="G1687" s="21" t="str">
        <f>INDEX( {"body","discipline","area","topic","point"},MATCH(E1687,{"知识体","知识域","知识区","知识主题","知识点"},0))</f>
        <v>point</v>
      </c>
      <c r="H1687" s="21" t="str">
        <f>INDEX( {"super","just","sub","infras"},MATCH(F1687,{"超","恰","亚","次"},0))</f>
        <v>just</v>
      </c>
      <c r="I1687" s="21">
        <f>MATCH(E1687,{"知识体","知识域","知识区","知识主题","知识点"},0)-1</f>
        <v>4</v>
      </c>
      <c r="J1687" s="21">
        <f>MATCH(F1687,{"超","恰","亚","次"},0)-1</f>
        <v>1</v>
      </c>
      <c r="K1687" s="21" t="str">
        <f t="shared" si="210"/>
        <v>生物</v>
      </c>
      <c r="L1687" s="26" t="s">
        <v>2499</v>
      </c>
      <c r="M1687" s="23"/>
      <c r="N1687" s="23"/>
      <c r="O1687" s="24" t="str">
        <f t="shared" si="211"/>
        <v xml:space="preserve">
  - 
    name:  胚胎工程的应用及前景
    title:  胚胎工程的应用及前景
    description: 
    koLyro: point
    koLyri:  just
    son: </v>
      </c>
      <c r="P1687" s="27" t="str">
        <f t="shared" si="216"/>
        <v xml:space="preserve">
          - 
            name:  胚胎工程的应用及前景
            title:  胚胎工程的应用及前景
            description: 
            koLyro: point
            koLyri:  just
            son: </v>
      </c>
    </row>
    <row r="1688" spans="1:16" ht="15" customHeight="1">
      <c r="A1688" s="20">
        <f t="shared" si="213"/>
        <v>5</v>
      </c>
      <c r="B1688" s="21" t="str">
        <f t="shared" si="214"/>
        <v>知识亚点</v>
      </c>
      <c r="C1688" s="21" t="str">
        <f t="shared" si="215"/>
        <v>胚胎移植</v>
      </c>
      <c r="D1688" s="21" t="str">
        <f>IFERROR(IF(I1688=1,INDEX( {"chinese","english","math","physics","chemistry","biology","politics","history","geography"},MATCH(C1688,{"语文","英语","数学","物理","化学","生物","政治","历史","地理"},0)),IF(I1688=2,INDEX(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1688,{"单项选择","阅读理解","信息匹配","完形填空","短文填空","单句填空","短文改错","单句改错","句型转换","翻译短语","翻译句子","词汇/短语及固搭","完成句子","听力"},0)),"")), "")</f>
        <v/>
      </c>
      <c r="E1688" s="21" t="str">
        <f t="shared" si="208"/>
        <v>知识点</v>
      </c>
      <c r="F1688" s="21" t="str">
        <f t="shared" si="209"/>
        <v>亚</v>
      </c>
      <c r="G1688" s="21" t="str">
        <f>INDEX( {"body","discipline","area","topic","point"},MATCH(E1688,{"知识体","知识域","知识区","知识主题","知识点"},0))</f>
        <v>point</v>
      </c>
      <c r="H1688" s="21" t="str">
        <f>INDEX( {"super","just","sub","infras"},MATCH(F1688,{"超","恰","亚","次"},0))</f>
        <v>sub</v>
      </c>
      <c r="I1688" s="21">
        <f>MATCH(E1688,{"知识体","知识域","知识区","知识主题","知识点"},0)-1</f>
        <v>4</v>
      </c>
      <c r="J1688" s="21">
        <f>MATCH(F1688,{"超","恰","亚","次"},0)-1</f>
        <v>2</v>
      </c>
      <c r="K1688" s="21" t="str">
        <f t="shared" si="210"/>
        <v>生物</v>
      </c>
      <c r="L1688" s="26" t="s">
        <v>2500</v>
      </c>
      <c r="M1688" s="23"/>
      <c r="N1688" s="23"/>
      <c r="O1688" s="24" t="str">
        <f t="shared" si="211"/>
        <v xml:space="preserve">
  - 
    name:  胚胎移植
    title:  胚胎移植
    description: 
    koLyro: point
    koLyri:  sub
    son: </v>
      </c>
      <c r="P1688" s="27" t="str">
        <f t="shared" si="216"/>
        <v xml:space="preserve">
            - 
              name:  胚胎移植
              title:  胚胎移植
              description: 
              koLyro: point
              koLyri:  sub
              son: </v>
      </c>
    </row>
    <row r="1689" spans="1:16" ht="15" customHeight="1">
      <c r="A1689" s="20">
        <f t="shared" si="213"/>
        <v>5</v>
      </c>
      <c r="B1689" s="21" t="str">
        <f t="shared" si="214"/>
        <v>知识亚点</v>
      </c>
      <c r="C1689" s="21" t="str">
        <f t="shared" si="215"/>
        <v>胚胎分割</v>
      </c>
      <c r="D1689" s="21" t="str">
        <f>IFERROR(IF(I1689=1,INDEX( {"chinese","english","math","physics","chemistry","biology","politics","history","geography"},MATCH(C1689,{"语文","英语","数学","物理","化学","生物","政治","历史","地理"},0)),IF(I1689=2,INDEX(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1689,{"单项选择","阅读理解","信息匹配","完形填空","短文填空","单句填空","短文改错","单句改错","句型转换","翻译短语","翻译句子","词汇/短语及固搭","完成句子","听力"},0)),"")), "")</f>
        <v/>
      </c>
      <c r="E1689" s="21" t="str">
        <f t="shared" ref="E1689:E1710" si="217">SUBSTITUTE(SUBSTITUTE(SUBSTITUTE(SUBSTITUTE(B1689,"超",""),"恰",""),"亚",""),"次","")</f>
        <v>知识点</v>
      </c>
      <c r="F1689" s="21" t="str">
        <f t="shared" ref="F1689:F1710" si="218">IF(IFERROR(FIND("超",B1689),-1)&gt;0,"超",  IF(IFERROR(FIND("亚",B1689),-1)&gt;0,"亚",   IF(IFERROR(FIND("次",B1689),-1)&gt;0,"次",    "恰"  )))</f>
        <v>亚</v>
      </c>
      <c r="G1689" s="21" t="str">
        <f>INDEX( {"body","discipline","area","topic","point"},MATCH(E1689,{"知识体","知识域","知识区","知识主题","知识点"},0))</f>
        <v>point</v>
      </c>
      <c r="H1689" s="21" t="str">
        <f>INDEX( {"super","just","sub","infras"},MATCH(F1689,{"超","恰","亚","次"},0))</f>
        <v>sub</v>
      </c>
      <c r="I1689" s="21">
        <f>MATCH(E1689,{"知识体","知识域","知识区","知识主题","知识点"},0)-1</f>
        <v>4</v>
      </c>
      <c r="J1689" s="21">
        <f>MATCH(F1689,{"超","恰","亚","次"},0)-1</f>
        <v>2</v>
      </c>
      <c r="K1689" s="21" t="str">
        <f t="shared" ref="K1689:K1710" si="219">IF(I1689=0,"",IF(I1689=1,C1689,K1688))</f>
        <v>生物</v>
      </c>
      <c r="L1689" s="26" t="s">
        <v>2501</v>
      </c>
      <c r="M1689" s="23"/>
      <c r="N1689" s="23"/>
      <c r="O1689" s="24" t="str">
        <f t="shared" si="211"/>
        <v xml:space="preserve">
  - 
    name:  胚胎分割
    title:  胚胎分割
    description: 
    koLyro: point
    koLyri:  sub
    son: </v>
      </c>
      <c r="P1689" s="27" t="str">
        <f t="shared" si="216"/>
        <v xml:space="preserve">
            - 
              name:  胚胎分割
              title:  胚胎分割
              description: 
              koLyro: point
              koLyri:  sub
              son: </v>
      </c>
    </row>
    <row r="1690" spans="1:16" ht="15" customHeight="1">
      <c r="A1690" s="20">
        <f t="shared" si="213"/>
        <v>5</v>
      </c>
      <c r="B1690" s="21" t="str">
        <f t="shared" si="214"/>
        <v>知识亚点</v>
      </c>
      <c r="C1690" s="21" t="str">
        <f t="shared" si="215"/>
        <v>胚胎干细胞</v>
      </c>
      <c r="D1690" s="21" t="str">
        <f>IFERROR(IF(I1690=1,INDEX( {"chinese","english","math","physics","chemistry","biology","politics","history","geography"},MATCH(C1690,{"语文","英语","数学","物理","化学","生物","政治","历史","地理"},0)),IF(I1690=2,INDEX(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1690,{"单项选择","阅读理解","信息匹配","完形填空","短文填空","单句填空","短文改错","单句改错","句型转换","翻译短语","翻译句子","词汇/短语及固搭","完成句子","听力"},0)),"")), "")</f>
        <v/>
      </c>
      <c r="E1690" s="21" t="str">
        <f t="shared" si="217"/>
        <v>知识点</v>
      </c>
      <c r="F1690" s="21" t="str">
        <f t="shared" si="218"/>
        <v>亚</v>
      </c>
      <c r="G1690" s="21" t="str">
        <f>INDEX( {"body","discipline","area","topic","point"},MATCH(E1690,{"知识体","知识域","知识区","知识主题","知识点"},0))</f>
        <v>point</v>
      </c>
      <c r="H1690" s="21" t="str">
        <f>INDEX( {"super","just","sub","infras"},MATCH(F1690,{"超","恰","亚","次"},0))</f>
        <v>sub</v>
      </c>
      <c r="I1690" s="21">
        <f>MATCH(E1690,{"知识体","知识域","知识区","知识主题","知识点"},0)-1</f>
        <v>4</v>
      </c>
      <c r="J1690" s="21">
        <f>MATCH(F1690,{"超","恰","亚","次"},0)-1</f>
        <v>2</v>
      </c>
      <c r="K1690" s="21" t="str">
        <f t="shared" si="219"/>
        <v>生物</v>
      </c>
      <c r="L1690" s="26" t="s">
        <v>2502</v>
      </c>
      <c r="M1690" s="23"/>
      <c r="N1690" s="23"/>
      <c r="O1690" s="24" t="str">
        <f t="shared" si="211"/>
        <v xml:space="preserve">
  - 
    name:  胚胎干细胞
    title:  胚胎干细胞
    description: 
    koLyro: point
    koLyri:  sub
    son: </v>
      </c>
      <c r="P1690" s="27" t="str">
        <f t="shared" si="216"/>
        <v xml:space="preserve">
            - 
              name:  胚胎干细胞
              title:  胚胎干细胞
              description: 
              koLyro: point
              koLyri:  sub
              son: </v>
      </c>
    </row>
    <row r="1691" spans="1:16" ht="15" customHeight="1">
      <c r="A1691" s="20">
        <f t="shared" si="213"/>
        <v>3</v>
      </c>
      <c r="B1691" s="21" t="str">
        <f t="shared" si="214"/>
        <v>知识主题</v>
      </c>
      <c r="C1691" s="21" t="str">
        <f t="shared" si="215"/>
        <v>专题5 生物技术的安全性和伦理性问题</v>
      </c>
      <c r="D1691" s="21" t="str">
        <f>IFERROR(IF(I1691=1,INDEX( {"chinese","english","math","physics","chemistry","biology","politics","history","geography"},MATCH(C1691,{"语文","英语","数学","物理","化学","生物","政治","历史","地理"},0)),IF(I1691=2,INDEX(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1691,{"单项选择","阅读理解","信息匹配","完形填空","短文填空","单句填空","短文改错","单句改错","句型转换","翻译短语","翻译句子","词汇/短语及固搭","完成句子","听力"},0)),"")), "")</f>
        <v/>
      </c>
      <c r="E1691" s="21" t="str">
        <f t="shared" si="217"/>
        <v>知识主题</v>
      </c>
      <c r="F1691" s="21" t="str">
        <f t="shared" si="218"/>
        <v>恰</v>
      </c>
      <c r="G1691" s="21" t="str">
        <f>INDEX( {"body","discipline","area","topic","point"},MATCH(E1691,{"知识体","知识域","知识区","知识主题","知识点"},0))</f>
        <v>topic</v>
      </c>
      <c r="H1691" s="21" t="str">
        <f>INDEX( {"super","just","sub","infras"},MATCH(F1691,{"超","恰","亚","次"},0))</f>
        <v>just</v>
      </c>
      <c r="I1691" s="21">
        <f>MATCH(E1691,{"知识体","知识域","知识区","知识主题","知识点"},0)-1</f>
        <v>3</v>
      </c>
      <c r="J1691" s="21">
        <f>MATCH(F1691,{"超","恰","亚","次"},0)-1</f>
        <v>1</v>
      </c>
      <c r="K1691" s="21" t="str">
        <f t="shared" si="219"/>
        <v>生物</v>
      </c>
      <c r="L1691" s="26" t="s">
        <v>2503</v>
      </c>
      <c r="M1691" s="23"/>
      <c r="N1691" s="23"/>
      <c r="O1691" s="24" t="str">
        <f t="shared" si="211"/>
        <v xml:space="preserve">
  - 
    name:  专题5 生物技术的安全性和伦理性问题
    title:  专题5 生物技术的安全性和伦理性问题
    description: 
    koLyro: topic
    koLyri:  just
    son: </v>
      </c>
      <c r="P1691" s="27" t="str">
        <f t="shared" si="216"/>
        <v xml:space="preserve">
        - 
          name:  专题5 生物技术的安全性和伦理性问题
          title:  专题5 生物技术的安全性和伦理性问题
          description: 
          koLyro: topic
          koLyri:  just
          son: </v>
      </c>
    </row>
    <row r="1692" spans="1:16" ht="15" customHeight="1">
      <c r="A1692" s="20">
        <f t="shared" si="213"/>
        <v>4</v>
      </c>
      <c r="B1692" s="21" t="str">
        <f t="shared" si="214"/>
        <v>知识点</v>
      </c>
      <c r="C1692" s="21" t="str">
        <f t="shared" si="215"/>
        <v>转基因生物的安全性</v>
      </c>
      <c r="D1692" s="21" t="str">
        <f>IFERROR(IF(I1692=1,INDEX( {"chinese","english","math","physics","chemistry","biology","politics","history","geography"},MATCH(C1692,{"语文","英语","数学","物理","化学","生物","政治","历史","地理"},0)),IF(I1692=2,INDEX(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1692,{"单项选择","阅读理解","信息匹配","完形填空","短文填空","单句填空","短文改错","单句改错","句型转换","翻译短语","翻译句子","词汇/短语及固搭","完成句子","听力"},0)),"")), "")</f>
        <v/>
      </c>
      <c r="E1692" s="21" t="str">
        <f t="shared" si="217"/>
        <v>知识点</v>
      </c>
      <c r="F1692" s="21" t="str">
        <f t="shared" si="218"/>
        <v>恰</v>
      </c>
      <c r="G1692" s="21" t="str">
        <f>INDEX( {"body","discipline","area","topic","point"},MATCH(E1692,{"知识体","知识域","知识区","知识主题","知识点"},0))</f>
        <v>point</v>
      </c>
      <c r="H1692" s="21" t="str">
        <f>INDEX( {"super","just","sub","infras"},MATCH(F1692,{"超","恰","亚","次"},0))</f>
        <v>just</v>
      </c>
      <c r="I1692" s="21">
        <f>MATCH(E1692,{"知识体","知识域","知识区","知识主题","知识点"},0)-1</f>
        <v>4</v>
      </c>
      <c r="J1692" s="21">
        <f>MATCH(F1692,{"超","恰","亚","次"},0)-1</f>
        <v>1</v>
      </c>
      <c r="K1692" s="21" t="str">
        <f t="shared" si="219"/>
        <v>生物</v>
      </c>
      <c r="L1692" s="26" t="s">
        <v>2504</v>
      </c>
      <c r="M1692" s="23"/>
      <c r="N1692" s="23"/>
      <c r="O1692" s="24" t="str">
        <f t="shared" si="211"/>
        <v xml:space="preserve">
  - 
    name:  转基因生物的安全性
    title:  转基因生物的安全性
    description: 
    koLyro: point
    koLyri:  just
    son: </v>
      </c>
      <c r="P1692" s="27" t="str">
        <f t="shared" si="216"/>
        <v xml:space="preserve">
          - 
            name:  转基因生物的安全性
            title:  转基因生物的安全性
            description: 
            koLyro: point
            koLyri:  just
            son: </v>
      </c>
    </row>
    <row r="1693" spans="1:16" ht="15" customHeight="1">
      <c r="A1693" s="20">
        <f t="shared" si="213"/>
        <v>4</v>
      </c>
      <c r="B1693" s="21" t="str">
        <f t="shared" si="214"/>
        <v>知识点</v>
      </c>
      <c r="C1693" s="21" t="str">
        <f t="shared" si="215"/>
        <v>关注生物技术的伦理问题</v>
      </c>
      <c r="D1693" s="21" t="str">
        <f>IFERROR(IF(I1693=1,INDEX( {"chinese","english","math","physics","chemistry","biology","politics","history","geography"},MATCH(C1693,{"语文","英语","数学","物理","化学","生物","政治","历史","地理"},0)),IF(I1693=2,INDEX(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1693,{"单项选择","阅读理解","信息匹配","完形填空","短文填空","单句填空","短文改错","单句改错","句型转换","翻译短语","翻译句子","词汇/短语及固搭","完成句子","听力"},0)),"")), "")</f>
        <v/>
      </c>
      <c r="E1693" s="21" t="str">
        <f t="shared" si="217"/>
        <v>知识点</v>
      </c>
      <c r="F1693" s="21" t="str">
        <f t="shared" si="218"/>
        <v>恰</v>
      </c>
      <c r="G1693" s="21" t="str">
        <f>INDEX( {"body","discipline","area","topic","point"},MATCH(E1693,{"知识体","知识域","知识区","知识主题","知识点"},0))</f>
        <v>point</v>
      </c>
      <c r="H1693" s="21" t="str">
        <f>INDEX( {"super","just","sub","infras"},MATCH(F1693,{"超","恰","亚","次"},0))</f>
        <v>just</v>
      </c>
      <c r="I1693" s="21">
        <f>MATCH(E1693,{"知识体","知识域","知识区","知识主题","知识点"},0)-1</f>
        <v>4</v>
      </c>
      <c r="J1693" s="21">
        <f>MATCH(F1693,{"超","恰","亚","次"},0)-1</f>
        <v>1</v>
      </c>
      <c r="K1693" s="21" t="str">
        <f t="shared" si="219"/>
        <v>生物</v>
      </c>
      <c r="L1693" s="26" t="s">
        <v>2505</v>
      </c>
      <c r="M1693" s="23"/>
      <c r="N1693" s="23"/>
      <c r="O1693" s="24" t="str">
        <f t="shared" si="211"/>
        <v xml:space="preserve">
  - 
    name:  关注生物技术的伦理问题
    title:  关注生物技术的伦理问题
    description: 
    koLyro: point
    koLyri:  just
    son: </v>
      </c>
      <c r="P1693" s="27" t="str">
        <f t="shared" si="216"/>
        <v xml:space="preserve">
          - 
            name:  关注生物技术的伦理问题
            title:  关注生物技术的伦理问题
            description: 
            koLyro: point
            koLyri:  just
            son: </v>
      </c>
    </row>
    <row r="1694" spans="1:16" ht="15" customHeight="1">
      <c r="A1694" s="20">
        <f t="shared" si="213"/>
        <v>5</v>
      </c>
      <c r="B1694" s="21" t="str">
        <f t="shared" si="214"/>
        <v>知识亚点</v>
      </c>
      <c r="C1694" s="21" t="str">
        <f t="shared" si="215"/>
        <v>克隆人</v>
      </c>
      <c r="D1694" s="21" t="str">
        <f>IFERROR(IF(I1694=1,INDEX( {"chinese","english","math","physics","chemistry","biology","politics","history","geography"},MATCH(C1694,{"语文","英语","数学","物理","化学","生物","政治","历史","地理"},0)),IF(I1694=2,INDEX(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1694,{"单项选择","阅读理解","信息匹配","完形填空","短文填空","单句填空","短文改错","单句改错","句型转换","翻译短语","翻译句子","词汇/短语及固搭","完成句子","听力"},0)),"")), "")</f>
        <v/>
      </c>
      <c r="E1694" s="21" t="str">
        <f t="shared" si="217"/>
        <v>知识点</v>
      </c>
      <c r="F1694" s="21" t="str">
        <f t="shared" si="218"/>
        <v>亚</v>
      </c>
      <c r="G1694" s="21" t="str">
        <f>INDEX( {"body","discipline","area","topic","point"},MATCH(E1694,{"知识体","知识域","知识区","知识主题","知识点"},0))</f>
        <v>point</v>
      </c>
      <c r="H1694" s="21" t="str">
        <f>INDEX( {"super","just","sub","infras"},MATCH(F1694,{"超","恰","亚","次"},0))</f>
        <v>sub</v>
      </c>
      <c r="I1694" s="21">
        <f>MATCH(E1694,{"知识体","知识域","知识区","知识主题","知识点"},0)-1</f>
        <v>4</v>
      </c>
      <c r="J1694" s="21">
        <f>MATCH(F1694,{"超","恰","亚","次"},0)-1</f>
        <v>2</v>
      </c>
      <c r="K1694" s="21" t="str">
        <f t="shared" si="219"/>
        <v>生物</v>
      </c>
      <c r="L1694" s="26" t="s">
        <v>2506</v>
      </c>
      <c r="M1694" s="23"/>
      <c r="N1694" s="23"/>
      <c r="O1694" s="24" t="str">
        <f t="shared" si="211"/>
        <v xml:space="preserve">
  - 
    name:  克隆人
    title:  克隆人
    description: 
    koLyro: point
    koLyri:  sub
    son: </v>
      </c>
      <c r="P1694" s="27" t="str">
        <f t="shared" si="216"/>
        <v xml:space="preserve">
            - 
              name:  克隆人
              title:  克隆人
              description: 
              koLyro: point
              koLyri:  sub
              son: </v>
      </c>
    </row>
    <row r="1695" spans="1:16" ht="15" customHeight="1">
      <c r="A1695" s="20">
        <f t="shared" si="213"/>
        <v>5</v>
      </c>
      <c r="B1695" s="21" t="str">
        <f t="shared" si="214"/>
        <v>知识亚点</v>
      </c>
      <c r="C1695" s="21" t="str">
        <f t="shared" si="215"/>
        <v>试管婴儿与设计试管婴儿</v>
      </c>
      <c r="D1695" s="21" t="str">
        <f>IFERROR(IF(I1695=1,INDEX( {"chinese","english","math","physics","chemistry","biology","politics","history","geography"},MATCH(C1695,{"语文","英语","数学","物理","化学","生物","政治","历史","地理"},0)),IF(I1695=2,INDEX(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1695,{"单项选择","阅读理解","信息匹配","完形填空","短文填空","单句填空","短文改错","单句改错","句型转换","翻译短语","翻译句子","词汇/短语及固搭","完成句子","听力"},0)),"")), "")</f>
        <v/>
      </c>
      <c r="E1695" s="21" t="str">
        <f t="shared" si="217"/>
        <v>知识点</v>
      </c>
      <c r="F1695" s="21" t="str">
        <f t="shared" si="218"/>
        <v>亚</v>
      </c>
      <c r="G1695" s="21" t="str">
        <f>INDEX( {"body","discipline","area","topic","point"},MATCH(E1695,{"知识体","知识域","知识区","知识主题","知识点"},0))</f>
        <v>point</v>
      </c>
      <c r="H1695" s="21" t="str">
        <f>INDEX( {"super","just","sub","infras"},MATCH(F1695,{"超","恰","亚","次"},0))</f>
        <v>sub</v>
      </c>
      <c r="I1695" s="21">
        <f>MATCH(E1695,{"知识体","知识域","知识区","知识主题","知识点"},0)-1</f>
        <v>4</v>
      </c>
      <c r="J1695" s="21">
        <f>MATCH(F1695,{"超","恰","亚","次"},0)-1</f>
        <v>2</v>
      </c>
      <c r="K1695" s="21" t="str">
        <f t="shared" si="219"/>
        <v>生物</v>
      </c>
      <c r="L1695" s="26" t="s">
        <v>2507</v>
      </c>
      <c r="M1695" s="23"/>
      <c r="N1695" s="23"/>
      <c r="O1695" s="24" t="str">
        <f t="shared" si="211"/>
        <v xml:space="preserve">
  - 
    name:  试管婴儿与设计试管婴儿
    title:  试管婴儿与设计试管婴儿
    description: 
    koLyro: point
    koLyri:  sub
    son: </v>
      </c>
      <c r="P1695" s="27" t="str">
        <f t="shared" si="216"/>
        <v xml:space="preserve">
            - 
              name:  试管婴儿与设计试管婴儿
              title:  试管婴儿与设计试管婴儿
              description: 
              koLyro: point
              koLyri:  sub
              son: </v>
      </c>
    </row>
    <row r="1696" spans="1:16" ht="15" customHeight="1">
      <c r="A1696" s="20">
        <f t="shared" si="213"/>
        <v>5</v>
      </c>
      <c r="B1696" s="21" t="str">
        <f t="shared" si="214"/>
        <v>知识亚点</v>
      </c>
      <c r="C1696" s="21" t="str">
        <f t="shared" si="215"/>
        <v>基因身份证</v>
      </c>
      <c r="D1696" s="21" t="str">
        <f>IFERROR(IF(I1696=1,INDEX( {"chinese","english","math","physics","chemistry","biology","politics","history","geography"},MATCH(C1696,{"语文","英语","数学","物理","化学","生物","政治","历史","地理"},0)),IF(I1696=2,INDEX(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1696,{"单项选择","阅读理解","信息匹配","完形填空","短文填空","单句填空","短文改错","单句改错","句型转换","翻译短语","翻译句子","词汇/短语及固搭","完成句子","听力"},0)),"")), "")</f>
        <v/>
      </c>
      <c r="E1696" s="21" t="str">
        <f t="shared" si="217"/>
        <v>知识点</v>
      </c>
      <c r="F1696" s="21" t="str">
        <f t="shared" si="218"/>
        <v>亚</v>
      </c>
      <c r="G1696" s="21" t="str">
        <f>INDEX( {"body","discipline","area","topic","point"},MATCH(E1696,{"知识体","知识域","知识区","知识主题","知识点"},0))</f>
        <v>point</v>
      </c>
      <c r="H1696" s="21" t="str">
        <f>INDEX( {"super","just","sub","infras"},MATCH(F1696,{"超","恰","亚","次"},0))</f>
        <v>sub</v>
      </c>
      <c r="I1696" s="21">
        <f>MATCH(E1696,{"知识体","知识域","知识区","知识主题","知识点"},0)-1</f>
        <v>4</v>
      </c>
      <c r="J1696" s="21">
        <f>MATCH(F1696,{"超","恰","亚","次"},0)-1</f>
        <v>2</v>
      </c>
      <c r="K1696" s="21" t="str">
        <f t="shared" si="219"/>
        <v>生物</v>
      </c>
      <c r="L1696" s="26" t="s">
        <v>2508</v>
      </c>
      <c r="M1696" s="23"/>
      <c r="N1696" s="23"/>
      <c r="O1696" s="24" t="str">
        <f t="shared" ref="O1696:O1759" si="220">SUBSTITUTE(SUBSTITUTE(SUBSTITUTE(SUBSTITUTE($O$1,"NAME",IF(D1696="",C1696,D1696)),"TITLE",C1696),"KO_LYRO",G1696),"KO_LYRI",H1696)</f>
        <v xml:space="preserve">
  - 
    name:  基因身份证
    title:  基因身份证
    description: 
    koLyro: point
    koLyri:  sub
    son: </v>
      </c>
      <c r="P1696" s="27" t="str">
        <f t="shared" si="216"/>
        <v xml:space="preserve">
            - 
              name:  基因身份证
              title:  基因身份证
              description: 
              koLyro: point
              koLyri:  sub
              son: </v>
      </c>
    </row>
    <row r="1697" spans="1:41" ht="15" customHeight="1">
      <c r="A1697" s="20">
        <f t="shared" si="213"/>
        <v>5</v>
      </c>
      <c r="B1697" s="21" t="str">
        <f t="shared" si="214"/>
        <v>知识亚点</v>
      </c>
      <c r="C1697" s="21" t="str">
        <f t="shared" si="215"/>
        <v>基因检测</v>
      </c>
      <c r="D1697" s="21" t="str">
        <f>IFERROR(IF(I1697=1,INDEX( {"chinese","english","math","physics","chemistry","biology","politics","history","geography"},MATCH(C1697,{"语文","英语","数学","物理","化学","生物","政治","历史","地理"},0)),IF(I1697=2,INDEX(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1697,{"单项选择","阅读理解","信息匹配","完形填空","短文填空","单句填空","短文改错","单句改错","句型转换","翻译短语","翻译句子","词汇/短语及固搭","完成句子","听力"},0)),"")), "")</f>
        <v/>
      </c>
      <c r="E1697" s="21" t="str">
        <f t="shared" si="217"/>
        <v>知识点</v>
      </c>
      <c r="F1697" s="21" t="str">
        <f t="shared" si="218"/>
        <v>亚</v>
      </c>
      <c r="G1697" s="21" t="str">
        <f>INDEX( {"body","discipline","area","topic","point"},MATCH(E1697,{"知识体","知识域","知识区","知识主题","知识点"},0))</f>
        <v>point</v>
      </c>
      <c r="H1697" s="21" t="str">
        <f>INDEX( {"super","just","sub","infras"},MATCH(F1697,{"超","恰","亚","次"},0))</f>
        <v>sub</v>
      </c>
      <c r="I1697" s="21">
        <f>MATCH(E1697,{"知识体","知识域","知识区","知识主题","知识点"},0)-1</f>
        <v>4</v>
      </c>
      <c r="J1697" s="21">
        <f>MATCH(F1697,{"超","恰","亚","次"},0)-1</f>
        <v>2</v>
      </c>
      <c r="K1697" s="21" t="str">
        <f t="shared" si="219"/>
        <v>生物</v>
      </c>
      <c r="L1697" s="26" t="s">
        <v>2509</v>
      </c>
      <c r="M1697" s="23"/>
      <c r="N1697" s="23"/>
      <c r="O1697" s="24" t="str">
        <f t="shared" si="220"/>
        <v xml:space="preserve">
  - 
    name:  基因检测
    title:  基因检测
    description: 
    koLyro: point
    koLyri:  sub
    son: </v>
      </c>
      <c r="P1697" s="27" t="str">
        <f t="shared" si="216"/>
        <v xml:space="preserve">
            - 
              name:  基因检测
              title:  基因检测
              description: 
              koLyro: point
              koLyri:  sub
              son: </v>
      </c>
    </row>
    <row r="1698" spans="1:41" ht="15" customHeight="1">
      <c r="A1698" s="20">
        <f t="shared" si="213"/>
        <v>4</v>
      </c>
      <c r="B1698" s="21" t="str">
        <f t="shared" si="214"/>
        <v>知识点</v>
      </c>
      <c r="C1698" s="21" t="str">
        <f t="shared" si="215"/>
        <v>禁止生物武器</v>
      </c>
      <c r="D1698" s="21" t="str">
        <f>IFERROR(IF(I1698=1,INDEX( {"chinese","english","math","physics","chemistry","biology","politics","history","geography"},MATCH(C1698,{"语文","英语","数学","物理","化学","生物","政治","历史","地理"},0)),IF(I1698=2,INDEX(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1698,{"单项选择","阅读理解","信息匹配","完形填空","短文填空","单句填空","短文改错","单句改错","句型转换","翻译短语","翻译句子","词汇/短语及固搭","完成句子","听力"},0)),"")), "")</f>
        <v/>
      </c>
      <c r="E1698" s="21" t="str">
        <f t="shared" si="217"/>
        <v>知识点</v>
      </c>
      <c r="F1698" s="21" t="str">
        <f t="shared" si="218"/>
        <v>恰</v>
      </c>
      <c r="G1698" s="21" t="str">
        <f>INDEX( {"body","discipline","area","topic","point"},MATCH(E1698,{"知识体","知识域","知识区","知识主题","知识点"},0))</f>
        <v>point</v>
      </c>
      <c r="H1698" s="21" t="str">
        <f>INDEX( {"super","just","sub","infras"},MATCH(F1698,{"超","恰","亚","次"},0))</f>
        <v>just</v>
      </c>
      <c r="I1698" s="21">
        <f>MATCH(E1698,{"知识体","知识域","知识区","知识主题","知识点"},0)-1</f>
        <v>4</v>
      </c>
      <c r="J1698" s="21">
        <f>MATCH(F1698,{"超","恰","亚","次"},0)-1</f>
        <v>1</v>
      </c>
      <c r="K1698" s="21" t="str">
        <f t="shared" si="219"/>
        <v>生物</v>
      </c>
      <c r="L1698" s="26" t="s">
        <v>2510</v>
      </c>
      <c r="M1698" s="23"/>
      <c r="N1698" s="23"/>
      <c r="O1698" s="24" t="str">
        <f t="shared" si="220"/>
        <v xml:space="preserve">
  - 
    name:  禁止生物武器
    title:  禁止生物武器
    description: 
    koLyro: point
    koLyri:  just
    son: </v>
      </c>
      <c r="P1698" s="27" t="str">
        <f t="shared" si="216"/>
        <v xml:space="preserve">
          - 
            name:  禁止生物武器
            title:  禁止生物武器
            description: 
            koLyro: point
            koLyri:  just
            son: </v>
      </c>
    </row>
    <row r="1699" spans="1:41" ht="15" customHeight="1">
      <c r="A1699" s="20">
        <f t="shared" si="213"/>
        <v>3</v>
      </c>
      <c r="B1699" s="21" t="str">
        <f t="shared" si="214"/>
        <v>知识主题</v>
      </c>
      <c r="C1699" s="21" t="str">
        <f t="shared" si="215"/>
        <v>专题6 生态工程</v>
      </c>
      <c r="D1699" s="21" t="str">
        <f>IFERROR(IF(I1699=1,INDEX( {"chinese","english","math","physics","chemistry","biology","politics","history","geography"},MATCH(C1699,{"语文","英语","数学","物理","化学","生物","政治","历史","地理"},0)),IF(I1699=2,INDEX(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1699,{"单项选择","阅读理解","信息匹配","完形填空","短文填空","单句填空","短文改错","单句改错","句型转换","翻译短语","翻译句子","词汇/短语及固搭","完成句子","听力"},0)),"")), "")</f>
        <v/>
      </c>
      <c r="E1699" s="21" t="str">
        <f t="shared" si="217"/>
        <v>知识主题</v>
      </c>
      <c r="F1699" s="21" t="str">
        <f t="shared" si="218"/>
        <v>恰</v>
      </c>
      <c r="G1699" s="21" t="str">
        <f>INDEX( {"body","discipline","area","topic","point"},MATCH(E1699,{"知识体","知识域","知识区","知识主题","知识点"},0))</f>
        <v>topic</v>
      </c>
      <c r="H1699" s="21" t="str">
        <f>INDEX( {"super","just","sub","infras"},MATCH(F1699,{"超","恰","亚","次"},0))</f>
        <v>just</v>
      </c>
      <c r="I1699" s="21">
        <f>MATCH(E1699,{"知识体","知识域","知识区","知识主题","知识点"},0)-1</f>
        <v>3</v>
      </c>
      <c r="J1699" s="21">
        <f>MATCH(F1699,{"超","恰","亚","次"},0)-1</f>
        <v>1</v>
      </c>
      <c r="K1699" s="21" t="str">
        <f t="shared" si="219"/>
        <v>生物</v>
      </c>
      <c r="L1699" s="26" t="s">
        <v>2511</v>
      </c>
      <c r="M1699" s="23"/>
      <c r="N1699" s="23"/>
      <c r="O1699" s="24" t="str">
        <f t="shared" si="220"/>
        <v xml:space="preserve">
  - 
    name:  专题6 生态工程
    title:  专题6 生态工程
    description: 
    koLyro: topic
    koLyri:  just
    son: </v>
      </c>
      <c r="P1699" s="27" t="str">
        <f t="shared" si="216"/>
        <v xml:space="preserve">
        - 
          name:  专题6 生态工程
          title:  专题6 生态工程
          description: 
          koLyro: topic
          koLyri:  just
          son: </v>
      </c>
    </row>
    <row r="1700" spans="1:41" ht="15" customHeight="1">
      <c r="A1700" s="20">
        <f t="shared" si="213"/>
        <v>4</v>
      </c>
      <c r="B1700" s="21" t="str">
        <f t="shared" si="214"/>
        <v>知识点</v>
      </c>
      <c r="C1700" s="21" t="str">
        <f t="shared" si="215"/>
        <v>生态工程的概念</v>
      </c>
      <c r="D1700" s="21" t="str">
        <f>IFERROR(IF(I1700=1,INDEX( {"chinese","english","math","physics","chemistry","biology","politics","history","geography"},MATCH(C1700,{"语文","英语","数学","物理","化学","生物","政治","历史","地理"},0)),IF(I1700=2,INDEX(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1700,{"单项选择","阅读理解","信息匹配","完形填空","短文填空","单句填空","短文改错","单句改错","句型转换","翻译短语","翻译句子","词汇/短语及固搭","完成句子","听力"},0)),"")), "")</f>
        <v/>
      </c>
      <c r="E1700" s="21" t="str">
        <f t="shared" si="217"/>
        <v>知识点</v>
      </c>
      <c r="F1700" s="21" t="str">
        <f t="shared" si="218"/>
        <v>恰</v>
      </c>
      <c r="G1700" s="21" t="str">
        <f>INDEX( {"body","discipline","area","topic","point"},MATCH(E1700,{"知识体","知识域","知识区","知识主题","知识点"},0))</f>
        <v>point</v>
      </c>
      <c r="H1700" s="21" t="str">
        <f>INDEX( {"super","just","sub","infras"},MATCH(F1700,{"超","恰","亚","次"},0))</f>
        <v>just</v>
      </c>
      <c r="I1700" s="21">
        <f>MATCH(E1700,{"知识体","知识域","知识区","知识主题","知识点"},0)-1</f>
        <v>4</v>
      </c>
      <c r="J1700" s="21">
        <f>MATCH(F1700,{"超","恰","亚","次"},0)-1</f>
        <v>1</v>
      </c>
      <c r="K1700" s="21" t="str">
        <f t="shared" si="219"/>
        <v>生物</v>
      </c>
      <c r="L1700" s="26" t="s">
        <v>2512</v>
      </c>
      <c r="M1700" s="23"/>
      <c r="N1700" s="23"/>
      <c r="O1700" s="24" t="str">
        <f t="shared" si="220"/>
        <v xml:space="preserve">
  - 
    name:  生态工程的概念
    title:  生态工程的概念
    description: 
    koLyro: point
    koLyri:  just
    son: </v>
      </c>
      <c r="P1700" s="27" t="str">
        <f t="shared" si="216"/>
        <v xml:space="preserve">
          - 
            name:  生态工程的概念
            title:  生态工程的概念
            description: 
            koLyro: point
            koLyri:  just
            son: </v>
      </c>
    </row>
    <row r="1701" spans="1:41" ht="15" customHeight="1">
      <c r="A1701" s="20">
        <f t="shared" si="213"/>
        <v>4</v>
      </c>
      <c r="B1701" s="21" t="str">
        <f t="shared" si="214"/>
        <v>知识点</v>
      </c>
      <c r="C1701" s="21" t="str">
        <f t="shared" si="215"/>
        <v>生态工程的建设的目的和特点</v>
      </c>
      <c r="D1701" s="21" t="str">
        <f>IFERROR(IF(I1701=1,INDEX( {"chinese","english","math","physics","chemistry","biology","politics","history","geography"},MATCH(C1701,{"语文","英语","数学","物理","化学","生物","政治","历史","地理"},0)),IF(I1701=2,INDEX(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1701,{"单项选择","阅读理解","信息匹配","完形填空","短文填空","单句填空","短文改错","单句改错","句型转换","翻译短语","翻译句子","词汇/短语及固搭","完成句子","听力"},0)),"")), "")</f>
        <v/>
      </c>
      <c r="E1701" s="21" t="str">
        <f t="shared" si="217"/>
        <v>知识点</v>
      </c>
      <c r="F1701" s="21" t="str">
        <f t="shared" si="218"/>
        <v>恰</v>
      </c>
      <c r="G1701" s="21" t="str">
        <f>INDEX( {"body","discipline","area","topic","point"},MATCH(E1701,{"知识体","知识域","知识区","知识主题","知识点"},0))</f>
        <v>point</v>
      </c>
      <c r="H1701" s="21" t="str">
        <f>INDEX( {"super","just","sub","infras"},MATCH(F1701,{"超","恰","亚","次"},0))</f>
        <v>just</v>
      </c>
      <c r="I1701" s="21">
        <f>MATCH(E1701,{"知识体","知识域","知识区","知识主题","知识点"},0)-1</f>
        <v>4</v>
      </c>
      <c r="J1701" s="21">
        <f>MATCH(F1701,{"超","恰","亚","次"},0)-1</f>
        <v>1</v>
      </c>
      <c r="K1701" s="21" t="str">
        <f t="shared" si="219"/>
        <v>生物</v>
      </c>
      <c r="L1701" s="26" t="s">
        <v>2513</v>
      </c>
      <c r="M1701" s="23"/>
      <c r="N1701" s="23"/>
      <c r="O1701" s="24" t="str">
        <f t="shared" si="220"/>
        <v xml:space="preserve">
  - 
    name:  生态工程的建设的目的和特点
    title:  生态工程的建设的目的和特点
    description: 
    koLyro: point
    koLyri:  just
    son: </v>
      </c>
      <c r="P1701" s="27" t="str">
        <f t="shared" si="216"/>
        <v xml:space="preserve">
          - 
            name:  生态工程的建设的目的和特点
            title:  生态工程的建设的目的和特点
            description: 
            koLyro: point
            koLyri:  just
            son: </v>
      </c>
    </row>
    <row r="1702" spans="1:41" ht="15" customHeight="1">
      <c r="A1702" s="20">
        <f t="shared" si="213"/>
        <v>4</v>
      </c>
      <c r="B1702" s="21" t="str">
        <f t="shared" si="214"/>
        <v>知识点</v>
      </c>
      <c r="C1702" s="21" t="str">
        <f t="shared" si="215"/>
        <v>生态工程的基本原理</v>
      </c>
      <c r="D1702" s="21" t="str">
        <f>IFERROR(IF(I1702=1,INDEX( {"chinese","english","math","physics","chemistry","biology","politics","history","geography"},MATCH(C1702,{"语文","英语","数学","物理","化学","生物","政治","历史","地理"},0)),IF(I1702=2,INDEX(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1702,{"单项选择","阅读理解","信息匹配","完形填空","短文填空","单句填空","短文改错","单句改错","句型转换","翻译短语","翻译句子","词汇/短语及固搭","完成句子","听力"},0)),"")), "")</f>
        <v/>
      </c>
      <c r="E1702" s="21" t="str">
        <f t="shared" si="217"/>
        <v>知识点</v>
      </c>
      <c r="F1702" s="21" t="str">
        <f t="shared" si="218"/>
        <v>恰</v>
      </c>
      <c r="G1702" s="21" t="str">
        <f>INDEX( {"body","discipline","area","topic","point"},MATCH(E1702,{"知识体","知识域","知识区","知识主题","知识点"},0))</f>
        <v>point</v>
      </c>
      <c r="H1702" s="21" t="str">
        <f>INDEX( {"super","just","sub","infras"},MATCH(F1702,{"超","恰","亚","次"},0))</f>
        <v>just</v>
      </c>
      <c r="I1702" s="21">
        <f>MATCH(E1702,{"知识体","知识域","知识区","知识主题","知识点"},0)-1</f>
        <v>4</v>
      </c>
      <c r="J1702" s="21">
        <f>MATCH(F1702,{"超","恰","亚","次"},0)-1</f>
        <v>1</v>
      </c>
      <c r="K1702" s="21" t="str">
        <f t="shared" si="219"/>
        <v>生物</v>
      </c>
      <c r="L1702" s="26" t="s">
        <v>2514</v>
      </c>
      <c r="M1702" s="23"/>
      <c r="N1702" s="23"/>
      <c r="O1702" s="24" t="str">
        <f t="shared" si="220"/>
        <v xml:space="preserve">
  - 
    name:  生态工程的基本原理
    title:  生态工程的基本原理
    description: 
    koLyro: point
    koLyri:  just
    son: </v>
      </c>
      <c r="P1702" s="27" t="str">
        <f t="shared" si="216"/>
        <v xml:space="preserve">
          - 
            name:  生态工程的基本原理
            title:  生态工程的基本原理
            description: 
            koLyro: point
            koLyri:  just
            son: </v>
      </c>
    </row>
    <row r="1703" spans="1:41" ht="15" customHeight="1">
      <c r="A1703" s="20">
        <f t="shared" si="213"/>
        <v>4</v>
      </c>
      <c r="B1703" s="21" t="str">
        <f t="shared" si="214"/>
        <v>知识点</v>
      </c>
      <c r="C1703" s="21" t="str">
        <f t="shared" si="215"/>
        <v>生态工程的实例和发展前景</v>
      </c>
      <c r="D1703" s="21" t="str">
        <f>IFERROR(IF(I1703=1,INDEX( {"chinese","english","math","physics","chemistry","biology","politics","history","geography"},MATCH(C1703,{"语文","英语","数学","物理","化学","生物","政治","历史","地理"},0)),IF(I1703=2,INDEX(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1703,{"单项选择","阅读理解","信息匹配","完形填空","短文填空","单句填空","短文改错","单句改错","句型转换","翻译短语","翻译句子","词汇/短语及固搭","完成句子","听力"},0)),"")), "")</f>
        <v/>
      </c>
      <c r="E1703" s="21" t="str">
        <f t="shared" si="217"/>
        <v>知识点</v>
      </c>
      <c r="F1703" s="21" t="str">
        <f t="shared" si="218"/>
        <v>恰</v>
      </c>
      <c r="G1703" s="21" t="str">
        <f>INDEX( {"body","discipline","area","topic","point"},MATCH(E1703,{"知识体","知识域","知识区","知识主题","知识点"},0))</f>
        <v>point</v>
      </c>
      <c r="H1703" s="21" t="str">
        <f>INDEX( {"super","just","sub","infras"},MATCH(F1703,{"超","恰","亚","次"},0))</f>
        <v>just</v>
      </c>
      <c r="I1703" s="21">
        <f>MATCH(E1703,{"知识体","知识域","知识区","知识主题","知识点"},0)-1</f>
        <v>4</v>
      </c>
      <c r="J1703" s="21">
        <f>MATCH(F1703,{"超","恰","亚","次"},0)-1</f>
        <v>1</v>
      </c>
      <c r="K1703" s="21" t="str">
        <f t="shared" si="219"/>
        <v>生物</v>
      </c>
      <c r="L1703" s="26" t="s">
        <v>2515</v>
      </c>
      <c r="M1703" s="23"/>
      <c r="N1703" s="23"/>
      <c r="O1703" s="24" t="str">
        <f t="shared" si="220"/>
        <v xml:space="preserve">
  - 
    name:  生态工程的实例和发展前景
    title:  生态工程的实例和发展前景
    description: 
    koLyro: point
    koLyri:  just
    son: </v>
      </c>
      <c r="P1703" s="27" t="str">
        <f t="shared" si="216"/>
        <v xml:space="preserve">
          - 
            name:  生态工程的实例和发展前景
            title:  生态工程的实例和发展前景
            description: 
            koLyro: point
            koLyri:  just
            son: </v>
      </c>
    </row>
    <row r="1704" spans="1:41" ht="15" customHeight="1">
      <c r="A1704" s="20">
        <f t="shared" si="213"/>
        <v>4</v>
      </c>
      <c r="B1704" s="21" t="str">
        <f t="shared" si="214"/>
        <v>知识点</v>
      </c>
      <c r="C1704" s="21" t="str">
        <f t="shared" si="215"/>
        <v>生态农业分析</v>
      </c>
      <c r="D1704" s="21" t="str">
        <f>IFERROR(IF(I1704=1,INDEX( {"chinese","english","math","physics","chemistry","biology","politics","history","geography"},MATCH(C1704,{"语文","英语","数学","物理","化学","生物","政治","历史","地理"},0)),IF(I1704=2,INDEX(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1704,{"单项选择","阅读理解","信息匹配","完形填空","短文填空","单句填空","短文改错","单句改错","句型转换","翻译短语","翻译句子","词汇/短语及固搭","完成句子","听力"},0)),"")), "")</f>
        <v/>
      </c>
      <c r="E1704" s="21" t="str">
        <f t="shared" si="217"/>
        <v>知识点</v>
      </c>
      <c r="F1704" s="21" t="str">
        <f t="shared" si="218"/>
        <v>恰</v>
      </c>
      <c r="G1704" s="21" t="str">
        <f>INDEX( {"body","discipline","area","topic","point"},MATCH(E1704,{"知识体","知识域","知识区","知识主题","知识点"},0))</f>
        <v>point</v>
      </c>
      <c r="H1704" s="21" t="str">
        <f>INDEX( {"super","just","sub","infras"},MATCH(F1704,{"超","恰","亚","次"},0))</f>
        <v>just</v>
      </c>
      <c r="I1704" s="21">
        <f>MATCH(E1704,{"知识体","知识域","知识区","知识主题","知识点"},0)-1</f>
        <v>4</v>
      </c>
      <c r="J1704" s="21">
        <f>MATCH(F1704,{"超","恰","亚","次"},0)-1</f>
        <v>1</v>
      </c>
      <c r="K1704" s="21" t="str">
        <f t="shared" si="219"/>
        <v>生物</v>
      </c>
      <c r="L1704" s="26" t="s">
        <v>2516</v>
      </c>
      <c r="M1704" s="23"/>
      <c r="N1704" s="23"/>
      <c r="O1704" s="24" t="str">
        <f t="shared" si="220"/>
        <v xml:space="preserve">
  - 
    name:  生态农业分析
    title:  生态农业分析
    description: 
    koLyro: point
    koLyri:  just
    son: </v>
      </c>
      <c r="P1704" s="27" t="str">
        <f t="shared" si="216"/>
        <v xml:space="preserve">
          - 
            name:  生态农业分析
            title:  生态农业分析
            description: 
            koLyro: point
            koLyri:  just
            son: </v>
      </c>
    </row>
    <row r="1705" spans="1:41" ht="15" customHeight="1">
      <c r="A1705" s="20">
        <f t="shared" si="213"/>
        <v>4</v>
      </c>
      <c r="B1705" s="21" t="str">
        <f t="shared" si="214"/>
        <v>知识点</v>
      </c>
      <c r="C1705" s="21" t="str">
        <f t="shared" si="215"/>
        <v>生态工程发展的前景</v>
      </c>
      <c r="D1705" s="21" t="str">
        <f>IFERROR(IF(I1705=1,INDEX( {"chinese","english","math","physics","chemistry","biology","politics","history","geography"},MATCH(C1705,{"语文","英语","数学","物理","化学","生物","政治","历史","地理"},0)),IF(I1705=2,INDEX(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1705,{"单项选择","阅读理解","信息匹配","完形填空","短文填空","单句填空","短文改错","单句改错","句型转换","翻译短语","翻译句子","词汇/短语及固搭","完成句子","听力"},0)),"")), "")</f>
        <v/>
      </c>
      <c r="E1705" s="21" t="str">
        <f t="shared" si="217"/>
        <v>知识点</v>
      </c>
      <c r="F1705" s="21" t="str">
        <f t="shared" si="218"/>
        <v>恰</v>
      </c>
      <c r="G1705" s="21" t="str">
        <f>INDEX( {"body","discipline","area","topic","point"},MATCH(E1705,{"知识体","知识域","知识区","知识主题","知识点"},0))</f>
        <v>point</v>
      </c>
      <c r="H1705" s="21" t="str">
        <f>INDEX( {"super","just","sub","infras"},MATCH(F1705,{"超","恰","亚","次"},0))</f>
        <v>just</v>
      </c>
      <c r="I1705" s="21">
        <f>MATCH(E1705,{"知识体","知识域","知识区","知识主题","知识点"},0)-1</f>
        <v>4</v>
      </c>
      <c r="J1705" s="21">
        <f>MATCH(F1705,{"超","恰","亚","次"},0)-1</f>
        <v>1</v>
      </c>
      <c r="K1705" s="21" t="str">
        <f t="shared" si="219"/>
        <v>生物</v>
      </c>
      <c r="L1705" s="26" t="s">
        <v>2517</v>
      </c>
      <c r="M1705" s="23"/>
      <c r="N1705" s="23"/>
      <c r="O1705" s="24" t="str">
        <f t="shared" si="220"/>
        <v xml:space="preserve">
  - 
    name:  生态工程发展的前景
    title:  生态工程发展的前景
    description: 
    koLyro: point
    koLyri:  just
    son: </v>
      </c>
      <c r="P1705" s="27" t="str">
        <f t="shared" si="216"/>
        <v xml:space="preserve">
          - 
            name:  生态工程发展的前景
            title:  生态工程发展的前景
            description: 
            koLyro: point
            koLyri:  just
            son: </v>
      </c>
    </row>
    <row r="1706" spans="1:41" ht="15" customHeight="1">
      <c r="A1706" s="20">
        <f t="shared" si="213"/>
        <v>2</v>
      </c>
      <c r="B1706" s="21" t="str">
        <f t="shared" si="214"/>
        <v>知识区</v>
      </c>
      <c r="C1706" s="21" t="str">
        <f t="shared" si="215"/>
        <v>十三、实验与探究</v>
      </c>
      <c r="D1706" s="21" t="str">
        <f>IFERROR(IF(I1706=1,INDEX( {"chinese","english","math","physics","chemistry","biology","politics","history","geography"},MATCH(C1706,{"语文","英语","数学","物理","化学","生物","政治","历史","地理"},0)),IF(I1706=2,INDEX(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1706,{"单项选择","阅读理解","信息匹配","完形填空","短文填空","单句填空","短文改错","单句改错","句型转换","翻译短语","翻译句子","词汇/短语及固搭","完成句子","听力"},0)),"")), "")</f>
        <v/>
      </c>
      <c r="E1706" s="21" t="str">
        <f t="shared" si="217"/>
        <v>知识区</v>
      </c>
      <c r="F1706" s="21" t="str">
        <f t="shared" si="218"/>
        <v>恰</v>
      </c>
      <c r="G1706" s="21" t="str">
        <f>INDEX( {"body","discipline","area","topic","point"},MATCH(E1706,{"知识体","知识域","知识区","知识主题","知识点"},0))</f>
        <v>area</v>
      </c>
      <c r="H1706" s="21" t="str">
        <f>INDEX( {"super","just","sub","infras"},MATCH(F1706,{"超","恰","亚","次"},0))</f>
        <v>just</v>
      </c>
      <c r="I1706" s="21">
        <f>MATCH(E1706,{"知识体","知识域","知识区","知识主题","知识点"},0)-1</f>
        <v>2</v>
      </c>
      <c r="J1706" s="21">
        <f>MATCH(F1706,{"超","恰","亚","次"},0)-1</f>
        <v>1</v>
      </c>
      <c r="K1706" s="21" t="str">
        <f t="shared" si="219"/>
        <v>生物</v>
      </c>
      <c r="L1706" s="26" t="s">
        <v>2518</v>
      </c>
      <c r="M1706" s="23"/>
      <c r="N1706" s="23"/>
      <c r="O1706" s="24" t="str">
        <f t="shared" si="220"/>
        <v xml:space="preserve">
  - 
    name:  十三、实验与探究
    title:  十三、实验与探究
    description: 
    koLyro: area
    koLyri:  just
    son: </v>
      </c>
      <c r="P1706" s="27" t="str">
        <f t="shared" si="216"/>
        <v xml:space="preserve">
      - 
        name:  十三、实验与探究
        title:  十三、实验与探究
        description: 
        koLyro: area
        koLyri:  just
        son: </v>
      </c>
    </row>
    <row r="1707" spans="1:41" ht="15" customHeight="1">
      <c r="A1707" s="20">
        <f t="shared" si="213"/>
        <v>3</v>
      </c>
      <c r="B1707" s="21" t="str">
        <f t="shared" si="214"/>
        <v>知识主题</v>
      </c>
      <c r="C1707" s="21" t="str">
        <f t="shared" si="215"/>
        <v>实验探究与设计</v>
      </c>
      <c r="D1707" s="21" t="str">
        <f>IFERROR(IF(I1707=1,INDEX( {"chinese","english","math","physics","chemistry","biology","politics","history","geography"},MATCH(C1707,{"语文","英语","数学","物理","化学","生物","政治","历史","地理"},0)),IF(I1707=2,INDEX(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1707,{"单项选择","阅读理解","信息匹配","完形填空","短文填空","单句填空","短文改错","单句改错","句型转换","翻译短语","翻译句子","词汇/短语及固搭","完成句子","听力"},0)),"")), "")</f>
        <v/>
      </c>
      <c r="E1707" s="21" t="str">
        <f t="shared" si="217"/>
        <v>知识主题</v>
      </c>
      <c r="F1707" s="21" t="str">
        <f t="shared" si="218"/>
        <v>恰</v>
      </c>
      <c r="G1707" s="21" t="str">
        <f>INDEX( {"body","discipline","area","topic","point"},MATCH(E1707,{"知识体","知识域","知识区","知识主题","知识点"},0))</f>
        <v>topic</v>
      </c>
      <c r="H1707" s="21" t="str">
        <f>INDEX( {"super","just","sub","infras"},MATCH(F1707,{"超","恰","亚","次"},0))</f>
        <v>just</v>
      </c>
      <c r="I1707" s="21">
        <f>MATCH(E1707,{"知识体","知识域","知识区","知识主题","知识点"},0)-1</f>
        <v>3</v>
      </c>
      <c r="J1707" s="21">
        <f>MATCH(F1707,{"超","恰","亚","次"},0)-1</f>
        <v>1</v>
      </c>
      <c r="K1707" s="21" t="str">
        <f t="shared" si="219"/>
        <v>生物</v>
      </c>
      <c r="L1707" s="26" t="s">
        <v>2519</v>
      </c>
      <c r="M1707" s="23"/>
      <c r="N1707" s="23"/>
      <c r="O1707" s="24" t="str">
        <f t="shared" si="220"/>
        <v xml:space="preserve">
  - 
    name:  实验探究与设计
    title:  实验探究与设计
    description: 
    koLyro: topic
    koLyri:  just
    son: </v>
      </c>
      <c r="P1707" s="27" t="str">
        <f t="shared" si="216"/>
        <v xml:space="preserve">
        - 
          name:  实验探究与设计
          title:  实验探究与设计
          description: 
          koLyro: topic
          koLyri:  just
          son: </v>
      </c>
    </row>
    <row r="1708" spans="1:41" ht="15" customHeight="1">
      <c r="A1708" s="20">
        <f t="shared" si="213"/>
        <v>4</v>
      </c>
      <c r="B1708" s="21" t="str">
        <f t="shared" si="214"/>
        <v>知识点</v>
      </c>
      <c r="C1708" s="21" t="str">
        <f t="shared" si="215"/>
        <v>设计实验的原则和实验中的变量</v>
      </c>
      <c r="D1708" s="21" t="str">
        <f>IFERROR(IF(I1708=1,INDEX( {"chinese","english","math","physics","chemistry","biology","politics","history","geography"},MATCH(C1708,{"语文","英语","数学","物理","化学","生物","政治","历史","地理"},0)),IF(I1708=2,INDEX(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1708,{"单项选择","阅读理解","信息匹配","完形填空","短文填空","单句填空","短文改错","单句改错","句型转换","翻译短语","翻译句子","词汇/短语及固搭","完成句子","听力"},0)),"")), "")</f>
        <v/>
      </c>
      <c r="E1708" s="21" t="str">
        <f t="shared" si="217"/>
        <v>知识点</v>
      </c>
      <c r="F1708" s="21" t="str">
        <f t="shared" si="218"/>
        <v>恰</v>
      </c>
      <c r="G1708" s="21" t="str">
        <f>INDEX( {"body","discipline","area","topic","point"},MATCH(E1708,{"知识体","知识域","知识区","知识主题","知识点"},0))</f>
        <v>point</v>
      </c>
      <c r="H1708" s="21" t="str">
        <f>INDEX( {"super","just","sub","infras"},MATCH(F1708,{"超","恰","亚","次"},0))</f>
        <v>just</v>
      </c>
      <c r="I1708" s="21">
        <f>MATCH(E1708,{"知识体","知识域","知识区","知识主题","知识点"},0)-1</f>
        <v>4</v>
      </c>
      <c r="J1708" s="21">
        <f>MATCH(F1708,{"超","恰","亚","次"},0)-1</f>
        <v>1</v>
      </c>
      <c r="K1708" s="21" t="str">
        <f t="shared" si="219"/>
        <v>生物</v>
      </c>
      <c r="L1708" s="26" t="s">
        <v>2520</v>
      </c>
      <c r="M1708" s="23"/>
      <c r="N1708" s="23"/>
      <c r="O1708" s="24" t="str">
        <f t="shared" si="220"/>
        <v xml:space="preserve">
  - 
    name:  设计实验的原则和实验中的变量
    title:  设计实验的原则和实验中的变量
    description: 
    koLyro: point
    koLyri:  just
    son: </v>
      </c>
      <c r="P1708" s="27" t="str">
        <f t="shared" si="216"/>
        <v xml:space="preserve">
          - 
            name:  设计实验的原则和实验中的变量
            title:  设计实验的原则和实验中的变量
            description: 
            koLyro: point
            koLyri:  just
            son: </v>
      </c>
    </row>
    <row r="1709" spans="1:41" ht="15" customHeight="1">
      <c r="A1709" s="20">
        <f t="shared" si="213"/>
        <v>4</v>
      </c>
      <c r="B1709" s="21" t="str">
        <f t="shared" si="214"/>
        <v>知识点</v>
      </c>
      <c r="C1709" s="21" t="str">
        <f t="shared" si="215"/>
        <v>实验探究中的研究方法</v>
      </c>
      <c r="D1709" s="21" t="str">
        <f>IFERROR(IF(I1709=1,INDEX( {"chinese","english","math","physics","chemistry","biology","politics","history","geography"},MATCH(C1709,{"语文","英语","数学","物理","化学","生物","政治","历史","地理"},0)),IF(I1709=2,INDEX(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1709,{"单项选择","阅读理解","信息匹配","完形填空","短文填空","单句填空","短文改错","单句改错","句型转换","翻译短语","翻译句子","词汇/短语及固搭","完成句子","听力"},0)),"")), "")</f>
        <v/>
      </c>
      <c r="E1709" s="21" t="str">
        <f t="shared" si="217"/>
        <v>知识点</v>
      </c>
      <c r="F1709" s="21" t="str">
        <f t="shared" si="218"/>
        <v>恰</v>
      </c>
      <c r="G1709" s="21" t="str">
        <f>INDEX( {"body","discipline","area","topic","point"},MATCH(E1709,{"知识体","知识域","知识区","知识主题","知识点"},0))</f>
        <v>point</v>
      </c>
      <c r="H1709" s="21" t="str">
        <f>INDEX( {"super","just","sub","infras"},MATCH(F1709,{"超","恰","亚","次"},0))</f>
        <v>just</v>
      </c>
      <c r="I1709" s="21">
        <f>MATCH(E1709,{"知识体","知识域","知识区","知识主题","知识点"},0)-1</f>
        <v>4</v>
      </c>
      <c r="J1709" s="21">
        <f>MATCH(F1709,{"超","恰","亚","次"},0)-1</f>
        <v>1</v>
      </c>
      <c r="K1709" s="21" t="str">
        <f t="shared" si="219"/>
        <v>生物</v>
      </c>
      <c r="L1709" s="26" t="s">
        <v>2521</v>
      </c>
      <c r="M1709" s="23"/>
      <c r="N1709" s="23"/>
      <c r="O1709" s="24" t="str">
        <f t="shared" si="220"/>
        <v xml:space="preserve">
  - 
    name:  实验探究中的研究方法
    title:  实验探究中的研究方法
    description: 
    koLyro: point
    koLyri:  just
    son: </v>
      </c>
      <c r="P1709" s="27" t="str">
        <f t="shared" si="216"/>
        <v xml:space="preserve">
          - 
            name:  实验探究中的研究方法
            title:  实验探究中的研究方法
            description: 
            koLyro: point
            koLyri:  just
            son: </v>
      </c>
    </row>
    <row r="1710" spans="1:41" ht="15" customHeight="1">
      <c r="A1710" s="20">
        <f t="shared" si="213"/>
        <v>4</v>
      </c>
      <c r="B1710" s="21" t="str">
        <f t="shared" si="214"/>
        <v>知识点</v>
      </c>
      <c r="C1710" s="21" t="str">
        <f t="shared" si="215"/>
        <v>实验设计的一般方法步骤</v>
      </c>
      <c r="D1710" s="21" t="str">
        <f>IFERROR(IF(I1710=1,INDEX( {"chinese","english","math","physics","chemistry","biology","politics","history","geography"},MATCH(C1710,{"语文","英语","数学","物理","化学","生物","政治","历史","地理"},0)),IF(I1710=2,INDEX(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1710,{"单项选择","阅读理解","信息匹配","完形填空","短文填空","单句填空","短文改错","单句改错","句型转换","翻译短语","翻译句子","词汇/短语及固搭","完成句子","听力"},0)),"")), "")</f>
        <v/>
      </c>
      <c r="E1710" s="21" t="str">
        <f t="shared" si="217"/>
        <v>知识点</v>
      </c>
      <c r="F1710" s="21" t="str">
        <f t="shared" si="218"/>
        <v>恰</v>
      </c>
      <c r="G1710" s="21" t="str">
        <f>INDEX( {"body","discipline","area","topic","point"},MATCH(E1710,{"知识体","知识域","知识区","知识主题","知识点"},0))</f>
        <v>point</v>
      </c>
      <c r="H1710" s="21" t="str">
        <f>INDEX( {"super","just","sub","infras"},MATCH(F1710,{"超","恰","亚","次"},0))</f>
        <v>just</v>
      </c>
      <c r="I1710" s="21">
        <f>MATCH(E1710,{"知识体","知识域","知识区","知识主题","知识点"},0)-1</f>
        <v>4</v>
      </c>
      <c r="J1710" s="21">
        <f>MATCH(F1710,{"超","恰","亚","次"},0)-1</f>
        <v>1</v>
      </c>
      <c r="K1710" s="21" t="str">
        <f t="shared" si="219"/>
        <v>生物</v>
      </c>
      <c r="L1710" s="26" t="s">
        <v>2522</v>
      </c>
      <c r="M1710" s="23"/>
      <c r="N1710" s="23"/>
      <c r="O1710" s="24" t="str">
        <f t="shared" si="220"/>
        <v xml:space="preserve">
  - 
    name:  实验设计的一般方法步骤
    title:  实验设计的一般方法步骤
    description: 
    koLyro: point
    koLyri:  just
    son: </v>
      </c>
      <c r="P1710" s="27" t="str">
        <f t="shared" si="216"/>
        <v xml:space="preserve">
          - 
            name:  实验设计的一般方法步骤
            title:  实验设计的一般方法步骤
            description: 
            koLyro: point
            koLyri:  just
            son: </v>
      </c>
    </row>
    <row r="1711" spans="1:41" s="6" customFormat="1" ht="15" customHeight="1">
      <c r="A1711" s="20">
        <f t="shared" si="213"/>
        <v>1</v>
      </c>
      <c r="B1711" s="21" t="str">
        <f t="shared" si="214"/>
        <v>知识域</v>
      </c>
      <c r="C1711" s="21" t="str">
        <f t="shared" si="215"/>
        <v>政治</v>
      </c>
      <c r="D1711" s="21" t="str">
        <f>IFERROR(IF(I1711=1,INDEX( {"chinese","english","math","physics","chemistry","biology","politics","history","geography"},MATCH(C1711,{"语文","英语","数学","物理","化学","生物","政治","历史","地理"},0)),IF(I1711=2,INDEX(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1711,{"单项选择","阅读理解","信息匹配","完形填空","短文填空","单句填空","短文改错","单句改错","句型转换","翻译短语","翻译句子","词汇/短语及固搭","完成句子","听力"},0)),"")), "")</f>
        <v>politics</v>
      </c>
      <c r="E1711" s="21" t="str">
        <f t="shared" ref="E1711:E1732" si="221">SUBSTITUTE(SUBSTITUTE(SUBSTITUTE(SUBSTITUTE(B1711,"超",""),"恰",""),"亚",""),"次","")</f>
        <v>知识域</v>
      </c>
      <c r="F1711" s="21" t="str">
        <f t="shared" ref="F1711:F1732" si="222">IF(IFERROR(FIND("超",B1711),-1)&gt;0,"超",  IF(IFERROR(FIND("亚",B1711),-1)&gt;0,"亚",   IF(IFERROR(FIND("次",B1711),-1)&gt;0,"次",    "恰"  )))</f>
        <v>恰</v>
      </c>
      <c r="G1711" s="21" t="str">
        <f>INDEX( {"body","discipline","area","topic","point"},MATCH(E1711,{"知识体","知识域","知识区","知识主题","知识点"},0))</f>
        <v>discipline</v>
      </c>
      <c r="H1711" s="21" t="str">
        <f>INDEX( {"super","just","sub","infras"},MATCH(F1711,{"超","恰","亚","次"},0))</f>
        <v>just</v>
      </c>
      <c r="I1711" s="21">
        <f>MATCH(E1711,{"知识体","知识域","知识区","知识主题","知识点"},0)-1</f>
        <v>1</v>
      </c>
      <c r="J1711" s="21">
        <f>MATCH(F1711,{"超","恰","亚","次"},0)-1</f>
        <v>1</v>
      </c>
      <c r="K1711" s="21" t="str">
        <f t="shared" ref="K1711:K1732" si="223">IF(I1711=0,"",IF(I1711=1,C1711,K1710))</f>
        <v>政治</v>
      </c>
      <c r="L1711" s="26" t="s">
        <v>2523</v>
      </c>
      <c r="M1711" s="23"/>
      <c r="N1711" s="23"/>
      <c r="O1711" s="24" t="str">
        <f t="shared" si="220"/>
        <v xml:space="preserve">
  - 
    name:  politics
    title:  政治
    description: 
    koLyro: discipline
    koLyri:  just
    son: </v>
      </c>
      <c r="P1711" s="27" t="str">
        <f t="shared" si="216"/>
        <v xml:space="preserve">
    - 
      name:  politics
      title:  政治
      description: 
      koLyro: discipline
      koLyri:  just
      son: </v>
      </c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ht="15" customHeight="1">
      <c r="A1712" s="20">
        <f t="shared" si="213"/>
        <v>2</v>
      </c>
      <c r="B1712" s="21" t="str">
        <f t="shared" si="214"/>
        <v>知识区</v>
      </c>
      <c r="C1712" s="21" t="str">
        <f t="shared" si="215"/>
        <v>经济生活1.生活与消费</v>
      </c>
      <c r="D1712" s="21" t="str">
        <f>IFERROR(IF(I1712=1,INDEX( {"chinese","english","math","physics","chemistry","biology","politics","history","geography"},MATCH(C1712,{"语文","英语","数学","物理","化学","生物","政治","历史","地理"},0)),IF(I1712=2,INDEX(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1712,{"单项选择","阅读理解","信息匹配","完形填空","短文填空","单句填空","短文改错","单句改错","句型转换","翻译短语","翻译句子","词汇/短语及固搭","完成句子","听力"},0)),"")), "")</f>
        <v/>
      </c>
      <c r="E1712" s="21" t="str">
        <f t="shared" si="221"/>
        <v>知识区</v>
      </c>
      <c r="F1712" s="21" t="str">
        <f t="shared" si="222"/>
        <v>恰</v>
      </c>
      <c r="G1712" s="21" t="str">
        <f>INDEX( {"body","discipline","area","topic","point"},MATCH(E1712,{"知识体","知识域","知识区","知识主题","知识点"},0))</f>
        <v>area</v>
      </c>
      <c r="H1712" s="21" t="str">
        <f>INDEX( {"super","just","sub","infras"},MATCH(F1712,{"超","恰","亚","次"},0))</f>
        <v>just</v>
      </c>
      <c r="I1712" s="21">
        <f>MATCH(E1712,{"知识体","知识域","知识区","知识主题","知识点"},0)-1</f>
        <v>2</v>
      </c>
      <c r="J1712" s="21">
        <f>MATCH(F1712,{"超","恰","亚","次"},0)-1</f>
        <v>1</v>
      </c>
      <c r="K1712" s="21" t="str">
        <f t="shared" si="223"/>
        <v>政治</v>
      </c>
      <c r="L1712" s="26" t="s">
        <v>5110</v>
      </c>
      <c r="M1712" s="23"/>
      <c r="N1712" s="23"/>
      <c r="O1712" s="24" t="str">
        <f t="shared" si="220"/>
        <v xml:space="preserve">
  - 
    name:  经济生活1.生活与消费
    title:  经济生活1.生活与消费
    description: 
    koLyro: area
    koLyri:  just
    son: </v>
      </c>
      <c r="P1712" s="27" t="str">
        <f t="shared" si="216"/>
        <v xml:space="preserve">
      - 
        name:  经济生活1.生活与消费
        title:  经济生活1.生活与消费
        description: 
        koLyro: area
        koLyri:  just
        son: </v>
      </c>
    </row>
    <row r="1713" spans="1:16" ht="15" customHeight="1">
      <c r="A1713" s="20">
        <f t="shared" si="213"/>
        <v>3</v>
      </c>
      <c r="B1713" s="21" t="str">
        <f t="shared" si="214"/>
        <v>知识主题</v>
      </c>
      <c r="C1713" s="21" t="str">
        <f t="shared" si="215"/>
        <v>1.1神奇的货币</v>
      </c>
      <c r="D1713" s="21" t="str">
        <f>IFERROR(IF(I1713=1,INDEX( {"chinese","english","math","physics","chemistry","biology","politics","history","geography"},MATCH(C1713,{"语文","英语","数学","物理","化学","生物","政治","历史","地理"},0)),IF(I1713=2,INDEX(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1713,{"单项选择","阅读理解","信息匹配","完形填空","短文填空","单句填空","短文改错","单句改错","句型转换","翻译短语","翻译句子","词汇/短语及固搭","完成句子","听力"},0)),"")), "")</f>
        <v/>
      </c>
      <c r="E1713" s="21" t="str">
        <f t="shared" si="221"/>
        <v>知识主题</v>
      </c>
      <c r="F1713" s="21" t="str">
        <f t="shared" si="222"/>
        <v>恰</v>
      </c>
      <c r="G1713" s="21" t="str">
        <f>INDEX( {"body","discipline","area","topic","point"},MATCH(E1713,{"知识体","知识域","知识区","知识主题","知识点"},0))</f>
        <v>topic</v>
      </c>
      <c r="H1713" s="21" t="str">
        <f>INDEX( {"super","just","sub","infras"},MATCH(F1713,{"超","恰","亚","次"},0))</f>
        <v>just</v>
      </c>
      <c r="I1713" s="21">
        <f>MATCH(E1713,{"知识体","知识域","知识区","知识主题","知识点"},0)-1</f>
        <v>3</v>
      </c>
      <c r="J1713" s="21">
        <f>MATCH(F1713,{"超","恰","亚","次"},0)-1</f>
        <v>1</v>
      </c>
      <c r="K1713" s="21" t="str">
        <f t="shared" si="223"/>
        <v>政治</v>
      </c>
      <c r="L1713" s="26" t="s">
        <v>5111</v>
      </c>
      <c r="M1713" s="23"/>
      <c r="N1713" s="23"/>
      <c r="O1713" s="24" t="str">
        <f t="shared" si="220"/>
        <v xml:space="preserve">
  - 
    name:  1.1神奇的货币
    title:  1.1神奇的货币
    description: 
    koLyro: topic
    koLyri:  just
    son: </v>
      </c>
      <c r="P1713" s="27" t="str">
        <f t="shared" si="216"/>
        <v xml:space="preserve">
        - 
          name:  1.1神奇的货币
          title:  1.1神奇的货币
          description: 
          koLyro: topic
          koLyri:  just
          son: </v>
      </c>
    </row>
    <row r="1714" spans="1:16" ht="15" customHeight="1">
      <c r="A1714" s="20">
        <f t="shared" si="213"/>
        <v>4</v>
      </c>
      <c r="B1714" s="21" t="str">
        <f t="shared" si="214"/>
        <v>知识点</v>
      </c>
      <c r="C1714" s="21" t="str">
        <f t="shared" si="215"/>
        <v>揭开货币的神秘面纱</v>
      </c>
      <c r="D1714" s="21" t="str">
        <f>IFERROR(IF(I1714=1,INDEX( {"chinese","english","math","physics","chemistry","biology","politics","history","geography"},MATCH(C1714,{"语文","英语","数学","物理","化学","生物","政治","历史","地理"},0)),IF(I1714=2,INDEX(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1714,{"单项选择","阅读理解","信息匹配","完形填空","短文填空","单句填空","短文改错","单句改错","句型转换","翻译短语","翻译句子","词汇/短语及固搭","完成句子","听力"},0)),"")), "")</f>
        <v/>
      </c>
      <c r="E1714" s="21" t="str">
        <f t="shared" si="221"/>
        <v>知识点</v>
      </c>
      <c r="F1714" s="21" t="str">
        <f t="shared" si="222"/>
        <v>恰</v>
      </c>
      <c r="G1714" s="21" t="str">
        <f>INDEX( {"body","discipline","area","topic","point"},MATCH(E1714,{"知识体","知识域","知识区","知识主题","知识点"},0))</f>
        <v>point</v>
      </c>
      <c r="H1714" s="21" t="str">
        <f>INDEX( {"super","just","sub","infras"},MATCH(F1714,{"超","恰","亚","次"},0))</f>
        <v>just</v>
      </c>
      <c r="I1714" s="21">
        <f>MATCH(E1714,{"知识体","知识域","知识区","知识主题","知识点"},0)-1</f>
        <v>4</v>
      </c>
      <c r="J1714" s="21">
        <f>MATCH(F1714,{"超","恰","亚","次"},0)-1</f>
        <v>1</v>
      </c>
      <c r="K1714" s="21" t="str">
        <f t="shared" si="223"/>
        <v>政治</v>
      </c>
      <c r="L1714" s="26" t="s">
        <v>2524</v>
      </c>
      <c r="M1714" s="23"/>
      <c r="N1714" s="23"/>
      <c r="O1714" s="24" t="str">
        <f t="shared" si="220"/>
        <v xml:space="preserve">
  - 
    name:  揭开货币的神秘面纱
    title:  揭开货币的神秘面纱
    description: 
    koLyro: point
    koLyri:  just
    son: </v>
      </c>
      <c r="P1714" s="27" t="str">
        <f t="shared" si="216"/>
        <v xml:space="preserve">
          - 
            name:  揭开货币的神秘面纱
            title:  揭开货币的神秘面纱
            description: 
            koLyro: point
            koLyri:  just
            son: </v>
      </c>
    </row>
    <row r="1715" spans="1:16" ht="15" customHeight="1">
      <c r="A1715" s="20">
        <f t="shared" si="213"/>
        <v>5</v>
      </c>
      <c r="B1715" s="21" t="str">
        <f t="shared" si="214"/>
        <v>知识亚点</v>
      </c>
      <c r="C1715" s="21" t="str">
        <f t="shared" si="215"/>
        <v>商品的含义及其基本属性</v>
      </c>
      <c r="D1715" s="21" t="str">
        <f>IFERROR(IF(I1715=1,INDEX( {"chinese","english","math","physics","chemistry","biology","politics","history","geography"},MATCH(C1715,{"语文","英语","数学","物理","化学","生物","政治","历史","地理"},0)),IF(I1715=2,INDEX(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1715,{"单项选择","阅读理解","信息匹配","完形填空","短文填空","单句填空","短文改错","单句改错","句型转换","翻译短语","翻译句子","词汇/短语及固搭","完成句子","听力"},0)),"")), "")</f>
        <v/>
      </c>
      <c r="E1715" s="21" t="str">
        <f t="shared" si="221"/>
        <v>知识点</v>
      </c>
      <c r="F1715" s="21" t="str">
        <f t="shared" si="222"/>
        <v>亚</v>
      </c>
      <c r="G1715" s="21" t="str">
        <f>INDEX( {"body","discipline","area","topic","point"},MATCH(E1715,{"知识体","知识域","知识区","知识主题","知识点"},0))</f>
        <v>point</v>
      </c>
      <c r="H1715" s="21" t="str">
        <f>INDEX( {"super","just","sub","infras"},MATCH(F1715,{"超","恰","亚","次"},0))</f>
        <v>sub</v>
      </c>
      <c r="I1715" s="21">
        <f>MATCH(E1715,{"知识体","知识域","知识区","知识主题","知识点"},0)-1</f>
        <v>4</v>
      </c>
      <c r="J1715" s="21">
        <f>MATCH(F1715,{"超","恰","亚","次"},0)-1</f>
        <v>2</v>
      </c>
      <c r="K1715" s="21" t="str">
        <f t="shared" si="223"/>
        <v>政治</v>
      </c>
      <c r="L1715" s="26" t="s">
        <v>2525</v>
      </c>
      <c r="M1715" s="23"/>
      <c r="N1715" s="23"/>
      <c r="O1715" s="24" t="str">
        <f t="shared" si="220"/>
        <v xml:space="preserve">
  - 
    name:  商品的含义及其基本属性
    title:  商品的含义及其基本属性
    description: 
    koLyro: point
    koLyri:  sub
    son: </v>
      </c>
      <c r="P1715" s="27" t="str">
        <f t="shared" si="216"/>
        <v xml:space="preserve">
            - 
              name:  商品的含义及其基本属性
              title:  商品的含义及其基本属性
              description: 
              koLyro: point
              koLyri:  sub
              son: </v>
      </c>
    </row>
    <row r="1716" spans="1:16" ht="15" customHeight="1">
      <c r="A1716" s="20">
        <f t="shared" si="213"/>
        <v>5</v>
      </c>
      <c r="B1716" s="21" t="str">
        <f t="shared" si="214"/>
        <v>知识亚点</v>
      </c>
      <c r="C1716" s="21" t="str">
        <f t="shared" si="215"/>
        <v>货币的含义、本质和基本职能</v>
      </c>
      <c r="D1716" s="21" t="str">
        <f>IFERROR(IF(I1716=1,INDEX( {"chinese","english","math","physics","chemistry","biology","politics","history","geography"},MATCH(C1716,{"语文","英语","数学","物理","化学","生物","政治","历史","地理"},0)),IF(I1716=2,INDEX(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1716,{"单项选择","阅读理解","信息匹配","完形填空","短文填空","单句填空","短文改错","单句改错","句型转换","翻译短语","翻译句子","词汇/短语及固搭","完成句子","听力"},0)),"")), "")</f>
        <v/>
      </c>
      <c r="E1716" s="21" t="str">
        <f t="shared" si="221"/>
        <v>知识点</v>
      </c>
      <c r="F1716" s="21" t="str">
        <f t="shared" si="222"/>
        <v>亚</v>
      </c>
      <c r="G1716" s="21" t="str">
        <f>INDEX( {"body","discipline","area","topic","point"},MATCH(E1716,{"知识体","知识域","知识区","知识主题","知识点"},0))</f>
        <v>point</v>
      </c>
      <c r="H1716" s="21" t="str">
        <f>INDEX( {"super","just","sub","infras"},MATCH(F1716,{"超","恰","亚","次"},0))</f>
        <v>sub</v>
      </c>
      <c r="I1716" s="21">
        <f>MATCH(E1716,{"知识体","知识域","知识区","知识主题","知识点"},0)-1</f>
        <v>4</v>
      </c>
      <c r="J1716" s="21">
        <f>MATCH(F1716,{"超","恰","亚","次"},0)-1</f>
        <v>2</v>
      </c>
      <c r="K1716" s="21" t="str">
        <f t="shared" si="223"/>
        <v>政治</v>
      </c>
      <c r="L1716" s="26" t="s">
        <v>2526</v>
      </c>
      <c r="M1716" s="23"/>
      <c r="N1716" s="23"/>
      <c r="O1716" s="24" t="str">
        <f t="shared" si="220"/>
        <v xml:space="preserve">
  - 
    name:  货币的含义、本质和基本职能
    title:  货币的含义、本质和基本职能
    description: 
    koLyro: point
    koLyri:  sub
    son: </v>
      </c>
      <c r="P1716" s="27" t="str">
        <f t="shared" si="216"/>
        <v xml:space="preserve">
            - 
              name:  货币的含义、本质和基本职能
              title:  货币的含义、本质和基本职能
              description: 
              koLyro: point
              koLyri:  sub
              son: </v>
      </c>
    </row>
    <row r="1717" spans="1:16" ht="15" customHeight="1">
      <c r="A1717" s="20">
        <f t="shared" si="213"/>
        <v>5</v>
      </c>
      <c r="B1717" s="21" t="str">
        <f t="shared" si="214"/>
        <v>知识亚点</v>
      </c>
      <c r="C1717" s="21" t="str">
        <f t="shared" si="215"/>
        <v>纸币的含义</v>
      </c>
      <c r="D1717" s="21" t="str">
        <f>IFERROR(IF(I1717=1,INDEX( {"chinese","english","math","physics","chemistry","biology","politics","history","geography"},MATCH(C1717,{"语文","英语","数学","物理","化学","生物","政治","历史","地理"},0)),IF(I1717=2,INDEX(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1717,{"单项选择","阅读理解","信息匹配","完形填空","短文填空","单句填空","短文改错","单句改错","句型转换","翻译短语","翻译句子","词汇/短语及固搭","完成句子","听力"},0)),"")), "")</f>
        <v/>
      </c>
      <c r="E1717" s="21" t="str">
        <f t="shared" si="221"/>
        <v>知识点</v>
      </c>
      <c r="F1717" s="21" t="str">
        <f t="shared" si="222"/>
        <v>亚</v>
      </c>
      <c r="G1717" s="21" t="str">
        <f>INDEX( {"body","discipline","area","topic","point"},MATCH(E1717,{"知识体","知识域","知识区","知识主题","知识点"},0))</f>
        <v>point</v>
      </c>
      <c r="H1717" s="21" t="str">
        <f>INDEX( {"super","just","sub","infras"},MATCH(F1717,{"超","恰","亚","次"},0))</f>
        <v>sub</v>
      </c>
      <c r="I1717" s="21">
        <f>MATCH(E1717,{"知识体","知识域","知识区","知识主题","知识点"},0)-1</f>
        <v>4</v>
      </c>
      <c r="J1717" s="21">
        <f>MATCH(F1717,{"超","恰","亚","次"},0)-1</f>
        <v>2</v>
      </c>
      <c r="K1717" s="21" t="str">
        <f t="shared" si="223"/>
        <v>政治</v>
      </c>
      <c r="L1717" s="26" t="s">
        <v>2527</v>
      </c>
      <c r="M1717" s="23"/>
      <c r="N1717" s="23"/>
      <c r="O1717" s="24" t="str">
        <f t="shared" si="220"/>
        <v xml:space="preserve">
  - 
    name:  纸币的含义
    title:  纸币的含义
    description: 
    koLyro: point
    koLyri:  sub
    son: </v>
      </c>
      <c r="P1717" s="27" t="str">
        <f t="shared" si="216"/>
        <v xml:space="preserve">
            - 
              name:  纸币的含义
              title:  纸币的含义
              description: 
              koLyro: point
              koLyri:  sub
              son: </v>
      </c>
    </row>
    <row r="1718" spans="1:16" ht="15" customHeight="1">
      <c r="A1718" s="20">
        <f t="shared" si="213"/>
        <v>5</v>
      </c>
      <c r="B1718" s="21" t="str">
        <f t="shared" si="214"/>
        <v>知识亚点</v>
      </c>
      <c r="C1718" s="21" t="str">
        <f t="shared" si="215"/>
        <v>流通中所需货币量计算</v>
      </c>
      <c r="D1718" s="21" t="str">
        <f>IFERROR(IF(I1718=1,INDEX( {"chinese","english","math","physics","chemistry","biology","politics","history","geography"},MATCH(C1718,{"语文","英语","数学","物理","化学","生物","政治","历史","地理"},0)),IF(I1718=2,INDEX(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1718,{"单项选择","阅读理解","信息匹配","完形填空","短文填空","单句填空","短文改错","单句改错","句型转换","翻译短语","翻译句子","词汇/短语及固搭","完成句子","听力"},0)),"")), "")</f>
        <v/>
      </c>
      <c r="E1718" s="21" t="str">
        <f t="shared" si="221"/>
        <v>知识点</v>
      </c>
      <c r="F1718" s="21" t="str">
        <f t="shared" si="222"/>
        <v>亚</v>
      </c>
      <c r="G1718" s="21" t="str">
        <f>INDEX( {"body","discipline","area","topic","point"},MATCH(E1718,{"知识体","知识域","知识区","知识主题","知识点"},0))</f>
        <v>point</v>
      </c>
      <c r="H1718" s="21" t="str">
        <f>INDEX( {"super","just","sub","infras"},MATCH(F1718,{"超","恰","亚","次"},0))</f>
        <v>sub</v>
      </c>
      <c r="I1718" s="21">
        <f>MATCH(E1718,{"知识体","知识域","知识区","知识主题","知识点"},0)-1</f>
        <v>4</v>
      </c>
      <c r="J1718" s="21">
        <f>MATCH(F1718,{"超","恰","亚","次"},0)-1</f>
        <v>2</v>
      </c>
      <c r="K1718" s="21" t="str">
        <f t="shared" si="223"/>
        <v>政治</v>
      </c>
      <c r="L1718" s="26" t="s">
        <v>2528</v>
      </c>
      <c r="M1718" s="23"/>
      <c r="N1718" s="23"/>
      <c r="O1718" s="24" t="str">
        <f t="shared" si="220"/>
        <v xml:space="preserve">
  - 
    name:  流通中所需货币量计算
    title:  流通中所需货币量计算
    description: 
    koLyro: point
    koLyri:  sub
    son: </v>
      </c>
      <c r="P1718" s="27" t="str">
        <f t="shared" si="216"/>
        <v xml:space="preserve">
            - 
              name:  流通中所需货币量计算
              title:  流通中所需货币量计算
              description: 
              koLyro: point
              koLyri:  sub
              son: </v>
      </c>
    </row>
    <row r="1719" spans="1:16" ht="15" customHeight="1">
      <c r="A1719" s="20">
        <f t="shared" si="213"/>
        <v>5</v>
      </c>
      <c r="B1719" s="21" t="str">
        <f t="shared" si="214"/>
        <v>知识亚点</v>
      </c>
      <c r="C1719" s="21" t="str">
        <f t="shared" si="215"/>
        <v>通货膨胀、通货紧缩</v>
      </c>
      <c r="D1719" s="21" t="str">
        <f>IFERROR(IF(I1719=1,INDEX( {"chinese","english","math","physics","chemistry","biology","politics","history","geography"},MATCH(C1719,{"语文","英语","数学","物理","化学","生物","政治","历史","地理"},0)),IF(I1719=2,INDEX(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1719,{"单项选择","阅读理解","信息匹配","完形填空","短文填空","单句填空","短文改错","单句改错","句型转换","翻译短语","翻译句子","词汇/短语及固搭","完成句子","听力"},0)),"")), "")</f>
        <v/>
      </c>
      <c r="E1719" s="21" t="str">
        <f t="shared" si="221"/>
        <v>知识点</v>
      </c>
      <c r="F1719" s="21" t="str">
        <f t="shared" si="222"/>
        <v>亚</v>
      </c>
      <c r="G1719" s="21" t="str">
        <f>INDEX( {"body","discipline","area","topic","point"},MATCH(E1719,{"知识体","知识域","知识区","知识主题","知识点"},0))</f>
        <v>point</v>
      </c>
      <c r="H1719" s="21" t="str">
        <f>INDEX( {"super","just","sub","infras"},MATCH(F1719,{"超","恰","亚","次"},0))</f>
        <v>sub</v>
      </c>
      <c r="I1719" s="21">
        <f>MATCH(E1719,{"知识体","知识域","知识区","知识主题","知识点"},0)-1</f>
        <v>4</v>
      </c>
      <c r="J1719" s="21">
        <f>MATCH(F1719,{"超","恰","亚","次"},0)-1</f>
        <v>2</v>
      </c>
      <c r="K1719" s="21" t="str">
        <f t="shared" si="223"/>
        <v>政治</v>
      </c>
      <c r="L1719" s="26" t="s">
        <v>2529</v>
      </c>
      <c r="M1719" s="23"/>
      <c r="N1719" s="23"/>
      <c r="O1719" s="24" t="str">
        <f t="shared" si="220"/>
        <v xml:space="preserve">
  - 
    name:  通货膨胀、通货紧缩
    title:  通货膨胀、通货紧缩
    description: 
    koLyro: point
    koLyri:  sub
    son: </v>
      </c>
      <c r="P1719" s="27" t="str">
        <f t="shared" si="216"/>
        <v xml:space="preserve">
            - 
              name:  通货膨胀、通货紧缩
              title:  通货膨胀、通货紧缩
              description: 
              koLyro: point
              koLyri:  sub
              son: </v>
      </c>
    </row>
    <row r="1720" spans="1:16" ht="15" customHeight="1">
      <c r="A1720" s="20">
        <f t="shared" si="213"/>
        <v>4</v>
      </c>
      <c r="B1720" s="21" t="str">
        <f t="shared" si="214"/>
        <v>知识点</v>
      </c>
      <c r="C1720" s="21" t="str">
        <f t="shared" si="215"/>
        <v>信用卡、支票和外汇</v>
      </c>
      <c r="D1720" s="21" t="str">
        <f>IFERROR(IF(I1720=1,INDEX( {"chinese","english","math","physics","chemistry","biology","politics","history","geography"},MATCH(C1720,{"语文","英语","数学","物理","化学","生物","政治","历史","地理"},0)),IF(I1720=2,INDEX(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1720,{"单项选择","阅读理解","信息匹配","完形填空","短文填空","单句填空","短文改错","单句改错","句型转换","翻译短语","翻译句子","词汇/短语及固搭","完成句子","听力"},0)),"")), "")</f>
        <v/>
      </c>
      <c r="E1720" s="21" t="str">
        <f t="shared" si="221"/>
        <v>知识点</v>
      </c>
      <c r="F1720" s="21" t="str">
        <f t="shared" si="222"/>
        <v>恰</v>
      </c>
      <c r="G1720" s="21" t="str">
        <f>INDEX( {"body","discipline","area","topic","point"},MATCH(E1720,{"知识体","知识域","知识区","知识主题","知识点"},0))</f>
        <v>point</v>
      </c>
      <c r="H1720" s="21" t="str">
        <f>INDEX( {"super","just","sub","infras"},MATCH(F1720,{"超","恰","亚","次"},0))</f>
        <v>just</v>
      </c>
      <c r="I1720" s="21">
        <f>MATCH(E1720,{"知识体","知识域","知识区","知识主题","知识点"},0)-1</f>
        <v>4</v>
      </c>
      <c r="J1720" s="21">
        <f>MATCH(F1720,{"超","恰","亚","次"},0)-1</f>
        <v>1</v>
      </c>
      <c r="K1720" s="21" t="str">
        <f t="shared" si="223"/>
        <v>政治</v>
      </c>
      <c r="L1720" s="26" t="s">
        <v>2530</v>
      </c>
      <c r="M1720" s="23"/>
      <c r="N1720" s="23"/>
      <c r="O1720" s="24" t="str">
        <f t="shared" si="220"/>
        <v xml:space="preserve">
  - 
    name:  信用卡、支票和外汇
    title:  信用卡、支票和外汇
    description: 
    koLyro: point
    koLyri:  just
    son: </v>
      </c>
      <c r="P1720" s="27" t="str">
        <f t="shared" si="216"/>
        <v xml:space="preserve">
          - 
            name:  信用卡、支票和外汇
            title:  信用卡、支票和外汇
            description: 
            koLyro: point
            koLyri:  just
            son: </v>
      </c>
    </row>
    <row r="1721" spans="1:16" ht="15" customHeight="1">
      <c r="A1721" s="20">
        <f t="shared" si="213"/>
        <v>5</v>
      </c>
      <c r="B1721" s="21" t="str">
        <f t="shared" si="214"/>
        <v>知识亚点</v>
      </c>
      <c r="C1721" s="21" t="str">
        <f t="shared" si="215"/>
        <v>信用卡的含义、功能及优点</v>
      </c>
      <c r="D1721" s="21" t="str">
        <f>IFERROR(IF(I1721=1,INDEX( {"chinese","english","math","physics","chemistry","biology","politics","history","geography"},MATCH(C1721,{"语文","英语","数学","物理","化学","生物","政治","历史","地理"},0)),IF(I1721=2,INDEX(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1721,{"单项选择","阅读理解","信息匹配","完形填空","短文填空","单句填空","短文改错","单句改错","句型转换","翻译短语","翻译句子","词汇/短语及固搭","完成句子","听力"},0)),"")), "")</f>
        <v/>
      </c>
      <c r="E1721" s="21" t="str">
        <f t="shared" si="221"/>
        <v>知识点</v>
      </c>
      <c r="F1721" s="21" t="str">
        <f t="shared" si="222"/>
        <v>亚</v>
      </c>
      <c r="G1721" s="21" t="str">
        <f>INDEX( {"body","discipline","area","topic","point"},MATCH(E1721,{"知识体","知识域","知识区","知识主题","知识点"},0))</f>
        <v>point</v>
      </c>
      <c r="H1721" s="21" t="str">
        <f>INDEX( {"super","just","sub","infras"},MATCH(F1721,{"超","恰","亚","次"},0))</f>
        <v>sub</v>
      </c>
      <c r="I1721" s="21">
        <f>MATCH(E1721,{"知识体","知识域","知识区","知识主题","知识点"},0)-1</f>
        <v>4</v>
      </c>
      <c r="J1721" s="21">
        <f>MATCH(F1721,{"超","恰","亚","次"},0)-1</f>
        <v>2</v>
      </c>
      <c r="K1721" s="21" t="str">
        <f t="shared" si="223"/>
        <v>政治</v>
      </c>
      <c r="L1721" s="26" t="s">
        <v>2531</v>
      </c>
      <c r="M1721" s="23"/>
      <c r="N1721" s="23"/>
      <c r="O1721" s="24" t="str">
        <f t="shared" si="220"/>
        <v xml:space="preserve">
  - 
    name:  信用卡的含义、功能及优点
    title:  信用卡的含义、功能及优点
    description: 
    koLyro: point
    koLyri:  sub
    son: </v>
      </c>
      <c r="P1721" s="27" t="str">
        <f t="shared" si="216"/>
        <v xml:space="preserve">
            - 
              name:  信用卡的含义、功能及优点
              title:  信用卡的含义、功能及优点
              description: 
              koLyro: point
              koLyri:  sub
              son: </v>
      </c>
    </row>
    <row r="1722" spans="1:16" ht="15" customHeight="1">
      <c r="A1722" s="20">
        <f t="shared" si="213"/>
        <v>5</v>
      </c>
      <c r="B1722" s="21" t="str">
        <f t="shared" si="214"/>
        <v>知识亚点</v>
      </c>
      <c r="C1722" s="21" t="str">
        <f t="shared" si="215"/>
        <v>支票</v>
      </c>
      <c r="D1722" s="21" t="str">
        <f>IFERROR(IF(I1722=1,INDEX( {"chinese","english","math","physics","chemistry","biology","politics","history","geography"},MATCH(C1722,{"语文","英语","数学","物理","化学","生物","政治","历史","地理"},0)),IF(I1722=2,INDEX(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1722,{"单项选择","阅读理解","信息匹配","完形填空","短文填空","单句填空","短文改错","单句改错","句型转换","翻译短语","翻译句子","词汇/短语及固搭","完成句子","听力"},0)),"")), "")</f>
        <v/>
      </c>
      <c r="E1722" s="21" t="str">
        <f t="shared" si="221"/>
        <v>知识点</v>
      </c>
      <c r="F1722" s="21" t="str">
        <f t="shared" si="222"/>
        <v>亚</v>
      </c>
      <c r="G1722" s="21" t="str">
        <f>INDEX( {"body","discipline","area","topic","point"},MATCH(E1722,{"知识体","知识域","知识区","知识主题","知识点"},0))</f>
        <v>point</v>
      </c>
      <c r="H1722" s="21" t="str">
        <f>INDEX( {"super","just","sub","infras"},MATCH(F1722,{"超","恰","亚","次"},0))</f>
        <v>sub</v>
      </c>
      <c r="I1722" s="21">
        <f>MATCH(E1722,{"知识体","知识域","知识区","知识主题","知识点"},0)-1</f>
        <v>4</v>
      </c>
      <c r="J1722" s="21">
        <f>MATCH(F1722,{"超","恰","亚","次"},0)-1</f>
        <v>2</v>
      </c>
      <c r="K1722" s="21" t="str">
        <f t="shared" si="223"/>
        <v>政治</v>
      </c>
      <c r="L1722" s="26" t="s">
        <v>2532</v>
      </c>
      <c r="M1722" s="23"/>
      <c r="N1722" s="23"/>
      <c r="O1722" s="24" t="str">
        <f t="shared" si="220"/>
        <v xml:space="preserve">
  - 
    name:  支票
    title:  支票
    description: 
    koLyro: point
    koLyri:  sub
    son: </v>
      </c>
      <c r="P1722" s="27" t="str">
        <f t="shared" si="216"/>
        <v xml:space="preserve">
            - 
              name:  支票
              title:  支票
              description: 
              koLyro: point
              koLyri:  sub
              son: </v>
      </c>
    </row>
    <row r="1723" spans="1:16" ht="15" customHeight="1">
      <c r="A1723" s="20">
        <f t="shared" si="213"/>
        <v>5</v>
      </c>
      <c r="B1723" s="21" t="str">
        <f t="shared" si="214"/>
        <v>知识亚点</v>
      </c>
      <c r="C1723" s="21" t="str">
        <f t="shared" si="215"/>
        <v>支付宝、微信、比特币、数字货币等</v>
      </c>
      <c r="D1723" s="21" t="str">
        <f>IFERROR(IF(I1723=1,INDEX( {"chinese","english","math","physics","chemistry","biology","politics","history","geography"},MATCH(C1723,{"语文","英语","数学","物理","化学","生物","政治","历史","地理"},0)),IF(I1723=2,INDEX(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1723,{"单项选择","阅读理解","信息匹配","完形填空","短文填空","单句填空","短文改错","单句改错","句型转换","翻译短语","翻译句子","词汇/短语及固搭","完成句子","听力"},0)),"")), "")</f>
        <v/>
      </c>
      <c r="E1723" s="21" t="str">
        <f t="shared" si="221"/>
        <v>知识点</v>
      </c>
      <c r="F1723" s="21" t="str">
        <f t="shared" si="222"/>
        <v>亚</v>
      </c>
      <c r="G1723" s="21" t="str">
        <f>INDEX( {"body","discipline","area","topic","point"},MATCH(E1723,{"知识体","知识域","知识区","知识主题","知识点"},0))</f>
        <v>point</v>
      </c>
      <c r="H1723" s="21" t="str">
        <f>INDEX( {"super","just","sub","infras"},MATCH(F1723,{"超","恰","亚","次"},0))</f>
        <v>sub</v>
      </c>
      <c r="I1723" s="21">
        <f>MATCH(E1723,{"知识体","知识域","知识区","知识主题","知识点"},0)-1</f>
        <v>4</v>
      </c>
      <c r="J1723" s="21">
        <f>MATCH(F1723,{"超","恰","亚","次"},0)-1</f>
        <v>2</v>
      </c>
      <c r="K1723" s="21" t="str">
        <f t="shared" si="223"/>
        <v>政治</v>
      </c>
      <c r="L1723" s="26" t="s">
        <v>2533</v>
      </c>
      <c r="M1723" s="23"/>
      <c r="N1723" s="23"/>
      <c r="O1723" s="24" t="str">
        <f t="shared" si="220"/>
        <v xml:space="preserve">
  - 
    name:  支付宝、微信、比特币、数字货币等
    title:  支付宝、微信、比特币、数字货币等
    description: 
    koLyro: point
    koLyri:  sub
    son: </v>
      </c>
      <c r="P1723" s="27" t="str">
        <f t="shared" si="216"/>
        <v xml:space="preserve">
            - 
              name:  支付宝、微信、比特币、数字货币等
              title:  支付宝、微信、比特币、数字货币等
              description: 
              koLyro: point
              koLyri:  sub
              son: </v>
      </c>
    </row>
    <row r="1724" spans="1:16" ht="15" customHeight="1">
      <c r="A1724" s="20">
        <f t="shared" si="213"/>
        <v>5</v>
      </c>
      <c r="B1724" s="21" t="str">
        <f t="shared" si="214"/>
        <v>知识亚点</v>
      </c>
      <c r="C1724" s="21" t="str">
        <f t="shared" si="215"/>
        <v>外汇和汇率</v>
      </c>
      <c r="D1724" s="21" t="str">
        <f>IFERROR(IF(I1724=1,INDEX( {"chinese","english","math","physics","chemistry","biology","politics","history","geography"},MATCH(C1724,{"语文","英语","数学","物理","化学","生物","政治","历史","地理"},0)),IF(I1724=2,INDEX(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1724,{"单项选择","阅读理解","信息匹配","完形填空","短文填空","单句填空","短文改错","单句改错","句型转换","翻译短语","翻译句子","词汇/短语及固搭","完成句子","听力"},0)),"")), "")</f>
        <v/>
      </c>
      <c r="E1724" s="21" t="str">
        <f t="shared" si="221"/>
        <v>知识点</v>
      </c>
      <c r="F1724" s="21" t="str">
        <f t="shared" si="222"/>
        <v>亚</v>
      </c>
      <c r="G1724" s="21" t="str">
        <f>INDEX( {"body","discipline","area","topic","point"},MATCH(E1724,{"知识体","知识域","知识区","知识主题","知识点"},0))</f>
        <v>point</v>
      </c>
      <c r="H1724" s="21" t="str">
        <f>INDEX( {"super","just","sub","infras"},MATCH(F1724,{"超","恰","亚","次"},0))</f>
        <v>sub</v>
      </c>
      <c r="I1724" s="21">
        <f>MATCH(E1724,{"知识体","知识域","知识区","知识主题","知识点"},0)-1</f>
        <v>4</v>
      </c>
      <c r="J1724" s="21">
        <f>MATCH(F1724,{"超","恰","亚","次"},0)-1</f>
        <v>2</v>
      </c>
      <c r="K1724" s="21" t="str">
        <f t="shared" si="223"/>
        <v>政治</v>
      </c>
      <c r="L1724" s="26" t="s">
        <v>2534</v>
      </c>
      <c r="M1724" s="23"/>
      <c r="N1724" s="23"/>
      <c r="O1724" s="24" t="str">
        <f t="shared" si="220"/>
        <v xml:space="preserve">
  - 
    name:  外汇和汇率
    title:  外汇和汇率
    description: 
    koLyro: point
    koLyri:  sub
    son: </v>
      </c>
      <c r="P1724" s="27" t="str">
        <f t="shared" si="216"/>
        <v xml:space="preserve">
            - 
              name:  外汇和汇率
              title:  外汇和汇率
              description: 
              koLyro: point
              koLyri:  sub
              son: </v>
      </c>
    </row>
    <row r="1725" spans="1:16" ht="15" customHeight="1">
      <c r="A1725" s="20">
        <f t="shared" si="213"/>
        <v>3</v>
      </c>
      <c r="B1725" s="21" t="str">
        <f t="shared" si="214"/>
        <v>知识主题</v>
      </c>
      <c r="C1725" s="21" t="str">
        <f t="shared" si="215"/>
        <v>1.2多变的价格</v>
      </c>
      <c r="D1725" s="21" t="str">
        <f>IFERROR(IF(I1725=1,INDEX( {"chinese","english","math","physics","chemistry","biology","politics","history","geography"},MATCH(C1725,{"语文","英语","数学","物理","化学","生物","政治","历史","地理"},0)),IF(I1725=2,INDEX(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1725,{"单项选择","阅读理解","信息匹配","完形填空","短文填空","单句填空","短文改错","单句改错","句型转换","翻译短语","翻译句子","词汇/短语及固搭","完成句子","听力"},0)),"")), "")</f>
        <v/>
      </c>
      <c r="E1725" s="21" t="str">
        <f t="shared" si="221"/>
        <v>知识主题</v>
      </c>
      <c r="F1725" s="21" t="str">
        <f t="shared" si="222"/>
        <v>恰</v>
      </c>
      <c r="G1725" s="21" t="str">
        <f>INDEX( {"body","discipline","area","topic","point"},MATCH(E1725,{"知识体","知识域","知识区","知识主题","知识点"},0))</f>
        <v>topic</v>
      </c>
      <c r="H1725" s="21" t="str">
        <f>INDEX( {"super","just","sub","infras"},MATCH(F1725,{"超","恰","亚","次"},0))</f>
        <v>just</v>
      </c>
      <c r="I1725" s="21">
        <f>MATCH(E1725,{"知识体","知识域","知识区","知识主题","知识点"},0)-1</f>
        <v>3</v>
      </c>
      <c r="J1725" s="21">
        <f>MATCH(F1725,{"超","恰","亚","次"},0)-1</f>
        <v>1</v>
      </c>
      <c r="K1725" s="21" t="str">
        <f t="shared" si="223"/>
        <v>政治</v>
      </c>
      <c r="L1725" s="26" t="s">
        <v>5112</v>
      </c>
      <c r="M1725" s="23"/>
      <c r="N1725" s="23"/>
      <c r="O1725" s="24" t="str">
        <f t="shared" si="220"/>
        <v xml:space="preserve">
  - 
    name:  1.2多变的价格
    title:  1.2多变的价格
    description: 
    koLyro: topic
    koLyri:  just
    son: </v>
      </c>
      <c r="P1725" s="27" t="str">
        <f t="shared" si="216"/>
        <v xml:space="preserve">
        - 
          name:  1.2多变的价格
          title:  1.2多变的价格
          description: 
          koLyro: topic
          koLyri:  just
          son: </v>
      </c>
    </row>
    <row r="1726" spans="1:16" ht="15" customHeight="1">
      <c r="A1726" s="20">
        <f t="shared" si="213"/>
        <v>4</v>
      </c>
      <c r="B1726" s="21" t="str">
        <f t="shared" si="214"/>
        <v>知识点</v>
      </c>
      <c r="C1726" s="21" t="str">
        <f t="shared" si="215"/>
        <v>影响价格的因素</v>
      </c>
      <c r="D1726" s="21" t="str">
        <f>IFERROR(IF(I1726=1,INDEX( {"chinese","english","math","physics","chemistry","biology","politics","history","geography"},MATCH(C1726,{"语文","英语","数学","物理","化学","生物","政治","历史","地理"},0)),IF(I1726=2,INDEX(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1726,{"单项选择","阅读理解","信息匹配","完形填空","短文填空","单句填空","短文改错","单句改错","句型转换","翻译短语","翻译句子","词汇/短语及固搭","完成句子","听力"},0)),"")), "")</f>
        <v/>
      </c>
      <c r="E1726" s="21" t="str">
        <f t="shared" si="221"/>
        <v>知识点</v>
      </c>
      <c r="F1726" s="21" t="str">
        <f t="shared" si="222"/>
        <v>恰</v>
      </c>
      <c r="G1726" s="21" t="str">
        <f>INDEX( {"body","discipline","area","topic","point"},MATCH(E1726,{"知识体","知识域","知识区","知识主题","知识点"},0))</f>
        <v>point</v>
      </c>
      <c r="H1726" s="21" t="str">
        <f>INDEX( {"super","just","sub","infras"},MATCH(F1726,{"超","恰","亚","次"},0))</f>
        <v>just</v>
      </c>
      <c r="I1726" s="21">
        <f>MATCH(E1726,{"知识体","知识域","知识区","知识主题","知识点"},0)-1</f>
        <v>4</v>
      </c>
      <c r="J1726" s="21">
        <f>MATCH(F1726,{"超","恰","亚","次"},0)-1</f>
        <v>1</v>
      </c>
      <c r="K1726" s="21" t="str">
        <f t="shared" si="223"/>
        <v>政治</v>
      </c>
      <c r="L1726" s="26" t="s">
        <v>2535</v>
      </c>
      <c r="M1726" s="23"/>
      <c r="N1726" s="23"/>
      <c r="O1726" s="24" t="str">
        <f t="shared" si="220"/>
        <v xml:space="preserve">
  - 
    name:  影响价格的因素
    title:  影响价格的因素
    description: 
    koLyro: point
    koLyri:  just
    son: </v>
      </c>
      <c r="P1726" s="27" t="str">
        <f t="shared" si="216"/>
        <v xml:space="preserve">
          - 
            name:  影响价格的因素
            title:  影响价格的因素
            description: 
            koLyro: point
            koLyri:  just
            son: </v>
      </c>
    </row>
    <row r="1727" spans="1:16" ht="15" customHeight="1">
      <c r="A1727" s="20">
        <f t="shared" si="213"/>
        <v>5</v>
      </c>
      <c r="B1727" s="21" t="str">
        <f t="shared" si="214"/>
        <v>知识亚点</v>
      </c>
      <c r="C1727" s="21" t="str">
        <f t="shared" si="215"/>
        <v>供求关系对价格的影响</v>
      </c>
      <c r="D1727" s="21" t="str">
        <f>IFERROR(IF(I1727=1,INDEX( {"chinese","english","math","physics","chemistry","biology","politics","history","geography"},MATCH(C1727,{"语文","英语","数学","物理","化学","生物","政治","历史","地理"},0)),IF(I1727=2,INDEX(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1727,{"单项选择","阅读理解","信息匹配","完形填空","短文填空","单句填空","短文改错","单句改错","句型转换","翻译短语","翻译句子","词汇/短语及固搭","完成句子","听力"},0)),"")), "")</f>
        <v/>
      </c>
      <c r="E1727" s="21" t="str">
        <f t="shared" si="221"/>
        <v>知识点</v>
      </c>
      <c r="F1727" s="21" t="str">
        <f t="shared" si="222"/>
        <v>亚</v>
      </c>
      <c r="G1727" s="21" t="str">
        <f>INDEX( {"body","discipline","area","topic","point"},MATCH(E1727,{"知识体","知识域","知识区","知识主题","知识点"},0))</f>
        <v>point</v>
      </c>
      <c r="H1727" s="21" t="str">
        <f>INDEX( {"super","just","sub","infras"},MATCH(F1727,{"超","恰","亚","次"},0))</f>
        <v>sub</v>
      </c>
      <c r="I1727" s="21">
        <f>MATCH(E1727,{"知识体","知识域","知识区","知识主题","知识点"},0)-1</f>
        <v>4</v>
      </c>
      <c r="J1727" s="21">
        <f>MATCH(F1727,{"超","恰","亚","次"},0)-1</f>
        <v>2</v>
      </c>
      <c r="K1727" s="21" t="str">
        <f t="shared" si="223"/>
        <v>政治</v>
      </c>
      <c r="L1727" s="26" t="s">
        <v>2536</v>
      </c>
      <c r="M1727" s="23"/>
      <c r="N1727" s="23"/>
      <c r="O1727" s="24" t="str">
        <f t="shared" si="220"/>
        <v xml:space="preserve">
  - 
    name:  供求关系对价格的影响
    title:  供求关系对价格的影响
    description: 
    koLyro: point
    koLyri:  sub
    son: </v>
      </c>
      <c r="P1727" s="27" t="str">
        <f t="shared" si="216"/>
        <v xml:space="preserve">
            - 
              name:  供求关系对价格的影响
              title:  供求关系对价格的影响
              description: 
              koLyro: point
              koLyri:  sub
              son: </v>
      </c>
    </row>
    <row r="1728" spans="1:16" ht="15" customHeight="1">
      <c r="A1728" s="20">
        <f t="shared" si="213"/>
        <v>5</v>
      </c>
      <c r="B1728" s="21" t="str">
        <f t="shared" si="214"/>
        <v>知识亚点</v>
      </c>
      <c r="C1728" s="21" t="str">
        <f t="shared" si="215"/>
        <v>价值决定价格</v>
      </c>
      <c r="D1728" s="21" t="str">
        <f>IFERROR(IF(I1728=1,INDEX( {"chinese","english","math","physics","chemistry","biology","politics","history","geography"},MATCH(C1728,{"语文","英语","数学","物理","化学","生物","政治","历史","地理"},0)),IF(I1728=2,INDEX(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1728,{"单项选择","阅读理解","信息匹配","完形填空","短文填空","单句填空","短文改错","单句改错","句型转换","翻译短语","翻译句子","词汇/短语及固搭","完成句子","听力"},0)),"")), "")</f>
        <v/>
      </c>
      <c r="E1728" s="21" t="str">
        <f t="shared" si="221"/>
        <v>知识点</v>
      </c>
      <c r="F1728" s="21" t="str">
        <f t="shared" si="222"/>
        <v>亚</v>
      </c>
      <c r="G1728" s="21" t="str">
        <f>INDEX( {"body","discipline","area","topic","point"},MATCH(E1728,{"知识体","知识域","知识区","知识主题","知识点"},0))</f>
        <v>point</v>
      </c>
      <c r="H1728" s="21" t="str">
        <f>INDEX( {"super","just","sub","infras"},MATCH(F1728,{"超","恰","亚","次"},0))</f>
        <v>sub</v>
      </c>
      <c r="I1728" s="21">
        <f>MATCH(E1728,{"知识体","知识域","知识区","知识主题","知识点"},0)-1</f>
        <v>4</v>
      </c>
      <c r="J1728" s="21">
        <f>MATCH(F1728,{"超","恰","亚","次"},0)-1</f>
        <v>2</v>
      </c>
      <c r="K1728" s="21" t="str">
        <f t="shared" si="223"/>
        <v>政治</v>
      </c>
      <c r="L1728" s="26" t="s">
        <v>2537</v>
      </c>
      <c r="M1728" s="23"/>
      <c r="N1728" s="23"/>
      <c r="O1728" s="24" t="str">
        <f t="shared" si="220"/>
        <v xml:space="preserve">
  - 
    name:  价值决定价格
    title:  价值决定价格
    description: 
    koLyro: point
    koLyri:  sub
    son: </v>
      </c>
      <c r="P1728" s="27" t="str">
        <f t="shared" si="216"/>
        <v xml:space="preserve">
            - 
              name:  价值决定价格
              title:  价值决定价格
              description: 
              koLyro: point
              koLyri:  sub
              son: </v>
      </c>
    </row>
    <row r="1729" spans="1:16" ht="15" customHeight="1">
      <c r="A1729" s="20">
        <f t="shared" si="213"/>
        <v>5</v>
      </c>
      <c r="B1729" s="21" t="str">
        <f t="shared" si="214"/>
        <v>知识亚点</v>
      </c>
      <c r="C1729" s="21" t="str">
        <f t="shared" si="215"/>
        <v>单位商品的价值量与社会必要劳动时间、个别劳动时间</v>
      </c>
      <c r="D1729" s="21" t="str">
        <f>IFERROR(IF(I1729=1,INDEX( {"chinese","english","math","physics","chemistry","biology","politics","history","geography"},MATCH(C1729,{"语文","英语","数学","物理","化学","生物","政治","历史","地理"},0)),IF(I1729=2,INDEX(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1729,{"单项选择","阅读理解","信息匹配","完形填空","短文填空","单句填空","短文改错","单句改错","句型转换","翻译短语","翻译句子","词汇/短语及固搭","完成句子","听力"},0)),"")), "")</f>
        <v/>
      </c>
      <c r="E1729" s="21" t="str">
        <f t="shared" si="221"/>
        <v>知识点</v>
      </c>
      <c r="F1729" s="21" t="str">
        <f t="shared" si="222"/>
        <v>亚</v>
      </c>
      <c r="G1729" s="21" t="str">
        <f>INDEX( {"body","discipline","area","topic","point"},MATCH(E1729,{"知识体","知识域","知识区","知识主题","知识点"},0))</f>
        <v>point</v>
      </c>
      <c r="H1729" s="21" t="str">
        <f>INDEX( {"super","just","sub","infras"},MATCH(F1729,{"超","恰","亚","次"},0))</f>
        <v>sub</v>
      </c>
      <c r="I1729" s="21">
        <f>MATCH(E1729,{"知识体","知识域","知识区","知识主题","知识点"},0)-1</f>
        <v>4</v>
      </c>
      <c r="J1729" s="21">
        <f>MATCH(F1729,{"超","恰","亚","次"},0)-1</f>
        <v>2</v>
      </c>
      <c r="K1729" s="21" t="str">
        <f t="shared" si="223"/>
        <v>政治</v>
      </c>
      <c r="L1729" s="26" t="s">
        <v>2538</v>
      </c>
      <c r="M1729" s="23"/>
      <c r="N1729" s="23"/>
      <c r="O1729" s="24" t="str">
        <f t="shared" si="220"/>
        <v xml:space="preserve">
  - 
    name:  单位商品的价值量与社会必要劳动时间、个别劳动时间
    title:  单位商品的价值量与社会必要劳动时间、个别劳动时间
    description: 
    koLyro: point
    koLyri:  sub
    son: </v>
      </c>
      <c r="P1729" s="27" t="str">
        <f t="shared" si="216"/>
        <v xml:space="preserve">
            - 
              name:  单位商品的价值量与社会必要劳动时间、个别劳动时间
              title:  单位商品的价值量与社会必要劳动时间、个别劳动时间
              description: 
              koLyro: point
              koLyri:  sub
              son: </v>
      </c>
    </row>
    <row r="1730" spans="1:16" ht="15" customHeight="1">
      <c r="A1730" s="20">
        <f t="shared" si="213"/>
        <v>5</v>
      </c>
      <c r="B1730" s="21" t="str">
        <f t="shared" si="214"/>
        <v>知识亚点</v>
      </c>
      <c r="C1730" s="21" t="str">
        <f t="shared" si="215"/>
        <v>单位商品的价值量与社会劳动生产率、个别劳动生产率</v>
      </c>
      <c r="D1730" s="21" t="str">
        <f>IFERROR(IF(I1730=1,INDEX( {"chinese","english","math","physics","chemistry","biology","politics","history","geography"},MATCH(C1730,{"语文","英语","数学","物理","化学","生物","政治","历史","地理"},0)),IF(I1730=2,INDEX(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1730,{"单项选择","阅读理解","信息匹配","完形填空","短文填空","单句填空","短文改错","单句改错","句型转换","翻译短语","翻译句子","词汇/短语及固搭","完成句子","听力"},0)),"")), "")</f>
        <v/>
      </c>
      <c r="E1730" s="21" t="str">
        <f t="shared" si="221"/>
        <v>知识点</v>
      </c>
      <c r="F1730" s="21" t="str">
        <f t="shared" si="222"/>
        <v>亚</v>
      </c>
      <c r="G1730" s="21" t="str">
        <f>INDEX( {"body","discipline","area","topic","point"},MATCH(E1730,{"知识体","知识域","知识区","知识主题","知识点"},0))</f>
        <v>point</v>
      </c>
      <c r="H1730" s="21" t="str">
        <f>INDEX( {"super","just","sub","infras"},MATCH(F1730,{"超","恰","亚","次"},0))</f>
        <v>sub</v>
      </c>
      <c r="I1730" s="21">
        <f>MATCH(E1730,{"知识体","知识域","知识区","知识主题","知识点"},0)-1</f>
        <v>4</v>
      </c>
      <c r="J1730" s="21">
        <f>MATCH(F1730,{"超","恰","亚","次"},0)-1</f>
        <v>2</v>
      </c>
      <c r="K1730" s="21" t="str">
        <f t="shared" si="223"/>
        <v>政治</v>
      </c>
      <c r="L1730" s="26" t="s">
        <v>2539</v>
      </c>
      <c r="M1730" s="23"/>
      <c r="N1730" s="23"/>
      <c r="O1730" s="24" t="str">
        <f t="shared" si="220"/>
        <v xml:space="preserve">
  - 
    name:  单位商品的价值量与社会劳动生产率、个别劳动生产率
    title:  单位商品的价值量与社会劳动生产率、个别劳动生产率
    description: 
    koLyro: point
    koLyri:  sub
    son: </v>
      </c>
      <c r="P1730" s="27" t="str">
        <f t="shared" si="216"/>
        <v xml:space="preserve">
            - 
              name:  单位商品的价值量与社会劳动生产率、个别劳动生产率
              title:  单位商品的价值量与社会劳动生产率、个别劳动生产率
              description: 
              koLyro: point
              koLyri:  sub
              son: </v>
      </c>
    </row>
    <row r="1731" spans="1:16" ht="15" customHeight="1">
      <c r="A1731" s="20">
        <f t="shared" si="213"/>
        <v>5</v>
      </c>
      <c r="B1731" s="21" t="str">
        <f t="shared" si="214"/>
        <v>知识亚点</v>
      </c>
      <c r="C1731" s="21" t="str">
        <f t="shared" si="215"/>
        <v>企业提高个别劳动生产率的意义</v>
      </c>
      <c r="D1731" s="21" t="str">
        <f>IFERROR(IF(I1731=1,INDEX( {"chinese","english","math","physics","chemistry","biology","politics","history","geography"},MATCH(C1731,{"语文","英语","数学","物理","化学","生物","政治","历史","地理"},0)),IF(I1731=2,INDEX(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1731,{"单项选择","阅读理解","信息匹配","完形填空","短文填空","单句填空","短文改错","单句改错","句型转换","翻译短语","翻译句子","词汇/短语及固搭","完成句子","听力"},0)),"")), "")</f>
        <v/>
      </c>
      <c r="E1731" s="21" t="str">
        <f t="shared" si="221"/>
        <v>知识点</v>
      </c>
      <c r="F1731" s="21" t="str">
        <f t="shared" si="222"/>
        <v>亚</v>
      </c>
      <c r="G1731" s="21" t="str">
        <f>INDEX( {"body","discipline","area","topic","point"},MATCH(E1731,{"知识体","知识域","知识区","知识主题","知识点"},0))</f>
        <v>point</v>
      </c>
      <c r="H1731" s="21" t="str">
        <f>INDEX( {"super","just","sub","infras"},MATCH(F1731,{"超","恰","亚","次"},0))</f>
        <v>sub</v>
      </c>
      <c r="I1731" s="21">
        <f>MATCH(E1731,{"知识体","知识域","知识区","知识主题","知识点"},0)-1</f>
        <v>4</v>
      </c>
      <c r="J1731" s="21">
        <f>MATCH(F1731,{"超","恰","亚","次"},0)-1</f>
        <v>2</v>
      </c>
      <c r="K1731" s="21" t="str">
        <f t="shared" si="223"/>
        <v>政治</v>
      </c>
      <c r="L1731" s="26" t="s">
        <v>2540</v>
      </c>
      <c r="M1731" s="23"/>
      <c r="N1731" s="23"/>
      <c r="O1731" s="24" t="str">
        <f t="shared" si="220"/>
        <v xml:space="preserve">
  - 
    name:  企业提高个别劳动生产率的意义
    title:  企业提高个别劳动生产率的意义
    description: 
    koLyro: point
    koLyri:  sub
    son: </v>
      </c>
      <c r="P1731" s="27" t="str">
        <f t="shared" si="216"/>
        <v xml:space="preserve">
            - 
              name:  企业提高个别劳动生产率的意义
              title:  企业提高个别劳动生产率的意义
              description: 
              koLyro: point
              koLyri:  sub
              son: </v>
      </c>
    </row>
    <row r="1732" spans="1:16" ht="15" customHeight="1">
      <c r="A1732" s="20">
        <f t="shared" si="213"/>
        <v>5</v>
      </c>
      <c r="B1732" s="21" t="str">
        <f t="shared" si="214"/>
        <v>知识亚点</v>
      </c>
      <c r="C1732" s="21" t="str">
        <f t="shared" si="215"/>
        <v>价值规律的基本内容及其表现形式</v>
      </c>
      <c r="D1732" s="21" t="str">
        <f>IFERROR(IF(I1732=1,INDEX( {"chinese","english","math","physics","chemistry","biology","politics","history","geography"},MATCH(C1732,{"语文","英语","数学","物理","化学","生物","政治","历史","地理"},0)),IF(I1732=2,INDEX(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1732,{"单项选择","阅读理解","信息匹配","完形填空","短文填空","单句填空","短文改错","单句改错","句型转换","翻译短语","翻译句子","词汇/短语及固搭","完成句子","听力"},0)),"")), "")</f>
        <v/>
      </c>
      <c r="E1732" s="21" t="str">
        <f t="shared" si="221"/>
        <v>知识点</v>
      </c>
      <c r="F1732" s="21" t="str">
        <f t="shared" si="222"/>
        <v>亚</v>
      </c>
      <c r="G1732" s="21" t="str">
        <f>INDEX( {"body","discipline","area","topic","point"},MATCH(E1732,{"知识体","知识域","知识区","知识主题","知识点"},0))</f>
        <v>point</v>
      </c>
      <c r="H1732" s="21" t="str">
        <f>INDEX( {"super","just","sub","infras"},MATCH(F1732,{"超","恰","亚","次"},0))</f>
        <v>sub</v>
      </c>
      <c r="I1732" s="21">
        <f>MATCH(E1732,{"知识体","知识域","知识区","知识主题","知识点"},0)-1</f>
        <v>4</v>
      </c>
      <c r="J1732" s="21">
        <f>MATCH(F1732,{"超","恰","亚","次"},0)-1</f>
        <v>2</v>
      </c>
      <c r="K1732" s="21" t="str">
        <f t="shared" si="223"/>
        <v>政治</v>
      </c>
      <c r="L1732" s="26" t="s">
        <v>2541</v>
      </c>
      <c r="M1732" s="23"/>
      <c r="N1732" s="23"/>
      <c r="O1732" s="24" t="str">
        <f t="shared" si="220"/>
        <v xml:space="preserve">
  - 
    name:  价值规律的基本内容及其表现形式
    title:  价值规律的基本内容及其表现形式
    description: 
    koLyro: point
    koLyri:  sub
    son: </v>
      </c>
      <c r="P1732" s="27" t="str">
        <f t="shared" si="216"/>
        <v xml:space="preserve">
            - 
              name:  价值规律的基本内容及其表现形式
              title:  价值规律的基本内容及其表现形式
              description: 
              koLyro: point
              koLyri:  sub
              son: </v>
      </c>
    </row>
    <row r="1733" spans="1:16" ht="15" customHeight="1">
      <c r="A1733" s="20">
        <f t="shared" ref="A1733:A1796" si="224">IFERROR(FIND("├",L1733),0)</f>
        <v>4</v>
      </c>
      <c r="B1733" s="21" t="str">
        <f t="shared" ref="B1733:B1796" si="225">MID(L1733,FIND("«",L1733)+1,FIND("»",L1733)-FIND("«",L1733)-1)</f>
        <v>知识点</v>
      </c>
      <c r="C1733" s="21" t="str">
        <f t="shared" ref="C1733:C1796" si="226">RIGHT(L1733,LEN(L1733)-FIND("»",L1733))</f>
        <v>价格变动的影响</v>
      </c>
      <c r="D1733" s="21" t="str">
        <f>IFERROR(IF(I1733=1,INDEX( {"chinese","english","math","physics","chemistry","biology","politics","history","geography"},MATCH(C1733,{"语文","英语","数学","物理","化学","生物","政治","历史","地理"},0)),IF(I1733=2,INDEX(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1733,{"单项选择","阅读理解","信息匹配","完形填空","短文填空","单句填空","短文改错","单句改错","句型转换","翻译短语","翻译句子","词汇/短语及固搭","完成句子","听力"},0)),"")), "")</f>
        <v/>
      </c>
      <c r="E1733" s="21" t="str">
        <f t="shared" ref="E1733:E1796" si="227">SUBSTITUTE(SUBSTITUTE(SUBSTITUTE(SUBSTITUTE(B1733,"超",""),"恰",""),"亚",""),"次","")</f>
        <v>知识点</v>
      </c>
      <c r="F1733" s="21" t="str">
        <f t="shared" ref="F1733:F1796" si="228">IF(IFERROR(FIND("超",B1733),-1)&gt;0,"超",  IF(IFERROR(FIND("亚",B1733),-1)&gt;0,"亚",   IF(IFERROR(FIND("次",B1733),-1)&gt;0,"次",    "恰"  )))</f>
        <v>恰</v>
      </c>
      <c r="G1733" s="21" t="str">
        <f>INDEX( {"body","discipline","area","topic","point"},MATCH(E1733,{"知识体","知识域","知识区","知识主题","知识点"},0))</f>
        <v>point</v>
      </c>
      <c r="H1733" s="21" t="str">
        <f>INDEX( {"super","just","sub","infras"},MATCH(F1733,{"超","恰","亚","次"},0))</f>
        <v>just</v>
      </c>
      <c r="I1733" s="21">
        <f>MATCH(E1733,{"知识体","知识域","知识区","知识主题","知识点"},0)-1</f>
        <v>4</v>
      </c>
      <c r="J1733" s="21">
        <f>MATCH(F1733,{"超","恰","亚","次"},0)-1</f>
        <v>1</v>
      </c>
      <c r="K1733" s="21" t="str">
        <f t="shared" ref="K1733:K1796" si="229">IF(I1733=0,"",IF(I1733=1,C1733,K1732))</f>
        <v>政治</v>
      </c>
      <c r="L1733" s="26" t="s">
        <v>2542</v>
      </c>
      <c r="M1733" s="23"/>
      <c r="N1733" s="23"/>
      <c r="O1733" s="24" t="str">
        <f t="shared" si="220"/>
        <v xml:space="preserve">
  - 
    name:  价格变动的影响
    title:  价格变动的影响
    description: 
    koLyro: point
    koLyri:  just
    son: </v>
      </c>
      <c r="P1733" s="27" t="str">
        <f t="shared" ref="P1733:P1796" si="230">SUBSTITUTE(O1733,CHAR(10),CHAR(10)&amp;REPT("  ",A1733))</f>
        <v xml:space="preserve">
          - 
            name:  价格变动的影响
            title:  价格变动的影响
            description: 
            koLyro: point
            koLyri:  just
            son: </v>
      </c>
    </row>
    <row r="1734" spans="1:16" ht="15" customHeight="1">
      <c r="A1734" s="20">
        <f t="shared" si="224"/>
        <v>5</v>
      </c>
      <c r="B1734" s="21" t="str">
        <f t="shared" si="225"/>
        <v>知识亚点</v>
      </c>
      <c r="C1734" s="21" t="str">
        <f t="shared" si="226"/>
        <v>价格变动对人们生活的影响（文字类）</v>
      </c>
      <c r="D1734" s="21" t="str">
        <f>IFERROR(IF(I1734=1,INDEX( {"chinese","english","math","physics","chemistry","biology","politics","history","geography"},MATCH(C1734,{"语文","英语","数学","物理","化学","生物","政治","历史","地理"},0)),IF(I1734=2,INDEX(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1734,{"单项选择","阅读理解","信息匹配","完形填空","短文填空","单句填空","短文改错","单句改错","句型转换","翻译短语","翻译句子","词汇/短语及固搭","完成句子","听力"},0)),"")), "")</f>
        <v/>
      </c>
      <c r="E1734" s="21" t="str">
        <f t="shared" si="227"/>
        <v>知识点</v>
      </c>
      <c r="F1734" s="21" t="str">
        <f t="shared" si="228"/>
        <v>亚</v>
      </c>
      <c r="G1734" s="21" t="str">
        <f>INDEX( {"body","discipline","area","topic","point"},MATCH(E1734,{"知识体","知识域","知识区","知识主题","知识点"},0))</f>
        <v>point</v>
      </c>
      <c r="H1734" s="21" t="str">
        <f>INDEX( {"super","just","sub","infras"},MATCH(F1734,{"超","恰","亚","次"},0))</f>
        <v>sub</v>
      </c>
      <c r="I1734" s="21">
        <f>MATCH(E1734,{"知识体","知识域","知识区","知识主题","知识点"},0)-1</f>
        <v>4</v>
      </c>
      <c r="J1734" s="21">
        <f>MATCH(F1734,{"超","恰","亚","次"},0)-1</f>
        <v>2</v>
      </c>
      <c r="K1734" s="21" t="str">
        <f t="shared" si="229"/>
        <v>政治</v>
      </c>
      <c r="L1734" s="26" t="s">
        <v>2543</v>
      </c>
      <c r="M1734" s="23"/>
      <c r="N1734" s="23"/>
      <c r="O1734" s="24" t="str">
        <f t="shared" si="220"/>
        <v xml:space="preserve">
  - 
    name:  价格变动对人们生活的影响（文字类）
    title:  价格变动对人们生活的影响（文字类）
    description: 
    koLyro: point
    koLyri:  sub
    son: </v>
      </c>
      <c r="P1734" s="27" t="str">
        <f t="shared" si="230"/>
        <v xml:space="preserve">
            - 
              name:  价格变动对人们生活的影响（文字类）
              title:  价格变动对人们生活的影响（文字类）
              description: 
              koLyro: point
              koLyri:  sub
              son: </v>
      </c>
    </row>
    <row r="1735" spans="1:16" ht="15" customHeight="1">
      <c r="A1735" s="20">
        <f t="shared" si="224"/>
        <v>5</v>
      </c>
      <c r="B1735" s="21" t="str">
        <f t="shared" si="225"/>
        <v>知识亚点</v>
      </c>
      <c r="C1735" s="21" t="str">
        <f t="shared" si="226"/>
        <v>价格变动对人们生产经营的影响（文字类）</v>
      </c>
      <c r="D1735" s="21" t="str">
        <f>IFERROR(IF(I1735=1,INDEX( {"chinese","english","math","physics","chemistry","biology","politics","history","geography"},MATCH(C1735,{"语文","英语","数学","物理","化学","生物","政治","历史","地理"},0)),IF(I1735=2,INDEX(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1735,{"单项选择","阅读理解","信息匹配","完形填空","短文填空","单句填空","短文改错","单句改错","句型转换","翻译短语","翻译句子","词汇/短语及固搭","完成句子","听力"},0)),"")), "")</f>
        <v/>
      </c>
      <c r="E1735" s="21" t="str">
        <f t="shared" si="227"/>
        <v>知识点</v>
      </c>
      <c r="F1735" s="21" t="str">
        <f t="shared" si="228"/>
        <v>亚</v>
      </c>
      <c r="G1735" s="21" t="str">
        <f>INDEX( {"body","discipline","area","topic","point"},MATCH(E1735,{"知识体","知识域","知识区","知识主题","知识点"},0))</f>
        <v>point</v>
      </c>
      <c r="H1735" s="21" t="str">
        <f>INDEX( {"super","just","sub","infras"},MATCH(F1735,{"超","恰","亚","次"},0))</f>
        <v>sub</v>
      </c>
      <c r="I1735" s="21">
        <f>MATCH(E1735,{"知识体","知识域","知识区","知识主题","知识点"},0)-1</f>
        <v>4</v>
      </c>
      <c r="J1735" s="21">
        <f>MATCH(F1735,{"超","恰","亚","次"},0)-1</f>
        <v>2</v>
      </c>
      <c r="K1735" s="21" t="str">
        <f t="shared" si="229"/>
        <v>政治</v>
      </c>
      <c r="L1735" s="26" t="s">
        <v>2544</v>
      </c>
      <c r="M1735" s="23"/>
      <c r="N1735" s="23"/>
      <c r="O1735" s="24" t="str">
        <f t="shared" si="220"/>
        <v xml:space="preserve">
  - 
    name:  价格变动对人们生产经营的影响（文字类）
    title:  价格变动对人们生产经营的影响（文字类）
    description: 
    koLyro: point
    koLyri:  sub
    son: </v>
      </c>
      <c r="P1735" s="27" t="str">
        <f t="shared" si="230"/>
        <v xml:space="preserve">
            - 
              name:  价格变动对人们生产经营的影响（文字类）
              title:  价格变动对人们生产经营的影响（文字类）
              description: 
              koLyro: point
              koLyri:  sub
              son: </v>
      </c>
    </row>
    <row r="1736" spans="1:16" ht="15" customHeight="1">
      <c r="A1736" s="20">
        <f t="shared" si="224"/>
        <v>5</v>
      </c>
      <c r="B1736" s="21" t="str">
        <f t="shared" si="225"/>
        <v>知识亚点</v>
      </c>
      <c r="C1736" s="21" t="str">
        <f t="shared" si="226"/>
        <v>生活必需品与高档耐用品</v>
      </c>
      <c r="D1736" s="21" t="str">
        <f>IFERROR(IF(I1736=1,INDEX( {"chinese","english","math","physics","chemistry","biology","politics","history","geography"},MATCH(C1736,{"语文","英语","数学","物理","化学","生物","政治","历史","地理"},0)),IF(I1736=2,INDEX(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1736,{"单项选择","阅读理解","信息匹配","完形填空","短文填空","单句填空","短文改错","单句改错","句型转换","翻译短语","翻译句子","词汇/短语及固搭","完成句子","听力"},0)),"")), "")</f>
        <v/>
      </c>
      <c r="E1736" s="21" t="str">
        <f t="shared" si="227"/>
        <v>知识点</v>
      </c>
      <c r="F1736" s="21" t="str">
        <f t="shared" si="228"/>
        <v>亚</v>
      </c>
      <c r="G1736" s="21" t="str">
        <f>INDEX( {"body","discipline","area","topic","point"},MATCH(E1736,{"知识体","知识域","知识区","知识主题","知识点"},0))</f>
        <v>point</v>
      </c>
      <c r="H1736" s="21" t="str">
        <f>INDEX( {"super","just","sub","infras"},MATCH(F1736,{"超","恰","亚","次"},0))</f>
        <v>sub</v>
      </c>
      <c r="I1736" s="21">
        <f>MATCH(E1736,{"知识体","知识域","知识区","知识主题","知识点"},0)-1</f>
        <v>4</v>
      </c>
      <c r="J1736" s="21">
        <f>MATCH(F1736,{"超","恰","亚","次"},0)-1</f>
        <v>2</v>
      </c>
      <c r="K1736" s="21" t="str">
        <f t="shared" si="229"/>
        <v>政治</v>
      </c>
      <c r="L1736" s="26" t="s">
        <v>2545</v>
      </c>
      <c r="M1736" s="23"/>
      <c r="N1736" s="23"/>
      <c r="O1736" s="24" t="str">
        <f t="shared" si="220"/>
        <v xml:space="preserve">
  - 
    name:  生活必需品与高档耐用品
    title:  生活必需品与高档耐用品
    description: 
    koLyro: point
    koLyri:  sub
    son: </v>
      </c>
      <c r="P1736" s="27" t="str">
        <f t="shared" si="230"/>
        <v xml:space="preserve">
            - 
              name:  生活必需品与高档耐用品
              title:  生活必需品与高档耐用品
              description: 
              koLyro: point
              koLyri:  sub
              son: </v>
      </c>
    </row>
    <row r="1737" spans="1:16" ht="15" customHeight="1">
      <c r="A1737" s="20">
        <f t="shared" si="224"/>
        <v>5</v>
      </c>
      <c r="B1737" s="21" t="str">
        <f t="shared" si="225"/>
        <v>知识亚点</v>
      </c>
      <c r="C1737" s="21" t="str">
        <f t="shared" si="226"/>
        <v>替代品与互补品</v>
      </c>
      <c r="D1737" s="21" t="str">
        <f>IFERROR(IF(I1737=1,INDEX( {"chinese","english","math","physics","chemistry","biology","politics","history","geography"},MATCH(C1737,{"语文","英语","数学","物理","化学","生物","政治","历史","地理"},0)),IF(I1737=2,INDEX(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1737,{"单项选择","阅读理解","信息匹配","完形填空","短文填空","单句填空","短文改错","单句改错","句型转换","翻译短语","翻译句子","词汇/短语及固搭","完成句子","听力"},0)),"")), "")</f>
        <v/>
      </c>
      <c r="E1737" s="21" t="str">
        <f t="shared" si="227"/>
        <v>知识点</v>
      </c>
      <c r="F1737" s="21" t="str">
        <f t="shared" si="228"/>
        <v>亚</v>
      </c>
      <c r="G1737" s="21" t="str">
        <f>INDEX( {"body","discipline","area","topic","point"},MATCH(E1737,{"知识体","知识域","知识区","知识主题","知识点"},0))</f>
        <v>point</v>
      </c>
      <c r="H1737" s="21" t="str">
        <f>INDEX( {"super","just","sub","infras"},MATCH(F1737,{"超","恰","亚","次"},0))</f>
        <v>sub</v>
      </c>
      <c r="I1737" s="21">
        <f>MATCH(E1737,{"知识体","知识域","知识区","知识主题","知识点"},0)-1</f>
        <v>4</v>
      </c>
      <c r="J1737" s="21">
        <f>MATCH(F1737,{"超","恰","亚","次"},0)-1</f>
        <v>2</v>
      </c>
      <c r="K1737" s="21" t="str">
        <f t="shared" si="229"/>
        <v>政治</v>
      </c>
      <c r="L1737" s="26" t="s">
        <v>2546</v>
      </c>
      <c r="M1737" s="23"/>
      <c r="N1737" s="23"/>
      <c r="O1737" s="24" t="str">
        <f t="shared" si="220"/>
        <v xml:space="preserve">
  - 
    name:  替代品与互补品
    title:  替代品与互补品
    description: 
    koLyro: point
    koLyri:  sub
    son: </v>
      </c>
      <c r="P1737" s="27" t="str">
        <f t="shared" si="230"/>
        <v xml:space="preserve">
            - 
              name:  替代品与互补品
              title:  替代品与互补品
              description: 
              koLyro: point
              koLyri:  sub
              son: </v>
      </c>
    </row>
    <row r="1738" spans="1:16" ht="15" customHeight="1">
      <c r="A1738" s="20">
        <f t="shared" si="224"/>
        <v>5</v>
      </c>
      <c r="B1738" s="21" t="str">
        <f t="shared" si="225"/>
        <v>知识亚点</v>
      </c>
      <c r="C1738" s="21" t="str">
        <f t="shared" si="226"/>
        <v>限价与保护价</v>
      </c>
      <c r="D1738" s="21" t="str">
        <f>IFERROR(IF(I1738=1,INDEX( {"chinese","english","math","physics","chemistry","biology","politics","history","geography"},MATCH(C1738,{"语文","英语","数学","物理","化学","生物","政治","历史","地理"},0)),IF(I1738=2,INDEX(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1738,{"单项选择","阅读理解","信息匹配","完形填空","短文填空","单句填空","短文改错","单句改错","句型转换","翻译短语","翻译句子","词汇/短语及固搭","完成句子","听力"},0)),"")), "")</f>
        <v/>
      </c>
      <c r="E1738" s="21" t="str">
        <f t="shared" si="227"/>
        <v>知识点</v>
      </c>
      <c r="F1738" s="21" t="str">
        <f t="shared" si="228"/>
        <v>亚</v>
      </c>
      <c r="G1738" s="21" t="str">
        <f>INDEX( {"body","discipline","area","topic","point"},MATCH(E1738,{"知识体","知识域","知识区","知识主题","知识点"},0))</f>
        <v>point</v>
      </c>
      <c r="H1738" s="21" t="str">
        <f>INDEX( {"super","just","sub","infras"},MATCH(F1738,{"超","恰","亚","次"},0))</f>
        <v>sub</v>
      </c>
      <c r="I1738" s="21">
        <f>MATCH(E1738,{"知识体","知识域","知识区","知识主题","知识点"},0)-1</f>
        <v>4</v>
      </c>
      <c r="J1738" s="21">
        <f>MATCH(F1738,{"超","恰","亚","次"},0)-1</f>
        <v>2</v>
      </c>
      <c r="K1738" s="21" t="str">
        <f t="shared" si="229"/>
        <v>政治</v>
      </c>
      <c r="L1738" s="26" t="s">
        <v>2547</v>
      </c>
      <c r="M1738" s="23"/>
      <c r="N1738" s="23"/>
      <c r="O1738" s="24" t="str">
        <f t="shared" si="220"/>
        <v xml:space="preserve">
  - 
    name:  限价与保护价
    title:  限价与保护价
    description: 
    koLyro: point
    koLyri:  sub
    son: </v>
      </c>
      <c r="P1738" s="27" t="str">
        <f t="shared" si="230"/>
        <v xml:space="preserve">
            - 
              name:  限价与保护价
              title:  限价与保护价
              description: 
              koLyro: point
              koLyri:  sub
              son: </v>
      </c>
    </row>
    <row r="1739" spans="1:16" ht="15" customHeight="1">
      <c r="A1739" s="20">
        <f t="shared" si="224"/>
        <v>5</v>
      </c>
      <c r="B1739" s="21" t="str">
        <f t="shared" si="225"/>
        <v>知识亚点</v>
      </c>
      <c r="C1739" s="21" t="str">
        <f t="shared" si="226"/>
        <v>供求曲线（图表类）</v>
      </c>
      <c r="D1739" s="21" t="str">
        <f>IFERROR(IF(I1739=1,INDEX( {"chinese","english","math","physics","chemistry","biology","politics","history","geography"},MATCH(C1739,{"语文","英语","数学","物理","化学","生物","政治","历史","地理"},0)),IF(I1739=2,INDEX(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1739,{"单项选择","阅读理解","信息匹配","完形填空","短文填空","单句填空","短文改错","单句改错","句型转换","翻译短语","翻译句子","词汇/短语及固搭","完成句子","听力"},0)),"")), "")</f>
        <v/>
      </c>
      <c r="E1739" s="21" t="str">
        <f t="shared" si="227"/>
        <v>知识点</v>
      </c>
      <c r="F1739" s="21" t="str">
        <f t="shared" si="228"/>
        <v>亚</v>
      </c>
      <c r="G1739" s="21" t="str">
        <f>INDEX( {"body","discipline","area","topic","point"},MATCH(E1739,{"知识体","知识域","知识区","知识主题","知识点"},0))</f>
        <v>point</v>
      </c>
      <c r="H1739" s="21" t="str">
        <f>INDEX( {"super","just","sub","infras"},MATCH(F1739,{"超","恰","亚","次"},0))</f>
        <v>sub</v>
      </c>
      <c r="I1739" s="21">
        <f>MATCH(E1739,{"知识体","知识域","知识区","知识主题","知识点"},0)-1</f>
        <v>4</v>
      </c>
      <c r="J1739" s="21">
        <f>MATCH(F1739,{"超","恰","亚","次"},0)-1</f>
        <v>2</v>
      </c>
      <c r="K1739" s="21" t="str">
        <f t="shared" si="229"/>
        <v>政治</v>
      </c>
      <c r="L1739" s="26" t="s">
        <v>2548</v>
      </c>
      <c r="M1739" s="23"/>
      <c r="N1739" s="23"/>
      <c r="O1739" s="24" t="str">
        <f t="shared" si="220"/>
        <v xml:space="preserve">
  - 
    name:  供求曲线（图表类）
    title:  供求曲线（图表类）
    description: 
    koLyro: point
    koLyri:  sub
    son: </v>
      </c>
      <c r="P1739" s="27" t="str">
        <f t="shared" si="230"/>
        <v xml:space="preserve">
            - 
              name:  供求曲线（图表类）
              title:  供求曲线（图表类）
              description: 
              koLyro: point
              koLyri:  sub
              son: </v>
      </c>
    </row>
    <row r="1740" spans="1:16" ht="15" customHeight="1">
      <c r="A1740" s="20">
        <f t="shared" si="224"/>
        <v>3</v>
      </c>
      <c r="B1740" s="21" t="str">
        <f t="shared" si="225"/>
        <v>知识主题</v>
      </c>
      <c r="C1740" s="21" t="str">
        <f t="shared" si="226"/>
        <v>1.3多彩的消费</v>
      </c>
      <c r="D1740" s="21" t="str">
        <f>IFERROR(IF(I1740=1,INDEX( {"chinese","english","math","physics","chemistry","biology","politics","history","geography"},MATCH(C1740,{"语文","英语","数学","物理","化学","生物","政治","历史","地理"},0)),IF(I1740=2,INDEX(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1740,{"单项选择","阅读理解","信息匹配","完形填空","短文填空","单句填空","短文改错","单句改错","句型转换","翻译短语","翻译句子","词汇/短语及固搭","完成句子","听力"},0)),"")), "")</f>
        <v/>
      </c>
      <c r="E1740" s="21" t="str">
        <f t="shared" si="227"/>
        <v>知识主题</v>
      </c>
      <c r="F1740" s="21" t="str">
        <f t="shared" si="228"/>
        <v>恰</v>
      </c>
      <c r="G1740" s="21" t="str">
        <f>INDEX( {"body","discipline","area","topic","point"},MATCH(E1740,{"知识体","知识域","知识区","知识主题","知识点"},0))</f>
        <v>topic</v>
      </c>
      <c r="H1740" s="21" t="str">
        <f>INDEX( {"super","just","sub","infras"},MATCH(F1740,{"超","恰","亚","次"},0))</f>
        <v>just</v>
      </c>
      <c r="I1740" s="21">
        <f>MATCH(E1740,{"知识体","知识域","知识区","知识主题","知识点"},0)-1</f>
        <v>3</v>
      </c>
      <c r="J1740" s="21">
        <f>MATCH(F1740,{"超","恰","亚","次"},0)-1</f>
        <v>1</v>
      </c>
      <c r="K1740" s="21" t="str">
        <f t="shared" si="229"/>
        <v>政治</v>
      </c>
      <c r="L1740" s="26" t="s">
        <v>5113</v>
      </c>
      <c r="M1740" s="23"/>
      <c r="N1740" s="23"/>
      <c r="O1740" s="24" t="str">
        <f t="shared" si="220"/>
        <v xml:space="preserve">
  - 
    name:  1.3多彩的消费
    title:  1.3多彩的消费
    description: 
    koLyro: topic
    koLyri:  just
    son: </v>
      </c>
      <c r="P1740" s="27" t="str">
        <f t="shared" si="230"/>
        <v xml:space="preserve">
        - 
          name:  1.3多彩的消费
          title:  1.3多彩的消费
          description: 
          koLyro: topic
          koLyri:  just
          son: </v>
      </c>
    </row>
    <row r="1741" spans="1:16" ht="15" customHeight="1">
      <c r="A1741" s="20">
        <f t="shared" si="224"/>
        <v>4</v>
      </c>
      <c r="B1741" s="21" t="str">
        <f t="shared" si="225"/>
        <v>知识点</v>
      </c>
      <c r="C1741" s="21" t="str">
        <f t="shared" si="226"/>
        <v>消费及其类型</v>
      </c>
      <c r="D1741" s="21" t="str">
        <f>IFERROR(IF(I1741=1,INDEX( {"chinese","english","math","physics","chemistry","biology","politics","history","geography"},MATCH(C1741,{"语文","英语","数学","物理","化学","生物","政治","历史","地理"},0)),IF(I1741=2,INDEX(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1741,{"单项选择","阅读理解","信息匹配","完形填空","短文填空","单句填空","短文改错","单句改错","句型转换","翻译短语","翻译句子","词汇/短语及固搭","完成句子","听力"},0)),"")), "")</f>
        <v/>
      </c>
      <c r="E1741" s="21" t="str">
        <f t="shared" si="227"/>
        <v>知识点</v>
      </c>
      <c r="F1741" s="21" t="str">
        <f t="shared" si="228"/>
        <v>恰</v>
      </c>
      <c r="G1741" s="21" t="str">
        <f>INDEX( {"body","discipline","area","topic","point"},MATCH(E1741,{"知识体","知识域","知识区","知识主题","知识点"},0))</f>
        <v>point</v>
      </c>
      <c r="H1741" s="21" t="str">
        <f>INDEX( {"super","just","sub","infras"},MATCH(F1741,{"超","恰","亚","次"},0))</f>
        <v>just</v>
      </c>
      <c r="I1741" s="21">
        <f>MATCH(E1741,{"知识体","知识域","知识区","知识主题","知识点"},0)-1</f>
        <v>4</v>
      </c>
      <c r="J1741" s="21">
        <f>MATCH(F1741,{"超","恰","亚","次"},0)-1</f>
        <v>1</v>
      </c>
      <c r="K1741" s="21" t="str">
        <f t="shared" si="229"/>
        <v>政治</v>
      </c>
      <c r="L1741" s="26" t="s">
        <v>2549</v>
      </c>
      <c r="M1741" s="23"/>
      <c r="N1741" s="23"/>
      <c r="O1741" s="24" t="str">
        <f t="shared" si="220"/>
        <v xml:space="preserve">
  - 
    name:  消费及其类型
    title:  消费及其类型
    description: 
    koLyro: point
    koLyri:  just
    son: </v>
      </c>
      <c r="P1741" s="27" t="str">
        <f t="shared" si="230"/>
        <v xml:space="preserve">
          - 
            name:  消费及其类型
            title:  消费及其类型
            description: 
            koLyro: point
            koLyri:  just
            son: </v>
      </c>
    </row>
    <row r="1742" spans="1:16" ht="15" customHeight="1">
      <c r="A1742" s="20">
        <f t="shared" si="224"/>
        <v>5</v>
      </c>
      <c r="B1742" s="21" t="str">
        <f t="shared" si="225"/>
        <v>知识亚点</v>
      </c>
      <c r="C1742" s="21" t="str">
        <f t="shared" si="226"/>
        <v>影响消费的因素</v>
      </c>
      <c r="D1742" s="21" t="str">
        <f>IFERROR(IF(I1742=1,INDEX( {"chinese","english","math","physics","chemistry","biology","politics","history","geography"},MATCH(C1742,{"语文","英语","数学","物理","化学","生物","政治","历史","地理"},0)),IF(I1742=2,INDEX(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1742,{"单项选择","阅读理解","信息匹配","完形填空","短文填空","单句填空","短文改错","单句改错","句型转换","翻译短语","翻译句子","词汇/短语及固搭","完成句子","听力"},0)),"")), "")</f>
        <v/>
      </c>
      <c r="E1742" s="21" t="str">
        <f t="shared" si="227"/>
        <v>知识点</v>
      </c>
      <c r="F1742" s="21" t="str">
        <f t="shared" si="228"/>
        <v>亚</v>
      </c>
      <c r="G1742" s="21" t="str">
        <f>INDEX( {"body","discipline","area","topic","point"},MATCH(E1742,{"知识体","知识域","知识区","知识主题","知识点"},0))</f>
        <v>point</v>
      </c>
      <c r="H1742" s="21" t="str">
        <f>INDEX( {"super","just","sub","infras"},MATCH(F1742,{"超","恰","亚","次"},0))</f>
        <v>sub</v>
      </c>
      <c r="I1742" s="21">
        <f>MATCH(E1742,{"知识体","知识域","知识区","知识主题","知识点"},0)-1</f>
        <v>4</v>
      </c>
      <c r="J1742" s="21">
        <f>MATCH(F1742,{"超","恰","亚","次"},0)-1</f>
        <v>2</v>
      </c>
      <c r="K1742" s="21" t="str">
        <f t="shared" si="229"/>
        <v>政治</v>
      </c>
      <c r="L1742" s="26" t="s">
        <v>2550</v>
      </c>
      <c r="M1742" s="23"/>
      <c r="N1742" s="23"/>
      <c r="O1742" s="24" t="str">
        <f t="shared" si="220"/>
        <v xml:space="preserve">
  - 
    name:  影响消费的因素
    title:  影响消费的因素
    description: 
    koLyro: point
    koLyri:  sub
    son: </v>
      </c>
      <c r="P1742" s="27" t="str">
        <f t="shared" si="230"/>
        <v xml:space="preserve">
            - 
              name:  影响消费的因素
              title:  影响消费的因素
              description: 
              koLyro: point
              koLyri:  sub
              son: </v>
      </c>
    </row>
    <row r="1743" spans="1:16" ht="15" customHeight="1">
      <c r="A1743" s="20">
        <f t="shared" si="224"/>
        <v>5</v>
      </c>
      <c r="B1743" s="21" t="str">
        <f t="shared" si="225"/>
        <v>知识亚点</v>
      </c>
      <c r="C1743" s="21" t="str">
        <f t="shared" si="226"/>
        <v>不同的消费类型</v>
      </c>
      <c r="D1743" s="21" t="str">
        <f>IFERROR(IF(I1743=1,INDEX( {"chinese","english","math","physics","chemistry","biology","politics","history","geography"},MATCH(C1743,{"语文","英语","数学","物理","化学","生物","政治","历史","地理"},0)),IF(I1743=2,INDEX(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1743,{"单项选择","阅读理解","信息匹配","完形填空","短文填空","单句填空","短文改错","单句改错","句型转换","翻译短语","翻译句子","词汇/短语及固搭","完成句子","听力"},0)),"")), "")</f>
        <v/>
      </c>
      <c r="E1743" s="21" t="str">
        <f t="shared" si="227"/>
        <v>知识点</v>
      </c>
      <c r="F1743" s="21" t="str">
        <f t="shared" si="228"/>
        <v>亚</v>
      </c>
      <c r="G1743" s="21" t="str">
        <f>INDEX( {"body","discipline","area","topic","point"},MATCH(E1743,{"知识体","知识域","知识区","知识主题","知识点"},0))</f>
        <v>point</v>
      </c>
      <c r="H1743" s="21" t="str">
        <f>INDEX( {"super","just","sub","infras"},MATCH(F1743,{"超","恰","亚","次"},0))</f>
        <v>sub</v>
      </c>
      <c r="I1743" s="21">
        <f>MATCH(E1743,{"知识体","知识域","知识区","知识主题","知识点"},0)-1</f>
        <v>4</v>
      </c>
      <c r="J1743" s="21">
        <f>MATCH(F1743,{"超","恰","亚","次"},0)-1</f>
        <v>2</v>
      </c>
      <c r="K1743" s="21" t="str">
        <f t="shared" si="229"/>
        <v>政治</v>
      </c>
      <c r="L1743" s="26" t="s">
        <v>2551</v>
      </c>
      <c r="M1743" s="23"/>
      <c r="N1743" s="23"/>
      <c r="O1743" s="24" t="str">
        <f t="shared" si="220"/>
        <v xml:space="preserve">
  - 
    name:  不同的消费类型
    title:  不同的消费类型
    description: 
    koLyro: point
    koLyri:  sub
    son: </v>
      </c>
      <c r="P1743" s="27" t="str">
        <f t="shared" si="230"/>
        <v xml:space="preserve">
            - 
              name:  不同的消费类型
              title:  不同的消费类型
              description: 
              koLyro: point
              koLyri:  sub
              son: </v>
      </c>
    </row>
    <row r="1744" spans="1:16" ht="15" customHeight="1">
      <c r="A1744" s="20">
        <f t="shared" si="224"/>
        <v>5</v>
      </c>
      <c r="B1744" s="21" t="str">
        <f t="shared" si="225"/>
        <v>知识亚点</v>
      </c>
      <c r="C1744" s="21" t="str">
        <f t="shared" si="226"/>
        <v>消费结构与恩格尔系数</v>
      </c>
      <c r="D1744" s="21" t="str">
        <f>IFERROR(IF(I1744=1,INDEX( {"chinese","english","math","physics","chemistry","biology","politics","history","geography"},MATCH(C1744,{"语文","英语","数学","物理","化学","生物","政治","历史","地理"},0)),IF(I1744=2,INDEX(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1744,{"单项选择","阅读理解","信息匹配","完形填空","短文填空","单句填空","短文改错","单句改错","句型转换","翻译短语","翻译句子","词汇/短语及固搭","完成句子","听力"},0)),"")), "")</f>
        <v/>
      </c>
      <c r="E1744" s="21" t="str">
        <f t="shared" si="227"/>
        <v>知识点</v>
      </c>
      <c r="F1744" s="21" t="str">
        <f t="shared" si="228"/>
        <v>亚</v>
      </c>
      <c r="G1744" s="21" t="str">
        <f>INDEX( {"body","discipline","area","topic","point"},MATCH(E1744,{"知识体","知识域","知识区","知识主题","知识点"},0))</f>
        <v>point</v>
      </c>
      <c r="H1744" s="21" t="str">
        <f>INDEX( {"super","just","sub","infras"},MATCH(F1744,{"超","恰","亚","次"},0))</f>
        <v>sub</v>
      </c>
      <c r="I1744" s="21">
        <f>MATCH(E1744,{"知识体","知识域","知识区","知识主题","知识点"},0)-1</f>
        <v>4</v>
      </c>
      <c r="J1744" s="21">
        <f>MATCH(F1744,{"超","恰","亚","次"},0)-1</f>
        <v>2</v>
      </c>
      <c r="K1744" s="21" t="str">
        <f t="shared" si="229"/>
        <v>政治</v>
      </c>
      <c r="L1744" s="26" t="s">
        <v>2552</v>
      </c>
      <c r="M1744" s="23"/>
      <c r="N1744" s="23"/>
      <c r="O1744" s="24" t="str">
        <f t="shared" si="220"/>
        <v xml:space="preserve">
  - 
    name:  消费结构与恩格尔系数
    title:  消费结构与恩格尔系数
    description: 
    koLyro: point
    koLyri:  sub
    son: </v>
      </c>
      <c r="P1744" s="27" t="str">
        <f t="shared" si="230"/>
        <v xml:space="preserve">
            - 
              name:  消费结构与恩格尔系数
              title:  消费结构与恩格尔系数
              description: 
              koLyro: point
              koLyri:  sub
              son: </v>
      </c>
    </row>
    <row r="1745" spans="1:16" ht="15" customHeight="1">
      <c r="A1745" s="20">
        <f t="shared" si="224"/>
        <v>5</v>
      </c>
      <c r="B1745" s="21" t="str">
        <f t="shared" si="225"/>
        <v>知识亚点</v>
      </c>
      <c r="C1745" s="21" t="str">
        <f t="shared" si="226"/>
        <v>消费心理和消费行为</v>
      </c>
      <c r="D1745" s="21" t="str">
        <f>IFERROR(IF(I1745=1,INDEX( {"chinese","english","math","physics","chemistry","biology","politics","history","geography"},MATCH(C1745,{"语文","英语","数学","物理","化学","生物","政治","历史","地理"},0)),IF(I1745=2,INDEX(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1745,{"单项选择","阅读理解","信息匹配","完形填空","短文填空","单句填空","短文改错","单句改错","句型转换","翻译短语","翻译句子","词汇/短语及固搭","完成句子","听力"},0)),"")), "")</f>
        <v/>
      </c>
      <c r="E1745" s="21" t="str">
        <f t="shared" si="227"/>
        <v>知识点</v>
      </c>
      <c r="F1745" s="21" t="str">
        <f t="shared" si="228"/>
        <v>亚</v>
      </c>
      <c r="G1745" s="21" t="str">
        <f>INDEX( {"body","discipline","area","topic","point"},MATCH(E1745,{"知识体","知识域","知识区","知识主题","知识点"},0))</f>
        <v>point</v>
      </c>
      <c r="H1745" s="21" t="str">
        <f>INDEX( {"super","just","sub","infras"},MATCH(F1745,{"超","恰","亚","次"},0))</f>
        <v>sub</v>
      </c>
      <c r="I1745" s="21">
        <f>MATCH(E1745,{"知识体","知识域","知识区","知识主题","知识点"},0)-1</f>
        <v>4</v>
      </c>
      <c r="J1745" s="21">
        <f>MATCH(F1745,{"超","恰","亚","次"},0)-1</f>
        <v>2</v>
      </c>
      <c r="K1745" s="21" t="str">
        <f t="shared" si="229"/>
        <v>政治</v>
      </c>
      <c r="L1745" s="26" t="s">
        <v>2553</v>
      </c>
      <c r="M1745" s="23"/>
      <c r="N1745" s="23"/>
      <c r="O1745" s="24" t="str">
        <f t="shared" si="220"/>
        <v xml:space="preserve">
  - 
    name:  消费心理和消费行为
    title:  消费心理和消费行为
    description: 
    koLyro: point
    koLyri:  sub
    son: </v>
      </c>
      <c r="P1745" s="27" t="str">
        <f t="shared" si="230"/>
        <v xml:space="preserve">
            - 
              name:  消费心理和消费行为
              title:  消费心理和消费行为
              description: 
              koLyro: point
              koLyri:  sub
              son: </v>
      </c>
    </row>
    <row r="1746" spans="1:16" ht="15" customHeight="1">
      <c r="A1746" s="20">
        <f t="shared" si="224"/>
        <v>4</v>
      </c>
      <c r="B1746" s="21" t="str">
        <f t="shared" si="225"/>
        <v>知识点</v>
      </c>
      <c r="C1746" s="21" t="str">
        <f t="shared" si="226"/>
        <v>树立正确的消费观</v>
      </c>
      <c r="D1746" s="21" t="str">
        <f>IFERROR(IF(I1746=1,INDEX( {"chinese","english","math","physics","chemistry","biology","politics","history","geography"},MATCH(C1746,{"语文","英语","数学","物理","化学","生物","政治","历史","地理"},0)),IF(I1746=2,INDEX(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1746,{"单项选择","阅读理解","信息匹配","完形填空","短文填空","单句填空","短文改错","单句改错","句型转换","翻译短语","翻译句子","词汇/短语及固搭","完成句子","听力"},0)),"")), "")</f>
        <v/>
      </c>
      <c r="E1746" s="21" t="str">
        <f t="shared" si="227"/>
        <v>知识点</v>
      </c>
      <c r="F1746" s="21" t="str">
        <f t="shared" si="228"/>
        <v>恰</v>
      </c>
      <c r="G1746" s="21" t="str">
        <f>INDEX( {"body","discipline","area","topic","point"},MATCH(E1746,{"知识体","知识域","知识区","知识主题","知识点"},0))</f>
        <v>point</v>
      </c>
      <c r="H1746" s="21" t="str">
        <f>INDEX( {"super","just","sub","infras"},MATCH(F1746,{"超","恰","亚","次"},0))</f>
        <v>just</v>
      </c>
      <c r="I1746" s="21">
        <f>MATCH(E1746,{"知识体","知识域","知识区","知识主题","知识点"},0)-1</f>
        <v>4</v>
      </c>
      <c r="J1746" s="21">
        <f>MATCH(F1746,{"超","恰","亚","次"},0)-1</f>
        <v>1</v>
      </c>
      <c r="K1746" s="21" t="str">
        <f t="shared" si="229"/>
        <v>政治</v>
      </c>
      <c r="L1746" s="26" t="s">
        <v>2554</v>
      </c>
      <c r="M1746" s="23"/>
      <c r="N1746" s="23"/>
      <c r="O1746" s="24" t="str">
        <f t="shared" si="220"/>
        <v xml:space="preserve">
  - 
    name:  树立正确的消费观
    title:  树立正确的消费观
    description: 
    koLyro: point
    koLyri:  just
    son: </v>
      </c>
      <c r="P1746" s="27" t="str">
        <f t="shared" si="230"/>
        <v xml:space="preserve">
          - 
            name:  树立正确的消费观
            title:  树立正确的消费观
            description: 
            koLyro: point
            koLyri:  just
            son: </v>
      </c>
    </row>
    <row r="1747" spans="1:16" ht="15" customHeight="1">
      <c r="A1747" s="20">
        <f t="shared" si="224"/>
        <v>3</v>
      </c>
      <c r="B1747" s="21" t="str">
        <f t="shared" si="225"/>
        <v>知识主题</v>
      </c>
      <c r="C1747" s="21" t="str">
        <f t="shared" si="226"/>
        <v>综合探究 正确对待金钱</v>
      </c>
      <c r="D1747" s="21" t="str">
        <f>IFERROR(IF(I1747=1,INDEX( {"chinese","english","math","physics","chemistry","biology","politics","history","geography"},MATCH(C1747,{"语文","英语","数学","物理","化学","生物","政治","历史","地理"},0)),IF(I1747=2,INDEX(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1747,{"单项选择","阅读理解","信息匹配","完形填空","短文填空","单句填空","短文改错","单句改错","句型转换","翻译短语","翻译句子","词汇/短语及固搭","完成句子","听力"},0)),"")), "")</f>
        <v/>
      </c>
      <c r="E1747" s="21" t="str">
        <f t="shared" si="227"/>
        <v>知识主题</v>
      </c>
      <c r="F1747" s="21" t="str">
        <f t="shared" si="228"/>
        <v>恰</v>
      </c>
      <c r="G1747" s="21" t="str">
        <f>INDEX( {"body","discipline","area","topic","point"},MATCH(E1747,{"知识体","知识域","知识区","知识主题","知识点"},0))</f>
        <v>topic</v>
      </c>
      <c r="H1747" s="21" t="str">
        <f>INDEX( {"super","just","sub","infras"},MATCH(F1747,{"超","恰","亚","次"},0))</f>
        <v>just</v>
      </c>
      <c r="I1747" s="21">
        <f>MATCH(E1747,{"知识体","知识域","知识区","知识主题","知识点"},0)-1</f>
        <v>3</v>
      </c>
      <c r="J1747" s="21">
        <f>MATCH(F1747,{"超","恰","亚","次"},0)-1</f>
        <v>1</v>
      </c>
      <c r="K1747" s="21" t="str">
        <f t="shared" si="229"/>
        <v>政治</v>
      </c>
      <c r="L1747" s="26" t="s">
        <v>2555</v>
      </c>
      <c r="M1747" s="23"/>
      <c r="N1747" s="23"/>
      <c r="O1747" s="24" t="str">
        <f t="shared" si="220"/>
        <v xml:space="preserve">
  - 
    name:  综合探究 正确对待金钱
    title:  综合探究 正确对待金钱
    description: 
    koLyro: topic
    koLyri:  just
    son: </v>
      </c>
      <c r="P1747" s="27" t="str">
        <f t="shared" si="230"/>
        <v xml:space="preserve">
        - 
          name:  综合探究 正确对待金钱
          title:  综合探究 正确对待金钱
          description: 
          koLyro: topic
          koLyri:  just
          son: </v>
      </c>
    </row>
    <row r="1748" spans="1:16" ht="15" customHeight="1">
      <c r="A1748" s="20">
        <f t="shared" si="224"/>
        <v>4</v>
      </c>
      <c r="B1748" s="21" t="str">
        <f t="shared" si="225"/>
        <v>知识点</v>
      </c>
      <c r="C1748" s="21" t="str">
        <f t="shared" si="226"/>
        <v>树立正确的金钱观</v>
      </c>
      <c r="D1748" s="21" t="str">
        <f>IFERROR(IF(I1748=1,INDEX( {"chinese","english","math","physics","chemistry","biology","politics","history","geography"},MATCH(C1748,{"语文","英语","数学","物理","化学","生物","政治","历史","地理"},0)),IF(I1748=2,INDEX(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1748,{"单项选择","阅读理解","信息匹配","完形填空","短文填空","单句填空","短文改错","单句改错","句型转换","翻译短语","翻译句子","词汇/短语及固搭","完成句子","听力"},0)),"")), "")</f>
        <v/>
      </c>
      <c r="E1748" s="21" t="str">
        <f t="shared" si="227"/>
        <v>知识点</v>
      </c>
      <c r="F1748" s="21" t="str">
        <f t="shared" si="228"/>
        <v>恰</v>
      </c>
      <c r="G1748" s="21" t="str">
        <f>INDEX( {"body","discipline","area","topic","point"},MATCH(E1748,{"知识体","知识域","知识区","知识主题","知识点"},0))</f>
        <v>point</v>
      </c>
      <c r="H1748" s="21" t="str">
        <f>INDEX( {"super","just","sub","infras"},MATCH(F1748,{"超","恰","亚","次"},0))</f>
        <v>just</v>
      </c>
      <c r="I1748" s="21">
        <f>MATCH(E1748,{"知识体","知识域","知识区","知识主题","知识点"},0)-1</f>
        <v>4</v>
      </c>
      <c r="J1748" s="21">
        <f>MATCH(F1748,{"超","恰","亚","次"},0)-1</f>
        <v>1</v>
      </c>
      <c r="K1748" s="21" t="str">
        <f t="shared" si="229"/>
        <v>政治</v>
      </c>
      <c r="L1748" s="26" t="s">
        <v>2556</v>
      </c>
      <c r="M1748" s="23"/>
      <c r="N1748" s="23"/>
      <c r="O1748" s="24" t="str">
        <f t="shared" si="220"/>
        <v xml:space="preserve">
  - 
    name:  树立正确的金钱观
    title:  树立正确的金钱观
    description: 
    koLyro: point
    koLyri:  just
    son: </v>
      </c>
      <c r="P1748" s="27" t="str">
        <f t="shared" si="230"/>
        <v xml:space="preserve">
          - 
            name:  树立正确的金钱观
            title:  树立正确的金钱观
            description: 
            koLyro: point
            koLyri:  just
            son: </v>
      </c>
    </row>
    <row r="1749" spans="1:16" ht="15" customHeight="1">
      <c r="A1749" s="20">
        <f t="shared" si="224"/>
        <v>2</v>
      </c>
      <c r="B1749" s="21" t="str">
        <f t="shared" si="225"/>
        <v>知识区</v>
      </c>
      <c r="C1749" s="21" t="str">
        <f t="shared" si="226"/>
        <v>经济生活2.生产、劳动与经营</v>
      </c>
      <c r="D1749" s="21" t="str">
        <f>IFERROR(IF(I1749=1,INDEX( {"chinese","english","math","physics","chemistry","biology","politics","history","geography"},MATCH(C1749,{"语文","英语","数学","物理","化学","生物","政治","历史","地理"},0)),IF(I1749=2,INDEX(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1749,{"单项选择","阅读理解","信息匹配","完形填空","短文填空","单句填空","短文改错","单句改错","句型转换","翻译短语","翻译句子","词汇/短语及固搭","完成句子","听力"},0)),"")), "")</f>
        <v/>
      </c>
      <c r="E1749" s="21" t="str">
        <f t="shared" si="227"/>
        <v>知识区</v>
      </c>
      <c r="F1749" s="21" t="str">
        <f t="shared" si="228"/>
        <v>恰</v>
      </c>
      <c r="G1749" s="21" t="str">
        <f>INDEX( {"body","discipline","area","topic","point"},MATCH(E1749,{"知识体","知识域","知识区","知识主题","知识点"},0))</f>
        <v>area</v>
      </c>
      <c r="H1749" s="21" t="str">
        <f>INDEX( {"super","just","sub","infras"},MATCH(F1749,{"超","恰","亚","次"},0))</f>
        <v>just</v>
      </c>
      <c r="I1749" s="21">
        <f>MATCH(E1749,{"知识体","知识域","知识区","知识主题","知识点"},0)-1</f>
        <v>2</v>
      </c>
      <c r="J1749" s="21">
        <f>MATCH(F1749,{"超","恰","亚","次"},0)-1</f>
        <v>1</v>
      </c>
      <c r="K1749" s="21" t="str">
        <f t="shared" si="229"/>
        <v>政治</v>
      </c>
      <c r="L1749" s="26" t="s">
        <v>5114</v>
      </c>
      <c r="M1749" s="23"/>
      <c r="N1749" s="23"/>
      <c r="O1749" s="24" t="str">
        <f t="shared" si="220"/>
        <v xml:space="preserve">
  - 
    name:  经济生活2.生产、劳动与经营
    title:  经济生活2.生产、劳动与经营
    description: 
    koLyro: area
    koLyri:  just
    son: </v>
      </c>
      <c r="P1749" s="27" t="str">
        <f t="shared" si="230"/>
        <v xml:space="preserve">
      - 
        name:  经济生活2.生产、劳动与经营
        title:  经济生活2.生产、劳动与经营
        description: 
        koLyro: area
        koLyri:  just
        son: </v>
      </c>
    </row>
    <row r="1750" spans="1:16" ht="15" customHeight="1">
      <c r="A1750" s="20">
        <f t="shared" si="224"/>
        <v>3</v>
      </c>
      <c r="B1750" s="21" t="str">
        <f t="shared" si="225"/>
        <v>知识主题</v>
      </c>
      <c r="C1750" s="21" t="str">
        <f t="shared" si="226"/>
        <v>1.4生产与经济制度</v>
      </c>
      <c r="D1750" s="21" t="str">
        <f>IFERROR(IF(I1750=1,INDEX( {"chinese","english","math","physics","chemistry","biology","politics","history","geography"},MATCH(C1750,{"语文","英语","数学","物理","化学","生物","政治","历史","地理"},0)),IF(I1750=2,INDEX(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1750,{"单项选择","阅读理解","信息匹配","完形填空","短文填空","单句填空","短文改错","单句改错","句型转换","翻译短语","翻译句子","词汇/短语及固搭","完成句子","听力"},0)),"")), "")</f>
        <v/>
      </c>
      <c r="E1750" s="21" t="str">
        <f t="shared" si="227"/>
        <v>知识主题</v>
      </c>
      <c r="F1750" s="21" t="str">
        <f t="shared" si="228"/>
        <v>恰</v>
      </c>
      <c r="G1750" s="21" t="str">
        <f>INDEX( {"body","discipline","area","topic","point"},MATCH(E1750,{"知识体","知识域","知识区","知识主题","知识点"},0))</f>
        <v>topic</v>
      </c>
      <c r="H1750" s="21" t="str">
        <f>INDEX( {"super","just","sub","infras"},MATCH(F1750,{"超","恰","亚","次"},0))</f>
        <v>just</v>
      </c>
      <c r="I1750" s="21">
        <f>MATCH(E1750,{"知识体","知识域","知识区","知识主题","知识点"},0)-1</f>
        <v>3</v>
      </c>
      <c r="J1750" s="21">
        <f>MATCH(F1750,{"超","恰","亚","次"},0)-1</f>
        <v>1</v>
      </c>
      <c r="K1750" s="21" t="str">
        <f t="shared" si="229"/>
        <v>政治</v>
      </c>
      <c r="L1750" s="26" t="s">
        <v>5115</v>
      </c>
      <c r="M1750" s="23"/>
      <c r="N1750" s="23"/>
      <c r="O1750" s="24" t="str">
        <f t="shared" si="220"/>
        <v xml:space="preserve">
  - 
    name:  1.4生产与经济制度
    title:  1.4生产与经济制度
    description: 
    koLyro: topic
    koLyri:  just
    son: </v>
      </c>
      <c r="P1750" s="27" t="str">
        <f t="shared" si="230"/>
        <v xml:space="preserve">
        - 
          name:  1.4生产与经济制度
          title:  1.4生产与经济制度
          description: 
          koLyro: topic
          koLyri:  just
          son: </v>
      </c>
    </row>
    <row r="1751" spans="1:16" ht="15" customHeight="1">
      <c r="A1751" s="20">
        <f t="shared" si="224"/>
        <v>4</v>
      </c>
      <c r="B1751" s="21" t="str">
        <f t="shared" si="225"/>
        <v>知识点</v>
      </c>
      <c r="C1751" s="21" t="str">
        <f t="shared" si="226"/>
        <v>发展生产 满足消费</v>
      </c>
      <c r="D1751" s="21" t="str">
        <f>IFERROR(IF(I1751=1,INDEX( {"chinese","english","math","physics","chemistry","biology","politics","history","geography"},MATCH(C1751,{"语文","英语","数学","物理","化学","生物","政治","历史","地理"},0)),IF(I1751=2,INDEX(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1751,{"单项选择","阅读理解","信息匹配","完形填空","短文填空","单句填空","短文改错","单句改错","句型转换","翻译短语","翻译句子","词汇/短语及固搭","完成句子","听力"},0)),"")), "")</f>
        <v/>
      </c>
      <c r="E1751" s="21" t="str">
        <f t="shared" si="227"/>
        <v>知识点</v>
      </c>
      <c r="F1751" s="21" t="str">
        <f t="shared" si="228"/>
        <v>恰</v>
      </c>
      <c r="G1751" s="21" t="str">
        <f>INDEX( {"body","discipline","area","topic","point"},MATCH(E1751,{"知识体","知识域","知识区","知识主题","知识点"},0))</f>
        <v>point</v>
      </c>
      <c r="H1751" s="21" t="str">
        <f>INDEX( {"super","just","sub","infras"},MATCH(F1751,{"超","恰","亚","次"},0))</f>
        <v>just</v>
      </c>
      <c r="I1751" s="21">
        <f>MATCH(E1751,{"知识体","知识域","知识区","知识主题","知识点"},0)-1</f>
        <v>4</v>
      </c>
      <c r="J1751" s="21">
        <f>MATCH(F1751,{"超","恰","亚","次"},0)-1</f>
        <v>1</v>
      </c>
      <c r="K1751" s="21" t="str">
        <f t="shared" si="229"/>
        <v>政治</v>
      </c>
      <c r="L1751" s="26" t="s">
        <v>2557</v>
      </c>
      <c r="M1751" s="23"/>
      <c r="N1751" s="23"/>
      <c r="O1751" s="24" t="str">
        <f t="shared" si="220"/>
        <v xml:space="preserve">
  - 
    name:  发展生产 满足消费
    title:  发展生产 满足消费
    description: 
    koLyro: point
    koLyri:  just
    son: </v>
      </c>
      <c r="P1751" s="27" t="str">
        <f t="shared" si="230"/>
        <v xml:space="preserve">
          - 
            name:  发展生产 满足消费
            title:  发展生产 满足消费
            description: 
            koLyro: point
            koLyri:  just
            son: </v>
      </c>
    </row>
    <row r="1752" spans="1:16" ht="15" customHeight="1">
      <c r="A1752" s="20">
        <f t="shared" si="224"/>
        <v>5</v>
      </c>
      <c r="B1752" s="21" t="str">
        <f t="shared" si="225"/>
        <v>知识亚点</v>
      </c>
      <c r="C1752" s="21" t="str">
        <f t="shared" si="226"/>
        <v>生产与消费的关系</v>
      </c>
      <c r="D1752" s="21" t="str">
        <f>IFERROR(IF(I1752=1,INDEX( {"chinese","english","math","physics","chemistry","biology","politics","history","geography"},MATCH(C1752,{"语文","英语","数学","物理","化学","生物","政治","历史","地理"},0)),IF(I1752=2,INDEX(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1752,{"单项选择","阅读理解","信息匹配","完形填空","短文填空","单句填空","短文改错","单句改错","句型转换","翻译短语","翻译句子","词汇/短语及固搭","完成句子","听力"},0)),"")), "")</f>
        <v/>
      </c>
      <c r="E1752" s="21" t="str">
        <f t="shared" si="227"/>
        <v>知识点</v>
      </c>
      <c r="F1752" s="21" t="str">
        <f t="shared" si="228"/>
        <v>亚</v>
      </c>
      <c r="G1752" s="21" t="str">
        <f>INDEX( {"body","discipline","area","topic","point"},MATCH(E1752,{"知识体","知识域","知识区","知识主题","知识点"},0))</f>
        <v>point</v>
      </c>
      <c r="H1752" s="21" t="str">
        <f>INDEX( {"super","just","sub","infras"},MATCH(F1752,{"超","恰","亚","次"},0))</f>
        <v>sub</v>
      </c>
      <c r="I1752" s="21">
        <f>MATCH(E1752,{"知识体","知识域","知识区","知识主题","知识点"},0)-1</f>
        <v>4</v>
      </c>
      <c r="J1752" s="21">
        <f>MATCH(F1752,{"超","恰","亚","次"},0)-1</f>
        <v>2</v>
      </c>
      <c r="K1752" s="21" t="str">
        <f t="shared" si="229"/>
        <v>政治</v>
      </c>
      <c r="L1752" s="26" t="s">
        <v>2558</v>
      </c>
      <c r="M1752" s="23"/>
      <c r="N1752" s="23"/>
      <c r="O1752" s="24" t="str">
        <f t="shared" si="220"/>
        <v xml:space="preserve">
  - 
    name:  生产与消费的关系
    title:  生产与消费的关系
    description: 
    koLyro: point
    koLyri:  sub
    son: </v>
      </c>
      <c r="P1752" s="27" t="str">
        <f t="shared" si="230"/>
        <v xml:space="preserve">
            - 
              name:  生产与消费的关系
              title:  生产与消费的关系
              description: 
              koLyro: point
              koLyri:  sub
              son: </v>
      </c>
    </row>
    <row r="1753" spans="1:16" ht="15" customHeight="1">
      <c r="A1753" s="20">
        <f t="shared" si="224"/>
        <v>5</v>
      </c>
      <c r="B1753" s="21" t="str">
        <f t="shared" si="225"/>
        <v>知识亚点</v>
      </c>
      <c r="C1753" s="21" t="str">
        <f t="shared" si="226"/>
        <v>大力发展生产力的意义</v>
      </c>
      <c r="D1753" s="21" t="str">
        <f>IFERROR(IF(I1753=1,INDEX( {"chinese","english","math","physics","chemistry","biology","politics","history","geography"},MATCH(C1753,{"语文","英语","数学","物理","化学","生物","政治","历史","地理"},0)),IF(I1753=2,INDEX(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1753,{"单项选择","阅读理解","信息匹配","完形填空","短文填空","单句填空","短文改错","单句改错","句型转换","翻译短语","翻译句子","词汇/短语及固搭","完成句子","听力"},0)),"")), "")</f>
        <v/>
      </c>
      <c r="E1753" s="21" t="str">
        <f t="shared" si="227"/>
        <v>知识点</v>
      </c>
      <c r="F1753" s="21" t="str">
        <f t="shared" si="228"/>
        <v>亚</v>
      </c>
      <c r="G1753" s="21" t="str">
        <f>INDEX( {"body","discipline","area","topic","point"},MATCH(E1753,{"知识体","知识域","知识区","知识主题","知识点"},0))</f>
        <v>point</v>
      </c>
      <c r="H1753" s="21" t="str">
        <f>INDEX( {"super","just","sub","infras"},MATCH(F1753,{"超","恰","亚","次"},0))</f>
        <v>sub</v>
      </c>
      <c r="I1753" s="21">
        <f>MATCH(E1753,{"知识体","知识域","知识区","知识主题","知识点"},0)-1</f>
        <v>4</v>
      </c>
      <c r="J1753" s="21">
        <f>MATCH(F1753,{"超","恰","亚","次"},0)-1</f>
        <v>2</v>
      </c>
      <c r="K1753" s="21" t="str">
        <f t="shared" si="229"/>
        <v>政治</v>
      </c>
      <c r="L1753" s="26" t="s">
        <v>2559</v>
      </c>
      <c r="M1753" s="23"/>
      <c r="N1753" s="23"/>
      <c r="O1753" s="24" t="str">
        <f t="shared" si="220"/>
        <v xml:space="preserve">
  - 
    name:  大力发展生产力的意义
    title:  大力发展生产力的意义
    description: 
    koLyro: point
    koLyri:  sub
    son: </v>
      </c>
      <c r="P1753" s="27" t="str">
        <f t="shared" si="230"/>
        <v xml:space="preserve">
            - 
              name:  大力发展生产力的意义
              title:  大力发展生产力的意义
              description: 
              koLyro: point
              koLyri:  sub
              son: </v>
      </c>
    </row>
    <row r="1754" spans="1:16" ht="15" customHeight="1">
      <c r="A1754" s="20">
        <f t="shared" si="224"/>
        <v>4</v>
      </c>
      <c r="B1754" s="21" t="str">
        <f t="shared" si="225"/>
        <v>知识点</v>
      </c>
      <c r="C1754" s="21" t="str">
        <f t="shared" si="226"/>
        <v>我国的基本经济制度</v>
      </c>
      <c r="D1754" s="21" t="str">
        <f>IFERROR(IF(I1754=1,INDEX( {"chinese","english","math","physics","chemistry","biology","politics","history","geography"},MATCH(C1754,{"语文","英语","数学","物理","化学","生物","政治","历史","地理"},0)),IF(I1754=2,INDEX(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1754,{"单项选择","阅读理解","信息匹配","完形填空","短文填空","单句填空","短文改错","单句改错","句型转换","翻译短语","翻译句子","词汇/短语及固搭","完成句子","听力"},0)),"")), "")</f>
        <v/>
      </c>
      <c r="E1754" s="21" t="str">
        <f t="shared" si="227"/>
        <v>知识点</v>
      </c>
      <c r="F1754" s="21" t="str">
        <f t="shared" si="228"/>
        <v>恰</v>
      </c>
      <c r="G1754" s="21" t="str">
        <f>INDEX( {"body","discipline","area","topic","point"},MATCH(E1754,{"知识体","知识域","知识区","知识主题","知识点"},0))</f>
        <v>point</v>
      </c>
      <c r="H1754" s="21" t="str">
        <f>INDEX( {"super","just","sub","infras"},MATCH(F1754,{"超","恰","亚","次"},0))</f>
        <v>just</v>
      </c>
      <c r="I1754" s="21">
        <f>MATCH(E1754,{"知识体","知识域","知识区","知识主题","知识点"},0)-1</f>
        <v>4</v>
      </c>
      <c r="J1754" s="21">
        <f>MATCH(F1754,{"超","恰","亚","次"},0)-1</f>
        <v>1</v>
      </c>
      <c r="K1754" s="21" t="str">
        <f t="shared" si="229"/>
        <v>政治</v>
      </c>
      <c r="L1754" s="26" t="s">
        <v>2560</v>
      </c>
      <c r="M1754" s="23"/>
      <c r="N1754" s="23"/>
      <c r="O1754" s="24" t="str">
        <f t="shared" si="220"/>
        <v xml:space="preserve">
  - 
    name:  我国的基本经济制度
    title:  我国的基本经济制度
    description: 
    koLyro: point
    koLyri:  just
    son: </v>
      </c>
      <c r="P1754" s="27" t="str">
        <f t="shared" si="230"/>
        <v xml:space="preserve">
          - 
            name:  我国的基本经济制度
            title:  我国的基本经济制度
            description: 
            koLyro: point
            koLyri:  just
            son: </v>
      </c>
    </row>
    <row r="1755" spans="1:16" ht="15" customHeight="1">
      <c r="A1755" s="20">
        <f t="shared" si="224"/>
        <v>5</v>
      </c>
      <c r="B1755" s="21" t="str">
        <f t="shared" si="225"/>
        <v>知识亚点</v>
      </c>
      <c r="C1755" s="21" t="str">
        <f t="shared" si="226"/>
        <v>公有制经济</v>
      </c>
      <c r="D1755" s="21" t="str">
        <f>IFERROR(IF(I1755=1,INDEX( {"chinese","english","math","physics","chemistry","biology","politics","history","geography"},MATCH(C1755,{"语文","英语","数学","物理","化学","生物","政治","历史","地理"},0)),IF(I1755=2,INDEX(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1755,{"单项选择","阅读理解","信息匹配","完形填空","短文填空","单句填空","短文改错","单句改错","句型转换","翻译短语","翻译句子","词汇/短语及固搭","完成句子","听力"},0)),"")), "")</f>
        <v/>
      </c>
      <c r="E1755" s="21" t="str">
        <f t="shared" si="227"/>
        <v>知识点</v>
      </c>
      <c r="F1755" s="21" t="str">
        <f t="shared" si="228"/>
        <v>亚</v>
      </c>
      <c r="G1755" s="21" t="str">
        <f>INDEX( {"body","discipline","area","topic","point"},MATCH(E1755,{"知识体","知识域","知识区","知识主题","知识点"},0))</f>
        <v>point</v>
      </c>
      <c r="H1755" s="21" t="str">
        <f>INDEX( {"super","just","sub","infras"},MATCH(F1755,{"超","恰","亚","次"},0))</f>
        <v>sub</v>
      </c>
      <c r="I1755" s="21">
        <f>MATCH(E1755,{"知识体","知识域","知识区","知识主题","知识点"},0)-1</f>
        <v>4</v>
      </c>
      <c r="J1755" s="21">
        <f>MATCH(F1755,{"超","恰","亚","次"},0)-1</f>
        <v>2</v>
      </c>
      <c r="K1755" s="21" t="str">
        <f t="shared" si="229"/>
        <v>政治</v>
      </c>
      <c r="L1755" s="26" t="s">
        <v>2561</v>
      </c>
      <c r="M1755" s="23"/>
      <c r="N1755" s="23"/>
      <c r="O1755" s="24" t="str">
        <f t="shared" si="220"/>
        <v xml:space="preserve">
  - 
    name:  公有制经济
    title:  公有制经济
    description: 
    koLyro: point
    koLyri:  sub
    son: </v>
      </c>
      <c r="P1755" s="27" t="str">
        <f t="shared" si="230"/>
        <v xml:space="preserve">
            - 
              name:  公有制经济
              title:  公有制经济
              description: 
              koLyro: point
              koLyri:  sub
              son: </v>
      </c>
    </row>
    <row r="1756" spans="1:16" ht="15" customHeight="1">
      <c r="A1756" s="20">
        <f t="shared" si="224"/>
        <v>5</v>
      </c>
      <c r="B1756" s="21" t="str">
        <f t="shared" si="225"/>
        <v>知识亚点</v>
      </c>
      <c r="C1756" s="21" t="str">
        <f t="shared" si="226"/>
        <v>非公有制经济</v>
      </c>
      <c r="D1756" s="21" t="str">
        <f>IFERROR(IF(I1756=1,INDEX( {"chinese","english","math","physics","chemistry","biology","politics","history","geography"},MATCH(C1756,{"语文","英语","数学","物理","化学","生物","政治","历史","地理"},0)),IF(I1756=2,INDEX(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1756,{"单项选择","阅读理解","信息匹配","完形填空","短文填空","单句填空","短文改错","单句改错","句型转换","翻译短语","翻译句子","词汇/短语及固搭","完成句子","听力"},0)),"")), "")</f>
        <v/>
      </c>
      <c r="E1756" s="21" t="str">
        <f t="shared" si="227"/>
        <v>知识点</v>
      </c>
      <c r="F1756" s="21" t="str">
        <f t="shared" si="228"/>
        <v>亚</v>
      </c>
      <c r="G1756" s="21" t="str">
        <f>INDEX( {"body","discipline","area","topic","point"},MATCH(E1756,{"知识体","知识域","知识区","知识主题","知识点"},0))</f>
        <v>point</v>
      </c>
      <c r="H1756" s="21" t="str">
        <f>INDEX( {"super","just","sub","infras"},MATCH(F1756,{"超","恰","亚","次"},0))</f>
        <v>sub</v>
      </c>
      <c r="I1756" s="21">
        <f>MATCH(E1756,{"知识体","知识域","知识区","知识主题","知识点"},0)-1</f>
        <v>4</v>
      </c>
      <c r="J1756" s="21">
        <f>MATCH(F1756,{"超","恰","亚","次"},0)-1</f>
        <v>2</v>
      </c>
      <c r="K1756" s="21" t="str">
        <f t="shared" si="229"/>
        <v>政治</v>
      </c>
      <c r="L1756" s="26" t="s">
        <v>2562</v>
      </c>
      <c r="M1756" s="23"/>
      <c r="N1756" s="23"/>
      <c r="O1756" s="24" t="str">
        <f t="shared" si="220"/>
        <v xml:space="preserve">
  - 
    name:  非公有制经济
    title:  非公有制经济
    description: 
    koLyro: point
    koLyri:  sub
    son: </v>
      </c>
      <c r="P1756" s="27" t="str">
        <f t="shared" si="230"/>
        <v xml:space="preserve">
            - 
              name:  非公有制经济
              title:  非公有制经济
              description: 
              koLyro: point
              koLyri:  sub
              son: </v>
      </c>
    </row>
    <row r="1757" spans="1:16" ht="15" customHeight="1">
      <c r="A1757" s="20">
        <f t="shared" si="224"/>
        <v>5</v>
      </c>
      <c r="B1757" s="21" t="str">
        <f t="shared" si="225"/>
        <v>知识亚点</v>
      </c>
      <c r="C1757" s="21" t="str">
        <f t="shared" si="226"/>
        <v>确立以公有制为主体、多种所有制经济共同发展的基本经济制度的原因、意义</v>
      </c>
      <c r="D1757" s="21" t="str">
        <f>IFERROR(IF(I1757=1,INDEX( {"chinese","english","math","physics","chemistry","biology","politics","history","geography"},MATCH(C1757,{"语文","英语","数学","物理","化学","生物","政治","历史","地理"},0)),IF(I1757=2,INDEX(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1757,{"单项选择","阅读理解","信息匹配","完形填空","短文填空","单句填空","短文改错","单句改错","句型转换","翻译短语","翻译句子","词汇/短语及固搭","完成句子","听力"},0)),"")), "")</f>
        <v/>
      </c>
      <c r="E1757" s="21" t="str">
        <f t="shared" si="227"/>
        <v>知识点</v>
      </c>
      <c r="F1757" s="21" t="str">
        <f t="shared" si="228"/>
        <v>亚</v>
      </c>
      <c r="G1757" s="21" t="str">
        <f>INDEX( {"body","discipline","area","topic","point"},MATCH(E1757,{"知识体","知识域","知识区","知识主题","知识点"},0))</f>
        <v>point</v>
      </c>
      <c r="H1757" s="21" t="str">
        <f>INDEX( {"super","just","sub","infras"},MATCH(F1757,{"超","恰","亚","次"},0))</f>
        <v>sub</v>
      </c>
      <c r="I1757" s="21">
        <f>MATCH(E1757,{"知识体","知识域","知识区","知识主题","知识点"},0)-1</f>
        <v>4</v>
      </c>
      <c r="J1757" s="21">
        <f>MATCH(F1757,{"超","恰","亚","次"},0)-1</f>
        <v>2</v>
      </c>
      <c r="K1757" s="21" t="str">
        <f t="shared" si="229"/>
        <v>政治</v>
      </c>
      <c r="L1757" s="26" t="s">
        <v>2563</v>
      </c>
      <c r="M1757" s="23"/>
      <c r="N1757" s="23"/>
      <c r="O1757" s="24" t="str">
        <f t="shared" si="220"/>
        <v xml:space="preserve">
  - 
    name:  确立以公有制为主体、多种所有制经济共同发展的基本经济制度的原因、意义
    title:  确立以公有制为主体、多种所有制经济共同发展的基本经济制度的原因、意义
    description: 
    koLyro: point
    koLyri:  sub
    son: </v>
      </c>
      <c r="P1757" s="27" t="str">
        <f t="shared" si="230"/>
        <v xml:space="preserve">
            - 
              name:  确立以公有制为主体、多种所有制经济共同发展的基本经济制度的原因、意义
              title:  确立以公有制为主体、多种所有制经济共同发展的基本经济制度的原因、意义
              description: 
              koLyro: point
              koLyri:  sub
              son: </v>
      </c>
    </row>
    <row r="1758" spans="1:16" ht="15" customHeight="1">
      <c r="A1758" s="20">
        <f t="shared" si="224"/>
        <v>3</v>
      </c>
      <c r="B1758" s="21" t="str">
        <f t="shared" si="225"/>
        <v>知识主题</v>
      </c>
      <c r="C1758" s="21" t="str">
        <f t="shared" si="226"/>
        <v>1.5企业与劳动者</v>
      </c>
      <c r="D1758" s="21" t="str">
        <f>IFERROR(IF(I1758=1,INDEX( {"chinese","english","math","physics","chemistry","biology","politics","history","geography"},MATCH(C1758,{"语文","英语","数学","物理","化学","生物","政治","历史","地理"},0)),IF(I1758=2,INDEX(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1758,{"单项选择","阅读理解","信息匹配","完形填空","短文填空","单句填空","短文改错","单句改错","句型转换","翻译短语","翻译句子","词汇/短语及固搭","完成句子","听力"},0)),"")), "")</f>
        <v/>
      </c>
      <c r="E1758" s="21" t="str">
        <f t="shared" si="227"/>
        <v>知识主题</v>
      </c>
      <c r="F1758" s="21" t="str">
        <f t="shared" si="228"/>
        <v>恰</v>
      </c>
      <c r="G1758" s="21" t="str">
        <f>INDEX( {"body","discipline","area","topic","point"},MATCH(E1758,{"知识体","知识域","知识区","知识主题","知识点"},0))</f>
        <v>topic</v>
      </c>
      <c r="H1758" s="21" t="str">
        <f>INDEX( {"super","just","sub","infras"},MATCH(F1758,{"超","恰","亚","次"},0))</f>
        <v>just</v>
      </c>
      <c r="I1758" s="21">
        <f>MATCH(E1758,{"知识体","知识域","知识区","知识主题","知识点"},0)-1</f>
        <v>3</v>
      </c>
      <c r="J1758" s="21">
        <f>MATCH(F1758,{"超","恰","亚","次"},0)-1</f>
        <v>1</v>
      </c>
      <c r="K1758" s="21" t="str">
        <f t="shared" si="229"/>
        <v>政治</v>
      </c>
      <c r="L1758" s="26" t="s">
        <v>5116</v>
      </c>
      <c r="M1758" s="23"/>
      <c r="N1758" s="23"/>
      <c r="O1758" s="24" t="str">
        <f t="shared" si="220"/>
        <v xml:space="preserve">
  - 
    name:  1.5企业与劳动者
    title:  1.5企业与劳动者
    description: 
    koLyro: topic
    koLyri:  just
    son: </v>
      </c>
      <c r="P1758" s="27" t="str">
        <f t="shared" si="230"/>
        <v xml:space="preserve">
        - 
          name:  1.5企业与劳动者
          title:  1.5企业与劳动者
          description: 
          koLyro: topic
          koLyri:  just
          son: </v>
      </c>
    </row>
    <row r="1759" spans="1:16" ht="15" customHeight="1">
      <c r="A1759" s="20">
        <f t="shared" si="224"/>
        <v>4</v>
      </c>
      <c r="B1759" s="21" t="str">
        <f t="shared" si="225"/>
        <v>知识点</v>
      </c>
      <c r="C1759" s="21" t="str">
        <f t="shared" si="226"/>
        <v>企业的经营</v>
      </c>
      <c r="D1759" s="21" t="str">
        <f>IFERROR(IF(I1759=1,INDEX( {"chinese","english","math","physics","chemistry","biology","politics","history","geography"},MATCH(C1759,{"语文","英语","数学","物理","化学","生物","政治","历史","地理"},0)),IF(I1759=2,INDEX(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1759,{"单项选择","阅读理解","信息匹配","完形填空","短文填空","单句填空","短文改错","单句改错","句型转换","翻译短语","翻译句子","词汇/短语及固搭","完成句子","听力"},0)),"")), "")</f>
        <v/>
      </c>
      <c r="E1759" s="21" t="str">
        <f t="shared" si="227"/>
        <v>知识点</v>
      </c>
      <c r="F1759" s="21" t="str">
        <f t="shared" si="228"/>
        <v>恰</v>
      </c>
      <c r="G1759" s="21" t="str">
        <f>INDEX( {"body","discipline","area","topic","point"},MATCH(E1759,{"知识体","知识域","知识区","知识主题","知识点"},0))</f>
        <v>point</v>
      </c>
      <c r="H1759" s="21" t="str">
        <f>INDEX( {"super","just","sub","infras"},MATCH(F1759,{"超","恰","亚","次"},0))</f>
        <v>just</v>
      </c>
      <c r="I1759" s="21">
        <f>MATCH(E1759,{"知识体","知识域","知识区","知识主题","知识点"},0)-1</f>
        <v>4</v>
      </c>
      <c r="J1759" s="21">
        <f>MATCH(F1759,{"超","恰","亚","次"},0)-1</f>
        <v>1</v>
      </c>
      <c r="K1759" s="21" t="str">
        <f t="shared" si="229"/>
        <v>政治</v>
      </c>
      <c r="L1759" s="26" t="s">
        <v>2564</v>
      </c>
      <c r="M1759" s="23"/>
      <c r="N1759" s="23"/>
      <c r="O1759" s="24" t="str">
        <f t="shared" si="220"/>
        <v xml:space="preserve">
  - 
    name:  企业的经营
    title:  企业的经营
    description: 
    koLyro: point
    koLyri:  just
    son: </v>
      </c>
      <c r="P1759" s="27" t="str">
        <f t="shared" si="230"/>
        <v xml:space="preserve">
          - 
            name:  企业的经营
            title:  企业的经营
            description: 
            koLyro: point
            koLyri:  just
            son: </v>
      </c>
    </row>
    <row r="1760" spans="1:16" ht="15" customHeight="1">
      <c r="A1760" s="20">
        <f t="shared" si="224"/>
        <v>5</v>
      </c>
      <c r="B1760" s="21" t="str">
        <f t="shared" si="225"/>
        <v>知识亚点</v>
      </c>
      <c r="C1760" s="21" t="str">
        <f t="shared" si="226"/>
        <v>企业的含义</v>
      </c>
      <c r="D1760" s="21" t="str">
        <f>IFERROR(IF(I1760=1,INDEX( {"chinese","english","math","physics","chemistry","biology","politics","history","geography"},MATCH(C1760,{"语文","英语","数学","物理","化学","生物","政治","历史","地理"},0)),IF(I1760=2,INDEX(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1760,{"单项选择","阅读理解","信息匹配","完形填空","短文填空","单句填空","短文改错","单句改错","句型转换","翻译短语","翻译句子","词汇/短语及固搭","完成句子","听力"},0)),"")), "")</f>
        <v/>
      </c>
      <c r="E1760" s="21" t="str">
        <f t="shared" si="227"/>
        <v>知识点</v>
      </c>
      <c r="F1760" s="21" t="str">
        <f t="shared" si="228"/>
        <v>亚</v>
      </c>
      <c r="G1760" s="21" t="str">
        <f>INDEX( {"body","discipline","area","topic","point"},MATCH(E1760,{"知识体","知识域","知识区","知识主题","知识点"},0))</f>
        <v>point</v>
      </c>
      <c r="H1760" s="21" t="str">
        <f>INDEX( {"super","just","sub","infras"},MATCH(F1760,{"超","恰","亚","次"},0))</f>
        <v>sub</v>
      </c>
      <c r="I1760" s="21">
        <f>MATCH(E1760,{"知识体","知识域","知识区","知识主题","知识点"},0)-1</f>
        <v>4</v>
      </c>
      <c r="J1760" s="21">
        <f>MATCH(F1760,{"超","恰","亚","次"},0)-1</f>
        <v>2</v>
      </c>
      <c r="K1760" s="21" t="str">
        <f t="shared" si="229"/>
        <v>政治</v>
      </c>
      <c r="L1760" s="26" t="s">
        <v>2565</v>
      </c>
      <c r="M1760" s="23"/>
      <c r="N1760" s="23"/>
      <c r="O1760" s="24" t="str">
        <f t="shared" ref="O1760:O1823" si="231">SUBSTITUTE(SUBSTITUTE(SUBSTITUTE(SUBSTITUTE($O$1,"NAME",IF(D1760="",C1760,D1760)),"TITLE",C1760),"KO_LYRO",G1760),"KO_LYRI",H1760)</f>
        <v xml:space="preserve">
  - 
    name:  企业的含义
    title:  企业的含义
    description: 
    koLyro: point
    koLyri:  sub
    son: </v>
      </c>
      <c r="P1760" s="27" t="str">
        <f t="shared" si="230"/>
        <v xml:space="preserve">
            - 
              name:  企业的含义
              title:  企业的含义
              description: 
              koLyro: point
              koLyri:  sub
              son: </v>
      </c>
    </row>
    <row r="1761" spans="1:16" ht="15" customHeight="1">
      <c r="A1761" s="20">
        <f t="shared" si="224"/>
        <v>5</v>
      </c>
      <c r="B1761" s="21" t="str">
        <f t="shared" si="225"/>
        <v>知识亚点</v>
      </c>
      <c r="C1761" s="21" t="str">
        <f t="shared" si="226"/>
        <v>公司的含义、类型和组织机构</v>
      </c>
      <c r="D1761" s="21" t="str">
        <f>IFERROR(IF(I1761=1,INDEX( {"chinese","english","math","physics","chemistry","biology","politics","history","geography"},MATCH(C1761,{"语文","英语","数学","物理","化学","生物","政治","历史","地理"},0)),IF(I1761=2,INDEX(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1761,{"单项选择","阅读理解","信息匹配","完形填空","短文填空","单句填空","短文改错","单句改错","句型转换","翻译短语","翻译句子","词汇/短语及固搭","完成句子","听力"},0)),"")), "")</f>
        <v/>
      </c>
      <c r="E1761" s="21" t="str">
        <f t="shared" si="227"/>
        <v>知识点</v>
      </c>
      <c r="F1761" s="21" t="str">
        <f t="shared" si="228"/>
        <v>亚</v>
      </c>
      <c r="G1761" s="21" t="str">
        <f>INDEX( {"body","discipline","area","topic","point"},MATCH(E1761,{"知识体","知识域","知识区","知识主题","知识点"},0))</f>
        <v>point</v>
      </c>
      <c r="H1761" s="21" t="str">
        <f>INDEX( {"super","just","sub","infras"},MATCH(F1761,{"超","恰","亚","次"},0))</f>
        <v>sub</v>
      </c>
      <c r="I1761" s="21">
        <f>MATCH(E1761,{"知识体","知识域","知识区","知识主题","知识点"},0)-1</f>
        <v>4</v>
      </c>
      <c r="J1761" s="21">
        <f>MATCH(F1761,{"超","恰","亚","次"},0)-1</f>
        <v>2</v>
      </c>
      <c r="K1761" s="21" t="str">
        <f t="shared" si="229"/>
        <v>政治</v>
      </c>
      <c r="L1761" s="26" t="s">
        <v>2566</v>
      </c>
      <c r="M1761" s="23"/>
      <c r="N1761" s="23"/>
      <c r="O1761" s="24" t="str">
        <f t="shared" si="231"/>
        <v xml:space="preserve">
  - 
    name:  公司的含义、类型和组织机构
    title:  公司的含义、类型和组织机构
    description: 
    koLyro: point
    koLyri:  sub
    son: </v>
      </c>
      <c r="P1761" s="27" t="str">
        <f t="shared" si="230"/>
        <v xml:space="preserve">
            - 
              name:  公司的含义、类型和组织机构
              title:  公司的含义、类型和组织机构
              description: 
              koLyro: point
              koLyri:  sub
              son: </v>
      </c>
    </row>
    <row r="1762" spans="1:16" ht="15" customHeight="1">
      <c r="A1762" s="20">
        <f t="shared" si="224"/>
        <v>5</v>
      </c>
      <c r="B1762" s="21" t="str">
        <f t="shared" si="225"/>
        <v>知识亚点</v>
      </c>
      <c r="C1762" s="21" t="str">
        <f t="shared" si="226"/>
        <v>公司经营成功的主要因素</v>
      </c>
      <c r="D1762" s="21" t="str">
        <f>IFERROR(IF(I1762=1,INDEX( {"chinese","english","math","physics","chemistry","biology","politics","history","geography"},MATCH(C1762,{"语文","英语","数学","物理","化学","生物","政治","历史","地理"},0)),IF(I1762=2,INDEX(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1762,{"单项选择","阅读理解","信息匹配","完形填空","短文填空","单句填空","短文改错","单句改错","句型转换","翻译短语","翻译句子","词汇/短语及固搭","完成句子","听力"},0)),"")), "")</f>
        <v/>
      </c>
      <c r="E1762" s="21" t="str">
        <f t="shared" si="227"/>
        <v>知识点</v>
      </c>
      <c r="F1762" s="21" t="str">
        <f t="shared" si="228"/>
        <v>亚</v>
      </c>
      <c r="G1762" s="21" t="str">
        <f>INDEX( {"body","discipline","area","topic","point"},MATCH(E1762,{"知识体","知识域","知识区","知识主题","知识点"},0))</f>
        <v>point</v>
      </c>
      <c r="H1762" s="21" t="str">
        <f>INDEX( {"super","just","sub","infras"},MATCH(F1762,{"超","恰","亚","次"},0))</f>
        <v>sub</v>
      </c>
      <c r="I1762" s="21">
        <f>MATCH(E1762,{"知识体","知识域","知识区","知识主题","知识点"},0)-1</f>
        <v>4</v>
      </c>
      <c r="J1762" s="21">
        <f>MATCH(F1762,{"超","恰","亚","次"},0)-1</f>
        <v>2</v>
      </c>
      <c r="K1762" s="21" t="str">
        <f t="shared" si="229"/>
        <v>政治</v>
      </c>
      <c r="L1762" s="26" t="s">
        <v>2567</v>
      </c>
      <c r="M1762" s="23"/>
      <c r="N1762" s="23"/>
      <c r="O1762" s="24" t="str">
        <f t="shared" si="231"/>
        <v xml:space="preserve">
  - 
    name:  公司经营成功的主要因素
    title:  公司经营成功的主要因素
    description: 
    koLyro: point
    koLyri:  sub
    son: </v>
      </c>
      <c r="P1762" s="27" t="str">
        <f t="shared" si="230"/>
        <v xml:space="preserve">
            - 
              name:  公司经营成功的主要因素
              title:  公司经营成功的主要因素
              description: 
              koLyro: point
              koLyri:  sub
              son: </v>
      </c>
    </row>
    <row r="1763" spans="1:16" ht="15" customHeight="1">
      <c r="A1763" s="20">
        <f t="shared" si="224"/>
        <v>5</v>
      </c>
      <c r="B1763" s="21" t="str">
        <f t="shared" si="225"/>
        <v>知识亚点</v>
      </c>
      <c r="C1763" s="21" t="str">
        <f t="shared" si="226"/>
        <v>企业的兼并与破产的原因及意义</v>
      </c>
      <c r="D1763" s="21" t="str">
        <f>IFERROR(IF(I1763=1,INDEX( {"chinese","english","math","physics","chemistry","biology","politics","history","geography"},MATCH(C1763,{"语文","英语","数学","物理","化学","生物","政治","历史","地理"},0)),IF(I1763=2,INDEX(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1763,{"单项选择","阅读理解","信息匹配","完形填空","短文填空","单句填空","短文改错","单句改错","句型转换","翻译短语","翻译句子","词汇/短语及固搭","完成句子","听力"},0)),"")), "")</f>
        <v/>
      </c>
      <c r="E1763" s="21" t="str">
        <f t="shared" si="227"/>
        <v>知识点</v>
      </c>
      <c r="F1763" s="21" t="str">
        <f t="shared" si="228"/>
        <v>亚</v>
      </c>
      <c r="G1763" s="21" t="str">
        <f>INDEX( {"body","discipline","area","topic","point"},MATCH(E1763,{"知识体","知识域","知识区","知识主题","知识点"},0))</f>
        <v>point</v>
      </c>
      <c r="H1763" s="21" t="str">
        <f>INDEX( {"super","just","sub","infras"},MATCH(F1763,{"超","恰","亚","次"},0))</f>
        <v>sub</v>
      </c>
      <c r="I1763" s="21">
        <f>MATCH(E1763,{"知识体","知识域","知识区","知识主题","知识点"},0)-1</f>
        <v>4</v>
      </c>
      <c r="J1763" s="21">
        <f>MATCH(F1763,{"超","恰","亚","次"},0)-1</f>
        <v>2</v>
      </c>
      <c r="K1763" s="21" t="str">
        <f t="shared" si="229"/>
        <v>政治</v>
      </c>
      <c r="L1763" s="26" t="s">
        <v>2568</v>
      </c>
      <c r="M1763" s="23"/>
      <c r="N1763" s="23"/>
      <c r="O1763" s="24" t="str">
        <f t="shared" si="231"/>
        <v xml:space="preserve">
  - 
    name:  企业的兼并与破产的原因及意义
    title:  企业的兼并与破产的原因及意义
    description: 
    koLyro: point
    koLyri:  sub
    son: </v>
      </c>
      <c r="P1763" s="27" t="str">
        <f t="shared" si="230"/>
        <v xml:space="preserve">
            - 
              name:  企业的兼并与破产的原因及意义
              title:  企业的兼并与破产的原因及意义
              description: 
              koLyro: point
              koLyri:  sub
              son: </v>
      </c>
    </row>
    <row r="1764" spans="1:16" ht="15" customHeight="1">
      <c r="A1764" s="20">
        <f t="shared" si="224"/>
        <v>4</v>
      </c>
      <c r="B1764" s="21" t="str">
        <f t="shared" si="225"/>
        <v>知识点</v>
      </c>
      <c r="C1764" s="21" t="str">
        <f t="shared" si="226"/>
        <v>新时代的劳动者</v>
      </c>
      <c r="D1764" s="21" t="str">
        <f>IFERROR(IF(I1764=1,INDEX( {"chinese","english","math","physics","chemistry","biology","politics","history","geography"},MATCH(C1764,{"语文","英语","数学","物理","化学","生物","政治","历史","地理"},0)),IF(I1764=2,INDEX(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1764,{"单项选择","阅读理解","信息匹配","完形填空","短文填空","单句填空","短文改错","单句改错","句型转换","翻译短语","翻译句子","词汇/短语及固搭","完成句子","听力"},0)),"")), "")</f>
        <v/>
      </c>
      <c r="E1764" s="21" t="str">
        <f t="shared" si="227"/>
        <v>知识点</v>
      </c>
      <c r="F1764" s="21" t="str">
        <f t="shared" si="228"/>
        <v>恰</v>
      </c>
      <c r="G1764" s="21" t="str">
        <f>INDEX( {"body","discipline","area","topic","point"},MATCH(E1764,{"知识体","知识域","知识区","知识主题","知识点"},0))</f>
        <v>point</v>
      </c>
      <c r="H1764" s="21" t="str">
        <f>INDEX( {"super","just","sub","infras"},MATCH(F1764,{"超","恰","亚","次"},0))</f>
        <v>just</v>
      </c>
      <c r="I1764" s="21">
        <f>MATCH(E1764,{"知识体","知识域","知识区","知识主题","知识点"},0)-1</f>
        <v>4</v>
      </c>
      <c r="J1764" s="21">
        <f>MATCH(F1764,{"超","恰","亚","次"},0)-1</f>
        <v>1</v>
      </c>
      <c r="K1764" s="21" t="str">
        <f t="shared" si="229"/>
        <v>政治</v>
      </c>
      <c r="L1764" s="26" t="s">
        <v>2569</v>
      </c>
      <c r="M1764" s="23"/>
      <c r="N1764" s="23"/>
      <c r="O1764" s="24" t="str">
        <f t="shared" si="231"/>
        <v xml:space="preserve">
  - 
    name:  新时代的劳动者
    title:  新时代的劳动者
    description: 
    koLyro: point
    koLyri:  just
    son: </v>
      </c>
      <c r="P1764" s="27" t="str">
        <f t="shared" si="230"/>
        <v xml:space="preserve">
          - 
            name:  新时代的劳动者
            title:  新时代的劳动者
            description: 
            koLyro: point
            koLyri:  just
            son: </v>
      </c>
    </row>
    <row r="1765" spans="1:16" ht="15" customHeight="1">
      <c r="A1765" s="20">
        <f t="shared" si="224"/>
        <v>5</v>
      </c>
      <c r="B1765" s="21" t="str">
        <f t="shared" si="225"/>
        <v>知识亚点</v>
      </c>
      <c r="C1765" s="21" t="str">
        <f t="shared" si="226"/>
        <v>劳动、就业的意义</v>
      </c>
      <c r="D1765" s="21" t="str">
        <f>IFERROR(IF(I1765=1,INDEX( {"chinese","english","math","physics","chemistry","biology","politics","history","geography"},MATCH(C1765,{"语文","英语","数学","物理","化学","生物","政治","历史","地理"},0)),IF(I1765=2,INDEX(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1765,{"单项选择","阅读理解","信息匹配","完形填空","短文填空","单句填空","短文改错","单句改错","句型转换","翻译短语","翻译句子","词汇/短语及固搭","完成句子","听力"},0)),"")), "")</f>
        <v/>
      </c>
      <c r="E1765" s="21" t="str">
        <f t="shared" si="227"/>
        <v>知识点</v>
      </c>
      <c r="F1765" s="21" t="str">
        <f t="shared" si="228"/>
        <v>亚</v>
      </c>
      <c r="G1765" s="21" t="str">
        <f>INDEX( {"body","discipline","area","topic","point"},MATCH(E1765,{"知识体","知识域","知识区","知识主题","知识点"},0))</f>
        <v>point</v>
      </c>
      <c r="H1765" s="21" t="str">
        <f>INDEX( {"super","just","sub","infras"},MATCH(F1765,{"超","恰","亚","次"},0))</f>
        <v>sub</v>
      </c>
      <c r="I1765" s="21">
        <f>MATCH(E1765,{"知识体","知识域","知识区","知识主题","知识点"},0)-1</f>
        <v>4</v>
      </c>
      <c r="J1765" s="21">
        <f>MATCH(F1765,{"超","恰","亚","次"},0)-1</f>
        <v>2</v>
      </c>
      <c r="K1765" s="21" t="str">
        <f t="shared" si="229"/>
        <v>政治</v>
      </c>
      <c r="L1765" s="26" t="s">
        <v>2570</v>
      </c>
      <c r="M1765" s="23"/>
      <c r="N1765" s="23"/>
      <c r="O1765" s="24" t="str">
        <f t="shared" si="231"/>
        <v xml:space="preserve">
  - 
    name:  劳动、就业的意义
    title:  劳动、就业的意义
    description: 
    koLyro: point
    koLyri:  sub
    son: </v>
      </c>
      <c r="P1765" s="27" t="str">
        <f t="shared" si="230"/>
        <v xml:space="preserve">
            - 
              name:  劳动、就业的意义
              title:  劳动、就业的意义
              description: 
              koLyro: point
              koLyri:  sub
              son: </v>
      </c>
    </row>
    <row r="1766" spans="1:16" ht="15" customHeight="1">
      <c r="A1766" s="20">
        <f t="shared" si="224"/>
        <v>5</v>
      </c>
      <c r="B1766" s="21" t="str">
        <f t="shared" si="225"/>
        <v>知识亚点</v>
      </c>
      <c r="C1766" s="21" t="str">
        <f t="shared" si="226"/>
        <v>解决就业问题的措施</v>
      </c>
      <c r="D1766" s="21" t="str">
        <f>IFERROR(IF(I1766=1,INDEX( {"chinese","english","math","physics","chemistry","biology","politics","history","geography"},MATCH(C1766,{"语文","英语","数学","物理","化学","生物","政治","历史","地理"},0)),IF(I1766=2,INDEX(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1766,{"单项选择","阅读理解","信息匹配","完形填空","短文填空","单句填空","短文改错","单句改错","句型转换","翻译短语","翻译句子","词汇/短语及固搭","完成句子","听力"},0)),"")), "")</f>
        <v/>
      </c>
      <c r="E1766" s="21" t="str">
        <f t="shared" si="227"/>
        <v>知识点</v>
      </c>
      <c r="F1766" s="21" t="str">
        <f t="shared" si="228"/>
        <v>亚</v>
      </c>
      <c r="G1766" s="21" t="str">
        <f>INDEX( {"body","discipline","area","topic","point"},MATCH(E1766,{"知识体","知识域","知识区","知识主题","知识点"},0))</f>
        <v>point</v>
      </c>
      <c r="H1766" s="21" t="str">
        <f>INDEX( {"super","just","sub","infras"},MATCH(F1766,{"超","恰","亚","次"},0))</f>
        <v>sub</v>
      </c>
      <c r="I1766" s="21">
        <f>MATCH(E1766,{"知识体","知识域","知识区","知识主题","知识点"},0)-1</f>
        <v>4</v>
      </c>
      <c r="J1766" s="21">
        <f>MATCH(F1766,{"超","恰","亚","次"},0)-1</f>
        <v>2</v>
      </c>
      <c r="K1766" s="21" t="str">
        <f t="shared" si="229"/>
        <v>政治</v>
      </c>
      <c r="L1766" s="26" t="s">
        <v>2571</v>
      </c>
      <c r="M1766" s="23"/>
      <c r="N1766" s="23"/>
      <c r="O1766" s="24" t="str">
        <f t="shared" si="231"/>
        <v xml:space="preserve">
  - 
    name:  解决就业问题的措施
    title:  解决就业问题的措施
    description: 
    koLyro: point
    koLyri:  sub
    son: </v>
      </c>
      <c r="P1766" s="27" t="str">
        <f t="shared" si="230"/>
        <v xml:space="preserve">
            - 
              name:  解决就业问题的措施
              title:  解决就业问题的措施
              description: 
              koLyro: point
              koLyri:  sub
              son: </v>
      </c>
    </row>
    <row r="1767" spans="1:16" ht="15" customHeight="1">
      <c r="A1767" s="20">
        <f t="shared" si="224"/>
        <v>5</v>
      </c>
      <c r="B1767" s="21" t="str">
        <f t="shared" si="225"/>
        <v>知识亚点</v>
      </c>
      <c r="C1767" s="21" t="str">
        <f t="shared" si="226"/>
        <v>树立正确的择业观</v>
      </c>
      <c r="D1767" s="21" t="str">
        <f>IFERROR(IF(I1767=1,INDEX( {"chinese","english","math","physics","chemistry","biology","politics","history","geography"},MATCH(C1767,{"语文","英语","数学","物理","化学","生物","政治","历史","地理"},0)),IF(I1767=2,INDEX(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1767,{"单项选择","阅读理解","信息匹配","完形填空","短文填空","单句填空","短文改错","单句改错","句型转换","翻译短语","翻译句子","词汇/短语及固搭","完成句子","听力"},0)),"")), "")</f>
        <v/>
      </c>
      <c r="E1767" s="21" t="str">
        <f t="shared" si="227"/>
        <v>知识点</v>
      </c>
      <c r="F1767" s="21" t="str">
        <f t="shared" si="228"/>
        <v>亚</v>
      </c>
      <c r="G1767" s="21" t="str">
        <f>INDEX( {"body","discipline","area","topic","point"},MATCH(E1767,{"知识体","知识域","知识区","知识主题","知识点"},0))</f>
        <v>point</v>
      </c>
      <c r="H1767" s="21" t="str">
        <f>INDEX( {"super","just","sub","infras"},MATCH(F1767,{"超","恰","亚","次"},0))</f>
        <v>sub</v>
      </c>
      <c r="I1767" s="21">
        <f>MATCH(E1767,{"知识体","知识域","知识区","知识主题","知识点"},0)-1</f>
        <v>4</v>
      </c>
      <c r="J1767" s="21">
        <f>MATCH(F1767,{"超","恰","亚","次"},0)-1</f>
        <v>2</v>
      </c>
      <c r="K1767" s="21" t="str">
        <f t="shared" si="229"/>
        <v>政治</v>
      </c>
      <c r="L1767" s="26" t="s">
        <v>2572</v>
      </c>
      <c r="M1767" s="23"/>
      <c r="N1767" s="23"/>
      <c r="O1767" s="24" t="str">
        <f t="shared" si="231"/>
        <v xml:space="preserve">
  - 
    name:  树立正确的择业观
    title:  树立正确的择业观
    description: 
    koLyro: point
    koLyri:  sub
    son: </v>
      </c>
      <c r="P1767" s="27" t="str">
        <f t="shared" si="230"/>
        <v xml:space="preserve">
            - 
              name:  树立正确的择业观
              title:  树立正确的择业观
              description: 
              koLyro: point
              koLyri:  sub
              son: </v>
      </c>
    </row>
    <row r="1768" spans="1:16" ht="15" customHeight="1">
      <c r="A1768" s="20">
        <f t="shared" si="224"/>
        <v>5</v>
      </c>
      <c r="B1768" s="21" t="str">
        <f t="shared" si="225"/>
        <v>知识亚点</v>
      </c>
      <c r="C1768" s="21" t="str">
        <f t="shared" si="226"/>
        <v>依法维护劳动者权益</v>
      </c>
      <c r="D1768" s="21" t="str">
        <f>IFERROR(IF(I1768=1,INDEX( {"chinese","english","math","physics","chemistry","biology","politics","history","geography"},MATCH(C1768,{"语文","英语","数学","物理","化学","生物","政治","历史","地理"},0)),IF(I1768=2,INDEX(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1768,{"单项选择","阅读理解","信息匹配","完形填空","短文填空","单句填空","短文改错","单句改错","句型转换","翻译短语","翻译句子","词汇/短语及固搭","完成句子","听力"},0)),"")), "")</f>
        <v/>
      </c>
      <c r="E1768" s="21" t="str">
        <f t="shared" si="227"/>
        <v>知识点</v>
      </c>
      <c r="F1768" s="21" t="str">
        <f t="shared" si="228"/>
        <v>亚</v>
      </c>
      <c r="G1768" s="21" t="str">
        <f>INDEX( {"body","discipline","area","topic","point"},MATCH(E1768,{"知识体","知识域","知识区","知识主题","知识点"},0))</f>
        <v>point</v>
      </c>
      <c r="H1768" s="21" t="str">
        <f>INDEX( {"super","just","sub","infras"},MATCH(F1768,{"超","恰","亚","次"},0))</f>
        <v>sub</v>
      </c>
      <c r="I1768" s="21">
        <f>MATCH(E1768,{"知识体","知识域","知识区","知识主题","知识点"},0)-1</f>
        <v>4</v>
      </c>
      <c r="J1768" s="21">
        <f>MATCH(F1768,{"超","恰","亚","次"},0)-1</f>
        <v>2</v>
      </c>
      <c r="K1768" s="21" t="str">
        <f t="shared" si="229"/>
        <v>政治</v>
      </c>
      <c r="L1768" s="26" t="s">
        <v>2573</v>
      </c>
      <c r="M1768" s="23"/>
      <c r="N1768" s="23"/>
      <c r="O1768" s="24" t="str">
        <f t="shared" si="231"/>
        <v xml:space="preserve">
  - 
    name:  依法维护劳动者权益
    title:  依法维护劳动者权益
    description: 
    koLyro: point
    koLyri:  sub
    son: </v>
      </c>
      <c r="P1768" s="27" t="str">
        <f t="shared" si="230"/>
        <v xml:space="preserve">
            - 
              name:  依法维护劳动者权益
              title:  依法维护劳动者权益
              description: 
              koLyro: point
              koLyri:  sub
              son: </v>
      </c>
    </row>
    <row r="1769" spans="1:16" ht="15" customHeight="1">
      <c r="A1769" s="20">
        <f t="shared" si="224"/>
        <v>3</v>
      </c>
      <c r="B1769" s="21" t="str">
        <f t="shared" si="225"/>
        <v>知识主题</v>
      </c>
      <c r="C1769" s="21" t="str">
        <f t="shared" si="226"/>
        <v>1.6投资理财的选择</v>
      </c>
      <c r="D1769" s="21" t="str">
        <f>IFERROR(IF(I1769=1,INDEX( {"chinese","english","math","physics","chemistry","biology","politics","history","geography"},MATCH(C1769,{"语文","英语","数学","物理","化学","生物","政治","历史","地理"},0)),IF(I1769=2,INDEX(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1769,{"单项选择","阅读理解","信息匹配","完形填空","短文填空","单句填空","短文改错","单句改错","句型转换","翻译短语","翻译句子","词汇/短语及固搭","完成句子","听力"},0)),"")), "")</f>
        <v/>
      </c>
      <c r="E1769" s="21" t="str">
        <f t="shared" si="227"/>
        <v>知识主题</v>
      </c>
      <c r="F1769" s="21" t="str">
        <f t="shared" si="228"/>
        <v>恰</v>
      </c>
      <c r="G1769" s="21" t="str">
        <f>INDEX( {"body","discipline","area","topic","point"},MATCH(E1769,{"知识体","知识域","知识区","知识主题","知识点"},0))</f>
        <v>topic</v>
      </c>
      <c r="H1769" s="21" t="str">
        <f>INDEX( {"super","just","sub","infras"},MATCH(F1769,{"超","恰","亚","次"},0))</f>
        <v>just</v>
      </c>
      <c r="I1769" s="21">
        <f>MATCH(E1769,{"知识体","知识域","知识区","知识主题","知识点"},0)-1</f>
        <v>3</v>
      </c>
      <c r="J1769" s="21">
        <f>MATCH(F1769,{"超","恰","亚","次"},0)-1</f>
        <v>1</v>
      </c>
      <c r="K1769" s="21" t="str">
        <f t="shared" si="229"/>
        <v>政治</v>
      </c>
      <c r="L1769" s="26" t="s">
        <v>5117</v>
      </c>
      <c r="M1769" s="23"/>
      <c r="N1769" s="23"/>
      <c r="O1769" s="24" t="str">
        <f t="shared" si="231"/>
        <v xml:space="preserve">
  - 
    name:  1.6投资理财的选择
    title:  1.6投资理财的选择
    description: 
    koLyro: topic
    koLyri:  just
    son: </v>
      </c>
      <c r="P1769" s="27" t="str">
        <f t="shared" si="230"/>
        <v xml:space="preserve">
        - 
          name:  1.6投资理财的选择
          title:  1.6投资理财的选择
          description: 
          koLyro: topic
          koLyri:  just
          son: </v>
      </c>
    </row>
    <row r="1770" spans="1:16" ht="15" customHeight="1">
      <c r="A1770" s="20">
        <f t="shared" si="224"/>
        <v>4</v>
      </c>
      <c r="B1770" s="21" t="str">
        <f t="shared" si="225"/>
        <v>知识点</v>
      </c>
      <c r="C1770" s="21" t="str">
        <f t="shared" si="226"/>
        <v>储蓄存款和商业银行</v>
      </c>
      <c r="D1770" s="21" t="str">
        <f>IFERROR(IF(I1770=1,INDEX( {"chinese","english","math","physics","chemistry","biology","politics","history","geography"},MATCH(C1770,{"语文","英语","数学","物理","化学","生物","政治","历史","地理"},0)),IF(I1770=2,INDEX(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1770,{"单项选择","阅读理解","信息匹配","完形填空","短文填空","单句填空","短文改错","单句改错","句型转换","翻译短语","翻译句子","词汇/短语及固搭","完成句子","听力"},0)),"")), "")</f>
        <v/>
      </c>
      <c r="E1770" s="21" t="str">
        <f t="shared" si="227"/>
        <v>知识点</v>
      </c>
      <c r="F1770" s="21" t="str">
        <f t="shared" si="228"/>
        <v>恰</v>
      </c>
      <c r="G1770" s="21" t="str">
        <f>INDEX( {"body","discipline","area","topic","point"},MATCH(E1770,{"知识体","知识域","知识区","知识主题","知识点"},0))</f>
        <v>point</v>
      </c>
      <c r="H1770" s="21" t="str">
        <f>INDEX( {"super","just","sub","infras"},MATCH(F1770,{"超","恰","亚","次"},0))</f>
        <v>just</v>
      </c>
      <c r="I1770" s="21">
        <f>MATCH(E1770,{"知识体","知识域","知识区","知识主题","知识点"},0)-1</f>
        <v>4</v>
      </c>
      <c r="J1770" s="21">
        <f>MATCH(F1770,{"超","恰","亚","次"},0)-1</f>
        <v>1</v>
      </c>
      <c r="K1770" s="21" t="str">
        <f t="shared" si="229"/>
        <v>政治</v>
      </c>
      <c r="L1770" s="26" t="s">
        <v>2574</v>
      </c>
      <c r="M1770" s="23"/>
      <c r="N1770" s="23"/>
      <c r="O1770" s="24" t="str">
        <f t="shared" si="231"/>
        <v xml:space="preserve">
  - 
    name:  储蓄存款和商业银行
    title:  储蓄存款和商业银行
    description: 
    koLyro: point
    koLyri:  just
    son: </v>
      </c>
      <c r="P1770" s="27" t="str">
        <f t="shared" si="230"/>
        <v xml:space="preserve">
          - 
            name:  储蓄存款和商业银行
            title:  储蓄存款和商业银行
            description: 
            koLyro: point
            koLyri:  just
            son: </v>
      </c>
    </row>
    <row r="1771" spans="1:16" ht="15" customHeight="1">
      <c r="A1771" s="20">
        <f t="shared" si="224"/>
        <v>5</v>
      </c>
      <c r="B1771" s="21" t="str">
        <f t="shared" si="225"/>
        <v>知识亚点</v>
      </c>
      <c r="C1771" s="21" t="str">
        <f t="shared" si="226"/>
        <v>储蓄存款的含义</v>
      </c>
      <c r="D1771" s="21" t="str">
        <f>IFERROR(IF(I1771=1,INDEX( {"chinese","english","math","physics","chemistry","biology","politics","history","geography"},MATCH(C1771,{"语文","英语","数学","物理","化学","生物","政治","历史","地理"},0)),IF(I1771=2,INDEX(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1771,{"单项选择","阅读理解","信息匹配","完形填空","短文填空","单句填空","短文改错","单句改错","句型转换","翻译短语","翻译句子","词汇/短语及固搭","完成句子","听力"},0)),"")), "")</f>
        <v/>
      </c>
      <c r="E1771" s="21" t="str">
        <f t="shared" si="227"/>
        <v>知识点</v>
      </c>
      <c r="F1771" s="21" t="str">
        <f t="shared" si="228"/>
        <v>亚</v>
      </c>
      <c r="G1771" s="21" t="str">
        <f>INDEX( {"body","discipline","area","topic","point"},MATCH(E1771,{"知识体","知识域","知识区","知识主题","知识点"},0))</f>
        <v>point</v>
      </c>
      <c r="H1771" s="21" t="str">
        <f>INDEX( {"super","just","sub","infras"},MATCH(F1771,{"超","恰","亚","次"},0))</f>
        <v>sub</v>
      </c>
      <c r="I1771" s="21">
        <f>MATCH(E1771,{"知识体","知识域","知识区","知识主题","知识点"},0)-1</f>
        <v>4</v>
      </c>
      <c r="J1771" s="21">
        <f>MATCH(F1771,{"超","恰","亚","次"},0)-1</f>
        <v>2</v>
      </c>
      <c r="K1771" s="21" t="str">
        <f t="shared" si="229"/>
        <v>政治</v>
      </c>
      <c r="L1771" s="26" t="s">
        <v>2575</v>
      </c>
      <c r="M1771" s="23"/>
      <c r="N1771" s="23"/>
      <c r="O1771" s="24" t="str">
        <f t="shared" si="231"/>
        <v xml:space="preserve">
  - 
    name:  储蓄存款的含义
    title:  储蓄存款的含义
    description: 
    koLyro: point
    koLyri:  sub
    son: </v>
      </c>
      <c r="P1771" s="27" t="str">
        <f t="shared" si="230"/>
        <v xml:space="preserve">
            - 
              name:  储蓄存款的含义
              title:  储蓄存款的含义
              description: 
              koLyro: point
              koLyri:  sub
              son: </v>
      </c>
    </row>
    <row r="1772" spans="1:16" ht="15" customHeight="1">
      <c r="A1772" s="20">
        <f t="shared" si="224"/>
        <v>5</v>
      </c>
      <c r="B1772" s="21" t="str">
        <f t="shared" si="225"/>
        <v>知识亚点</v>
      </c>
      <c r="C1772" s="21" t="str">
        <f t="shared" si="226"/>
        <v>利息的含义与计算方法</v>
      </c>
      <c r="D1772" s="21" t="str">
        <f>IFERROR(IF(I1772=1,INDEX( {"chinese","english","math","physics","chemistry","biology","politics","history","geography"},MATCH(C1772,{"语文","英语","数学","物理","化学","生物","政治","历史","地理"},0)),IF(I1772=2,INDEX(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1772,{"单项选择","阅读理解","信息匹配","完形填空","短文填空","单句填空","短文改错","单句改错","句型转换","翻译短语","翻译句子","词汇/短语及固搭","完成句子","听力"},0)),"")), "")</f>
        <v/>
      </c>
      <c r="E1772" s="21" t="str">
        <f t="shared" si="227"/>
        <v>知识点</v>
      </c>
      <c r="F1772" s="21" t="str">
        <f t="shared" si="228"/>
        <v>亚</v>
      </c>
      <c r="G1772" s="21" t="str">
        <f>INDEX( {"body","discipline","area","topic","point"},MATCH(E1772,{"知识体","知识域","知识区","知识主题","知识点"},0))</f>
        <v>point</v>
      </c>
      <c r="H1772" s="21" t="str">
        <f>INDEX( {"super","just","sub","infras"},MATCH(F1772,{"超","恰","亚","次"},0))</f>
        <v>sub</v>
      </c>
      <c r="I1772" s="21">
        <f>MATCH(E1772,{"知识体","知识域","知识区","知识主题","知识点"},0)-1</f>
        <v>4</v>
      </c>
      <c r="J1772" s="21">
        <f>MATCH(F1772,{"超","恰","亚","次"},0)-1</f>
        <v>2</v>
      </c>
      <c r="K1772" s="21" t="str">
        <f t="shared" si="229"/>
        <v>政治</v>
      </c>
      <c r="L1772" s="26" t="s">
        <v>2576</v>
      </c>
      <c r="M1772" s="23"/>
      <c r="N1772" s="23"/>
      <c r="O1772" s="24" t="str">
        <f t="shared" si="231"/>
        <v xml:space="preserve">
  - 
    name:  利息的含义与计算方法
    title:  利息的含义与计算方法
    description: 
    koLyro: point
    koLyri:  sub
    son: </v>
      </c>
      <c r="P1772" s="27" t="str">
        <f t="shared" si="230"/>
        <v xml:space="preserve">
            - 
              name:  利息的含义与计算方法
              title:  利息的含义与计算方法
              description: 
              koLyro: point
              koLyri:  sub
              son: </v>
      </c>
    </row>
    <row r="1773" spans="1:16" ht="15" customHeight="1">
      <c r="A1773" s="20">
        <f t="shared" si="224"/>
        <v>5</v>
      </c>
      <c r="B1773" s="21" t="str">
        <f t="shared" si="225"/>
        <v>知识亚点</v>
      </c>
      <c r="C1773" s="21" t="str">
        <f t="shared" si="226"/>
        <v>我国商业银行的主要业务</v>
      </c>
      <c r="D1773" s="21" t="str">
        <f>IFERROR(IF(I1773=1,INDEX( {"chinese","english","math","physics","chemistry","biology","politics","history","geography"},MATCH(C1773,{"语文","英语","数学","物理","化学","生物","政治","历史","地理"},0)),IF(I1773=2,INDEX(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1773,{"单项选择","阅读理解","信息匹配","完形填空","短文填空","单句填空","短文改错","单句改错","句型转换","翻译短语","翻译句子","词汇/短语及固搭","完成句子","听力"},0)),"")), "")</f>
        <v/>
      </c>
      <c r="E1773" s="21" t="str">
        <f t="shared" si="227"/>
        <v>知识点</v>
      </c>
      <c r="F1773" s="21" t="str">
        <f t="shared" si="228"/>
        <v>亚</v>
      </c>
      <c r="G1773" s="21" t="str">
        <f>INDEX( {"body","discipline","area","topic","point"},MATCH(E1773,{"知识体","知识域","知识区","知识主题","知识点"},0))</f>
        <v>point</v>
      </c>
      <c r="H1773" s="21" t="str">
        <f>INDEX( {"super","just","sub","infras"},MATCH(F1773,{"超","恰","亚","次"},0))</f>
        <v>sub</v>
      </c>
      <c r="I1773" s="21">
        <f>MATCH(E1773,{"知识体","知识域","知识区","知识主题","知识点"},0)-1</f>
        <v>4</v>
      </c>
      <c r="J1773" s="21">
        <f>MATCH(F1773,{"超","恰","亚","次"},0)-1</f>
        <v>2</v>
      </c>
      <c r="K1773" s="21" t="str">
        <f t="shared" si="229"/>
        <v>政治</v>
      </c>
      <c r="L1773" s="26" t="s">
        <v>2577</v>
      </c>
      <c r="M1773" s="23"/>
      <c r="N1773" s="23"/>
      <c r="O1773" s="24" t="str">
        <f t="shared" si="231"/>
        <v xml:space="preserve">
  - 
    name:  我国商业银行的主要业务
    title:  我国商业银行的主要业务
    description: 
    koLyro: point
    koLyri:  sub
    son: </v>
      </c>
      <c r="P1773" s="27" t="str">
        <f t="shared" si="230"/>
        <v xml:space="preserve">
            - 
              name:  我国商业银行的主要业务
              title:  我国商业银行的主要业务
              description: 
              koLyro: point
              koLyri:  sub
              son: </v>
      </c>
    </row>
    <row r="1774" spans="1:16" ht="15" customHeight="1">
      <c r="A1774" s="20">
        <f t="shared" si="224"/>
        <v>4</v>
      </c>
      <c r="B1774" s="21" t="str">
        <f t="shared" si="225"/>
        <v>知识点</v>
      </c>
      <c r="C1774" s="21" t="str">
        <f t="shared" si="226"/>
        <v>股票、债券和保险</v>
      </c>
      <c r="D1774" s="21" t="str">
        <f>IFERROR(IF(I1774=1,INDEX( {"chinese","english","math","physics","chemistry","biology","politics","history","geography"},MATCH(C1774,{"语文","英语","数学","物理","化学","生物","政治","历史","地理"},0)),IF(I1774=2,INDEX(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1774,{"单项选择","阅读理解","信息匹配","完形填空","短文填空","单句填空","短文改错","单句改错","句型转换","翻译短语","翻译句子","词汇/短语及固搭","完成句子","听力"},0)),"")), "")</f>
        <v/>
      </c>
      <c r="E1774" s="21" t="str">
        <f t="shared" si="227"/>
        <v>知识点</v>
      </c>
      <c r="F1774" s="21" t="str">
        <f t="shared" si="228"/>
        <v>恰</v>
      </c>
      <c r="G1774" s="21" t="str">
        <f>INDEX( {"body","discipline","area","topic","point"},MATCH(E1774,{"知识体","知识域","知识区","知识主题","知识点"},0))</f>
        <v>point</v>
      </c>
      <c r="H1774" s="21" t="str">
        <f>INDEX( {"super","just","sub","infras"},MATCH(F1774,{"超","恰","亚","次"},0))</f>
        <v>just</v>
      </c>
      <c r="I1774" s="21">
        <f>MATCH(E1774,{"知识体","知识域","知识区","知识主题","知识点"},0)-1</f>
        <v>4</v>
      </c>
      <c r="J1774" s="21">
        <f>MATCH(F1774,{"超","恰","亚","次"},0)-1</f>
        <v>1</v>
      </c>
      <c r="K1774" s="21" t="str">
        <f t="shared" si="229"/>
        <v>政治</v>
      </c>
      <c r="L1774" s="26" t="s">
        <v>2578</v>
      </c>
      <c r="M1774" s="23"/>
      <c r="N1774" s="23"/>
      <c r="O1774" s="24" t="str">
        <f t="shared" si="231"/>
        <v xml:space="preserve">
  - 
    name:  股票、债券和保险
    title:  股票、债券和保险
    description: 
    koLyro: point
    koLyri:  just
    son: </v>
      </c>
      <c r="P1774" s="27" t="str">
        <f t="shared" si="230"/>
        <v xml:space="preserve">
          - 
            name:  股票、债券和保险
            title:  股票、债券和保险
            description: 
            koLyro: point
            koLyri:  just
            son: </v>
      </c>
    </row>
    <row r="1775" spans="1:16" ht="15" customHeight="1">
      <c r="A1775" s="20">
        <f t="shared" si="224"/>
        <v>5</v>
      </c>
      <c r="B1775" s="21" t="str">
        <f t="shared" si="225"/>
        <v>知识亚点</v>
      </c>
      <c r="C1775" s="21" t="str">
        <f t="shared" si="226"/>
        <v>股票的含义和特点</v>
      </c>
      <c r="D1775" s="21" t="str">
        <f>IFERROR(IF(I1775=1,INDEX( {"chinese","english","math","physics","chemistry","biology","politics","history","geography"},MATCH(C1775,{"语文","英语","数学","物理","化学","生物","政治","历史","地理"},0)),IF(I1775=2,INDEX(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1775,{"单项选择","阅读理解","信息匹配","完形填空","短文填空","单句填空","短文改错","单句改错","句型转换","翻译短语","翻译句子","词汇/短语及固搭","完成句子","听力"},0)),"")), "")</f>
        <v/>
      </c>
      <c r="E1775" s="21" t="str">
        <f t="shared" si="227"/>
        <v>知识点</v>
      </c>
      <c r="F1775" s="21" t="str">
        <f t="shared" si="228"/>
        <v>亚</v>
      </c>
      <c r="G1775" s="21" t="str">
        <f>INDEX( {"body","discipline","area","topic","point"},MATCH(E1775,{"知识体","知识域","知识区","知识主题","知识点"},0))</f>
        <v>point</v>
      </c>
      <c r="H1775" s="21" t="str">
        <f>INDEX( {"super","just","sub","infras"},MATCH(F1775,{"超","恰","亚","次"},0))</f>
        <v>sub</v>
      </c>
      <c r="I1775" s="21">
        <f>MATCH(E1775,{"知识体","知识域","知识区","知识主题","知识点"},0)-1</f>
        <v>4</v>
      </c>
      <c r="J1775" s="21">
        <f>MATCH(F1775,{"超","恰","亚","次"},0)-1</f>
        <v>2</v>
      </c>
      <c r="K1775" s="21" t="str">
        <f t="shared" si="229"/>
        <v>政治</v>
      </c>
      <c r="L1775" s="26" t="s">
        <v>2579</v>
      </c>
      <c r="M1775" s="23"/>
      <c r="N1775" s="23"/>
      <c r="O1775" s="24" t="str">
        <f t="shared" si="231"/>
        <v xml:space="preserve">
  - 
    name:  股票的含义和特点
    title:  股票的含义和特点
    description: 
    koLyro: point
    koLyri:  sub
    son: </v>
      </c>
      <c r="P1775" s="27" t="str">
        <f t="shared" si="230"/>
        <v xml:space="preserve">
            - 
              name:  股票的含义和特点
              title:  股票的含义和特点
              description: 
              koLyro: point
              koLyri:  sub
              son: </v>
      </c>
    </row>
    <row r="1776" spans="1:16" ht="15" customHeight="1">
      <c r="A1776" s="20">
        <f t="shared" si="224"/>
        <v>5</v>
      </c>
      <c r="B1776" s="21" t="str">
        <f t="shared" si="225"/>
        <v>知识亚点</v>
      </c>
      <c r="C1776" s="21" t="str">
        <f t="shared" si="226"/>
        <v>债券的含义、分类和特点</v>
      </c>
      <c r="D1776" s="21" t="str">
        <f>IFERROR(IF(I1776=1,INDEX( {"chinese","english","math","physics","chemistry","biology","politics","history","geography"},MATCH(C1776,{"语文","英语","数学","物理","化学","生物","政治","历史","地理"},0)),IF(I1776=2,INDEX(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1776,{"单项选择","阅读理解","信息匹配","完形填空","短文填空","单句填空","短文改错","单句改错","句型转换","翻译短语","翻译句子","词汇/短语及固搭","完成句子","听力"},0)),"")), "")</f>
        <v/>
      </c>
      <c r="E1776" s="21" t="str">
        <f t="shared" si="227"/>
        <v>知识点</v>
      </c>
      <c r="F1776" s="21" t="str">
        <f t="shared" si="228"/>
        <v>亚</v>
      </c>
      <c r="G1776" s="21" t="str">
        <f>INDEX( {"body","discipline","area","topic","point"},MATCH(E1776,{"知识体","知识域","知识区","知识主题","知识点"},0))</f>
        <v>point</v>
      </c>
      <c r="H1776" s="21" t="str">
        <f>INDEX( {"super","just","sub","infras"},MATCH(F1776,{"超","恰","亚","次"},0))</f>
        <v>sub</v>
      </c>
      <c r="I1776" s="21">
        <f>MATCH(E1776,{"知识体","知识域","知识区","知识主题","知识点"},0)-1</f>
        <v>4</v>
      </c>
      <c r="J1776" s="21">
        <f>MATCH(F1776,{"超","恰","亚","次"},0)-1</f>
        <v>2</v>
      </c>
      <c r="K1776" s="21" t="str">
        <f t="shared" si="229"/>
        <v>政治</v>
      </c>
      <c r="L1776" s="26" t="s">
        <v>2580</v>
      </c>
      <c r="M1776" s="23"/>
      <c r="N1776" s="23"/>
      <c r="O1776" s="24" t="str">
        <f t="shared" si="231"/>
        <v xml:space="preserve">
  - 
    name:  债券的含义、分类和特点
    title:  债券的含义、分类和特点
    description: 
    koLyro: point
    koLyri:  sub
    son: </v>
      </c>
      <c r="P1776" s="27" t="str">
        <f t="shared" si="230"/>
        <v xml:space="preserve">
            - 
              name:  债券的含义、分类和特点
              title:  债券的含义、分类和特点
              description: 
              koLyro: point
              koLyri:  sub
              son: </v>
      </c>
    </row>
    <row r="1777" spans="1:16" ht="15" customHeight="1">
      <c r="A1777" s="20">
        <f t="shared" si="224"/>
        <v>5</v>
      </c>
      <c r="B1777" s="21" t="str">
        <f t="shared" si="225"/>
        <v>知识亚点</v>
      </c>
      <c r="C1777" s="21" t="str">
        <f t="shared" si="226"/>
        <v>商业保险的含义和种类</v>
      </c>
      <c r="D1777" s="21" t="str">
        <f>IFERROR(IF(I1777=1,INDEX( {"chinese","english","math","physics","chemistry","biology","politics","history","geography"},MATCH(C1777,{"语文","英语","数学","物理","化学","生物","政治","历史","地理"},0)),IF(I1777=2,INDEX(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1777,{"单项选择","阅读理解","信息匹配","完形填空","短文填空","单句填空","短文改错","单句改错","句型转换","翻译短语","翻译句子","词汇/短语及固搭","完成句子","听力"},0)),"")), "")</f>
        <v/>
      </c>
      <c r="E1777" s="21" t="str">
        <f t="shared" si="227"/>
        <v>知识点</v>
      </c>
      <c r="F1777" s="21" t="str">
        <f t="shared" si="228"/>
        <v>亚</v>
      </c>
      <c r="G1777" s="21" t="str">
        <f>INDEX( {"body","discipline","area","topic","point"},MATCH(E1777,{"知识体","知识域","知识区","知识主题","知识点"},0))</f>
        <v>point</v>
      </c>
      <c r="H1777" s="21" t="str">
        <f>INDEX( {"super","just","sub","infras"},MATCH(F1777,{"超","恰","亚","次"},0))</f>
        <v>sub</v>
      </c>
      <c r="I1777" s="21">
        <f>MATCH(E1777,{"知识体","知识域","知识区","知识主题","知识点"},0)-1</f>
        <v>4</v>
      </c>
      <c r="J1777" s="21">
        <f>MATCH(F1777,{"超","恰","亚","次"},0)-1</f>
        <v>2</v>
      </c>
      <c r="K1777" s="21" t="str">
        <f t="shared" si="229"/>
        <v>政治</v>
      </c>
      <c r="L1777" s="26" t="s">
        <v>2581</v>
      </c>
      <c r="M1777" s="23"/>
      <c r="N1777" s="23"/>
      <c r="O1777" s="24" t="str">
        <f t="shared" si="231"/>
        <v xml:space="preserve">
  - 
    name:  商业保险的含义和种类
    title:  商业保险的含义和种类
    description: 
    koLyro: point
    koLyri:  sub
    son: </v>
      </c>
      <c r="P1777" s="27" t="str">
        <f t="shared" si="230"/>
        <v xml:space="preserve">
            - 
              name:  商业保险的含义和种类
              title:  商业保险的含义和种类
              description: 
              koLyro: point
              koLyri:  sub
              son: </v>
      </c>
    </row>
    <row r="1778" spans="1:16" ht="15" customHeight="1">
      <c r="A1778" s="20">
        <f t="shared" si="224"/>
        <v>5</v>
      </c>
      <c r="B1778" s="21" t="str">
        <f t="shared" si="225"/>
        <v>知识亚点</v>
      </c>
      <c r="C1778" s="21" t="str">
        <f t="shared" si="226"/>
        <v>储蓄、债券、股票、商业保险几种投资方式的比较</v>
      </c>
      <c r="D1778" s="21" t="str">
        <f>IFERROR(IF(I1778=1,INDEX( {"chinese","english","math","physics","chemistry","biology","politics","history","geography"},MATCH(C1778,{"语文","英语","数学","物理","化学","生物","政治","历史","地理"},0)),IF(I1778=2,INDEX(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1778,{"单项选择","阅读理解","信息匹配","完形填空","短文填空","单句填空","短文改错","单句改错","句型转换","翻译短语","翻译句子","词汇/短语及固搭","完成句子","听力"},0)),"")), "")</f>
        <v/>
      </c>
      <c r="E1778" s="21" t="str">
        <f t="shared" si="227"/>
        <v>知识点</v>
      </c>
      <c r="F1778" s="21" t="str">
        <f t="shared" si="228"/>
        <v>亚</v>
      </c>
      <c r="G1778" s="21" t="str">
        <f>INDEX( {"body","discipline","area","topic","point"},MATCH(E1778,{"知识体","知识域","知识区","知识主题","知识点"},0))</f>
        <v>point</v>
      </c>
      <c r="H1778" s="21" t="str">
        <f>INDEX( {"super","just","sub","infras"},MATCH(F1778,{"超","恰","亚","次"},0))</f>
        <v>sub</v>
      </c>
      <c r="I1778" s="21">
        <f>MATCH(E1778,{"知识体","知识域","知识区","知识主题","知识点"},0)-1</f>
        <v>4</v>
      </c>
      <c r="J1778" s="21">
        <f>MATCH(F1778,{"超","恰","亚","次"},0)-1</f>
        <v>2</v>
      </c>
      <c r="K1778" s="21" t="str">
        <f t="shared" si="229"/>
        <v>政治</v>
      </c>
      <c r="L1778" s="26" t="s">
        <v>2582</v>
      </c>
      <c r="M1778" s="23"/>
      <c r="N1778" s="23"/>
      <c r="O1778" s="24" t="str">
        <f t="shared" si="231"/>
        <v xml:space="preserve">
  - 
    name:  储蓄、债券、股票、商业保险几种投资方式的比较
    title:  储蓄、债券、股票、商业保险几种投资方式的比较
    description: 
    koLyro: point
    koLyri:  sub
    son: </v>
      </c>
      <c r="P1778" s="27" t="str">
        <f t="shared" si="230"/>
        <v xml:space="preserve">
            - 
              name:  储蓄、债券、股票、商业保险几种投资方式的比较
              title:  储蓄、债券、股票、商业保险几种投资方式的比较
              description: 
              koLyro: point
              koLyri:  sub
              son: </v>
      </c>
    </row>
    <row r="1779" spans="1:16" ht="15" customHeight="1">
      <c r="A1779" s="20">
        <f t="shared" si="224"/>
        <v>3</v>
      </c>
      <c r="B1779" s="21" t="str">
        <f t="shared" si="225"/>
        <v>知识主题</v>
      </c>
      <c r="C1779" s="21" t="str">
        <f t="shared" si="226"/>
        <v>综合探究 做好就业与自主创业准备</v>
      </c>
      <c r="D1779" s="21" t="str">
        <f>IFERROR(IF(I1779=1,INDEX( {"chinese","english","math","physics","chemistry","biology","politics","history","geography"},MATCH(C1779,{"语文","英语","数学","物理","化学","生物","政治","历史","地理"},0)),IF(I1779=2,INDEX(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1779,{"单项选择","阅读理解","信息匹配","完形填空","短文填空","单句填空","短文改错","单句改错","句型转换","翻译短语","翻译句子","词汇/短语及固搭","完成句子","听力"},0)),"")), "")</f>
        <v/>
      </c>
      <c r="E1779" s="21" t="str">
        <f t="shared" si="227"/>
        <v>知识主题</v>
      </c>
      <c r="F1779" s="21" t="str">
        <f t="shared" si="228"/>
        <v>恰</v>
      </c>
      <c r="G1779" s="21" t="str">
        <f>INDEX( {"body","discipline","area","topic","point"},MATCH(E1779,{"知识体","知识域","知识区","知识主题","知识点"},0))</f>
        <v>topic</v>
      </c>
      <c r="H1779" s="21" t="str">
        <f>INDEX( {"super","just","sub","infras"},MATCH(F1779,{"超","恰","亚","次"},0))</f>
        <v>just</v>
      </c>
      <c r="I1779" s="21">
        <f>MATCH(E1779,{"知识体","知识域","知识区","知识主题","知识点"},0)-1</f>
        <v>3</v>
      </c>
      <c r="J1779" s="21">
        <f>MATCH(F1779,{"超","恰","亚","次"},0)-1</f>
        <v>1</v>
      </c>
      <c r="K1779" s="21" t="str">
        <f t="shared" si="229"/>
        <v>政治</v>
      </c>
      <c r="L1779" s="26" t="s">
        <v>2583</v>
      </c>
      <c r="M1779" s="23"/>
      <c r="N1779" s="23"/>
      <c r="O1779" s="24" t="str">
        <f t="shared" si="231"/>
        <v xml:space="preserve">
  - 
    name:  综合探究 做好就业与自主创业准备
    title:  综合探究 做好就业与自主创业准备
    description: 
    koLyro: topic
    koLyri:  just
    son: </v>
      </c>
      <c r="P1779" s="27" t="str">
        <f t="shared" si="230"/>
        <v xml:space="preserve">
        - 
          name:  综合探究 做好就业与自主创业准备
          title:  综合探究 做好就业与自主创业准备
          description: 
          koLyro: topic
          koLyri:  just
          son: </v>
      </c>
    </row>
    <row r="1780" spans="1:16" ht="15" customHeight="1">
      <c r="A1780" s="20">
        <f t="shared" si="224"/>
        <v>4</v>
      </c>
      <c r="B1780" s="21" t="str">
        <f t="shared" si="225"/>
        <v>知识点</v>
      </c>
      <c r="C1780" s="21" t="str">
        <f t="shared" si="226"/>
        <v>就业与自主创业</v>
      </c>
      <c r="D1780" s="21" t="str">
        <f>IFERROR(IF(I1780=1,INDEX( {"chinese","english","math","physics","chemistry","biology","politics","history","geography"},MATCH(C1780,{"语文","英语","数学","物理","化学","生物","政治","历史","地理"},0)),IF(I1780=2,INDEX(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1780,{"单项选择","阅读理解","信息匹配","完形填空","短文填空","单句填空","短文改错","单句改错","句型转换","翻译短语","翻译句子","词汇/短语及固搭","完成句子","听力"},0)),"")), "")</f>
        <v/>
      </c>
      <c r="E1780" s="21" t="str">
        <f t="shared" si="227"/>
        <v>知识点</v>
      </c>
      <c r="F1780" s="21" t="str">
        <f t="shared" si="228"/>
        <v>恰</v>
      </c>
      <c r="G1780" s="21" t="str">
        <f>INDEX( {"body","discipline","area","topic","point"},MATCH(E1780,{"知识体","知识域","知识区","知识主题","知识点"},0))</f>
        <v>point</v>
      </c>
      <c r="H1780" s="21" t="str">
        <f>INDEX( {"super","just","sub","infras"},MATCH(F1780,{"超","恰","亚","次"},0))</f>
        <v>just</v>
      </c>
      <c r="I1780" s="21">
        <f>MATCH(E1780,{"知识体","知识域","知识区","知识主题","知识点"},0)-1</f>
        <v>4</v>
      </c>
      <c r="J1780" s="21">
        <f>MATCH(F1780,{"超","恰","亚","次"},0)-1</f>
        <v>1</v>
      </c>
      <c r="K1780" s="21" t="str">
        <f t="shared" si="229"/>
        <v>政治</v>
      </c>
      <c r="L1780" s="26" t="s">
        <v>2584</v>
      </c>
      <c r="M1780" s="23"/>
      <c r="N1780" s="23"/>
      <c r="O1780" s="24" t="str">
        <f t="shared" si="231"/>
        <v xml:space="preserve">
  - 
    name:  就业与自主创业
    title:  就业与自主创业
    description: 
    koLyro: point
    koLyri:  just
    son: </v>
      </c>
      <c r="P1780" s="27" t="str">
        <f t="shared" si="230"/>
        <v xml:space="preserve">
          - 
            name:  就业与自主创业
            title:  就业与自主创业
            description: 
            koLyro: point
            koLyri:  just
            son: </v>
      </c>
    </row>
    <row r="1781" spans="1:16" ht="15" customHeight="1">
      <c r="A1781" s="20">
        <f t="shared" si="224"/>
        <v>2</v>
      </c>
      <c r="B1781" s="21" t="str">
        <f t="shared" si="225"/>
        <v>知识区</v>
      </c>
      <c r="C1781" s="21" t="str">
        <f t="shared" si="226"/>
        <v>经济生活3.收入与分配</v>
      </c>
      <c r="D1781" s="21" t="str">
        <f>IFERROR(IF(I1781=1,INDEX( {"chinese","english","math","physics","chemistry","biology","politics","history","geography"},MATCH(C1781,{"语文","英语","数学","物理","化学","生物","政治","历史","地理"},0)),IF(I1781=2,INDEX(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1781,{"单项选择","阅读理解","信息匹配","完形填空","短文填空","单句填空","短文改错","单句改错","句型转换","翻译短语","翻译句子","词汇/短语及固搭","完成句子","听力"},0)),"")), "")</f>
        <v/>
      </c>
      <c r="E1781" s="21" t="str">
        <f t="shared" si="227"/>
        <v>知识区</v>
      </c>
      <c r="F1781" s="21" t="str">
        <f t="shared" si="228"/>
        <v>恰</v>
      </c>
      <c r="G1781" s="21" t="str">
        <f>INDEX( {"body","discipline","area","topic","point"},MATCH(E1781,{"知识体","知识域","知识区","知识主题","知识点"},0))</f>
        <v>area</v>
      </c>
      <c r="H1781" s="21" t="str">
        <f>INDEX( {"super","just","sub","infras"},MATCH(F1781,{"超","恰","亚","次"},0))</f>
        <v>just</v>
      </c>
      <c r="I1781" s="21">
        <f>MATCH(E1781,{"知识体","知识域","知识区","知识主题","知识点"},0)-1</f>
        <v>2</v>
      </c>
      <c r="J1781" s="21">
        <f>MATCH(F1781,{"超","恰","亚","次"},0)-1</f>
        <v>1</v>
      </c>
      <c r="K1781" s="21" t="str">
        <f t="shared" si="229"/>
        <v>政治</v>
      </c>
      <c r="L1781" s="26" t="s">
        <v>5118</v>
      </c>
      <c r="M1781" s="23"/>
      <c r="N1781" s="23"/>
      <c r="O1781" s="24" t="str">
        <f t="shared" si="231"/>
        <v xml:space="preserve">
  - 
    name:  经济生活3.收入与分配
    title:  经济生活3.收入与分配
    description: 
    koLyro: area
    koLyri:  just
    son: </v>
      </c>
      <c r="P1781" s="27" t="str">
        <f t="shared" si="230"/>
        <v xml:space="preserve">
      - 
        name:  经济生活3.收入与分配
        title:  经济生活3.收入与分配
        description: 
        koLyro: area
        koLyri:  just
        son: </v>
      </c>
    </row>
    <row r="1782" spans="1:16" ht="15" customHeight="1">
      <c r="A1782" s="20">
        <f t="shared" si="224"/>
        <v>3</v>
      </c>
      <c r="B1782" s="21" t="str">
        <f t="shared" si="225"/>
        <v>知识主题</v>
      </c>
      <c r="C1782" s="21" t="str">
        <f t="shared" si="226"/>
        <v>1.7个人收入的分配</v>
      </c>
      <c r="D1782" s="21" t="str">
        <f>IFERROR(IF(I1782=1,INDEX( {"chinese","english","math","physics","chemistry","biology","politics","history","geography"},MATCH(C1782,{"语文","英语","数学","物理","化学","生物","政治","历史","地理"},0)),IF(I1782=2,INDEX(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1782,{"单项选择","阅读理解","信息匹配","完形填空","短文填空","单句填空","短文改错","单句改错","句型转换","翻译短语","翻译句子","词汇/短语及固搭","完成句子","听力"},0)),"")), "")</f>
        <v/>
      </c>
      <c r="E1782" s="21" t="str">
        <f t="shared" si="227"/>
        <v>知识主题</v>
      </c>
      <c r="F1782" s="21" t="str">
        <f t="shared" si="228"/>
        <v>恰</v>
      </c>
      <c r="G1782" s="21" t="str">
        <f>INDEX( {"body","discipline","area","topic","point"},MATCH(E1782,{"知识体","知识域","知识区","知识主题","知识点"},0))</f>
        <v>topic</v>
      </c>
      <c r="H1782" s="21" t="str">
        <f>INDEX( {"super","just","sub","infras"},MATCH(F1782,{"超","恰","亚","次"},0))</f>
        <v>just</v>
      </c>
      <c r="I1782" s="21">
        <f>MATCH(E1782,{"知识体","知识域","知识区","知识主题","知识点"},0)-1</f>
        <v>3</v>
      </c>
      <c r="J1782" s="21">
        <f>MATCH(F1782,{"超","恰","亚","次"},0)-1</f>
        <v>1</v>
      </c>
      <c r="K1782" s="21" t="str">
        <f t="shared" si="229"/>
        <v>政治</v>
      </c>
      <c r="L1782" s="26" t="s">
        <v>5119</v>
      </c>
      <c r="M1782" s="23"/>
      <c r="N1782" s="23"/>
      <c r="O1782" s="24" t="str">
        <f t="shared" si="231"/>
        <v xml:space="preserve">
  - 
    name:  1.7个人收入的分配
    title:  1.7个人收入的分配
    description: 
    koLyro: topic
    koLyri:  just
    son: </v>
      </c>
      <c r="P1782" s="27" t="str">
        <f t="shared" si="230"/>
        <v xml:space="preserve">
        - 
          name:  1.7个人收入的分配
          title:  1.7个人收入的分配
          description: 
          koLyro: topic
          koLyri:  just
          son: </v>
      </c>
    </row>
    <row r="1783" spans="1:16" ht="15" customHeight="1">
      <c r="A1783" s="20">
        <f t="shared" si="224"/>
        <v>4</v>
      </c>
      <c r="B1783" s="21" t="str">
        <f t="shared" si="225"/>
        <v>知识点</v>
      </c>
      <c r="C1783" s="21" t="str">
        <f t="shared" si="226"/>
        <v>按劳分配为主体、多种分配方式并存</v>
      </c>
      <c r="D1783" s="21" t="str">
        <f>IFERROR(IF(I1783=1,INDEX( {"chinese","english","math","physics","chemistry","biology","politics","history","geography"},MATCH(C1783,{"语文","英语","数学","物理","化学","生物","政治","历史","地理"},0)),IF(I1783=2,INDEX(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1783,{"单项选择","阅读理解","信息匹配","完形填空","短文填空","单句填空","短文改错","单句改错","句型转换","翻译短语","翻译句子","词汇/短语及固搭","完成句子","听力"},0)),"")), "")</f>
        <v/>
      </c>
      <c r="E1783" s="21" t="str">
        <f t="shared" si="227"/>
        <v>知识点</v>
      </c>
      <c r="F1783" s="21" t="str">
        <f t="shared" si="228"/>
        <v>恰</v>
      </c>
      <c r="G1783" s="21" t="str">
        <f>INDEX( {"body","discipline","area","topic","point"},MATCH(E1783,{"知识体","知识域","知识区","知识主题","知识点"},0))</f>
        <v>point</v>
      </c>
      <c r="H1783" s="21" t="str">
        <f>INDEX( {"super","just","sub","infras"},MATCH(F1783,{"超","恰","亚","次"},0))</f>
        <v>just</v>
      </c>
      <c r="I1783" s="21">
        <f>MATCH(E1783,{"知识体","知识域","知识区","知识主题","知识点"},0)-1</f>
        <v>4</v>
      </c>
      <c r="J1783" s="21">
        <f>MATCH(F1783,{"超","恰","亚","次"},0)-1</f>
        <v>1</v>
      </c>
      <c r="K1783" s="21" t="str">
        <f t="shared" si="229"/>
        <v>政治</v>
      </c>
      <c r="L1783" s="26" t="s">
        <v>2585</v>
      </c>
      <c r="M1783" s="23"/>
      <c r="N1783" s="23"/>
      <c r="O1783" s="24" t="str">
        <f t="shared" si="231"/>
        <v xml:space="preserve">
  - 
    name:  按劳分配为主体、多种分配方式并存
    title:  按劳分配为主体、多种分配方式并存
    description: 
    koLyro: point
    koLyri:  just
    son: </v>
      </c>
      <c r="P1783" s="27" t="str">
        <f t="shared" si="230"/>
        <v xml:space="preserve">
          - 
            name:  按劳分配为主体、多种分配方式并存
            title:  按劳分配为主体、多种分配方式并存
            description: 
            koLyro: point
            koLyri:  just
            son: </v>
      </c>
    </row>
    <row r="1784" spans="1:16" ht="15" customHeight="1">
      <c r="A1784" s="20">
        <f t="shared" si="224"/>
        <v>5</v>
      </c>
      <c r="B1784" s="21" t="str">
        <f t="shared" si="225"/>
        <v>知识亚点</v>
      </c>
      <c r="C1784" s="21" t="str">
        <f t="shared" si="226"/>
        <v>我国的分配制度的客观必然性</v>
      </c>
      <c r="D1784" s="21" t="str">
        <f>IFERROR(IF(I1784=1,INDEX( {"chinese","english","math","physics","chemistry","biology","politics","history","geography"},MATCH(C1784,{"语文","英语","数学","物理","化学","生物","政治","历史","地理"},0)),IF(I1784=2,INDEX(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1784,{"单项选择","阅读理解","信息匹配","完形填空","短文填空","单句填空","短文改错","单句改错","句型转换","翻译短语","翻译句子","词汇/短语及固搭","完成句子","听力"},0)),"")), "")</f>
        <v/>
      </c>
      <c r="E1784" s="21" t="str">
        <f t="shared" si="227"/>
        <v>知识点</v>
      </c>
      <c r="F1784" s="21" t="str">
        <f t="shared" si="228"/>
        <v>亚</v>
      </c>
      <c r="G1784" s="21" t="str">
        <f>INDEX( {"body","discipline","area","topic","point"},MATCH(E1784,{"知识体","知识域","知识区","知识主题","知识点"},0))</f>
        <v>point</v>
      </c>
      <c r="H1784" s="21" t="str">
        <f>INDEX( {"super","just","sub","infras"},MATCH(F1784,{"超","恰","亚","次"},0))</f>
        <v>sub</v>
      </c>
      <c r="I1784" s="21">
        <f>MATCH(E1784,{"知识体","知识域","知识区","知识主题","知识点"},0)-1</f>
        <v>4</v>
      </c>
      <c r="J1784" s="21">
        <f>MATCH(F1784,{"超","恰","亚","次"},0)-1</f>
        <v>2</v>
      </c>
      <c r="K1784" s="21" t="str">
        <f t="shared" si="229"/>
        <v>政治</v>
      </c>
      <c r="L1784" s="26" t="s">
        <v>2586</v>
      </c>
      <c r="M1784" s="23"/>
      <c r="N1784" s="23"/>
      <c r="O1784" s="24" t="str">
        <f t="shared" si="231"/>
        <v xml:space="preserve">
  - 
    name:  我国的分配制度的客观必然性
    title:  我国的分配制度的客观必然性
    description: 
    koLyro: point
    koLyri:  sub
    son: </v>
      </c>
      <c r="P1784" s="27" t="str">
        <f t="shared" si="230"/>
        <v xml:space="preserve">
            - 
              name:  我国的分配制度的客观必然性
              title:  我国的分配制度的客观必然性
              description: 
              koLyro: point
              koLyri:  sub
              son: </v>
      </c>
    </row>
    <row r="1785" spans="1:16" ht="15" customHeight="1">
      <c r="A1785" s="20">
        <f t="shared" si="224"/>
        <v>5</v>
      </c>
      <c r="B1785" s="21" t="str">
        <f t="shared" si="225"/>
        <v>知识亚点</v>
      </c>
      <c r="C1785" s="21" t="str">
        <f t="shared" si="226"/>
        <v>按劳分配的基本内容和作用</v>
      </c>
      <c r="D1785" s="21" t="str">
        <f>IFERROR(IF(I1785=1,INDEX( {"chinese","english","math","physics","chemistry","biology","politics","history","geography"},MATCH(C1785,{"语文","英语","数学","物理","化学","生物","政治","历史","地理"},0)),IF(I1785=2,INDEX(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1785,{"单项选择","阅读理解","信息匹配","完形填空","短文填空","单句填空","短文改错","单句改错","句型转换","翻译短语","翻译句子","词汇/短语及固搭","完成句子","听力"},0)),"")), "")</f>
        <v/>
      </c>
      <c r="E1785" s="21" t="str">
        <f t="shared" si="227"/>
        <v>知识点</v>
      </c>
      <c r="F1785" s="21" t="str">
        <f t="shared" si="228"/>
        <v>亚</v>
      </c>
      <c r="G1785" s="21" t="str">
        <f>INDEX( {"body","discipline","area","topic","point"},MATCH(E1785,{"知识体","知识域","知识区","知识主题","知识点"},0))</f>
        <v>point</v>
      </c>
      <c r="H1785" s="21" t="str">
        <f>INDEX( {"super","just","sub","infras"},MATCH(F1785,{"超","恰","亚","次"},0))</f>
        <v>sub</v>
      </c>
      <c r="I1785" s="21">
        <f>MATCH(E1785,{"知识体","知识域","知识区","知识主题","知识点"},0)-1</f>
        <v>4</v>
      </c>
      <c r="J1785" s="21">
        <f>MATCH(F1785,{"超","恰","亚","次"},0)-1</f>
        <v>2</v>
      </c>
      <c r="K1785" s="21" t="str">
        <f t="shared" si="229"/>
        <v>政治</v>
      </c>
      <c r="L1785" s="26" t="s">
        <v>2587</v>
      </c>
      <c r="M1785" s="23"/>
      <c r="N1785" s="23"/>
      <c r="O1785" s="24" t="str">
        <f t="shared" si="231"/>
        <v xml:space="preserve">
  - 
    name:  按劳分配的基本内容和作用
    title:  按劳分配的基本内容和作用
    description: 
    koLyro: point
    koLyri:  sub
    son: </v>
      </c>
      <c r="P1785" s="27" t="str">
        <f t="shared" si="230"/>
        <v xml:space="preserve">
            - 
              name:  按劳分配的基本内容和作用
              title:  按劳分配的基本内容和作用
              description: 
              koLyro: point
              koLyri:  sub
              son: </v>
      </c>
    </row>
    <row r="1786" spans="1:16" ht="15" customHeight="1">
      <c r="A1786" s="20">
        <f t="shared" si="224"/>
        <v>5</v>
      </c>
      <c r="B1786" s="21" t="str">
        <f t="shared" si="225"/>
        <v>知识亚点</v>
      </c>
      <c r="C1786" s="21" t="str">
        <f t="shared" si="226"/>
        <v>按生产要素分配</v>
      </c>
      <c r="D1786" s="21" t="str">
        <f>IFERROR(IF(I1786=1,INDEX( {"chinese","english","math","physics","chemistry","biology","politics","history","geography"},MATCH(C1786,{"语文","英语","数学","物理","化学","生物","政治","历史","地理"},0)),IF(I1786=2,INDEX(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1786,{"单项选择","阅读理解","信息匹配","完形填空","短文填空","单句填空","短文改错","单句改错","句型转换","翻译短语","翻译句子","词汇/短语及固搭","完成句子","听力"},0)),"")), "")</f>
        <v/>
      </c>
      <c r="E1786" s="21" t="str">
        <f t="shared" si="227"/>
        <v>知识点</v>
      </c>
      <c r="F1786" s="21" t="str">
        <f t="shared" si="228"/>
        <v>亚</v>
      </c>
      <c r="G1786" s="21" t="str">
        <f>INDEX( {"body","discipline","area","topic","point"},MATCH(E1786,{"知识体","知识域","知识区","知识主题","知识点"},0))</f>
        <v>point</v>
      </c>
      <c r="H1786" s="21" t="str">
        <f>INDEX( {"super","just","sub","infras"},MATCH(F1786,{"超","恰","亚","次"},0))</f>
        <v>sub</v>
      </c>
      <c r="I1786" s="21">
        <f>MATCH(E1786,{"知识体","知识域","知识区","知识主题","知识点"},0)-1</f>
        <v>4</v>
      </c>
      <c r="J1786" s="21">
        <f>MATCH(F1786,{"超","恰","亚","次"},0)-1</f>
        <v>2</v>
      </c>
      <c r="K1786" s="21" t="str">
        <f t="shared" si="229"/>
        <v>政治</v>
      </c>
      <c r="L1786" s="26" t="s">
        <v>2588</v>
      </c>
      <c r="M1786" s="23"/>
      <c r="N1786" s="23"/>
      <c r="O1786" s="24" t="str">
        <f t="shared" si="231"/>
        <v xml:space="preserve">
  - 
    name:  按生产要素分配
    title:  按生产要素分配
    description: 
    koLyro: point
    koLyri:  sub
    son: </v>
      </c>
      <c r="P1786" s="27" t="str">
        <f t="shared" si="230"/>
        <v xml:space="preserve">
            - 
              name:  按生产要素分配
              title:  按生产要素分配
              description: 
              koLyro: point
              koLyri:  sub
              son: </v>
      </c>
    </row>
    <row r="1787" spans="1:16" ht="15" customHeight="1">
      <c r="A1787" s="20">
        <f t="shared" si="224"/>
        <v>4</v>
      </c>
      <c r="B1787" s="21" t="str">
        <f t="shared" si="225"/>
        <v>知识点</v>
      </c>
      <c r="C1787" s="21" t="str">
        <f t="shared" si="226"/>
        <v>收入分配与社会公平</v>
      </c>
      <c r="D1787" s="21" t="str">
        <f>IFERROR(IF(I1787=1,INDEX( {"chinese","english","math","physics","chemistry","biology","politics","history","geography"},MATCH(C1787,{"语文","英语","数学","物理","化学","生物","政治","历史","地理"},0)),IF(I1787=2,INDEX(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1787,{"单项选择","阅读理解","信息匹配","完形填空","短文填空","单句填空","短文改错","单句改错","句型转换","翻译短语","翻译句子","词汇/短语及固搭","完成句子","听力"},0)),"")), "")</f>
        <v/>
      </c>
      <c r="E1787" s="21" t="str">
        <f t="shared" si="227"/>
        <v>知识点</v>
      </c>
      <c r="F1787" s="21" t="str">
        <f t="shared" si="228"/>
        <v>恰</v>
      </c>
      <c r="G1787" s="21" t="str">
        <f>INDEX( {"body","discipline","area","topic","point"},MATCH(E1787,{"知识体","知识域","知识区","知识主题","知识点"},0))</f>
        <v>point</v>
      </c>
      <c r="H1787" s="21" t="str">
        <f>INDEX( {"super","just","sub","infras"},MATCH(F1787,{"超","恰","亚","次"},0))</f>
        <v>just</v>
      </c>
      <c r="I1787" s="21">
        <f>MATCH(E1787,{"知识体","知识域","知识区","知识主题","知识点"},0)-1</f>
        <v>4</v>
      </c>
      <c r="J1787" s="21">
        <f>MATCH(F1787,{"超","恰","亚","次"},0)-1</f>
        <v>1</v>
      </c>
      <c r="K1787" s="21" t="str">
        <f t="shared" si="229"/>
        <v>政治</v>
      </c>
      <c r="L1787" s="26" t="s">
        <v>2589</v>
      </c>
      <c r="M1787" s="23"/>
      <c r="N1787" s="23"/>
      <c r="O1787" s="24" t="str">
        <f t="shared" si="231"/>
        <v xml:space="preserve">
  - 
    name:  收入分配与社会公平
    title:  收入分配与社会公平
    description: 
    koLyro: point
    koLyri:  just
    son: </v>
      </c>
      <c r="P1787" s="27" t="str">
        <f t="shared" si="230"/>
        <v xml:space="preserve">
          - 
            name:  收入分配与社会公平
            title:  收入分配与社会公平
            description: 
            koLyro: point
            koLyri:  just
            son: </v>
      </c>
    </row>
    <row r="1788" spans="1:16" ht="15" customHeight="1">
      <c r="A1788" s="20">
        <f t="shared" si="224"/>
        <v>5</v>
      </c>
      <c r="B1788" s="21" t="str">
        <f t="shared" si="225"/>
        <v>知识亚点</v>
      </c>
      <c r="C1788" s="21" t="str">
        <f t="shared" si="226"/>
        <v>基尼系数与洛伦茨曲线</v>
      </c>
      <c r="D1788" s="21" t="str">
        <f>IFERROR(IF(I1788=1,INDEX( {"chinese","english","math","physics","chemistry","biology","politics","history","geography"},MATCH(C1788,{"语文","英语","数学","物理","化学","生物","政治","历史","地理"},0)),IF(I1788=2,INDEX(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1788,{"单项选择","阅读理解","信息匹配","完形填空","短文填空","单句填空","短文改错","单句改错","句型转换","翻译短语","翻译句子","词汇/短语及固搭","完成句子","听力"},0)),"")), "")</f>
        <v/>
      </c>
      <c r="E1788" s="21" t="str">
        <f t="shared" si="227"/>
        <v>知识点</v>
      </c>
      <c r="F1788" s="21" t="str">
        <f t="shared" si="228"/>
        <v>亚</v>
      </c>
      <c r="G1788" s="21" t="str">
        <f>INDEX( {"body","discipline","area","topic","point"},MATCH(E1788,{"知识体","知识域","知识区","知识主题","知识点"},0))</f>
        <v>point</v>
      </c>
      <c r="H1788" s="21" t="str">
        <f>INDEX( {"super","just","sub","infras"},MATCH(F1788,{"超","恰","亚","次"},0))</f>
        <v>sub</v>
      </c>
      <c r="I1788" s="21">
        <f>MATCH(E1788,{"知识体","知识域","知识区","知识主题","知识点"},0)-1</f>
        <v>4</v>
      </c>
      <c r="J1788" s="21">
        <f>MATCH(F1788,{"超","恰","亚","次"},0)-1</f>
        <v>2</v>
      </c>
      <c r="K1788" s="21" t="str">
        <f t="shared" si="229"/>
        <v>政治</v>
      </c>
      <c r="L1788" s="26" t="s">
        <v>2590</v>
      </c>
      <c r="M1788" s="23"/>
      <c r="N1788" s="23"/>
      <c r="O1788" s="24" t="str">
        <f t="shared" si="231"/>
        <v xml:space="preserve">
  - 
    name:  基尼系数与洛伦茨曲线
    title:  基尼系数与洛伦茨曲线
    description: 
    koLyro: point
    koLyri:  sub
    son: </v>
      </c>
      <c r="P1788" s="27" t="str">
        <f t="shared" si="230"/>
        <v xml:space="preserve">
            - 
              name:  基尼系数与洛伦茨曲线
              title:  基尼系数与洛伦茨曲线
              description: 
              koLyro: point
              koLyri:  sub
              son: </v>
      </c>
    </row>
    <row r="1789" spans="1:16" ht="15" customHeight="1">
      <c r="A1789" s="20">
        <f t="shared" si="224"/>
        <v>5</v>
      </c>
      <c r="B1789" s="21" t="str">
        <f t="shared" si="225"/>
        <v>知识亚点</v>
      </c>
      <c r="C1789" s="21" t="str">
        <f t="shared" si="226"/>
        <v>初次分配与再分配</v>
      </c>
      <c r="D1789" s="21" t="str">
        <f>IFERROR(IF(I1789=1,INDEX( {"chinese","english","math","physics","chemistry","biology","politics","history","geography"},MATCH(C1789,{"语文","英语","数学","物理","化学","生物","政治","历史","地理"},0)),IF(I1789=2,INDEX(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1789,{"单项选择","阅读理解","信息匹配","完形填空","短文填空","单句填空","短文改错","单句改错","句型转换","翻译短语","翻译句子","词汇/短语及固搭","完成句子","听力"},0)),"")), "")</f>
        <v/>
      </c>
      <c r="E1789" s="21" t="str">
        <f t="shared" si="227"/>
        <v>知识点</v>
      </c>
      <c r="F1789" s="21" t="str">
        <f t="shared" si="228"/>
        <v>亚</v>
      </c>
      <c r="G1789" s="21" t="str">
        <f>INDEX( {"body","discipline","area","topic","point"},MATCH(E1789,{"知识体","知识域","知识区","知识主题","知识点"},0))</f>
        <v>point</v>
      </c>
      <c r="H1789" s="21" t="str">
        <f>INDEX( {"super","just","sub","infras"},MATCH(F1789,{"超","恰","亚","次"},0))</f>
        <v>sub</v>
      </c>
      <c r="I1789" s="21">
        <f>MATCH(E1789,{"知识体","知识域","知识区","知识主题","知识点"},0)-1</f>
        <v>4</v>
      </c>
      <c r="J1789" s="21">
        <f>MATCH(F1789,{"超","恰","亚","次"},0)-1</f>
        <v>2</v>
      </c>
      <c r="K1789" s="21" t="str">
        <f t="shared" si="229"/>
        <v>政治</v>
      </c>
      <c r="L1789" s="26" t="s">
        <v>2591</v>
      </c>
      <c r="M1789" s="23"/>
      <c r="N1789" s="23"/>
      <c r="O1789" s="24" t="str">
        <f t="shared" si="231"/>
        <v xml:space="preserve">
  - 
    name:  初次分配与再分配
    title:  初次分配与再分配
    description: 
    koLyro: point
    koLyri:  sub
    son: </v>
      </c>
      <c r="P1789" s="27" t="str">
        <f t="shared" si="230"/>
        <v xml:space="preserve">
            - 
              name:  初次分配与再分配
              title:  初次分配与再分配
              description: 
              koLyro: point
              koLyri:  sub
              son: </v>
      </c>
    </row>
    <row r="1790" spans="1:16" ht="15" customHeight="1">
      <c r="A1790" s="20">
        <f t="shared" si="224"/>
        <v>5</v>
      </c>
      <c r="B1790" s="21" t="str">
        <f t="shared" si="225"/>
        <v>知识亚点</v>
      </c>
      <c r="C1790" s="21" t="str">
        <f t="shared" si="226"/>
        <v>实现社会公平的措施</v>
      </c>
      <c r="D1790" s="21" t="str">
        <f>IFERROR(IF(I1790=1,INDEX( {"chinese","english","math","physics","chemistry","biology","politics","history","geography"},MATCH(C1790,{"语文","英语","数学","物理","化学","生物","政治","历史","地理"},0)),IF(I1790=2,INDEX(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1790,{"单项选择","阅读理解","信息匹配","完形填空","短文填空","单句填空","短文改错","单句改错","句型转换","翻译短语","翻译句子","词汇/短语及固搭","完成句子","听力"},0)),"")), "")</f>
        <v/>
      </c>
      <c r="E1790" s="21" t="str">
        <f t="shared" si="227"/>
        <v>知识点</v>
      </c>
      <c r="F1790" s="21" t="str">
        <f t="shared" si="228"/>
        <v>亚</v>
      </c>
      <c r="G1790" s="21" t="str">
        <f>INDEX( {"body","discipline","area","topic","point"},MATCH(E1790,{"知识体","知识域","知识区","知识主题","知识点"},0))</f>
        <v>point</v>
      </c>
      <c r="H1790" s="21" t="str">
        <f>INDEX( {"super","just","sub","infras"},MATCH(F1790,{"超","恰","亚","次"},0))</f>
        <v>sub</v>
      </c>
      <c r="I1790" s="21">
        <f>MATCH(E1790,{"知识体","知识域","知识区","知识主题","知识点"},0)-1</f>
        <v>4</v>
      </c>
      <c r="J1790" s="21">
        <f>MATCH(F1790,{"超","恰","亚","次"},0)-1</f>
        <v>2</v>
      </c>
      <c r="K1790" s="21" t="str">
        <f t="shared" si="229"/>
        <v>政治</v>
      </c>
      <c r="L1790" s="26" t="s">
        <v>2592</v>
      </c>
      <c r="M1790" s="23"/>
      <c r="N1790" s="23"/>
      <c r="O1790" s="24" t="str">
        <f t="shared" si="231"/>
        <v xml:space="preserve">
  - 
    name:  实现社会公平的措施
    title:  实现社会公平的措施
    description: 
    koLyro: point
    koLyri:  sub
    son: </v>
      </c>
      <c r="P1790" s="27" t="str">
        <f t="shared" si="230"/>
        <v xml:space="preserve">
            - 
              name:  实现社会公平的措施
              title:  实现社会公平的措施
              description: 
              koLyro: point
              koLyri:  sub
              son: </v>
      </c>
    </row>
    <row r="1791" spans="1:16" ht="15" customHeight="1">
      <c r="A1791" s="20">
        <f t="shared" si="224"/>
        <v>3</v>
      </c>
      <c r="B1791" s="21" t="str">
        <f t="shared" si="225"/>
        <v>知识主题</v>
      </c>
      <c r="C1791" s="21" t="str">
        <f t="shared" si="226"/>
        <v>1.8财政与税收</v>
      </c>
      <c r="D1791" s="21" t="str">
        <f>IFERROR(IF(I1791=1,INDEX( {"chinese","english","math","physics","chemistry","biology","politics","history","geography"},MATCH(C1791,{"语文","英语","数学","物理","化学","生物","政治","历史","地理"},0)),IF(I1791=2,INDEX(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1791,{"单项选择","阅读理解","信息匹配","完形填空","短文填空","单句填空","短文改错","单句改错","句型转换","翻译短语","翻译句子","词汇/短语及固搭","完成句子","听力"},0)),"")), "")</f>
        <v/>
      </c>
      <c r="E1791" s="21" t="str">
        <f t="shared" si="227"/>
        <v>知识主题</v>
      </c>
      <c r="F1791" s="21" t="str">
        <f t="shared" si="228"/>
        <v>恰</v>
      </c>
      <c r="G1791" s="21" t="str">
        <f>INDEX( {"body","discipline","area","topic","point"},MATCH(E1791,{"知识体","知识域","知识区","知识主题","知识点"},0))</f>
        <v>topic</v>
      </c>
      <c r="H1791" s="21" t="str">
        <f>INDEX( {"super","just","sub","infras"},MATCH(F1791,{"超","恰","亚","次"},0))</f>
        <v>just</v>
      </c>
      <c r="I1791" s="21">
        <f>MATCH(E1791,{"知识体","知识域","知识区","知识主题","知识点"},0)-1</f>
        <v>3</v>
      </c>
      <c r="J1791" s="21">
        <f>MATCH(F1791,{"超","恰","亚","次"},0)-1</f>
        <v>1</v>
      </c>
      <c r="K1791" s="21" t="str">
        <f t="shared" si="229"/>
        <v>政治</v>
      </c>
      <c r="L1791" s="26" t="s">
        <v>5120</v>
      </c>
      <c r="M1791" s="23"/>
      <c r="N1791" s="23"/>
      <c r="O1791" s="24" t="str">
        <f t="shared" si="231"/>
        <v xml:space="preserve">
  - 
    name:  1.8财政与税收
    title:  1.8财政与税收
    description: 
    koLyro: topic
    koLyri:  just
    son: </v>
      </c>
      <c r="P1791" s="27" t="str">
        <f t="shared" si="230"/>
        <v xml:space="preserve">
        - 
          name:  1.8财政与税收
          title:  1.8财政与税收
          description: 
          koLyro: topic
          koLyri:  just
          son: </v>
      </c>
    </row>
    <row r="1792" spans="1:16" ht="15" customHeight="1">
      <c r="A1792" s="20">
        <f t="shared" si="224"/>
        <v>4</v>
      </c>
      <c r="B1792" s="21" t="str">
        <f t="shared" si="225"/>
        <v>知识点</v>
      </c>
      <c r="C1792" s="21" t="str">
        <f t="shared" si="226"/>
        <v>国家财政</v>
      </c>
      <c r="D1792" s="21" t="str">
        <f>IFERROR(IF(I1792=1,INDEX( {"chinese","english","math","physics","chemistry","biology","politics","history","geography"},MATCH(C1792,{"语文","英语","数学","物理","化学","生物","政治","历史","地理"},0)),IF(I1792=2,INDEX(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1792,{"单项选择","阅读理解","信息匹配","完形填空","短文填空","单句填空","短文改错","单句改错","句型转换","翻译短语","翻译句子","词汇/短语及固搭","完成句子","听力"},0)),"")), "")</f>
        <v/>
      </c>
      <c r="E1792" s="21" t="str">
        <f t="shared" si="227"/>
        <v>知识点</v>
      </c>
      <c r="F1792" s="21" t="str">
        <f t="shared" si="228"/>
        <v>恰</v>
      </c>
      <c r="G1792" s="21" t="str">
        <f>INDEX( {"body","discipline","area","topic","point"},MATCH(E1792,{"知识体","知识域","知识区","知识主题","知识点"},0))</f>
        <v>point</v>
      </c>
      <c r="H1792" s="21" t="str">
        <f>INDEX( {"super","just","sub","infras"},MATCH(F1792,{"超","恰","亚","次"},0))</f>
        <v>just</v>
      </c>
      <c r="I1792" s="21">
        <f>MATCH(E1792,{"知识体","知识域","知识区","知识主题","知识点"},0)-1</f>
        <v>4</v>
      </c>
      <c r="J1792" s="21">
        <f>MATCH(F1792,{"超","恰","亚","次"},0)-1</f>
        <v>1</v>
      </c>
      <c r="K1792" s="21" t="str">
        <f t="shared" si="229"/>
        <v>政治</v>
      </c>
      <c r="L1792" s="26" t="s">
        <v>2593</v>
      </c>
      <c r="M1792" s="23"/>
      <c r="N1792" s="23"/>
      <c r="O1792" s="24" t="str">
        <f t="shared" si="231"/>
        <v xml:space="preserve">
  - 
    name:  国家财政
    title:  国家财政
    description: 
    koLyro: point
    koLyri:  just
    son: </v>
      </c>
      <c r="P1792" s="27" t="str">
        <f t="shared" si="230"/>
        <v xml:space="preserve">
          - 
            name:  国家财政
            title:  国家财政
            description: 
            koLyro: point
            koLyri:  just
            son: </v>
      </c>
    </row>
    <row r="1793" spans="1:16" ht="15" customHeight="1">
      <c r="A1793" s="20">
        <f t="shared" si="224"/>
        <v>5</v>
      </c>
      <c r="B1793" s="21" t="str">
        <f t="shared" si="225"/>
        <v>知识亚点</v>
      </c>
      <c r="C1793" s="21" t="str">
        <f t="shared" si="226"/>
        <v>财政的含义</v>
      </c>
      <c r="D1793" s="21" t="str">
        <f>IFERROR(IF(I1793=1,INDEX( {"chinese","english","math","physics","chemistry","biology","politics","history","geography"},MATCH(C1793,{"语文","英语","数学","物理","化学","生物","政治","历史","地理"},0)),IF(I1793=2,INDEX(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1793,{"单项选择","阅读理解","信息匹配","完形填空","短文填空","单句填空","短文改错","单句改错","句型转换","翻译短语","翻译句子","词汇/短语及固搭","完成句子","听力"},0)),"")), "")</f>
        <v/>
      </c>
      <c r="E1793" s="21" t="str">
        <f t="shared" si="227"/>
        <v>知识点</v>
      </c>
      <c r="F1793" s="21" t="str">
        <f t="shared" si="228"/>
        <v>亚</v>
      </c>
      <c r="G1793" s="21" t="str">
        <f>INDEX( {"body","discipline","area","topic","point"},MATCH(E1793,{"知识体","知识域","知识区","知识主题","知识点"},0))</f>
        <v>point</v>
      </c>
      <c r="H1793" s="21" t="str">
        <f>INDEX( {"super","just","sub","infras"},MATCH(F1793,{"超","恰","亚","次"},0))</f>
        <v>sub</v>
      </c>
      <c r="I1793" s="21">
        <f>MATCH(E1793,{"知识体","知识域","知识区","知识主题","知识点"},0)-1</f>
        <v>4</v>
      </c>
      <c r="J1793" s="21">
        <f>MATCH(F1793,{"超","恰","亚","次"},0)-1</f>
        <v>2</v>
      </c>
      <c r="K1793" s="21" t="str">
        <f t="shared" si="229"/>
        <v>政治</v>
      </c>
      <c r="L1793" s="26" t="s">
        <v>2594</v>
      </c>
      <c r="M1793" s="23"/>
      <c r="N1793" s="23"/>
      <c r="O1793" s="24" t="str">
        <f t="shared" si="231"/>
        <v xml:space="preserve">
  - 
    name:  财政的含义
    title:  财政的含义
    description: 
    koLyro: point
    koLyri:  sub
    son: </v>
      </c>
      <c r="P1793" s="27" t="str">
        <f t="shared" si="230"/>
        <v xml:space="preserve">
            - 
              name:  财政的含义
              title:  财政的含义
              description: 
              koLyro: point
              koLyri:  sub
              son: </v>
      </c>
    </row>
    <row r="1794" spans="1:16" ht="15" customHeight="1">
      <c r="A1794" s="20">
        <f t="shared" si="224"/>
        <v>5</v>
      </c>
      <c r="B1794" s="21" t="str">
        <f t="shared" si="225"/>
        <v>知识亚点</v>
      </c>
      <c r="C1794" s="21" t="str">
        <f t="shared" si="226"/>
        <v>财政收入的含义及其来源</v>
      </c>
      <c r="D1794" s="21" t="str">
        <f>IFERROR(IF(I1794=1,INDEX( {"chinese","english","math","physics","chemistry","biology","politics","history","geography"},MATCH(C1794,{"语文","英语","数学","物理","化学","生物","政治","历史","地理"},0)),IF(I1794=2,INDEX(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1794,{"单项选择","阅读理解","信息匹配","完形填空","短文填空","单句填空","短文改错","单句改错","句型转换","翻译短语","翻译句子","词汇/短语及固搭","完成句子","听力"},0)),"")), "")</f>
        <v/>
      </c>
      <c r="E1794" s="21" t="str">
        <f t="shared" si="227"/>
        <v>知识点</v>
      </c>
      <c r="F1794" s="21" t="str">
        <f t="shared" si="228"/>
        <v>亚</v>
      </c>
      <c r="G1794" s="21" t="str">
        <f>INDEX( {"body","discipline","area","topic","point"},MATCH(E1794,{"知识体","知识域","知识区","知识主题","知识点"},0))</f>
        <v>point</v>
      </c>
      <c r="H1794" s="21" t="str">
        <f>INDEX( {"super","just","sub","infras"},MATCH(F1794,{"超","恰","亚","次"},0))</f>
        <v>sub</v>
      </c>
      <c r="I1794" s="21">
        <f>MATCH(E1794,{"知识体","知识域","知识区","知识主题","知识点"},0)-1</f>
        <v>4</v>
      </c>
      <c r="J1794" s="21">
        <f>MATCH(F1794,{"超","恰","亚","次"},0)-1</f>
        <v>2</v>
      </c>
      <c r="K1794" s="21" t="str">
        <f t="shared" si="229"/>
        <v>政治</v>
      </c>
      <c r="L1794" s="26" t="s">
        <v>2595</v>
      </c>
      <c r="M1794" s="23"/>
      <c r="N1794" s="23"/>
      <c r="O1794" s="24" t="str">
        <f t="shared" si="231"/>
        <v xml:space="preserve">
  - 
    name:  财政收入的含义及其来源
    title:  财政收入的含义及其来源
    description: 
    koLyro: point
    koLyri:  sub
    son: </v>
      </c>
      <c r="P1794" s="27" t="str">
        <f t="shared" si="230"/>
        <v xml:space="preserve">
            - 
              name:  财政收入的含义及其来源
              title:  财政收入的含义及其来源
              description: 
              koLyro: point
              koLyri:  sub
              son: </v>
      </c>
    </row>
    <row r="1795" spans="1:16" ht="15" customHeight="1">
      <c r="A1795" s="20">
        <f t="shared" si="224"/>
        <v>5</v>
      </c>
      <c r="B1795" s="21" t="str">
        <f t="shared" si="225"/>
        <v>知识亚点</v>
      </c>
      <c r="C1795" s="21" t="str">
        <f t="shared" si="226"/>
        <v>影响财政收入的因素</v>
      </c>
      <c r="D1795" s="21" t="str">
        <f>IFERROR(IF(I1795=1,INDEX( {"chinese","english","math","physics","chemistry","biology","politics","history","geography"},MATCH(C1795,{"语文","英语","数学","物理","化学","生物","政治","历史","地理"},0)),IF(I1795=2,INDEX(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1795,{"单项选择","阅读理解","信息匹配","完形填空","短文填空","单句填空","短文改错","单句改错","句型转换","翻译短语","翻译句子","词汇/短语及固搭","完成句子","听力"},0)),"")), "")</f>
        <v/>
      </c>
      <c r="E1795" s="21" t="str">
        <f t="shared" si="227"/>
        <v>知识点</v>
      </c>
      <c r="F1795" s="21" t="str">
        <f t="shared" si="228"/>
        <v>亚</v>
      </c>
      <c r="G1795" s="21" t="str">
        <f>INDEX( {"body","discipline","area","topic","point"},MATCH(E1795,{"知识体","知识域","知识区","知识主题","知识点"},0))</f>
        <v>point</v>
      </c>
      <c r="H1795" s="21" t="str">
        <f>INDEX( {"super","just","sub","infras"},MATCH(F1795,{"超","恰","亚","次"},0))</f>
        <v>sub</v>
      </c>
      <c r="I1795" s="21">
        <f>MATCH(E1795,{"知识体","知识域","知识区","知识主题","知识点"},0)-1</f>
        <v>4</v>
      </c>
      <c r="J1795" s="21">
        <f>MATCH(F1795,{"超","恰","亚","次"},0)-1</f>
        <v>2</v>
      </c>
      <c r="K1795" s="21" t="str">
        <f t="shared" si="229"/>
        <v>政治</v>
      </c>
      <c r="L1795" s="26" t="s">
        <v>2596</v>
      </c>
      <c r="M1795" s="23"/>
      <c r="N1795" s="23"/>
      <c r="O1795" s="24" t="str">
        <f t="shared" si="231"/>
        <v xml:space="preserve">
  - 
    name:  影响财政收入的因素
    title:  影响财政收入的因素
    description: 
    koLyro: point
    koLyri:  sub
    son: </v>
      </c>
      <c r="P1795" s="27" t="str">
        <f t="shared" si="230"/>
        <v xml:space="preserve">
            - 
              name:  影响财政收入的因素
              title:  影响财政收入的因素
              description: 
              koLyro: point
              koLyri:  sub
              son: </v>
      </c>
    </row>
    <row r="1796" spans="1:16" ht="15" customHeight="1">
      <c r="A1796" s="20">
        <f t="shared" si="224"/>
        <v>5</v>
      </c>
      <c r="B1796" s="21" t="str">
        <f t="shared" si="225"/>
        <v>知识亚点</v>
      </c>
      <c r="C1796" s="21" t="str">
        <f t="shared" si="226"/>
        <v>财政支出的含义及其种类</v>
      </c>
      <c r="D1796" s="21" t="str">
        <f>IFERROR(IF(I1796=1,INDEX( {"chinese","english","math","physics","chemistry","biology","politics","history","geography"},MATCH(C1796,{"语文","英语","数学","物理","化学","生物","政治","历史","地理"},0)),IF(I1796=2,INDEX(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1796,{"单项选择","阅读理解","信息匹配","完形填空","短文填空","单句填空","短文改错","单句改错","句型转换","翻译短语","翻译句子","词汇/短语及固搭","完成句子","听力"},0)),"")), "")</f>
        <v/>
      </c>
      <c r="E1796" s="21" t="str">
        <f t="shared" si="227"/>
        <v>知识点</v>
      </c>
      <c r="F1796" s="21" t="str">
        <f t="shared" si="228"/>
        <v>亚</v>
      </c>
      <c r="G1796" s="21" t="str">
        <f>INDEX( {"body","discipline","area","topic","point"},MATCH(E1796,{"知识体","知识域","知识区","知识主题","知识点"},0))</f>
        <v>point</v>
      </c>
      <c r="H1796" s="21" t="str">
        <f>INDEX( {"super","just","sub","infras"},MATCH(F1796,{"超","恰","亚","次"},0))</f>
        <v>sub</v>
      </c>
      <c r="I1796" s="21">
        <f>MATCH(E1796,{"知识体","知识域","知识区","知识主题","知识点"},0)-1</f>
        <v>4</v>
      </c>
      <c r="J1796" s="21">
        <f>MATCH(F1796,{"超","恰","亚","次"},0)-1</f>
        <v>2</v>
      </c>
      <c r="K1796" s="21" t="str">
        <f t="shared" si="229"/>
        <v>政治</v>
      </c>
      <c r="L1796" s="26" t="s">
        <v>2597</v>
      </c>
      <c r="M1796" s="23"/>
      <c r="N1796" s="23"/>
      <c r="O1796" s="24" t="str">
        <f t="shared" si="231"/>
        <v xml:space="preserve">
  - 
    name:  财政支出的含义及其种类
    title:  财政支出的含义及其种类
    description: 
    koLyro: point
    koLyri:  sub
    son: </v>
      </c>
      <c r="P1796" s="27" t="str">
        <f t="shared" si="230"/>
        <v xml:space="preserve">
            - 
              name:  财政支出的含义及其种类
              title:  财政支出的含义及其种类
              description: 
              koLyro: point
              koLyri:  sub
              son: </v>
      </c>
    </row>
    <row r="1797" spans="1:16" ht="15" customHeight="1">
      <c r="A1797" s="20">
        <f t="shared" ref="A1797:A1860" si="232">IFERROR(FIND("├",L1797),0)</f>
        <v>5</v>
      </c>
      <c r="B1797" s="21" t="str">
        <f t="shared" ref="B1797:B1860" si="233">MID(L1797,FIND("«",L1797)+1,FIND("»",L1797)-FIND("«",L1797)-1)</f>
        <v>知识亚点</v>
      </c>
      <c r="C1797" s="21" t="str">
        <f t="shared" ref="C1797:C1860" si="234">RIGHT(L1797,LEN(L1797)-FIND("»",L1797))</f>
        <v>财政收支平衡和财政赤字</v>
      </c>
      <c r="D1797" s="21" t="str">
        <f>IFERROR(IF(I1797=1,INDEX( {"chinese","english","math","physics","chemistry","biology","politics","history","geography"},MATCH(C1797,{"语文","英语","数学","物理","化学","生物","政治","历史","地理"},0)),IF(I1797=2,INDEX(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1797,{"单项选择","阅读理解","信息匹配","完形填空","短文填空","单句填空","短文改错","单句改错","句型转换","翻译短语","翻译句子","词汇/短语及固搭","完成句子","听力"},0)),"")), "")</f>
        <v/>
      </c>
      <c r="E1797" s="21" t="str">
        <f t="shared" ref="E1797:E1860" si="235">SUBSTITUTE(SUBSTITUTE(SUBSTITUTE(SUBSTITUTE(B1797,"超",""),"恰",""),"亚",""),"次","")</f>
        <v>知识点</v>
      </c>
      <c r="F1797" s="21" t="str">
        <f t="shared" ref="F1797:F1860" si="236">IF(IFERROR(FIND("超",B1797),-1)&gt;0,"超",  IF(IFERROR(FIND("亚",B1797),-1)&gt;0,"亚",   IF(IFERROR(FIND("次",B1797),-1)&gt;0,"次",    "恰"  )))</f>
        <v>亚</v>
      </c>
      <c r="G1797" s="21" t="str">
        <f>INDEX( {"body","discipline","area","topic","point"},MATCH(E1797,{"知识体","知识域","知识区","知识主题","知识点"},0))</f>
        <v>point</v>
      </c>
      <c r="H1797" s="21" t="str">
        <f>INDEX( {"super","just","sub","infras"},MATCH(F1797,{"超","恰","亚","次"},0))</f>
        <v>sub</v>
      </c>
      <c r="I1797" s="21">
        <f>MATCH(E1797,{"知识体","知识域","知识区","知识主题","知识点"},0)-1</f>
        <v>4</v>
      </c>
      <c r="J1797" s="21">
        <f>MATCH(F1797,{"超","恰","亚","次"},0)-1</f>
        <v>2</v>
      </c>
      <c r="K1797" s="21" t="str">
        <f t="shared" ref="K1797:K1860" si="237">IF(I1797=0,"",IF(I1797=1,C1797,K1796))</f>
        <v>政治</v>
      </c>
      <c r="L1797" s="26" t="s">
        <v>2598</v>
      </c>
      <c r="M1797" s="23"/>
      <c r="N1797" s="23"/>
      <c r="O1797" s="24" t="str">
        <f t="shared" si="231"/>
        <v xml:space="preserve">
  - 
    name:  财政收支平衡和财政赤字
    title:  财政收支平衡和财政赤字
    description: 
    koLyro: point
    koLyri:  sub
    son: </v>
      </c>
      <c r="P1797" s="27" t="str">
        <f t="shared" ref="P1797:P1860" si="238">SUBSTITUTE(O1797,CHAR(10),CHAR(10)&amp;REPT("  ",A1797))</f>
        <v xml:space="preserve">
            - 
              name:  财政收支平衡和财政赤字
              title:  财政收支平衡和财政赤字
              description: 
              koLyro: point
              koLyri:  sub
              son: </v>
      </c>
    </row>
    <row r="1798" spans="1:16" ht="15" customHeight="1">
      <c r="A1798" s="20">
        <f t="shared" si="232"/>
        <v>5</v>
      </c>
      <c r="B1798" s="21" t="str">
        <f t="shared" si="233"/>
        <v>知识亚点</v>
      </c>
      <c r="C1798" s="21" t="str">
        <f t="shared" si="234"/>
        <v>我国财政的作用</v>
      </c>
      <c r="D1798" s="21" t="str">
        <f>IFERROR(IF(I1798=1,INDEX( {"chinese","english","math","physics","chemistry","biology","politics","history","geography"},MATCH(C1798,{"语文","英语","数学","物理","化学","生物","政治","历史","地理"},0)),IF(I1798=2,INDEX(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1798,{"单项选择","阅读理解","信息匹配","完形填空","短文填空","单句填空","短文改错","单句改错","句型转换","翻译短语","翻译句子","词汇/短语及固搭","完成句子","听力"},0)),"")), "")</f>
        <v/>
      </c>
      <c r="E1798" s="21" t="str">
        <f t="shared" si="235"/>
        <v>知识点</v>
      </c>
      <c r="F1798" s="21" t="str">
        <f t="shared" si="236"/>
        <v>亚</v>
      </c>
      <c r="G1798" s="21" t="str">
        <f>INDEX( {"body","discipline","area","topic","point"},MATCH(E1798,{"知识体","知识域","知识区","知识主题","知识点"},0))</f>
        <v>point</v>
      </c>
      <c r="H1798" s="21" t="str">
        <f>INDEX( {"super","just","sub","infras"},MATCH(F1798,{"超","恰","亚","次"},0))</f>
        <v>sub</v>
      </c>
      <c r="I1798" s="21">
        <f>MATCH(E1798,{"知识体","知识域","知识区","知识主题","知识点"},0)-1</f>
        <v>4</v>
      </c>
      <c r="J1798" s="21">
        <f>MATCH(F1798,{"超","恰","亚","次"},0)-1</f>
        <v>2</v>
      </c>
      <c r="K1798" s="21" t="str">
        <f t="shared" si="237"/>
        <v>政治</v>
      </c>
      <c r="L1798" s="26" t="s">
        <v>2599</v>
      </c>
      <c r="M1798" s="23"/>
      <c r="N1798" s="23"/>
      <c r="O1798" s="24" t="str">
        <f t="shared" si="231"/>
        <v xml:space="preserve">
  - 
    name:  我国财政的作用
    title:  我国财政的作用
    description: 
    koLyro: point
    koLyri:  sub
    son: </v>
      </c>
      <c r="P1798" s="27" t="str">
        <f t="shared" si="238"/>
        <v xml:space="preserve">
            - 
              name:  我国财政的作用
              title:  我国财政的作用
              description: 
              koLyro: point
              koLyri:  sub
              son: </v>
      </c>
    </row>
    <row r="1799" spans="1:16" ht="15" customHeight="1">
      <c r="A1799" s="20">
        <f t="shared" si="232"/>
        <v>4</v>
      </c>
      <c r="B1799" s="21" t="str">
        <f t="shared" si="233"/>
        <v>知识点</v>
      </c>
      <c r="C1799" s="21" t="str">
        <f t="shared" si="234"/>
        <v>征税和纳税</v>
      </c>
      <c r="D1799" s="21" t="str">
        <f>IFERROR(IF(I1799=1,INDEX( {"chinese","english","math","physics","chemistry","biology","politics","history","geography"},MATCH(C1799,{"语文","英语","数学","物理","化学","生物","政治","历史","地理"},0)),IF(I1799=2,INDEX(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1799,{"单项选择","阅读理解","信息匹配","完形填空","短文填空","单句填空","短文改错","单句改错","句型转换","翻译短语","翻译句子","词汇/短语及固搭","完成句子","听力"},0)),"")), "")</f>
        <v/>
      </c>
      <c r="E1799" s="21" t="str">
        <f t="shared" si="235"/>
        <v>知识点</v>
      </c>
      <c r="F1799" s="21" t="str">
        <f t="shared" si="236"/>
        <v>恰</v>
      </c>
      <c r="G1799" s="21" t="str">
        <f>INDEX( {"body","discipline","area","topic","point"},MATCH(E1799,{"知识体","知识域","知识区","知识主题","知识点"},0))</f>
        <v>point</v>
      </c>
      <c r="H1799" s="21" t="str">
        <f>INDEX( {"super","just","sub","infras"},MATCH(F1799,{"超","恰","亚","次"},0))</f>
        <v>just</v>
      </c>
      <c r="I1799" s="21">
        <f>MATCH(E1799,{"知识体","知识域","知识区","知识主题","知识点"},0)-1</f>
        <v>4</v>
      </c>
      <c r="J1799" s="21">
        <f>MATCH(F1799,{"超","恰","亚","次"},0)-1</f>
        <v>1</v>
      </c>
      <c r="K1799" s="21" t="str">
        <f t="shared" si="237"/>
        <v>政治</v>
      </c>
      <c r="L1799" s="26" t="s">
        <v>2600</v>
      </c>
      <c r="M1799" s="23"/>
      <c r="N1799" s="23"/>
      <c r="O1799" s="24" t="str">
        <f t="shared" si="231"/>
        <v xml:space="preserve">
  - 
    name:  征税和纳税
    title:  征税和纳税
    description: 
    koLyro: point
    koLyri:  just
    son: </v>
      </c>
      <c r="P1799" s="27" t="str">
        <f t="shared" si="238"/>
        <v xml:space="preserve">
          - 
            name:  征税和纳税
            title:  征税和纳税
            description: 
            koLyro: point
            koLyri:  just
            son: </v>
      </c>
    </row>
    <row r="1800" spans="1:16" ht="15" customHeight="1">
      <c r="A1800" s="20">
        <f t="shared" si="232"/>
        <v>5</v>
      </c>
      <c r="B1800" s="21" t="str">
        <f t="shared" si="233"/>
        <v>知识亚点</v>
      </c>
      <c r="C1800" s="21" t="str">
        <f t="shared" si="234"/>
        <v>税收的含义</v>
      </c>
      <c r="D1800" s="21" t="str">
        <f>IFERROR(IF(I1800=1,INDEX( {"chinese","english","math","physics","chemistry","biology","politics","history","geography"},MATCH(C1800,{"语文","英语","数学","物理","化学","生物","政治","历史","地理"},0)),IF(I1800=2,INDEX(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1800,{"单项选择","阅读理解","信息匹配","完形填空","短文填空","单句填空","短文改错","单句改错","句型转换","翻译短语","翻译句子","词汇/短语及固搭","完成句子","听力"},0)),"")), "")</f>
        <v/>
      </c>
      <c r="E1800" s="21" t="str">
        <f t="shared" si="235"/>
        <v>知识点</v>
      </c>
      <c r="F1800" s="21" t="str">
        <f t="shared" si="236"/>
        <v>亚</v>
      </c>
      <c r="G1800" s="21" t="str">
        <f>INDEX( {"body","discipline","area","topic","point"},MATCH(E1800,{"知识体","知识域","知识区","知识主题","知识点"},0))</f>
        <v>point</v>
      </c>
      <c r="H1800" s="21" t="str">
        <f>INDEX( {"super","just","sub","infras"},MATCH(F1800,{"超","恰","亚","次"},0))</f>
        <v>sub</v>
      </c>
      <c r="I1800" s="21">
        <f>MATCH(E1800,{"知识体","知识域","知识区","知识主题","知识点"},0)-1</f>
        <v>4</v>
      </c>
      <c r="J1800" s="21">
        <f>MATCH(F1800,{"超","恰","亚","次"},0)-1</f>
        <v>2</v>
      </c>
      <c r="K1800" s="21" t="str">
        <f t="shared" si="237"/>
        <v>政治</v>
      </c>
      <c r="L1800" s="26" t="s">
        <v>2601</v>
      </c>
      <c r="M1800" s="23"/>
      <c r="N1800" s="23"/>
      <c r="O1800" s="24" t="str">
        <f t="shared" si="231"/>
        <v xml:space="preserve">
  - 
    name:  税收的含义
    title:  税收的含义
    description: 
    koLyro: point
    koLyri:  sub
    son: </v>
      </c>
      <c r="P1800" s="27" t="str">
        <f t="shared" si="238"/>
        <v xml:space="preserve">
            - 
              name:  税收的含义
              title:  税收的含义
              description: 
              koLyro: point
              koLyri:  sub
              son: </v>
      </c>
    </row>
    <row r="1801" spans="1:16" ht="15" customHeight="1">
      <c r="A1801" s="20">
        <f t="shared" si="232"/>
        <v>5</v>
      </c>
      <c r="B1801" s="21" t="str">
        <f t="shared" si="233"/>
        <v>知识亚点</v>
      </c>
      <c r="C1801" s="21" t="str">
        <f t="shared" si="234"/>
        <v>税收的基本特征</v>
      </c>
      <c r="D1801" s="21" t="str">
        <f>IFERROR(IF(I1801=1,INDEX( {"chinese","english","math","physics","chemistry","biology","politics","history","geography"},MATCH(C1801,{"语文","英语","数学","物理","化学","生物","政治","历史","地理"},0)),IF(I1801=2,INDEX(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1801,{"单项选择","阅读理解","信息匹配","完形填空","短文填空","单句填空","短文改错","单句改错","句型转换","翻译短语","翻译句子","词汇/短语及固搭","完成句子","听力"},0)),"")), "")</f>
        <v/>
      </c>
      <c r="E1801" s="21" t="str">
        <f t="shared" si="235"/>
        <v>知识点</v>
      </c>
      <c r="F1801" s="21" t="str">
        <f t="shared" si="236"/>
        <v>亚</v>
      </c>
      <c r="G1801" s="21" t="str">
        <f>INDEX( {"body","discipline","area","topic","point"},MATCH(E1801,{"知识体","知识域","知识区","知识主题","知识点"},0))</f>
        <v>point</v>
      </c>
      <c r="H1801" s="21" t="str">
        <f>INDEX( {"super","just","sub","infras"},MATCH(F1801,{"超","恰","亚","次"},0))</f>
        <v>sub</v>
      </c>
      <c r="I1801" s="21">
        <f>MATCH(E1801,{"知识体","知识域","知识区","知识主题","知识点"},0)-1</f>
        <v>4</v>
      </c>
      <c r="J1801" s="21">
        <f>MATCH(F1801,{"超","恰","亚","次"},0)-1</f>
        <v>2</v>
      </c>
      <c r="K1801" s="21" t="str">
        <f t="shared" si="237"/>
        <v>政治</v>
      </c>
      <c r="L1801" s="26" t="s">
        <v>2602</v>
      </c>
      <c r="M1801" s="23"/>
      <c r="N1801" s="23"/>
      <c r="O1801" s="24" t="str">
        <f t="shared" si="231"/>
        <v xml:space="preserve">
  - 
    name:  税收的基本特征
    title:  税收的基本特征
    description: 
    koLyro: point
    koLyri:  sub
    son: </v>
      </c>
      <c r="P1801" s="27" t="str">
        <f t="shared" si="238"/>
        <v xml:space="preserve">
            - 
              name:  税收的基本特征
              title:  税收的基本特征
              description: 
              koLyro: point
              koLyri:  sub
              son: </v>
      </c>
    </row>
    <row r="1802" spans="1:16" ht="15" customHeight="1">
      <c r="A1802" s="20">
        <f t="shared" si="232"/>
        <v>5</v>
      </c>
      <c r="B1802" s="21" t="str">
        <f t="shared" si="233"/>
        <v>知识亚点</v>
      </c>
      <c r="C1802" s="21" t="str">
        <f t="shared" si="234"/>
        <v>个人所得税</v>
      </c>
      <c r="D1802" s="21" t="str">
        <f>IFERROR(IF(I1802=1,INDEX( {"chinese","english","math","physics","chemistry","biology","politics","history","geography"},MATCH(C1802,{"语文","英语","数学","物理","化学","生物","政治","历史","地理"},0)),IF(I1802=2,INDEX(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1802,{"单项选择","阅读理解","信息匹配","完形填空","短文填空","单句填空","短文改错","单句改错","句型转换","翻译短语","翻译句子","词汇/短语及固搭","完成句子","听力"},0)),"")), "")</f>
        <v/>
      </c>
      <c r="E1802" s="21" t="str">
        <f t="shared" si="235"/>
        <v>知识点</v>
      </c>
      <c r="F1802" s="21" t="str">
        <f t="shared" si="236"/>
        <v>亚</v>
      </c>
      <c r="G1802" s="21" t="str">
        <f>INDEX( {"body","discipline","area","topic","point"},MATCH(E1802,{"知识体","知识域","知识区","知识主题","知识点"},0))</f>
        <v>point</v>
      </c>
      <c r="H1802" s="21" t="str">
        <f>INDEX( {"super","just","sub","infras"},MATCH(F1802,{"超","恰","亚","次"},0))</f>
        <v>sub</v>
      </c>
      <c r="I1802" s="21">
        <f>MATCH(E1802,{"知识体","知识域","知识区","知识主题","知识点"},0)-1</f>
        <v>4</v>
      </c>
      <c r="J1802" s="21">
        <f>MATCH(F1802,{"超","恰","亚","次"},0)-1</f>
        <v>2</v>
      </c>
      <c r="K1802" s="21" t="str">
        <f t="shared" si="237"/>
        <v>政治</v>
      </c>
      <c r="L1802" s="26" t="s">
        <v>2603</v>
      </c>
      <c r="M1802" s="23"/>
      <c r="N1802" s="23"/>
      <c r="O1802" s="24" t="str">
        <f t="shared" si="231"/>
        <v xml:space="preserve">
  - 
    name:  个人所得税
    title:  个人所得税
    description: 
    koLyro: point
    koLyri:  sub
    son: </v>
      </c>
      <c r="P1802" s="27" t="str">
        <f t="shared" si="238"/>
        <v xml:space="preserve">
            - 
              name:  个人所得税
              title:  个人所得税
              description: 
              koLyro: point
              koLyri:  sub
              son: </v>
      </c>
    </row>
    <row r="1803" spans="1:16" ht="15" customHeight="1">
      <c r="A1803" s="20">
        <f t="shared" si="232"/>
        <v>5</v>
      </c>
      <c r="B1803" s="21" t="str">
        <f t="shared" si="233"/>
        <v>知识亚点</v>
      </c>
      <c r="C1803" s="21" t="str">
        <f t="shared" si="234"/>
        <v>增值税</v>
      </c>
      <c r="D1803" s="21" t="str">
        <f>IFERROR(IF(I1803=1,INDEX( {"chinese","english","math","physics","chemistry","biology","politics","history","geography"},MATCH(C1803,{"语文","英语","数学","物理","化学","生物","政治","历史","地理"},0)),IF(I1803=2,INDEX(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1803,{"单项选择","阅读理解","信息匹配","完形填空","短文填空","单句填空","短文改错","单句改错","句型转换","翻译短语","翻译句子","词汇/短语及固搭","完成句子","听力"},0)),"")), "")</f>
        <v/>
      </c>
      <c r="E1803" s="21" t="str">
        <f t="shared" si="235"/>
        <v>知识点</v>
      </c>
      <c r="F1803" s="21" t="str">
        <f t="shared" si="236"/>
        <v>亚</v>
      </c>
      <c r="G1803" s="21" t="str">
        <f>INDEX( {"body","discipline","area","topic","point"},MATCH(E1803,{"知识体","知识域","知识区","知识主题","知识点"},0))</f>
        <v>point</v>
      </c>
      <c r="H1803" s="21" t="str">
        <f>INDEX( {"super","just","sub","infras"},MATCH(F1803,{"超","恰","亚","次"},0))</f>
        <v>sub</v>
      </c>
      <c r="I1803" s="21">
        <f>MATCH(E1803,{"知识体","知识域","知识区","知识主题","知识点"},0)-1</f>
        <v>4</v>
      </c>
      <c r="J1803" s="21">
        <f>MATCH(F1803,{"超","恰","亚","次"},0)-1</f>
        <v>2</v>
      </c>
      <c r="K1803" s="21" t="str">
        <f t="shared" si="237"/>
        <v>政治</v>
      </c>
      <c r="L1803" s="26" t="s">
        <v>2604</v>
      </c>
      <c r="M1803" s="23"/>
      <c r="N1803" s="23"/>
      <c r="O1803" s="24" t="str">
        <f t="shared" si="231"/>
        <v xml:space="preserve">
  - 
    name:  增值税
    title:  增值税
    description: 
    koLyro: point
    koLyri:  sub
    son: </v>
      </c>
      <c r="P1803" s="27" t="str">
        <f t="shared" si="238"/>
        <v xml:space="preserve">
            - 
              name:  增值税
              title:  增值税
              description: 
              koLyro: point
              koLyri:  sub
              son: </v>
      </c>
    </row>
    <row r="1804" spans="1:16" ht="15" customHeight="1">
      <c r="A1804" s="20">
        <f t="shared" si="232"/>
        <v>5</v>
      </c>
      <c r="B1804" s="21" t="str">
        <f t="shared" si="233"/>
        <v>知识亚点</v>
      </c>
      <c r="C1804" s="21" t="str">
        <f t="shared" si="234"/>
        <v>税收的作用</v>
      </c>
      <c r="D1804" s="21" t="str">
        <f>IFERROR(IF(I1804=1,INDEX( {"chinese","english","math","physics","chemistry","biology","politics","history","geography"},MATCH(C1804,{"语文","英语","数学","物理","化学","生物","政治","历史","地理"},0)),IF(I1804=2,INDEX(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1804,{"单项选择","阅读理解","信息匹配","完形填空","短文填空","单句填空","短文改错","单句改错","句型转换","翻译短语","翻译句子","词汇/短语及固搭","完成句子","听力"},0)),"")), "")</f>
        <v/>
      </c>
      <c r="E1804" s="21" t="str">
        <f t="shared" si="235"/>
        <v>知识点</v>
      </c>
      <c r="F1804" s="21" t="str">
        <f t="shared" si="236"/>
        <v>亚</v>
      </c>
      <c r="G1804" s="21" t="str">
        <f>INDEX( {"body","discipline","area","topic","point"},MATCH(E1804,{"知识体","知识域","知识区","知识主题","知识点"},0))</f>
        <v>point</v>
      </c>
      <c r="H1804" s="21" t="str">
        <f>INDEX( {"super","just","sub","infras"},MATCH(F1804,{"超","恰","亚","次"},0))</f>
        <v>sub</v>
      </c>
      <c r="I1804" s="21">
        <f>MATCH(E1804,{"知识体","知识域","知识区","知识主题","知识点"},0)-1</f>
        <v>4</v>
      </c>
      <c r="J1804" s="21">
        <f>MATCH(F1804,{"超","恰","亚","次"},0)-1</f>
        <v>2</v>
      </c>
      <c r="K1804" s="21" t="str">
        <f t="shared" si="237"/>
        <v>政治</v>
      </c>
      <c r="L1804" s="26" t="s">
        <v>2605</v>
      </c>
      <c r="M1804" s="23"/>
      <c r="N1804" s="23"/>
      <c r="O1804" s="24" t="str">
        <f t="shared" si="231"/>
        <v xml:space="preserve">
  - 
    name:  税收的作用
    title:  税收的作用
    description: 
    koLyro: point
    koLyri:  sub
    son: </v>
      </c>
      <c r="P1804" s="27" t="str">
        <f t="shared" si="238"/>
        <v xml:space="preserve">
            - 
              name:  税收的作用
              title:  税收的作用
              description: 
              koLyro: point
              koLyri:  sub
              son: </v>
      </c>
    </row>
    <row r="1805" spans="1:16" ht="15" customHeight="1">
      <c r="A1805" s="20">
        <f t="shared" si="232"/>
        <v>5</v>
      </c>
      <c r="B1805" s="21" t="str">
        <f t="shared" si="233"/>
        <v>知识亚点</v>
      </c>
      <c r="C1805" s="21" t="str">
        <f t="shared" si="234"/>
        <v>纳税人和负税人</v>
      </c>
      <c r="D1805" s="21" t="str">
        <f>IFERROR(IF(I1805=1,INDEX( {"chinese","english","math","physics","chemistry","biology","politics","history","geography"},MATCH(C1805,{"语文","英语","数学","物理","化学","生物","政治","历史","地理"},0)),IF(I1805=2,INDEX(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1805,{"单项选择","阅读理解","信息匹配","完形填空","短文填空","单句填空","短文改错","单句改错","句型转换","翻译短语","翻译句子","词汇/短语及固搭","完成句子","听力"},0)),"")), "")</f>
        <v/>
      </c>
      <c r="E1805" s="21" t="str">
        <f t="shared" si="235"/>
        <v>知识点</v>
      </c>
      <c r="F1805" s="21" t="str">
        <f t="shared" si="236"/>
        <v>亚</v>
      </c>
      <c r="G1805" s="21" t="str">
        <f>INDEX( {"body","discipline","area","topic","point"},MATCH(E1805,{"知识体","知识域","知识区","知识主题","知识点"},0))</f>
        <v>point</v>
      </c>
      <c r="H1805" s="21" t="str">
        <f>INDEX( {"super","just","sub","infras"},MATCH(F1805,{"超","恰","亚","次"},0))</f>
        <v>sub</v>
      </c>
      <c r="I1805" s="21">
        <f>MATCH(E1805,{"知识体","知识域","知识区","知识主题","知识点"},0)-1</f>
        <v>4</v>
      </c>
      <c r="J1805" s="21">
        <f>MATCH(F1805,{"超","恰","亚","次"},0)-1</f>
        <v>2</v>
      </c>
      <c r="K1805" s="21" t="str">
        <f t="shared" si="237"/>
        <v>政治</v>
      </c>
      <c r="L1805" s="26" t="s">
        <v>2606</v>
      </c>
      <c r="M1805" s="23"/>
      <c r="N1805" s="23"/>
      <c r="O1805" s="24" t="str">
        <f t="shared" si="231"/>
        <v xml:space="preserve">
  - 
    name:  纳税人和负税人
    title:  纳税人和负税人
    description: 
    koLyro: point
    koLyri:  sub
    son: </v>
      </c>
      <c r="P1805" s="27" t="str">
        <f t="shared" si="238"/>
        <v xml:space="preserve">
            - 
              name:  纳税人和负税人
              title:  纳税人和负税人
              description: 
              koLyro: point
              koLyri:  sub
              son: </v>
      </c>
    </row>
    <row r="1806" spans="1:16" ht="15" customHeight="1">
      <c r="A1806" s="20">
        <f t="shared" si="232"/>
        <v>5</v>
      </c>
      <c r="B1806" s="21" t="str">
        <f t="shared" si="233"/>
        <v>知识亚点</v>
      </c>
      <c r="C1806" s="21" t="str">
        <f t="shared" si="234"/>
        <v>公民必须依法纳税，增强纳税人意识</v>
      </c>
      <c r="D1806" s="21" t="str">
        <f>IFERROR(IF(I1806=1,INDEX( {"chinese","english","math","physics","chemistry","biology","politics","history","geography"},MATCH(C1806,{"语文","英语","数学","物理","化学","生物","政治","历史","地理"},0)),IF(I1806=2,INDEX(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1806,{"单项选择","阅读理解","信息匹配","完形填空","短文填空","单句填空","短文改错","单句改错","句型转换","翻译短语","翻译句子","词汇/短语及固搭","完成句子","听力"},0)),"")), "")</f>
        <v/>
      </c>
      <c r="E1806" s="21" t="str">
        <f t="shared" si="235"/>
        <v>知识点</v>
      </c>
      <c r="F1806" s="21" t="str">
        <f t="shared" si="236"/>
        <v>亚</v>
      </c>
      <c r="G1806" s="21" t="str">
        <f>INDEX( {"body","discipline","area","topic","point"},MATCH(E1806,{"知识体","知识域","知识区","知识主题","知识点"},0))</f>
        <v>point</v>
      </c>
      <c r="H1806" s="21" t="str">
        <f>INDEX( {"super","just","sub","infras"},MATCH(F1806,{"超","恰","亚","次"},0))</f>
        <v>sub</v>
      </c>
      <c r="I1806" s="21">
        <f>MATCH(E1806,{"知识体","知识域","知识区","知识主题","知识点"},0)-1</f>
        <v>4</v>
      </c>
      <c r="J1806" s="21">
        <f>MATCH(F1806,{"超","恰","亚","次"},0)-1</f>
        <v>2</v>
      </c>
      <c r="K1806" s="21" t="str">
        <f t="shared" si="237"/>
        <v>政治</v>
      </c>
      <c r="L1806" s="26" t="s">
        <v>2607</v>
      </c>
      <c r="M1806" s="23"/>
      <c r="N1806" s="23"/>
      <c r="O1806" s="24" t="str">
        <f t="shared" si="231"/>
        <v xml:space="preserve">
  - 
    name:  公民必须依法纳税，增强纳税人意识
    title:  公民必须依法纳税，增强纳税人意识
    description: 
    koLyro: point
    koLyri:  sub
    son: </v>
      </c>
      <c r="P1806" s="27" t="str">
        <f t="shared" si="238"/>
        <v xml:space="preserve">
            - 
              name:  公民必须依法纳税，增强纳税人意识
              title:  公民必须依法纳税，增强纳税人意识
              description: 
              koLyro: point
              koLyri:  sub
              son: </v>
      </c>
    </row>
    <row r="1807" spans="1:16" ht="15" customHeight="1">
      <c r="A1807" s="20">
        <f t="shared" si="232"/>
        <v>3</v>
      </c>
      <c r="B1807" s="21" t="str">
        <f t="shared" si="233"/>
        <v>知识主题</v>
      </c>
      <c r="C1807" s="21" t="str">
        <f t="shared" si="234"/>
        <v>综合探究 提高效率 促进公平</v>
      </c>
      <c r="D1807" s="21" t="str">
        <f>IFERROR(IF(I1807=1,INDEX( {"chinese","english","math","physics","chemistry","biology","politics","history","geography"},MATCH(C1807,{"语文","英语","数学","物理","化学","生物","政治","历史","地理"},0)),IF(I1807=2,INDEX(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1807,{"单项选择","阅读理解","信息匹配","完形填空","短文填空","单句填空","短文改错","单句改错","句型转换","翻译短语","翻译句子","词汇/短语及固搭","完成句子","听力"},0)),"")), "")</f>
        <v/>
      </c>
      <c r="E1807" s="21" t="str">
        <f t="shared" si="235"/>
        <v>知识主题</v>
      </c>
      <c r="F1807" s="21" t="str">
        <f t="shared" si="236"/>
        <v>恰</v>
      </c>
      <c r="G1807" s="21" t="str">
        <f>INDEX( {"body","discipline","area","topic","point"},MATCH(E1807,{"知识体","知识域","知识区","知识主题","知识点"},0))</f>
        <v>topic</v>
      </c>
      <c r="H1807" s="21" t="str">
        <f>INDEX( {"super","just","sub","infras"},MATCH(F1807,{"超","恰","亚","次"},0))</f>
        <v>just</v>
      </c>
      <c r="I1807" s="21">
        <f>MATCH(E1807,{"知识体","知识域","知识区","知识主题","知识点"},0)-1</f>
        <v>3</v>
      </c>
      <c r="J1807" s="21">
        <f>MATCH(F1807,{"超","恰","亚","次"},0)-1</f>
        <v>1</v>
      </c>
      <c r="K1807" s="21" t="str">
        <f t="shared" si="237"/>
        <v>政治</v>
      </c>
      <c r="L1807" s="26" t="s">
        <v>2608</v>
      </c>
      <c r="M1807" s="23"/>
      <c r="N1807" s="23"/>
      <c r="O1807" s="24" t="str">
        <f t="shared" si="231"/>
        <v xml:space="preserve">
  - 
    name:  综合探究 提高效率 促进公平
    title:  综合探究 提高效率 促进公平
    description: 
    koLyro: topic
    koLyri:  just
    son: </v>
      </c>
      <c r="P1807" s="27" t="str">
        <f t="shared" si="238"/>
        <v xml:space="preserve">
        - 
          name:  综合探究 提高效率 促进公平
          title:  综合探究 提高效率 促进公平
          description: 
          koLyro: topic
          koLyri:  just
          son: </v>
      </c>
    </row>
    <row r="1808" spans="1:16" ht="15" customHeight="1">
      <c r="A1808" s="20">
        <f t="shared" si="232"/>
        <v>4</v>
      </c>
      <c r="B1808" s="21" t="str">
        <f t="shared" si="233"/>
        <v>知识点</v>
      </c>
      <c r="C1808" s="21" t="str">
        <f t="shared" si="234"/>
        <v>效率与公平的关系</v>
      </c>
      <c r="D1808" s="21" t="str">
        <f>IFERROR(IF(I1808=1,INDEX( {"chinese","english","math","physics","chemistry","biology","politics","history","geography"},MATCH(C1808,{"语文","英语","数学","物理","化学","生物","政治","历史","地理"},0)),IF(I1808=2,INDEX(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1808,{"单项选择","阅读理解","信息匹配","完形填空","短文填空","单句填空","短文改错","单句改错","句型转换","翻译短语","翻译句子","词汇/短语及固搭","完成句子","听力"},0)),"")), "")</f>
        <v/>
      </c>
      <c r="E1808" s="21" t="str">
        <f t="shared" si="235"/>
        <v>知识点</v>
      </c>
      <c r="F1808" s="21" t="str">
        <f t="shared" si="236"/>
        <v>恰</v>
      </c>
      <c r="G1808" s="21" t="str">
        <f>INDEX( {"body","discipline","area","topic","point"},MATCH(E1808,{"知识体","知识域","知识区","知识主题","知识点"},0))</f>
        <v>point</v>
      </c>
      <c r="H1808" s="21" t="str">
        <f>INDEX( {"super","just","sub","infras"},MATCH(F1808,{"超","恰","亚","次"},0))</f>
        <v>just</v>
      </c>
      <c r="I1808" s="21">
        <f>MATCH(E1808,{"知识体","知识域","知识区","知识主题","知识点"},0)-1</f>
        <v>4</v>
      </c>
      <c r="J1808" s="21">
        <f>MATCH(F1808,{"超","恰","亚","次"},0)-1</f>
        <v>1</v>
      </c>
      <c r="K1808" s="21" t="str">
        <f t="shared" si="237"/>
        <v>政治</v>
      </c>
      <c r="L1808" s="26" t="s">
        <v>2609</v>
      </c>
      <c r="M1808" s="23"/>
      <c r="N1808" s="23"/>
      <c r="O1808" s="24" t="str">
        <f t="shared" si="231"/>
        <v xml:space="preserve">
  - 
    name:  效率与公平的关系
    title:  效率与公平的关系
    description: 
    koLyro: point
    koLyri:  just
    son: </v>
      </c>
      <c r="P1808" s="27" t="str">
        <f t="shared" si="238"/>
        <v xml:space="preserve">
          - 
            name:  效率与公平的关系
            title:  效率与公平的关系
            description: 
            koLyro: point
            koLyri:  just
            son: </v>
      </c>
    </row>
    <row r="1809" spans="1:16" ht="15" customHeight="1">
      <c r="A1809" s="20">
        <f t="shared" si="232"/>
        <v>2</v>
      </c>
      <c r="B1809" s="21" t="str">
        <f t="shared" si="233"/>
        <v>知识区</v>
      </c>
      <c r="C1809" s="21" t="str">
        <f t="shared" si="234"/>
        <v>经济生活4.发展社会主义市场经济</v>
      </c>
      <c r="D1809" s="21" t="str">
        <f>IFERROR(IF(I1809=1,INDEX( {"chinese","english","math","physics","chemistry","biology","politics","history","geography"},MATCH(C1809,{"语文","英语","数学","物理","化学","生物","政治","历史","地理"},0)),IF(I1809=2,INDEX(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1809,{"单项选择","阅读理解","信息匹配","完形填空","短文填空","单句填空","短文改错","单句改错","句型转换","翻译短语","翻译句子","词汇/短语及固搭","完成句子","听力"},0)),"")), "")</f>
        <v/>
      </c>
      <c r="E1809" s="21" t="str">
        <f t="shared" si="235"/>
        <v>知识区</v>
      </c>
      <c r="F1809" s="21" t="str">
        <f t="shared" si="236"/>
        <v>恰</v>
      </c>
      <c r="G1809" s="21" t="str">
        <f>INDEX( {"body","discipline","area","topic","point"},MATCH(E1809,{"知识体","知识域","知识区","知识主题","知识点"},0))</f>
        <v>area</v>
      </c>
      <c r="H1809" s="21" t="str">
        <f>INDEX( {"super","just","sub","infras"},MATCH(F1809,{"超","恰","亚","次"},0))</f>
        <v>just</v>
      </c>
      <c r="I1809" s="21">
        <f>MATCH(E1809,{"知识体","知识域","知识区","知识主题","知识点"},0)-1</f>
        <v>2</v>
      </c>
      <c r="J1809" s="21">
        <f>MATCH(F1809,{"超","恰","亚","次"},0)-1</f>
        <v>1</v>
      </c>
      <c r="K1809" s="21" t="str">
        <f t="shared" si="237"/>
        <v>政治</v>
      </c>
      <c r="L1809" s="26" t="s">
        <v>5121</v>
      </c>
      <c r="M1809" s="23"/>
      <c r="N1809" s="23"/>
      <c r="O1809" s="24" t="str">
        <f t="shared" si="231"/>
        <v xml:space="preserve">
  - 
    name:  经济生活4.发展社会主义市场经济
    title:  经济生活4.发展社会主义市场经济
    description: 
    koLyro: area
    koLyri:  just
    son: </v>
      </c>
      <c r="P1809" s="27" t="str">
        <f t="shared" si="238"/>
        <v xml:space="preserve">
      - 
        name:  经济生活4.发展社会主义市场经济
        title:  经济生活4.发展社会主义市场经济
        description: 
        koLyro: area
        koLyri:  just
        son: </v>
      </c>
    </row>
    <row r="1810" spans="1:16" ht="15" customHeight="1">
      <c r="A1810" s="20">
        <f t="shared" si="232"/>
        <v>3</v>
      </c>
      <c r="B1810" s="21" t="str">
        <f t="shared" si="233"/>
        <v>知识主题</v>
      </c>
      <c r="C1810" s="21" t="str">
        <f t="shared" si="234"/>
        <v>1.9走进社会主义市场经济</v>
      </c>
      <c r="D1810" s="21" t="str">
        <f>IFERROR(IF(I1810=1,INDEX( {"chinese","english","math","physics","chemistry","biology","politics","history","geography"},MATCH(C1810,{"语文","英语","数学","物理","化学","生物","政治","历史","地理"},0)),IF(I1810=2,INDEX(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1810,{"单项选择","阅读理解","信息匹配","完形填空","短文填空","单句填空","短文改错","单句改错","句型转换","翻译短语","翻译句子","词汇/短语及固搭","完成句子","听力"},0)),"")), "")</f>
        <v/>
      </c>
      <c r="E1810" s="21" t="str">
        <f t="shared" si="235"/>
        <v>知识主题</v>
      </c>
      <c r="F1810" s="21" t="str">
        <f t="shared" si="236"/>
        <v>恰</v>
      </c>
      <c r="G1810" s="21" t="str">
        <f>INDEX( {"body","discipline","area","topic","point"},MATCH(E1810,{"知识体","知识域","知识区","知识主题","知识点"},0))</f>
        <v>topic</v>
      </c>
      <c r="H1810" s="21" t="str">
        <f>INDEX( {"super","just","sub","infras"},MATCH(F1810,{"超","恰","亚","次"},0))</f>
        <v>just</v>
      </c>
      <c r="I1810" s="21">
        <f>MATCH(E1810,{"知识体","知识域","知识区","知识主题","知识点"},0)-1</f>
        <v>3</v>
      </c>
      <c r="J1810" s="21">
        <f>MATCH(F1810,{"超","恰","亚","次"},0)-1</f>
        <v>1</v>
      </c>
      <c r="K1810" s="21" t="str">
        <f t="shared" si="237"/>
        <v>政治</v>
      </c>
      <c r="L1810" s="26" t="s">
        <v>5122</v>
      </c>
      <c r="M1810" s="23"/>
      <c r="N1810" s="23"/>
      <c r="O1810" s="24" t="str">
        <f t="shared" si="231"/>
        <v xml:space="preserve">
  - 
    name:  1.9走进社会主义市场经济
    title:  1.9走进社会主义市场经济
    description: 
    koLyro: topic
    koLyri:  just
    son: </v>
      </c>
      <c r="P1810" s="27" t="str">
        <f t="shared" si="238"/>
        <v xml:space="preserve">
        - 
          name:  1.9走进社会主义市场经济
          title:  1.9走进社会主义市场经济
          description: 
          koLyro: topic
          koLyri:  just
          son: </v>
      </c>
    </row>
    <row r="1811" spans="1:16" ht="15" customHeight="1">
      <c r="A1811" s="20">
        <f t="shared" si="232"/>
        <v>4</v>
      </c>
      <c r="B1811" s="21" t="str">
        <f t="shared" si="233"/>
        <v>知识点</v>
      </c>
      <c r="C1811" s="21" t="str">
        <f t="shared" si="234"/>
        <v>市场配置资源</v>
      </c>
      <c r="D1811" s="21" t="str">
        <f>IFERROR(IF(I1811=1,INDEX( {"chinese","english","math","physics","chemistry","biology","politics","history","geography"},MATCH(C1811,{"语文","英语","数学","物理","化学","生物","政治","历史","地理"},0)),IF(I1811=2,INDEX(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1811,{"单项选择","阅读理解","信息匹配","完形填空","短文填空","单句填空","短文改错","单句改错","句型转换","翻译短语","翻译句子","词汇/短语及固搭","完成句子","听力"},0)),"")), "")</f>
        <v/>
      </c>
      <c r="E1811" s="21" t="str">
        <f t="shared" si="235"/>
        <v>知识点</v>
      </c>
      <c r="F1811" s="21" t="str">
        <f t="shared" si="236"/>
        <v>恰</v>
      </c>
      <c r="G1811" s="21" t="str">
        <f>INDEX( {"body","discipline","area","topic","point"},MATCH(E1811,{"知识体","知识域","知识区","知识主题","知识点"},0))</f>
        <v>point</v>
      </c>
      <c r="H1811" s="21" t="str">
        <f>INDEX( {"super","just","sub","infras"},MATCH(F1811,{"超","恰","亚","次"},0))</f>
        <v>just</v>
      </c>
      <c r="I1811" s="21">
        <f>MATCH(E1811,{"知识体","知识域","知识区","知识主题","知识点"},0)-1</f>
        <v>4</v>
      </c>
      <c r="J1811" s="21">
        <f>MATCH(F1811,{"超","恰","亚","次"},0)-1</f>
        <v>1</v>
      </c>
      <c r="K1811" s="21" t="str">
        <f t="shared" si="237"/>
        <v>政治</v>
      </c>
      <c r="L1811" s="26" t="s">
        <v>2610</v>
      </c>
      <c r="M1811" s="23"/>
      <c r="N1811" s="23"/>
      <c r="O1811" s="24" t="str">
        <f t="shared" si="231"/>
        <v xml:space="preserve">
  - 
    name:  市场配置资源
    title:  市场配置资源
    description: 
    koLyro: point
    koLyri:  just
    son: </v>
      </c>
      <c r="P1811" s="27" t="str">
        <f t="shared" si="238"/>
        <v xml:space="preserve">
          - 
            name:  市场配置资源
            title:  市场配置资源
            description: 
            koLyro: point
            koLyri:  just
            son: </v>
      </c>
    </row>
    <row r="1812" spans="1:16" ht="15" customHeight="1">
      <c r="A1812" s="20">
        <f t="shared" si="232"/>
        <v>5</v>
      </c>
      <c r="B1812" s="21" t="str">
        <f t="shared" si="233"/>
        <v>知识亚点</v>
      </c>
      <c r="C1812" s="21" t="str">
        <f t="shared" si="234"/>
        <v>市场经济</v>
      </c>
      <c r="D1812" s="21" t="str">
        <f>IFERROR(IF(I1812=1,INDEX( {"chinese","english","math","physics","chemistry","biology","politics","history","geography"},MATCH(C1812,{"语文","英语","数学","物理","化学","生物","政治","历史","地理"},0)),IF(I1812=2,INDEX(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1812,{"单项选择","阅读理解","信息匹配","完形填空","短文填空","单句填空","短文改错","单句改错","句型转换","翻译短语","翻译句子","词汇/短语及固搭","完成句子","听力"},0)),"")), "")</f>
        <v/>
      </c>
      <c r="E1812" s="21" t="str">
        <f t="shared" si="235"/>
        <v>知识点</v>
      </c>
      <c r="F1812" s="21" t="str">
        <f t="shared" si="236"/>
        <v>亚</v>
      </c>
      <c r="G1812" s="21" t="str">
        <f>INDEX( {"body","discipline","area","topic","point"},MATCH(E1812,{"知识体","知识域","知识区","知识主题","知识点"},0))</f>
        <v>point</v>
      </c>
      <c r="H1812" s="21" t="str">
        <f>INDEX( {"super","just","sub","infras"},MATCH(F1812,{"超","恰","亚","次"},0))</f>
        <v>sub</v>
      </c>
      <c r="I1812" s="21">
        <f>MATCH(E1812,{"知识体","知识域","知识区","知识主题","知识点"},0)-1</f>
        <v>4</v>
      </c>
      <c r="J1812" s="21">
        <f>MATCH(F1812,{"超","恰","亚","次"},0)-1</f>
        <v>2</v>
      </c>
      <c r="K1812" s="21" t="str">
        <f t="shared" si="237"/>
        <v>政治</v>
      </c>
      <c r="L1812" s="26" t="s">
        <v>2611</v>
      </c>
      <c r="M1812" s="23"/>
      <c r="N1812" s="23"/>
      <c r="O1812" s="24" t="str">
        <f t="shared" si="231"/>
        <v xml:space="preserve">
  - 
    name:  市场经济
    title:  市场经济
    description: 
    koLyro: point
    koLyri:  sub
    son: </v>
      </c>
      <c r="P1812" s="27" t="str">
        <f t="shared" si="238"/>
        <v xml:space="preserve">
            - 
              name:  市场经济
              title:  市场经济
              description: 
              koLyro: point
              koLyri:  sub
              son: </v>
      </c>
    </row>
    <row r="1813" spans="1:16" ht="15" customHeight="1">
      <c r="A1813" s="20">
        <f t="shared" si="232"/>
        <v>5</v>
      </c>
      <c r="B1813" s="21" t="str">
        <f t="shared" si="233"/>
        <v>知识亚点</v>
      </c>
      <c r="C1813" s="21" t="str">
        <f t="shared" si="234"/>
        <v>市场调节的作用</v>
      </c>
      <c r="D1813" s="21" t="str">
        <f>IFERROR(IF(I1813=1,INDEX( {"chinese","english","math","physics","chemistry","biology","politics","history","geography"},MATCH(C1813,{"语文","英语","数学","物理","化学","生物","政治","历史","地理"},0)),IF(I1813=2,INDEX(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1813,{"单项选择","阅读理解","信息匹配","完形填空","短文填空","单句填空","短文改错","单句改错","句型转换","翻译短语","翻译句子","词汇/短语及固搭","完成句子","听力"},0)),"")), "")</f>
        <v/>
      </c>
      <c r="E1813" s="21" t="str">
        <f t="shared" si="235"/>
        <v>知识点</v>
      </c>
      <c r="F1813" s="21" t="str">
        <f t="shared" si="236"/>
        <v>亚</v>
      </c>
      <c r="G1813" s="21" t="str">
        <f>INDEX( {"body","discipline","area","topic","point"},MATCH(E1813,{"知识体","知识域","知识区","知识主题","知识点"},0))</f>
        <v>point</v>
      </c>
      <c r="H1813" s="21" t="str">
        <f>INDEX( {"super","just","sub","infras"},MATCH(F1813,{"超","恰","亚","次"},0))</f>
        <v>sub</v>
      </c>
      <c r="I1813" s="21">
        <f>MATCH(E1813,{"知识体","知识域","知识区","知识主题","知识点"},0)-1</f>
        <v>4</v>
      </c>
      <c r="J1813" s="21">
        <f>MATCH(F1813,{"超","恰","亚","次"},0)-1</f>
        <v>2</v>
      </c>
      <c r="K1813" s="21" t="str">
        <f t="shared" si="237"/>
        <v>政治</v>
      </c>
      <c r="L1813" s="26" t="s">
        <v>2612</v>
      </c>
      <c r="M1813" s="23"/>
      <c r="N1813" s="23"/>
      <c r="O1813" s="24" t="str">
        <f t="shared" si="231"/>
        <v xml:space="preserve">
  - 
    name:  市场调节的作用
    title:  市场调节的作用
    description: 
    koLyro: point
    koLyri:  sub
    son: </v>
      </c>
      <c r="P1813" s="27" t="str">
        <f t="shared" si="238"/>
        <v xml:space="preserve">
            - 
              name:  市场调节的作用
              title:  市场调节的作用
              description: 
              koLyro: point
              koLyri:  sub
              son: </v>
      </c>
    </row>
    <row r="1814" spans="1:16" ht="15" customHeight="1">
      <c r="A1814" s="20">
        <f t="shared" si="232"/>
        <v>5</v>
      </c>
      <c r="B1814" s="21" t="str">
        <f t="shared" si="233"/>
        <v>知识亚点</v>
      </c>
      <c r="C1814" s="21" t="str">
        <f t="shared" si="234"/>
        <v>市场调节的局限性</v>
      </c>
      <c r="D1814" s="21" t="str">
        <f>IFERROR(IF(I1814=1,INDEX( {"chinese","english","math","physics","chemistry","biology","politics","history","geography"},MATCH(C1814,{"语文","英语","数学","物理","化学","生物","政治","历史","地理"},0)),IF(I1814=2,INDEX(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1814,{"单项选择","阅读理解","信息匹配","完形填空","短文填空","单句填空","短文改错","单句改错","句型转换","翻译短语","翻译句子","词汇/短语及固搭","完成句子","听力"},0)),"")), "")</f>
        <v/>
      </c>
      <c r="E1814" s="21" t="str">
        <f t="shared" si="235"/>
        <v>知识点</v>
      </c>
      <c r="F1814" s="21" t="str">
        <f t="shared" si="236"/>
        <v>亚</v>
      </c>
      <c r="G1814" s="21" t="str">
        <f>INDEX( {"body","discipline","area","topic","point"},MATCH(E1814,{"知识体","知识域","知识区","知识主题","知识点"},0))</f>
        <v>point</v>
      </c>
      <c r="H1814" s="21" t="str">
        <f>INDEX( {"super","just","sub","infras"},MATCH(F1814,{"超","恰","亚","次"},0))</f>
        <v>sub</v>
      </c>
      <c r="I1814" s="21">
        <f>MATCH(E1814,{"知识体","知识域","知识区","知识主题","知识点"},0)-1</f>
        <v>4</v>
      </c>
      <c r="J1814" s="21">
        <f>MATCH(F1814,{"超","恰","亚","次"},0)-1</f>
        <v>2</v>
      </c>
      <c r="K1814" s="21" t="str">
        <f t="shared" si="237"/>
        <v>政治</v>
      </c>
      <c r="L1814" s="26" t="s">
        <v>2613</v>
      </c>
      <c r="M1814" s="23"/>
      <c r="N1814" s="23"/>
      <c r="O1814" s="24" t="str">
        <f t="shared" si="231"/>
        <v xml:space="preserve">
  - 
    name:  市场调节的局限性
    title:  市场调节的局限性
    description: 
    koLyro: point
    koLyri:  sub
    son: </v>
      </c>
      <c r="P1814" s="27" t="str">
        <f t="shared" si="238"/>
        <v xml:space="preserve">
            - 
              name:  市场调节的局限性
              title:  市场调节的局限性
              description: 
              koLyro: point
              koLyri:  sub
              son: </v>
      </c>
    </row>
    <row r="1815" spans="1:16" ht="15" customHeight="1">
      <c r="A1815" s="20">
        <f t="shared" si="232"/>
        <v>5</v>
      </c>
      <c r="B1815" s="21" t="str">
        <f t="shared" si="233"/>
        <v>知识亚点</v>
      </c>
      <c r="C1815" s="21" t="str">
        <f t="shared" si="234"/>
        <v>规范市场秩序的必要性和措施</v>
      </c>
      <c r="D1815" s="21" t="str">
        <f>IFERROR(IF(I1815=1,INDEX( {"chinese","english","math","physics","chemistry","biology","politics","history","geography"},MATCH(C1815,{"语文","英语","数学","物理","化学","生物","政治","历史","地理"},0)),IF(I1815=2,INDEX(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1815,{"单项选择","阅读理解","信息匹配","完形填空","短文填空","单句填空","短文改错","单句改错","句型转换","翻译短语","翻译句子","词汇/短语及固搭","完成句子","听力"},0)),"")), "")</f>
        <v/>
      </c>
      <c r="E1815" s="21" t="str">
        <f t="shared" si="235"/>
        <v>知识点</v>
      </c>
      <c r="F1815" s="21" t="str">
        <f t="shared" si="236"/>
        <v>亚</v>
      </c>
      <c r="G1815" s="21" t="str">
        <f>INDEX( {"body","discipline","area","topic","point"},MATCH(E1815,{"知识体","知识域","知识区","知识主题","知识点"},0))</f>
        <v>point</v>
      </c>
      <c r="H1815" s="21" t="str">
        <f>INDEX( {"super","just","sub","infras"},MATCH(F1815,{"超","恰","亚","次"},0))</f>
        <v>sub</v>
      </c>
      <c r="I1815" s="21">
        <f>MATCH(E1815,{"知识体","知识域","知识区","知识主题","知识点"},0)-1</f>
        <v>4</v>
      </c>
      <c r="J1815" s="21">
        <f>MATCH(F1815,{"超","恰","亚","次"},0)-1</f>
        <v>2</v>
      </c>
      <c r="K1815" s="21" t="str">
        <f t="shared" si="237"/>
        <v>政治</v>
      </c>
      <c r="L1815" s="26" t="s">
        <v>2614</v>
      </c>
      <c r="M1815" s="23"/>
      <c r="N1815" s="23"/>
      <c r="O1815" s="24" t="str">
        <f t="shared" si="231"/>
        <v xml:space="preserve">
  - 
    name:  规范市场秩序的必要性和措施
    title:  规范市场秩序的必要性和措施
    description: 
    koLyro: point
    koLyri:  sub
    son: </v>
      </c>
      <c r="P1815" s="27" t="str">
        <f t="shared" si="238"/>
        <v xml:space="preserve">
            - 
              name:  规范市场秩序的必要性和措施
              title:  规范市场秩序的必要性和措施
              description: 
              koLyro: point
              koLyri:  sub
              son: </v>
      </c>
    </row>
    <row r="1816" spans="1:16" ht="15" customHeight="1">
      <c r="A1816" s="20">
        <f t="shared" si="232"/>
        <v>4</v>
      </c>
      <c r="B1816" s="21" t="str">
        <f t="shared" si="233"/>
        <v>知识点</v>
      </c>
      <c r="C1816" s="21" t="str">
        <f t="shared" si="234"/>
        <v>社会主义市场经济</v>
      </c>
      <c r="D1816" s="21" t="str">
        <f>IFERROR(IF(I1816=1,INDEX( {"chinese","english","math","physics","chemistry","biology","politics","history","geography"},MATCH(C1816,{"语文","英语","数学","物理","化学","生物","政治","历史","地理"},0)),IF(I1816=2,INDEX(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1816,{"单项选择","阅读理解","信息匹配","完形填空","短文填空","单句填空","短文改错","单句改错","句型转换","翻译短语","翻译句子","词汇/短语及固搭","完成句子","听力"},0)),"")), "")</f>
        <v/>
      </c>
      <c r="E1816" s="21" t="str">
        <f t="shared" si="235"/>
        <v>知识点</v>
      </c>
      <c r="F1816" s="21" t="str">
        <f t="shared" si="236"/>
        <v>恰</v>
      </c>
      <c r="G1816" s="21" t="str">
        <f>INDEX( {"body","discipline","area","topic","point"},MATCH(E1816,{"知识体","知识域","知识区","知识主题","知识点"},0))</f>
        <v>point</v>
      </c>
      <c r="H1816" s="21" t="str">
        <f>INDEX( {"super","just","sub","infras"},MATCH(F1816,{"超","恰","亚","次"},0))</f>
        <v>just</v>
      </c>
      <c r="I1816" s="21">
        <f>MATCH(E1816,{"知识体","知识域","知识区","知识主题","知识点"},0)-1</f>
        <v>4</v>
      </c>
      <c r="J1816" s="21">
        <f>MATCH(F1816,{"超","恰","亚","次"},0)-1</f>
        <v>1</v>
      </c>
      <c r="K1816" s="21" t="str">
        <f t="shared" si="237"/>
        <v>政治</v>
      </c>
      <c r="L1816" s="26" t="s">
        <v>2615</v>
      </c>
      <c r="M1816" s="23"/>
      <c r="N1816" s="23"/>
      <c r="O1816" s="24" t="str">
        <f t="shared" si="231"/>
        <v xml:space="preserve">
  - 
    name:  社会主义市场经济
    title:  社会主义市场经济
    description: 
    koLyro: point
    koLyri:  just
    son: </v>
      </c>
      <c r="P1816" s="27" t="str">
        <f t="shared" si="238"/>
        <v xml:space="preserve">
          - 
            name:  社会主义市场经济
            title:  社会主义市场经济
            description: 
            koLyro: point
            koLyri:  just
            son: </v>
      </c>
    </row>
    <row r="1817" spans="1:16" ht="15" customHeight="1">
      <c r="A1817" s="20">
        <f t="shared" si="232"/>
        <v>5</v>
      </c>
      <c r="B1817" s="21" t="str">
        <f t="shared" si="233"/>
        <v>知识亚点</v>
      </c>
      <c r="C1817" s="21" t="str">
        <f t="shared" si="234"/>
        <v>社会主义市场经济的含义</v>
      </c>
      <c r="D1817" s="21" t="str">
        <f>IFERROR(IF(I1817=1,INDEX( {"chinese","english","math","physics","chemistry","biology","politics","history","geography"},MATCH(C1817,{"语文","英语","数学","物理","化学","生物","政治","历史","地理"},0)),IF(I1817=2,INDEX(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1817,{"单项选择","阅读理解","信息匹配","完形填空","短文填空","单句填空","短文改错","单句改错","句型转换","翻译短语","翻译句子","词汇/短语及固搭","完成句子","听力"},0)),"")), "")</f>
        <v/>
      </c>
      <c r="E1817" s="21" t="str">
        <f t="shared" si="235"/>
        <v>知识点</v>
      </c>
      <c r="F1817" s="21" t="str">
        <f t="shared" si="236"/>
        <v>亚</v>
      </c>
      <c r="G1817" s="21" t="str">
        <f>INDEX( {"body","discipline","area","topic","point"},MATCH(E1817,{"知识体","知识域","知识区","知识主题","知识点"},0))</f>
        <v>point</v>
      </c>
      <c r="H1817" s="21" t="str">
        <f>INDEX( {"super","just","sub","infras"},MATCH(F1817,{"超","恰","亚","次"},0))</f>
        <v>sub</v>
      </c>
      <c r="I1817" s="21">
        <f>MATCH(E1817,{"知识体","知识域","知识区","知识主题","知识点"},0)-1</f>
        <v>4</v>
      </c>
      <c r="J1817" s="21">
        <f>MATCH(F1817,{"超","恰","亚","次"},0)-1</f>
        <v>2</v>
      </c>
      <c r="K1817" s="21" t="str">
        <f t="shared" si="237"/>
        <v>政治</v>
      </c>
      <c r="L1817" s="26" t="s">
        <v>2616</v>
      </c>
      <c r="M1817" s="23"/>
      <c r="N1817" s="23"/>
      <c r="O1817" s="24" t="str">
        <f t="shared" si="231"/>
        <v xml:space="preserve">
  - 
    name:  社会主义市场经济的含义
    title:  社会主义市场经济的含义
    description: 
    koLyro: point
    koLyri:  sub
    son: </v>
      </c>
      <c r="P1817" s="27" t="str">
        <f t="shared" si="238"/>
        <v xml:space="preserve">
            - 
              name:  社会主义市场经济的含义
              title:  社会主义市场经济的含义
              description: 
              koLyro: point
              koLyri:  sub
              son: </v>
      </c>
    </row>
    <row r="1818" spans="1:16" ht="15" customHeight="1">
      <c r="A1818" s="20">
        <f t="shared" si="232"/>
        <v>5</v>
      </c>
      <c r="B1818" s="21" t="str">
        <f t="shared" si="233"/>
        <v>知识亚点</v>
      </c>
      <c r="C1818" s="21" t="str">
        <f t="shared" si="234"/>
        <v>社会主义市场经济的基本特征</v>
      </c>
      <c r="D1818" s="21" t="str">
        <f>IFERROR(IF(I1818=1,INDEX( {"chinese","english","math","physics","chemistry","biology","politics","history","geography"},MATCH(C1818,{"语文","英语","数学","物理","化学","生物","政治","历史","地理"},0)),IF(I1818=2,INDEX(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1818,{"单项选择","阅读理解","信息匹配","完形填空","短文填空","单句填空","短文改错","单句改错","句型转换","翻译短语","翻译句子","词汇/短语及固搭","完成句子","听力"},0)),"")), "")</f>
        <v/>
      </c>
      <c r="E1818" s="21" t="str">
        <f t="shared" si="235"/>
        <v>知识点</v>
      </c>
      <c r="F1818" s="21" t="str">
        <f t="shared" si="236"/>
        <v>亚</v>
      </c>
      <c r="G1818" s="21" t="str">
        <f>INDEX( {"body","discipline","area","topic","point"},MATCH(E1818,{"知识体","知识域","知识区","知识主题","知识点"},0))</f>
        <v>point</v>
      </c>
      <c r="H1818" s="21" t="str">
        <f>INDEX( {"super","just","sub","infras"},MATCH(F1818,{"超","恰","亚","次"},0))</f>
        <v>sub</v>
      </c>
      <c r="I1818" s="21">
        <f>MATCH(E1818,{"知识体","知识域","知识区","知识主题","知识点"},0)-1</f>
        <v>4</v>
      </c>
      <c r="J1818" s="21">
        <f>MATCH(F1818,{"超","恰","亚","次"},0)-1</f>
        <v>2</v>
      </c>
      <c r="K1818" s="21" t="str">
        <f t="shared" si="237"/>
        <v>政治</v>
      </c>
      <c r="L1818" s="26" t="s">
        <v>2617</v>
      </c>
      <c r="M1818" s="23"/>
      <c r="N1818" s="23"/>
      <c r="O1818" s="24" t="str">
        <f t="shared" si="231"/>
        <v xml:space="preserve">
  - 
    name:  社会主义市场经济的基本特征
    title:  社会主义市场经济的基本特征
    description: 
    koLyro: point
    koLyri:  sub
    son: </v>
      </c>
      <c r="P1818" s="27" t="str">
        <f t="shared" si="238"/>
        <v xml:space="preserve">
            - 
              name:  社会主义市场经济的基本特征
              title:  社会主义市场经济的基本特征
              description: 
              koLyro: point
              koLyri:  sub
              son: </v>
      </c>
    </row>
    <row r="1819" spans="1:16" ht="15" customHeight="1">
      <c r="A1819" s="20">
        <f t="shared" si="232"/>
        <v>5</v>
      </c>
      <c r="B1819" s="21" t="str">
        <f t="shared" si="233"/>
        <v>知识亚点</v>
      </c>
      <c r="C1819" s="21" t="str">
        <f t="shared" si="234"/>
        <v>国家宏观调控的重要性</v>
      </c>
      <c r="D1819" s="21" t="str">
        <f>IFERROR(IF(I1819=1,INDEX( {"chinese","english","math","physics","chemistry","biology","politics","history","geography"},MATCH(C1819,{"语文","英语","数学","物理","化学","生物","政治","历史","地理"},0)),IF(I1819=2,INDEX(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1819,{"单项选择","阅读理解","信息匹配","完形填空","短文填空","单句填空","短文改错","单句改错","句型转换","翻译短语","翻译句子","词汇/短语及固搭","完成句子","听力"},0)),"")), "")</f>
        <v/>
      </c>
      <c r="E1819" s="21" t="str">
        <f t="shared" si="235"/>
        <v>知识点</v>
      </c>
      <c r="F1819" s="21" t="str">
        <f t="shared" si="236"/>
        <v>亚</v>
      </c>
      <c r="G1819" s="21" t="str">
        <f>INDEX( {"body","discipline","area","topic","point"},MATCH(E1819,{"知识体","知识域","知识区","知识主题","知识点"},0))</f>
        <v>point</v>
      </c>
      <c r="H1819" s="21" t="str">
        <f>INDEX( {"super","just","sub","infras"},MATCH(F1819,{"超","恰","亚","次"},0))</f>
        <v>sub</v>
      </c>
      <c r="I1819" s="21">
        <f>MATCH(E1819,{"知识体","知识域","知识区","知识主题","知识点"},0)-1</f>
        <v>4</v>
      </c>
      <c r="J1819" s="21">
        <f>MATCH(F1819,{"超","恰","亚","次"},0)-1</f>
        <v>2</v>
      </c>
      <c r="K1819" s="21" t="str">
        <f t="shared" si="237"/>
        <v>政治</v>
      </c>
      <c r="L1819" s="26" t="s">
        <v>2618</v>
      </c>
      <c r="M1819" s="23"/>
      <c r="N1819" s="23"/>
      <c r="O1819" s="24" t="str">
        <f t="shared" si="231"/>
        <v xml:space="preserve">
  - 
    name:  国家宏观调控的重要性
    title:  国家宏观调控的重要性
    description: 
    koLyro: point
    koLyri:  sub
    son: </v>
      </c>
      <c r="P1819" s="27" t="str">
        <f t="shared" si="238"/>
        <v xml:space="preserve">
            - 
              name:  国家宏观调控的重要性
              title:  国家宏观调控的重要性
              description: 
              koLyro: point
              koLyri:  sub
              son: </v>
      </c>
    </row>
    <row r="1820" spans="1:16" ht="15" customHeight="1">
      <c r="A1820" s="20">
        <f t="shared" si="232"/>
        <v>5</v>
      </c>
      <c r="B1820" s="21" t="str">
        <f t="shared" si="233"/>
        <v>知识亚点</v>
      </c>
      <c r="C1820" s="21" t="str">
        <f t="shared" si="234"/>
        <v>国家宏观调控的目标与手段</v>
      </c>
      <c r="D1820" s="21" t="str">
        <f>IFERROR(IF(I1820=1,INDEX( {"chinese","english","math","physics","chemistry","biology","politics","history","geography"},MATCH(C1820,{"语文","英语","数学","物理","化学","生物","政治","历史","地理"},0)),IF(I1820=2,INDEX(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1820,{"单项选择","阅读理解","信息匹配","完形填空","短文填空","单句填空","短文改错","单句改错","句型转换","翻译短语","翻译句子","词汇/短语及固搭","完成句子","听力"},0)),"")), "")</f>
        <v/>
      </c>
      <c r="E1820" s="21" t="str">
        <f t="shared" si="235"/>
        <v>知识点</v>
      </c>
      <c r="F1820" s="21" t="str">
        <f t="shared" si="236"/>
        <v>亚</v>
      </c>
      <c r="G1820" s="21" t="str">
        <f>INDEX( {"body","discipline","area","topic","point"},MATCH(E1820,{"知识体","知识域","知识区","知识主题","知识点"},0))</f>
        <v>point</v>
      </c>
      <c r="H1820" s="21" t="str">
        <f>INDEX( {"super","just","sub","infras"},MATCH(F1820,{"超","恰","亚","次"},0))</f>
        <v>sub</v>
      </c>
      <c r="I1820" s="21">
        <f>MATCH(E1820,{"知识体","知识域","知识区","知识主题","知识点"},0)-1</f>
        <v>4</v>
      </c>
      <c r="J1820" s="21">
        <f>MATCH(F1820,{"超","恰","亚","次"},0)-1</f>
        <v>2</v>
      </c>
      <c r="K1820" s="21" t="str">
        <f t="shared" si="237"/>
        <v>政治</v>
      </c>
      <c r="L1820" s="26" t="s">
        <v>2619</v>
      </c>
      <c r="M1820" s="23"/>
      <c r="N1820" s="23"/>
      <c r="O1820" s="24" t="str">
        <f t="shared" si="231"/>
        <v xml:space="preserve">
  - 
    name:  国家宏观调控的目标与手段
    title:  国家宏观调控的目标与手段
    description: 
    koLyro: point
    koLyri:  sub
    son: </v>
      </c>
      <c r="P1820" s="27" t="str">
        <f t="shared" si="238"/>
        <v xml:space="preserve">
            - 
              name:  国家宏观调控的目标与手段
              title:  国家宏观调控的目标与手段
              description: 
              koLyro: point
              koLyri:  sub
              son: </v>
      </c>
    </row>
    <row r="1821" spans="1:16" ht="15" customHeight="1">
      <c r="A1821" s="20">
        <f t="shared" si="232"/>
        <v>3</v>
      </c>
      <c r="B1821" s="21" t="str">
        <f t="shared" si="233"/>
        <v>知识主题</v>
      </c>
      <c r="C1821" s="21" t="str">
        <f t="shared" si="234"/>
        <v>1.10科学发展观和小康社会的经济建设</v>
      </c>
      <c r="D1821" s="21" t="str">
        <f>IFERROR(IF(I1821=1,INDEX( {"chinese","english","math","physics","chemistry","biology","politics","history","geography"},MATCH(C1821,{"语文","英语","数学","物理","化学","生物","政治","历史","地理"},0)),IF(I1821=2,INDEX(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1821,{"单项选择","阅读理解","信息匹配","完形填空","短文填空","单句填空","短文改错","单句改错","句型转换","翻译短语","翻译句子","词汇/短语及固搭","完成句子","听力"},0)),"")), "")</f>
        <v/>
      </c>
      <c r="E1821" s="21" t="str">
        <f t="shared" si="235"/>
        <v>知识主题</v>
      </c>
      <c r="F1821" s="21" t="str">
        <f t="shared" si="236"/>
        <v>恰</v>
      </c>
      <c r="G1821" s="21" t="str">
        <f>INDEX( {"body","discipline","area","topic","point"},MATCH(E1821,{"知识体","知识域","知识区","知识主题","知识点"},0))</f>
        <v>topic</v>
      </c>
      <c r="H1821" s="21" t="str">
        <f>INDEX( {"super","just","sub","infras"},MATCH(F1821,{"超","恰","亚","次"},0))</f>
        <v>just</v>
      </c>
      <c r="I1821" s="21">
        <f>MATCH(E1821,{"知识体","知识域","知识区","知识主题","知识点"},0)-1</f>
        <v>3</v>
      </c>
      <c r="J1821" s="21">
        <f>MATCH(F1821,{"超","恰","亚","次"},0)-1</f>
        <v>1</v>
      </c>
      <c r="K1821" s="21" t="str">
        <f t="shared" si="237"/>
        <v>政治</v>
      </c>
      <c r="L1821" s="26" t="s">
        <v>5123</v>
      </c>
      <c r="M1821" s="23"/>
      <c r="N1821" s="23"/>
      <c r="O1821" s="24" t="str">
        <f t="shared" si="231"/>
        <v xml:space="preserve">
  - 
    name:  1.10科学发展观和小康社会的经济建设
    title:  1.10科学发展观和小康社会的经济建设
    description: 
    koLyro: topic
    koLyri:  just
    son: </v>
      </c>
      <c r="P1821" s="27" t="str">
        <f t="shared" si="238"/>
        <v xml:space="preserve">
        - 
          name:  1.10科学发展观和小康社会的经济建设
          title:  1.10科学发展观和小康社会的经济建设
          description: 
          koLyro: topic
          koLyri:  just
          son: </v>
      </c>
    </row>
    <row r="1822" spans="1:16" ht="15" customHeight="1">
      <c r="A1822" s="20">
        <f t="shared" si="232"/>
        <v>4</v>
      </c>
      <c r="B1822" s="21" t="str">
        <f t="shared" si="233"/>
        <v>知识点</v>
      </c>
      <c r="C1822" s="21" t="str">
        <f t="shared" si="234"/>
        <v>实现全面建成小康社会的目标</v>
      </c>
      <c r="D1822" s="21" t="str">
        <f>IFERROR(IF(I1822=1,INDEX( {"chinese","english","math","physics","chemistry","biology","politics","history","geography"},MATCH(C1822,{"语文","英语","数学","物理","化学","生物","政治","历史","地理"},0)),IF(I1822=2,INDEX(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1822,{"单项选择","阅读理解","信息匹配","完形填空","短文填空","单句填空","短文改错","单句改错","句型转换","翻译短语","翻译句子","词汇/短语及固搭","完成句子","听力"},0)),"")), "")</f>
        <v/>
      </c>
      <c r="E1822" s="21" t="str">
        <f t="shared" si="235"/>
        <v>知识点</v>
      </c>
      <c r="F1822" s="21" t="str">
        <f t="shared" si="236"/>
        <v>恰</v>
      </c>
      <c r="G1822" s="21" t="str">
        <f>INDEX( {"body","discipline","area","topic","point"},MATCH(E1822,{"知识体","知识域","知识区","知识主题","知识点"},0))</f>
        <v>point</v>
      </c>
      <c r="H1822" s="21" t="str">
        <f>INDEX( {"super","just","sub","infras"},MATCH(F1822,{"超","恰","亚","次"},0))</f>
        <v>just</v>
      </c>
      <c r="I1822" s="21">
        <f>MATCH(E1822,{"知识体","知识域","知识区","知识主题","知识点"},0)-1</f>
        <v>4</v>
      </c>
      <c r="J1822" s="21">
        <f>MATCH(F1822,{"超","恰","亚","次"},0)-1</f>
        <v>1</v>
      </c>
      <c r="K1822" s="21" t="str">
        <f t="shared" si="237"/>
        <v>政治</v>
      </c>
      <c r="L1822" s="26" t="s">
        <v>2620</v>
      </c>
      <c r="M1822" s="23"/>
      <c r="N1822" s="23"/>
      <c r="O1822" s="24" t="str">
        <f t="shared" si="231"/>
        <v xml:space="preserve">
  - 
    name:  实现全面建成小康社会的目标
    title:  实现全面建成小康社会的目标
    description: 
    koLyro: point
    koLyri:  just
    son: </v>
      </c>
      <c r="P1822" s="27" t="str">
        <f t="shared" si="238"/>
        <v xml:space="preserve">
          - 
            name:  实现全面建成小康社会的目标
            title:  实现全面建成小康社会的目标
            description: 
            koLyro: point
            koLyri:  just
            son: </v>
      </c>
    </row>
    <row r="1823" spans="1:16" ht="15" customHeight="1">
      <c r="A1823" s="20">
        <f t="shared" si="232"/>
        <v>4</v>
      </c>
      <c r="B1823" s="21" t="str">
        <f t="shared" si="233"/>
        <v>知识点</v>
      </c>
      <c r="C1823" s="21" t="str">
        <f t="shared" si="234"/>
        <v>围绕主题 抓住主线</v>
      </c>
      <c r="D1823" s="21" t="str">
        <f>IFERROR(IF(I1823=1,INDEX( {"chinese","english","math","physics","chemistry","biology","politics","history","geography"},MATCH(C1823,{"语文","英语","数学","物理","化学","生物","政治","历史","地理"},0)),IF(I1823=2,INDEX(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1823,{"单项选择","阅读理解","信息匹配","完形填空","短文填空","单句填空","短文改错","单句改错","句型转换","翻译短语","翻译句子","词汇/短语及固搭","完成句子","听力"},0)),"")), "")</f>
        <v/>
      </c>
      <c r="E1823" s="21" t="str">
        <f t="shared" si="235"/>
        <v>知识点</v>
      </c>
      <c r="F1823" s="21" t="str">
        <f t="shared" si="236"/>
        <v>恰</v>
      </c>
      <c r="G1823" s="21" t="str">
        <f>INDEX( {"body","discipline","area","topic","point"},MATCH(E1823,{"知识体","知识域","知识区","知识主题","知识点"},0))</f>
        <v>point</v>
      </c>
      <c r="H1823" s="21" t="str">
        <f>INDEX( {"super","just","sub","infras"},MATCH(F1823,{"超","恰","亚","次"},0))</f>
        <v>just</v>
      </c>
      <c r="I1823" s="21">
        <f>MATCH(E1823,{"知识体","知识域","知识区","知识主题","知识点"},0)-1</f>
        <v>4</v>
      </c>
      <c r="J1823" s="21">
        <f>MATCH(F1823,{"超","恰","亚","次"},0)-1</f>
        <v>1</v>
      </c>
      <c r="K1823" s="21" t="str">
        <f t="shared" si="237"/>
        <v>政治</v>
      </c>
      <c r="L1823" s="26" t="s">
        <v>2621</v>
      </c>
      <c r="M1823" s="23"/>
      <c r="N1823" s="23"/>
      <c r="O1823" s="24" t="str">
        <f t="shared" si="231"/>
        <v xml:space="preserve">
  - 
    name:  围绕主题 抓住主线
    title:  围绕主题 抓住主线
    description: 
    koLyro: point
    koLyri:  just
    son: </v>
      </c>
      <c r="P1823" s="27" t="str">
        <f t="shared" si="238"/>
        <v xml:space="preserve">
          - 
            name:  围绕主题 抓住主线
            title:  围绕主题 抓住主线
            description: 
            koLyro: point
            koLyri:  just
            son: </v>
      </c>
    </row>
    <row r="1824" spans="1:16" ht="15" customHeight="1">
      <c r="A1824" s="20">
        <f t="shared" si="232"/>
        <v>5</v>
      </c>
      <c r="B1824" s="21" t="str">
        <f t="shared" si="233"/>
        <v>知识亚点</v>
      </c>
      <c r="C1824" s="21" t="str">
        <f t="shared" si="234"/>
        <v>科学发展观</v>
      </c>
      <c r="D1824" s="21" t="str">
        <f>IFERROR(IF(I1824=1,INDEX( {"chinese","english","math","physics","chemistry","biology","politics","history","geography"},MATCH(C1824,{"语文","英语","数学","物理","化学","生物","政治","历史","地理"},0)),IF(I1824=2,INDEX(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1824,{"单项选择","阅读理解","信息匹配","完形填空","短文填空","单句填空","短文改错","单句改错","句型转换","翻译短语","翻译句子","词汇/短语及固搭","完成句子","听力"},0)),"")), "")</f>
        <v/>
      </c>
      <c r="E1824" s="21" t="str">
        <f t="shared" si="235"/>
        <v>知识点</v>
      </c>
      <c r="F1824" s="21" t="str">
        <f t="shared" si="236"/>
        <v>亚</v>
      </c>
      <c r="G1824" s="21" t="str">
        <f>INDEX( {"body","discipline","area","topic","point"},MATCH(E1824,{"知识体","知识域","知识区","知识主题","知识点"},0))</f>
        <v>point</v>
      </c>
      <c r="H1824" s="21" t="str">
        <f>INDEX( {"super","just","sub","infras"},MATCH(F1824,{"超","恰","亚","次"},0))</f>
        <v>sub</v>
      </c>
      <c r="I1824" s="21">
        <f>MATCH(E1824,{"知识体","知识域","知识区","知识主题","知识点"},0)-1</f>
        <v>4</v>
      </c>
      <c r="J1824" s="21">
        <f>MATCH(F1824,{"超","恰","亚","次"},0)-1</f>
        <v>2</v>
      </c>
      <c r="K1824" s="21" t="str">
        <f t="shared" si="237"/>
        <v>政治</v>
      </c>
      <c r="L1824" s="26" t="s">
        <v>2622</v>
      </c>
      <c r="M1824" s="23"/>
      <c r="N1824" s="23"/>
      <c r="O1824" s="24" t="str">
        <f t="shared" ref="O1824:O1887" si="239">SUBSTITUTE(SUBSTITUTE(SUBSTITUTE(SUBSTITUTE($O$1,"NAME",IF(D1824="",C1824,D1824)),"TITLE",C1824),"KO_LYRO",G1824),"KO_LYRI",H1824)</f>
        <v xml:space="preserve">
  - 
    name:  科学发展观
    title:  科学发展观
    description: 
    koLyro: point
    koLyri:  sub
    son: </v>
      </c>
      <c r="P1824" s="27" t="str">
        <f t="shared" si="238"/>
        <v xml:space="preserve">
            - 
              name:  科学发展观
              title:  科学发展观
              description: 
              koLyro: point
              koLyri:  sub
              son: </v>
      </c>
    </row>
    <row r="1825" spans="1:16" ht="15" customHeight="1">
      <c r="A1825" s="20">
        <f t="shared" si="232"/>
        <v>5</v>
      </c>
      <c r="B1825" s="21" t="str">
        <f t="shared" si="233"/>
        <v>知识亚点</v>
      </c>
      <c r="C1825" s="21" t="str">
        <f t="shared" si="234"/>
        <v>加快转变经济发展方式</v>
      </c>
      <c r="D1825" s="21" t="str">
        <f>IFERROR(IF(I1825=1,INDEX( {"chinese","english","math","physics","chemistry","biology","politics","history","geography"},MATCH(C1825,{"语文","英语","数学","物理","化学","生物","政治","历史","地理"},0)),IF(I1825=2,INDEX(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1825,{"单项选择","阅读理解","信息匹配","完形填空","短文填空","单句填空","短文改错","单句改错","句型转换","翻译短语","翻译句子","词汇/短语及固搭","完成句子","听力"},0)),"")), "")</f>
        <v/>
      </c>
      <c r="E1825" s="21" t="str">
        <f t="shared" si="235"/>
        <v>知识点</v>
      </c>
      <c r="F1825" s="21" t="str">
        <f t="shared" si="236"/>
        <v>亚</v>
      </c>
      <c r="G1825" s="21" t="str">
        <f>INDEX( {"body","discipline","area","topic","point"},MATCH(E1825,{"知识体","知识域","知识区","知识主题","知识点"},0))</f>
        <v>point</v>
      </c>
      <c r="H1825" s="21" t="str">
        <f>INDEX( {"super","just","sub","infras"},MATCH(F1825,{"超","恰","亚","次"},0))</f>
        <v>sub</v>
      </c>
      <c r="I1825" s="21">
        <f>MATCH(E1825,{"知识体","知识域","知识区","知识主题","知识点"},0)-1</f>
        <v>4</v>
      </c>
      <c r="J1825" s="21">
        <f>MATCH(F1825,{"超","恰","亚","次"},0)-1</f>
        <v>2</v>
      </c>
      <c r="K1825" s="21" t="str">
        <f t="shared" si="237"/>
        <v>政治</v>
      </c>
      <c r="L1825" s="26" t="s">
        <v>2623</v>
      </c>
      <c r="M1825" s="23"/>
      <c r="N1825" s="23"/>
      <c r="O1825" s="24" t="str">
        <f t="shared" si="239"/>
        <v xml:space="preserve">
  - 
    name:  加快转变经济发展方式
    title:  加快转变经济发展方式
    description: 
    koLyro: point
    koLyri:  sub
    son: </v>
      </c>
      <c r="P1825" s="27" t="str">
        <f t="shared" si="238"/>
        <v xml:space="preserve">
            - 
              name:  加快转变经济发展方式
              title:  加快转变经济发展方式
              description: 
              koLyro: point
              koLyri:  sub
              son: </v>
      </c>
    </row>
    <row r="1826" spans="1:16" ht="15" customHeight="1">
      <c r="A1826" s="20">
        <f t="shared" si="232"/>
        <v>3</v>
      </c>
      <c r="B1826" s="21" t="str">
        <f t="shared" si="233"/>
        <v>知识主题</v>
      </c>
      <c r="C1826" s="21" t="str">
        <f t="shared" si="234"/>
        <v>1.11经济全球化与对外开放</v>
      </c>
      <c r="D1826" s="21" t="str">
        <f>IFERROR(IF(I1826=1,INDEX( {"chinese","english","math","physics","chemistry","biology","politics","history","geography"},MATCH(C1826,{"语文","英语","数学","物理","化学","生物","政治","历史","地理"},0)),IF(I1826=2,INDEX(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1826,{"单项选择","阅读理解","信息匹配","完形填空","短文填空","单句填空","短文改错","单句改错","句型转换","翻译短语","翻译句子","词汇/短语及固搭","完成句子","听力"},0)),"")), "")</f>
        <v/>
      </c>
      <c r="E1826" s="21" t="str">
        <f t="shared" si="235"/>
        <v>知识主题</v>
      </c>
      <c r="F1826" s="21" t="str">
        <f t="shared" si="236"/>
        <v>恰</v>
      </c>
      <c r="G1826" s="21" t="str">
        <f>INDEX( {"body","discipline","area","topic","point"},MATCH(E1826,{"知识体","知识域","知识区","知识主题","知识点"},0))</f>
        <v>topic</v>
      </c>
      <c r="H1826" s="21" t="str">
        <f>INDEX( {"super","just","sub","infras"},MATCH(F1826,{"超","恰","亚","次"},0))</f>
        <v>just</v>
      </c>
      <c r="I1826" s="21">
        <f>MATCH(E1826,{"知识体","知识域","知识区","知识主题","知识点"},0)-1</f>
        <v>3</v>
      </c>
      <c r="J1826" s="21">
        <f>MATCH(F1826,{"超","恰","亚","次"},0)-1</f>
        <v>1</v>
      </c>
      <c r="K1826" s="21" t="str">
        <f t="shared" si="237"/>
        <v>政治</v>
      </c>
      <c r="L1826" s="26" t="s">
        <v>5124</v>
      </c>
      <c r="M1826" s="23"/>
      <c r="N1826" s="23"/>
      <c r="O1826" s="24" t="str">
        <f t="shared" si="239"/>
        <v xml:space="preserve">
  - 
    name:  1.11经济全球化与对外开放
    title:  1.11经济全球化与对外开放
    description: 
    koLyro: topic
    koLyri:  just
    son: </v>
      </c>
      <c r="P1826" s="27" t="str">
        <f t="shared" si="238"/>
        <v xml:space="preserve">
        - 
          name:  1.11经济全球化与对外开放
          title:  1.11经济全球化与对外开放
          description: 
          koLyro: topic
          koLyri:  just
          son: </v>
      </c>
    </row>
    <row r="1827" spans="1:16" ht="15" customHeight="1">
      <c r="A1827" s="20">
        <f t="shared" si="232"/>
        <v>4</v>
      </c>
      <c r="B1827" s="21" t="str">
        <f t="shared" si="233"/>
        <v>知识点</v>
      </c>
      <c r="C1827" s="21" t="str">
        <f t="shared" si="234"/>
        <v>面对经济全球化</v>
      </c>
      <c r="D1827" s="21" t="str">
        <f>IFERROR(IF(I1827=1,INDEX( {"chinese","english","math","physics","chemistry","biology","politics","history","geography"},MATCH(C1827,{"语文","英语","数学","物理","化学","生物","政治","历史","地理"},0)),IF(I1827=2,INDEX(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1827,{"单项选择","阅读理解","信息匹配","完形填空","短文填空","单句填空","短文改错","单句改错","句型转换","翻译短语","翻译句子","词汇/短语及固搭","完成句子","听力"},0)),"")), "")</f>
        <v/>
      </c>
      <c r="E1827" s="21" t="str">
        <f t="shared" si="235"/>
        <v>知识点</v>
      </c>
      <c r="F1827" s="21" t="str">
        <f t="shared" si="236"/>
        <v>恰</v>
      </c>
      <c r="G1827" s="21" t="str">
        <f>INDEX( {"body","discipline","area","topic","point"},MATCH(E1827,{"知识体","知识域","知识区","知识主题","知识点"},0))</f>
        <v>point</v>
      </c>
      <c r="H1827" s="21" t="str">
        <f>INDEX( {"super","just","sub","infras"},MATCH(F1827,{"超","恰","亚","次"},0))</f>
        <v>just</v>
      </c>
      <c r="I1827" s="21">
        <f>MATCH(E1827,{"知识体","知识域","知识区","知识主题","知识点"},0)-1</f>
        <v>4</v>
      </c>
      <c r="J1827" s="21">
        <f>MATCH(F1827,{"超","恰","亚","次"},0)-1</f>
        <v>1</v>
      </c>
      <c r="K1827" s="21" t="str">
        <f t="shared" si="237"/>
        <v>政治</v>
      </c>
      <c r="L1827" s="26" t="s">
        <v>2624</v>
      </c>
      <c r="M1827" s="23"/>
      <c r="N1827" s="23"/>
      <c r="O1827" s="24" t="str">
        <f t="shared" si="239"/>
        <v xml:space="preserve">
  - 
    name:  面对经济全球化
    title:  面对经济全球化
    description: 
    koLyro: point
    koLyri:  just
    son: </v>
      </c>
      <c r="P1827" s="27" t="str">
        <f t="shared" si="238"/>
        <v xml:space="preserve">
          - 
            name:  面对经济全球化
            title:  面对经济全球化
            description: 
            koLyro: point
            koLyri:  just
            son: </v>
      </c>
    </row>
    <row r="1828" spans="1:16" ht="15" customHeight="1">
      <c r="A1828" s="20">
        <f t="shared" si="232"/>
        <v>5</v>
      </c>
      <c r="B1828" s="21" t="str">
        <f t="shared" si="233"/>
        <v>知识亚点</v>
      </c>
      <c r="C1828" s="21" t="str">
        <f t="shared" si="234"/>
        <v>经济全球化的含义和表现</v>
      </c>
      <c r="D1828" s="21" t="str">
        <f>IFERROR(IF(I1828=1,INDEX( {"chinese","english","math","physics","chemistry","biology","politics","history","geography"},MATCH(C1828,{"语文","英语","数学","物理","化学","生物","政治","历史","地理"},0)),IF(I1828=2,INDEX(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1828,{"单项选择","阅读理解","信息匹配","完形填空","短文填空","单句填空","短文改错","单句改错","句型转换","翻译短语","翻译句子","词汇/短语及固搭","完成句子","听力"},0)),"")), "")</f>
        <v/>
      </c>
      <c r="E1828" s="21" t="str">
        <f t="shared" si="235"/>
        <v>知识点</v>
      </c>
      <c r="F1828" s="21" t="str">
        <f t="shared" si="236"/>
        <v>亚</v>
      </c>
      <c r="G1828" s="21" t="str">
        <f>INDEX( {"body","discipline","area","topic","point"},MATCH(E1828,{"知识体","知识域","知识区","知识主题","知识点"},0))</f>
        <v>point</v>
      </c>
      <c r="H1828" s="21" t="str">
        <f>INDEX( {"super","just","sub","infras"},MATCH(F1828,{"超","恰","亚","次"},0))</f>
        <v>sub</v>
      </c>
      <c r="I1828" s="21">
        <f>MATCH(E1828,{"知识体","知识域","知识区","知识主题","知识点"},0)-1</f>
        <v>4</v>
      </c>
      <c r="J1828" s="21">
        <f>MATCH(F1828,{"超","恰","亚","次"},0)-1</f>
        <v>2</v>
      </c>
      <c r="K1828" s="21" t="str">
        <f t="shared" si="237"/>
        <v>政治</v>
      </c>
      <c r="L1828" s="26" t="s">
        <v>2625</v>
      </c>
      <c r="M1828" s="23"/>
      <c r="N1828" s="23"/>
      <c r="O1828" s="24" t="str">
        <f t="shared" si="239"/>
        <v xml:space="preserve">
  - 
    name:  经济全球化的含义和表现
    title:  经济全球化的含义和表现
    description: 
    koLyro: point
    koLyri:  sub
    son: </v>
      </c>
      <c r="P1828" s="27" t="str">
        <f t="shared" si="238"/>
        <v xml:space="preserve">
            - 
              name:  经济全球化的含义和表现
              title:  经济全球化的含义和表现
              description: 
              koLyro: point
              koLyri:  sub
              son: </v>
      </c>
    </row>
    <row r="1829" spans="1:16" ht="15" customHeight="1">
      <c r="A1829" s="20">
        <f t="shared" si="232"/>
        <v>5</v>
      </c>
      <c r="B1829" s="21" t="str">
        <f t="shared" si="233"/>
        <v>知识亚点</v>
      </c>
      <c r="C1829" s="21" t="str">
        <f t="shared" si="234"/>
        <v>跨国公司的作用</v>
      </c>
      <c r="D1829" s="21" t="str">
        <f>IFERROR(IF(I1829=1,INDEX( {"chinese","english","math","physics","chemistry","biology","politics","history","geography"},MATCH(C1829,{"语文","英语","数学","物理","化学","生物","政治","历史","地理"},0)),IF(I1829=2,INDEX(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1829,{"单项选择","阅读理解","信息匹配","完形填空","短文填空","单句填空","短文改错","单句改错","句型转换","翻译短语","翻译句子","词汇/短语及固搭","完成句子","听力"},0)),"")), "")</f>
        <v/>
      </c>
      <c r="E1829" s="21" t="str">
        <f t="shared" si="235"/>
        <v>知识点</v>
      </c>
      <c r="F1829" s="21" t="str">
        <f t="shared" si="236"/>
        <v>亚</v>
      </c>
      <c r="G1829" s="21" t="str">
        <f>INDEX( {"body","discipline","area","topic","point"},MATCH(E1829,{"知识体","知识域","知识区","知识主题","知识点"},0))</f>
        <v>point</v>
      </c>
      <c r="H1829" s="21" t="str">
        <f>INDEX( {"super","just","sub","infras"},MATCH(F1829,{"超","恰","亚","次"},0))</f>
        <v>sub</v>
      </c>
      <c r="I1829" s="21">
        <f>MATCH(E1829,{"知识体","知识域","知识区","知识主题","知识点"},0)-1</f>
        <v>4</v>
      </c>
      <c r="J1829" s="21">
        <f>MATCH(F1829,{"超","恰","亚","次"},0)-1</f>
        <v>2</v>
      </c>
      <c r="K1829" s="21" t="str">
        <f t="shared" si="237"/>
        <v>政治</v>
      </c>
      <c r="L1829" s="26" t="s">
        <v>2626</v>
      </c>
      <c r="M1829" s="23"/>
      <c r="N1829" s="23"/>
      <c r="O1829" s="24" t="str">
        <f t="shared" si="239"/>
        <v xml:space="preserve">
  - 
    name:  跨国公司的作用
    title:  跨国公司的作用
    description: 
    koLyro: point
    koLyri:  sub
    son: </v>
      </c>
      <c r="P1829" s="27" t="str">
        <f t="shared" si="238"/>
        <v xml:space="preserve">
            - 
              name:  跨国公司的作用
              title:  跨国公司的作用
              description: 
              koLyro: point
              koLyri:  sub
              son: </v>
      </c>
    </row>
    <row r="1830" spans="1:16" ht="15" customHeight="1">
      <c r="A1830" s="20">
        <f t="shared" si="232"/>
        <v>5</v>
      </c>
      <c r="B1830" s="21" t="str">
        <f t="shared" si="233"/>
        <v>知识亚点</v>
      </c>
      <c r="C1830" s="21" t="str">
        <f t="shared" si="234"/>
        <v>经济全球化的影响</v>
      </c>
      <c r="D1830" s="21" t="str">
        <f>IFERROR(IF(I1830=1,INDEX( {"chinese","english","math","physics","chemistry","biology","politics","history","geography"},MATCH(C1830,{"语文","英语","数学","物理","化学","生物","政治","历史","地理"},0)),IF(I1830=2,INDEX(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1830,{"单项选择","阅读理解","信息匹配","完形填空","短文填空","单句填空","短文改错","单句改错","句型转换","翻译短语","翻译句子","词汇/短语及固搭","完成句子","听力"},0)),"")), "")</f>
        <v/>
      </c>
      <c r="E1830" s="21" t="str">
        <f t="shared" si="235"/>
        <v>知识点</v>
      </c>
      <c r="F1830" s="21" t="str">
        <f t="shared" si="236"/>
        <v>亚</v>
      </c>
      <c r="G1830" s="21" t="str">
        <f>INDEX( {"body","discipline","area","topic","point"},MATCH(E1830,{"知识体","知识域","知识区","知识主题","知识点"},0))</f>
        <v>point</v>
      </c>
      <c r="H1830" s="21" t="str">
        <f>INDEX( {"super","just","sub","infras"},MATCH(F1830,{"超","恰","亚","次"},0))</f>
        <v>sub</v>
      </c>
      <c r="I1830" s="21">
        <f>MATCH(E1830,{"知识体","知识域","知识区","知识主题","知识点"},0)-1</f>
        <v>4</v>
      </c>
      <c r="J1830" s="21">
        <f>MATCH(F1830,{"超","恰","亚","次"},0)-1</f>
        <v>2</v>
      </c>
      <c r="K1830" s="21" t="str">
        <f t="shared" si="237"/>
        <v>政治</v>
      </c>
      <c r="L1830" s="26" t="s">
        <v>2627</v>
      </c>
      <c r="M1830" s="23"/>
      <c r="N1830" s="23"/>
      <c r="O1830" s="24" t="str">
        <f t="shared" si="239"/>
        <v xml:space="preserve">
  - 
    name:  经济全球化的影响
    title:  经济全球化的影响
    description: 
    koLyro: point
    koLyri:  sub
    son: </v>
      </c>
      <c r="P1830" s="27" t="str">
        <f t="shared" si="238"/>
        <v xml:space="preserve">
            - 
              name:  经济全球化的影响
              title:  经济全球化的影响
              description: 
              koLyro: point
              koLyri:  sub
              son: </v>
      </c>
    </row>
    <row r="1831" spans="1:16" ht="15" customHeight="1">
      <c r="A1831" s="20">
        <f t="shared" si="232"/>
        <v>4</v>
      </c>
      <c r="B1831" s="21" t="str">
        <f t="shared" si="233"/>
        <v>知识点</v>
      </c>
      <c r="C1831" s="21" t="str">
        <f t="shared" si="234"/>
        <v>积极参与国际经济竞争与合作</v>
      </c>
      <c r="D1831" s="21" t="str">
        <f>IFERROR(IF(I1831=1,INDEX( {"chinese","english","math","physics","chemistry","biology","politics","history","geography"},MATCH(C1831,{"语文","英语","数学","物理","化学","生物","政治","历史","地理"},0)),IF(I1831=2,INDEX(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1831,{"单项选择","阅读理解","信息匹配","完形填空","短文填空","单句填空","短文改错","单句改错","句型转换","翻译短语","翻译句子","词汇/短语及固搭","完成句子","听力"},0)),"")), "")</f>
        <v/>
      </c>
      <c r="E1831" s="21" t="str">
        <f t="shared" si="235"/>
        <v>知识点</v>
      </c>
      <c r="F1831" s="21" t="str">
        <f t="shared" si="236"/>
        <v>恰</v>
      </c>
      <c r="G1831" s="21" t="str">
        <f>INDEX( {"body","discipline","area","topic","point"},MATCH(E1831,{"知识体","知识域","知识区","知识主题","知识点"},0))</f>
        <v>point</v>
      </c>
      <c r="H1831" s="21" t="str">
        <f>INDEX( {"super","just","sub","infras"},MATCH(F1831,{"超","恰","亚","次"},0))</f>
        <v>just</v>
      </c>
      <c r="I1831" s="21">
        <f>MATCH(E1831,{"知识体","知识域","知识区","知识主题","知识点"},0)-1</f>
        <v>4</v>
      </c>
      <c r="J1831" s="21">
        <f>MATCH(F1831,{"超","恰","亚","次"},0)-1</f>
        <v>1</v>
      </c>
      <c r="K1831" s="21" t="str">
        <f t="shared" si="237"/>
        <v>政治</v>
      </c>
      <c r="L1831" s="26" t="s">
        <v>2628</v>
      </c>
      <c r="M1831" s="23"/>
      <c r="N1831" s="23"/>
      <c r="O1831" s="24" t="str">
        <f t="shared" si="239"/>
        <v xml:space="preserve">
  - 
    name:  积极参与国际经济竞争与合作
    title:  积极参与国际经济竞争与合作
    description: 
    koLyro: point
    koLyri:  just
    son: </v>
      </c>
      <c r="P1831" s="27" t="str">
        <f t="shared" si="238"/>
        <v xml:space="preserve">
          - 
            name:  积极参与国际经济竞争与合作
            title:  积极参与国际经济竞争与合作
            description: 
            koLyro: point
            koLyri:  just
            son: </v>
      </c>
    </row>
    <row r="1832" spans="1:16" ht="15" customHeight="1">
      <c r="A1832" s="20">
        <f t="shared" si="232"/>
        <v>3</v>
      </c>
      <c r="B1832" s="21" t="str">
        <f t="shared" si="233"/>
        <v>知识主题</v>
      </c>
      <c r="C1832" s="21" t="str">
        <f t="shared" si="234"/>
        <v>综合探究 经济全球化与中国</v>
      </c>
      <c r="D1832" s="21" t="str">
        <f>IFERROR(IF(I1832=1,INDEX( {"chinese","english","math","physics","chemistry","biology","politics","history","geography"},MATCH(C1832,{"语文","英语","数学","物理","化学","生物","政治","历史","地理"},0)),IF(I1832=2,INDEX(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1832,{"单项选择","阅读理解","信息匹配","完形填空","短文填空","单句填空","短文改错","单句改错","句型转换","翻译短语","翻译句子","词汇/短语及固搭","完成句子","听力"},0)),"")), "")</f>
        <v/>
      </c>
      <c r="E1832" s="21" t="str">
        <f t="shared" si="235"/>
        <v>知识主题</v>
      </c>
      <c r="F1832" s="21" t="str">
        <f t="shared" si="236"/>
        <v>恰</v>
      </c>
      <c r="G1832" s="21" t="str">
        <f>INDEX( {"body","discipline","area","topic","point"},MATCH(E1832,{"知识体","知识域","知识区","知识主题","知识点"},0))</f>
        <v>topic</v>
      </c>
      <c r="H1832" s="21" t="str">
        <f>INDEX( {"super","just","sub","infras"},MATCH(F1832,{"超","恰","亚","次"},0))</f>
        <v>just</v>
      </c>
      <c r="I1832" s="21">
        <f>MATCH(E1832,{"知识体","知识域","知识区","知识主题","知识点"},0)-1</f>
        <v>3</v>
      </c>
      <c r="J1832" s="21">
        <f>MATCH(F1832,{"超","恰","亚","次"},0)-1</f>
        <v>1</v>
      </c>
      <c r="K1832" s="21" t="str">
        <f t="shared" si="237"/>
        <v>政治</v>
      </c>
      <c r="L1832" s="26" t="s">
        <v>2629</v>
      </c>
      <c r="M1832" s="23"/>
      <c r="N1832" s="23"/>
      <c r="O1832" s="24" t="str">
        <f t="shared" si="239"/>
        <v xml:space="preserve">
  - 
    name:  综合探究 经济全球化与中国
    title:  综合探究 经济全球化与中国
    description: 
    koLyro: topic
    koLyri:  just
    son: </v>
      </c>
      <c r="P1832" s="27" t="str">
        <f t="shared" si="238"/>
        <v xml:space="preserve">
        - 
          name:  综合探究 经济全球化与中国
          title:  综合探究 经济全球化与中国
          description: 
          koLyro: topic
          koLyri:  just
          son: </v>
      </c>
    </row>
    <row r="1833" spans="1:16" ht="15" customHeight="1">
      <c r="A1833" s="20">
        <f t="shared" si="232"/>
        <v>4</v>
      </c>
      <c r="B1833" s="21" t="str">
        <f t="shared" si="233"/>
        <v>知识点</v>
      </c>
      <c r="C1833" s="21" t="str">
        <f t="shared" si="234"/>
        <v>经济全球化与中国</v>
      </c>
      <c r="D1833" s="21" t="str">
        <f>IFERROR(IF(I1833=1,INDEX( {"chinese","english","math","physics","chemistry","biology","politics","history","geography"},MATCH(C1833,{"语文","英语","数学","物理","化学","生物","政治","历史","地理"},0)),IF(I1833=2,INDEX(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1833,{"单项选择","阅读理解","信息匹配","完形填空","短文填空","单句填空","短文改错","单句改错","句型转换","翻译短语","翻译句子","词汇/短语及固搭","完成句子","听力"},0)),"")), "")</f>
        <v/>
      </c>
      <c r="E1833" s="21" t="str">
        <f t="shared" si="235"/>
        <v>知识点</v>
      </c>
      <c r="F1833" s="21" t="str">
        <f t="shared" si="236"/>
        <v>恰</v>
      </c>
      <c r="G1833" s="21" t="str">
        <f>INDEX( {"body","discipline","area","topic","point"},MATCH(E1833,{"知识体","知识域","知识区","知识主题","知识点"},0))</f>
        <v>point</v>
      </c>
      <c r="H1833" s="21" t="str">
        <f>INDEX( {"super","just","sub","infras"},MATCH(F1833,{"超","恰","亚","次"},0))</f>
        <v>just</v>
      </c>
      <c r="I1833" s="21">
        <f>MATCH(E1833,{"知识体","知识域","知识区","知识主题","知识点"},0)-1</f>
        <v>4</v>
      </c>
      <c r="J1833" s="21">
        <f>MATCH(F1833,{"超","恰","亚","次"},0)-1</f>
        <v>1</v>
      </c>
      <c r="K1833" s="21" t="str">
        <f t="shared" si="237"/>
        <v>政治</v>
      </c>
      <c r="L1833" s="26" t="s">
        <v>2630</v>
      </c>
      <c r="M1833" s="23"/>
      <c r="N1833" s="23"/>
      <c r="O1833" s="24" t="str">
        <f t="shared" si="239"/>
        <v xml:space="preserve">
  - 
    name:  经济全球化与中国
    title:  经济全球化与中国
    description: 
    koLyro: point
    koLyri:  just
    son: </v>
      </c>
      <c r="P1833" s="27" t="str">
        <f t="shared" si="238"/>
        <v xml:space="preserve">
          - 
            name:  经济全球化与中国
            title:  经济全球化与中国
            description: 
            koLyro: point
            koLyri:  just
            son: </v>
      </c>
    </row>
    <row r="1834" spans="1:16" ht="15" customHeight="1">
      <c r="A1834" s="20">
        <f t="shared" si="232"/>
        <v>2</v>
      </c>
      <c r="B1834" s="21" t="str">
        <f t="shared" si="233"/>
        <v>知识区</v>
      </c>
      <c r="C1834" s="21" t="str">
        <f t="shared" si="234"/>
        <v>政治生活1.公民的政治生活</v>
      </c>
      <c r="D1834" s="21" t="str">
        <f>IFERROR(IF(I1834=1,INDEX( {"chinese","english","math","physics","chemistry","biology","politics","history","geography"},MATCH(C1834,{"语文","英语","数学","物理","化学","生物","政治","历史","地理"},0)),IF(I1834=2,INDEX(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1834,{"单项选择","阅读理解","信息匹配","完形填空","短文填空","单句填空","短文改错","单句改错","句型转换","翻译短语","翻译句子","词汇/短语及固搭","完成句子","听力"},0)),"")), "")</f>
        <v/>
      </c>
      <c r="E1834" s="21" t="str">
        <f t="shared" si="235"/>
        <v>知识区</v>
      </c>
      <c r="F1834" s="21" t="str">
        <f t="shared" si="236"/>
        <v>恰</v>
      </c>
      <c r="G1834" s="21" t="str">
        <f>INDEX( {"body","discipline","area","topic","point"},MATCH(E1834,{"知识体","知识域","知识区","知识主题","知识点"},0))</f>
        <v>area</v>
      </c>
      <c r="H1834" s="21" t="str">
        <f>INDEX( {"super","just","sub","infras"},MATCH(F1834,{"超","恰","亚","次"},0))</f>
        <v>just</v>
      </c>
      <c r="I1834" s="21">
        <f>MATCH(E1834,{"知识体","知识域","知识区","知识主题","知识点"},0)-1</f>
        <v>2</v>
      </c>
      <c r="J1834" s="21">
        <f>MATCH(F1834,{"超","恰","亚","次"},0)-1</f>
        <v>1</v>
      </c>
      <c r="K1834" s="21" t="str">
        <f t="shared" si="237"/>
        <v>政治</v>
      </c>
      <c r="L1834" s="26" t="s">
        <v>5125</v>
      </c>
      <c r="M1834" s="23"/>
      <c r="N1834" s="23"/>
      <c r="O1834" s="24" t="str">
        <f t="shared" si="239"/>
        <v xml:space="preserve">
  - 
    name:  政治生活1.公民的政治生活
    title:  政治生活1.公民的政治生活
    description: 
    koLyro: area
    koLyri:  just
    son: </v>
      </c>
      <c r="P1834" s="27" t="str">
        <f t="shared" si="238"/>
        <v xml:space="preserve">
      - 
        name:  政治生活1.公民的政治生活
        title:  政治生活1.公民的政治生活
        description: 
        koLyro: area
        koLyri:  just
        son: </v>
      </c>
    </row>
    <row r="1835" spans="1:16" ht="15" customHeight="1">
      <c r="A1835" s="20">
        <f t="shared" si="232"/>
        <v>3</v>
      </c>
      <c r="B1835" s="21" t="str">
        <f t="shared" si="233"/>
        <v>知识主题</v>
      </c>
      <c r="C1835" s="21" t="str">
        <f t="shared" si="234"/>
        <v>2.1生活在人民当家作主的国家</v>
      </c>
      <c r="D1835" s="21" t="str">
        <f>IFERROR(IF(I1835=1,INDEX( {"chinese","english","math","physics","chemistry","biology","politics","history","geography"},MATCH(C1835,{"语文","英语","数学","物理","化学","生物","政治","历史","地理"},0)),IF(I1835=2,INDEX(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1835,{"单项选择","阅读理解","信息匹配","完形填空","短文填空","单句填空","短文改错","单句改错","句型转换","翻译短语","翻译句子","词汇/短语及固搭","完成句子","听力"},0)),"")), "")</f>
        <v/>
      </c>
      <c r="E1835" s="21" t="str">
        <f t="shared" si="235"/>
        <v>知识主题</v>
      </c>
      <c r="F1835" s="21" t="str">
        <f t="shared" si="236"/>
        <v>恰</v>
      </c>
      <c r="G1835" s="21" t="str">
        <f>INDEX( {"body","discipline","area","topic","point"},MATCH(E1835,{"知识体","知识域","知识区","知识主题","知识点"},0))</f>
        <v>topic</v>
      </c>
      <c r="H1835" s="21" t="str">
        <f>INDEX( {"super","just","sub","infras"},MATCH(F1835,{"超","恰","亚","次"},0))</f>
        <v>just</v>
      </c>
      <c r="I1835" s="21">
        <f>MATCH(E1835,{"知识体","知识域","知识区","知识主题","知识点"},0)-1</f>
        <v>3</v>
      </c>
      <c r="J1835" s="21">
        <f>MATCH(F1835,{"超","恰","亚","次"},0)-1</f>
        <v>1</v>
      </c>
      <c r="K1835" s="21" t="str">
        <f t="shared" si="237"/>
        <v>政治</v>
      </c>
      <c r="L1835" s="26" t="s">
        <v>5126</v>
      </c>
      <c r="M1835" s="23"/>
      <c r="N1835" s="23"/>
      <c r="O1835" s="24" t="str">
        <f t="shared" si="239"/>
        <v xml:space="preserve">
  - 
    name:  2.1生活在人民当家作主的国家
    title:  2.1生活在人民当家作主的国家
    description: 
    koLyro: topic
    koLyri:  just
    son: </v>
      </c>
      <c r="P1835" s="27" t="str">
        <f t="shared" si="238"/>
        <v xml:space="preserve">
        - 
          name:  2.1生活在人民当家作主的国家
          title:  2.1生活在人民当家作主的国家
          description: 
          koLyro: topic
          koLyri:  just
          son: </v>
      </c>
    </row>
    <row r="1836" spans="1:16" ht="15" customHeight="1">
      <c r="A1836" s="20">
        <f t="shared" si="232"/>
        <v>4</v>
      </c>
      <c r="B1836" s="21" t="str">
        <f t="shared" si="233"/>
        <v>知识点</v>
      </c>
      <c r="C1836" s="21" t="str">
        <f t="shared" si="234"/>
        <v>人民民主专政：本质是人民当家作主</v>
      </c>
      <c r="D1836" s="21" t="str">
        <f>IFERROR(IF(I1836=1,INDEX( {"chinese","english","math","physics","chemistry","biology","politics","history","geography"},MATCH(C1836,{"语文","英语","数学","物理","化学","生物","政治","历史","地理"},0)),IF(I1836=2,INDEX(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1836,{"单项选择","阅读理解","信息匹配","完形填空","短文填空","单句填空","短文改错","单句改错","句型转换","翻译短语","翻译句子","词汇/短语及固搭","完成句子","听力"},0)),"")), "")</f>
        <v/>
      </c>
      <c r="E1836" s="21" t="str">
        <f t="shared" si="235"/>
        <v>知识点</v>
      </c>
      <c r="F1836" s="21" t="str">
        <f t="shared" si="236"/>
        <v>恰</v>
      </c>
      <c r="G1836" s="21" t="str">
        <f>INDEX( {"body","discipline","area","topic","point"},MATCH(E1836,{"知识体","知识域","知识区","知识主题","知识点"},0))</f>
        <v>point</v>
      </c>
      <c r="H1836" s="21" t="str">
        <f>INDEX( {"super","just","sub","infras"},MATCH(F1836,{"超","恰","亚","次"},0))</f>
        <v>just</v>
      </c>
      <c r="I1836" s="21">
        <f>MATCH(E1836,{"知识体","知识域","知识区","知识主题","知识点"},0)-1</f>
        <v>4</v>
      </c>
      <c r="J1836" s="21">
        <f>MATCH(F1836,{"超","恰","亚","次"},0)-1</f>
        <v>1</v>
      </c>
      <c r="K1836" s="21" t="str">
        <f t="shared" si="237"/>
        <v>政治</v>
      </c>
      <c r="L1836" s="26" t="s">
        <v>2631</v>
      </c>
      <c r="M1836" s="23"/>
      <c r="N1836" s="23"/>
      <c r="O1836" s="24" t="str">
        <f t="shared" si="239"/>
        <v xml:space="preserve">
  - 
    name:  人民民主专政：本质是人民当家作主
    title:  人民民主专政：本质是人民当家作主
    description: 
    koLyro: point
    koLyri:  just
    son: </v>
      </c>
      <c r="P1836" s="27" t="str">
        <f t="shared" si="238"/>
        <v xml:space="preserve">
          - 
            name:  人民民主专政：本质是人民当家作主
            title:  人民民主专政：本质是人民当家作主
            description: 
            koLyro: point
            koLyri:  just
            son: </v>
      </c>
    </row>
    <row r="1837" spans="1:16" ht="15" customHeight="1">
      <c r="A1837" s="20">
        <f t="shared" si="232"/>
        <v>5</v>
      </c>
      <c r="B1837" s="21" t="str">
        <f t="shared" si="233"/>
        <v>知识亚点</v>
      </c>
      <c r="C1837" s="21" t="str">
        <f t="shared" si="234"/>
        <v>国家的含义和根本属性</v>
      </c>
      <c r="D1837" s="21" t="str">
        <f>IFERROR(IF(I1837=1,INDEX( {"chinese","english","math","physics","chemistry","biology","politics","history","geography"},MATCH(C1837,{"语文","英语","数学","物理","化学","生物","政治","历史","地理"},0)),IF(I1837=2,INDEX(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1837,{"单项选择","阅读理解","信息匹配","完形填空","短文填空","单句填空","短文改错","单句改错","句型转换","翻译短语","翻译句子","词汇/短语及固搭","完成句子","听力"},0)),"")), "")</f>
        <v/>
      </c>
      <c r="E1837" s="21" t="str">
        <f t="shared" si="235"/>
        <v>知识点</v>
      </c>
      <c r="F1837" s="21" t="str">
        <f t="shared" si="236"/>
        <v>亚</v>
      </c>
      <c r="G1837" s="21" t="str">
        <f>INDEX( {"body","discipline","area","topic","point"},MATCH(E1837,{"知识体","知识域","知识区","知识主题","知识点"},0))</f>
        <v>point</v>
      </c>
      <c r="H1837" s="21" t="str">
        <f>INDEX( {"super","just","sub","infras"},MATCH(F1837,{"超","恰","亚","次"},0))</f>
        <v>sub</v>
      </c>
      <c r="I1837" s="21">
        <f>MATCH(E1837,{"知识体","知识域","知识区","知识主题","知识点"},0)-1</f>
        <v>4</v>
      </c>
      <c r="J1837" s="21">
        <f>MATCH(F1837,{"超","恰","亚","次"},0)-1</f>
        <v>2</v>
      </c>
      <c r="K1837" s="21" t="str">
        <f t="shared" si="237"/>
        <v>政治</v>
      </c>
      <c r="L1837" s="26" t="s">
        <v>2632</v>
      </c>
      <c r="M1837" s="23"/>
      <c r="N1837" s="23"/>
      <c r="O1837" s="24" t="str">
        <f t="shared" si="239"/>
        <v xml:space="preserve">
  - 
    name:  国家的含义和根本属性
    title:  国家的含义和根本属性
    description: 
    koLyro: point
    koLyri:  sub
    son: </v>
      </c>
      <c r="P1837" s="27" t="str">
        <f t="shared" si="238"/>
        <v xml:space="preserve">
            - 
              name:  国家的含义和根本属性
              title:  国家的含义和根本属性
              description: 
              koLyro: point
              koLyri:  sub
              son: </v>
      </c>
    </row>
    <row r="1838" spans="1:16" ht="15" customHeight="1">
      <c r="A1838" s="20">
        <f t="shared" si="232"/>
        <v>5</v>
      </c>
      <c r="B1838" s="21" t="str">
        <f t="shared" si="233"/>
        <v>知识亚点</v>
      </c>
      <c r="C1838" s="21" t="str">
        <f t="shared" si="234"/>
        <v>我国的国家性质</v>
      </c>
      <c r="D1838" s="21" t="str">
        <f>IFERROR(IF(I1838=1,INDEX( {"chinese","english","math","physics","chemistry","biology","politics","history","geography"},MATCH(C1838,{"语文","英语","数学","物理","化学","生物","政治","历史","地理"},0)),IF(I1838=2,INDEX(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1838,{"单项选择","阅读理解","信息匹配","完形填空","短文填空","单句填空","短文改错","单句改错","句型转换","翻译短语","翻译句子","词汇/短语及固搭","完成句子","听力"},0)),"")), "")</f>
        <v/>
      </c>
      <c r="E1838" s="21" t="str">
        <f t="shared" si="235"/>
        <v>知识点</v>
      </c>
      <c r="F1838" s="21" t="str">
        <f t="shared" si="236"/>
        <v>亚</v>
      </c>
      <c r="G1838" s="21" t="str">
        <f>INDEX( {"body","discipline","area","topic","point"},MATCH(E1838,{"知识体","知识域","知识区","知识主题","知识点"},0))</f>
        <v>point</v>
      </c>
      <c r="H1838" s="21" t="str">
        <f>INDEX( {"super","just","sub","infras"},MATCH(F1838,{"超","恰","亚","次"},0))</f>
        <v>sub</v>
      </c>
      <c r="I1838" s="21">
        <f>MATCH(E1838,{"知识体","知识域","知识区","知识主题","知识点"},0)-1</f>
        <v>4</v>
      </c>
      <c r="J1838" s="21">
        <f>MATCH(F1838,{"超","恰","亚","次"},0)-1</f>
        <v>2</v>
      </c>
      <c r="K1838" s="21" t="str">
        <f t="shared" si="237"/>
        <v>政治</v>
      </c>
      <c r="L1838" s="26" t="s">
        <v>2633</v>
      </c>
      <c r="M1838" s="23"/>
      <c r="N1838" s="23"/>
      <c r="O1838" s="24" t="str">
        <f t="shared" si="239"/>
        <v xml:space="preserve">
  - 
    name:  我国的国家性质
    title:  我国的国家性质
    description: 
    koLyro: point
    koLyri:  sub
    son: </v>
      </c>
      <c r="P1838" s="27" t="str">
        <f t="shared" si="238"/>
        <v xml:space="preserve">
            - 
              name:  我国的国家性质
              title:  我国的国家性质
              description: 
              koLyro: point
              koLyri:  sub
              son: </v>
      </c>
    </row>
    <row r="1839" spans="1:16" ht="15" customHeight="1">
      <c r="A1839" s="20">
        <f t="shared" si="232"/>
        <v>5</v>
      </c>
      <c r="B1839" s="21" t="str">
        <f t="shared" si="233"/>
        <v>知识亚点</v>
      </c>
      <c r="C1839" s="21" t="str">
        <f t="shared" si="234"/>
        <v>我国人民民主专政的本质和特点</v>
      </c>
      <c r="D1839" s="21" t="str">
        <f>IFERROR(IF(I1839=1,INDEX( {"chinese","english","math","physics","chemistry","biology","politics","history","geography"},MATCH(C1839,{"语文","英语","数学","物理","化学","生物","政治","历史","地理"},0)),IF(I1839=2,INDEX(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1839,{"单项选择","阅读理解","信息匹配","完形填空","短文填空","单句填空","短文改错","单句改错","句型转换","翻译短语","翻译句子","词汇/短语及固搭","完成句子","听力"},0)),"")), "")</f>
        <v/>
      </c>
      <c r="E1839" s="21" t="str">
        <f t="shared" si="235"/>
        <v>知识点</v>
      </c>
      <c r="F1839" s="21" t="str">
        <f t="shared" si="236"/>
        <v>亚</v>
      </c>
      <c r="G1839" s="21" t="str">
        <f>INDEX( {"body","discipline","area","topic","point"},MATCH(E1839,{"知识体","知识域","知识区","知识主题","知识点"},0))</f>
        <v>point</v>
      </c>
      <c r="H1839" s="21" t="str">
        <f>INDEX( {"super","just","sub","infras"},MATCH(F1839,{"超","恰","亚","次"},0))</f>
        <v>sub</v>
      </c>
      <c r="I1839" s="21">
        <f>MATCH(E1839,{"知识体","知识域","知识区","知识主题","知识点"},0)-1</f>
        <v>4</v>
      </c>
      <c r="J1839" s="21">
        <f>MATCH(F1839,{"超","恰","亚","次"},0)-1</f>
        <v>2</v>
      </c>
      <c r="K1839" s="21" t="str">
        <f t="shared" si="237"/>
        <v>政治</v>
      </c>
      <c r="L1839" s="26" t="s">
        <v>2634</v>
      </c>
      <c r="M1839" s="23"/>
      <c r="N1839" s="23"/>
      <c r="O1839" s="24" t="str">
        <f t="shared" si="239"/>
        <v xml:space="preserve">
  - 
    name:  我国人民民主专政的本质和特点
    title:  我国人民民主专政的本质和特点
    description: 
    koLyro: point
    koLyri:  sub
    son: </v>
      </c>
      <c r="P1839" s="27" t="str">
        <f t="shared" si="238"/>
        <v xml:space="preserve">
            - 
              name:  我国人民民主专政的本质和特点
              title:  我国人民民主专政的本质和特点
              description: 
              koLyro: point
              koLyri:  sub
              son: </v>
      </c>
    </row>
    <row r="1840" spans="1:16" ht="15" customHeight="1">
      <c r="A1840" s="20">
        <f t="shared" si="232"/>
        <v>5</v>
      </c>
      <c r="B1840" s="21" t="str">
        <f t="shared" si="233"/>
        <v>知识亚点</v>
      </c>
      <c r="C1840" s="21" t="str">
        <f t="shared" si="234"/>
        <v>我国人民民主的广泛性和真实性</v>
      </c>
      <c r="D1840" s="21" t="str">
        <f>IFERROR(IF(I1840=1,INDEX( {"chinese","english","math","physics","chemistry","biology","politics","history","geography"},MATCH(C1840,{"语文","英语","数学","物理","化学","生物","政治","历史","地理"},0)),IF(I1840=2,INDEX(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1840,{"单项选择","阅读理解","信息匹配","完形填空","短文填空","单句填空","短文改错","单句改错","句型转换","翻译短语","翻译句子","词汇/短语及固搭","完成句子","听力"},0)),"")), "")</f>
        <v/>
      </c>
      <c r="E1840" s="21" t="str">
        <f t="shared" si="235"/>
        <v>知识点</v>
      </c>
      <c r="F1840" s="21" t="str">
        <f t="shared" si="236"/>
        <v>亚</v>
      </c>
      <c r="G1840" s="21" t="str">
        <f>INDEX( {"body","discipline","area","topic","point"},MATCH(E1840,{"知识体","知识域","知识区","知识主题","知识点"},0))</f>
        <v>point</v>
      </c>
      <c r="H1840" s="21" t="str">
        <f>INDEX( {"super","just","sub","infras"},MATCH(F1840,{"超","恰","亚","次"},0))</f>
        <v>sub</v>
      </c>
      <c r="I1840" s="21">
        <f>MATCH(E1840,{"知识体","知识域","知识区","知识主题","知识点"},0)-1</f>
        <v>4</v>
      </c>
      <c r="J1840" s="21">
        <f>MATCH(F1840,{"超","恰","亚","次"},0)-1</f>
        <v>2</v>
      </c>
      <c r="K1840" s="21" t="str">
        <f t="shared" si="237"/>
        <v>政治</v>
      </c>
      <c r="L1840" s="26" t="s">
        <v>2635</v>
      </c>
      <c r="M1840" s="23"/>
      <c r="N1840" s="23"/>
      <c r="O1840" s="24" t="str">
        <f t="shared" si="239"/>
        <v xml:space="preserve">
  - 
    name:  我国人民民主的广泛性和真实性
    title:  我国人民民主的广泛性和真实性
    description: 
    koLyro: point
    koLyri:  sub
    son: </v>
      </c>
      <c r="P1840" s="27" t="str">
        <f t="shared" si="238"/>
        <v xml:space="preserve">
            - 
              name:  我国人民民主的广泛性和真实性
              title:  我国人民民主的广泛性和真实性
              description: 
              koLyro: point
              koLyri:  sub
              son: </v>
      </c>
    </row>
    <row r="1841" spans="1:16" ht="15" customHeight="1">
      <c r="A1841" s="20">
        <f t="shared" si="232"/>
        <v>5</v>
      </c>
      <c r="B1841" s="21" t="str">
        <f t="shared" si="233"/>
        <v>知识亚点</v>
      </c>
      <c r="C1841" s="21" t="str">
        <f t="shared" si="234"/>
        <v>坚持人民民主专政的必要性</v>
      </c>
      <c r="D1841" s="21" t="str">
        <f>IFERROR(IF(I1841=1,INDEX( {"chinese","english","math","physics","chemistry","biology","politics","history","geography"},MATCH(C1841,{"语文","英语","数学","物理","化学","生物","政治","历史","地理"},0)),IF(I1841=2,INDEX(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1841,{"单项选择","阅读理解","信息匹配","完形填空","短文填空","单句填空","短文改错","单句改错","句型转换","翻译短语","翻译句子","词汇/短语及固搭","完成句子","听力"},0)),"")), "")</f>
        <v/>
      </c>
      <c r="E1841" s="21" t="str">
        <f t="shared" si="235"/>
        <v>知识点</v>
      </c>
      <c r="F1841" s="21" t="str">
        <f t="shared" si="236"/>
        <v>亚</v>
      </c>
      <c r="G1841" s="21" t="str">
        <f>INDEX( {"body","discipline","area","topic","point"},MATCH(E1841,{"知识体","知识域","知识区","知识主题","知识点"},0))</f>
        <v>point</v>
      </c>
      <c r="H1841" s="21" t="str">
        <f>INDEX( {"super","just","sub","infras"},MATCH(F1841,{"超","恰","亚","次"},0))</f>
        <v>sub</v>
      </c>
      <c r="I1841" s="21">
        <f>MATCH(E1841,{"知识体","知识域","知识区","知识主题","知识点"},0)-1</f>
        <v>4</v>
      </c>
      <c r="J1841" s="21">
        <f>MATCH(F1841,{"超","恰","亚","次"},0)-1</f>
        <v>2</v>
      </c>
      <c r="K1841" s="21" t="str">
        <f t="shared" si="237"/>
        <v>政治</v>
      </c>
      <c r="L1841" s="26" t="s">
        <v>2636</v>
      </c>
      <c r="M1841" s="23"/>
      <c r="N1841" s="23"/>
      <c r="O1841" s="24" t="str">
        <f t="shared" si="239"/>
        <v xml:space="preserve">
  - 
    name:  坚持人民民主专政的必要性
    title:  坚持人民民主专政的必要性
    description: 
    koLyro: point
    koLyri:  sub
    son: </v>
      </c>
      <c r="P1841" s="27" t="str">
        <f t="shared" si="238"/>
        <v xml:space="preserve">
            - 
              name:  坚持人民民主专政的必要性
              title:  坚持人民民主专政的必要性
              description: 
              koLyro: point
              koLyri:  sub
              son: </v>
      </c>
    </row>
    <row r="1842" spans="1:16" ht="15" customHeight="1">
      <c r="A1842" s="20">
        <f t="shared" si="232"/>
        <v>4</v>
      </c>
      <c r="B1842" s="21" t="str">
        <f t="shared" si="233"/>
        <v>知识点</v>
      </c>
      <c r="C1842" s="21" t="str">
        <f t="shared" si="234"/>
        <v>政治权利与义务：参与政治生活的基础</v>
      </c>
      <c r="D1842" s="21" t="str">
        <f>IFERROR(IF(I1842=1,INDEX( {"chinese","english","math","physics","chemistry","biology","politics","history","geography"},MATCH(C1842,{"语文","英语","数学","物理","化学","生物","政治","历史","地理"},0)),IF(I1842=2,INDEX(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1842,{"单项选择","阅读理解","信息匹配","完形填空","短文填空","单句填空","短文改错","单句改错","句型转换","翻译短语","翻译句子","词汇/短语及固搭","完成句子","听力"},0)),"")), "")</f>
        <v/>
      </c>
      <c r="E1842" s="21" t="str">
        <f t="shared" si="235"/>
        <v>知识点</v>
      </c>
      <c r="F1842" s="21" t="str">
        <f t="shared" si="236"/>
        <v>恰</v>
      </c>
      <c r="G1842" s="21" t="str">
        <f>INDEX( {"body","discipline","area","topic","point"},MATCH(E1842,{"知识体","知识域","知识区","知识主题","知识点"},0))</f>
        <v>point</v>
      </c>
      <c r="H1842" s="21" t="str">
        <f>INDEX( {"super","just","sub","infras"},MATCH(F1842,{"超","恰","亚","次"},0))</f>
        <v>just</v>
      </c>
      <c r="I1842" s="21">
        <f>MATCH(E1842,{"知识体","知识域","知识区","知识主题","知识点"},0)-1</f>
        <v>4</v>
      </c>
      <c r="J1842" s="21">
        <f>MATCH(F1842,{"超","恰","亚","次"},0)-1</f>
        <v>1</v>
      </c>
      <c r="K1842" s="21" t="str">
        <f t="shared" si="237"/>
        <v>政治</v>
      </c>
      <c r="L1842" s="26" t="s">
        <v>2637</v>
      </c>
      <c r="M1842" s="23"/>
      <c r="N1842" s="23"/>
      <c r="O1842" s="24" t="str">
        <f t="shared" si="239"/>
        <v xml:space="preserve">
  - 
    name:  政治权利与义务：参与政治生活的基础
    title:  政治权利与义务：参与政治生活的基础
    description: 
    koLyro: point
    koLyri:  just
    son: </v>
      </c>
      <c r="P1842" s="27" t="str">
        <f t="shared" si="238"/>
        <v xml:space="preserve">
          - 
            name:  政治权利与义务：参与政治生活的基础
            title:  政治权利与义务：参与政治生活的基础
            description: 
            koLyro: point
            koLyri:  just
            son: </v>
      </c>
    </row>
    <row r="1843" spans="1:16" ht="15" customHeight="1">
      <c r="A1843" s="20">
        <f t="shared" si="232"/>
        <v>5</v>
      </c>
      <c r="B1843" s="21" t="str">
        <f t="shared" si="233"/>
        <v>知识亚点</v>
      </c>
      <c r="C1843" s="21" t="str">
        <f t="shared" si="234"/>
        <v>我国公民的政治权利和义务</v>
      </c>
      <c r="D1843" s="21" t="str">
        <f>IFERROR(IF(I1843=1,INDEX( {"chinese","english","math","physics","chemistry","biology","politics","history","geography"},MATCH(C1843,{"语文","英语","数学","物理","化学","生物","政治","历史","地理"},0)),IF(I1843=2,INDEX(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1843,{"单项选择","阅读理解","信息匹配","完形填空","短文填空","单句填空","短文改错","单句改错","句型转换","翻译短语","翻译句子","词汇/短语及固搭","完成句子","听力"},0)),"")), "")</f>
        <v/>
      </c>
      <c r="E1843" s="21" t="str">
        <f t="shared" si="235"/>
        <v>知识点</v>
      </c>
      <c r="F1843" s="21" t="str">
        <f t="shared" si="236"/>
        <v>亚</v>
      </c>
      <c r="G1843" s="21" t="str">
        <f>INDEX( {"body","discipline","area","topic","point"},MATCH(E1843,{"知识体","知识域","知识区","知识主题","知识点"},0))</f>
        <v>point</v>
      </c>
      <c r="H1843" s="21" t="str">
        <f>INDEX( {"super","just","sub","infras"},MATCH(F1843,{"超","恰","亚","次"},0))</f>
        <v>sub</v>
      </c>
      <c r="I1843" s="21">
        <f>MATCH(E1843,{"知识体","知识域","知识区","知识主题","知识点"},0)-1</f>
        <v>4</v>
      </c>
      <c r="J1843" s="21">
        <f>MATCH(F1843,{"超","恰","亚","次"},0)-1</f>
        <v>2</v>
      </c>
      <c r="K1843" s="21" t="str">
        <f t="shared" si="237"/>
        <v>政治</v>
      </c>
      <c r="L1843" s="26" t="s">
        <v>2638</v>
      </c>
      <c r="M1843" s="23"/>
      <c r="N1843" s="23"/>
      <c r="O1843" s="24" t="str">
        <f t="shared" si="239"/>
        <v xml:space="preserve">
  - 
    name:  我国公民的政治权利和义务
    title:  我国公民的政治权利和义务
    description: 
    koLyro: point
    koLyri:  sub
    son: </v>
      </c>
      <c r="P1843" s="27" t="str">
        <f t="shared" si="238"/>
        <v xml:space="preserve">
            - 
              name:  我国公民的政治权利和义务
              title:  我国公民的政治权利和义务
              description: 
              koLyro: point
              koLyri:  sub
              son: </v>
      </c>
    </row>
    <row r="1844" spans="1:16" ht="15" customHeight="1">
      <c r="A1844" s="20">
        <f t="shared" si="232"/>
        <v>5</v>
      </c>
      <c r="B1844" s="21" t="str">
        <f t="shared" si="233"/>
        <v>知识亚点</v>
      </c>
      <c r="C1844" s="21" t="str">
        <f t="shared" si="234"/>
        <v>我国公民参与政治生活的基本原则</v>
      </c>
      <c r="D1844" s="21" t="str">
        <f>IFERROR(IF(I1844=1,INDEX( {"chinese","english","math","physics","chemistry","biology","politics","history","geography"},MATCH(C1844,{"语文","英语","数学","物理","化学","生物","政治","历史","地理"},0)),IF(I1844=2,INDEX(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1844,{"单项选择","阅读理解","信息匹配","完形填空","短文填空","单句填空","短文改错","单句改错","句型转换","翻译短语","翻译句子","词汇/短语及固搭","完成句子","听力"},0)),"")), "")</f>
        <v/>
      </c>
      <c r="E1844" s="21" t="str">
        <f t="shared" si="235"/>
        <v>知识点</v>
      </c>
      <c r="F1844" s="21" t="str">
        <f t="shared" si="236"/>
        <v>亚</v>
      </c>
      <c r="G1844" s="21" t="str">
        <f>INDEX( {"body","discipline","area","topic","point"},MATCH(E1844,{"知识体","知识域","知识区","知识主题","知识点"},0))</f>
        <v>point</v>
      </c>
      <c r="H1844" s="21" t="str">
        <f>INDEX( {"super","just","sub","infras"},MATCH(F1844,{"超","恰","亚","次"},0))</f>
        <v>sub</v>
      </c>
      <c r="I1844" s="21">
        <f>MATCH(E1844,{"知识体","知识域","知识区","知识主题","知识点"},0)-1</f>
        <v>4</v>
      </c>
      <c r="J1844" s="21">
        <f>MATCH(F1844,{"超","恰","亚","次"},0)-1</f>
        <v>2</v>
      </c>
      <c r="K1844" s="21" t="str">
        <f t="shared" si="237"/>
        <v>政治</v>
      </c>
      <c r="L1844" s="26" t="s">
        <v>2639</v>
      </c>
      <c r="M1844" s="23"/>
      <c r="N1844" s="23"/>
      <c r="O1844" s="24" t="str">
        <f t="shared" si="239"/>
        <v xml:space="preserve">
  - 
    name:  我国公民参与政治生活的基本原则
    title:  我国公民参与政治生活的基本原则
    description: 
    koLyro: point
    koLyri:  sub
    son: </v>
      </c>
      <c r="P1844" s="27" t="str">
        <f t="shared" si="238"/>
        <v xml:space="preserve">
            - 
              name:  我国公民参与政治生活的基本原则
              title:  我国公民参与政治生活的基本原则
              description: 
              koLyro: point
              koLyri:  sub
              son: </v>
      </c>
    </row>
    <row r="1845" spans="1:16" ht="15" customHeight="1">
      <c r="A1845" s="20">
        <f t="shared" si="232"/>
        <v>5</v>
      </c>
      <c r="B1845" s="21" t="str">
        <f t="shared" si="233"/>
        <v>知识亚点</v>
      </c>
      <c r="C1845" s="21" t="str">
        <f t="shared" si="234"/>
        <v>我国公民政治生活的主要内容</v>
      </c>
      <c r="D1845" s="21" t="str">
        <f>IFERROR(IF(I1845=1,INDEX( {"chinese","english","math","physics","chemistry","biology","politics","history","geography"},MATCH(C1845,{"语文","英语","数学","物理","化学","生物","政治","历史","地理"},0)),IF(I1845=2,INDEX(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1845,{"单项选择","阅读理解","信息匹配","完形填空","短文填空","单句填空","短文改错","单句改错","句型转换","翻译短语","翻译句子","词汇/短语及固搭","完成句子","听力"},0)),"")), "")</f>
        <v/>
      </c>
      <c r="E1845" s="21" t="str">
        <f t="shared" si="235"/>
        <v>知识点</v>
      </c>
      <c r="F1845" s="21" t="str">
        <f t="shared" si="236"/>
        <v>亚</v>
      </c>
      <c r="G1845" s="21" t="str">
        <f>INDEX( {"body","discipline","area","topic","point"},MATCH(E1845,{"知识体","知识域","知识区","知识主题","知识点"},0))</f>
        <v>point</v>
      </c>
      <c r="H1845" s="21" t="str">
        <f>INDEX( {"super","just","sub","infras"},MATCH(F1845,{"超","恰","亚","次"},0))</f>
        <v>sub</v>
      </c>
      <c r="I1845" s="21">
        <f>MATCH(E1845,{"知识体","知识域","知识区","知识主题","知识点"},0)-1</f>
        <v>4</v>
      </c>
      <c r="J1845" s="21">
        <f>MATCH(F1845,{"超","恰","亚","次"},0)-1</f>
        <v>2</v>
      </c>
      <c r="K1845" s="21" t="str">
        <f t="shared" si="237"/>
        <v>政治</v>
      </c>
      <c r="L1845" s="26" t="s">
        <v>2640</v>
      </c>
      <c r="M1845" s="23"/>
      <c r="N1845" s="23"/>
      <c r="O1845" s="24" t="str">
        <f t="shared" si="239"/>
        <v xml:space="preserve">
  - 
    name:  我国公民政治生活的主要内容
    title:  我国公民政治生活的主要内容
    description: 
    koLyro: point
    koLyri:  sub
    son: </v>
      </c>
      <c r="P1845" s="27" t="str">
        <f t="shared" si="238"/>
        <v xml:space="preserve">
            - 
              name:  我国公民政治生活的主要内容
              title:  我国公民政治生活的主要内容
              description: 
              koLyro: point
              koLyri:  sub
              son: </v>
      </c>
    </row>
    <row r="1846" spans="1:16" ht="15" customHeight="1">
      <c r="A1846" s="20">
        <f t="shared" si="232"/>
        <v>3</v>
      </c>
      <c r="B1846" s="21" t="str">
        <f t="shared" si="233"/>
        <v>知识主题</v>
      </c>
      <c r="C1846" s="21" t="str">
        <f t="shared" si="234"/>
        <v>2.2我国公民的政治参与</v>
      </c>
      <c r="D1846" s="21" t="str">
        <f>IFERROR(IF(I1846=1,INDEX( {"chinese","english","math","physics","chemistry","biology","politics","history","geography"},MATCH(C1846,{"语文","英语","数学","物理","化学","生物","政治","历史","地理"},0)),IF(I1846=2,INDEX(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1846,{"单项选择","阅读理解","信息匹配","完形填空","短文填空","单句填空","短文改错","单句改错","句型转换","翻译短语","翻译句子","词汇/短语及固搭","完成句子","听力"},0)),"")), "")</f>
        <v/>
      </c>
      <c r="E1846" s="21" t="str">
        <f t="shared" si="235"/>
        <v>知识主题</v>
      </c>
      <c r="F1846" s="21" t="str">
        <f t="shared" si="236"/>
        <v>恰</v>
      </c>
      <c r="G1846" s="21" t="str">
        <f>INDEX( {"body","discipline","area","topic","point"},MATCH(E1846,{"知识体","知识域","知识区","知识主题","知识点"},0))</f>
        <v>topic</v>
      </c>
      <c r="H1846" s="21" t="str">
        <f>INDEX( {"super","just","sub","infras"},MATCH(F1846,{"超","恰","亚","次"},0))</f>
        <v>just</v>
      </c>
      <c r="I1846" s="21">
        <f>MATCH(E1846,{"知识体","知识域","知识区","知识主题","知识点"},0)-1</f>
        <v>3</v>
      </c>
      <c r="J1846" s="21">
        <f>MATCH(F1846,{"超","恰","亚","次"},0)-1</f>
        <v>1</v>
      </c>
      <c r="K1846" s="21" t="str">
        <f t="shared" si="237"/>
        <v>政治</v>
      </c>
      <c r="L1846" s="26" t="s">
        <v>5127</v>
      </c>
      <c r="M1846" s="23"/>
      <c r="N1846" s="23"/>
      <c r="O1846" s="24" t="str">
        <f t="shared" si="239"/>
        <v xml:space="preserve">
  - 
    name:  2.2我国公民的政治参与
    title:  2.2我国公民的政治参与
    description: 
    koLyro: topic
    koLyri:  just
    son: </v>
      </c>
      <c r="P1846" s="27" t="str">
        <f t="shared" si="238"/>
        <v xml:space="preserve">
        - 
          name:  2.2我国公民的政治参与
          title:  2.2我国公民的政治参与
          description: 
          koLyro: topic
          koLyri:  just
          son: </v>
      </c>
    </row>
    <row r="1847" spans="1:16" ht="15" customHeight="1">
      <c r="A1847" s="20">
        <f t="shared" si="232"/>
        <v>4</v>
      </c>
      <c r="B1847" s="21" t="str">
        <f t="shared" si="233"/>
        <v>知识点</v>
      </c>
      <c r="C1847" s="21" t="str">
        <f t="shared" si="234"/>
        <v>民主选举：投出理性一票</v>
      </c>
      <c r="D1847" s="21" t="str">
        <f>IFERROR(IF(I1847=1,INDEX( {"chinese","english","math","physics","chemistry","biology","politics","history","geography"},MATCH(C1847,{"语文","英语","数学","物理","化学","生物","政治","历史","地理"},0)),IF(I1847=2,INDEX(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1847,{"单项选择","阅读理解","信息匹配","完形填空","短文填空","单句填空","短文改错","单句改错","句型转换","翻译短语","翻译句子","词汇/短语及固搭","完成句子","听力"},0)),"")), "")</f>
        <v/>
      </c>
      <c r="E1847" s="21" t="str">
        <f t="shared" si="235"/>
        <v>知识点</v>
      </c>
      <c r="F1847" s="21" t="str">
        <f t="shared" si="236"/>
        <v>恰</v>
      </c>
      <c r="G1847" s="21" t="str">
        <f>INDEX( {"body","discipline","area","topic","point"},MATCH(E1847,{"知识体","知识域","知识区","知识主题","知识点"},0))</f>
        <v>point</v>
      </c>
      <c r="H1847" s="21" t="str">
        <f>INDEX( {"super","just","sub","infras"},MATCH(F1847,{"超","恰","亚","次"},0))</f>
        <v>just</v>
      </c>
      <c r="I1847" s="21">
        <f>MATCH(E1847,{"知识体","知识域","知识区","知识主题","知识点"},0)-1</f>
        <v>4</v>
      </c>
      <c r="J1847" s="21">
        <f>MATCH(F1847,{"超","恰","亚","次"},0)-1</f>
        <v>1</v>
      </c>
      <c r="K1847" s="21" t="str">
        <f t="shared" si="237"/>
        <v>政治</v>
      </c>
      <c r="L1847" s="26" t="s">
        <v>2641</v>
      </c>
      <c r="M1847" s="23"/>
      <c r="N1847" s="23"/>
      <c r="O1847" s="24" t="str">
        <f t="shared" si="239"/>
        <v xml:space="preserve">
  - 
    name:  民主选举：投出理性一票
    title:  民主选举：投出理性一票
    description: 
    koLyro: point
    koLyri:  just
    son: </v>
      </c>
      <c r="P1847" s="27" t="str">
        <f t="shared" si="238"/>
        <v xml:space="preserve">
          - 
            name:  民主选举：投出理性一票
            title:  民主选举：投出理性一票
            description: 
            koLyro: point
            koLyri:  just
            son: </v>
      </c>
    </row>
    <row r="1848" spans="1:16" ht="15" customHeight="1">
      <c r="A1848" s="20">
        <f t="shared" si="232"/>
        <v>4</v>
      </c>
      <c r="B1848" s="21" t="str">
        <f t="shared" si="233"/>
        <v>知识点</v>
      </c>
      <c r="C1848" s="21" t="str">
        <f t="shared" si="234"/>
        <v>民主决策：作出最佳选择</v>
      </c>
      <c r="D1848" s="21" t="str">
        <f>IFERROR(IF(I1848=1,INDEX( {"chinese","english","math","physics","chemistry","biology","politics","history","geography"},MATCH(C1848,{"语文","英语","数学","物理","化学","生物","政治","历史","地理"},0)),IF(I1848=2,INDEX(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1848,{"单项选择","阅读理解","信息匹配","完形填空","短文填空","单句填空","短文改错","单句改错","句型转换","翻译短语","翻译句子","词汇/短语及固搭","完成句子","听力"},0)),"")), "")</f>
        <v/>
      </c>
      <c r="E1848" s="21" t="str">
        <f t="shared" si="235"/>
        <v>知识点</v>
      </c>
      <c r="F1848" s="21" t="str">
        <f t="shared" si="236"/>
        <v>恰</v>
      </c>
      <c r="G1848" s="21" t="str">
        <f>INDEX( {"body","discipline","area","topic","point"},MATCH(E1848,{"知识体","知识域","知识区","知识主题","知识点"},0))</f>
        <v>point</v>
      </c>
      <c r="H1848" s="21" t="str">
        <f>INDEX( {"super","just","sub","infras"},MATCH(F1848,{"超","恰","亚","次"},0))</f>
        <v>just</v>
      </c>
      <c r="I1848" s="21">
        <f>MATCH(E1848,{"知识体","知识域","知识区","知识主题","知识点"},0)-1</f>
        <v>4</v>
      </c>
      <c r="J1848" s="21">
        <f>MATCH(F1848,{"超","恰","亚","次"},0)-1</f>
        <v>1</v>
      </c>
      <c r="K1848" s="21" t="str">
        <f t="shared" si="237"/>
        <v>政治</v>
      </c>
      <c r="L1848" s="26" t="s">
        <v>2642</v>
      </c>
      <c r="M1848" s="23"/>
      <c r="N1848" s="23"/>
      <c r="O1848" s="24" t="str">
        <f t="shared" si="239"/>
        <v xml:space="preserve">
  - 
    name:  民主决策：作出最佳选择
    title:  民主决策：作出最佳选择
    description: 
    koLyro: point
    koLyri:  just
    son: </v>
      </c>
      <c r="P1848" s="27" t="str">
        <f t="shared" si="238"/>
        <v xml:space="preserve">
          - 
            name:  民主决策：作出最佳选择
            title:  民主决策：作出最佳选择
            description: 
            koLyro: point
            koLyri:  just
            son: </v>
      </c>
    </row>
    <row r="1849" spans="1:16" ht="15" customHeight="1">
      <c r="A1849" s="20">
        <f t="shared" si="232"/>
        <v>4</v>
      </c>
      <c r="B1849" s="21" t="str">
        <f t="shared" si="233"/>
        <v>知识点</v>
      </c>
      <c r="C1849" s="21" t="str">
        <f t="shared" si="234"/>
        <v>民主管理：共创幸福生活</v>
      </c>
      <c r="D1849" s="21" t="str">
        <f>IFERROR(IF(I1849=1,INDEX( {"chinese","english","math","physics","chemistry","biology","politics","history","geography"},MATCH(C1849,{"语文","英语","数学","物理","化学","生物","政治","历史","地理"},0)),IF(I1849=2,INDEX(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1849,{"单项选择","阅读理解","信息匹配","完形填空","短文填空","单句填空","短文改错","单句改错","句型转换","翻译短语","翻译句子","词汇/短语及固搭","完成句子","听力"},0)),"")), "")</f>
        <v/>
      </c>
      <c r="E1849" s="21" t="str">
        <f t="shared" si="235"/>
        <v>知识点</v>
      </c>
      <c r="F1849" s="21" t="str">
        <f t="shared" si="236"/>
        <v>恰</v>
      </c>
      <c r="G1849" s="21" t="str">
        <f>INDEX( {"body","discipline","area","topic","point"},MATCH(E1849,{"知识体","知识域","知识区","知识主题","知识点"},0))</f>
        <v>point</v>
      </c>
      <c r="H1849" s="21" t="str">
        <f>INDEX( {"super","just","sub","infras"},MATCH(F1849,{"超","恰","亚","次"},0))</f>
        <v>just</v>
      </c>
      <c r="I1849" s="21">
        <f>MATCH(E1849,{"知识体","知识域","知识区","知识主题","知识点"},0)-1</f>
        <v>4</v>
      </c>
      <c r="J1849" s="21">
        <f>MATCH(F1849,{"超","恰","亚","次"},0)-1</f>
        <v>1</v>
      </c>
      <c r="K1849" s="21" t="str">
        <f t="shared" si="237"/>
        <v>政治</v>
      </c>
      <c r="L1849" s="26" t="s">
        <v>2643</v>
      </c>
      <c r="M1849" s="23"/>
      <c r="N1849" s="23"/>
      <c r="O1849" s="24" t="str">
        <f t="shared" si="239"/>
        <v xml:space="preserve">
  - 
    name:  民主管理：共创幸福生活
    title:  民主管理：共创幸福生活
    description: 
    koLyro: point
    koLyri:  just
    son: </v>
      </c>
      <c r="P1849" s="27" t="str">
        <f t="shared" si="238"/>
        <v xml:space="preserve">
          - 
            name:  民主管理：共创幸福生活
            title:  民主管理：共创幸福生活
            description: 
            koLyro: point
            koLyri:  just
            son: </v>
      </c>
    </row>
    <row r="1850" spans="1:16" ht="15" customHeight="1">
      <c r="A1850" s="20">
        <f t="shared" si="232"/>
        <v>4</v>
      </c>
      <c r="B1850" s="21" t="str">
        <f t="shared" si="233"/>
        <v>知识点</v>
      </c>
      <c r="C1850" s="21" t="str">
        <f t="shared" si="234"/>
        <v>民主监督：守望公共家园</v>
      </c>
      <c r="D1850" s="21" t="str">
        <f>IFERROR(IF(I1850=1,INDEX( {"chinese","english","math","physics","chemistry","biology","politics","history","geography"},MATCH(C1850,{"语文","英语","数学","物理","化学","生物","政治","历史","地理"},0)),IF(I1850=2,INDEX(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1850,{"单项选择","阅读理解","信息匹配","完形填空","短文填空","单句填空","短文改错","单句改错","句型转换","翻译短语","翻译句子","词汇/短语及固搭","完成句子","听力"},0)),"")), "")</f>
        <v/>
      </c>
      <c r="E1850" s="21" t="str">
        <f t="shared" si="235"/>
        <v>知识点</v>
      </c>
      <c r="F1850" s="21" t="str">
        <f t="shared" si="236"/>
        <v>恰</v>
      </c>
      <c r="G1850" s="21" t="str">
        <f>INDEX( {"body","discipline","area","topic","point"},MATCH(E1850,{"知识体","知识域","知识区","知识主题","知识点"},0))</f>
        <v>point</v>
      </c>
      <c r="H1850" s="21" t="str">
        <f>INDEX( {"super","just","sub","infras"},MATCH(F1850,{"超","恰","亚","次"},0))</f>
        <v>just</v>
      </c>
      <c r="I1850" s="21">
        <f>MATCH(E1850,{"知识体","知识域","知识区","知识主题","知识点"},0)-1</f>
        <v>4</v>
      </c>
      <c r="J1850" s="21">
        <f>MATCH(F1850,{"超","恰","亚","次"},0)-1</f>
        <v>1</v>
      </c>
      <c r="K1850" s="21" t="str">
        <f t="shared" si="237"/>
        <v>政治</v>
      </c>
      <c r="L1850" s="26" t="s">
        <v>2644</v>
      </c>
      <c r="M1850" s="23"/>
      <c r="N1850" s="23"/>
      <c r="O1850" s="24" t="str">
        <f t="shared" si="239"/>
        <v xml:space="preserve">
  - 
    name:  民主监督：守望公共家园
    title:  民主监督：守望公共家园
    description: 
    koLyro: point
    koLyri:  just
    son: </v>
      </c>
      <c r="P1850" s="27" t="str">
        <f t="shared" si="238"/>
        <v xml:space="preserve">
          - 
            name:  民主监督：守望公共家园
            title:  民主监督：守望公共家园
            description: 
            koLyro: point
            koLyri:  just
            son: </v>
      </c>
    </row>
    <row r="1851" spans="1:16" ht="15" customHeight="1">
      <c r="A1851" s="20">
        <f t="shared" si="232"/>
        <v>3</v>
      </c>
      <c r="B1851" s="21" t="str">
        <f t="shared" si="233"/>
        <v>知识主题</v>
      </c>
      <c r="C1851" s="21" t="str">
        <f t="shared" si="234"/>
        <v>综合探究 有序与无序的政治参与</v>
      </c>
      <c r="D1851" s="21" t="str">
        <f>IFERROR(IF(I1851=1,INDEX( {"chinese","english","math","physics","chemistry","biology","politics","history","geography"},MATCH(C1851,{"语文","英语","数学","物理","化学","生物","政治","历史","地理"},0)),IF(I1851=2,INDEX(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1851,{"单项选择","阅读理解","信息匹配","完形填空","短文填空","单句填空","短文改错","单句改错","句型转换","翻译短语","翻译句子","词汇/短语及固搭","完成句子","听力"},0)),"")), "")</f>
        <v/>
      </c>
      <c r="E1851" s="21" t="str">
        <f t="shared" si="235"/>
        <v>知识主题</v>
      </c>
      <c r="F1851" s="21" t="str">
        <f t="shared" si="236"/>
        <v>恰</v>
      </c>
      <c r="G1851" s="21" t="str">
        <f>INDEX( {"body","discipline","area","topic","point"},MATCH(E1851,{"知识体","知识域","知识区","知识主题","知识点"},0))</f>
        <v>topic</v>
      </c>
      <c r="H1851" s="21" t="str">
        <f>INDEX( {"super","just","sub","infras"},MATCH(F1851,{"超","恰","亚","次"},0))</f>
        <v>just</v>
      </c>
      <c r="I1851" s="21">
        <f>MATCH(E1851,{"知识体","知识域","知识区","知识主题","知识点"},0)-1</f>
        <v>3</v>
      </c>
      <c r="J1851" s="21">
        <f>MATCH(F1851,{"超","恰","亚","次"},0)-1</f>
        <v>1</v>
      </c>
      <c r="K1851" s="21" t="str">
        <f t="shared" si="237"/>
        <v>政治</v>
      </c>
      <c r="L1851" s="26" t="s">
        <v>2645</v>
      </c>
      <c r="M1851" s="23"/>
      <c r="N1851" s="23"/>
      <c r="O1851" s="24" t="str">
        <f t="shared" si="239"/>
        <v xml:space="preserve">
  - 
    name:  综合探究 有序与无序的政治参与
    title:  综合探究 有序与无序的政治参与
    description: 
    koLyro: topic
    koLyri:  just
    son: </v>
      </c>
      <c r="P1851" s="27" t="str">
        <f t="shared" si="238"/>
        <v xml:space="preserve">
        - 
          name:  综合探究 有序与无序的政治参与
          title:  综合探究 有序与无序的政治参与
          description: 
          koLyro: topic
          koLyri:  just
          son: </v>
      </c>
    </row>
    <row r="1852" spans="1:16" ht="15" customHeight="1">
      <c r="A1852" s="20">
        <f t="shared" si="232"/>
        <v>4</v>
      </c>
      <c r="B1852" s="21" t="str">
        <f t="shared" si="233"/>
        <v>知识点</v>
      </c>
      <c r="C1852" s="21" t="str">
        <f t="shared" si="234"/>
        <v>公民积极有序参与政治生活的意义</v>
      </c>
      <c r="D1852" s="21" t="str">
        <f>IFERROR(IF(I1852=1,INDEX( {"chinese","english","math","physics","chemistry","biology","politics","history","geography"},MATCH(C1852,{"语文","英语","数学","物理","化学","生物","政治","历史","地理"},0)),IF(I1852=2,INDEX(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1852,{"单项选择","阅读理解","信息匹配","完形填空","短文填空","单句填空","短文改错","单句改错","句型转换","翻译短语","翻译句子","词汇/短语及固搭","完成句子","听力"},0)),"")), "")</f>
        <v/>
      </c>
      <c r="E1852" s="21" t="str">
        <f t="shared" si="235"/>
        <v>知识点</v>
      </c>
      <c r="F1852" s="21" t="str">
        <f t="shared" si="236"/>
        <v>恰</v>
      </c>
      <c r="G1852" s="21" t="str">
        <f>INDEX( {"body","discipline","area","topic","point"},MATCH(E1852,{"知识体","知识域","知识区","知识主题","知识点"},0))</f>
        <v>point</v>
      </c>
      <c r="H1852" s="21" t="str">
        <f>INDEX( {"super","just","sub","infras"},MATCH(F1852,{"超","恰","亚","次"},0))</f>
        <v>just</v>
      </c>
      <c r="I1852" s="21">
        <f>MATCH(E1852,{"知识体","知识域","知识区","知识主题","知识点"},0)-1</f>
        <v>4</v>
      </c>
      <c r="J1852" s="21">
        <f>MATCH(F1852,{"超","恰","亚","次"},0)-1</f>
        <v>1</v>
      </c>
      <c r="K1852" s="21" t="str">
        <f t="shared" si="237"/>
        <v>政治</v>
      </c>
      <c r="L1852" s="26" t="s">
        <v>2646</v>
      </c>
      <c r="M1852" s="23"/>
      <c r="N1852" s="23"/>
      <c r="O1852" s="24" t="str">
        <f t="shared" si="239"/>
        <v xml:space="preserve">
  - 
    name:  公民积极有序参与政治生活的意义
    title:  公民积极有序参与政治生活的意义
    description: 
    koLyro: point
    koLyri:  just
    son: </v>
      </c>
      <c r="P1852" s="27" t="str">
        <f t="shared" si="238"/>
        <v xml:space="preserve">
          - 
            name:  公民积极有序参与政治生活的意义
            title:  公民积极有序参与政治生活的意义
            description: 
            koLyro: point
            koLyri:  just
            son: </v>
      </c>
    </row>
    <row r="1853" spans="1:16" ht="15" customHeight="1">
      <c r="A1853" s="20">
        <f t="shared" si="232"/>
        <v>2</v>
      </c>
      <c r="B1853" s="21" t="str">
        <f t="shared" si="233"/>
        <v>知识区</v>
      </c>
      <c r="C1853" s="21" t="str">
        <f t="shared" si="234"/>
        <v>政治生活2.为人民服务的政府</v>
      </c>
      <c r="D1853" s="21" t="str">
        <f>IFERROR(IF(I1853=1,INDEX( {"chinese","english","math","physics","chemistry","biology","politics","history","geography"},MATCH(C1853,{"语文","英语","数学","物理","化学","生物","政治","历史","地理"},0)),IF(I1853=2,INDEX(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1853,{"单项选择","阅读理解","信息匹配","完形填空","短文填空","单句填空","短文改错","单句改错","句型转换","翻译短语","翻译句子","词汇/短语及固搭","完成句子","听力"},0)),"")), "")</f>
        <v/>
      </c>
      <c r="E1853" s="21" t="str">
        <f t="shared" si="235"/>
        <v>知识区</v>
      </c>
      <c r="F1853" s="21" t="str">
        <f t="shared" si="236"/>
        <v>恰</v>
      </c>
      <c r="G1853" s="21" t="str">
        <f>INDEX( {"body","discipline","area","topic","point"},MATCH(E1853,{"知识体","知识域","知识区","知识主题","知识点"},0))</f>
        <v>area</v>
      </c>
      <c r="H1853" s="21" t="str">
        <f>INDEX( {"super","just","sub","infras"},MATCH(F1853,{"超","恰","亚","次"},0))</f>
        <v>just</v>
      </c>
      <c r="I1853" s="21">
        <f>MATCH(E1853,{"知识体","知识域","知识区","知识主题","知识点"},0)-1</f>
        <v>2</v>
      </c>
      <c r="J1853" s="21">
        <f>MATCH(F1853,{"超","恰","亚","次"},0)-1</f>
        <v>1</v>
      </c>
      <c r="K1853" s="21" t="str">
        <f t="shared" si="237"/>
        <v>政治</v>
      </c>
      <c r="L1853" s="26" t="s">
        <v>5128</v>
      </c>
      <c r="M1853" s="23"/>
      <c r="N1853" s="23"/>
      <c r="O1853" s="24" t="str">
        <f t="shared" si="239"/>
        <v xml:space="preserve">
  - 
    name:  政治生活2.为人民服务的政府
    title:  政治生活2.为人民服务的政府
    description: 
    koLyro: area
    koLyri:  just
    son: </v>
      </c>
      <c r="P1853" s="27" t="str">
        <f t="shared" si="238"/>
        <v xml:space="preserve">
      - 
        name:  政治生活2.为人民服务的政府
        title:  政治生活2.为人民服务的政府
        description: 
        koLyro: area
        koLyri:  just
        son: </v>
      </c>
    </row>
    <row r="1854" spans="1:16" ht="15" customHeight="1">
      <c r="A1854" s="20">
        <f t="shared" si="232"/>
        <v>3</v>
      </c>
      <c r="B1854" s="21" t="str">
        <f t="shared" si="233"/>
        <v>知识主题</v>
      </c>
      <c r="C1854" s="21" t="str">
        <f t="shared" si="234"/>
        <v>2.3我国政府是人民的政府</v>
      </c>
      <c r="D1854" s="21" t="str">
        <f>IFERROR(IF(I1854=1,INDEX( {"chinese","english","math","physics","chemistry","biology","politics","history","geography"},MATCH(C1854,{"语文","英语","数学","物理","化学","生物","政治","历史","地理"},0)),IF(I1854=2,INDEX(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1854,{"单项选择","阅读理解","信息匹配","完形填空","短文填空","单句填空","短文改错","单句改错","句型转换","翻译短语","翻译句子","词汇/短语及固搭","完成句子","听力"},0)),"")), "")</f>
        <v/>
      </c>
      <c r="E1854" s="21" t="str">
        <f t="shared" si="235"/>
        <v>知识主题</v>
      </c>
      <c r="F1854" s="21" t="str">
        <f t="shared" si="236"/>
        <v>恰</v>
      </c>
      <c r="G1854" s="21" t="str">
        <f>INDEX( {"body","discipline","area","topic","point"},MATCH(E1854,{"知识体","知识域","知识区","知识主题","知识点"},0))</f>
        <v>topic</v>
      </c>
      <c r="H1854" s="21" t="str">
        <f>INDEX( {"super","just","sub","infras"},MATCH(F1854,{"超","恰","亚","次"},0))</f>
        <v>just</v>
      </c>
      <c r="I1854" s="21">
        <f>MATCH(E1854,{"知识体","知识域","知识区","知识主题","知识点"},0)-1</f>
        <v>3</v>
      </c>
      <c r="J1854" s="21">
        <f>MATCH(F1854,{"超","恰","亚","次"},0)-1</f>
        <v>1</v>
      </c>
      <c r="K1854" s="21" t="str">
        <f t="shared" si="237"/>
        <v>政治</v>
      </c>
      <c r="L1854" s="26" t="s">
        <v>5129</v>
      </c>
      <c r="M1854" s="23"/>
      <c r="N1854" s="23"/>
      <c r="O1854" s="24" t="str">
        <f t="shared" si="239"/>
        <v xml:space="preserve">
  - 
    name:  2.3我国政府是人民的政府
    title:  2.3我国政府是人民的政府
    description: 
    koLyro: topic
    koLyri:  just
    son: </v>
      </c>
      <c r="P1854" s="27" t="str">
        <f t="shared" si="238"/>
        <v xml:space="preserve">
        - 
          name:  2.3我国政府是人民的政府
          title:  2.3我国政府是人民的政府
          description: 
          koLyro: topic
          koLyri:  just
          son: </v>
      </c>
    </row>
    <row r="1855" spans="1:16" ht="15" customHeight="1">
      <c r="A1855" s="20">
        <f t="shared" si="232"/>
        <v>4</v>
      </c>
      <c r="B1855" s="21" t="str">
        <f t="shared" si="233"/>
        <v>知识点</v>
      </c>
      <c r="C1855" s="21" t="str">
        <f t="shared" si="234"/>
        <v>政府：国家行政机关</v>
      </c>
      <c r="D1855" s="21" t="str">
        <f>IFERROR(IF(I1855=1,INDEX( {"chinese","english","math","physics","chemistry","biology","politics","history","geography"},MATCH(C1855,{"语文","英语","数学","物理","化学","生物","政治","历史","地理"},0)),IF(I1855=2,INDEX(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1855,{"单项选择","阅读理解","信息匹配","完形填空","短文填空","单句填空","短文改错","单句改错","句型转换","翻译短语","翻译句子","词汇/短语及固搭","完成句子","听力"},0)),"")), "")</f>
        <v/>
      </c>
      <c r="E1855" s="21" t="str">
        <f t="shared" si="235"/>
        <v>知识点</v>
      </c>
      <c r="F1855" s="21" t="str">
        <f t="shared" si="236"/>
        <v>恰</v>
      </c>
      <c r="G1855" s="21" t="str">
        <f>INDEX( {"body","discipline","area","topic","point"},MATCH(E1855,{"知识体","知识域","知识区","知识主题","知识点"},0))</f>
        <v>point</v>
      </c>
      <c r="H1855" s="21" t="str">
        <f>INDEX( {"super","just","sub","infras"},MATCH(F1855,{"超","恰","亚","次"},0))</f>
        <v>just</v>
      </c>
      <c r="I1855" s="21">
        <f>MATCH(E1855,{"知识体","知识域","知识区","知识主题","知识点"},0)-1</f>
        <v>4</v>
      </c>
      <c r="J1855" s="21">
        <f>MATCH(F1855,{"超","恰","亚","次"},0)-1</f>
        <v>1</v>
      </c>
      <c r="K1855" s="21" t="str">
        <f t="shared" si="237"/>
        <v>政治</v>
      </c>
      <c r="L1855" s="26" t="s">
        <v>2647</v>
      </c>
      <c r="M1855" s="23"/>
      <c r="N1855" s="23"/>
      <c r="O1855" s="24" t="str">
        <f t="shared" si="239"/>
        <v xml:space="preserve">
  - 
    name:  政府：国家行政机关
    title:  政府：国家行政机关
    description: 
    koLyro: point
    koLyri:  just
    son: </v>
      </c>
      <c r="P1855" s="27" t="str">
        <f t="shared" si="238"/>
        <v xml:space="preserve">
          - 
            name:  政府：国家行政机关
            title:  政府：国家行政机关
            description: 
            koLyro: point
            koLyri:  just
            son: </v>
      </c>
    </row>
    <row r="1856" spans="1:16" ht="15" customHeight="1">
      <c r="A1856" s="20">
        <f t="shared" si="232"/>
        <v>5</v>
      </c>
      <c r="B1856" s="21" t="str">
        <f t="shared" si="233"/>
        <v>知识亚点</v>
      </c>
      <c r="C1856" s="21" t="str">
        <f t="shared" si="234"/>
        <v>我国政府的性质</v>
      </c>
      <c r="D1856" s="21" t="str">
        <f>IFERROR(IF(I1856=1,INDEX( {"chinese","english","math","physics","chemistry","biology","politics","history","geography"},MATCH(C1856,{"语文","英语","数学","物理","化学","生物","政治","历史","地理"},0)),IF(I1856=2,INDEX(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1856,{"单项选择","阅读理解","信息匹配","完形填空","短文填空","单句填空","短文改错","单句改错","句型转换","翻译短语","翻译句子","词汇/短语及固搭","完成句子","听力"},0)),"")), "")</f>
        <v/>
      </c>
      <c r="E1856" s="21" t="str">
        <f t="shared" si="235"/>
        <v>知识点</v>
      </c>
      <c r="F1856" s="21" t="str">
        <f t="shared" si="236"/>
        <v>亚</v>
      </c>
      <c r="G1856" s="21" t="str">
        <f>INDEX( {"body","discipline","area","topic","point"},MATCH(E1856,{"知识体","知识域","知识区","知识主题","知识点"},0))</f>
        <v>point</v>
      </c>
      <c r="H1856" s="21" t="str">
        <f>INDEX( {"super","just","sub","infras"},MATCH(F1856,{"超","恰","亚","次"},0))</f>
        <v>sub</v>
      </c>
      <c r="I1856" s="21">
        <f>MATCH(E1856,{"知识体","知识域","知识区","知识主题","知识点"},0)-1</f>
        <v>4</v>
      </c>
      <c r="J1856" s="21">
        <f>MATCH(F1856,{"超","恰","亚","次"},0)-1</f>
        <v>2</v>
      </c>
      <c r="K1856" s="21" t="str">
        <f t="shared" si="237"/>
        <v>政治</v>
      </c>
      <c r="L1856" s="26" t="s">
        <v>2648</v>
      </c>
      <c r="M1856" s="23"/>
      <c r="N1856" s="23"/>
      <c r="O1856" s="24" t="str">
        <f t="shared" si="239"/>
        <v xml:space="preserve">
  - 
    name:  我国政府的性质
    title:  我国政府的性质
    description: 
    koLyro: point
    koLyri:  sub
    son: </v>
      </c>
      <c r="P1856" s="27" t="str">
        <f t="shared" si="238"/>
        <v xml:space="preserve">
            - 
              name:  我国政府的性质
              title:  我国政府的性质
              description: 
              koLyro: point
              koLyri:  sub
              son: </v>
      </c>
    </row>
    <row r="1857" spans="1:16" ht="15" customHeight="1">
      <c r="A1857" s="20">
        <f t="shared" si="232"/>
        <v>5</v>
      </c>
      <c r="B1857" s="21" t="str">
        <f t="shared" si="233"/>
        <v>知识亚点</v>
      </c>
      <c r="C1857" s="21" t="str">
        <f t="shared" si="234"/>
        <v>我国政府的主要职能</v>
      </c>
      <c r="D1857" s="21" t="str">
        <f>IFERROR(IF(I1857=1,INDEX( {"chinese","english","math","physics","chemistry","biology","politics","history","geography"},MATCH(C1857,{"语文","英语","数学","物理","化学","生物","政治","历史","地理"},0)),IF(I1857=2,INDEX(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1857,{"单项选择","阅读理解","信息匹配","完形填空","短文填空","单句填空","短文改错","单句改错","句型转换","翻译短语","翻译句子","词汇/短语及固搭","完成句子","听力"},0)),"")), "")</f>
        <v/>
      </c>
      <c r="E1857" s="21" t="str">
        <f t="shared" si="235"/>
        <v>知识点</v>
      </c>
      <c r="F1857" s="21" t="str">
        <f t="shared" si="236"/>
        <v>亚</v>
      </c>
      <c r="G1857" s="21" t="str">
        <f>INDEX( {"body","discipline","area","topic","point"},MATCH(E1857,{"知识体","知识域","知识区","知识主题","知识点"},0))</f>
        <v>point</v>
      </c>
      <c r="H1857" s="21" t="str">
        <f>INDEX( {"super","just","sub","infras"},MATCH(F1857,{"超","恰","亚","次"},0))</f>
        <v>sub</v>
      </c>
      <c r="I1857" s="21">
        <f>MATCH(E1857,{"知识体","知识域","知识区","知识主题","知识点"},0)-1</f>
        <v>4</v>
      </c>
      <c r="J1857" s="21">
        <f>MATCH(F1857,{"超","恰","亚","次"},0)-1</f>
        <v>2</v>
      </c>
      <c r="K1857" s="21" t="str">
        <f t="shared" si="237"/>
        <v>政治</v>
      </c>
      <c r="L1857" s="26" t="s">
        <v>2649</v>
      </c>
      <c r="M1857" s="23"/>
      <c r="N1857" s="23"/>
      <c r="O1857" s="24" t="str">
        <f t="shared" si="239"/>
        <v xml:space="preserve">
  - 
    name:  我国政府的主要职能
    title:  我国政府的主要职能
    description: 
    koLyro: point
    koLyri:  sub
    son: </v>
      </c>
      <c r="P1857" s="27" t="str">
        <f t="shared" si="238"/>
        <v xml:space="preserve">
            - 
              name:  我国政府的主要职能
              title:  我国政府的主要职能
              description: 
              koLyro: point
              koLyri:  sub
              son: </v>
      </c>
    </row>
    <row r="1858" spans="1:16" ht="15" customHeight="1">
      <c r="A1858" s="20">
        <f t="shared" si="232"/>
        <v>4</v>
      </c>
      <c r="B1858" s="21" t="str">
        <f t="shared" si="233"/>
        <v>知识点</v>
      </c>
      <c r="C1858" s="21" t="str">
        <f t="shared" si="234"/>
        <v>政府的责任：对人民负责</v>
      </c>
      <c r="D1858" s="21" t="str">
        <f>IFERROR(IF(I1858=1,INDEX( {"chinese","english","math","physics","chemistry","biology","politics","history","geography"},MATCH(C1858,{"语文","英语","数学","物理","化学","生物","政治","历史","地理"},0)),IF(I1858=2,INDEX(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1858,{"单项选择","阅读理解","信息匹配","完形填空","短文填空","单句填空","短文改错","单句改错","句型转换","翻译短语","翻译句子","词汇/短语及固搭","完成句子","听力"},0)),"")), "")</f>
        <v/>
      </c>
      <c r="E1858" s="21" t="str">
        <f t="shared" si="235"/>
        <v>知识点</v>
      </c>
      <c r="F1858" s="21" t="str">
        <f t="shared" si="236"/>
        <v>恰</v>
      </c>
      <c r="G1858" s="21" t="str">
        <f>INDEX( {"body","discipline","area","topic","point"},MATCH(E1858,{"知识体","知识域","知识区","知识主题","知识点"},0))</f>
        <v>point</v>
      </c>
      <c r="H1858" s="21" t="str">
        <f>INDEX( {"super","just","sub","infras"},MATCH(F1858,{"超","恰","亚","次"},0))</f>
        <v>just</v>
      </c>
      <c r="I1858" s="21">
        <f>MATCH(E1858,{"知识体","知识域","知识区","知识主题","知识点"},0)-1</f>
        <v>4</v>
      </c>
      <c r="J1858" s="21">
        <f>MATCH(F1858,{"超","恰","亚","次"},0)-1</f>
        <v>1</v>
      </c>
      <c r="K1858" s="21" t="str">
        <f t="shared" si="237"/>
        <v>政治</v>
      </c>
      <c r="L1858" s="26" t="s">
        <v>2650</v>
      </c>
      <c r="M1858" s="23"/>
      <c r="N1858" s="23"/>
      <c r="O1858" s="24" t="str">
        <f t="shared" si="239"/>
        <v xml:space="preserve">
  - 
    name:  政府的责任：对人民负责
    title:  政府的责任：对人民负责
    description: 
    koLyro: point
    koLyri:  just
    son: </v>
      </c>
      <c r="P1858" s="27" t="str">
        <f t="shared" si="238"/>
        <v xml:space="preserve">
          - 
            name:  政府的责任：对人民负责
            title:  政府的责任：对人民负责
            description: 
            koLyro: point
            koLyri:  just
            son: </v>
      </c>
    </row>
    <row r="1859" spans="1:16" ht="15" customHeight="1">
      <c r="A1859" s="20">
        <f t="shared" si="232"/>
        <v>5</v>
      </c>
      <c r="B1859" s="21" t="str">
        <f t="shared" si="233"/>
        <v>知识亚点</v>
      </c>
      <c r="C1859" s="21" t="str">
        <f t="shared" si="234"/>
        <v>我国政府的宗旨</v>
      </c>
      <c r="D1859" s="21" t="str">
        <f>IFERROR(IF(I1859=1,INDEX( {"chinese","english","math","physics","chemistry","biology","politics","history","geography"},MATCH(C1859,{"语文","英语","数学","物理","化学","生物","政治","历史","地理"},0)),IF(I1859=2,INDEX(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1859,{"单项选择","阅读理解","信息匹配","完形填空","短文填空","单句填空","短文改错","单句改错","句型转换","翻译短语","翻译句子","词汇/短语及固搭","完成句子","听力"},0)),"")), "")</f>
        <v/>
      </c>
      <c r="E1859" s="21" t="str">
        <f t="shared" si="235"/>
        <v>知识点</v>
      </c>
      <c r="F1859" s="21" t="str">
        <f t="shared" si="236"/>
        <v>亚</v>
      </c>
      <c r="G1859" s="21" t="str">
        <f>INDEX( {"body","discipline","area","topic","point"},MATCH(E1859,{"知识体","知识域","知识区","知识主题","知识点"},0))</f>
        <v>point</v>
      </c>
      <c r="H1859" s="21" t="str">
        <f>INDEX( {"super","just","sub","infras"},MATCH(F1859,{"超","恰","亚","次"},0))</f>
        <v>sub</v>
      </c>
      <c r="I1859" s="21">
        <f>MATCH(E1859,{"知识体","知识域","知识区","知识主题","知识点"},0)-1</f>
        <v>4</v>
      </c>
      <c r="J1859" s="21">
        <f>MATCH(F1859,{"超","恰","亚","次"},0)-1</f>
        <v>2</v>
      </c>
      <c r="K1859" s="21" t="str">
        <f t="shared" si="237"/>
        <v>政治</v>
      </c>
      <c r="L1859" s="26" t="s">
        <v>2651</v>
      </c>
      <c r="M1859" s="23"/>
      <c r="N1859" s="23"/>
      <c r="O1859" s="24" t="str">
        <f t="shared" si="239"/>
        <v xml:space="preserve">
  - 
    name:  我国政府的宗旨
    title:  我国政府的宗旨
    description: 
    koLyro: point
    koLyri:  sub
    son: </v>
      </c>
      <c r="P1859" s="27" t="str">
        <f t="shared" si="238"/>
        <v xml:space="preserve">
            - 
              name:  我国政府的宗旨
              title:  我国政府的宗旨
              description: 
              koLyro: point
              koLyri:  sub
              son: </v>
      </c>
    </row>
    <row r="1860" spans="1:16" ht="15" customHeight="1">
      <c r="A1860" s="20">
        <f t="shared" si="232"/>
        <v>5</v>
      </c>
      <c r="B1860" s="21" t="str">
        <f t="shared" si="233"/>
        <v>知识亚点</v>
      </c>
      <c r="C1860" s="21" t="str">
        <f t="shared" si="234"/>
        <v>政府工作的基本原则</v>
      </c>
      <c r="D1860" s="21" t="str">
        <f>IFERROR(IF(I1860=1,INDEX( {"chinese","english","math","physics","chemistry","biology","politics","history","geography"},MATCH(C1860,{"语文","英语","数学","物理","化学","生物","政治","历史","地理"},0)),IF(I1860=2,INDEX(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1860,{"单项选择","阅读理解","信息匹配","完形填空","短文填空","单句填空","短文改错","单句改错","句型转换","翻译短语","翻译句子","词汇/短语及固搭","完成句子","听力"},0)),"")), "")</f>
        <v/>
      </c>
      <c r="E1860" s="21" t="str">
        <f t="shared" si="235"/>
        <v>知识点</v>
      </c>
      <c r="F1860" s="21" t="str">
        <f t="shared" si="236"/>
        <v>亚</v>
      </c>
      <c r="G1860" s="21" t="str">
        <f>INDEX( {"body","discipline","area","topic","point"},MATCH(E1860,{"知识体","知识域","知识区","知识主题","知识点"},0))</f>
        <v>point</v>
      </c>
      <c r="H1860" s="21" t="str">
        <f>INDEX( {"super","just","sub","infras"},MATCH(F1860,{"超","恰","亚","次"},0))</f>
        <v>sub</v>
      </c>
      <c r="I1860" s="21">
        <f>MATCH(E1860,{"知识体","知识域","知识区","知识主题","知识点"},0)-1</f>
        <v>4</v>
      </c>
      <c r="J1860" s="21">
        <f>MATCH(F1860,{"超","恰","亚","次"},0)-1</f>
        <v>2</v>
      </c>
      <c r="K1860" s="21" t="str">
        <f t="shared" si="237"/>
        <v>政治</v>
      </c>
      <c r="L1860" s="26" t="s">
        <v>2652</v>
      </c>
      <c r="M1860" s="23"/>
      <c r="N1860" s="23"/>
      <c r="O1860" s="24" t="str">
        <f t="shared" si="239"/>
        <v xml:space="preserve">
  - 
    name:  政府工作的基本原则
    title:  政府工作的基本原则
    description: 
    koLyro: point
    koLyri:  sub
    son: </v>
      </c>
      <c r="P1860" s="27" t="str">
        <f t="shared" si="238"/>
        <v xml:space="preserve">
            - 
              name:  政府工作的基本原则
              title:  政府工作的基本原则
              description: 
              koLyro: point
              koLyri:  sub
              son: </v>
      </c>
    </row>
    <row r="1861" spans="1:16" ht="15" customHeight="1">
      <c r="A1861" s="20">
        <f t="shared" ref="A1861:A1924" si="240">IFERROR(FIND("├",L1861),0)</f>
        <v>3</v>
      </c>
      <c r="B1861" s="21" t="str">
        <f t="shared" ref="B1861:B1924" si="241">MID(L1861,FIND("«",L1861)+1,FIND("»",L1861)-FIND("«",L1861)-1)</f>
        <v>知识主题</v>
      </c>
      <c r="C1861" s="21" t="str">
        <f t="shared" ref="C1861:C1924" si="242">RIGHT(L1861,LEN(L1861)-FIND("»",L1861))</f>
        <v>2.4我国政府受人民的监督</v>
      </c>
      <c r="D1861" s="21" t="str">
        <f>IFERROR(IF(I1861=1,INDEX( {"chinese","english","math","physics","chemistry","biology","politics","history","geography"},MATCH(C1861,{"语文","英语","数学","物理","化学","生物","政治","历史","地理"},0)),IF(I1861=2,INDEX(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1861,{"单项选择","阅读理解","信息匹配","完形填空","短文填空","单句填空","短文改错","单句改错","句型转换","翻译短语","翻译句子","词汇/短语及固搭","完成句子","听力"},0)),"")), "")</f>
        <v/>
      </c>
      <c r="E1861" s="21" t="str">
        <f t="shared" ref="E1861:E1924" si="243">SUBSTITUTE(SUBSTITUTE(SUBSTITUTE(SUBSTITUTE(B1861,"超",""),"恰",""),"亚",""),"次","")</f>
        <v>知识主题</v>
      </c>
      <c r="F1861" s="21" t="str">
        <f t="shared" ref="F1861:F1924" si="244">IF(IFERROR(FIND("超",B1861),-1)&gt;0,"超",  IF(IFERROR(FIND("亚",B1861),-1)&gt;0,"亚",   IF(IFERROR(FIND("次",B1861),-1)&gt;0,"次",    "恰"  )))</f>
        <v>恰</v>
      </c>
      <c r="G1861" s="21" t="str">
        <f>INDEX( {"body","discipline","area","topic","point"},MATCH(E1861,{"知识体","知识域","知识区","知识主题","知识点"},0))</f>
        <v>topic</v>
      </c>
      <c r="H1861" s="21" t="str">
        <f>INDEX( {"super","just","sub","infras"},MATCH(F1861,{"超","恰","亚","次"},0))</f>
        <v>just</v>
      </c>
      <c r="I1861" s="21">
        <f>MATCH(E1861,{"知识体","知识域","知识区","知识主题","知识点"},0)-1</f>
        <v>3</v>
      </c>
      <c r="J1861" s="21">
        <f>MATCH(F1861,{"超","恰","亚","次"},0)-1</f>
        <v>1</v>
      </c>
      <c r="K1861" s="21" t="str">
        <f t="shared" ref="K1861:K1924" si="245">IF(I1861=0,"",IF(I1861=1,C1861,K1860))</f>
        <v>政治</v>
      </c>
      <c r="L1861" s="26" t="s">
        <v>5130</v>
      </c>
      <c r="M1861" s="23"/>
      <c r="N1861" s="23"/>
      <c r="O1861" s="24" t="str">
        <f t="shared" si="239"/>
        <v xml:space="preserve">
  - 
    name:  2.4我国政府受人民的监督
    title:  2.4我国政府受人民的监督
    description: 
    koLyro: topic
    koLyri:  just
    son: </v>
      </c>
      <c r="P1861" s="27" t="str">
        <f t="shared" ref="P1861:P1924" si="246">SUBSTITUTE(O1861,CHAR(10),CHAR(10)&amp;REPT("  ",A1861))</f>
        <v xml:space="preserve">
        - 
          name:  2.4我国政府受人民的监督
          title:  2.4我国政府受人民的监督
          description: 
          koLyro: topic
          koLyri:  just
          son: </v>
      </c>
    </row>
    <row r="1862" spans="1:16" ht="15" customHeight="1">
      <c r="A1862" s="20">
        <f t="shared" si="240"/>
        <v>4</v>
      </c>
      <c r="B1862" s="21" t="str">
        <f t="shared" si="241"/>
        <v>知识点</v>
      </c>
      <c r="C1862" s="21" t="str">
        <f t="shared" si="242"/>
        <v>政府的权力：依法行使</v>
      </c>
      <c r="D1862" s="21" t="str">
        <f>IFERROR(IF(I1862=1,INDEX( {"chinese","english","math","physics","chemistry","biology","politics","history","geography"},MATCH(C1862,{"语文","英语","数学","物理","化学","生物","政治","历史","地理"},0)),IF(I1862=2,INDEX(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1862,{"单项选择","阅读理解","信息匹配","完形填空","短文填空","单句填空","短文改错","单句改错","句型转换","翻译短语","翻译句子","词汇/短语及固搭","完成句子","听力"},0)),"")), "")</f>
        <v/>
      </c>
      <c r="E1862" s="21" t="str">
        <f t="shared" si="243"/>
        <v>知识点</v>
      </c>
      <c r="F1862" s="21" t="str">
        <f t="shared" si="244"/>
        <v>恰</v>
      </c>
      <c r="G1862" s="21" t="str">
        <f>INDEX( {"body","discipline","area","topic","point"},MATCH(E1862,{"知识体","知识域","知识区","知识主题","知识点"},0))</f>
        <v>point</v>
      </c>
      <c r="H1862" s="21" t="str">
        <f>INDEX( {"super","just","sub","infras"},MATCH(F1862,{"超","恰","亚","次"},0))</f>
        <v>just</v>
      </c>
      <c r="I1862" s="21">
        <f>MATCH(E1862,{"知识体","知识域","知识区","知识主题","知识点"},0)-1</f>
        <v>4</v>
      </c>
      <c r="J1862" s="21">
        <f>MATCH(F1862,{"超","恰","亚","次"},0)-1</f>
        <v>1</v>
      </c>
      <c r="K1862" s="21" t="str">
        <f t="shared" si="245"/>
        <v>政治</v>
      </c>
      <c r="L1862" s="26" t="s">
        <v>2653</v>
      </c>
      <c r="M1862" s="23"/>
      <c r="N1862" s="23"/>
      <c r="O1862" s="24" t="str">
        <f t="shared" si="239"/>
        <v xml:space="preserve">
  - 
    name:  政府的权力：依法行使
    title:  政府的权力：依法行使
    description: 
    koLyro: point
    koLyri:  just
    son: </v>
      </c>
      <c r="P1862" s="27" t="str">
        <f t="shared" si="246"/>
        <v xml:space="preserve">
          - 
            name:  政府的权力：依法行使
            title:  政府的权力：依法行使
            description: 
            koLyro: point
            koLyri:  just
            son: </v>
      </c>
    </row>
    <row r="1863" spans="1:16" ht="15" customHeight="1">
      <c r="A1863" s="20">
        <f t="shared" si="240"/>
        <v>5</v>
      </c>
      <c r="B1863" s="21" t="str">
        <f t="shared" si="241"/>
        <v>知识亚点</v>
      </c>
      <c r="C1863" s="21" t="str">
        <f t="shared" si="242"/>
        <v>政府依法行政的意义</v>
      </c>
      <c r="D1863" s="21" t="str">
        <f>IFERROR(IF(I1863=1,INDEX( {"chinese","english","math","physics","chemistry","biology","politics","history","geography"},MATCH(C1863,{"语文","英语","数学","物理","化学","生物","政治","历史","地理"},0)),IF(I1863=2,INDEX(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1863,{"单项选择","阅读理解","信息匹配","完形填空","短文填空","单句填空","短文改错","单句改错","句型转换","翻译短语","翻译句子","词汇/短语及固搭","完成句子","听力"},0)),"")), "")</f>
        <v/>
      </c>
      <c r="E1863" s="21" t="str">
        <f t="shared" si="243"/>
        <v>知识点</v>
      </c>
      <c r="F1863" s="21" t="str">
        <f t="shared" si="244"/>
        <v>亚</v>
      </c>
      <c r="G1863" s="21" t="str">
        <f>INDEX( {"body","discipline","area","topic","point"},MATCH(E1863,{"知识体","知识域","知识区","知识主题","知识点"},0))</f>
        <v>point</v>
      </c>
      <c r="H1863" s="21" t="str">
        <f>INDEX( {"super","just","sub","infras"},MATCH(F1863,{"超","恰","亚","次"},0))</f>
        <v>sub</v>
      </c>
      <c r="I1863" s="21">
        <f>MATCH(E1863,{"知识体","知识域","知识区","知识主题","知识点"},0)-1</f>
        <v>4</v>
      </c>
      <c r="J1863" s="21">
        <f>MATCH(F1863,{"超","恰","亚","次"},0)-1</f>
        <v>2</v>
      </c>
      <c r="K1863" s="21" t="str">
        <f t="shared" si="245"/>
        <v>政治</v>
      </c>
      <c r="L1863" s="26" t="s">
        <v>2654</v>
      </c>
      <c r="M1863" s="23"/>
      <c r="N1863" s="23"/>
      <c r="O1863" s="24" t="str">
        <f t="shared" si="239"/>
        <v xml:space="preserve">
  - 
    name:  政府依法行政的意义
    title:  政府依法行政的意义
    description: 
    koLyro: point
    koLyri:  sub
    son: </v>
      </c>
      <c r="P1863" s="27" t="str">
        <f t="shared" si="246"/>
        <v xml:space="preserve">
            - 
              name:  政府依法行政的意义
              title:  政府依法行政的意义
              description: 
              koLyro: point
              koLyri:  sub
              son: </v>
      </c>
    </row>
    <row r="1864" spans="1:16" ht="15" customHeight="1">
      <c r="A1864" s="20">
        <f t="shared" si="240"/>
        <v>5</v>
      </c>
      <c r="B1864" s="21" t="str">
        <f t="shared" si="241"/>
        <v>知识亚点</v>
      </c>
      <c r="C1864" s="21" t="str">
        <f t="shared" si="242"/>
        <v>提高政府依法行政水平的要求</v>
      </c>
      <c r="D1864" s="21" t="str">
        <f>IFERROR(IF(I1864=1,INDEX( {"chinese","english","math","physics","chemistry","biology","politics","history","geography"},MATCH(C1864,{"语文","英语","数学","物理","化学","生物","政治","历史","地理"},0)),IF(I1864=2,INDEX(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1864,{"单项选择","阅读理解","信息匹配","完形填空","短文填空","单句填空","短文改错","单句改错","句型转换","翻译短语","翻译句子","词汇/短语及固搭","完成句子","听力"},0)),"")), "")</f>
        <v/>
      </c>
      <c r="E1864" s="21" t="str">
        <f t="shared" si="243"/>
        <v>知识点</v>
      </c>
      <c r="F1864" s="21" t="str">
        <f t="shared" si="244"/>
        <v>亚</v>
      </c>
      <c r="G1864" s="21" t="str">
        <f>INDEX( {"body","discipline","area","topic","point"},MATCH(E1864,{"知识体","知识域","知识区","知识主题","知识点"},0))</f>
        <v>point</v>
      </c>
      <c r="H1864" s="21" t="str">
        <f>INDEX( {"super","just","sub","infras"},MATCH(F1864,{"超","恰","亚","次"},0))</f>
        <v>sub</v>
      </c>
      <c r="I1864" s="21">
        <f>MATCH(E1864,{"知识体","知识域","知识区","知识主题","知识点"},0)-1</f>
        <v>4</v>
      </c>
      <c r="J1864" s="21">
        <f>MATCH(F1864,{"超","恰","亚","次"},0)-1</f>
        <v>2</v>
      </c>
      <c r="K1864" s="21" t="str">
        <f t="shared" si="245"/>
        <v>政治</v>
      </c>
      <c r="L1864" s="26" t="s">
        <v>2655</v>
      </c>
      <c r="M1864" s="23"/>
      <c r="N1864" s="23"/>
      <c r="O1864" s="24" t="str">
        <f t="shared" si="239"/>
        <v xml:space="preserve">
  - 
    name:  提高政府依法行政水平的要求
    title:  提高政府依法行政水平的要求
    description: 
    koLyro: point
    koLyri:  sub
    son: </v>
      </c>
      <c r="P1864" s="27" t="str">
        <f t="shared" si="246"/>
        <v xml:space="preserve">
            - 
              name:  提高政府依法行政水平的要求
              title:  提高政府依法行政水平的要求
              description: 
              koLyro: point
              koLyri:  sub
              son: </v>
      </c>
    </row>
    <row r="1865" spans="1:16" ht="15" customHeight="1">
      <c r="A1865" s="20">
        <f t="shared" si="240"/>
        <v>4</v>
      </c>
      <c r="B1865" s="21" t="str">
        <f t="shared" si="241"/>
        <v>知识点</v>
      </c>
      <c r="C1865" s="21" t="str">
        <f t="shared" si="242"/>
        <v>权力的行使：需要监督</v>
      </c>
      <c r="D1865" s="21" t="str">
        <f>IFERROR(IF(I1865=1,INDEX( {"chinese","english","math","physics","chemistry","biology","politics","history","geography"},MATCH(C1865,{"语文","英语","数学","物理","化学","生物","政治","历史","地理"},0)),IF(I1865=2,INDEX(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1865,{"单项选择","阅读理解","信息匹配","完形填空","短文填空","单句填空","短文改错","单句改错","句型转换","翻译短语","翻译句子","词汇/短语及固搭","完成句子","听力"},0)),"")), "")</f>
        <v/>
      </c>
      <c r="E1865" s="21" t="str">
        <f t="shared" si="243"/>
        <v>知识点</v>
      </c>
      <c r="F1865" s="21" t="str">
        <f t="shared" si="244"/>
        <v>恰</v>
      </c>
      <c r="G1865" s="21" t="str">
        <f>INDEX( {"body","discipline","area","topic","point"},MATCH(E1865,{"知识体","知识域","知识区","知识主题","知识点"},0))</f>
        <v>point</v>
      </c>
      <c r="H1865" s="21" t="str">
        <f>INDEX( {"super","just","sub","infras"},MATCH(F1865,{"超","恰","亚","次"},0))</f>
        <v>just</v>
      </c>
      <c r="I1865" s="21">
        <f>MATCH(E1865,{"知识体","知识域","知识区","知识主题","知识点"},0)-1</f>
        <v>4</v>
      </c>
      <c r="J1865" s="21">
        <f>MATCH(F1865,{"超","恰","亚","次"},0)-1</f>
        <v>1</v>
      </c>
      <c r="K1865" s="21" t="str">
        <f t="shared" si="245"/>
        <v>政治</v>
      </c>
      <c r="L1865" s="26" t="s">
        <v>2656</v>
      </c>
      <c r="M1865" s="23"/>
      <c r="N1865" s="23"/>
      <c r="O1865" s="24" t="str">
        <f t="shared" si="239"/>
        <v xml:space="preserve">
  - 
    name:  权力的行使：需要监督
    title:  权力的行使：需要监督
    description: 
    koLyro: point
    koLyri:  just
    son: </v>
      </c>
      <c r="P1865" s="27" t="str">
        <f t="shared" si="246"/>
        <v xml:space="preserve">
          - 
            name:  权力的行使：需要监督
            title:  权力的行使：需要监督
            description: 
            koLyro: point
            koLyri:  just
            son: </v>
      </c>
    </row>
    <row r="1866" spans="1:16" ht="15" customHeight="1">
      <c r="A1866" s="20">
        <f t="shared" si="240"/>
        <v>5</v>
      </c>
      <c r="B1866" s="21" t="str">
        <f t="shared" si="241"/>
        <v>知识亚点</v>
      </c>
      <c r="C1866" s="21" t="str">
        <f t="shared" si="242"/>
        <v>对政府权力进行制约和监督的意义</v>
      </c>
      <c r="D1866" s="21" t="str">
        <f>IFERROR(IF(I1866=1,INDEX( {"chinese","english","math","physics","chemistry","biology","politics","history","geography"},MATCH(C1866,{"语文","英语","数学","物理","化学","生物","政治","历史","地理"},0)),IF(I1866=2,INDEX(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1866,{"单项选择","阅读理解","信息匹配","完形填空","短文填空","单句填空","短文改错","单句改错","句型转换","翻译短语","翻译句子","词汇/短语及固搭","完成句子","听力"},0)),"")), "")</f>
        <v/>
      </c>
      <c r="E1866" s="21" t="str">
        <f t="shared" si="243"/>
        <v>知识点</v>
      </c>
      <c r="F1866" s="21" t="str">
        <f t="shared" si="244"/>
        <v>亚</v>
      </c>
      <c r="G1866" s="21" t="str">
        <f>INDEX( {"body","discipline","area","topic","point"},MATCH(E1866,{"知识体","知识域","知识区","知识主题","知识点"},0))</f>
        <v>point</v>
      </c>
      <c r="H1866" s="21" t="str">
        <f>INDEX( {"super","just","sub","infras"},MATCH(F1866,{"超","恰","亚","次"},0))</f>
        <v>sub</v>
      </c>
      <c r="I1866" s="21">
        <f>MATCH(E1866,{"知识体","知识域","知识区","知识主题","知识点"},0)-1</f>
        <v>4</v>
      </c>
      <c r="J1866" s="21">
        <f>MATCH(F1866,{"超","恰","亚","次"},0)-1</f>
        <v>2</v>
      </c>
      <c r="K1866" s="21" t="str">
        <f t="shared" si="245"/>
        <v>政治</v>
      </c>
      <c r="L1866" s="26" t="s">
        <v>2657</v>
      </c>
      <c r="M1866" s="23"/>
      <c r="N1866" s="23"/>
      <c r="O1866" s="24" t="str">
        <f t="shared" si="239"/>
        <v xml:space="preserve">
  - 
    name:  对政府权力进行制约和监督的意义
    title:  对政府权力进行制约和监督的意义
    description: 
    koLyro: point
    koLyri:  sub
    son: </v>
      </c>
      <c r="P1866" s="27" t="str">
        <f t="shared" si="246"/>
        <v xml:space="preserve">
            - 
              name:  对政府权力进行制约和监督的意义
              title:  对政府权力进行制约和监督的意义
              description: 
              koLyro: point
              koLyri:  sub
              son: </v>
      </c>
    </row>
    <row r="1867" spans="1:16" ht="15" customHeight="1">
      <c r="A1867" s="20">
        <f t="shared" si="240"/>
        <v>5</v>
      </c>
      <c r="B1867" s="21" t="str">
        <f t="shared" si="241"/>
        <v>知识亚点</v>
      </c>
      <c r="C1867" s="21" t="str">
        <f t="shared" si="242"/>
        <v>我国的行政监督体系</v>
      </c>
      <c r="D1867" s="21" t="str">
        <f>IFERROR(IF(I1867=1,INDEX( {"chinese","english","math","physics","chemistry","biology","politics","history","geography"},MATCH(C1867,{"语文","英语","数学","物理","化学","生物","政治","历史","地理"},0)),IF(I1867=2,INDEX(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1867,{"单项选择","阅读理解","信息匹配","完形填空","短文填空","单句填空","短文改错","单句改错","句型转换","翻译短语","翻译句子","词汇/短语及固搭","完成句子","听力"},0)),"")), "")</f>
        <v/>
      </c>
      <c r="E1867" s="21" t="str">
        <f t="shared" si="243"/>
        <v>知识点</v>
      </c>
      <c r="F1867" s="21" t="str">
        <f t="shared" si="244"/>
        <v>亚</v>
      </c>
      <c r="G1867" s="21" t="str">
        <f>INDEX( {"body","discipline","area","topic","point"},MATCH(E1867,{"知识体","知识域","知识区","知识主题","知识点"},0))</f>
        <v>point</v>
      </c>
      <c r="H1867" s="21" t="str">
        <f>INDEX( {"super","just","sub","infras"},MATCH(F1867,{"超","恰","亚","次"},0))</f>
        <v>sub</v>
      </c>
      <c r="I1867" s="21">
        <f>MATCH(E1867,{"知识体","知识域","知识区","知识主题","知识点"},0)-1</f>
        <v>4</v>
      </c>
      <c r="J1867" s="21">
        <f>MATCH(F1867,{"超","恰","亚","次"},0)-1</f>
        <v>2</v>
      </c>
      <c r="K1867" s="21" t="str">
        <f t="shared" si="245"/>
        <v>政治</v>
      </c>
      <c r="L1867" s="26" t="s">
        <v>2658</v>
      </c>
      <c r="M1867" s="23"/>
      <c r="N1867" s="23"/>
      <c r="O1867" s="24" t="str">
        <f t="shared" si="239"/>
        <v xml:space="preserve">
  - 
    name:  我国的行政监督体系
    title:  我国的行政监督体系
    description: 
    koLyro: point
    koLyri:  sub
    son: </v>
      </c>
      <c r="P1867" s="27" t="str">
        <f t="shared" si="246"/>
        <v xml:space="preserve">
            - 
              name:  我国的行政监督体系
              title:  我国的行政监督体系
              description: 
              koLyro: point
              koLyri:  sub
              son: </v>
      </c>
    </row>
    <row r="1868" spans="1:16" ht="15" customHeight="1">
      <c r="A1868" s="20">
        <f t="shared" si="240"/>
        <v>3</v>
      </c>
      <c r="B1868" s="21" t="str">
        <f t="shared" si="241"/>
        <v>知识主题</v>
      </c>
      <c r="C1868" s="21" t="str">
        <f t="shared" si="242"/>
        <v>综合探究 政府的权威从何而来</v>
      </c>
      <c r="D1868" s="21" t="str">
        <f>IFERROR(IF(I1868=1,INDEX( {"chinese","english","math","physics","chemistry","biology","politics","history","geography"},MATCH(C1868,{"语文","英语","数学","物理","化学","生物","政治","历史","地理"},0)),IF(I1868=2,INDEX(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1868,{"单项选择","阅读理解","信息匹配","完形填空","短文填空","单句填空","短文改错","单句改错","句型转换","翻译短语","翻译句子","词汇/短语及固搭","完成句子","听力"},0)),"")), "")</f>
        <v/>
      </c>
      <c r="E1868" s="21" t="str">
        <f t="shared" si="243"/>
        <v>知识主题</v>
      </c>
      <c r="F1868" s="21" t="str">
        <f t="shared" si="244"/>
        <v>恰</v>
      </c>
      <c r="G1868" s="21" t="str">
        <f>INDEX( {"body","discipline","area","topic","point"},MATCH(E1868,{"知识体","知识域","知识区","知识主题","知识点"},0))</f>
        <v>topic</v>
      </c>
      <c r="H1868" s="21" t="str">
        <f>INDEX( {"super","just","sub","infras"},MATCH(F1868,{"超","恰","亚","次"},0))</f>
        <v>just</v>
      </c>
      <c r="I1868" s="21">
        <f>MATCH(E1868,{"知识体","知识域","知识区","知识主题","知识点"},0)-1</f>
        <v>3</v>
      </c>
      <c r="J1868" s="21">
        <f>MATCH(F1868,{"超","恰","亚","次"},0)-1</f>
        <v>1</v>
      </c>
      <c r="K1868" s="21" t="str">
        <f t="shared" si="245"/>
        <v>政治</v>
      </c>
      <c r="L1868" s="26" t="s">
        <v>2659</v>
      </c>
      <c r="M1868" s="23"/>
      <c r="N1868" s="23"/>
      <c r="O1868" s="24" t="str">
        <f t="shared" si="239"/>
        <v xml:space="preserve">
  - 
    name:  综合探究 政府的权威从何而来
    title:  综合探究 政府的权威从何而来
    description: 
    koLyro: topic
    koLyri:  just
    son: </v>
      </c>
      <c r="P1868" s="27" t="str">
        <f t="shared" si="246"/>
        <v xml:space="preserve">
        - 
          name:  综合探究 政府的权威从何而来
          title:  综合探究 政府的权威从何而来
          description: 
          koLyro: topic
          koLyri:  just
          son: </v>
      </c>
    </row>
    <row r="1869" spans="1:16" ht="15" customHeight="1">
      <c r="A1869" s="20">
        <f t="shared" si="240"/>
        <v>4</v>
      </c>
      <c r="B1869" s="21" t="str">
        <f t="shared" si="241"/>
        <v>知识点</v>
      </c>
      <c r="C1869" s="21" t="str">
        <f t="shared" si="242"/>
        <v>政府的权威</v>
      </c>
      <c r="D1869" s="21" t="str">
        <f>IFERROR(IF(I1869=1,INDEX( {"chinese","english","math","physics","chemistry","biology","politics","history","geography"},MATCH(C1869,{"语文","英语","数学","物理","化学","生物","政治","历史","地理"},0)),IF(I1869=2,INDEX(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1869,{"单项选择","阅读理解","信息匹配","完形填空","短文填空","单句填空","短文改错","单句改错","句型转换","翻译短语","翻译句子","词汇/短语及固搭","完成句子","听力"},0)),"")), "")</f>
        <v/>
      </c>
      <c r="E1869" s="21" t="str">
        <f t="shared" si="243"/>
        <v>知识点</v>
      </c>
      <c r="F1869" s="21" t="str">
        <f t="shared" si="244"/>
        <v>恰</v>
      </c>
      <c r="G1869" s="21" t="str">
        <f>INDEX( {"body","discipline","area","topic","point"},MATCH(E1869,{"知识体","知识域","知识区","知识主题","知识点"},0))</f>
        <v>point</v>
      </c>
      <c r="H1869" s="21" t="str">
        <f>INDEX( {"super","just","sub","infras"},MATCH(F1869,{"超","恰","亚","次"},0))</f>
        <v>just</v>
      </c>
      <c r="I1869" s="21">
        <f>MATCH(E1869,{"知识体","知识域","知识区","知识主题","知识点"},0)-1</f>
        <v>4</v>
      </c>
      <c r="J1869" s="21">
        <f>MATCH(F1869,{"超","恰","亚","次"},0)-1</f>
        <v>1</v>
      </c>
      <c r="K1869" s="21" t="str">
        <f t="shared" si="245"/>
        <v>政治</v>
      </c>
      <c r="L1869" s="26" t="s">
        <v>2660</v>
      </c>
      <c r="M1869" s="23"/>
      <c r="N1869" s="23"/>
      <c r="O1869" s="24" t="str">
        <f t="shared" si="239"/>
        <v xml:space="preserve">
  - 
    name:  政府的权威
    title:  政府的权威
    description: 
    koLyro: point
    koLyri:  just
    son: </v>
      </c>
      <c r="P1869" s="27" t="str">
        <f t="shared" si="246"/>
        <v xml:space="preserve">
          - 
            name:  政府的权威
            title:  政府的权威
            description: 
            koLyro: point
            koLyri:  just
            son: </v>
      </c>
    </row>
    <row r="1870" spans="1:16" ht="15" customHeight="1">
      <c r="A1870" s="20">
        <f t="shared" si="240"/>
        <v>2</v>
      </c>
      <c r="B1870" s="21" t="str">
        <f t="shared" si="241"/>
        <v>知识区</v>
      </c>
      <c r="C1870" s="21" t="str">
        <f t="shared" si="242"/>
        <v>政治生活3.发展社会主义民主政治</v>
      </c>
      <c r="D1870" s="21" t="str">
        <f>IFERROR(IF(I1870=1,INDEX( {"chinese","english","math","physics","chemistry","biology","politics","history","geography"},MATCH(C1870,{"语文","英语","数学","物理","化学","生物","政治","历史","地理"},0)),IF(I1870=2,INDEX(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1870,{"单项选择","阅读理解","信息匹配","完形填空","短文填空","单句填空","短文改错","单句改错","句型转换","翻译短语","翻译句子","词汇/短语及固搭","完成句子","听力"},0)),"")), "")</f>
        <v/>
      </c>
      <c r="E1870" s="21" t="str">
        <f t="shared" si="243"/>
        <v>知识区</v>
      </c>
      <c r="F1870" s="21" t="str">
        <f t="shared" si="244"/>
        <v>恰</v>
      </c>
      <c r="G1870" s="21" t="str">
        <f>INDEX( {"body","discipline","area","topic","point"},MATCH(E1870,{"知识体","知识域","知识区","知识主题","知识点"},0))</f>
        <v>area</v>
      </c>
      <c r="H1870" s="21" t="str">
        <f>INDEX( {"super","just","sub","infras"},MATCH(F1870,{"超","恰","亚","次"},0))</f>
        <v>just</v>
      </c>
      <c r="I1870" s="21">
        <f>MATCH(E1870,{"知识体","知识域","知识区","知识主题","知识点"},0)-1</f>
        <v>2</v>
      </c>
      <c r="J1870" s="21">
        <f>MATCH(F1870,{"超","恰","亚","次"},0)-1</f>
        <v>1</v>
      </c>
      <c r="K1870" s="21" t="str">
        <f t="shared" si="245"/>
        <v>政治</v>
      </c>
      <c r="L1870" s="26" t="s">
        <v>5131</v>
      </c>
      <c r="M1870" s="23"/>
      <c r="N1870" s="23"/>
      <c r="O1870" s="24" t="str">
        <f t="shared" si="239"/>
        <v xml:space="preserve">
  - 
    name:  政治生活3.发展社会主义民主政治
    title:  政治生活3.发展社会主义民主政治
    description: 
    koLyro: area
    koLyri:  just
    son: </v>
      </c>
      <c r="P1870" s="27" t="str">
        <f t="shared" si="246"/>
        <v xml:space="preserve">
      - 
        name:  政治生活3.发展社会主义民主政治
        title:  政治生活3.发展社会主义民主政治
        description: 
        koLyro: area
        koLyri:  just
        son: </v>
      </c>
    </row>
    <row r="1871" spans="1:16" ht="15" customHeight="1">
      <c r="A1871" s="20">
        <f t="shared" si="240"/>
        <v>3</v>
      </c>
      <c r="B1871" s="21" t="str">
        <f t="shared" si="241"/>
        <v>知识主题</v>
      </c>
      <c r="C1871" s="21" t="str">
        <f t="shared" si="242"/>
        <v>2.5我国的人民代表大会制度</v>
      </c>
      <c r="D1871" s="21" t="str">
        <f>IFERROR(IF(I1871=1,INDEX( {"chinese","english","math","physics","chemistry","biology","politics","history","geography"},MATCH(C1871,{"语文","英语","数学","物理","化学","生物","政治","历史","地理"},0)),IF(I1871=2,INDEX(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1871,{"单项选择","阅读理解","信息匹配","完形填空","短文填空","单句填空","短文改错","单句改错","句型转换","翻译短语","翻译句子","词汇/短语及固搭","完成句子","听力"},0)),"")), "")</f>
        <v/>
      </c>
      <c r="E1871" s="21" t="str">
        <f t="shared" si="243"/>
        <v>知识主题</v>
      </c>
      <c r="F1871" s="21" t="str">
        <f t="shared" si="244"/>
        <v>恰</v>
      </c>
      <c r="G1871" s="21" t="str">
        <f>INDEX( {"body","discipline","area","topic","point"},MATCH(E1871,{"知识体","知识域","知识区","知识主题","知识点"},0))</f>
        <v>topic</v>
      </c>
      <c r="H1871" s="21" t="str">
        <f>INDEX( {"super","just","sub","infras"},MATCH(F1871,{"超","恰","亚","次"},0))</f>
        <v>just</v>
      </c>
      <c r="I1871" s="21">
        <f>MATCH(E1871,{"知识体","知识域","知识区","知识主题","知识点"},0)-1</f>
        <v>3</v>
      </c>
      <c r="J1871" s="21">
        <f>MATCH(F1871,{"超","恰","亚","次"},0)-1</f>
        <v>1</v>
      </c>
      <c r="K1871" s="21" t="str">
        <f t="shared" si="245"/>
        <v>政治</v>
      </c>
      <c r="L1871" s="26" t="s">
        <v>5132</v>
      </c>
      <c r="M1871" s="23"/>
      <c r="N1871" s="23"/>
      <c r="O1871" s="24" t="str">
        <f t="shared" si="239"/>
        <v xml:space="preserve">
  - 
    name:  2.5我国的人民代表大会制度
    title:  2.5我国的人民代表大会制度
    description: 
    koLyro: topic
    koLyri:  just
    son: </v>
      </c>
      <c r="P1871" s="27" t="str">
        <f t="shared" si="246"/>
        <v xml:space="preserve">
        - 
          name:  2.5我国的人民代表大会制度
          title:  2.5我国的人民代表大会制度
          description: 
          koLyro: topic
          koLyri:  just
          son: </v>
      </c>
    </row>
    <row r="1872" spans="1:16" ht="15" customHeight="1">
      <c r="A1872" s="20">
        <f t="shared" si="240"/>
        <v>4</v>
      </c>
      <c r="B1872" s="21" t="str">
        <f t="shared" si="241"/>
        <v>知识点</v>
      </c>
      <c r="C1872" s="21" t="str">
        <f t="shared" si="242"/>
        <v>人民代表大会：国家权力机关</v>
      </c>
      <c r="D1872" s="21" t="str">
        <f>IFERROR(IF(I1872=1,INDEX( {"chinese","english","math","physics","chemistry","biology","politics","history","geography"},MATCH(C1872,{"语文","英语","数学","物理","化学","生物","政治","历史","地理"},0)),IF(I1872=2,INDEX(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1872,{"单项选择","阅读理解","信息匹配","完形填空","短文填空","单句填空","短文改错","单句改错","句型转换","翻译短语","翻译句子","词汇/短语及固搭","完成句子","听力"},0)),"")), "")</f>
        <v/>
      </c>
      <c r="E1872" s="21" t="str">
        <f t="shared" si="243"/>
        <v>知识点</v>
      </c>
      <c r="F1872" s="21" t="str">
        <f t="shared" si="244"/>
        <v>恰</v>
      </c>
      <c r="G1872" s="21" t="str">
        <f>INDEX( {"body","discipline","area","topic","point"},MATCH(E1872,{"知识体","知识域","知识区","知识主题","知识点"},0))</f>
        <v>point</v>
      </c>
      <c r="H1872" s="21" t="str">
        <f>INDEX( {"super","just","sub","infras"},MATCH(F1872,{"超","恰","亚","次"},0))</f>
        <v>just</v>
      </c>
      <c r="I1872" s="21">
        <f>MATCH(E1872,{"知识体","知识域","知识区","知识主题","知识点"},0)-1</f>
        <v>4</v>
      </c>
      <c r="J1872" s="21">
        <f>MATCH(F1872,{"超","恰","亚","次"},0)-1</f>
        <v>1</v>
      </c>
      <c r="K1872" s="21" t="str">
        <f t="shared" si="245"/>
        <v>政治</v>
      </c>
      <c r="L1872" s="26" t="s">
        <v>2661</v>
      </c>
      <c r="M1872" s="23"/>
      <c r="N1872" s="23"/>
      <c r="O1872" s="24" t="str">
        <f t="shared" si="239"/>
        <v xml:space="preserve">
  - 
    name:  人民代表大会：国家权力机关
    title:  人民代表大会：国家权力机关
    description: 
    koLyro: point
    koLyri:  just
    son: </v>
      </c>
      <c r="P1872" s="27" t="str">
        <f t="shared" si="246"/>
        <v xml:space="preserve">
          - 
            name:  人民代表大会：国家权力机关
            title:  人民代表大会：国家权力机关
            description: 
            koLyro: point
            koLyri:  just
            son: </v>
      </c>
    </row>
    <row r="1873" spans="1:16" ht="15" customHeight="1">
      <c r="A1873" s="20">
        <f t="shared" si="240"/>
        <v>4</v>
      </c>
      <c r="B1873" s="21" t="str">
        <f t="shared" si="241"/>
        <v>知识亚点</v>
      </c>
      <c r="C1873" s="21" t="str">
        <f t="shared" si="242"/>
        <v>人民代表大会及其常设机关的法律地位和职权</v>
      </c>
      <c r="D1873" s="21" t="str">
        <f>IFERROR(IF(I1873=1,INDEX( {"chinese","english","math","physics","chemistry","biology","politics","history","geography"},MATCH(C1873,{"语文","英语","数学","物理","化学","生物","政治","历史","地理"},0)),IF(I1873=2,INDEX(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1873,{"单项选择","阅读理解","信息匹配","完形填空","短文填空","单句填空","短文改错","单句改错","句型转换","翻译短语","翻译句子","词汇/短语及固搭","完成句子","听力"},0)),"")), "")</f>
        <v/>
      </c>
      <c r="E1873" s="21" t="str">
        <f t="shared" si="243"/>
        <v>知识点</v>
      </c>
      <c r="F1873" s="21" t="str">
        <f t="shared" si="244"/>
        <v>亚</v>
      </c>
      <c r="G1873" s="21" t="str">
        <f>INDEX( {"body","discipline","area","topic","point"},MATCH(E1873,{"知识体","知识域","知识区","知识主题","知识点"},0))</f>
        <v>point</v>
      </c>
      <c r="H1873" s="21" t="str">
        <f>INDEX( {"super","just","sub","infras"},MATCH(F1873,{"超","恰","亚","次"},0))</f>
        <v>sub</v>
      </c>
      <c r="I1873" s="21">
        <f>MATCH(E1873,{"知识体","知识域","知识区","知识主题","知识点"},0)-1</f>
        <v>4</v>
      </c>
      <c r="J1873" s="21">
        <f>MATCH(F1873,{"超","恰","亚","次"},0)-1</f>
        <v>2</v>
      </c>
      <c r="K1873" s="21" t="str">
        <f t="shared" si="245"/>
        <v>政治</v>
      </c>
      <c r="L1873" s="26" t="s">
        <v>2662</v>
      </c>
      <c r="M1873" s="23"/>
      <c r="N1873" s="23"/>
      <c r="O1873" s="24" t="str">
        <f t="shared" si="239"/>
        <v xml:space="preserve">
  - 
    name:  人民代表大会及其常设机关的法律地位和职权
    title:  人民代表大会及其常设机关的法律地位和职权
    description: 
    koLyro: point
    koLyri:  sub
    son: </v>
      </c>
      <c r="P1873" s="27" t="str">
        <f t="shared" si="246"/>
        <v xml:space="preserve">
          - 
            name:  人民代表大会及其常设机关的法律地位和职权
            title:  人民代表大会及其常设机关的法律地位和职权
            description: 
            koLyro: point
            koLyri:  sub
            son: </v>
      </c>
    </row>
    <row r="1874" spans="1:16" ht="15" customHeight="1">
      <c r="A1874" s="20">
        <f t="shared" si="240"/>
        <v>4</v>
      </c>
      <c r="B1874" s="21" t="str">
        <f t="shared" si="241"/>
        <v>知识亚点</v>
      </c>
      <c r="C1874" s="21" t="str">
        <f t="shared" si="242"/>
        <v>人大代表的产生和职责</v>
      </c>
      <c r="D1874" s="21" t="str">
        <f>IFERROR(IF(I1874=1,INDEX( {"chinese","english","math","physics","chemistry","biology","politics","history","geography"},MATCH(C1874,{"语文","英语","数学","物理","化学","生物","政治","历史","地理"},0)),IF(I1874=2,INDEX(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1874,{"单项选择","阅读理解","信息匹配","完形填空","短文填空","单句填空","短文改错","单句改错","句型转换","翻译短语","翻译句子","词汇/短语及固搭","完成句子","听力"},0)),"")), "")</f>
        <v/>
      </c>
      <c r="E1874" s="21" t="str">
        <f t="shared" si="243"/>
        <v>知识点</v>
      </c>
      <c r="F1874" s="21" t="str">
        <f t="shared" si="244"/>
        <v>亚</v>
      </c>
      <c r="G1874" s="21" t="str">
        <f>INDEX( {"body","discipline","area","topic","point"},MATCH(E1874,{"知识体","知识域","知识区","知识主题","知识点"},0))</f>
        <v>point</v>
      </c>
      <c r="H1874" s="21" t="str">
        <f>INDEX( {"super","just","sub","infras"},MATCH(F1874,{"超","恰","亚","次"},0))</f>
        <v>sub</v>
      </c>
      <c r="I1874" s="21">
        <f>MATCH(E1874,{"知识体","知识域","知识区","知识主题","知识点"},0)-1</f>
        <v>4</v>
      </c>
      <c r="J1874" s="21">
        <f>MATCH(F1874,{"超","恰","亚","次"},0)-1</f>
        <v>2</v>
      </c>
      <c r="K1874" s="21" t="str">
        <f t="shared" si="245"/>
        <v>政治</v>
      </c>
      <c r="L1874" s="26" t="s">
        <v>2663</v>
      </c>
      <c r="M1874" s="23"/>
      <c r="N1874" s="23"/>
      <c r="O1874" s="24" t="str">
        <f t="shared" si="239"/>
        <v xml:space="preserve">
  - 
    name:  人大代表的产生和职责
    title:  人大代表的产生和职责
    description: 
    koLyro: point
    koLyri:  sub
    son: </v>
      </c>
      <c r="P1874" s="27" t="str">
        <f t="shared" si="246"/>
        <v xml:space="preserve">
          - 
            name:  人大代表的产生和职责
            title:  人大代表的产生和职责
            description: 
            koLyro: point
            koLyri:  sub
            son: </v>
      </c>
    </row>
    <row r="1875" spans="1:16" ht="15" customHeight="1">
      <c r="A1875" s="20">
        <f t="shared" si="240"/>
        <v>4</v>
      </c>
      <c r="B1875" s="21" t="str">
        <f t="shared" si="241"/>
        <v>知识点</v>
      </c>
      <c r="C1875" s="21" t="str">
        <f t="shared" si="242"/>
        <v>人民代表大会制度：我国的根本政治制度</v>
      </c>
      <c r="D1875" s="21" t="str">
        <f>IFERROR(IF(I1875=1,INDEX( {"chinese","english","math","physics","chemistry","biology","politics","history","geography"},MATCH(C1875,{"语文","英语","数学","物理","化学","生物","政治","历史","地理"},0)),IF(I1875=2,INDEX(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1875,{"单项选择","阅读理解","信息匹配","完形填空","短文填空","单句填空","短文改错","单句改错","句型转换","翻译短语","翻译句子","词汇/短语及固搭","完成句子","听力"},0)),"")), "")</f>
        <v/>
      </c>
      <c r="E1875" s="21" t="str">
        <f t="shared" si="243"/>
        <v>知识点</v>
      </c>
      <c r="F1875" s="21" t="str">
        <f t="shared" si="244"/>
        <v>恰</v>
      </c>
      <c r="G1875" s="21" t="str">
        <f>INDEX( {"body","discipline","area","topic","point"},MATCH(E1875,{"知识体","知识域","知识区","知识主题","知识点"},0))</f>
        <v>point</v>
      </c>
      <c r="H1875" s="21" t="str">
        <f>INDEX( {"super","just","sub","infras"},MATCH(F1875,{"超","恰","亚","次"},0))</f>
        <v>just</v>
      </c>
      <c r="I1875" s="21">
        <f>MATCH(E1875,{"知识体","知识域","知识区","知识主题","知识点"},0)-1</f>
        <v>4</v>
      </c>
      <c r="J1875" s="21">
        <f>MATCH(F1875,{"超","恰","亚","次"},0)-1</f>
        <v>1</v>
      </c>
      <c r="K1875" s="21" t="str">
        <f t="shared" si="245"/>
        <v>政治</v>
      </c>
      <c r="L1875" s="26" t="s">
        <v>2664</v>
      </c>
      <c r="M1875" s="23"/>
      <c r="N1875" s="23"/>
      <c r="O1875" s="24" t="str">
        <f t="shared" si="239"/>
        <v xml:space="preserve">
  - 
    name:  人民代表大会制度：我国的根本政治制度
    title:  人民代表大会制度：我国的根本政治制度
    description: 
    koLyro: point
    koLyri:  just
    son: </v>
      </c>
      <c r="P1875" s="27" t="str">
        <f t="shared" si="246"/>
        <v xml:space="preserve">
          - 
            name:  人民代表大会制度：我国的根本政治制度
            title:  人民代表大会制度：我国的根本政治制度
            description: 
            koLyro: point
            koLyri:  just
            son: </v>
      </c>
    </row>
    <row r="1876" spans="1:16" ht="15" customHeight="1">
      <c r="A1876" s="20">
        <f t="shared" si="240"/>
        <v>4</v>
      </c>
      <c r="B1876" s="21" t="str">
        <f t="shared" si="241"/>
        <v>知识亚点</v>
      </c>
      <c r="C1876" s="21" t="str">
        <f t="shared" si="242"/>
        <v>人民代表大会制度的基本内容</v>
      </c>
      <c r="D1876" s="21" t="str">
        <f>IFERROR(IF(I1876=1,INDEX( {"chinese","english","math","physics","chemistry","biology","politics","history","geography"},MATCH(C1876,{"语文","英语","数学","物理","化学","生物","政治","历史","地理"},0)),IF(I1876=2,INDEX(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1876,{"单项选择","阅读理解","信息匹配","完形填空","短文填空","单句填空","短文改错","单句改错","句型转换","翻译短语","翻译句子","词汇/短语及固搭","完成句子","听力"},0)),"")), "")</f>
        <v/>
      </c>
      <c r="E1876" s="21" t="str">
        <f t="shared" si="243"/>
        <v>知识点</v>
      </c>
      <c r="F1876" s="21" t="str">
        <f t="shared" si="244"/>
        <v>亚</v>
      </c>
      <c r="G1876" s="21" t="str">
        <f>INDEX( {"body","discipline","area","topic","point"},MATCH(E1876,{"知识体","知识域","知识区","知识主题","知识点"},0))</f>
        <v>point</v>
      </c>
      <c r="H1876" s="21" t="str">
        <f>INDEX( {"super","just","sub","infras"},MATCH(F1876,{"超","恰","亚","次"},0))</f>
        <v>sub</v>
      </c>
      <c r="I1876" s="21">
        <f>MATCH(E1876,{"知识体","知识域","知识区","知识主题","知识点"},0)-1</f>
        <v>4</v>
      </c>
      <c r="J1876" s="21">
        <f>MATCH(F1876,{"超","恰","亚","次"},0)-1</f>
        <v>2</v>
      </c>
      <c r="K1876" s="21" t="str">
        <f t="shared" si="245"/>
        <v>政治</v>
      </c>
      <c r="L1876" s="26" t="s">
        <v>2665</v>
      </c>
      <c r="M1876" s="23"/>
      <c r="N1876" s="23"/>
      <c r="O1876" s="24" t="str">
        <f t="shared" si="239"/>
        <v xml:space="preserve">
  - 
    name:  人民代表大会制度的基本内容
    title:  人民代表大会制度的基本内容
    description: 
    koLyro: point
    koLyri:  sub
    son: </v>
      </c>
      <c r="P1876" s="27" t="str">
        <f t="shared" si="246"/>
        <v xml:space="preserve">
          - 
            name:  人民代表大会制度的基本内容
            title:  人民代表大会制度的基本内容
            description: 
            koLyro: point
            koLyri:  sub
            son: </v>
      </c>
    </row>
    <row r="1877" spans="1:16" ht="15" customHeight="1">
      <c r="A1877" s="20">
        <f t="shared" si="240"/>
        <v>4</v>
      </c>
      <c r="B1877" s="21" t="str">
        <f t="shared" si="241"/>
        <v>知识亚点</v>
      </c>
      <c r="C1877" s="21" t="str">
        <f t="shared" si="242"/>
        <v>人民代表大会与其他国家机关的关系</v>
      </c>
      <c r="D1877" s="21" t="str">
        <f>IFERROR(IF(I1877=1,INDEX( {"chinese","english","math","physics","chemistry","biology","politics","history","geography"},MATCH(C1877,{"语文","英语","数学","物理","化学","生物","政治","历史","地理"},0)),IF(I1877=2,INDEX(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1877,{"单项选择","阅读理解","信息匹配","完形填空","短文填空","单句填空","短文改错","单句改错","句型转换","翻译短语","翻译句子","词汇/短语及固搭","完成句子","听力"},0)),"")), "")</f>
        <v/>
      </c>
      <c r="E1877" s="21" t="str">
        <f t="shared" si="243"/>
        <v>知识点</v>
      </c>
      <c r="F1877" s="21" t="str">
        <f t="shared" si="244"/>
        <v>亚</v>
      </c>
      <c r="G1877" s="21" t="str">
        <f>INDEX( {"body","discipline","area","topic","point"},MATCH(E1877,{"知识体","知识域","知识区","知识主题","知识点"},0))</f>
        <v>point</v>
      </c>
      <c r="H1877" s="21" t="str">
        <f>INDEX( {"super","just","sub","infras"},MATCH(F1877,{"超","恰","亚","次"},0))</f>
        <v>sub</v>
      </c>
      <c r="I1877" s="21">
        <f>MATCH(E1877,{"知识体","知识域","知识区","知识主题","知识点"},0)-1</f>
        <v>4</v>
      </c>
      <c r="J1877" s="21">
        <f>MATCH(F1877,{"超","恰","亚","次"},0)-1</f>
        <v>2</v>
      </c>
      <c r="K1877" s="21" t="str">
        <f t="shared" si="245"/>
        <v>政治</v>
      </c>
      <c r="L1877" s="26" t="s">
        <v>2666</v>
      </c>
      <c r="M1877" s="23"/>
      <c r="N1877" s="23"/>
      <c r="O1877" s="24" t="str">
        <f t="shared" si="239"/>
        <v xml:space="preserve">
  - 
    name:  人民代表大会与其他国家机关的关系
    title:  人民代表大会与其他国家机关的关系
    description: 
    koLyro: point
    koLyri:  sub
    son: </v>
      </c>
      <c r="P1877" s="27" t="str">
        <f t="shared" si="246"/>
        <v xml:space="preserve">
          - 
            name:  人民代表大会与其他国家机关的关系
            title:  人民代表大会与其他国家机关的关系
            description: 
            koLyro: point
            koLyri:  sub
            son: </v>
      </c>
    </row>
    <row r="1878" spans="1:16" ht="15" customHeight="1">
      <c r="A1878" s="20">
        <f t="shared" si="240"/>
        <v>4</v>
      </c>
      <c r="B1878" s="21" t="str">
        <f t="shared" si="241"/>
        <v>知识亚点</v>
      </c>
      <c r="C1878" s="21" t="str">
        <f t="shared" si="242"/>
        <v>人民代表大会制度是适合我国国情的根本政治制度</v>
      </c>
      <c r="D1878" s="21" t="str">
        <f>IFERROR(IF(I1878=1,INDEX( {"chinese","english","math","physics","chemistry","biology","politics","history","geography"},MATCH(C1878,{"语文","英语","数学","物理","化学","生物","政治","历史","地理"},0)),IF(I1878=2,INDEX(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1878,{"单项选择","阅读理解","信息匹配","完形填空","短文填空","单句填空","短文改错","单句改错","句型转换","翻译短语","翻译句子","词汇/短语及固搭","完成句子","听力"},0)),"")), "")</f>
        <v/>
      </c>
      <c r="E1878" s="21" t="str">
        <f t="shared" si="243"/>
        <v>知识点</v>
      </c>
      <c r="F1878" s="21" t="str">
        <f t="shared" si="244"/>
        <v>亚</v>
      </c>
      <c r="G1878" s="21" t="str">
        <f>INDEX( {"body","discipline","area","topic","point"},MATCH(E1878,{"知识体","知识域","知识区","知识主题","知识点"},0))</f>
        <v>point</v>
      </c>
      <c r="H1878" s="21" t="str">
        <f>INDEX( {"super","just","sub","infras"},MATCH(F1878,{"超","恰","亚","次"},0))</f>
        <v>sub</v>
      </c>
      <c r="I1878" s="21">
        <f>MATCH(E1878,{"知识体","知识域","知识区","知识主题","知识点"},0)-1</f>
        <v>4</v>
      </c>
      <c r="J1878" s="21">
        <f>MATCH(F1878,{"超","恰","亚","次"},0)-1</f>
        <v>2</v>
      </c>
      <c r="K1878" s="21" t="str">
        <f t="shared" si="245"/>
        <v>政治</v>
      </c>
      <c r="L1878" s="26" t="s">
        <v>2667</v>
      </c>
      <c r="M1878" s="23"/>
      <c r="N1878" s="23"/>
      <c r="O1878" s="24" t="str">
        <f t="shared" si="239"/>
        <v xml:space="preserve">
  - 
    name:  人民代表大会制度是适合我国国情的根本政治制度
    title:  人民代表大会制度是适合我国国情的根本政治制度
    description: 
    koLyro: point
    koLyri:  sub
    son: </v>
      </c>
      <c r="P1878" s="27" t="str">
        <f t="shared" si="246"/>
        <v xml:space="preserve">
          - 
            name:  人民代表大会制度是适合我国国情的根本政治制度
            title:  人民代表大会制度是适合我国国情的根本政治制度
            description: 
            koLyro: point
            koLyri:  sub
            son: </v>
      </c>
    </row>
    <row r="1879" spans="1:16" ht="15" customHeight="1">
      <c r="A1879" s="20">
        <f t="shared" si="240"/>
        <v>3</v>
      </c>
      <c r="B1879" s="21" t="str">
        <f t="shared" si="241"/>
        <v>知识主题</v>
      </c>
      <c r="C1879" s="21" t="str">
        <f t="shared" si="242"/>
        <v>2.6我国的政党制度</v>
      </c>
      <c r="D1879" s="21" t="str">
        <f>IFERROR(IF(I1879=1,INDEX( {"chinese","english","math","physics","chemistry","biology","politics","history","geography"},MATCH(C1879,{"语文","英语","数学","物理","化学","生物","政治","历史","地理"},0)),IF(I1879=2,INDEX(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1879,{"单项选择","阅读理解","信息匹配","完形填空","短文填空","单句填空","短文改错","单句改错","句型转换","翻译短语","翻译句子","词汇/短语及固搭","完成句子","听力"},0)),"")), "")</f>
        <v/>
      </c>
      <c r="E1879" s="21" t="str">
        <f t="shared" si="243"/>
        <v>知识主题</v>
      </c>
      <c r="F1879" s="21" t="str">
        <f t="shared" si="244"/>
        <v>恰</v>
      </c>
      <c r="G1879" s="21" t="str">
        <f>INDEX( {"body","discipline","area","topic","point"},MATCH(E1879,{"知识体","知识域","知识区","知识主题","知识点"},0))</f>
        <v>topic</v>
      </c>
      <c r="H1879" s="21" t="str">
        <f>INDEX( {"super","just","sub","infras"},MATCH(F1879,{"超","恰","亚","次"},0))</f>
        <v>just</v>
      </c>
      <c r="I1879" s="21">
        <f>MATCH(E1879,{"知识体","知识域","知识区","知识主题","知识点"},0)-1</f>
        <v>3</v>
      </c>
      <c r="J1879" s="21">
        <f>MATCH(F1879,{"超","恰","亚","次"},0)-1</f>
        <v>1</v>
      </c>
      <c r="K1879" s="21" t="str">
        <f t="shared" si="245"/>
        <v>政治</v>
      </c>
      <c r="L1879" s="26" t="s">
        <v>5133</v>
      </c>
      <c r="M1879" s="23"/>
      <c r="N1879" s="23"/>
      <c r="O1879" s="24" t="str">
        <f t="shared" si="239"/>
        <v xml:space="preserve">
  - 
    name:  2.6我国的政党制度
    title:  2.6我国的政党制度
    description: 
    koLyro: topic
    koLyri:  just
    son: </v>
      </c>
      <c r="P1879" s="27" t="str">
        <f t="shared" si="246"/>
        <v xml:space="preserve">
        - 
          name:  2.6我国的政党制度
          title:  2.6我国的政党制度
          description: 
          koLyro: topic
          koLyri:  just
          son: </v>
      </c>
    </row>
    <row r="1880" spans="1:16" ht="15" customHeight="1">
      <c r="A1880" s="20">
        <f t="shared" si="240"/>
        <v>4</v>
      </c>
      <c r="B1880" s="21" t="str">
        <f t="shared" si="241"/>
        <v>知识点</v>
      </c>
      <c r="C1880" s="21" t="str">
        <f t="shared" si="242"/>
        <v>中国共产党执政：历史和人民的选择</v>
      </c>
      <c r="D1880" s="21" t="str">
        <f>IFERROR(IF(I1880=1,INDEX( {"chinese","english","math","physics","chemistry","biology","politics","history","geography"},MATCH(C1880,{"语文","英语","数学","物理","化学","生物","政治","历史","地理"},0)),IF(I1880=2,INDEX(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1880,{"单项选择","阅读理解","信息匹配","完形填空","短文填空","单句填空","短文改错","单句改错","句型转换","翻译短语","翻译句子","词汇/短语及固搭","完成句子","听力"},0)),"")), "")</f>
        <v/>
      </c>
      <c r="E1880" s="21" t="str">
        <f t="shared" si="243"/>
        <v>知识点</v>
      </c>
      <c r="F1880" s="21" t="str">
        <f t="shared" si="244"/>
        <v>恰</v>
      </c>
      <c r="G1880" s="21" t="str">
        <f>INDEX( {"body","discipline","area","topic","point"},MATCH(E1880,{"知识体","知识域","知识区","知识主题","知识点"},0))</f>
        <v>point</v>
      </c>
      <c r="H1880" s="21" t="str">
        <f>INDEX( {"super","just","sub","infras"},MATCH(F1880,{"超","恰","亚","次"},0))</f>
        <v>just</v>
      </c>
      <c r="I1880" s="21">
        <f>MATCH(E1880,{"知识体","知识域","知识区","知识主题","知识点"},0)-1</f>
        <v>4</v>
      </c>
      <c r="J1880" s="21">
        <f>MATCH(F1880,{"超","恰","亚","次"},0)-1</f>
        <v>1</v>
      </c>
      <c r="K1880" s="21" t="str">
        <f t="shared" si="245"/>
        <v>政治</v>
      </c>
      <c r="L1880" s="26" t="s">
        <v>2668</v>
      </c>
      <c r="M1880" s="23"/>
      <c r="N1880" s="23"/>
      <c r="O1880" s="24" t="str">
        <f t="shared" si="239"/>
        <v xml:space="preserve">
  - 
    name:  中国共产党执政：历史和人民的选择
    title:  中国共产党执政：历史和人民的选择
    description: 
    koLyro: point
    koLyri:  just
    son: </v>
      </c>
      <c r="P1880" s="27" t="str">
        <f t="shared" si="246"/>
        <v xml:space="preserve">
          - 
            name:  中国共产党执政：历史和人民的选择
            title:  中国共产党执政：历史和人民的选择
            description: 
            koLyro: point
            koLyri:  just
            son: </v>
      </c>
    </row>
    <row r="1881" spans="1:16" ht="15" customHeight="1">
      <c r="A1881" s="20">
        <f t="shared" si="240"/>
        <v>5</v>
      </c>
      <c r="B1881" s="21" t="str">
        <f t="shared" si="241"/>
        <v>知识亚点</v>
      </c>
      <c r="C1881" s="21" t="str">
        <f t="shared" si="242"/>
        <v>中国共产党领导和执政地位的确立</v>
      </c>
      <c r="D1881" s="21" t="str">
        <f>IFERROR(IF(I1881=1,INDEX( {"chinese","english","math","physics","chemistry","biology","politics","history","geography"},MATCH(C1881,{"语文","英语","数学","物理","化学","生物","政治","历史","地理"},0)),IF(I1881=2,INDEX(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1881,{"单项选择","阅读理解","信息匹配","完形填空","短文填空","单句填空","短文改错","单句改错","句型转换","翻译短语","翻译句子","词汇/短语及固搭","完成句子","听力"},0)),"")), "")</f>
        <v/>
      </c>
      <c r="E1881" s="21" t="str">
        <f t="shared" si="243"/>
        <v>知识点</v>
      </c>
      <c r="F1881" s="21" t="str">
        <f t="shared" si="244"/>
        <v>亚</v>
      </c>
      <c r="G1881" s="21" t="str">
        <f>INDEX( {"body","discipline","area","topic","point"},MATCH(E1881,{"知识体","知识域","知识区","知识主题","知识点"},0))</f>
        <v>point</v>
      </c>
      <c r="H1881" s="21" t="str">
        <f>INDEX( {"super","just","sub","infras"},MATCH(F1881,{"超","恰","亚","次"},0))</f>
        <v>sub</v>
      </c>
      <c r="I1881" s="21">
        <f>MATCH(E1881,{"知识体","知识域","知识区","知识主题","知识点"},0)-1</f>
        <v>4</v>
      </c>
      <c r="J1881" s="21">
        <f>MATCH(F1881,{"超","恰","亚","次"},0)-1</f>
        <v>2</v>
      </c>
      <c r="K1881" s="21" t="str">
        <f t="shared" si="245"/>
        <v>政治</v>
      </c>
      <c r="L1881" s="26" t="s">
        <v>2669</v>
      </c>
      <c r="M1881" s="23"/>
      <c r="N1881" s="23"/>
      <c r="O1881" s="24" t="str">
        <f t="shared" si="239"/>
        <v xml:space="preserve">
  - 
    name:  中国共产党领导和执政地位的确立
    title:  中国共产党领导和执政地位的确立
    description: 
    koLyro: point
    koLyri:  sub
    son: </v>
      </c>
      <c r="P1881" s="27" t="str">
        <f t="shared" si="246"/>
        <v xml:space="preserve">
            - 
              name:  中国共产党领导和执政地位的确立
              title:  中国共产党领导和执政地位的确立
              description: 
              koLyro: point
              koLyri:  sub
              son: </v>
      </c>
    </row>
    <row r="1882" spans="1:16" ht="15" customHeight="1">
      <c r="A1882" s="20">
        <f t="shared" si="240"/>
        <v>5</v>
      </c>
      <c r="B1882" s="21" t="str">
        <f t="shared" si="241"/>
        <v>知识亚点</v>
      </c>
      <c r="C1882" s="21" t="str">
        <f t="shared" si="242"/>
        <v>中国特色社会主义事业必须坚持中国共产党的领导</v>
      </c>
      <c r="D1882" s="21" t="str">
        <f>IFERROR(IF(I1882=1,INDEX( {"chinese","english","math","physics","chemistry","biology","politics","history","geography"},MATCH(C1882,{"语文","英语","数学","物理","化学","生物","政治","历史","地理"},0)),IF(I1882=2,INDEX(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1882,{"单项选择","阅读理解","信息匹配","完形填空","短文填空","单句填空","短文改错","单句改错","句型转换","翻译短语","翻译句子","词汇/短语及固搭","完成句子","听力"},0)),"")), "")</f>
        <v/>
      </c>
      <c r="E1882" s="21" t="str">
        <f t="shared" si="243"/>
        <v>知识点</v>
      </c>
      <c r="F1882" s="21" t="str">
        <f t="shared" si="244"/>
        <v>亚</v>
      </c>
      <c r="G1882" s="21" t="str">
        <f>INDEX( {"body","discipline","area","topic","point"},MATCH(E1882,{"知识体","知识域","知识区","知识主题","知识点"},0))</f>
        <v>point</v>
      </c>
      <c r="H1882" s="21" t="str">
        <f>INDEX( {"super","just","sub","infras"},MATCH(F1882,{"超","恰","亚","次"},0))</f>
        <v>sub</v>
      </c>
      <c r="I1882" s="21">
        <f>MATCH(E1882,{"知识体","知识域","知识区","知识主题","知识点"},0)-1</f>
        <v>4</v>
      </c>
      <c r="J1882" s="21">
        <f>MATCH(F1882,{"超","恰","亚","次"},0)-1</f>
        <v>2</v>
      </c>
      <c r="K1882" s="21" t="str">
        <f t="shared" si="245"/>
        <v>政治</v>
      </c>
      <c r="L1882" s="26" t="s">
        <v>2670</v>
      </c>
      <c r="M1882" s="23"/>
      <c r="N1882" s="23"/>
      <c r="O1882" s="24" t="str">
        <f t="shared" si="239"/>
        <v xml:space="preserve">
  - 
    name:  中国特色社会主义事业必须坚持中国共产党的领导
    title:  中国特色社会主义事业必须坚持中国共产党的领导
    description: 
    koLyro: point
    koLyri:  sub
    son: </v>
      </c>
      <c r="P1882" s="27" t="str">
        <f t="shared" si="246"/>
        <v xml:space="preserve">
            - 
              name:  中国特色社会主义事业必须坚持中国共产党的领导
              title:  中国特色社会主义事业必须坚持中国共产党的领导
              description: 
              koLyro: point
              koLyri:  sub
              son: </v>
      </c>
    </row>
    <row r="1883" spans="1:16" ht="15" customHeight="1">
      <c r="A1883" s="20">
        <f t="shared" si="240"/>
        <v>4</v>
      </c>
      <c r="B1883" s="21" t="str">
        <f t="shared" si="241"/>
        <v>知识点</v>
      </c>
      <c r="C1883" s="21" t="str">
        <f t="shared" si="242"/>
        <v>中国共产党：以人为本 执政为民</v>
      </c>
      <c r="D1883" s="21" t="str">
        <f>IFERROR(IF(I1883=1,INDEX( {"chinese","english","math","physics","chemistry","biology","politics","history","geography"},MATCH(C1883,{"语文","英语","数学","物理","化学","生物","政治","历史","地理"},0)),IF(I1883=2,INDEX(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1883,{"单项选择","阅读理解","信息匹配","完形填空","短文填空","单句填空","短文改错","单句改错","句型转换","翻译短语","翻译句子","词汇/短语及固搭","完成句子","听力"},0)),"")), "")</f>
        <v/>
      </c>
      <c r="E1883" s="21" t="str">
        <f t="shared" si="243"/>
        <v>知识点</v>
      </c>
      <c r="F1883" s="21" t="str">
        <f t="shared" si="244"/>
        <v>恰</v>
      </c>
      <c r="G1883" s="21" t="str">
        <f>INDEX( {"body","discipline","area","topic","point"},MATCH(E1883,{"知识体","知识域","知识区","知识主题","知识点"},0))</f>
        <v>point</v>
      </c>
      <c r="H1883" s="21" t="str">
        <f>INDEX( {"super","just","sub","infras"},MATCH(F1883,{"超","恰","亚","次"},0))</f>
        <v>just</v>
      </c>
      <c r="I1883" s="21">
        <f>MATCH(E1883,{"知识体","知识域","知识区","知识主题","知识点"},0)-1</f>
        <v>4</v>
      </c>
      <c r="J1883" s="21">
        <f>MATCH(F1883,{"超","恰","亚","次"},0)-1</f>
        <v>1</v>
      </c>
      <c r="K1883" s="21" t="str">
        <f t="shared" si="245"/>
        <v>政治</v>
      </c>
      <c r="L1883" s="26" t="s">
        <v>2671</v>
      </c>
      <c r="M1883" s="23"/>
      <c r="N1883" s="23"/>
      <c r="O1883" s="24" t="str">
        <f t="shared" si="239"/>
        <v xml:space="preserve">
  - 
    name:  中国共产党：以人为本 执政为民
    title:  中国共产党：以人为本 执政为民
    description: 
    koLyro: point
    koLyri:  just
    son: </v>
      </c>
      <c r="P1883" s="27" t="str">
        <f t="shared" si="246"/>
        <v xml:space="preserve">
          - 
            name:  中国共产党：以人为本 执政为民
            title:  中国共产党：以人为本 执政为民
            description: 
            koLyro: point
            koLyri:  just
            son: </v>
      </c>
    </row>
    <row r="1884" spans="1:16" ht="15" customHeight="1">
      <c r="A1884" s="20">
        <f t="shared" si="240"/>
        <v>5</v>
      </c>
      <c r="B1884" s="21" t="str">
        <f t="shared" si="241"/>
        <v>知识亚点</v>
      </c>
      <c r="C1884" s="21" t="str">
        <f t="shared" si="242"/>
        <v>中国共产党的性质、宗旨和指导思想</v>
      </c>
      <c r="D1884" s="21" t="str">
        <f>IFERROR(IF(I1884=1,INDEX( {"chinese","english","math","physics","chemistry","biology","politics","history","geography"},MATCH(C1884,{"语文","英语","数学","物理","化学","生物","政治","历史","地理"},0)),IF(I1884=2,INDEX(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1884,{"单项选择","阅读理解","信息匹配","完形填空","短文填空","单句填空","短文改错","单句改错","句型转换","翻译短语","翻译句子","词汇/短语及固搭","完成句子","听力"},0)),"")), "")</f>
        <v/>
      </c>
      <c r="E1884" s="21" t="str">
        <f t="shared" si="243"/>
        <v>知识点</v>
      </c>
      <c r="F1884" s="21" t="str">
        <f t="shared" si="244"/>
        <v>亚</v>
      </c>
      <c r="G1884" s="21" t="str">
        <f>INDEX( {"body","discipline","area","topic","point"},MATCH(E1884,{"知识体","知识域","知识区","知识主题","知识点"},0))</f>
        <v>point</v>
      </c>
      <c r="H1884" s="21" t="str">
        <f>INDEX( {"super","just","sub","infras"},MATCH(F1884,{"超","恰","亚","次"},0))</f>
        <v>sub</v>
      </c>
      <c r="I1884" s="21">
        <f>MATCH(E1884,{"知识体","知识域","知识区","知识主题","知识点"},0)-1</f>
        <v>4</v>
      </c>
      <c r="J1884" s="21">
        <f>MATCH(F1884,{"超","恰","亚","次"},0)-1</f>
        <v>2</v>
      </c>
      <c r="K1884" s="21" t="str">
        <f t="shared" si="245"/>
        <v>政治</v>
      </c>
      <c r="L1884" s="26" t="s">
        <v>2672</v>
      </c>
      <c r="M1884" s="23"/>
      <c r="N1884" s="23"/>
      <c r="O1884" s="24" t="str">
        <f t="shared" si="239"/>
        <v xml:space="preserve">
  - 
    name:  中国共产党的性质、宗旨和指导思想
    title:  中国共产党的性质、宗旨和指导思想
    description: 
    koLyro: point
    koLyri:  sub
    son: </v>
      </c>
      <c r="P1884" s="27" t="str">
        <f t="shared" si="246"/>
        <v xml:space="preserve">
            - 
              name:  中国共产党的性质、宗旨和指导思想
              title:  中国共产党的性质、宗旨和指导思想
              description: 
              koLyro: point
              koLyri:  sub
              son: </v>
      </c>
    </row>
    <row r="1885" spans="1:16" ht="15" customHeight="1">
      <c r="A1885" s="20">
        <f t="shared" si="240"/>
        <v>5</v>
      </c>
      <c r="B1885" s="21" t="str">
        <f t="shared" si="241"/>
        <v>知识亚点</v>
      </c>
      <c r="C1885" s="21" t="str">
        <f t="shared" si="242"/>
        <v>中国共产党科学执政、民主执政、依法执政的含义</v>
      </c>
      <c r="D1885" s="21" t="str">
        <f>IFERROR(IF(I1885=1,INDEX( {"chinese","english","math","physics","chemistry","biology","politics","history","geography"},MATCH(C1885,{"语文","英语","数学","物理","化学","生物","政治","历史","地理"},0)),IF(I1885=2,INDEX(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1885,{"单项选择","阅读理解","信息匹配","完形填空","短文填空","单句填空","短文改错","单句改错","句型转换","翻译短语","翻译句子","词汇/短语及固搭","完成句子","听力"},0)),"")), "")</f>
        <v/>
      </c>
      <c r="E1885" s="21" t="str">
        <f t="shared" si="243"/>
        <v>知识点</v>
      </c>
      <c r="F1885" s="21" t="str">
        <f t="shared" si="244"/>
        <v>亚</v>
      </c>
      <c r="G1885" s="21" t="str">
        <f>INDEX( {"body","discipline","area","topic","point"},MATCH(E1885,{"知识体","知识域","知识区","知识主题","知识点"},0))</f>
        <v>point</v>
      </c>
      <c r="H1885" s="21" t="str">
        <f>INDEX( {"super","just","sub","infras"},MATCH(F1885,{"超","恰","亚","次"},0))</f>
        <v>sub</v>
      </c>
      <c r="I1885" s="21">
        <f>MATCH(E1885,{"知识体","知识域","知识区","知识主题","知识点"},0)-1</f>
        <v>4</v>
      </c>
      <c r="J1885" s="21">
        <f>MATCH(F1885,{"超","恰","亚","次"},0)-1</f>
        <v>2</v>
      </c>
      <c r="K1885" s="21" t="str">
        <f t="shared" si="245"/>
        <v>政治</v>
      </c>
      <c r="L1885" s="26" t="s">
        <v>2673</v>
      </c>
      <c r="M1885" s="23"/>
      <c r="N1885" s="23"/>
      <c r="O1885" s="24" t="str">
        <f t="shared" si="239"/>
        <v xml:space="preserve">
  - 
    name:  中国共产党科学执政、民主执政、依法执政的含义
    title:  中国共产党科学执政、民主执政、依法执政的含义
    description: 
    koLyro: point
    koLyri:  sub
    son: </v>
      </c>
      <c r="P1885" s="27" t="str">
        <f t="shared" si="246"/>
        <v xml:space="preserve">
            - 
              name:  中国共产党科学执政、民主执政、依法执政的含义
              title:  中国共产党科学执政、民主执政、依法执政的含义
              description: 
              koLyro: point
              koLyri:  sub
              son: </v>
      </c>
    </row>
    <row r="1886" spans="1:16" ht="15" customHeight="1">
      <c r="A1886" s="20">
        <f t="shared" si="240"/>
        <v>4</v>
      </c>
      <c r="B1886" s="21" t="str">
        <f t="shared" si="241"/>
        <v>知识点</v>
      </c>
      <c r="C1886" s="21" t="str">
        <f t="shared" si="242"/>
        <v>共产党领导的多党合作和政治协商制度：中国特色社会主义政党制度</v>
      </c>
      <c r="D1886" s="21" t="str">
        <f>IFERROR(IF(I1886=1,INDEX( {"chinese","english","math","physics","chemistry","biology","politics","history","geography"},MATCH(C1886,{"语文","英语","数学","物理","化学","生物","政治","历史","地理"},0)),IF(I1886=2,INDEX(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1886,{"单项选择","阅读理解","信息匹配","完形填空","短文填空","单句填空","短文改错","单句改错","句型转换","翻译短语","翻译句子","词汇/短语及固搭","完成句子","听力"},0)),"")), "")</f>
        <v/>
      </c>
      <c r="E1886" s="21" t="str">
        <f t="shared" si="243"/>
        <v>知识点</v>
      </c>
      <c r="F1886" s="21" t="str">
        <f t="shared" si="244"/>
        <v>恰</v>
      </c>
      <c r="G1886" s="21" t="str">
        <f>INDEX( {"body","discipline","area","topic","point"},MATCH(E1886,{"知识体","知识域","知识区","知识主题","知识点"},0))</f>
        <v>point</v>
      </c>
      <c r="H1886" s="21" t="str">
        <f>INDEX( {"super","just","sub","infras"},MATCH(F1886,{"超","恰","亚","次"},0))</f>
        <v>just</v>
      </c>
      <c r="I1886" s="21">
        <f>MATCH(E1886,{"知识体","知识域","知识区","知识主题","知识点"},0)-1</f>
        <v>4</v>
      </c>
      <c r="J1886" s="21">
        <f>MATCH(F1886,{"超","恰","亚","次"},0)-1</f>
        <v>1</v>
      </c>
      <c r="K1886" s="21" t="str">
        <f t="shared" si="245"/>
        <v>政治</v>
      </c>
      <c r="L1886" s="26" t="s">
        <v>2674</v>
      </c>
      <c r="M1886" s="23"/>
      <c r="N1886" s="23"/>
      <c r="O1886" s="24" t="str">
        <f t="shared" si="239"/>
        <v xml:space="preserve">
  - 
    name:  共产党领导的多党合作和政治协商制度：中国特色社会主义政党制度
    title:  共产党领导的多党合作和政治协商制度：中国特色社会主义政党制度
    description: 
    koLyro: point
    koLyri:  just
    son: </v>
      </c>
      <c r="P1886" s="27" t="str">
        <f t="shared" si="246"/>
        <v xml:space="preserve">
          - 
            name:  共产党领导的多党合作和政治协商制度：中国特色社会主义政党制度
            title:  共产党领导的多党合作和政治协商制度：中国特色社会主义政党制度
            description: 
            koLyro: point
            koLyri:  just
            son: </v>
      </c>
    </row>
    <row r="1887" spans="1:16" ht="15" customHeight="1">
      <c r="A1887" s="20">
        <f t="shared" si="240"/>
        <v>3</v>
      </c>
      <c r="B1887" s="21" t="str">
        <f t="shared" si="241"/>
        <v>知识主题</v>
      </c>
      <c r="C1887" s="21" t="str">
        <f t="shared" si="242"/>
        <v>2.7我国的民族区域自治制度和宗教政策</v>
      </c>
      <c r="D1887" s="21" t="str">
        <f>IFERROR(IF(I1887=1,INDEX( {"chinese","english","math","physics","chemistry","biology","politics","history","geography"},MATCH(C1887,{"语文","英语","数学","物理","化学","生物","政治","历史","地理"},0)),IF(I1887=2,INDEX(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1887,{"单项选择","阅读理解","信息匹配","完形填空","短文填空","单句填空","短文改错","单句改错","句型转换","翻译短语","翻译句子","词汇/短语及固搭","完成句子","听力"},0)),"")), "")</f>
        <v/>
      </c>
      <c r="E1887" s="21" t="str">
        <f t="shared" si="243"/>
        <v>知识主题</v>
      </c>
      <c r="F1887" s="21" t="str">
        <f t="shared" si="244"/>
        <v>恰</v>
      </c>
      <c r="G1887" s="21" t="str">
        <f>INDEX( {"body","discipline","area","topic","point"},MATCH(E1887,{"知识体","知识域","知识区","知识主题","知识点"},0))</f>
        <v>topic</v>
      </c>
      <c r="H1887" s="21" t="str">
        <f>INDEX( {"super","just","sub","infras"},MATCH(F1887,{"超","恰","亚","次"},0))</f>
        <v>just</v>
      </c>
      <c r="I1887" s="21">
        <f>MATCH(E1887,{"知识体","知识域","知识区","知识主题","知识点"},0)-1</f>
        <v>3</v>
      </c>
      <c r="J1887" s="21">
        <f>MATCH(F1887,{"超","恰","亚","次"},0)-1</f>
        <v>1</v>
      </c>
      <c r="K1887" s="21" t="str">
        <f t="shared" si="245"/>
        <v>政治</v>
      </c>
      <c r="L1887" s="26" t="s">
        <v>5134</v>
      </c>
      <c r="M1887" s="23"/>
      <c r="N1887" s="23"/>
      <c r="O1887" s="24" t="str">
        <f t="shared" si="239"/>
        <v xml:space="preserve">
  - 
    name:  2.7我国的民族区域自治制度和宗教政策
    title:  2.7我国的民族区域自治制度和宗教政策
    description: 
    koLyro: topic
    koLyri:  just
    son: </v>
      </c>
      <c r="P1887" s="27" t="str">
        <f t="shared" si="246"/>
        <v xml:space="preserve">
        - 
          name:  2.7我国的民族区域自治制度和宗教政策
          title:  2.7我国的民族区域自治制度和宗教政策
          description: 
          koLyro: topic
          koLyri:  just
          son: </v>
      </c>
    </row>
    <row r="1888" spans="1:16" ht="15" customHeight="1">
      <c r="A1888" s="20">
        <f t="shared" si="240"/>
        <v>4</v>
      </c>
      <c r="B1888" s="21" t="str">
        <f t="shared" si="241"/>
        <v>知识点</v>
      </c>
      <c r="C1888" s="21" t="str">
        <f t="shared" si="242"/>
        <v>处理民族关系的原则：平等、团结、共同繁荣</v>
      </c>
      <c r="D1888" s="21" t="str">
        <f>IFERROR(IF(I1888=1,INDEX( {"chinese","english","math","physics","chemistry","biology","politics","history","geography"},MATCH(C1888,{"语文","英语","数学","物理","化学","生物","政治","历史","地理"},0)),IF(I1888=2,INDEX(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1888,{"单项选择","阅读理解","信息匹配","完形填空","短文填空","单句填空","短文改错","单句改错","句型转换","翻译短语","翻译句子","词汇/短语及固搭","完成句子","听力"},0)),"")), "")</f>
        <v/>
      </c>
      <c r="E1888" s="21" t="str">
        <f t="shared" si="243"/>
        <v>知识点</v>
      </c>
      <c r="F1888" s="21" t="str">
        <f t="shared" si="244"/>
        <v>恰</v>
      </c>
      <c r="G1888" s="21" t="str">
        <f>INDEX( {"body","discipline","area","topic","point"},MATCH(E1888,{"知识体","知识域","知识区","知识主题","知识点"},0))</f>
        <v>point</v>
      </c>
      <c r="H1888" s="21" t="str">
        <f>INDEX( {"super","just","sub","infras"},MATCH(F1888,{"超","恰","亚","次"},0))</f>
        <v>just</v>
      </c>
      <c r="I1888" s="21">
        <f>MATCH(E1888,{"知识体","知识域","知识区","知识主题","知识点"},0)-1</f>
        <v>4</v>
      </c>
      <c r="J1888" s="21">
        <f>MATCH(F1888,{"超","恰","亚","次"},0)-1</f>
        <v>1</v>
      </c>
      <c r="K1888" s="21" t="str">
        <f t="shared" si="245"/>
        <v>政治</v>
      </c>
      <c r="L1888" s="26" t="s">
        <v>2675</v>
      </c>
      <c r="M1888" s="23"/>
      <c r="N1888" s="23"/>
      <c r="O1888" s="24" t="str">
        <f t="shared" ref="O1888:O1951" si="247">SUBSTITUTE(SUBSTITUTE(SUBSTITUTE(SUBSTITUTE($O$1,"NAME",IF(D1888="",C1888,D1888)),"TITLE",C1888),"KO_LYRO",G1888),"KO_LYRI",H1888)</f>
        <v xml:space="preserve">
  - 
    name:  处理民族关系的原则：平等、团结、共同繁荣
    title:  处理民族关系的原则：平等、团结、共同繁荣
    description: 
    koLyro: point
    koLyri:  just
    son: </v>
      </c>
      <c r="P1888" s="27" t="str">
        <f t="shared" si="246"/>
        <v xml:space="preserve">
          - 
            name:  处理民族关系的原则：平等、团结、共同繁荣
            title:  处理民族关系的原则：平等、团结、共同繁荣
            description: 
            koLyro: point
            koLyri:  just
            son: </v>
      </c>
    </row>
    <row r="1889" spans="1:16" ht="15" customHeight="1">
      <c r="A1889" s="20">
        <f t="shared" si="240"/>
        <v>4</v>
      </c>
      <c r="B1889" s="21" t="str">
        <f t="shared" si="241"/>
        <v>知识点</v>
      </c>
      <c r="C1889" s="21" t="str">
        <f t="shared" si="242"/>
        <v>民族区域自治制度：适合国情的基本政治制度</v>
      </c>
      <c r="D1889" s="21" t="str">
        <f>IFERROR(IF(I1889=1,INDEX( {"chinese","english","math","physics","chemistry","biology","politics","history","geography"},MATCH(C1889,{"语文","英语","数学","物理","化学","生物","政治","历史","地理"},0)),IF(I1889=2,INDEX(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1889,{"单项选择","阅读理解","信息匹配","完形填空","短文填空","单句填空","短文改错","单句改错","句型转换","翻译短语","翻译句子","词汇/短语及固搭","完成句子","听力"},0)),"")), "")</f>
        <v/>
      </c>
      <c r="E1889" s="21" t="str">
        <f t="shared" si="243"/>
        <v>知识点</v>
      </c>
      <c r="F1889" s="21" t="str">
        <f t="shared" si="244"/>
        <v>恰</v>
      </c>
      <c r="G1889" s="21" t="str">
        <f>INDEX( {"body","discipline","area","topic","point"},MATCH(E1889,{"知识体","知识域","知识区","知识主题","知识点"},0))</f>
        <v>point</v>
      </c>
      <c r="H1889" s="21" t="str">
        <f>INDEX( {"super","just","sub","infras"},MATCH(F1889,{"超","恰","亚","次"},0))</f>
        <v>just</v>
      </c>
      <c r="I1889" s="21">
        <f>MATCH(E1889,{"知识体","知识域","知识区","知识主题","知识点"},0)-1</f>
        <v>4</v>
      </c>
      <c r="J1889" s="21">
        <f>MATCH(F1889,{"超","恰","亚","次"},0)-1</f>
        <v>1</v>
      </c>
      <c r="K1889" s="21" t="str">
        <f t="shared" si="245"/>
        <v>政治</v>
      </c>
      <c r="L1889" s="26" t="s">
        <v>2676</v>
      </c>
      <c r="M1889" s="23"/>
      <c r="N1889" s="23"/>
      <c r="O1889" s="24" t="str">
        <f t="shared" si="247"/>
        <v xml:space="preserve">
  - 
    name:  民族区域自治制度：适合国情的基本政治制度
    title:  民族区域自治制度：适合国情的基本政治制度
    description: 
    koLyro: point
    koLyri:  just
    son: </v>
      </c>
      <c r="P1889" s="27" t="str">
        <f t="shared" si="246"/>
        <v xml:space="preserve">
          - 
            name:  民族区域自治制度：适合国情的基本政治制度
            title:  民族区域自治制度：适合国情的基本政治制度
            description: 
            koLyro: point
            koLyri:  just
            son: </v>
      </c>
    </row>
    <row r="1890" spans="1:16" ht="15" customHeight="1">
      <c r="A1890" s="20">
        <f t="shared" si="240"/>
        <v>4</v>
      </c>
      <c r="B1890" s="21" t="str">
        <f t="shared" si="241"/>
        <v>知识点</v>
      </c>
      <c r="C1890" s="21" t="str">
        <f t="shared" si="242"/>
        <v>我国的宗教政策</v>
      </c>
      <c r="D1890" s="21" t="str">
        <f>IFERROR(IF(I1890=1,INDEX( {"chinese","english","math","physics","chemistry","biology","politics","history","geography"},MATCH(C1890,{"语文","英语","数学","物理","化学","生物","政治","历史","地理"},0)),IF(I1890=2,INDEX(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1890,{"单项选择","阅读理解","信息匹配","完形填空","短文填空","单句填空","短文改错","单句改错","句型转换","翻译短语","翻译句子","词汇/短语及固搭","完成句子","听力"},0)),"")), "")</f>
        <v/>
      </c>
      <c r="E1890" s="21" t="str">
        <f t="shared" si="243"/>
        <v>知识点</v>
      </c>
      <c r="F1890" s="21" t="str">
        <f t="shared" si="244"/>
        <v>恰</v>
      </c>
      <c r="G1890" s="21" t="str">
        <f>INDEX( {"body","discipline","area","topic","point"},MATCH(E1890,{"知识体","知识域","知识区","知识主题","知识点"},0))</f>
        <v>point</v>
      </c>
      <c r="H1890" s="21" t="str">
        <f>INDEX( {"super","just","sub","infras"},MATCH(F1890,{"超","恰","亚","次"},0))</f>
        <v>just</v>
      </c>
      <c r="I1890" s="21">
        <f>MATCH(E1890,{"知识体","知识域","知识区","知识主题","知识点"},0)-1</f>
        <v>4</v>
      </c>
      <c r="J1890" s="21">
        <f>MATCH(F1890,{"超","恰","亚","次"},0)-1</f>
        <v>1</v>
      </c>
      <c r="K1890" s="21" t="str">
        <f t="shared" si="245"/>
        <v>政治</v>
      </c>
      <c r="L1890" s="26" t="s">
        <v>2677</v>
      </c>
      <c r="M1890" s="23"/>
      <c r="N1890" s="23"/>
      <c r="O1890" s="24" t="str">
        <f t="shared" si="247"/>
        <v xml:space="preserve">
  - 
    name:  我国的宗教政策
    title:  我国的宗教政策
    description: 
    koLyro: point
    koLyri:  just
    son: </v>
      </c>
      <c r="P1890" s="27" t="str">
        <f t="shared" si="246"/>
        <v xml:space="preserve">
          - 
            name:  我国的宗教政策
            title:  我国的宗教政策
            description: 
            koLyro: point
            koLyri:  just
            son: </v>
      </c>
    </row>
    <row r="1891" spans="1:16" ht="15" customHeight="1">
      <c r="A1891" s="20">
        <f t="shared" si="240"/>
        <v>3</v>
      </c>
      <c r="B1891" s="21" t="str">
        <f t="shared" si="241"/>
        <v>知识主题</v>
      </c>
      <c r="C1891" s="21" t="str">
        <f t="shared" si="242"/>
        <v>综合探究：中国发展进步的政治制度保障</v>
      </c>
      <c r="D1891" s="21" t="str">
        <f>IFERROR(IF(I1891=1,INDEX( {"chinese","english","math","physics","chemistry","biology","politics","history","geography"},MATCH(C1891,{"语文","英语","数学","物理","化学","生物","政治","历史","地理"},0)),IF(I1891=2,INDEX(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1891,{"单项选择","阅读理解","信息匹配","完形填空","短文填空","单句填空","短文改错","单句改错","句型转换","翻译短语","翻译句子","词汇/短语及固搭","完成句子","听力"},0)),"")), "")</f>
        <v/>
      </c>
      <c r="E1891" s="21" t="str">
        <f t="shared" si="243"/>
        <v>知识主题</v>
      </c>
      <c r="F1891" s="21" t="str">
        <f t="shared" si="244"/>
        <v>恰</v>
      </c>
      <c r="G1891" s="21" t="str">
        <f>INDEX( {"body","discipline","area","topic","point"},MATCH(E1891,{"知识体","知识域","知识区","知识主题","知识点"},0))</f>
        <v>topic</v>
      </c>
      <c r="H1891" s="21" t="str">
        <f>INDEX( {"super","just","sub","infras"},MATCH(F1891,{"超","恰","亚","次"},0))</f>
        <v>just</v>
      </c>
      <c r="I1891" s="21">
        <f>MATCH(E1891,{"知识体","知识域","知识区","知识主题","知识点"},0)-1</f>
        <v>3</v>
      </c>
      <c r="J1891" s="21">
        <f>MATCH(F1891,{"超","恰","亚","次"},0)-1</f>
        <v>1</v>
      </c>
      <c r="K1891" s="21" t="str">
        <f t="shared" si="245"/>
        <v>政治</v>
      </c>
      <c r="L1891" s="26" t="s">
        <v>2678</v>
      </c>
      <c r="M1891" s="23"/>
      <c r="N1891" s="23"/>
      <c r="O1891" s="24" t="str">
        <f t="shared" si="247"/>
        <v xml:space="preserve">
  - 
    name:  综合探究：中国发展进步的政治制度保障
    title:  综合探究：中国发展进步的政治制度保障
    description: 
    koLyro: topic
    koLyri:  just
    son: </v>
      </c>
      <c r="P1891" s="27" t="str">
        <f t="shared" si="246"/>
        <v xml:space="preserve">
        - 
          name:  综合探究：中国发展进步的政治制度保障
          title:  综合探究：中国发展进步的政治制度保障
          description: 
          koLyro: topic
          koLyri:  just
          son: </v>
      </c>
    </row>
    <row r="1892" spans="1:16" ht="15" customHeight="1">
      <c r="A1892" s="20">
        <f t="shared" si="240"/>
        <v>4</v>
      </c>
      <c r="B1892" s="21" t="str">
        <f t="shared" si="241"/>
        <v>知识点</v>
      </c>
      <c r="C1892" s="21" t="str">
        <f t="shared" si="242"/>
        <v>坚持党的领导、人民当家作主和依法治国的有机统一</v>
      </c>
      <c r="D1892" s="21" t="str">
        <f>IFERROR(IF(I1892=1,INDEX( {"chinese","english","math","physics","chemistry","biology","politics","history","geography"},MATCH(C1892,{"语文","英语","数学","物理","化学","生物","政治","历史","地理"},0)),IF(I1892=2,INDEX(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1892,{"单项选择","阅读理解","信息匹配","完形填空","短文填空","单句填空","短文改错","单句改错","句型转换","翻译短语","翻译句子","词汇/短语及固搭","完成句子","听力"},0)),"")), "")</f>
        <v/>
      </c>
      <c r="E1892" s="21" t="str">
        <f t="shared" si="243"/>
        <v>知识点</v>
      </c>
      <c r="F1892" s="21" t="str">
        <f t="shared" si="244"/>
        <v>恰</v>
      </c>
      <c r="G1892" s="21" t="str">
        <f>INDEX( {"body","discipline","area","topic","point"},MATCH(E1892,{"知识体","知识域","知识区","知识主题","知识点"},0))</f>
        <v>point</v>
      </c>
      <c r="H1892" s="21" t="str">
        <f>INDEX( {"super","just","sub","infras"},MATCH(F1892,{"超","恰","亚","次"},0))</f>
        <v>just</v>
      </c>
      <c r="I1892" s="21">
        <f>MATCH(E1892,{"知识体","知识域","知识区","知识主题","知识点"},0)-1</f>
        <v>4</v>
      </c>
      <c r="J1892" s="21">
        <f>MATCH(F1892,{"超","恰","亚","次"},0)-1</f>
        <v>1</v>
      </c>
      <c r="K1892" s="21" t="str">
        <f t="shared" si="245"/>
        <v>政治</v>
      </c>
      <c r="L1892" s="26" t="s">
        <v>2679</v>
      </c>
      <c r="M1892" s="23"/>
      <c r="N1892" s="23"/>
      <c r="O1892" s="24" t="str">
        <f t="shared" si="247"/>
        <v xml:space="preserve">
  - 
    name:  坚持党的领导、人民当家作主和依法治国的有机统一
    title:  坚持党的领导、人民当家作主和依法治国的有机统一
    description: 
    koLyro: point
    koLyri:  just
    son: </v>
      </c>
      <c r="P1892" s="27" t="str">
        <f t="shared" si="246"/>
        <v xml:space="preserve">
          - 
            name:  坚持党的领导、人民当家作主和依法治国的有机统一
            title:  坚持党的领导、人民当家作主和依法治国的有机统一
            description: 
            koLyro: point
            koLyri:  just
            son: </v>
      </c>
    </row>
    <row r="1893" spans="1:16" ht="15" customHeight="1">
      <c r="A1893" s="20">
        <f t="shared" si="240"/>
        <v>2</v>
      </c>
      <c r="B1893" s="21" t="str">
        <f t="shared" si="241"/>
        <v>知识区</v>
      </c>
      <c r="C1893" s="21" t="str">
        <f t="shared" si="242"/>
        <v>政治生活4.当代国际社会</v>
      </c>
      <c r="D1893" s="21" t="str">
        <f>IFERROR(IF(I1893=1,INDEX( {"chinese","english","math","physics","chemistry","biology","politics","history","geography"},MATCH(C1893,{"语文","英语","数学","物理","化学","生物","政治","历史","地理"},0)),IF(I1893=2,INDEX(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1893,{"单项选择","阅读理解","信息匹配","完形填空","短文填空","单句填空","短文改错","单句改错","句型转换","翻译短语","翻译句子","词汇/短语及固搭","完成句子","听力"},0)),"")), "")</f>
        <v/>
      </c>
      <c r="E1893" s="21" t="str">
        <f t="shared" si="243"/>
        <v>知识区</v>
      </c>
      <c r="F1893" s="21" t="str">
        <f t="shared" si="244"/>
        <v>恰</v>
      </c>
      <c r="G1893" s="21" t="str">
        <f>INDEX( {"body","discipline","area","topic","point"},MATCH(E1893,{"知识体","知识域","知识区","知识主题","知识点"},0))</f>
        <v>area</v>
      </c>
      <c r="H1893" s="21" t="str">
        <f>INDEX( {"super","just","sub","infras"},MATCH(F1893,{"超","恰","亚","次"},0))</f>
        <v>just</v>
      </c>
      <c r="I1893" s="21">
        <f>MATCH(E1893,{"知识体","知识域","知识区","知识主题","知识点"},0)-1</f>
        <v>2</v>
      </c>
      <c r="J1893" s="21">
        <f>MATCH(F1893,{"超","恰","亚","次"},0)-1</f>
        <v>1</v>
      </c>
      <c r="K1893" s="21" t="str">
        <f t="shared" si="245"/>
        <v>政治</v>
      </c>
      <c r="L1893" s="26" t="s">
        <v>5135</v>
      </c>
      <c r="M1893" s="23"/>
      <c r="N1893" s="23"/>
      <c r="O1893" s="24" t="str">
        <f t="shared" si="247"/>
        <v xml:space="preserve">
  - 
    name:  政治生活4.当代国际社会
    title:  政治生活4.当代国际社会
    description: 
    koLyro: area
    koLyri:  just
    son: </v>
      </c>
      <c r="P1893" s="27" t="str">
        <f t="shared" si="246"/>
        <v xml:space="preserve">
      - 
        name:  政治生活4.当代国际社会
        title:  政治生活4.当代国际社会
        description: 
        koLyro: area
        koLyri:  just
        son: </v>
      </c>
    </row>
    <row r="1894" spans="1:16" ht="15" customHeight="1">
      <c r="A1894" s="20">
        <f t="shared" si="240"/>
        <v>3</v>
      </c>
      <c r="B1894" s="21" t="str">
        <f t="shared" si="241"/>
        <v>知识主题</v>
      </c>
      <c r="C1894" s="21" t="str">
        <f t="shared" si="242"/>
        <v>2.8走近国际社会</v>
      </c>
      <c r="D1894" s="21" t="str">
        <f>IFERROR(IF(I1894=1,INDEX( {"chinese","english","math","physics","chemistry","biology","politics","history","geography"},MATCH(C1894,{"语文","英语","数学","物理","化学","生物","政治","历史","地理"},0)),IF(I1894=2,INDEX(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1894,{"单项选择","阅读理解","信息匹配","完形填空","短文填空","单句填空","短文改错","单句改错","句型转换","翻译短语","翻译句子","词汇/短语及固搭","完成句子","听力"},0)),"")), "")</f>
        <v/>
      </c>
      <c r="E1894" s="21" t="str">
        <f t="shared" si="243"/>
        <v>知识主题</v>
      </c>
      <c r="F1894" s="21" t="str">
        <f t="shared" si="244"/>
        <v>恰</v>
      </c>
      <c r="G1894" s="21" t="str">
        <f>INDEX( {"body","discipline","area","topic","point"},MATCH(E1894,{"知识体","知识域","知识区","知识主题","知识点"},0))</f>
        <v>topic</v>
      </c>
      <c r="H1894" s="21" t="str">
        <f>INDEX( {"super","just","sub","infras"},MATCH(F1894,{"超","恰","亚","次"},0))</f>
        <v>just</v>
      </c>
      <c r="I1894" s="21">
        <f>MATCH(E1894,{"知识体","知识域","知识区","知识主题","知识点"},0)-1</f>
        <v>3</v>
      </c>
      <c r="J1894" s="21">
        <f>MATCH(F1894,{"超","恰","亚","次"},0)-1</f>
        <v>1</v>
      </c>
      <c r="K1894" s="21" t="str">
        <f t="shared" si="245"/>
        <v>政治</v>
      </c>
      <c r="L1894" s="26" t="s">
        <v>5136</v>
      </c>
      <c r="M1894" s="23"/>
      <c r="N1894" s="23"/>
      <c r="O1894" s="24" t="str">
        <f t="shared" si="247"/>
        <v xml:space="preserve">
  - 
    name:  2.8走近国际社会
    title:  2.8走近国际社会
    description: 
    koLyro: topic
    koLyri:  just
    son: </v>
      </c>
      <c r="P1894" s="27" t="str">
        <f t="shared" si="246"/>
        <v xml:space="preserve">
        - 
          name:  2.8走近国际社会
          title:  2.8走近国际社会
          description: 
          koLyro: topic
          koLyri:  just
          son: </v>
      </c>
    </row>
    <row r="1895" spans="1:16" ht="15" customHeight="1">
      <c r="A1895" s="20">
        <f t="shared" si="240"/>
        <v>4</v>
      </c>
      <c r="B1895" s="21" t="str">
        <f t="shared" si="241"/>
        <v>知识点</v>
      </c>
      <c r="C1895" s="21" t="str">
        <f t="shared" si="242"/>
        <v>国际社会的主要成员：主权国家和国际组织</v>
      </c>
      <c r="D1895" s="21" t="str">
        <f>IFERROR(IF(I1895=1,INDEX( {"chinese","english","math","physics","chemistry","biology","politics","history","geography"},MATCH(C1895,{"语文","英语","数学","物理","化学","生物","政治","历史","地理"},0)),IF(I1895=2,INDEX(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1895,{"单项选择","阅读理解","信息匹配","完形填空","短文填空","单句填空","短文改错","单句改错","句型转换","翻译短语","翻译句子","词汇/短语及固搭","完成句子","听力"},0)),"")), "")</f>
        <v/>
      </c>
      <c r="E1895" s="21" t="str">
        <f t="shared" si="243"/>
        <v>知识点</v>
      </c>
      <c r="F1895" s="21" t="str">
        <f t="shared" si="244"/>
        <v>恰</v>
      </c>
      <c r="G1895" s="21" t="str">
        <f>INDEX( {"body","discipline","area","topic","point"},MATCH(E1895,{"知识体","知识域","知识区","知识主题","知识点"},0))</f>
        <v>point</v>
      </c>
      <c r="H1895" s="21" t="str">
        <f>INDEX( {"super","just","sub","infras"},MATCH(F1895,{"超","恰","亚","次"},0))</f>
        <v>just</v>
      </c>
      <c r="I1895" s="21">
        <f>MATCH(E1895,{"知识体","知识域","知识区","知识主题","知识点"},0)-1</f>
        <v>4</v>
      </c>
      <c r="J1895" s="21">
        <f>MATCH(F1895,{"超","恰","亚","次"},0)-1</f>
        <v>1</v>
      </c>
      <c r="K1895" s="21" t="str">
        <f t="shared" si="245"/>
        <v>政治</v>
      </c>
      <c r="L1895" s="26" t="s">
        <v>2680</v>
      </c>
      <c r="M1895" s="23"/>
      <c r="N1895" s="23"/>
      <c r="O1895" s="24" t="str">
        <f t="shared" si="247"/>
        <v xml:space="preserve">
  - 
    name:  国际社会的主要成员：主权国家和国际组织
    title:  国际社会的主要成员：主权国家和国际组织
    description: 
    koLyro: point
    koLyri:  just
    son: </v>
      </c>
      <c r="P1895" s="27" t="str">
        <f t="shared" si="246"/>
        <v xml:space="preserve">
          - 
            name:  国际社会的主要成员：主权国家和国际组织
            title:  国际社会的主要成员：主权国家和国际组织
            description: 
            koLyro: point
            koLyri:  just
            son: </v>
      </c>
    </row>
    <row r="1896" spans="1:16" ht="15" customHeight="1">
      <c r="A1896" s="20">
        <f t="shared" si="240"/>
        <v>4</v>
      </c>
      <c r="B1896" s="21" t="str">
        <f t="shared" si="241"/>
        <v>知识点</v>
      </c>
      <c r="C1896" s="21" t="str">
        <f t="shared" si="242"/>
        <v>国际关系的决定性因素：国家利益</v>
      </c>
      <c r="D1896" s="21" t="str">
        <f>IFERROR(IF(I1896=1,INDEX( {"chinese","english","math","physics","chemistry","biology","politics","history","geography"},MATCH(C1896,{"语文","英语","数学","物理","化学","生物","政治","历史","地理"},0)),IF(I1896=2,INDEX(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1896,{"单项选择","阅读理解","信息匹配","完形填空","短文填空","单句填空","短文改错","单句改错","句型转换","翻译短语","翻译句子","词汇/短语及固搭","完成句子","听力"},0)),"")), "")</f>
        <v/>
      </c>
      <c r="E1896" s="21" t="str">
        <f t="shared" si="243"/>
        <v>知识点</v>
      </c>
      <c r="F1896" s="21" t="str">
        <f t="shared" si="244"/>
        <v>恰</v>
      </c>
      <c r="G1896" s="21" t="str">
        <f>INDEX( {"body","discipline","area","topic","point"},MATCH(E1896,{"知识体","知识域","知识区","知识主题","知识点"},0))</f>
        <v>point</v>
      </c>
      <c r="H1896" s="21" t="str">
        <f>INDEX( {"super","just","sub","infras"},MATCH(F1896,{"超","恰","亚","次"},0))</f>
        <v>just</v>
      </c>
      <c r="I1896" s="21">
        <f>MATCH(E1896,{"知识体","知识域","知识区","知识主题","知识点"},0)-1</f>
        <v>4</v>
      </c>
      <c r="J1896" s="21">
        <f>MATCH(F1896,{"超","恰","亚","次"},0)-1</f>
        <v>1</v>
      </c>
      <c r="K1896" s="21" t="str">
        <f t="shared" si="245"/>
        <v>政治</v>
      </c>
      <c r="L1896" s="26" t="s">
        <v>2681</v>
      </c>
      <c r="M1896" s="23"/>
      <c r="N1896" s="23"/>
      <c r="O1896" s="24" t="str">
        <f t="shared" si="247"/>
        <v xml:space="preserve">
  - 
    name:  国际关系的决定性因素：国家利益
    title:  国际关系的决定性因素：国家利益
    description: 
    koLyro: point
    koLyri:  just
    son: </v>
      </c>
      <c r="P1896" s="27" t="str">
        <f t="shared" si="246"/>
        <v xml:space="preserve">
          - 
            name:  国际关系的决定性因素：国家利益
            title:  国际关系的决定性因素：国家利益
            description: 
            koLyro: point
            koLyri:  just
            son: </v>
      </c>
    </row>
    <row r="1897" spans="1:16" ht="15" customHeight="1">
      <c r="A1897" s="20">
        <f t="shared" si="240"/>
        <v>5</v>
      </c>
      <c r="B1897" s="21" t="str">
        <f t="shared" si="241"/>
        <v>知识亚点</v>
      </c>
      <c r="C1897" s="21" t="str">
        <f t="shared" si="242"/>
        <v>国际关系的含义</v>
      </c>
      <c r="D1897" s="21" t="str">
        <f>IFERROR(IF(I1897=1,INDEX( {"chinese","english","math","physics","chemistry","biology","politics","history","geography"},MATCH(C1897,{"语文","英语","数学","物理","化学","生物","政治","历史","地理"},0)),IF(I1897=2,INDEX(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1897,{"单项选择","阅读理解","信息匹配","完形填空","短文填空","单句填空","短文改错","单句改错","句型转换","翻译短语","翻译句子","词汇/短语及固搭","完成句子","听力"},0)),"")), "")</f>
        <v/>
      </c>
      <c r="E1897" s="21" t="str">
        <f t="shared" si="243"/>
        <v>知识点</v>
      </c>
      <c r="F1897" s="21" t="str">
        <f t="shared" si="244"/>
        <v>亚</v>
      </c>
      <c r="G1897" s="21" t="str">
        <f>INDEX( {"body","discipline","area","topic","point"},MATCH(E1897,{"知识体","知识域","知识区","知识主题","知识点"},0))</f>
        <v>point</v>
      </c>
      <c r="H1897" s="21" t="str">
        <f>INDEX( {"super","just","sub","infras"},MATCH(F1897,{"超","恰","亚","次"},0))</f>
        <v>sub</v>
      </c>
      <c r="I1897" s="21">
        <f>MATCH(E1897,{"知识体","知识域","知识区","知识主题","知识点"},0)-1</f>
        <v>4</v>
      </c>
      <c r="J1897" s="21">
        <f>MATCH(F1897,{"超","恰","亚","次"},0)-1</f>
        <v>2</v>
      </c>
      <c r="K1897" s="21" t="str">
        <f t="shared" si="245"/>
        <v>政治</v>
      </c>
      <c r="L1897" s="26" t="s">
        <v>2682</v>
      </c>
      <c r="M1897" s="23"/>
      <c r="N1897" s="23"/>
      <c r="O1897" s="24" t="str">
        <f t="shared" si="247"/>
        <v xml:space="preserve">
  - 
    name:  国际关系的含义
    title:  国际关系的含义
    description: 
    koLyro: point
    koLyri:  sub
    son: </v>
      </c>
      <c r="P1897" s="27" t="str">
        <f t="shared" si="246"/>
        <v xml:space="preserve">
            - 
              name:  国际关系的含义
              title:  国际关系的含义
              description: 
              koLyro: point
              koLyri:  sub
              son: </v>
      </c>
    </row>
    <row r="1898" spans="1:16" ht="15" customHeight="1">
      <c r="A1898" s="20">
        <f t="shared" si="240"/>
        <v>5</v>
      </c>
      <c r="B1898" s="21" t="str">
        <f t="shared" si="241"/>
        <v>知识亚点</v>
      </c>
      <c r="C1898" s="21" t="str">
        <f t="shared" si="242"/>
        <v>国际关系的决定因素</v>
      </c>
      <c r="D1898" s="21" t="str">
        <f>IFERROR(IF(I1898=1,INDEX( {"chinese","english","math","physics","chemistry","biology","politics","history","geography"},MATCH(C1898,{"语文","英语","数学","物理","化学","生物","政治","历史","地理"},0)),IF(I1898=2,INDEX(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1898,{"单项选择","阅读理解","信息匹配","完形填空","短文填空","单句填空","短文改错","单句改错","句型转换","翻译短语","翻译句子","词汇/短语及固搭","完成句子","听力"},0)),"")), "")</f>
        <v/>
      </c>
      <c r="E1898" s="21" t="str">
        <f t="shared" si="243"/>
        <v>知识点</v>
      </c>
      <c r="F1898" s="21" t="str">
        <f t="shared" si="244"/>
        <v>亚</v>
      </c>
      <c r="G1898" s="21" t="str">
        <f>INDEX( {"body","discipline","area","topic","point"},MATCH(E1898,{"知识体","知识域","知识区","知识主题","知识点"},0))</f>
        <v>point</v>
      </c>
      <c r="H1898" s="21" t="str">
        <f>INDEX( {"super","just","sub","infras"},MATCH(F1898,{"超","恰","亚","次"},0))</f>
        <v>sub</v>
      </c>
      <c r="I1898" s="21">
        <f>MATCH(E1898,{"知识体","知识域","知识区","知识主题","知识点"},0)-1</f>
        <v>4</v>
      </c>
      <c r="J1898" s="21">
        <f>MATCH(F1898,{"超","恰","亚","次"},0)-1</f>
        <v>2</v>
      </c>
      <c r="K1898" s="21" t="str">
        <f t="shared" si="245"/>
        <v>政治</v>
      </c>
      <c r="L1898" s="26" t="s">
        <v>2683</v>
      </c>
      <c r="M1898" s="23"/>
      <c r="N1898" s="23"/>
      <c r="O1898" s="24" t="str">
        <f t="shared" si="247"/>
        <v xml:space="preserve">
  - 
    name:  国际关系的决定因素
    title:  国际关系的决定因素
    description: 
    koLyro: point
    koLyri:  sub
    son: </v>
      </c>
      <c r="P1898" s="27" t="str">
        <f t="shared" si="246"/>
        <v xml:space="preserve">
            - 
              name:  国际关系的决定因素
              title:  国际关系的决定因素
              description: 
              koLyro: point
              koLyri:  sub
              son: </v>
      </c>
    </row>
    <row r="1899" spans="1:16" ht="15" customHeight="1">
      <c r="A1899" s="20">
        <f t="shared" si="240"/>
        <v>5</v>
      </c>
      <c r="B1899" s="21" t="str">
        <f t="shared" si="241"/>
        <v>知识亚点</v>
      </c>
      <c r="C1899" s="21" t="str">
        <f t="shared" si="242"/>
        <v>我国在国际关系中必须维护自己的国家利益</v>
      </c>
      <c r="D1899" s="21" t="str">
        <f>IFERROR(IF(I1899=1,INDEX( {"chinese","english","math","physics","chemistry","biology","politics","history","geography"},MATCH(C1899,{"语文","英语","数学","物理","化学","生物","政治","历史","地理"},0)),IF(I1899=2,INDEX(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1899,{"单项选择","阅读理解","信息匹配","完形填空","短文填空","单句填空","短文改错","单句改错","句型转换","翻译短语","翻译句子","词汇/短语及固搭","完成句子","听力"},0)),"")), "")</f>
        <v/>
      </c>
      <c r="E1899" s="21" t="str">
        <f t="shared" si="243"/>
        <v>知识点</v>
      </c>
      <c r="F1899" s="21" t="str">
        <f t="shared" si="244"/>
        <v>亚</v>
      </c>
      <c r="G1899" s="21" t="str">
        <f>INDEX( {"body","discipline","area","topic","point"},MATCH(E1899,{"知识体","知识域","知识区","知识主题","知识点"},0))</f>
        <v>point</v>
      </c>
      <c r="H1899" s="21" t="str">
        <f>INDEX( {"super","just","sub","infras"},MATCH(F1899,{"超","恰","亚","次"},0))</f>
        <v>sub</v>
      </c>
      <c r="I1899" s="21">
        <f>MATCH(E1899,{"知识体","知识域","知识区","知识主题","知识点"},0)-1</f>
        <v>4</v>
      </c>
      <c r="J1899" s="21">
        <f>MATCH(F1899,{"超","恰","亚","次"},0)-1</f>
        <v>2</v>
      </c>
      <c r="K1899" s="21" t="str">
        <f t="shared" si="245"/>
        <v>政治</v>
      </c>
      <c r="L1899" s="26" t="s">
        <v>2684</v>
      </c>
      <c r="M1899" s="23"/>
      <c r="N1899" s="23"/>
      <c r="O1899" s="24" t="str">
        <f t="shared" si="247"/>
        <v xml:space="preserve">
  - 
    name:  我国在国际关系中必须维护自己的国家利益
    title:  我国在国际关系中必须维护自己的国家利益
    description: 
    koLyro: point
    koLyri:  sub
    son: </v>
      </c>
      <c r="P1899" s="27" t="str">
        <f t="shared" si="246"/>
        <v xml:space="preserve">
            - 
              name:  我国在国际关系中必须维护自己的国家利益
              title:  我国在国际关系中必须维护自己的国家利益
              description: 
              koLyro: point
              koLyri:  sub
              son: </v>
      </c>
    </row>
    <row r="1900" spans="1:16" ht="15" customHeight="1">
      <c r="A1900" s="20">
        <f t="shared" si="240"/>
        <v>3</v>
      </c>
      <c r="B1900" s="21" t="str">
        <f t="shared" si="241"/>
        <v>知识主题</v>
      </c>
      <c r="C1900" s="21" t="str">
        <f t="shared" si="242"/>
        <v>2.9维护世界和平 促进共同发展</v>
      </c>
      <c r="D1900" s="21" t="str">
        <f>IFERROR(IF(I1900=1,INDEX( {"chinese","english","math","physics","chemistry","biology","politics","history","geography"},MATCH(C1900,{"语文","英语","数学","物理","化学","生物","政治","历史","地理"},0)),IF(I1900=2,INDEX(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1900,{"单项选择","阅读理解","信息匹配","完形填空","短文填空","单句填空","短文改错","单句改错","句型转换","翻译短语","翻译句子","词汇/短语及固搭","完成句子","听力"},0)),"")), "")</f>
        <v/>
      </c>
      <c r="E1900" s="21" t="str">
        <f t="shared" si="243"/>
        <v>知识主题</v>
      </c>
      <c r="F1900" s="21" t="str">
        <f t="shared" si="244"/>
        <v>恰</v>
      </c>
      <c r="G1900" s="21" t="str">
        <f>INDEX( {"body","discipline","area","topic","point"},MATCH(E1900,{"知识体","知识域","知识区","知识主题","知识点"},0))</f>
        <v>topic</v>
      </c>
      <c r="H1900" s="21" t="str">
        <f>INDEX( {"super","just","sub","infras"},MATCH(F1900,{"超","恰","亚","次"},0))</f>
        <v>just</v>
      </c>
      <c r="I1900" s="21">
        <f>MATCH(E1900,{"知识体","知识域","知识区","知识主题","知识点"},0)-1</f>
        <v>3</v>
      </c>
      <c r="J1900" s="21">
        <f>MATCH(F1900,{"超","恰","亚","次"},0)-1</f>
        <v>1</v>
      </c>
      <c r="K1900" s="21" t="str">
        <f t="shared" si="245"/>
        <v>政治</v>
      </c>
      <c r="L1900" s="26" t="s">
        <v>5137</v>
      </c>
      <c r="M1900" s="23"/>
      <c r="N1900" s="23"/>
      <c r="O1900" s="24" t="str">
        <f t="shared" si="247"/>
        <v xml:space="preserve">
  - 
    name:  2.9维护世界和平 促进共同发展
    title:  2.9维护世界和平 促进共同发展
    description: 
    koLyro: topic
    koLyri:  just
    son: </v>
      </c>
      <c r="P1900" s="27" t="str">
        <f t="shared" si="246"/>
        <v xml:space="preserve">
        - 
          name:  2.9维护世界和平 促进共同发展
          title:  2.9维护世界和平 促进共同发展
          description: 
          koLyro: topic
          koLyri:  just
          son: </v>
      </c>
    </row>
    <row r="1901" spans="1:16" ht="15" customHeight="1">
      <c r="A1901" s="20">
        <f t="shared" si="240"/>
        <v>4</v>
      </c>
      <c r="B1901" s="21" t="str">
        <f t="shared" si="241"/>
        <v>知识点</v>
      </c>
      <c r="C1901" s="21" t="str">
        <f t="shared" si="242"/>
        <v>和平与发展：时代的主题</v>
      </c>
      <c r="D1901" s="21" t="str">
        <f>IFERROR(IF(I1901=1,INDEX( {"chinese","english","math","physics","chemistry","biology","politics","history","geography"},MATCH(C1901,{"语文","英语","数学","物理","化学","生物","政治","历史","地理"},0)),IF(I1901=2,INDEX(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1901,{"单项选择","阅读理解","信息匹配","完形填空","短文填空","单句填空","短文改错","单句改错","句型转换","翻译短语","翻译句子","词汇/短语及固搭","完成句子","听力"},0)),"")), "")</f>
        <v/>
      </c>
      <c r="E1901" s="21" t="str">
        <f t="shared" si="243"/>
        <v>知识点</v>
      </c>
      <c r="F1901" s="21" t="str">
        <f t="shared" si="244"/>
        <v>恰</v>
      </c>
      <c r="G1901" s="21" t="str">
        <f>INDEX( {"body","discipline","area","topic","point"},MATCH(E1901,{"知识体","知识域","知识区","知识主题","知识点"},0))</f>
        <v>point</v>
      </c>
      <c r="H1901" s="21" t="str">
        <f>INDEX( {"super","just","sub","infras"},MATCH(F1901,{"超","恰","亚","次"},0))</f>
        <v>just</v>
      </c>
      <c r="I1901" s="21">
        <f>MATCH(E1901,{"知识体","知识域","知识区","知识主题","知识点"},0)-1</f>
        <v>4</v>
      </c>
      <c r="J1901" s="21">
        <f>MATCH(F1901,{"超","恰","亚","次"},0)-1</f>
        <v>1</v>
      </c>
      <c r="K1901" s="21" t="str">
        <f t="shared" si="245"/>
        <v>政治</v>
      </c>
      <c r="L1901" s="26" t="s">
        <v>2685</v>
      </c>
      <c r="M1901" s="23"/>
      <c r="N1901" s="23"/>
      <c r="O1901" s="24" t="str">
        <f t="shared" si="247"/>
        <v xml:space="preserve">
  - 
    name:  和平与发展：时代的主题
    title:  和平与发展：时代的主题
    description: 
    koLyro: point
    koLyri:  just
    son: </v>
      </c>
      <c r="P1901" s="27" t="str">
        <f t="shared" si="246"/>
        <v xml:space="preserve">
          - 
            name:  和平与发展：时代的主题
            title:  和平与发展：时代的主题
            description: 
            koLyro: point
            koLyri:  just
            son: </v>
      </c>
    </row>
    <row r="1902" spans="1:16" ht="15" customHeight="1">
      <c r="A1902" s="20">
        <f t="shared" si="240"/>
        <v>4</v>
      </c>
      <c r="B1902" s="21" t="str">
        <f t="shared" si="241"/>
        <v>知识点</v>
      </c>
      <c r="C1902" s="21" t="str">
        <f t="shared" si="242"/>
        <v>世界多极化：深入发展</v>
      </c>
      <c r="D1902" s="21" t="str">
        <f>IFERROR(IF(I1902=1,INDEX( {"chinese","english","math","physics","chemistry","biology","politics","history","geography"},MATCH(C1902,{"语文","英语","数学","物理","化学","生物","政治","历史","地理"},0)),IF(I1902=2,INDEX(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1902,{"单项选择","阅读理解","信息匹配","完形填空","短文填空","单句填空","短文改错","单句改错","句型转换","翻译短语","翻译句子","词汇/短语及固搭","完成句子","听力"},0)),"")), "")</f>
        <v/>
      </c>
      <c r="E1902" s="21" t="str">
        <f t="shared" si="243"/>
        <v>知识点</v>
      </c>
      <c r="F1902" s="21" t="str">
        <f t="shared" si="244"/>
        <v>恰</v>
      </c>
      <c r="G1902" s="21" t="str">
        <f>INDEX( {"body","discipline","area","topic","point"},MATCH(E1902,{"知识体","知识域","知识区","知识主题","知识点"},0))</f>
        <v>point</v>
      </c>
      <c r="H1902" s="21" t="str">
        <f>INDEX( {"super","just","sub","infras"},MATCH(F1902,{"超","恰","亚","次"},0))</f>
        <v>just</v>
      </c>
      <c r="I1902" s="21">
        <f>MATCH(E1902,{"知识体","知识域","知识区","知识主题","知识点"},0)-1</f>
        <v>4</v>
      </c>
      <c r="J1902" s="21">
        <f>MATCH(F1902,{"超","恰","亚","次"},0)-1</f>
        <v>1</v>
      </c>
      <c r="K1902" s="21" t="str">
        <f t="shared" si="245"/>
        <v>政治</v>
      </c>
      <c r="L1902" s="26" t="s">
        <v>2686</v>
      </c>
      <c r="M1902" s="23"/>
      <c r="N1902" s="23"/>
      <c r="O1902" s="24" t="str">
        <f t="shared" si="247"/>
        <v xml:space="preserve">
  - 
    name:  世界多极化：深入发展
    title:  世界多极化：深入发展
    description: 
    koLyro: point
    koLyri:  just
    son: </v>
      </c>
      <c r="P1902" s="27" t="str">
        <f t="shared" si="246"/>
        <v xml:space="preserve">
          - 
            name:  世界多极化：深入发展
            title:  世界多极化：深入发展
            description: 
            koLyro: point
            koLyri:  just
            son: </v>
      </c>
    </row>
    <row r="1903" spans="1:16" ht="15" customHeight="1">
      <c r="A1903" s="20">
        <f t="shared" si="240"/>
        <v>4</v>
      </c>
      <c r="B1903" s="21" t="str">
        <f t="shared" si="241"/>
        <v>知识点</v>
      </c>
      <c r="C1903" s="21" t="str">
        <f t="shared" si="242"/>
        <v>我国外交政策的基本目标和宗旨</v>
      </c>
      <c r="D1903" s="21" t="str">
        <f>IFERROR(IF(I1903=1,INDEX( {"chinese","english","math","physics","chemistry","biology","politics","history","geography"},MATCH(C1903,{"语文","英语","数学","物理","化学","生物","政治","历史","地理"},0)),IF(I1903=2,INDEX(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1903,{"单项选择","阅读理解","信息匹配","完形填空","短文填空","单句填空","短文改错","单句改错","句型转换","翻译短语","翻译句子","词汇/短语及固搭","完成句子","听力"},0)),"")), "")</f>
        <v/>
      </c>
      <c r="E1903" s="21" t="str">
        <f t="shared" si="243"/>
        <v>知识点</v>
      </c>
      <c r="F1903" s="21" t="str">
        <f t="shared" si="244"/>
        <v>恰</v>
      </c>
      <c r="G1903" s="21" t="str">
        <f>INDEX( {"body","discipline","area","topic","point"},MATCH(E1903,{"知识体","知识域","知识区","知识主题","知识点"},0))</f>
        <v>point</v>
      </c>
      <c r="H1903" s="21" t="str">
        <f>INDEX( {"super","just","sub","infras"},MATCH(F1903,{"超","恰","亚","次"},0))</f>
        <v>just</v>
      </c>
      <c r="I1903" s="21">
        <f>MATCH(E1903,{"知识体","知识域","知识区","知识主题","知识点"},0)-1</f>
        <v>4</v>
      </c>
      <c r="J1903" s="21">
        <f>MATCH(F1903,{"超","恰","亚","次"},0)-1</f>
        <v>1</v>
      </c>
      <c r="K1903" s="21" t="str">
        <f t="shared" si="245"/>
        <v>政治</v>
      </c>
      <c r="L1903" s="26" t="s">
        <v>2687</v>
      </c>
      <c r="M1903" s="23"/>
      <c r="N1903" s="23"/>
      <c r="O1903" s="24" t="str">
        <f t="shared" si="247"/>
        <v xml:space="preserve">
  - 
    name:  我国外交政策的基本目标和宗旨
    title:  我国外交政策的基本目标和宗旨
    description: 
    koLyro: point
    koLyri:  just
    son: </v>
      </c>
      <c r="P1903" s="27" t="str">
        <f t="shared" si="246"/>
        <v xml:space="preserve">
          - 
            name:  我国外交政策的基本目标和宗旨
            title:  我国外交政策的基本目标和宗旨
            description: 
            koLyro: point
            koLyri:  just
            son: </v>
      </c>
    </row>
    <row r="1904" spans="1:16" ht="15" customHeight="1">
      <c r="A1904" s="20">
        <f t="shared" si="240"/>
        <v>5</v>
      </c>
      <c r="B1904" s="21" t="str">
        <f t="shared" si="241"/>
        <v>知识亚点</v>
      </c>
      <c r="C1904" s="21" t="str">
        <f t="shared" si="242"/>
        <v>中国政府关于建立国际新秩序的主张</v>
      </c>
      <c r="D1904" s="21" t="str">
        <f>IFERROR(IF(I1904=1,INDEX( {"chinese","english","math","physics","chemistry","biology","politics","history","geography"},MATCH(C1904,{"语文","英语","数学","物理","化学","生物","政治","历史","地理"},0)),IF(I1904=2,INDEX(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1904,{"单项选择","阅读理解","信息匹配","完形填空","短文填空","单句填空","短文改错","单句改错","句型转换","翻译短语","翻译句子","词汇/短语及固搭","完成句子","听力"},0)),"")), "")</f>
        <v/>
      </c>
      <c r="E1904" s="21" t="str">
        <f t="shared" si="243"/>
        <v>知识点</v>
      </c>
      <c r="F1904" s="21" t="str">
        <f t="shared" si="244"/>
        <v>亚</v>
      </c>
      <c r="G1904" s="21" t="str">
        <f>INDEX( {"body","discipline","area","topic","point"},MATCH(E1904,{"知识体","知识域","知识区","知识主题","知识点"},0))</f>
        <v>point</v>
      </c>
      <c r="H1904" s="21" t="str">
        <f>INDEX( {"super","just","sub","infras"},MATCH(F1904,{"超","恰","亚","次"},0))</f>
        <v>sub</v>
      </c>
      <c r="I1904" s="21">
        <f>MATCH(E1904,{"知识体","知识域","知识区","知识主题","知识点"},0)-1</f>
        <v>4</v>
      </c>
      <c r="J1904" s="21">
        <f>MATCH(F1904,{"超","恰","亚","次"},0)-1</f>
        <v>2</v>
      </c>
      <c r="K1904" s="21" t="str">
        <f t="shared" si="245"/>
        <v>政治</v>
      </c>
      <c r="L1904" s="26" t="s">
        <v>2688</v>
      </c>
      <c r="M1904" s="23"/>
      <c r="N1904" s="23"/>
      <c r="O1904" s="24" t="str">
        <f t="shared" si="247"/>
        <v xml:space="preserve">
  - 
    name:  中国政府关于建立国际新秩序的主张
    title:  中国政府关于建立国际新秩序的主张
    description: 
    koLyro: point
    koLyri:  sub
    son: </v>
      </c>
      <c r="P1904" s="27" t="str">
        <f t="shared" si="246"/>
        <v xml:space="preserve">
            - 
              name:  中国政府关于建立国际新秩序的主张
              title:  中国政府关于建立国际新秩序的主张
              description: 
              koLyro: point
              koLyri:  sub
              son: </v>
      </c>
    </row>
    <row r="1905" spans="1:16" ht="15" customHeight="1">
      <c r="A1905" s="20">
        <f t="shared" si="240"/>
        <v>5</v>
      </c>
      <c r="B1905" s="21" t="str">
        <f t="shared" si="241"/>
        <v>知识亚点</v>
      </c>
      <c r="C1905" s="21" t="str">
        <f t="shared" si="242"/>
        <v>当代国际竞争的实质</v>
      </c>
      <c r="D1905" s="21" t="str">
        <f>IFERROR(IF(I1905=1,INDEX( {"chinese","english","math","physics","chemistry","biology","politics","history","geography"},MATCH(C1905,{"语文","英语","数学","物理","化学","生物","政治","历史","地理"},0)),IF(I1905=2,INDEX(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1905,{"单项选择","阅读理解","信息匹配","完形填空","短文填空","单句填空","短文改错","单句改错","句型转换","翻译短语","翻译句子","词汇/短语及固搭","完成句子","听力"},0)),"")), "")</f>
        <v/>
      </c>
      <c r="E1905" s="21" t="str">
        <f t="shared" si="243"/>
        <v>知识点</v>
      </c>
      <c r="F1905" s="21" t="str">
        <f t="shared" si="244"/>
        <v>亚</v>
      </c>
      <c r="G1905" s="21" t="str">
        <f>INDEX( {"body","discipline","area","topic","point"},MATCH(E1905,{"知识体","知识域","知识区","知识主题","知识点"},0))</f>
        <v>point</v>
      </c>
      <c r="H1905" s="21" t="str">
        <f>INDEX( {"super","just","sub","infras"},MATCH(F1905,{"超","恰","亚","次"},0))</f>
        <v>sub</v>
      </c>
      <c r="I1905" s="21">
        <f>MATCH(E1905,{"知识体","知识域","知识区","知识主题","知识点"},0)-1</f>
        <v>4</v>
      </c>
      <c r="J1905" s="21">
        <f>MATCH(F1905,{"超","恰","亚","次"},0)-1</f>
        <v>2</v>
      </c>
      <c r="K1905" s="21" t="str">
        <f t="shared" si="245"/>
        <v>政治</v>
      </c>
      <c r="L1905" s="26" t="s">
        <v>2689</v>
      </c>
      <c r="M1905" s="23"/>
      <c r="N1905" s="23"/>
      <c r="O1905" s="24" t="str">
        <f t="shared" si="247"/>
        <v xml:space="preserve">
  - 
    name:  当代国际竞争的实质
    title:  当代国际竞争的实质
    description: 
    koLyro: point
    koLyri:  sub
    son: </v>
      </c>
      <c r="P1905" s="27" t="str">
        <f t="shared" si="246"/>
        <v xml:space="preserve">
            - 
              name:  当代国际竞争的实质
              title:  当代国际竞争的实质
              description: 
              koLyro: point
              koLyri:  sub
              son: </v>
      </c>
    </row>
    <row r="1906" spans="1:16" ht="15" customHeight="1">
      <c r="A1906" s="20">
        <f t="shared" si="240"/>
        <v>5</v>
      </c>
      <c r="B1906" s="21" t="str">
        <f t="shared" si="241"/>
        <v>知识亚点</v>
      </c>
      <c r="C1906" s="21" t="str">
        <f t="shared" si="242"/>
        <v>我国独立自主的和平外交政策</v>
      </c>
      <c r="D1906" s="21" t="str">
        <f>IFERROR(IF(I1906=1,INDEX( {"chinese","english","math","physics","chemistry","biology","politics","history","geography"},MATCH(C1906,{"语文","英语","数学","物理","化学","生物","政治","历史","地理"},0)),IF(I1906=2,INDEX(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1906,{"单项选择","阅读理解","信息匹配","完形填空","短文填空","单句填空","短文改错","单句改错","句型转换","翻译短语","翻译句子","词汇/短语及固搭","完成句子","听力"},0)),"")), "")</f>
        <v/>
      </c>
      <c r="E1906" s="21" t="str">
        <f t="shared" si="243"/>
        <v>知识点</v>
      </c>
      <c r="F1906" s="21" t="str">
        <f t="shared" si="244"/>
        <v>亚</v>
      </c>
      <c r="G1906" s="21" t="str">
        <f>INDEX( {"body","discipline","area","topic","point"},MATCH(E1906,{"知识体","知识域","知识区","知识主题","知识点"},0))</f>
        <v>point</v>
      </c>
      <c r="H1906" s="21" t="str">
        <f>INDEX( {"super","just","sub","infras"},MATCH(F1906,{"超","恰","亚","次"},0))</f>
        <v>sub</v>
      </c>
      <c r="I1906" s="21">
        <f>MATCH(E1906,{"知识体","知识域","知识区","知识主题","知识点"},0)-1</f>
        <v>4</v>
      </c>
      <c r="J1906" s="21">
        <f>MATCH(F1906,{"超","恰","亚","次"},0)-1</f>
        <v>2</v>
      </c>
      <c r="K1906" s="21" t="str">
        <f t="shared" si="245"/>
        <v>政治</v>
      </c>
      <c r="L1906" s="26" t="s">
        <v>2690</v>
      </c>
      <c r="M1906" s="23"/>
      <c r="N1906" s="23"/>
      <c r="O1906" s="24" t="str">
        <f t="shared" si="247"/>
        <v xml:space="preserve">
  - 
    name:  我国独立自主的和平外交政策
    title:  我国独立自主的和平外交政策
    description: 
    koLyro: point
    koLyri:  sub
    son: </v>
      </c>
      <c r="P1906" s="27" t="str">
        <f t="shared" si="246"/>
        <v xml:space="preserve">
            - 
              name:  我国独立自主的和平外交政策
              title:  我国独立自主的和平外交政策
              description: 
              koLyro: point
              koLyri:  sub
              son: </v>
      </c>
    </row>
    <row r="1907" spans="1:16" ht="15" customHeight="1">
      <c r="A1907" s="20">
        <f t="shared" si="240"/>
        <v>3</v>
      </c>
      <c r="B1907" s="21" t="str">
        <f t="shared" si="241"/>
        <v>知识主题</v>
      </c>
      <c r="C1907" s="21" t="str">
        <f t="shared" si="242"/>
        <v>综合探究 中国走和平发展道路</v>
      </c>
      <c r="D1907" s="21" t="str">
        <f>IFERROR(IF(I1907=1,INDEX( {"chinese","english","math","physics","chemistry","biology","politics","history","geography"},MATCH(C1907,{"语文","英语","数学","物理","化学","生物","政治","历史","地理"},0)),IF(I1907=2,INDEX(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1907,{"单项选择","阅读理解","信息匹配","完形填空","短文填空","单句填空","短文改错","单句改错","句型转换","翻译短语","翻译句子","词汇/短语及固搭","完成句子","听力"},0)),"")), "")</f>
        <v/>
      </c>
      <c r="E1907" s="21" t="str">
        <f t="shared" si="243"/>
        <v>知识主题</v>
      </c>
      <c r="F1907" s="21" t="str">
        <f t="shared" si="244"/>
        <v>恰</v>
      </c>
      <c r="G1907" s="21" t="str">
        <f>INDEX( {"body","discipline","area","topic","point"},MATCH(E1907,{"知识体","知识域","知识区","知识主题","知识点"},0))</f>
        <v>topic</v>
      </c>
      <c r="H1907" s="21" t="str">
        <f>INDEX( {"super","just","sub","infras"},MATCH(F1907,{"超","恰","亚","次"},0))</f>
        <v>just</v>
      </c>
      <c r="I1907" s="21">
        <f>MATCH(E1907,{"知识体","知识域","知识区","知识主题","知识点"},0)-1</f>
        <v>3</v>
      </c>
      <c r="J1907" s="21">
        <f>MATCH(F1907,{"超","恰","亚","次"},0)-1</f>
        <v>1</v>
      </c>
      <c r="K1907" s="21" t="str">
        <f t="shared" si="245"/>
        <v>政治</v>
      </c>
      <c r="L1907" s="26" t="s">
        <v>2691</v>
      </c>
      <c r="M1907" s="23"/>
      <c r="N1907" s="23"/>
      <c r="O1907" s="24" t="str">
        <f t="shared" si="247"/>
        <v xml:space="preserve">
  - 
    name:  综合探究 中国走和平发展道路
    title:  综合探究 中国走和平发展道路
    description: 
    koLyro: topic
    koLyri:  just
    son: </v>
      </c>
      <c r="P1907" s="27" t="str">
        <f t="shared" si="246"/>
        <v xml:space="preserve">
        - 
          name:  综合探究 中国走和平发展道路
          title:  综合探究 中国走和平发展道路
          description: 
          koLyro: topic
          koLyri:  just
          son: </v>
      </c>
    </row>
    <row r="1908" spans="1:16" ht="15" customHeight="1">
      <c r="A1908" s="20">
        <f t="shared" si="240"/>
        <v>4</v>
      </c>
      <c r="B1908" s="21" t="str">
        <f t="shared" si="241"/>
        <v>知识点</v>
      </c>
      <c r="C1908" s="21" t="str">
        <f t="shared" si="242"/>
        <v>中国和平发展道路的内涵</v>
      </c>
      <c r="D1908" s="21" t="str">
        <f>IFERROR(IF(I1908=1,INDEX( {"chinese","english","math","physics","chemistry","biology","politics","history","geography"},MATCH(C1908,{"语文","英语","数学","物理","化学","生物","政治","历史","地理"},0)),IF(I1908=2,INDEX(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1908,{"单项选择","阅读理解","信息匹配","完形填空","短文填空","单句填空","短文改错","单句改错","句型转换","翻译短语","翻译句子","词汇/短语及固搭","完成句子","听力"},0)),"")), "")</f>
        <v/>
      </c>
      <c r="E1908" s="21" t="str">
        <f t="shared" si="243"/>
        <v>知识点</v>
      </c>
      <c r="F1908" s="21" t="str">
        <f t="shared" si="244"/>
        <v>恰</v>
      </c>
      <c r="G1908" s="21" t="str">
        <f>INDEX( {"body","discipline","area","topic","point"},MATCH(E1908,{"知识体","知识域","知识区","知识主题","知识点"},0))</f>
        <v>point</v>
      </c>
      <c r="H1908" s="21" t="str">
        <f>INDEX( {"super","just","sub","infras"},MATCH(F1908,{"超","恰","亚","次"},0))</f>
        <v>just</v>
      </c>
      <c r="I1908" s="21">
        <f>MATCH(E1908,{"知识体","知识域","知识区","知识主题","知识点"},0)-1</f>
        <v>4</v>
      </c>
      <c r="J1908" s="21">
        <f>MATCH(F1908,{"超","恰","亚","次"},0)-1</f>
        <v>1</v>
      </c>
      <c r="K1908" s="21" t="str">
        <f t="shared" si="245"/>
        <v>政治</v>
      </c>
      <c r="L1908" s="26" t="s">
        <v>2692</v>
      </c>
      <c r="M1908" s="23"/>
      <c r="N1908" s="23"/>
      <c r="O1908" s="24" t="str">
        <f t="shared" si="247"/>
        <v xml:space="preserve">
  - 
    name:  中国和平发展道路的内涵
    title:  中国和平发展道路的内涵
    description: 
    koLyro: point
    koLyri:  just
    son: </v>
      </c>
      <c r="P1908" s="27" t="str">
        <f t="shared" si="246"/>
        <v xml:space="preserve">
          - 
            name:  中国和平发展道路的内涵
            title:  中国和平发展道路的内涵
            description: 
            koLyro: point
            koLyri:  just
            son: </v>
      </c>
    </row>
    <row r="1909" spans="1:16" ht="15" customHeight="1">
      <c r="A1909" s="20">
        <f t="shared" si="240"/>
        <v>2</v>
      </c>
      <c r="B1909" s="21" t="str">
        <f t="shared" si="241"/>
        <v>知识区</v>
      </c>
      <c r="C1909" s="21" t="str">
        <f t="shared" si="242"/>
        <v>文化生活3.文化与生活</v>
      </c>
      <c r="D1909" s="21" t="str">
        <f>IFERROR(IF(I1909=1,INDEX( {"chinese","english","math","physics","chemistry","biology","politics","history","geography"},MATCH(C1909,{"语文","英语","数学","物理","化学","生物","政治","历史","地理"},0)),IF(I1909=2,INDEX(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1909,{"单项选择","阅读理解","信息匹配","完形填空","短文填空","单句填空","短文改错","单句改错","句型转换","翻译短语","翻译句子","词汇/短语及固搭","完成句子","听力"},0)),"")), "")</f>
        <v/>
      </c>
      <c r="E1909" s="21" t="str">
        <f t="shared" si="243"/>
        <v>知识区</v>
      </c>
      <c r="F1909" s="21" t="str">
        <f t="shared" si="244"/>
        <v>恰</v>
      </c>
      <c r="G1909" s="21" t="str">
        <f>INDEX( {"body","discipline","area","topic","point"},MATCH(E1909,{"知识体","知识域","知识区","知识主题","知识点"},0))</f>
        <v>area</v>
      </c>
      <c r="H1909" s="21" t="str">
        <f>INDEX( {"super","just","sub","infras"},MATCH(F1909,{"超","恰","亚","次"},0))</f>
        <v>just</v>
      </c>
      <c r="I1909" s="21">
        <f>MATCH(E1909,{"知识体","知识域","知识区","知识主题","知识点"},0)-1</f>
        <v>2</v>
      </c>
      <c r="J1909" s="21">
        <f>MATCH(F1909,{"超","恰","亚","次"},0)-1</f>
        <v>1</v>
      </c>
      <c r="K1909" s="21" t="str">
        <f t="shared" si="245"/>
        <v>政治</v>
      </c>
      <c r="L1909" s="26" t="s">
        <v>5138</v>
      </c>
      <c r="M1909" s="23"/>
      <c r="N1909" s="23"/>
      <c r="O1909" s="24" t="str">
        <f t="shared" si="247"/>
        <v xml:space="preserve">
  - 
    name:  文化生活3.文化与生活
    title:  文化生活3.文化与生活
    description: 
    koLyro: area
    koLyri:  just
    son: </v>
      </c>
      <c r="P1909" s="27" t="str">
        <f t="shared" si="246"/>
        <v xml:space="preserve">
      - 
        name:  文化生活3.文化与生活
        title:  文化生活3.文化与生活
        description: 
        koLyro: area
        koLyri:  just
        son: </v>
      </c>
    </row>
    <row r="1910" spans="1:16" ht="15" customHeight="1">
      <c r="A1910" s="20">
        <f t="shared" si="240"/>
        <v>3</v>
      </c>
      <c r="B1910" s="21" t="str">
        <f t="shared" si="241"/>
        <v>知识主题</v>
      </c>
      <c r="C1910" s="21" t="str">
        <f t="shared" si="242"/>
        <v>3.1文化与社会</v>
      </c>
      <c r="D1910" s="21" t="str">
        <f>IFERROR(IF(I1910=1,INDEX( {"chinese","english","math","physics","chemistry","biology","politics","history","geography"},MATCH(C1910,{"语文","英语","数学","物理","化学","生物","政治","历史","地理"},0)),IF(I1910=2,INDEX(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1910,{"单项选择","阅读理解","信息匹配","完形填空","短文填空","单句填空","短文改错","单句改错","句型转换","翻译短语","翻译句子","词汇/短语及固搭","完成句子","听力"},0)),"")), "")</f>
        <v/>
      </c>
      <c r="E1910" s="21" t="str">
        <f t="shared" si="243"/>
        <v>知识主题</v>
      </c>
      <c r="F1910" s="21" t="str">
        <f t="shared" si="244"/>
        <v>恰</v>
      </c>
      <c r="G1910" s="21" t="str">
        <f>INDEX( {"body","discipline","area","topic","point"},MATCH(E1910,{"知识体","知识域","知识区","知识主题","知识点"},0))</f>
        <v>topic</v>
      </c>
      <c r="H1910" s="21" t="str">
        <f>INDEX( {"super","just","sub","infras"},MATCH(F1910,{"超","恰","亚","次"},0))</f>
        <v>just</v>
      </c>
      <c r="I1910" s="21">
        <f>MATCH(E1910,{"知识体","知识域","知识区","知识主题","知识点"},0)-1</f>
        <v>3</v>
      </c>
      <c r="J1910" s="21">
        <f>MATCH(F1910,{"超","恰","亚","次"},0)-1</f>
        <v>1</v>
      </c>
      <c r="K1910" s="21" t="str">
        <f t="shared" si="245"/>
        <v>政治</v>
      </c>
      <c r="L1910" s="26" t="s">
        <v>5139</v>
      </c>
      <c r="M1910" s="23"/>
      <c r="N1910" s="23"/>
      <c r="O1910" s="24" t="str">
        <f t="shared" si="247"/>
        <v xml:space="preserve">
  - 
    name:  3.1文化与社会
    title:  3.1文化与社会
    description: 
    koLyro: topic
    koLyri:  just
    son: </v>
      </c>
      <c r="P1910" s="27" t="str">
        <f t="shared" si="246"/>
        <v xml:space="preserve">
        - 
          name:  3.1文化与社会
          title:  3.1文化与社会
          description: 
          koLyro: topic
          koLyri:  just
          son: </v>
      </c>
    </row>
    <row r="1911" spans="1:16" ht="15" customHeight="1">
      <c r="A1911" s="20">
        <f t="shared" si="240"/>
        <v>4</v>
      </c>
      <c r="B1911" s="21" t="str">
        <f t="shared" si="241"/>
        <v>知识点</v>
      </c>
      <c r="C1911" s="21" t="str">
        <f t="shared" si="242"/>
        <v>体味文化</v>
      </c>
      <c r="D1911" s="21" t="str">
        <f>IFERROR(IF(I1911=1,INDEX( {"chinese","english","math","physics","chemistry","biology","politics","history","geography"},MATCH(C1911,{"语文","英语","数学","物理","化学","生物","政治","历史","地理"},0)),IF(I1911=2,INDEX(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1911,{"单项选择","阅读理解","信息匹配","完形填空","短文填空","单句填空","短文改错","单句改错","句型转换","翻译短语","翻译句子","词汇/短语及固搭","完成句子","听力"},0)),"")), "")</f>
        <v/>
      </c>
      <c r="E1911" s="21" t="str">
        <f t="shared" si="243"/>
        <v>知识点</v>
      </c>
      <c r="F1911" s="21" t="str">
        <f t="shared" si="244"/>
        <v>恰</v>
      </c>
      <c r="G1911" s="21" t="str">
        <f>INDEX( {"body","discipline","area","topic","point"},MATCH(E1911,{"知识体","知识域","知识区","知识主题","知识点"},0))</f>
        <v>point</v>
      </c>
      <c r="H1911" s="21" t="str">
        <f>INDEX( {"super","just","sub","infras"},MATCH(F1911,{"超","恰","亚","次"},0))</f>
        <v>just</v>
      </c>
      <c r="I1911" s="21">
        <f>MATCH(E1911,{"知识体","知识域","知识区","知识主题","知识点"},0)-1</f>
        <v>4</v>
      </c>
      <c r="J1911" s="21">
        <f>MATCH(F1911,{"超","恰","亚","次"},0)-1</f>
        <v>1</v>
      </c>
      <c r="K1911" s="21" t="str">
        <f t="shared" si="245"/>
        <v>政治</v>
      </c>
      <c r="L1911" s="26" t="s">
        <v>2693</v>
      </c>
      <c r="M1911" s="23"/>
      <c r="N1911" s="23"/>
      <c r="O1911" s="24" t="str">
        <f t="shared" si="247"/>
        <v xml:space="preserve">
  - 
    name:  体味文化
    title:  体味文化
    description: 
    koLyro: point
    koLyri:  just
    son: </v>
      </c>
      <c r="P1911" s="27" t="str">
        <f t="shared" si="246"/>
        <v xml:space="preserve">
          - 
            name:  体味文化
            title:  体味文化
            description: 
            koLyro: point
            koLyri:  just
            son: </v>
      </c>
    </row>
    <row r="1912" spans="1:16" ht="15" customHeight="1">
      <c r="A1912" s="20">
        <f t="shared" si="240"/>
        <v>5</v>
      </c>
      <c r="B1912" s="21" t="str">
        <f t="shared" si="241"/>
        <v>知识亚点</v>
      </c>
      <c r="C1912" s="21" t="str">
        <f t="shared" si="242"/>
        <v>文化的内涵</v>
      </c>
      <c r="D1912" s="21" t="str">
        <f>IFERROR(IF(I1912=1,INDEX( {"chinese","english","math","physics","chemistry","biology","politics","history","geography"},MATCH(C1912,{"语文","英语","数学","物理","化学","生物","政治","历史","地理"},0)),IF(I1912=2,INDEX(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1912,{"单项选择","阅读理解","信息匹配","完形填空","短文填空","单句填空","短文改错","单句改错","句型转换","翻译短语","翻译句子","词汇/短语及固搭","完成句子","听力"},0)),"")), "")</f>
        <v/>
      </c>
      <c r="E1912" s="21" t="str">
        <f t="shared" si="243"/>
        <v>知识点</v>
      </c>
      <c r="F1912" s="21" t="str">
        <f t="shared" si="244"/>
        <v>亚</v>
      </c>
      <c r="G1912" s="21" t="str">
        <f>INDEX( {"body","discipline","area","topic","point"},MATCH(E1912,{"知识体","知识域","知识区","知识主题","知识点"},0))</f>
        <v>point</v>
      </c>
      <c r="H1912" s="21" t="str">
        <f>INDEX( {"super","just","sub","infras"},MATCH(F1912,{"超","恰","亚","次"},0))</f>
        <v>sub</v>
      </c>
      <c r="I1912" s="21">
        <f>MATCH(E1912,{"知识体","知识域","知识区","知识主题","知识点"},0)-1</f>
        <v>4</v>
      </c>
      <c r="J1912" s="21">
        <f>MATCH(F1912,{"超","恰","亚","次"},0)-1</f>
        <v>2</v>
      </c>
      <c r="K1912" s="21" t="str">
        <f t="shared" si="245"/>
        <v>政治</v>
      </c>
      <c r="L1912" s="26" t="s">
        <v>2694</v>
      </c>
      <c r="M1912" s="23"/>
      <c r="N1912" s="23"/>
      <c r="O1912" s="24" t="str">
        <f t="shared" si="247"/>
        <v xml:space="preserve">
  - 
    name:  文化的内涵
    title:  文化的内涵
    description: 
    koLyro: point
    koLyri:  sub
    son: </v>
      </c>
      <c r="P1912" s="27" t="str">
        <f t="shared" si="246"/>
        <v xml:space="preserve">
            - 
              name:  文化的内涵
              title:  文化的内涵
              description: 
              koLyro: point
              koLyri:  sub
              son: </v>
      </c>
    </row>
    <row r="1913" spans="1:16" ht="15" customHeight="1">
      <c r="A1913" s="20">
        <f t="shared" si="240"/>
        <v>5</v>
      </c>
      <c r="B1913" s="21" t="str">
        <f t="shared" si="241"/>
        <v>知识亚点</v>
      </c>
      <c r="C1913" s="21" t="str">
        <f t="shared" si="242"/>
        <v>文化的特点</v>
      </c>
      <c r="D1913" s="21" t="str">
        <f>IFERROR(IF(I1913=1,INDEX( {"chinese","english","math","physics","chemistry","biology","politics","history","geography"},MATCH(C1913,{"语文","英语","数学","物理","化学","生物","政治","历史","地理"},0)),IF(I1913=2,INDEX(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1913,{"单项选择","阅读理解","信息匹配","完形填空","短文填空","单句填空","短文改错","单句改错","句型转换","翻译短语","翻译句子","词汇/短语及固搭","完成句子","听力"},0)),"")), "")</f>
        <v/>
      </c>
      <c r="E1913" s="21" t="str">
        <f t="shared" si="243"/>
        <v>知识点</v>
      </c>
      <c r="F1913" s="21" t="str">
        <f t="shared" si="244"/>
        <v>亚</v>
      </c>
      <c r="G1913" s="21" t="str">
        <f>INDEX( {"body","discipline","area","topic","point"},MATCH(E1913,{"知识体","知识域","知识区","知识主题","知识点"},0))</f>
        <v>point</v>
      </c>
      <c r="H1913" s="21" t="str">
        <f>INDEX( {"super","just","sub","infras"},MATCH(F1913,{"超","恰","亚","次"},0))</f>
        <v>sub</v>
      </c>
      <c r="I1913" s="21">
        <f>MATCH(E1913,{"知识体","知识域","知识区","知识主题","知识点"},0)-1</f>
        <v>4</v>
      </c>
      <c r="J1913" s="21">
        <f>MATCH(F1913,{"超","恰","亚","次"},0)-1</f>
        <v>2</v>
      </c>
      <c r="K1913" s="21" t="str">
        <f t="shared" si="245"/>
        <v>政治</v>
      </c>
      <c r="L1913" s="26" t="s">
        <v>2695</v>
      </c>
      <c r="M1913" s="23"/>
      <c r="N1913" s="23"/>
      <c r="O1913" s="24" t="str">
        <f t="shared" si="247"/>
        <v xml:space="preserve">
  - 
    name:  文化的特点
    title:  文化的特点
    description: 
    koLyro: point
    koLyri:  sub
    son: </v>
      </c>
      <c r="P1913" s="27" t="str">
        <f t="shared" si="246"/>
        <v xml:space="preserve">
            - 
              name:  文化的特点
              title:  文化的特点
              description: 
              koLyro: point
              koLyri:  sub
              son: </v>
      </c>
    </row>
    <row r="1914" spans="1:16" ht="15" customHeight="1">
      <c r="A1914" s="20">
        <f t="shared" si="240"/>
        <v>5</v>
      </c>
      <c r="B1914" s="21" t="str">
        <f t="shared" si="241"/>
        <v>知识亚点</v>
      </c>
      <c r="C1914" s="21" t="str">
        <f t="shared" si="242"/>
        <v>文化的形式</v>
      </c>
      <c r="D1914" s="21" t="str">
        <f>IFERROR(IF(I1914=1,INDEX( {"chinese","english","math","physics","chemistry","biology","politics","history","geography"},MATCH(C1914,{"语文","英语","数学","物理","化学","生物","政治","历史","地理"},0)),IF(I1914=2,INDEX(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1914,{"单项选择","阅读理解","信息匹配","完形填空","短文填空","单句填空","短文改错","单句改错","句型转换","翻译短语","翻译句子","词汇/短语及固搭","完成句子","听力"},0)),"")), "")</f>
        <v/>
      </c>
      <c r="E1914" s="21" t="str">
        <f t="shared" si="243"/>
        <v>知识点</v>
      </c>
      <c r="F1914" s="21" t="str">
        <f t="shared" si="244"/>
        <v>亚</v>
      </c>
      <c r="G1914" s="21" t="str">
        <f>INDEX( {"body","discipline","area","topic","point"},MATCH(E1914,{"知识体","知识域","知识区","知识主题","知识点"},0))</f>
        <v>point</v>
      </c>
      <c r="H1914" s="21" t="str">
        <f>INDEX( {"super","just","sub","infras"},MATCH(F1914,{"超","恰","亚","次"},0))</f>
        <v>sub</v>
      </c>
      <c r="I1914" s="21">
        <f>MATCH(E1914,{"知识体","知识域","知识区","知识主题","知识点"},0)-1</f>
        <v>4</v>
      </c>
      <c r="J1914" s="21">
        <f>MATCH(F1914,{"超","恰","亚","次"},0)-1</f>
        <v>2</v>
      </c>
      <c r="K1914" s="21" t="str">
        <f t="shared" si="245"/>
        <v>政治</v>
      </c>
      <c r="L1914" s="26" t="s">
        <v>2696</v>
      </c>
      <c r="M1914" s="23"/>
      <c r="N1914" s="23"/>
      <c r="O1914" s="24" t="str">
        <f t="shared" si="247"/>
        <v xml:space="preserve">
  - 
    name:  文化的形式
    title:  文化的形式
    description: 
    koLyro: point
    koLyri:  sub
    son: </v>
      </c>
      <c r="P1914" s="27" t="str">
        <f t="shared" si="246"/>
        <v xml:space="preserve">
            - 
              name:  文化的形式
              title:  文化的形式
              description: 
              koLyro: point
              koLyri:  sub
              son: </v>
      </c>
    </row>
    <row r="1915" spans="1:16" ht="15" customHeight="1">
      <c r="A1915" s="20">
        <f t="shared" si="240"/>
        <v>5</v>
      </c>
      <c r="B1915" s="21" t="str">
        <f t="shared" si="241"/>
        <v>知识亚点</v>
      </c>
      <c r="C1915" s="21" t="str">
        <f t="shared" si="242"/>
        <v>文化的社会作用</v>
      </c>
      <c r="D1915" s="21" t="str">
        <f>IFERROR(IF(I1915=1,INDEX( {"chinese","english","math","physics","chemistry","biology","politics","history","geography"},MATCH(C1915,{"语文","英语","数学","物理","化学","生物","政治","历史","地理"},0)),IF(I1915=2,INDEX(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1915,{"单项选择","阅读理解","信息匹配","完形填空","短文填空","单句填空","短文改错","单句改错","句型转换","翻译短语","翻译句子","词汇/短语及固搭","完成句子","听力"},0)),"")), "")</f>
        <v/>
      </c>
      <c r="E1915" s="21" t="str">
        <f t="shared" si="243"/>
        <v>知识点</v>
      </c>
      <c r="F1915" s="21" t="str">
        <f t="shared" si="244"/>
        <v>亚</v>
      </c>
      <c r="G1915" s="21" t="str">
        <f>INDEX( {"body","discipline","area","topic","point"},MATCH(E1915,{"知识体","知识域","知识区","知识主题","知识点"},0))</f>
        <v>point</v>
      </c>
      <c r="H1915" s="21" t="str">
        <f>INDEX( {"super","just","sub","infras"},MATCH(F1915,{"超","恰","亚","次"},0))</f>
        <v>sub</v>
      </c>
      <c r="I1915" s="21">
        <f>MATCH(E1915,{"知识体","知识域","知识区","知识主题","知识点"},0)-1</f>
        <v>4</v>
      </c>
      <c r="J1915" s="21">
        <f>MATCH(F1915,{"超","恰","亚","次"},0)-1</f>
        <v>2</v>
      </c>
      <c r="K1915" s="21" t="str">
        <f t="shared" si="245"/>
        <v>政治</v>
      </c>
      <c r="L1915" s="26" t="s">
        <v>2697</v>
      </c>
      <c r="M1915" s="23"/>
      <c r="N1915" s="23"/>
      <c r="O1915" s="24" t="str">
        <f t="shared" si="247"/>
        <v xml:space="preserve">
  - 
    name:  文化的社会作用
    title:  文化的社会作用
    description: 
    koLyro: point
    koLyri:  sub
    son: </v>
      </c>
      <c r="P1915" s="27" t="str">
        <f t="shared" si="246"/>
        <v xml:space="preserve">
            - 
              name:  文化的社会作用
              title:  文化的社会作用
              description: 
              koLyro: point
              koLyri:  sub
              son: </v>
      </c>
    </row>
    <row r="1916" spans="1:16" ht="15" customHeight="1">
      <c r="A1916" s="20">
        <f t="shared" si="240"/>
        <v>4</v>
      </c>
      <c r="B1916" s="21" t="str">
        <f t="shared" si="241"/>
        <v>知识点</v>
      </c>
      <c r="C1916" s="21" t="str">
        <f t="shared" si="242"/>
        <v>文化与经济、政治</v>
      </c>
      <c r="D1916" s="21" t="str">
        <f>IFERROR(IF(I1916=1,INDEX( {"chinese","english","math","physics","chemistry","biology","politics","history","geography"},MATCH(C1916,{"语文","英语","数学","物理","化学","生物","政治","历史","地理"},0)),IF(I1916=2,INDEX(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1916,{"单项选择","阅读理解","信息匹配","完形填空","短文填空","单句填空","短文改错","单句改错","句型转换","翻译短语","翻译句子","词汇/短语及固搭","完成句子","听力"},0)),"")), "")</f>
        <v/>
      </c>
      <c r="E1916" s="21" t="str">
        <f t="shared" si="243"/>
        <v>知识点</v>
      </c>
      <c r="F1916" s="21" t="str">
        <f t="shared" si="244"/>
        <v>恰</v>
      </c>
      <c r="G1916" s="21" t="str">
        <f>INDEX( {"body","discipline","area","topic","point"},MATCH(E1916,{"知识体","知识域","知识区","知识主题","知识点"},0))</f>
        <v>point</v>
      </c>
      <c r="H1916" s="21" t="str">
        <f>INDEX( {"super","just","sub","infras"},MATCH(F1916,{"超","恰","亚","次"},0))</f>
        <v>just</v>
      </c>
      <c r="I1916" s="21">
        <f>MATCH(E1916,{"知识体","知识域","知识区","知识主题","知识点"},0)-1</f>
        <v>4</v>
      </c>
      <c r="J1916" s="21">
        <f>MATCH(F1916,{"超","恰","亚","次"},0)-1</f>
        <v>1</v>
      </c>
      <c r="K1916" s="21" t="str">
        <f t="shared" si="245"/>
        <v>政治</v>
      </c>
      <c r="L1916" s="26" t="s">
        <v>2698</v>
      </c>
      <c r="M1916" s="23"/>
      <c r="N1916" s="23"/>
      <c r="O1916" s="24" t="str">
        <f t="shared" si="247"/>
        <v xml:space="preserve">
  - 
    name:  文化与经济、政治
    title:  文化与经济、政治
    description: 
    koLyro: point
    koLyri:  just
    son: </v>
      </c>
      <c r="P1916" s="27" t="str">
        <f t="shared" si="246"/>
        <v xml:space="preserve">
          - 
            name:  文化与经济、政治
            title:  文化与经济、政治
            description: 
            koLyro: point
            koLyri:  just
            son: </v>
      </c>
    </row>
    <row r="1917" spans="1:16" ht="15" customHeight="1">
      <c r="A1917" s="20">
        <f t="shared" si="240"/>
        <v>3</v>
      </c>
      <c r="B1917" s="21" t="str">
        <f t="shared" si="241"/>
        <v>知识主题</v>
      </c>
      <c r="C1917" s="21" t="str">
        <f t="shared" si="242"/>
        <v>3.2文化对人的影响</v>
      </c>
      <c r="D1917" s="21" t="str">
        <f>IFERROR(IF(I1917=1,INDEX( {"chinese","english","math","physics","chemistry","biology","politics","history","geography"},MATCH(C1917,{"语文","英语","数学","物理","化学","生物","政治","历史","地理"},0)),IF(I1917=2,INDEX(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1917,{"单项选择","阅读理解","信息匹配","完形填空","短文填空","单句填空","短文改错","单句改错","句型转换","翻译短语","翻译句子","词汇/短语及固搭","完成句子","听力"},0)),"")), "")</f>
        <v/>
      </c>
      <c r="E1917" s="21" t="str">
        <f t="shared" si="243"/>
        <v>知识主题</v>
      </c>
      <c r="F1917" s="21" t="str">
        <f t="shared" si="244"/>
        <v>恰</v>
      </c>
      <c r="G1917" s="21" t="str">
        <f>INDEX( {"body","discipline","area","topic","point"},MATCH(E1917,{"知识体","知识域","知识区","知识主题","知识点"},0))</f>
        <v>topic</v>
      </c>
      <c r="H1917" s="21" t="str">
        <f>INDEX( {"super","just","sub","infras"},MATCH(F1917,{"超","恰","亚","次"},0))</f>
        <v>just</v>
      </c>
      <c r="I1917" s="21">
        <f>MATCH(E1917,{"知识体","知识域","知识区","知识主题","知识点"},0)-1</f>
        <v>3</v>
      </c>
      <c r="J1917" s="21">
        <f>MATCH(F1917,{"超","恰","亚","次"},0)-1</f>
        <v>1</v>
      </c>
      <c r="K1917" s="21" t="str">
        <f t="shared" si="245"/>
        <v>政治</v>
      </c>
      <c r="L1917" s="26" t="s">
        <v>5140</v>
      </c>
      <c r="M1917" s="23"/>
      <c r="N1917" s="23"/>
      <c r="O1917" s="24" t="str">
        <f t="shared" si="247"/>
        <v xml:space="preserve">
  - 
    name:  3.2文化对人的影响
    title:  3.2文化对人的影响
    description: 
    koLyro: topic
    koLyri:  just
    son: </v>
      </c>
      <c r="P1917" s="27" t="str">
        <f t="shared" si="246"/>
        <v xml:space="preserve">
        - 
          name:  3.2文化对人的影响
          title:  3.2文化对人的影响
          description: 
          koLyro: topic
          koLyri:  just
          son: </v>
      </c>
    </row>
    <row r="1918" spans="1:16" ht="15" customHeight="1">
      <c r="A1918" s="20">
        <f t="shared" si="240"/>
        <v>4</v>
      </c>
      <c r="B1918" s="21" t="str">
        <f t="shared" si="241"/>
        <v>知识点</v>
      </c>
      <c r="C1918" s="21" t="str">
        <f t="shared" si="242"/>
        <v>感受文化影响</v>
      </c>
      <c r="D1918" s="21" t="str">
        <f>IFERROR(IF(I1918=1,INDEX( {"chinese","english","math","physics","chemistry","biology","politics","history","geography"},MATCH(C1918,{"语文","英语","数学","物理","化学","生物","政治","历史","地理"},0)),IF(I1918=2,INDEX(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1918,{"单项选择","阅读理解","信息匹配","完形填空","短文填空","单句填空","短文改错","单句改错","句型转换","翻译短语","翻译句子","词汇/短语及固搭","完成句子","听力"},0)),"")), "")</f>
        <v/>
      </c>
      <c r="E1918" s="21" t="str">
        <f t="shared" si="243"/>
        <v>知识点</v>
      </c>
      <c r="F1918" s="21" t="str">
        <f t="shared" si="244"/>
        <v>恰</v>
      </c>
      <c r="G1918" s="21" t="str">
        <f>INDEX( {"body","discipline","area","topic","point"},MATCH(E1918,{"知识体","知识域","知识区","知识主题","知识点"},0))</f>
        <v>point</v>
      </c>
      <c r="H1918" s="21" t="str">
        <f>INDEX( {"super","just","sub","infras"},MATCH(F1918,{"超","恰","亚","次"},0))</f>
        <v>just</v>
      </c>
      <c r="I1918" s="21">
        <f>MATCH(E1918,{"知识体","知识域","知识区","知识主题","知识点"},0)-1</f>
        <v>4</v>
      </c>
      <c r="J1918" s="21">
        <f>MATCH(F1918,{"超","恰","亚","次"},0)-1</f>
        <v>1</v>
      </c>
      <c r="K1918" s="21" t="str">
        <f t="shared" si="245"/>
        <v>政治</v>
      </c>
      <c r="L1918" s="26" t="s">
        <v>2699</v>
      </c>
      <c r="M1918" s="23"/>
      <c r="N1918" s="23"/>
      <c r="O1918" s="24" t="str">
        <f t="shared" si="247"/>
        <v xml:space="preserve">
  - 
    name:  感受文化影响
    title:  感受文化影响
    description: 
    koLyro: point
    koLyri:  just
    son: </v>
      </c>
      <c r="P1918" s="27" t="str">
        <f t="shared" si="246"/>
        <v xml:space="preserve">
          - 
            name:  感受文化影响
            title:  感受文化影响
            description: 
            koLyro: point
            koLyri:  just
            son: </v>
      </c>
    </row>
    <row r="1919" spans="1:16" ht="15" customHeight="1">
      <c r="A1919" s="20">
        <f t="shared" si="240"/>
        <v>5</v>
      </c>
      <c r="B1919" s="21" t="str">
        <f t="shared" si="241"/>
        <v>知识亚点</v>
      </c>
      <c r="C1919" s="21" t="str">
        <f t="shared" si="242"/>
        <v>文化对人影响的来源</v>
      </c>
      <c r="D1919" s="21" t="str">
        <f>IFERROR(IF(I1919=1,INDEX( {"chinese","english","math","physics","chemistry","biology","politics","history","geography"},MATCH(C1919,{"语文","英语","数学","物理","化学","生物","政治","历史","地理"},0)),IF(I1919=2,INDEX(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1919,{"单项选择","阅读理解","信息匹配","完形填空","短文填空","单句填空","短文改错","单句改错","句型转换","翻译短语","翻译句子","词汇/短语及固搭","完成句子","听力"},0)),"")), "")</f>
        <v/>
      </c>
      <c r="E1919" s="21" t="str">
        <f t="shared" si="243"/>
        <v>知识点</v>
      </c>
      <c r="F1919" s="21" t="str">
        <f t="shared" si="244"/>
        <v>亚</v>
      </c>
      <c r="G1919" s="21" t="str">
        <f>INDEX( {"body","discipline","area","topic","point"},MATCH(E1919,{"知识体","知识域","知识区","知识主题","知识点"},0))</f>
        <v>point</v>
      </c>
      <c r="H1919" s="21" t="str">
        <f>INDEX( {"super","just","sub","infras"},MATCH(F1919,{"超","恰","亚","次"},0))</f>
        <v>sub</v>
      </c>
      <c r="I1919" s="21">
        <f>MATCH(E1919,{"知识体","知识域","知识区","知识主题","知识点"},0)-1</f>
        <v>4</v>
      </c>
      <c r="J1919" s="21">
        <f>MATCH(F1919,{"超","恰","亚","次"},0)-1</f>
        <v>2</v>
      </c>
      <c r="K1919" s="21" t="str">
        <f t="shared" si="245"/>
        <v>政治</v>
      </c>
      <c r="L1919" s="26" t="s">
        <v>2700</v>
      </c>
      <c r="M1919" s="23"/>
      <c r="N1919" s="23"/>
      <c r="O1919" s="24" t="str">
        <f t="shared" si="247"/>
        <v xml:space="preserve">
  - 
    name:  文化对人影响的来源
    title:  文化对人影响的来源
    description: 
    koLyro: point
    koLyri:  sub
    son: </v>
      </c>
      <c r="P1919" s="27" t="str">
        <f t="shared" si="246"/>
        <v xml:space="preserve">
            - 
              name:  文化对人影响的来源
              title:  文化对人影响的来源
              description: 
              koLyro: point
              koLyri:  sub
              son: </v>
      </c>
    </row>
    <row r="1920" spans="1:16" ht="15" customHeight="1">
      <c r="A1920" s="20">
        <f t="shared" si="240"/>
        <v>5</v>
      </c>
      <c r="B1920" s="21" t="str">
        <f t="shared" si="241"/>
        <v>知识亚点</v>
      </c>
      <c r="C1920" s="21" t="str">
        <f t="shared" si="242"/>
        <v>文化对人的影响的表现</v>
      </c>
      <c r="D1920" s="21" t="str">
        <f>IFERROR(IF(I1920=1,INDEX( {"chinese","english","math","physics","chemistry","biology","politics","history","geography"},MATCH(C1920,{"语文","英语","数学","物理","化学","生物","政治","历史","地理"},0)),IF(I1920=2,INDEX(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1920,{"单项选择","阅读理解","信息匹配","完形填空","短文填空","单句填空","短文改错","单句改错","句型转换","翻译短语","翻译句子","词汇/短语及固搭","完成句子","听力"},0)),"")), "")</f>
        <v/>
      </c>
      <c r="E1920" s="21" t="str">
        <f t="shared" si="243"/>
        <v>知识点</v>
      </c>
      <c r="F1920" s="21" t="str">
        <f t="shared" si="244"/>
        <v>亚</v>
      </c>
      <c r="G1920" s="21" t="str">
        <f>INDEX( {"body","discipline","area","topic","point"},MATCH(E1920,{"知识体","知识域","知识区","知识主题","知识点"},0))</f>
        <v>point</v>
      </c>
      <c r="H1920" s="21" t="str">
        <f>INDEX( {"super","just","sub","infras"},MATCH(F1920,{"超","恰","亚","次"},0))</f>
        <v>sub</v>
      </c>
      <c r="I1920" s="21">
        <f>MATCH(E1920,{"知识体","知识域","知识区","知识主题","知识点"},0)-1</f>
        <v>4</v>
      </c>
      <c r="J1920" s="21">
        <f>MATCH(F1920,{"超","恰","亚","次"},0)-1</f>
        <v>2</v>
      </c>
      <c r="K1920" s="21" t="str">
        <f t="shared" si="245"/>
        <v>政治</v>
      </c>
      <c r="L1920" s="26" t="s">
        <v>2701</v>
      </c>
      <c r="M1920" s="23"/>
      <c r="N1920" s="23"/>
      <c r="O1920" s="24" t="str">
        <f t="shared" si="247"/>
        <v xml:space="preserve">
  - 
    name:  文化对人的影响的表现
    title:  文化对人的影响的表现
    description: 
    koLyro: point
    koLyri:  sub
    son: </v>
      </c>
      <c r="P1920" s="27" t="str">
        <f t="shared" si="246"/>
        <v xml:space="preserve">
            - 
              name:  文化对人的影响的表现
              title:  文化对人的影响的表现
              description: 
              koLyro: point
              koLyri:  sub
              son: </v>
      </c>
    </row>
    <row r="1921" spans="1:16" ht="15" customHeight="1">
      <c r="A1921" s="20">
        <f t="shared" si="240"/>
        <v>5</v>
      </c>
      <c r="B1921" s="21" t="str">
        <f t="shared" si="241"/>
        <v>知识亚点</v>
      </c>
      <c r="C1921" s="21" t="str">
        <f t="shared" si="242"/>
        <v>文化对人的影响的特点</v>
      </c>
      <c r="D1921" s="21" t="str">
        <f>IFERROR(IF(I1921=1,INDEX( {"chinese","english","math","physics","chemistry","biology","politics","history","geography"},MATCH(C1921,{"语文","英语","数学","物理","化学","生物","政治","历史","地理"},0)),IF(I1921=2,INDEX(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1921,{"单项选择","阅读理解","信息匹配","完形填空","短文填空","单句填空","短文改错","单句改错","句型转换","翻译短语","翻译句子","词汇/短语及固搭","完成句子","听力"},0)),"")), "")</f>
        <v/>
      </c>
      <c r="E1921" s="21" t="str">
        <f t="shared" si="243"/>
        <v>知识点</v>
      </c>
      <c r="F1921" s="21" t="str">
        <f t="shared" si="244"/>
        <v>亚</v>
      </c>
      <c r="G1921" s="21" t="str">
        <f>INDEX( {"body","discipline","area","topic","point"},MATCH(E1921,{"知识体","知识域","知识区","知识主题","知识点"},0))</f>
        <v>point</v>
      </c>
      <c r="H1921" s="21" t="str">
        <f>INDEX( {"super","just","sub","infras"},MATCH(F1921,{"超","恰","亚","次"},0))</f>
        <v>sub</v>
      </c>
      <c r="I1921" s="21">
        <f>MATCH(E1921,{"知识体","知识域","知识区","知识主题","知识点"},0)-1</f>
        <v>4</v>
      </c>
      <c r="J1921" s="21">
        <f>MATCH(F1921,{"超","恰","亚","次"},0)-1</f>
        <v>2</v>
      </c>
      <c r="K1921" s="21" t="str">
        <f t="shared" si="245"/>
        <v>政治</v>
      </c>
      <c r="L1921" s="26" t="s">
        <v>2702</v>
      </c>
      <c r="M1921" s="23"/>
      <c r="N1921" s="23"/>
      <c r="O1921" s="24" t="str">
        <f t="shared" si="247"/>
        <v xml:space="preserve">
  - 
    name:  文化对人的影响的特点
    title:  文化对人的影响的特点
    description: 
    koLyro: point
    koLyri:  sub
    son: </v>
      </c>
      <c r="P1921" s="27" t="str">
        <f t="shared" si="246"/>
        <v xml:space="preserve">
            - 
              name:  文化对人的影响的特点
              title:  文化对人的影响的特点
              description: 
              koLyro: point
              koLyri:  sub
              son: </v>
      </c>
    </row>
    <row r="1922" spans="1:16" ht="15" customHeight="1">
      <c r="A1922" s="20">
        <f t="shared" si="240"/>
        <v>5</v>
      </c>
      <c r="B1922" s="21" t="str">
        <f t="shared" si="241"/>
        <v>知识亚点</v>
      </c>
      <c r="C1922" s="21" t="str">
        <f t="shared" si="242"/>
        <v>世界观、人生观、价值观是人们文化素养的核心和标志</v>
      </c>
      <c r="D1922" s="21" t="str">
        <f>IFERROR(IF(I1922=1,INDEX( {"chinese","english","math","physics","chemistry","biology","politics","history","geography"},MATCH(C1922,{"语文","英语","数学","物理","化学","生物","政治","历史","地理"},0)),IF(I1922=2,INDEX(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1922,{"单项选择","阅读理解","信息匹配","完形填空","短文填空","单句填空","短文改错","单句改错","句型转换","翻译短语","翻译句子","词汇/短语及固搭","完成句子","听力"},0)),"")), "")</f>
        <v/>
      </c>
      <c r="E1922" s="21" t="str">
        <f t="shared" si="243"/>
        <v>知识点</v>
      </c>
      <c r="F1922" s="21" t="str">
        <f t="shared" si="244"/>
        <v>亚</v>
      </c>
      <c r="G1922" s="21" t="str">
        <f>INDEX( {"body","discipline","area","topic","point"},MATCH(E1922,{"知识体","知识域","知识区","知识主题","知识点"},0))</f>
        <v>point</v>
      </c>
      <c r="H1922" s="21" t="str">
        <f>INDEX( {"super","just","sub","infras"},MATCH(F1922,{"超","恰","亚","次"},0))</f>
        <v>sub</v>
      </c>
      <c r="I1922" s="21">
        <f>MATCH(E1922,{"知识体","知识域","知识区","知识主题","知识点"},0)-1</f>
        <v>4</v>
      </c>
      <c r="J1922" s="21">
        <f>MATCH(F1922,{"超","恰","亚","次"},0)-1</f>
        <v>2</v>
      </c>
      <c r="K1922" s="21" t="str">
        <f t="shared" si="245"/>
        <v>政治</v>
      </c>
      <c r="L1922" s="26" t="s">
        <v>2703</v>
      </c>
      <c r="M1922" s="23"/>
      <c r="N1922" s="23"/>
      <c r="O1922" s="24" t="str">
        <f t="shared" si="247"/>
        <v xml:space="preserve">
  - 
    name:  世界观、人生观、价值观是人们文化素养的核心和标志
    title:  世界观、人生观、价值观是人们文化素养的核心和标志
    description: 
    koLyro: point
    koLyri:  sub
    son: </v>
      </c>
      <c r="P1922" s="27" t="str">
        <f t="shared" si="246"/>
        <v xml:space="preserve">
            - 
              name:  世界观、人生观、价值观是人们文化素养的核心和标志
              title:  世界观、人生观、价值观是人们文化素养的核心和标志
              description: 
              koLyro: point
              koLyri:  sub
              son: </v>
      </c>
    </row>
    <row r="1923" spans="1:16" ht="15" customHeight="1">
      <c r="A1923" s="20">
        <f t="shared" si="240"/>
        <v>4</v>
      </c>
      <c r="B1923" s="21" t="str">
        <f t="shared" si="241"/>
        <v>知识点</v>
      </c>
      <c r="C1923" s="21" t="str">
        <f t="shared" si="242"/>
        <v>文化塑造人生</v>
      </c>
      <c r="D1923" s="21" t="str">
        <f>IFERROR(IF(I1923=1,INDEX( {"chinese","english","math","physics","chemistry","biology","politics","history","geography"},MATCH(C1923,{"语文","英语","数学","物理","化学","生物","政治","历史","地理"},0)),IF(I1923=2,INDEX(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1923,{"单项选择","阅读理解","信息匹配","完形填空","短文填空","单句填空","短文改错","单句改错","句型转换","翻译短语","翻译句子","词汇/短语及固搭","完成句子","听力"},0)),"")), "")</f>
        <v/>
      </c>
      <c r="E1923" s="21" t="str">
        <f t="shared" si="243"/>
        <v>知识点</v>
      </c>
      <c r="F1923" s="21" t="str">
        <f t="shared" si="244"/>
        <v>恰</v>
      </c>
      <c r="G1923" s="21" t="str">
        <f>INDEX( {"body","discipline","area","topic","point"},MATCH(E1923,{"知识体","知识域","知识区","知识主题","知识点"},0))</f>
        <v>point</v>
      </c>
      <c r="H1923" s="21" t="str">
        <f>INDEX( {"super","just","sub","infras"},MATCH(F1923,{"超","恰","亚","次"},0))</f>
        <v>just</v>
      </c>
      <c r="I1923" s="21">
        <f>MATCH(E1923,{"知识体","知识域","知识区","知识主题","知识点"},0)-1</f>
        <v>4</v>
      </c>
      <c r="J1923" s="21">
        <f>MATCH(F1923,{"超","恰","亚","次"},0)-1</f>
        <v>1</v>
      </c>
      <c r="K1923" s="21" t="str">
        <f t="shared" si="245"/>
        <v>政治</v>
      </c>
      <c r="L1923" s="26" t="s">
        <v>2704</v>
      </c>
      <c r="M1923" s="23"/>
      <c r="N1923" s="23"/>
      <c r="O1923" s="24" t="str">
        <f t="shared" si="247"/>
        <v xml:space="preserve">
  - 
    name:  文化塑造人生
    title:  文化塑造人生
    description: 
    koLyro: point
    koLyri:  just
    son: </v>
      </c>
      <c r="P1923" s="27" t="str">
        <f t="shared" si="246"/>
        <v xml:space="preserve">
          - 
            name:  文化塑造人生
            title:  文化塑造人生
            description: 
            koLyro: point
            koLyri:  just
            son: </v>
      </c>
    </row>
    <row r="1924" spans="1:16" ht="15" customHeight="1">
      <c r="A1924" s="20">
        <f t="shared" si="240"/>
        <v>5</v>
      </c>
      <c r="B1924" s="21" t="str">
        <f t="shared" si="241"/>
        <v>知识亚点</v>
      </c>
      <c r="C1924" s="21" t="str">
        <f t="shared" si="242"/>
        <v>优秀文化对人的作用</v>
      </c>
      <c r="D1924" s="21" t="str">
        <f>IFERROR(IF(I1924=1,INDEX( {"chinese","english","math","physics","chemistry","biology","politics","history","geography"},MATCH(C1924,{"语文","英语","数学","物理","化学","生物","政治","历史","地理"},0)),IF(I1924=2,INDEX(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1924,{"单项选择","阅读理解","信息匹配","完形填空","短文填空","单句填空","短文改错","单句改错","句型转换","翻译短语","翻译句子","词汇/短语及固搭","完成句子","听力"},0)),"")), "")</f>
        <v/>
      </c>
      <c r="E1924" s="21" t="str">
        <f t="shared" si="243"/>
        <v>知识点</v>
      </c>
      <c r="F1924" s="21" t="str">
        <f t="shared" si="244"/>
        <v>亚</v>
      </c>
      <c r="G1924" s="21" t="str">
        <f>INDEX( {"body","discipline","area","topic","point"},MATCH(E1924,{"知识体","知识域","知识区","知识主题","知识点"},0))</f>
        <v>point</v>
      </c>
      <c r="H1924" s="21" t="str">
        <f>INDEX( {"super","just","sub","infras"},MATCH(F1924,{"超","恰","亚","次"},0))</f>
        <v>sub</v>
      </c>
      <c r="I1924" s="21">
        <f>MATCH(E1924,{"知识体","知识域","知识区","知识主题","知识点"},0)-1</f>
        <v>4</v>
      </c>
      <c r="J1924" s="21">
        <f>MATCH(F1924,{"超","恰","亚","次"},0)-1</f>
        <v>2</v>
      </c>
      <c r="K1924" s="21" t="str">
        <f t="shared" si="245"/>
        <v>政治</v>
      </c>
      <c r="L1924" s="26" t="s">
        <v>2705</v>
      </c>
      <c r="M1924" s="23"/>
      <c r="N1924" s="23"/>
      <c r="O1924" s="24" t="str">
        <f t="shared" si="247"/>
        <v xml:space="preserve">
  - 
    name:  优秀文化对人的作用
    title:  优秀文化对人的作用
    description: 
    koLyro: point
    koLyri:  sub
    son: </v>
      </c>
      <c r="P1924" s="27" t="str">
        <f t="shared" si="246"/>
        <v xml:space="preserve">
            - 
              name:  优秀文化对人的作用
              title:  优秀文化对人的作用
              description: 
              koLyro: point
              koLyri:  sub
              son: </v>
      </c>
    </row>
    <row r="1925" spans="1:16" ht="15" customHeight="1">
      <c r="A1925" s="20">
        <f t="shared" ref="A1925:A1988" si="248">IFERROR(FIND("├",L1925),0)</f>
        <v>5</v>
      </c>
      <c r="B1925" s="21" t="str">
        <f t="shared" ref="B1925:B1988" si="249">MID(L1925,FIND("«",L1925)+1,FIND("»",L1925)-FIND("«",L1925)-1)</f>
        <v>知识亚点</v>
      </c>
      <c r="C1925" s="21" t="str">
        <f t="shared" ref="C1925:C1988" si="250">RIGHT(L1925,LEN(L1925)-FIND("»",L1925))</f>
        <v>社会发展和人的发展之间的关系</v>
      </c>
      <c r="D1925" s="21" t="str">
        <f>IFERROR(IF(I1925=1,INDEX( {"chinese","english","math","physics","chemistry","biology","politics","history","geography"},MATCH(C1925,{"语文","英语","数学","物理","化学","生物","政治","历史","地理"},0)),IF(I1925=2,INDEX(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1925,{"单项选择","阅读理解","信息匹配","完形填空","短文填空","单句填空","短文改错","单句改错","句型转换","翻译短语","翻译句子","词汇/短语及固搭","完成句子","听力"},0)),"")), "")</f>
        <v/>
      </c>
      <c r="E1925" s="21" t="str">
        <f t="shared" ref="E1925:E1988" si="251">SUBSTITUTE(SUBSTITUTE(SUBSTITUTE(SUBSTITUTE(B1925,"超",""),"恰",""),"亚",""),"次","")</f>
        <v>知识点</v>
      </c>
      <c r="F1925" s="21" t="str">
        <f t="shared" ref="F1925:F1988" si="252">IF(IFERROR(FIND("超",B1925),-1)&gt;0,"超",  IF(IFERROR(FIND("亚",B1925),-1)&gt;0,"亚",   IF(IFERROR(FIND("次",B1925),-1)&gt;0,"次",    "恰"  )))</f>
        <v>亚</v>
      </c>
      <c r="G1925" s="21" t="str">
        <f>INDEX( {"body","discipline","area","topic","point"},MATCH(E1925,{"知识体","知识域","知识区","知识主题","知识点"},0))</f>
        <v>point</v>
      </c>
      <c r="H1925" s="21" t="str">
        <f>INDEX( {"super","just","sub","infras"},MATCH(F1925,{"超","恰","亚","次"},0))</f>
        <v>sub</v>
      </c>
      <c r="I1925" s="21">
        <f>MATCH(E1925,{"知识体","知识域","知识区","知识主题","知识点"},0)-1</f>
        <v>4</v>
      </c>
      <c r="J1925" s="21">
        <f>MATCH(F1925,{"超","恰","亚","次"},0)-1</f>
        <v>2</v>
      </c>
      <c r="K1925" s="21" t="str">
        <f t="shared" ref="K1925:K1988" si="253">IF(I1925=0,"",IF(I1925=1,C1925,K1924))</f>
        <v>政治</v>
      </c>
      <c r="L1925" s="26" t="s">
        <v>2706</v>
      </c>
      <c r="M1925" s="23"/>
      <c r="N1925" s="23"/>
      <c r="O1925" s="24" t="str">
        <f t="shared" si="247"/>
        <v xml:space="preserve">
  - 
    name:  社会发展和人的发展之间的关系
    title:  社会发展和人的发展之间的关系
    description: 
    koLyro: point
    koLyri:  sub
    son: </v>
      </c>
      <c r="P1925" s="27" t="str">
        <f t="shared" ref="P1925:P1988" si="254">SUBSTITUTE(O1925,CHAR(10),CHAR(10)&amp;REPT("  ",A1925))</f>
        <v xml:space="preserve">
            - 
              name:  社会发展和人的发展之间的关系
              title:  社会发展和人的发展之间的关系
              description: 
              koLyro: point
              koLyri:  sub
              son: </v>
      </c>
    </row>
    <row r="1926" spans="1:16" ht="15" customHeight="1">
      <c r="A1926" s="20">
        <f t="shared" si="248"/>
        <v>3</v>
      </c>
      <c r="B1926" s="21" t="str">
        <f t="shared" si="249"/>
        <v>知识主题</v>
      </c>
      <c r="C1926" s="21" t="str">
        <f t="shared" si="250"/>
        <v>综合探究 聚焦文化实力和竞争力</v>
      </c>
      <c r="D1926" s="21" t="str">
        <f>IFERROR(IF(I1926=1,INDEX( {"chinese","english","math","physics","chemistry","biology","politics","history","geography"},MATCH(C1926,{"语文","英语","数学","物理","化学","生物","政治","历史","地理"},0)),IF(I1926=2,INDEX(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1926,{"单项选择","阅读理解","信息匹配","完形填空","短文填空","单句填空","短文改错","单句改错","句型转换","翻译短语","翻译句子","词汇/短语及固搭","完成句子","听力"},0)),"")), "")</f>
        <v/>
      </c>
      <c r="E1926" s="21" t="str">
        <f t="shared" si="251"/>
        <v>知识主题</v>
      </c>
      <c r="F1926" s="21" t="str">
        <f t="shared" si="252"/>
        <v>恰</v>
      </c>
      <c r="G1926" s="21" t="str">
        <f>INDEX( {"body","discipline","area","topic","point"},MATCH(E1926,{"知识体","知识域","知识区","知识主题","知识点"},0))</f>
        <v>topic</v>
      </c>
      <c r="H1926" s="21" t="str">
        <f>INDEX( {"super","just","sub","infras"},MATCH(F1926,{"超","恰","亚","次"},0))</f>
        <v>just</v>
      </c>
      <c r="I1926" s="21">
        <f>MATCH(E1926,{"知识体","知识域","知识区","知识主题","知识点"},0)-1</f>
        <v>3</v>
      </c>
      <c r="J1926" s="21">
        <f>MATCH(F1926,{"超","恰","亚","次"},0)-1</f>
        <v>1</v>
      </c>
      <c r="K1926" s="21" t="str">
        <f t="shared" si="253"/>
        <v>政治</v>
      </c>
      <c r="L1926" s="26" t="s">
        <v>2707</v>
      </c>
      <c r="M1926" s="23"/>
      <c r="N1926" s="23"/>
      <c r="O1926" s="24" t="str">
        <f t="shared" si="247"/>
        <v xml:space="preserve">
  - 
    name:  综合探究 聚焦文化实力和竞争力
    title:  综合探究 聚焦文化实力和竞争力
    description: 
    koLyro: topic
    koLyri:  just
    son: </v>
      </c>
      <c r="P1926" s="27" t="str">
        <f t="shared" si="254"/>
        <v xml:space="preserve">
        - 
          name:  综合探究 聚焦文化实力和竞争力
          title:  综合探究 聚焦文化实力和竞争力
          description: 
          koLyro: topic
          koLyri:  just
          son: </v>
      </c>
    </row>
    <row r="1927" spans="1:16" ht="15" customHeight="1">
      <c r="A1927" s="20">
        <f t="shared" si="248"/>
        <v>4</v>
      </c>
      <c r="B1927" s="21" t="str">
        <f t="shared" si="249"/>
        <v>知识点</v>
      </c>
      <c r="C1927" s="21" t="str">
        <f t="shared" si="250"/>
        <v>文化与综合国力</v>
      </c>
      <c r="D1927" s="21" t="str">
        <f>IFERROR(IF(I1927=1,INDEX( {"chinese","english","math","physics","chemistry","biology","politics","history","geography"},MATCH(C1927,{"语文","英语","数学","物理","化学","生物","政治","历史","地理"},0)),IF(I1927=2,INDEX(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1927,{"单项选择","阅读理解","信息匹配","完形填空","短文填空","单句填空","短文改错","单句改错","句型转换","翻译短语","翻译句子","词汇/短语及固搭","完成句子","听力"},0)),"")), "")</f>
        <v/>
      </c>
      <c r="E1927" s="21" t="str">
        <f t="shared" si="251"/>
        <v>知识点</v>
      </c>
      <c r="F1927" s="21" t="str">
        <f t="shared" si="252"/>
        <v>恰</v>
      </c>
      <c r="G1927" s="21" t="str">
        <f>INDEX( {"body","discipline","area","topic","point"},MATCH(E1927,{"知识体","知识域","知识区","知识主题","知识点"},0))</f>
        <v>point</v>
      </c>
      <c r="H1927" s="21" t="str">
        <f>INDEX( {"super","just","sub","infras"},MATCH(F1927,{"超","恰","亚","次"},0))</f>
        <v>just</v>
      </c>
      <c r="I1927" s="21">
        <f>MATCH(E1927,{"知识体","知识域","知识区","知识主题","知识点"},0)-1</f>
        <v>4</v>
      </c>
      <c r="J1927" s="21">
        <f>MATCH(F1927,{"超","恰","亚","次"},0)-1</f>
        <v>1</v>
      </c>
      <c r="K1927" s="21" t="str">
        <f t="shared" si="253"/>
        <v>政治</v>
      </c>
      <c r="L1927" s="26" t="s">
        <v>2708</v>
      </c>
      <c r="M1927" s="23"/>
      <c r="N1927" s="23"/>
      <c r="O1927" s="24" t="str">
        <f t="shared" si="247"/>
        <v xml:space="preserve">
  - 
    name:  文化与综合国力
    title:  文化与综合国力
    description: 
    koLyro: point
    koLyri:  just
    son: </v>
      </c>
      <c r="P1927" s="27" t="str">
        <f t="shared" si="254"/>
        <v xml:space="preserve">
          - 
            name:  文化与综合国力
            title:  文化与综合国力
            description: 
            koLyro: point
            koLyri:  just
            son: </v>
      </c>
    </row>
    <row r="1928" spans="1:16" ht="15" customHeight="1">
      <c r="A1928" s="20">
        <f t="shared" si="248"/>
        <v>4</v>
      </c>
      <c r="B1928" s="21" t="str">
        <f t="shared" si="249"/>
        <v>知识点</v>
      </c>
      <c r="C1928" s="21" t="str">
        <f t="shared" si="250"/>
        <v>提高我国的文化实力和竞争力</v>
      </c>
      <c r="D1928" s="21" t="str">
        <f>IFERROR(IF(I1928=1,INDEX( {"chinese","english","math","physics","chemistry","biology","politics","history","geography"},MATCH(C1928,{"语文","英语","数学","物理","化学","生物","政治","历史","地理"},0)),IF(I1928=2,INDEX(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1928,{"单项选择","阅读理解","信息匹配","完形填空","短文填空","单句填空","短文改错","单句改错","句型转换","翻译短语","翻译句子","词汇/短语及固搭","完成句子","听力"},0)),"")), "")</f>
        <v/>
      </c>
      <c r="E1928" s="21" t="str">
        <f t="shared" si="251"/>
        <v>知识点</v>
      </c>
      <c r="F1928" s="21" t="str">
        <f t="shared" si="252"/>
        <v>恰</v>
      </c>
      <c r="G1928" s="21" t="str">
        <f>INDEX( {"body","discipline","area","topic","point"},MATCH(E1928,{"知识体","知识域","知识区","知识主题","知识点"},0))</f>
        <v>point</v>
      </c>
      <c r="H1928" s="21" t="str">
        <f>INDEX( {"super","just","sub","infras"},MATCH(F1928,{"超","恰","亚","次"},0))</f>
        <v>just</v>
      </c>
      <c r="I1928" s="21">
        <f>MATCH(E1928,{"知识体","知识域","知识区","知识主题","知识点"},0)-1</f>
        <v>4</v>
      </c>
      <c r="J1928" s="21">
        <f>MATCH(F1928,{"超","恰","亚","次"},0)-1</f>
        <v>1</v>
      </c>
      <c r="K1928" s="21" t="str">
        <f t="shared" si="253"/>
        <v>政治</v>
      </c>
      <c r="L1928" s="26" t="s">
        <v>2709</v>
      </c>
      <c r="M1928" s="23"/>
      <c r="N1928" s="23"/>
      <c r="O1928" s="24" t="str">
        <f t="shared" si="247"/>
        <v xml:space="preserve">
  - 
    name:  提高我国的文化实力和竞争力
    title:  提高我国的文化实力和竞争力
    description: 
    koLyro: point
    koLyri:  just
    son: </v>
      </c>
      <c r="P1928" s="27" t="str">
        <f t="shared" si="254"/>
        <v xml:space="preserve">
          - 
            name:  提高我国的文化实力和竞争力
            title:  提高我国的文化实力和竞争力
            description: 
            koLyro: point
            koLyri:  just
            son: </v>
      </c>
    </row>
    <row r="1929" spans="1:16" ht="15" customHeight="1">
      <c r="A1929" s="20">
        <f t="shared" si="248"/>
        <v>2</v>
      </c>
      <c r="B1929" s="21" t="str">
        <f t="shared" si="249"/>
        <v>知识区</v>
      </c>
      <c r="C1929" s="21" t="str">
        <f t="shared" si="250"/>
        <v>文化生活2.文化传承与创新</v>
      </c>
      <c r="D1929" s="21" t="str">
        <f>IFERROR(IF(I1929=1,INDEX( {"chinese","english","math","physics","chemistry","biology","politics","history","geography"},MATCH(C1929,{"语文","英语","数学","物理","化学","生物","政治","历史","地理"},0)),IF(I1929=2,INDEX(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1929,{"单项选择","阅读理解","信息匹配","完形填空","短文填空","单句填空","短文改错","单句改错","句型转换","翻译短语","翻译句子","词汇/短语及固搭","完成句子","听力"},0)),"")), "")</f>
        <v/>
      </c>
      <c r="E1929" s="21" t="str">
        <f t="shared" si="251"/>
        <v>知识区</v>
      </c>
      <c r="F1929" s="21" t="str">
        <f t="shared" si="252"/>
        <v>恰</v>
      </c>
      <c r="G1929" s="21" t="str">
        <f>INDEX( {"body","discipline","area","topic","point"},MATCH(E1929,{"知识体","知识域","知识区","知识主题","知识点"},0))</f>
        <v>area</v>
      </c>
      <c r="H1929" s="21" t="str">
        <f>INDEX( {"super","just","sub","infras"},MATCH(F1929,{"超","恰","亚","次"},0))</f>
        <v>just</v>
      </c>
      <c r="I1929" s="21">
        <f>MATCH(E1929,{"知识体","知识域","知识区","知识主题","知识点"},0)-1</f>
        <v>2</v>
      </c>
      <c r="J1929" s="21">
        <f>MATCH(F1929,{"超","恰","亚","次"},0)-1</f>
        <v>1</v>
      </c>
      <c r="K1929" s="21" t="str">
        <f t="shared" si="253"/>
        <v>政治</v>
      </c>
      <c r="L1929" s="26" t="s">
        <v>5141</v>
      </c>
      <c r="M1929" s="23"/>
      <c r="N1929" s="23"/>
      <c r="O1929" s="24" t="str">
        <f t="shared" si="247"/>
        <v xml:space="preserve">
  - 
    name:  文化生活2.文化传承与创新
    title:  文化生活2.文化传承与创新
    description: 
    koLyro: area
    koLyri:  just
    son: </v>
      </c>
      <c r="P1929" s="27" t="str">
        <f t="shared" si="254"/>
        <v xml:space="preserve">
      - 
        name:  文化生活2.文化传承与创新
        title:  文化生活2.文化传承与创新
        description: 
        koLyro: area
        koLyri:  just
        son: </v>
      </c>
    </row>
    <row r="1930" spans="1:16" ht="15" customHeight="1">
      <c r="A1930" s="20">
        <f t="shared" si="248"/>
        <v>3</v>
      </c>
      <c r="B1930" s="21" t="str">
        <f t="shared" si="249"/>
        <v>知识主题</v>
      </c>
      <c r="C1930" s="21" t="str">
        <f t="shared" si="250"/>
        <v>3.3文化的多样性与文化传播</v>
      </c>
      <c r="D1930" s="21" t="str">
        <f>IFERROR(IF(I1930=1,INDEX( {"chinese","english","math","physics","chemistry","biology","politics","history","geography"},MATCH(C1930,{"语文","英语","数学","物理","化学","生物","政治","历史","地理"},0)),IF(I1930=2,INDEX(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1930,{"单项选择","阅读理解","信息匹配","完形填空","短文填空","单句填空","短文改错","单句改错","句型转换","翻译短语","翻译句子","词汇/短语及固搭","完成句子","听力"},0)),"")), "")</f>
        <v/>
      </c>
      <c r="E1930" s="21" t="str">
        <f t="shared" si="251"/>
        <v>知识主题</v>
      </c>
      <c r="F1930" s="21" t="str">
        <f t="shared" si="252"/>
        <v>恰</v>
      </c>
      <c r="G1930" s="21" t="str">
        <f>INDEX( {"body","discipline","area","topic","point"},MATCH(E1930,{"知识体","知识域","知识区","知识主题","知识点"},0))</f>
        <v>topic</v>
      </c>
      <c r="H1930" s="21" t="str">
        <f>INDEX( {"super","just","sub","infras"},MATCH(F1930,{"超","恰","亚","次"},0))</f>
        <v>just</v>
      </c>
      <c r="I1930" s="21">
        <f>MATCH(E1930,{"知识体","知识域","知识区","知识主题","知识点"},0)-1</f>
        <v>3</v>
      </c>
      <c r="J1930" s="21">
        <f>MATCH(F1930,{"超","恰","亚","次"},0)-1</f>
        <v>1</v>
      </c>
      <c r="K1930" s="21" t="str">
        <f t="shared" si="253"/>
        <v>政治</v>
      </c>
      <c r="L1930" s="26" t="s">
        <v>5142</v>
      </c>
      <c r="M1930" s="23"/>
      <c r="N1930" s="23"/>
      <c r="O1930" s="24" t="str">
        <f t="shared" si="247"/>
        <v xml:space="preserve">
  - 
    name:  3.3文化的多样性与文化传播
    title:  3.3文化的多样性与文化传播
    description: 
    koLyro: topic
    koLyri:  just
    son: </v>
      </c>
      <c r="P1930" s="27" t="str">
        <f t="shared" si="254"/>
        <v xml:space="preserve">
        - 
          name:  3.3文化的多样性与文化传播
          title:  3.3文化的多样性与文化传播
          description: 
          koLyro: topic
          koLyri:  just
          son: </v>
      </c>
    </row>
    <row r="1931" spans="1:16" ht="15" customHeight="1">
      <c r="A1931" s="20">
        <f t="shared" si="248"/>
        <v>4</v>
      </c>
      <c r="B1931" s="21" t="str">
        <f t="shared" si="249"/>
        <v>知识点</v>
      </c>
      <c r="C1931" s="21" t="str">
        <f t="shared" si="250"/>
        <v>世界文化的多样性</v>
      </c>
      <c r="D1931" s="21" t="str">
        <f>IFERROR(IF(I1931=1,INDEX( {"chinese","english","math","physics","chemistry","biology","politics","history","geography"},MATCH(C1931,{"语文","英语","数学","物理","化学","生物","政治","历史","地理"},0)),IF(I1931=2,INDEX(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1931,{"单项选择","阅读理解","信息匹配","完形填空","短文填空","单句填空","短文改错","单句改错","句型转换","翻译短语","翻译句子","词汇/短语及固搭","完成句子","听力"},0)),"")), "")</f>
        <v/>
      </c>
      <c r="E1931" s="21" t="str">
        <f t="shared" si="251"/>
        <v>知识点</v>
      </c>
      <c r="F1931" s="21" t="str">
        <f t="shared" si="252"/>
        <v>恰</v>
      </c>
      <c r="G1931" s="21" t="str">
        <f>INDEX( {"body","discipline","area","topic","point"},MATCH(E1931,{"知识体","知识域","知识区","知识主题","知识点"},0))</f>
        <v>point</v>
      </c>
      <c r="H1931" s="21" t="str">
        <f>INDEX( {"super","just","sub","infras"},MATCH(F1931,{"超","恰","亚","次"},0))</f>
        <v>just</v>
      </c>
      <c r="I1931" s="21">
        <f>MATCH(E1931,{"知识体","知识域","知识区","知识主题","知识点"},0)-1</f>
        <v>4</v>
      </c>
      <c r="J1931" s="21">
        <f>MATCH(F1931,{"超","恰","亚","次"},0)-1</f>
        <v>1</v>
      </c>
      <c r="K1931" s="21" t="str">
        <f t="shared" si="253"/>
        <v>政治</v>
      </c>
      <c r="L1931" s="26" t="s">
        <v>2710</v>
      </c>
      <c r="M1931" s="23"/>
      <c r="N1931" s="23"/>
      <c r="O1931" s="24" t="str">
        <f t="shared" si="247"/>
        <v xml:space="preserve">
  - 
    name:  世界文化的多样性
    title:  世界文化的多样性
    description: 
    koLyro: point
    koLyri:  just
    son: </v>
      </c>
      <c r="P1931" s="27" t="str">
        <f t="shared" si="254"/>
        <v xml:space="preserve">
          - 
            name:  世界文化的多样性
            title:  世界文化的多样性
            description: 
            koLyro: point
            koLyri:  just
            son: </v>
      </c>
    </row>
    <row r="1932" spans="1:16" ht="15" customHeight="1">
      <c r="A1932" s="20">
        <f t="shared" si="248"/>
        <v>5</v>
      </c>
      <c r="B1932" s="21" t="str">
        <f t="shared" si="249"/>
        <v>知识亚点</v>
      </c>
      <c r="C1932" s="21" t="str">
        <f t="shared" si="250"/>
        <v>文化多样的性主要表现</v>
      </c>
      <c r="D1932" s="21" t="str">
        <f>IFERROR(IF(I1932=1,INDEX( {"chinese","english","math","physics","chemistry","biology","politics","history","geography"},MATCH(C1932,{"语文","英语","数学","物理","化学","生物","政治","历史","地理"},0)),IF(I1932=2,INDEX(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1932,{"单项选择","阅读理解","信息匹配","完形填空","短文填空","单句填空","短文改错","单句改错","句型转换","翻译短语","翻译句子","词汇/短语及固搭","完成句子","听力"},0)),"")), "")</f>
        <v/>
      </c>
      <c r="E1932" s="21" t="str">
        <f t="shared" si="251"/>
        <v>知识点</v>
      </c>
      <c r="F1932" s="21" t="str">
        <f t="shared" si="252"/>
        <v>亚</v>
      </c>
      <c r="G1932" s="21" t="str">
        <f>INDEX( {"body","discipline","area","topic","point"},MATCH(E1932,{"知识体","知识域","知识区","知识主题","知识点"},0))</f>
        <v>point</v>
      </c>
      <c r="H1932" s="21" t="str">
        <f>INDEX( {"super","just","sub","infras"},MATCH(F1932,{"超","恰","亚","次"},0))</f>
        <v>sub</v>
      </c>
      <c r="I1932" s="21">
        <f>MATCH(E1932,{"知识体","知识域","知识区","知识主题","知识点"},0)-1</f>
        <v>4</v>
      </c>
      <c r="J1932" s="21">
        <f>MATCH(F1932,{"超","恰","亚","次"},0)-1</f>
        <v>2</v>
      </c>
      <c r="K1932" s="21" t="str">
        <f t="shared" si="253"/>
        <v>政治</v>
      </c>
      <c r="L1932" s="26" t="s">
        <v>2711</v>
      </c>
      <c r="M1932" s="23"/>
      <c r="N1932" s="23"/>
      <c r="O1932" s="24" t="str">
        <f t="shared" si="247"/>
        <v xml:space="preserve">
  - 
    name:  文化多样的性主要表现
    title:  文化多样的性主要表现
    description: 
    koLyro: point
    koLyri:  sub
    son: </v>
      </c>
      <c r="P1932" s="27" t="str">
        <f t="shared" si="254"/>
        <v xml:space="preserve">
            - 
              name:  文化多样的性主要表现
              title:  文化多样的性主要表现
              description: 
              koLyro: point
              koLyri:  sub
              son: </v>
      </c>
    </row>
    <row r="1933" spans="1:16" ht="15" customHeight="1">
      <c r="A1933" s="20">
        <f t="shared" si="248"/>
        <v>5</v>
      </c>
      <c r="B1933" s="21" t="str">
        <f t="shared" si="249"/>
        <v>知识亚点</v>
      </c>
      <c r="C1933" s="21" t="str">
        <f t="shared" si="250"/>
        <v>文化是民族的,又是世界的</v>
      </c>
      <c r="D1933" s="21" t="str">
        <f>IFERROR(IF(I1933=1,INDEX( {"chinese","english","math","physics","chemistry","biology","politics","history","geography"},MATCH(C1933,{"语文","英语","数学","物理","化学","生物","政治","历史","地理"},0)),IF(I1933=2,INDEX(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1933,{"单项选择","阅读理解","信息匹配","完形填空","短文填空","单句填空","短文改错","单句改错","句型转换","翻译短语","翻译句子","词汇/短语及固搭","完成句子","听力"},0)),"")), "")</f>
        <v/>
      </c>
      <c r="E1933" s="21" t="str">
        <f t="shared" si="251"/>
        <v>知识点</v>
      </c>
      <c r="F1933" s="21" t="str">
        <f t="shared" si="252"/>
        <v>亚</v>
      </c>
      <c r="G1933" s="21" t="str">
        <f>INDEX( {"body","discipline","area","topic","point"},MATCH(E1933,{"知识体","知识域","知识区","知识主题","知识点"},0))</f>
        <v>point</v>
      </c>
      <c r="H1933" s="21" t="str">
        <f>INDEX( {"super","just","sub","infras"},MATCH(F1933,{"超","恰","亚","次"},0))</f>
        <v>sub</v>
      </c>
      <c r="I1933" s="21">
        <f>MATCH(E1933,{"知识体","知识域","知识区","知识主题","知识点"},0)-1</f>
        <v>4</v>
      </c>
      <c r="J1933" s="21">
        <f>MATCH(F1933,{"超","恰","亚","次"},0)-1</f>
        <v>2</v>
      </c>
      <c r="K1933" s="21" t="str">
        <f t="shared" si="253"/>
        <v>政治</v>
      </c>
      <c r="L1933" s="26" t="s">
        <v>2712</v>
      </c>
      <c r="M1933" s="23"/>
      <c r="N1933" s="23"/>
      <c r="O1933" s="24" t="str">
        <f t="shared" si="247"/>
        <v xml:space="preserve">
  - 
    name:  文化是民族的,又是世界的
    title:  文化是民族的,又是世界的
    description: 
    koLyro: point
    koLyri:  sub
    son: </v>
      </c>
      <c r="P1933" s="27" t="str">
        <f t="shared" si="254"/>
        <v xml:space="preserve">
            - 
              name:  文化是民族的,又是世界的
              title:  文化是民族的,又是世界的
              description: 
              koLyro: point
              koLyri:  sub
              son: </v>
      </c>
    </row>
    <row r="1934" spans="1:16" ht="15" customHeight="1">
      <c r="A1934" s="20">
        <f t="shared" si="248"/>
        <v>5</v>
      </c>
      <c r="B1934" s="21" t="str">
        <f t="shared" si="249"/>
        <v>知识亚点</v>
      </c>
      <c r="C1934" s="21" t="str">
        <f t="shared" si="250"/>
        <v>对待文化的多样性的态度和原则</v>
      </c>
      <c r="D1934" s="21" t="str">
        <f>IFERROR(IF(I1934=1,INDEX( {"chinese","english","math","physics","chemistry","biology","politics","history","geography"},MATCH(C1934,{"语文","英语","数学","物理","化学","生物","政治","历史","地理"},0)),IF(I1934=2,INDEX(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1934,{"单项选择","阅读理解","信息匹配","完形填空","短文填空","单句填空","短文改错","单句改错","句型转换","翻译短语","翻译句子","词汇/短语及固搭","完成句子","听力"},0)),"")), "")</f>
        <v/>
      </c>
      <c r="E1934" s="21" t="str">
        <f t="shared" si="251"/>
        <v>知识点</v>
      </c>
      <c r="F1934" s="21" t="str">
        <f t="shared" si="252"/>
        <v>亚</v>
      </c>
      <c r="G1934" s="21" t="str">
        <f>INDEX( {"body","discipline","area","topic","point"},MATCH(E1934,{"知识体","知识域","知识区","知识主题","知识点"},0))</f>
        <v>point</v>
      </c>
      <c r="H1934" s="21" t="str">
        <f>INDEX( {"super","just","sub","infras"},MATCH(F1934,{"超","恰","亚","次"},0))</f>
        <v>sub</v>
      </c>
      <c r="I1934" s="21">
        <f>MATCH(E1934,{"知识体","知识域","知识区","知识主题","知识点"},0)-1</f>
        <v>4</v>
      </c>
      <c r="J1934" s="21">
        <f>MATCH(F1934,{"超","恰","亚","次"},0)-1</f>
        <v>2</v>
      </c>
      <c r="K1934" s="21" t="str">
        <f t="shared" si="253"/>
        <v>政治</v>
      </c>
      <c r="L1934" s="26" t="s">
        <v>2713</v>
      </c>
      <c r="M1934" s="23"/>
      <c r="N1934" s="23"/>
      <c r="O1934" s="24" t="str">
        <f t="shared" si="247"/>
        <v xml:space="preserve">
  - 
    name:  对待文化的多样性的态度和原则
    title:  对待文化的多样性的态度和原则
    description: 
    koLyro: point
    koLyri:  sub
    son: </v>
      </c>
      <c r="P1934" s="27" t="str">
        <f t="shared" si="254"/>
        <v xml:space="preserve">
            - 
              name:  对待文化的多样性的态度和原则
              title:  对待文化的多样性的态度和原则
              description: 
              koLyro: point
              koLyri:  sub
              son: </v>
      </c>
    </row>
    <row r="1935" spans="1:16" ht="15" customHeight="1">
      <c r="A1935" s="20">
        <f t="shared" si="248"/>
        <v>4</v>
      </c>
      <c r="B1935" s="21" t="str">
        <f t="shared" si="249"/>
        <v>知识点</v>
      </c>
      <c r="C1935" s="21" t="str">
        <f t="shared" si="250"/>
        <v>文化在交流中传播</v>
      </c>
      <c r="D1935" s="21" t="str">
        <f>IFERROR(IF(I1935=1,INDEX( {"chinese","english","math","physics","chemistry","biology","politics","history","geography"},MATCH(C1935,{"语文","英语","数学","物理","化学","生物","政治","历史","地理"},0)),IF(I1935=2,INDEX(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1935,{"单项选择","阅读理解","信息匹配","完形填空","短文填空","单句填空","短文改错","单句改错","句型转换","翻译短语","翻译句子","词汇/短语及固搭","完成句子","听力"},0)),"")), "")</f>
        <v/>
      </c>
      <c r="E1935" s="21" t="str">
        <f t="shared" si="251"/>
        <v>知识点</v>
      </c>
      <c r="F1935" s="21" t="str">
        <f t="shared" si="252"/>
        <v>恰</v>
      </c>
      <c r="G1935" s="21" t="str">
        <f>INDEX( {"body","discipline","area","topic","point"},MATCH(E1935,{"知识体","知识域","知识区","知识主题","知识点"},0))</f>
        <v>point</v>
      </c>
      <c r="H1935" s="21" t="str">
        <f>INDEX( {"super","just","sub","infras"},MATCH(F1935,{"超","恰","亚","次"},0))</f>
        <v>just</v>
      </c>
      <c r="I1935" s="21">
        <f>MATCH(E1935,{"知识体","知识域","知识区","知识主题","知识点"},0)-1</f>
        <v>4</v>
      </c>
      <c r="J1935" s="21">
        <f>MATCH(F1935,{"超","恰","亚","次"},0)-1</f>
        <v>1</v>
      </c>
      <c r="K1935" s="21" t="str">
        <f t="shared" si="253"/>
        <v>政治</v>
      </c>
      <c r="L1935" s="26" t="s">
        <v>2714</v>
      </c>
      <c r="M1935" s="23"/>
      <c r="N1935" s="23"/>
      <c r="O1935" s="24" t="str">
        <f t="shared" si="247"/>
        <v xml:space="preserve">
  - 
    name:  文化在交流中传播
    title:  文化在交流中传播
    description: 
    koLyro: point
    koLyri:  just
    son: </v>
      </c>
      <c r="P1935" s="27" t="str">
        <f t="shared" si="254"/>
        <v xml:space="preserve">
          - 
            name:  文化在交流中传播
            title:  文化在交流中传播
            description: 
            koLyro: point
            koLyri:  just
            son: </v>
      </c>
    </row>
    <row r="1936" spans="1:16" ht="15" customHeight="1">
      <c r="A1936" s="20">
        <f t="shared" si="248"/>
        <v>5</v>
      </c>
      <c r="B1936" s="21" t="str">
        <f t="shared" si="249"/>
        <v>知识亚点</v>
      </c>
      <c r="C1936" s="21" t="str">
        <f t="shared" si="250"/>
        <v>文化传播的含义</v>
      </c>
      <c r="D1936" s="21" t="str">
        <f>IFERROR(IF(I1936=1,INDEX( {"chinese","english","math","physics","chemistry","biology","politics","history","geography"},MATCH(C1936,{"语文","英语","数学","物理","化学","生物","政治","历史","地理"},0)),IF(I1936=2,INDEX(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1936,{"单项选择","阅读理解","信息匹配","完形填空","短文填空","单句填空","短文改错","单句改错","句型转换","翻译短语","翻译句子","词汇/短语及固搭","完成句子","听力"},0)),"")), "")</f>
        <v/>
      </c>
      <c r="E1936" s="21" t="str">
        <f t="shared" si="251"/>
        <v>知识点</v>
      </c>
      <c r="F1936" s="21" t="str">
        <f t="shared" si="252"/>
        <v>亚</v>
      </c>
      <c r="G1936" s="21" t="str">
        <f>INDEX( {"body","discipline","area","topic","point"},MATCH(E1936,{"知识体","知识域","知识区","知识主题","知识点"},0))</f>
        <v>point</v>
      </c>
      <c r="H1936" s="21" t="str">
        <f>INDEX( {"super","just","sub","infras"},MATCH(F1936,{"超","恰","亚","次"},0))</f>
        <v>sub</v>
      </c>
      <c r="I1936" s="21">
        <f>MATCH(E1936,{"知识体","知识域","知识区","知识主题","知识点"},0)-1</f>
        <v>4</v>
      </c>
      <c r="J1936" s="21">
        <f>MATCH(F1936,{"超","恰","亚","次"},0)-1</f>
        <v>2</v>
      </c>
      <c r="K1936" s="21" t="str">
        <f t="shared" si="253"/>
        <v>政治</v>
      </c>
      <c r="L1936" s="26" t="s">
        <v>2715</v>
      </c>
      <c r="M1936" s="23"/>
      <c r="N1936" s="23"/>
      <c r="O1936" s="24" t="str">
        <f t="shared" si="247"/>
        <v xml:space="preserve">
  - 
    name:  文化传播的含义
    title:  文化传播的含义
    description: 
    koLyro: point
    koLyri:  sub
    son: </v>
      </c>
      <c r="P1936" s="27" t="str">
        <f t="shared" si="254"/>
        <v xml:space="preserve">
            - 
              name:  文化传播的含义
              title:  文化传播的含义
              description: 
              koLyro: point
              koLyri:  sub
              son: </v>
      </c>
    </row>
    <row r="1937" spans="1:16" ht="15" customHeight="1">
      <c r="A1937" s="20">
        <f t="shared" si="248"/>
        <v>5</v>
      </c>
      <c r="B1937" s="21" t="str">
        <f t="shared" si="249"/>
        <v>知识亚点</v>
      </c>
      <c r="C1937" s="21" t="str">
        <f t="shared" si="250"/>
        <v>文化传播的途径</v>
      </c>
      <c r="D1937" s="21" t="str">
        <f>IFERROR(IF(I1937=1,INDEX( {"chinese","english","math","physics","chemistry","biology","politics","history","geography"},MATCH(C1937,{"语文","英语","数学","物理","化学","生物","政治","历史","地理"},0)),IF(I1937=2,INDEX(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1937,{"单项选择","阅读理解","信息匹配","完形填空","短文填空","单句填空","短文改错","单句改错","句型转换","翻译短语","翻译句子","词汇/短语及固搭","完成句子","听力"},0)),"")), "")</f>
        <v/>
      </c>
      <c r="E1937" s="21" t="str">
        <f t="shared" si="251"/>
        <v>知识点</v>
      </c>
      <c r="F1937" s="21" t="str">
        <f t="shared" si="252"/>
        <v>亚</v>
      </c>
      <c r="G1937" s="21" t="str">
        <f>INDEX( {"body","discipline","area","topic","point"},MATCH(E1937,{"知识体","知识域","知识区","知识主题","知识点"},0))</f>
        <v>point</v>
      </c>
      <c r="H1937" s="21" t="str">
        <f>INDEX( {"super","just","sub","infras"},MATCH(F1937,{"超","恰","亚","次"},0))</f>
        <v>sub</v>
      </c>
      <c r="I1937" s="21">
        <f>MATCH(E1937,{"知识体","知识域","知识区","知识主题","知识点"},0)-1</f>
        <v>4</v>
      </c>
      <c r="J1937" s="21">
        <f>MATCH(F1937,{"超","恰","亚","次"},0)-1</f>
        <v>2</v>
      </c>
      <c r="K1937" s="21" t="str">
        <f t="shared" si="253"/>
        <v>政治</v>
      </c>
      <c r="L1937" s="26" t="s">
        <v>2716</v>
      </c>
      <c r="M1937" s="23"/>
      <c r="N1937" s="23"/>
      <c r="O1937" s="24" t="str">
        <f t="shared" si="247"/>
        <v xml:space="preserve">
  - 
    name:  文化传播的途径
    title:  文化传播的途径
    description: 
    koLyro: point
    koLyri:  sub
    son: </v>
      </c>
      <c r="P1937" s="27" t="str">
        <f t="shared" si="254"/>
        <v xml:space="preserve">
            - 
              name:  文化传播的途径
              title:  文化传播的途径
              description: 
              koLyro: point
              koLyri:  sub
              son: </v>
      </c>
    </row>
    <row r="1938" spans="1:16" ht="15" customHeight="1">
      <c r="A1938" s="20">
        <f t="shared" si="248"/>
        <v>5</v>
      </c>
      <c r="B1938" s="21" t="str">
        <f t="shared" si="249"/>
        <v>知识亚点</v>
      </c>
      <c r="C1938" s="21" t="str">
        <f t="shared" si="250"/>
        <v>文化传播的手段</v>
      </c>
      <c r="D1938" s="21" t="str">
        <f>IFERROR(IF(I1938=1,INDEX( {"chinese","english","math","physics","chemistry","biology","politics","history","geography"},MATCH(C1938,{"语文","英语","数学","物理","化学","生物","政治","历史","地理"},0)),IF(I1938=2,INDEX(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1938,{"单项选择","阅读理解","信息匹配","完形填空","短文填空","单句填空","短文改错","单句改错","句型转换","翻译短语","翻译句子","词汇/短语及固搭","完成句子","听力"},0)),"")), "")</f>
        <v/>
      </c>
      <c r="E1938" s="21" t="str">
        <f t="shared" si="251"/>
        <v>知识点</v>
      </c>
      <c r="F1938" s="21" t="str">
        <f t="shared" si="252"/>
        <v>亚</v>
      </c>
      <c r="G1938" s="21" t="str">
        <f>INDEX( {"body","discipline","area","topic","point"},MATCH(E1938,{"知识体","知识域","知识区","知识主题","知识点"},0))</f>
        <v>point</v>
      </c>
      <c r="H1938" s="21" t="str">
        <f>INDEX( {"super","just","sub","infras"},MATCH(F1938,{"超","恰","亚","次"},0))</f>
        <v>sub</v>
      </c>
      <c r="I1938" s="21">
        <f>MATCH(E1938,{"知识体","知识域","知识区","知识主题","知识点"},0)-1</f>
        <v>4</v>
      </c>
      <c r="J1938" s="21">
        <f>MATCH(F1938,{"超","恰","亚","次"},0)-1</f>
        <v>2</v>
      </c>
      <c r="K1938" s="21" t="str">
        <f t="shared" si="253"/>
        <v>政治</v>
      </c>
      <c r="L1938" s="26" t="s">
        <v>2717</v>
      </c>
      <c r="M1938" s="23"/>
      <c r="N1938" s="23"/>
      <c r="O1938" s="24" t="str">
        <f t="shared" si="247"/>
        <v xml:space="preserve">
  - 
    name:  文化传播的手段
    title:  文化传播的手段
    description: 
    koLyro: point
    koLyri:  sub
    son: </v>
      </c>
      <c r="P1938" s="27" t="str">
        <f t="shared" si="254"/>
        <v xml:space="preserve">
            - 
              name:  文化传播的手段
              title:  文化传播的手段
              description: 
              koLyro: point
              koLyri:  sub
              son: </v>
      </c>
    </row>
    <row r="1939" spans="1:16" ht="15" customHeight="1">
      <c r="A1939" s="20">
        <f t="shared" si="248"/>
        <v>5</v>
      </c>
      <c r="B1939" s="21" t="str">
        <f t="shared" si="249"/>
        <v>知识亚点</v>
      </c>
      <c r="C1939" s="21" t="str">
        <f t="shared" si="250"/>
        <v>文化交流的意义</v>
      </c>
      <c r="D1939" s="21" t="str">
        <f>IFERROR(IF(I1939=1,INDEX( {"chinese","english","math","physics","chemistry","biology","politics","history","geography"},MATCH(C1939,{"语文","英语","数学","物理","化学","生物","政治","历史","地理"},0)),IF(I1939=2,INDEX(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1939,{"单项选择","阅读理解","信息匹配","完形填空","短文填空","单句填空","短文改错","单句改错","句型转换","翻译短语","翻译句子","词汇/短语及固搭","完成句子","听力"},0)),"")), "")</f>
        <v/>
      </c>
      <c r="E1939" s="21" t="str">
        <f t="shared" si="251"/>
        <v>知识点</v>
      </c>
      <c r="F1939" s="21" t="str">
        <f t="shared" si="252"/>
        <v>亚</v>
      </c>
      <c r="G1939" s="21" t="str">
        <f>INDEX( {"body","discipline","area","topic","point"},MATCH(E1939,{"知识体","知识域","知识区","知识主题","知识点"},0))</f>
        <v>point</v>
      </c>
      <c r="H1939" s="21" t="str">
        <f>INDEX( {"super","just","sub","infras"},MATCH(F1939,{"超","恰","亚","次"},0))</f>
        <v>sub</v>
      </c>
      <c r="I1939" s="21">
        <f>MATCH(E1939,{"知识体","知识域","知识区","知识主题","知识点"},0)-1</f>
        <v>4</v>
      </c>
      <c r="J1939" s="21">
        <f>MATCH(F1939,{"超","恰","亚","次"},0)-1</f>
        <v>2</v>
      </c>
      <c r="K1939" s="21" t="str">
        <f t="shared" si="253"/>
        <v>政治</v>
      </c>
      <c r="L1939" s="26" t="s">
        <v>2718</v>
      </c>
      <c r="M1939" s="23"/>
      <c r="N1939" s="23"/>
      <c r="O1939" s="24" t="str">
        <f t="shared" si="247"/>
        <v xml:space="preserve">
  - 
    name:  文化交流的意义
    title:  文化交流的意义
    description: 
    koLyro: point
    koLyri:  sub
    son: </v>
      </c>
      <c r="P1939" s="27" t="str">
        <f t="shared" si="254"/>
        <v xml:space="preserve">
            - 
              name:  文化交流的意义
              title:  文化交流的意义
              description: 
              koLyro: point
              koLyri:  sub
              son: </v>
      </c>
    </row>
    <row r="1940" spans="1:16" ht="15" customHeight="1">
      <c r="A1940" s="20">
        <f t="shared" si="248"/>
        <v>3</v>
      </c>
      <c r="B1940" s="21" t="str">
        <f t="shared" si="249"/>
        <v>知识主题</v>
      </c>
      <c r="C1940" s="21" t="str">
        <f t="shared" si="250"/>
        <v>3.4文化的继承性与文化发展</v>
      </c>
      <c r="D1940" s="21" t="str">
        <f>IFERROR(IF(I1940=1,INDEX( {"chinese","english","math","physics","chemistry","biology","politics","history","geography"},MATCH(C1940,{"语文","英语","数学","物理","化学","生物","政治","历史","地理"},0)),IF(I1940=2,INDEX(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1940,{"单项选择","阅读理解","信息匹配","完形填空","短文填空","单句填空","短文改错","单句改错","句型转换","翻译短语","翻译句子","词汇/短语及固搭","完成句子","听力"},0)),"")), "")</f>
        <v/>
      </c>
      <c r="E1940" s="21" t="str">
        <f t="shared" si="251"/>
        <v>知识主题</v>
      </c>
      <c r="F1940" s="21" t="str">
        <f t="shared" si="252"/>
        <v>恰</v>
      </c>
      <c r="G1940" s="21" t="str">
        <f>INDEX( {"body","discipline","area","topic","point"},MATCH(E1940,{"知识体","知识域","知识区","知识主题","知识点"},0))</f>
        <v>topic</v>
      </c>
      <c r="H1940" s="21" t="str">
        <f>INDEX( {"super","just","sub","infras"},MATCH(F1940,{"超","恰","亚","次"},0))</f>
        <v>just</v>
      </c>
      <c r="I1940" s="21">
        <f>MATCH(E1940,{"知识体","知识域","知识区","知识主题","知识点"},0)-1</f>
        <v>3</v>
      </c>
      <c r="J1940" s="21">
        <f>MATCH(F1940,{"超","恰","亚","次"},0)-1</f>
        <v>1</v>
      </c>
      <c r="K1940" s="21" t="str">
        <f t="shared" si="253"/>
        <v>政治</v>
      </c>
      <c r="L1940" s="26" t="s">
        <v>5143</v>
      </c>
      <c r="M1940" s="23"/>
      <c r="N1940" s="23"/>
      <c r="O1940" s="24" t="str">
        <f t="shared" si="247"/>
        <v xml:space="preserve">
  - 
    name:  3.4文化的继承性与文化发展
    title:  3.4文化的继承性与文化发展
    description: 
    koLyro: topic
    koLyri:  just
    son: </v>
      </c>
      <c r="P1940" s="27" t="str">
        <f t="shared" si="254"/>
        <v xml:space="preserve">
        - 
          name:  3.4文化的继承性与文化发展
          title:  3.4文化的继承性与文化发展
          description: 
          koLyro: topic
          koLyri:  just
          son: </v>
      </c>
    </row>
    <row r="1941" spans="1:16" ht="15" customHeight="1">
      <c r="A1941" s="20">
        <f t="shared" si="248"/>
        <v>4</v>
      </c>
      <c r="B1941" s="21" t="str">
        <f t="shared" si="249"/>
        <v>知识点</v>
      </c>
      <c r="C1941" s="21" t="str">
        <f t="shared" si="250"/>
        <v>传统文化的继承</v>
      </c>
      <c r="D1941" s="21" t="str">
        <f>IFERROR(IF(I1941=1,INDEX( {"chinese","english","math","physics","chemistry","biology","politics","history","geography"},MATCH(C1941,{"语文","英语","数学","物理","化学","生物","政治","历史","地理"},0)),IF(I1941=2,INDEX(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1941,{"单项选择","阅读理解","信息匹配","完形填空","短文填空","单句填空","短文改错","单句改错","句型转换","翻译短语","翻译句子","词汇/短语及固搭","完成句子","听力"},0)),"")), "")</f>
        <v/>
      </c>
      <c r="E1941" s="21" t="str">
        <f t="shared" si="251"/>
        <v>知识点</v>
      </c>
      <c r="F1941" s="21" t="str">
        <f t="shared" si="252"/>
        <v>恰</v>
      </c>
      <c r="G1941" s="21" t="str">
        <f>INDEX( {"body","discipline","area","topic","point"},MATCH(E1941,{"知识体","知识域","知识区","知识主题","知识点"},0))</f>
        <v>point</v>
      </c>
      <c r="H1941" s="21" t="str">
        <f>INDEX( {"super","just","sub","infras"},MATCH(F1941,{"超","恰","亚","次"},0))</f>
        <v>just</v>
      </c>
      <c r="I1941" s="21">
        <f>MATCH(E1941,{"知识体","知识域","知识区","知识主题","知识点"},0)-1</f>
        <v>4</v>
      </c>
      <c r="J1941" s="21">
        <f>MATCH(F1941,{"超","恰","亚","次"},0)-1</f>
        <v>1</v>
      </c>
      <c r="K1941" s="21" t="str">
        <f t="shared" si="253"/>
        <v>政治</v>
      </c>
      <c r="L1941" s="26" t="s">
        <v>2719</v>
      </c>
      <c r="M1941" s="23"/>
      <c r="N1941" s="23"/>
      <c r="O1941" s="24" t="str">
        <f t="shared" si="247"/>
        <v xml:space="preserve">
  - 
    name:  传统文化的继承
    title:  传统文化的继承
    description: 
    koLyro: point
    koLyri:  just
    son: </v>
      </c>
      <c r="P1941" s="27" t="str">
        <f t="shared" si="254"/>
        <v xml:space="preserve">
          - 
            name:  传统文化的继承
            title:  传统文化的继承
            description: 
            koLyro: point
            koLyri:  just
            son: </v>
      </c>
    </row>
    <row r="1942" spans="1:16" ht="15" customHeight="1">
      <c r="A1942" s="20">
        <f t="shared" si="248"/>
        <v>5</v>
      </c>
      <c r="B1942" s="21" t="str">
        <f t="shared" si="249"/>
        <v>知识亚点</v>
      </c>
      <c r="C1942" s="21" t="str">
        <f t="shared" si="250"/>
        <v>传统文化的含义</v>
      </c>
      <c r="D1942" s="21" t="str">
        <f>IFERROR(IF(I1942=1,INDEX( {"chinese","english","math","physics","chemistry","biology","politics","history","geography"},MATCH(C1942,{"语文","英语","数学","物理","化学","生物","政治","历史","地理"},0)),IF(I1942=2,INDEX(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1942,{"单项选择","阅读理解","信息匹配","完形填空","短文填空","单句填空","短文改错","单句改错","句型转换","翻译短语","翻译句子","词汇/短语及固搭","完成句子","听力"},0)),"")), "")</f>
        <v/>
      </c>
      <c r="E1942" s="21" t="str">
        <f t="shared" si="251"/>
        <v>知识点</v>
      </c>
      <c r="F1942" s="21" t="str">
        <f t="shared" si="252"/>
        <v>亚</v>
      </c>
      <c r="G1942" s="21" t="str">
        <f>INDEX( {"body","discipline","area","topic","point"},MATCH(E1942,{"知识体","知识域","知识区","知识主题","知识点"},0))</f>
        <v>point</v>
      </c>
      <c r="H1942" s="21" t="str">
        <f>INDEX( {"super","just","sub","infras"},MATCH(F1942,{"超","恰","亚","次"},0))</f>
        <v>sub</v>
      </c>
      <c r="I1942" s="21">
        <f>MATCH(E1942,{"知识体","知识域","知识区","知识主题","知识点"},0)-1</f>
        <v>4</v>
      </c>
      <c r="J1942" s="21">
        <f>MATCH(F1942,{"超","恰","亚","次"},0)-1</f>
        <v>2</v>
      </c>
      <c r="K1942" s="21" t="str">
        <f t="shared" si="253"/>
        <v>政治</v>
      </c>
      <c r="L1942" s="26" t="s">
        <v>2720</v>
      </c>
      <c r="M1942" s="23"/>
      <c r="N1942" s="23"/>
      <c r="O1942" s="24" t="str">
        <f t="shared" si="247"/>
        <v xml:space="preserve">
  - 
    name:  传统文化的含义
    title:  传统文化的含义
    description: 
    koLyro: point
    koLyri:  sub
    son: </v>
      </c>
      <c r="P1942" s="27" t="str">
        <f t="shared" si="254"/>
        <v xml:space="preserve">
            - 
              name:  传统文化的含义
              title:  传统文化的含义
              description: 
              koLyro: point
              koLyri:  sub
              son: </v>
      </c>
    </row>
    <row r="1943" spans="1:16" ht="15" customHeight="1">
      <c r="A1943" s="20">
        <f t="shared" si="248"/>
        <v>5</v>
      </c>
      <c r="B1943" s="21" t="str">
        <f t="shared" si="249"/>
        <v>知识亚点</v>
      </c>
      <c r="C1943" s="21" t="str">
        <f t="shared" si="250"/>
        <v>文化继承性的表现</v>
      </c>
      <c r="D1943" s="21" t="str">
        <f>IFERROR(IF(I1943=1,INDEX( {"chinese","english","math","physics","chemistry","biology","politics","history","geography"},MATCH(C1943,{"语文","英语","数学","物理","化学","生物","政治","历史","地理"},0)),IF(I1943=2,INDEX(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1943,{"单项选择","阅读理解","信息匹配","完形填空","短文填空","单句填空","短文改错","单句改错","句型转换","翻译短语","翻译句子","词汇/短语及固搭","完成句子","听力"},0)),"")), "")</f>
        <v/>
      </c>
      <c r="E1943" s="21" t="str">
        <f t="shared" si="251"/>
        <v>知识点</v>
      </c>
      <c r="F1943" s="21" t="str">
        <f t="shared" si="252"/>
        <v>亚</v>
      </c>
      <c r="G1943" s="21" t="str">
        <f>INDEX( {"body","discipline","area","topic","point"},MATCH(E1943,{"知识体","知识域","知识区","知识主题","知识点"},0))</f>
        <v>point</v>
      </c>
      <c r="H1943" s="21" t="str">
        <f>INDEX( {"super","just","sub","infras"},MATCH(F1943,{"超","恰","亚","次"},0))</f>
        <v>sub</v>
      </c>
      <c r="I1943" s="21">
        <f>MATCH(E1943,{"知识体","知识域","知识区","知识主题","知识点"},0)-1</f>
        <v>4</v>
      </c>
      <c r="J1943" s="21">
        <f>MATCH(F1943,{"超","恰","亚","次"},0)-1</f>
        <v>2</v>
      </c>
      <c r="K1943" s="21" t="str">
        <f t="shared" si="253"/>
        <v>政治</v>
      </c>
      <c r="L1943" s="26" t="s">
        <v>2721</v>
      </c>
      <c r="M1943" s="23"/>
      <c r="N1943" s="23"/>
      <c r="O1943" s="24" t="str">
        <f t="shared" si="247"/>
        <v xml:space="preserve">
  - 
    name:  文化继承性的表现
    title:  文化继承性的表现
    description: 
    koLyro: point
    koLyri:  sub
    son: </v>
      </c>
      <c r="P1943" s="27" t="str">
        <f t="shared" si="254"/>
        <v xml:space="preserve">
            - 
              name:  文化继承性的表现
              title:  文化继承性的表现
              description: 
              koLyro: point
              koLyri:  sub
              son: </v>
      </c>
    </row>
    <row r="1944" spans="1:16" ht="15" customHeight="1">
      <c r="A1944" s="20">
        <f t="shared" si="248"/>
        <v>5</v>
      </c>
      <c r="B1944" s="21" t="str">
        <f t="shared" si="249"/>
        <v>知识亚点</v>
      </c>
      <c r="C1944" s="21" t="str">
        <f t="shared" si="250"/>
        <v>传统文化的特点</v>
      </c>
      <c r="D1944" s="21" t="str">
        <f>IFERROR(IF(I1944=1,INDEX( {"chinese","english","math","physics","chemistry","biology","politics","history","geography"},MATCH(C1944,{"语文","英语","数学","物理","化学","生物","政治","历史","地理"},0)),IF(I1944=2,INDEX(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1944,{"单项选择","阅读理解","信息匹配","完形填空","短文填空","单句填空","短文改错","单句改错","句型转换","翻译短语","翻译句子","词汇/短语及固搭","完成句子","听力"},0)),"")), "")</f>
        <v/>
      </c>
      <c r="E1944" s="21" t="str">
        <f t="shared" si="251"/>
        <v>知识点</v>
      </c>
      <c r="F1944" s="21" t="str">
        <f t="shared" si="252"/>
        <v>亚</v>
      </c>
      <c r="G1944" s="21" t="str">
        <f>INDEX( {"body","discipline","area","topic","point"},MATCH(E1944,{"知识体","知识域","知识区","知识主题","知识点"},0))</f>
        <v>point</v>
      </c>
      <c r="H1944" s="21" t="str">
        <f>INDEX( {"super","just","sub","infras"},MATCH(F1944,{"超","恰","亚","次"},0))</f>
        <v>sub</v>
      </c>
      <c r="I1944" s="21">
        <f>MATCH(E1944,{"知识体","知识域","知识区","知识主题","知识点"},0)-1</f>
        <v>4</v>
      </c>
      <c r="J1944" s="21">
        <f>MATCH(F1944,{"超","恰","亚","次"},0)-1</f>
        <v>2</v>
      </c>
      <c r="K1944" s="21" t="str">
        <f t="shared" si="253"/>
        <v>政治</v>
      </c>
      <c r="L1944" s="26" t="s">
        <v>2722</v>
      </c>
      <c r="M1944" s="23"/>
      <c r="N1944" s="23"/>
      <c r="O1944" s="24" t="str">
        <f t="shared" si="247"/>
        <v xml:space="preserve">
  - 
    name:  传统文化的特点
    title:  传统文化的特点
    description: 
    koLyro: point
    koLyri:  sub
    son: </v>
      </c>
      <c r="P1944" s="27" t="str">
        <f t="shared" si="254"/>
        <v xml:space="preserve">
            - 
              name:  传统文化的特点
              title:  传统文化的特点
              description: 
              koLyro: point
              koLyri:  sub
              son: </v>
      </c>
    </row>
    <row r="1945" spans="1:16" ht="15" customHeight="1">
      <c r="A1945" s="20">
        <f t="shared" si="248"/>
        <v>5</v>
      </c>
      <c r="B1945" s="21" t="str">
        <f t="shared" si="249"/>
        <v>知识亚点</v>
      </c>
      <c r="C1945" s="21" t="str">
        <f t="shared" si="250"/>
        <v>传统文化的双重作用</v>
      </c>
      <c r="D1945" s="21" t="str">
        <f>IFERROR(IF(I1945=1,INDEX( {"chinese","english","math","physics","chemistry","biology","politics","history","geography"},MATCH(C1945,{"语文","英语","数学","物理","化学","生物","政治","历史","地理"},0)),IF(I1945=2,INDEX(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1945,{"单项选择","阅读理解","信息匹配","完形填空","短文填空","单句填空","短文改错","单句改错","句型转换","翻译短语","翻译句子","词汇/短语及固搭","完成句子","听力"},0)),"")), "")</f>
        <v/>
      </c>
      <c r="E1945" s="21" t="str">
        <f t="shared" si="251"/>
        <v>知识点</v>
      </c>
      <c r="F1945" s="21" t="str">
        <f t="shared" si="252"/>
        <v>亚</v>
      </c>
      <c r="G1945" s="21" t="str">
        <f>INDEX( {"body","discipline","area","topic","point"},MATCH(E1945,{"知识体","知识域","知识区","知识主题","知识点"},0))</f>
        <v>point</v>
      </c>
      <c r="H1945" s="21" t="str">
        <f>INDEX( {"super","just","sub","infras"},MATCH(F1945,{"超","恰","亚","次"},0))</f>
        <v>sub</v>
      </c>
      <c r="I1945" s="21">
        <f>MATCH(E1945,{"知识体","知识域","知识区","知识主题","知识点"},0)-1</f>
        <v>4</v>
      </c>
      <c r="J1945" s="21">
        <f>MATCH(F1945,{"超","恰","亚","次"},0)-1</f>
        <v>2</v>
      </c>
      <c r="K1945" s="21" t="str">
        <f t="shared" si="253"/>
        <v>政治</v>
      </c>
      <c r="L1945" s="26" t="s">
        <v>2723</v>
      </c>
      <c r="M1945" s="23"/>
      <c r="N1945" s="23"/>
      <c r="O1945" s="24" t="str">
        <f t="shared" si="247"/>
        <v xml:space="preserve">
  - 
    name:  传统文化的双重作用
    title:  传统文化的双重作用
    description: 
    koLyro: point
    koLyri:  sub
    son: </v>
      </c>
      <c r="P1945" s="27" t="str">
        <f t="shared" si="254"/>
        <v xml:space="preserve">
            - 
              name:  传统文化的双重作用
              title:  传统文化的双重作用
              description: 
              koLyro: point
              koLyri:  sub
              son: </v>
      </c>
    </row>
    <row r="1946" spans="1:16" ht="15" customHeight="1">
      <c r="A1946" s="20">
        <f t="shared" si="248"/>
        <v>5</v>
      </c>
      <c r="B1946" s="21" t="str">
        <f t="shared" si="249"/>
        <v>知识亚点</v>
      </c>
      <c r="C1946" s="21" t="str">
        <f t="shared" si="250"/>
        <v>正确对待传统文化</v>
      </c>
      <c r="D1946" s="21" t="str">
        <f>IFERROR(IF(I1946=1,INDEX( {"chinese","english","math","physics","chemistry","biology","politics","history","geography"},MATCH(C1946,{"语文","英语","数学","物理","化学","生物","政治","历史","地理"},0)),IF(I1946=2,INDEX(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1946,{"单项选择","阅读理解","信息匹配","完形填空","短文填空","单句填空","短文改错","单句改错","句型转换","翻译短语","翻译句子","词汇/短语及固搭","完成句子","听力"},0)),"")), "")</f>
        <v/>
      </c>
      <c r="E1946" s="21" t="str">
        <f t="shared" si="251"/>
        <v>知识点</v>
      </c>
      <c r="F1946" s="21" t="str">
        <f t="shared" si="252"/>
        <v>亚</v>
      </c>
      <c r="G1946" s="21" t="str">
        <f>INDEX( {"body","discipline","area","topic","point"},MATCH(E1946,{"知识体","知识域","知识区","知识主题","知识点"},0))</f>
        <v>point</v>
      </c>
      <c r="H1946" s="21" t="str">
        <f>INDEX( {"super","just","sub","infras"},MATCH(F1946,{"超","恰","亚","次"},0))</f>
        <v>sub</v>
      </c>
      <c r="I1946" s="21">
        <f>MATCH(E1946,{"知识体","知识域","知识区","知识主题","知识点"},0)-1</f>
        <v>4</v>
      </c>
      <c r="J1946" s="21">
        <f>MATCH(F1946,{"超","恰","亚","次"},0)-1</f>
        <v>2</v>
      </c>
      <c r="K1946" s="21" t="str">
        <f t="shared" si="253"/>
        <v>政治</v>
      </c>
      <c r="L1946" s="26" t="s">
        <v>2724</v>
      </c>
      <c r="M1946" s="23"/>
      <c r="N1946" s="23"/>
      <c r="O1946" s="24" t="str">
        <f t="shared" si="247"/>
        <v xml:space="preserve">
  - 
    name:  正确对待传统文化
    title:  正确对待传统文化
    description: 
    koLyro: point
    koLyri:  sub
    son: </v>
      </c>
      <c r="P1946" s="27" t="str">
        <f t="shared" si="254"/>
        <v xml:space="preserve">
            - 
              name:  正确对待传统文化
              title:  正确对待传统文化
              description: 
              koLyro: point
              koLyri:  sub
              son: </v>
      </c>
    </row>
    <row r="1947" spans="1:16" ht="15" customHeight="1">
      <c r="A1947" s="20">
        <f t="shared" si="248"/>
        <v>4</v>
      </c>
      <c r="B1947" s="21" t="str">
        <f t="shared" si="249"/>
        <v>知识点</v>
      </c>
      <c r="C1947" s="21" t="str">
        <f t="shared" si="250"/>
        <v>文化在继承中发展</v>
      </c>
      <c r="D1947" s="21" t="str">
        <f>IFERROR(IF(I1947=1,INDEX( {"chinese","english","math","physics","chemistry","biology","politics","history","geography"},MATCH(C1947,{"语文","英语","数学","物理","化学","生物","政治","历史","地理"},0)),IF(I1947=2,INDEX(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1947,{"单项选择","阅读理解","信息匹配","完形填空","短文填空","单句填空","短文改错","单句改错","句型转换","翻译短语","翻译句子","词汇/短语及固搭","完成句子","听力"},0)),"")), "")</f>
        <v/>
      </c>
      <c r="E1947" s="21" t="str">
        <f t="shared" si="251"/>
        <v>知识点</v>
      </c>
      <c r="F1947" s="21" t="str">
        <f t="shared" si="252"/>
        <v>恰</v>
      </c>
      <c r="G1947" s="21" t="str">
        <f>INDEX( {"body","discipline","area","topic","point"},MATCH(E1947,{"知识体","知识域","知识区","知识主题","知识点"},0))</f>
        <v>point</v>
      </c>
      <c r="H1947" s="21" t="str">
        <f>INDEX( {"super","just","sub","infras"},MATCH(F1947,{"超","恰","亚","次"},0))</f>
        <v>just</v>
      </c>
      <c r="I1947" s="21">
        <f>MATCH(E1947,{"知识体","知识域","知识区","知识主题","知识点"},0)-1</f>
        <v>4</v>
      </c>
      <c r="J1947" s="21">
        <f>MATCH(F1947,{"超","恰","亚","次"},0)-1</f>
        <v>1</v>
      </c>
      <c r="K1947" s="21" t="str">
        <f t="shared" si="253"/>
        <v>政治</v>
      </c>
      <c r="L1947" s="26" t="s">
        <v>2725</v>
      </c>
      <c r="M1947" s="23"/>
      <c r="N1947" s="23"/>
      <c r="O1947" s="24" t="str">
        <f t="shared" si="247"/>
        <v xml:space="preserve">
  - 
    name:  文化在继承中发展
    title:  文化在继承中发展
    description: 
    koLyro: point
    koLyri:  just
    son: </v>
      </c>
      <c r="P1947" s="27" t="str">
        <f t="shared" si="254"/>
        <v xml:space="preserve">
          - 
            name:  文化在继承中发展
            title:  文化在继承中发展
            description: 
            koLyro: point
            koLyri:  just
            son: </v>
      </c>
    </row>
    <row r="1948" spans="1:16" ht="15" customHeight="1">
      <c r="A1948" s="20">
        <f t="shared" si="248"/>
        <v>5</v>
      </c>
      <c r="B1948" s="21" t="str">
        <f t="shared" si="249"/>
        <v>知识亚点</v>
      </c>
      <c r="C1948" s="21" t="str">
        <f t="shared" si="250"/>
        <v>文化的继承和发展的关系</v>
      </c>
      <c r="D1948" s="21" t="str">
        <f>IFERROR(IF(I1948=1,INDEX( {"chinese","english","math","physics","chemistry","biology","politics","history","geography"},MATCH(C1948,{"语文","英语","数学","物理","化学","生物","政治","历史","地理"},0)),IF(I1948=2,INDEX(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1948,{"单项选择","阅读理解","信息匹配","完形填空","短文填空","单句填空","短文改错","单句改错","句型转换","翻译短语","翻译句子","词汇/短语及固搭","完成句子","听力"},0)),"")), "")</f>
        <v/>
      </c>
      <c r="E1948" s="21" t="str">
        <f t="shared" si="251"/>
        <v>知识点</v>
      </c>
      <c r="F1948" s="21" t="str">
        <f t="shared" si="252"/>
        <v>亚</v>
      </c>
      <c r="G1948" s="21" t="str">
        <f>INDEX( {"body","discipline","area","topic","point"},MATCH(E1948,{"知识体","知识域","知识区","知识主题","知识点"},0))</f>
        <v>point</v>
      </c>
      <c r="H1948" s="21" t="str">
        <f>INDEX( {"super","just","sub","infras"},MATCH(F1948,{"超","恰","亚","次"},0))</f>
        <v>sub</v>
      </c>
      <c r="I1948" s="21">
        <f>MATCH(E1948,{"知识体","知识域","知识区","知识主题","知识点"},0)-1</f>
        <v>4</v>
      </c>
      <c r="J1948" s="21">
        <f>MATCH(F1948,{"超","恰","亚","次"},0)-1</f>
        <v>2</v>
      </c>
      <c r="K1948" s="21" t="str">
        <f t="shared" si="253"/>
        <v>政治</v>
      </c>
      <c r="L1948" s="26" t="s">
        <v>2726</v>
      </c>
      <c r="M1948" s="23"/>
      <c r="N1948" s="23"/>
      <c r="O1948" s="24" t="str">
        <f t="shared" si="247"/>
        <v xml:space="preserve">
  - 
    name:  文化的继承和发展的关系
    title:  文化的继承和发展的关系
    description: 
    koLyro: point
    koLyri:  sub
    son: </v>
      </c>
      <c r="P1948" s="27" t="str">
        <f t="shared" si="254"/>
        <v xml:space="preserve">
            - 
              name:  文化的继承和发展的关系
              title:  文化的继承和发展的关系
              description: 
              koLyro: point
              koLyri:  sub
              son: </v>
      </c>
    </row>
    <row r="1949" spans="1:16" ht="15" customHeight="1">
      <c r="A1949" s="20">
        <f t="shared" si="248"/>
        <v>5</v>
      </c>
      <c r="B1949" s="21" t="str">
        <f t="shared" si="249"/>
        <v>知识亚点</v>
      </c>
      <c r="C1949" s="21" t="str">
        <f t="shared" si="250"/>
        <v>影响文化发展的重要因素</v>
      </c>
      <c r="D1949" s="21" t="str">
        <f>IFERROR(IF(I1949=1,INDEX( {"chinese","english","math","physics","chemistry","biology","politics","history","geography"},MATCH(C1949,{"语文","英语","数学","物理","化学","生物","政治","历史","地理"},0)),IF(I1949=2,INDEX(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1949,{"单项选择","阅读理解","信息匹配","完形填空","短文填空","单句填空","短文改错","单句改错","句型转换","翻译短语","翻译句子","词汇/短语及固搭","完成句子","听力"},0)),"")), "")</f>
        <v/>
      </c>
      <c r="E1949" s="21" t="str">
        <f t="shared" si="251"/>
        <v>知识点</v>
      </c>
      <c r="F1949" s="21" t="str">
        <f t="shared" si="252"/>
        <v>亚</v>
      </c>
      <c r="G1949" s="21" t="str">
        <f>INDEX( {"body","discipline","area","topic","point"},MATCH(E1949,{"知识体","知识域","知识区","知识主题","知识点"},0))</f>
        <v>point</v>
      </c>
      <c r="H1949" s="21" t="str">
        <f>INDEX( {"super","just","sub","infras"},MATCH(F1949,{"超","恰","亚","次"},0))</f>
        <v>sub</v>
      </c>
      <c r="I1949" s="21">
        <f>MATCH(E1949,{"知识体","知识域","知识区","知识主题","知识点"},0)-1</f>
        <v>4</v>
      </c>
      <c r="J1949" s="21">
        <f>MATCH(F1949,{"超","恰","亚","次"},0)-1</f>
        <v>2</v>
      </c>
      <c r="K1949" s="21" t="str">
        <f t="shared" si="253"/>
        <v>政治</v>
      </c>
      <c r="L1949" s="26" t="s">
        <v>2727</v>
      </c>
      <c r="M1949" s="23"/>
      <c r="N1949" s="23"/>
      <c r="O1949" s="24" t="str">
        <f t="shared" si="247"/>
        <v xml:space="preserve">
  - 
    name:  影响文化发展的重要因素
    title:  影响文化发展的重要因素
    description: 
    koLyro: point
    koLyri:  sub
    son: </v>
      </c>
      <c r="P1949" s="27" t="str">
        <f t="shared" si="254"/>
        <v xml:space="preserve">
            - 
              name:  影响文化发展的重要因素
              title:  影响文化发展的重要因素
              description: 
              koLyro: point
              koLyri:  sub
              son: </v>
      </c>
    </row>
    <row r="1950" spans="1:16" ht="15" customHeight="1">
      <c r="A1950" s="20">
        <f t="shared" si="248"/>
        <v>3</v>
      </c>
      <c r="B1950" s="21" t="str">
        <f t="shared" si="249"/>
        <v>知识主题</v>
      </c>
      <c r="C1950" s="21" t="str">
        <f t="shared" si="250"/>
        <v>3.5文化创新</v>
      </c>
      <c r="D1950" s="21" t="str">
        <f>IFERROR(IF(I1950=1,INDEX( {"chinese","english","math","physics","chemistry","biology","politics","history","geography"},MATCH(C1950,{"语文","英语","数学","物理","化学","生物","政治","历史","地理"},0)),IF(I1950=2,INDEX(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1950,{"单项选择","阅读理解","信息匹配","完形填空","短文填空","单句填空","短文改错","单句改错","句型转换","翻译短语","翻译句子","词汇/短语及固搭","完成句子","听力"},0)),"")), "")</f>
        <v/>
      </c>
      <c r="E1950" s="21" t="str">
        <f t="shared" si="251"/>
        <v>知识主题</v>
      </c>
      <c r="F1950" s="21" t="str">
        <f t="shared" si="252"/>
        <v>恰</v>
      </c>
      <c r="G1950" s="21" t="str">
        <f>INDEX( {"body","discipline","area","topic","point"},MATCH(E1950,{"知识体","知识域","知识区","知识主题","知识点"},0))</f>
        <v>topic</v>
      </c>
      <c r="H1950" s="21" t="str">
        <f>INDEX( {"super","just","sub","infras"},MATCH(F1950,{"超","恰","亚","次"},0))</f>
        <v>just</v>
      </c>
      <c r="I1950" s="21">
        <f>MATCH(E1950,{"知识体","知识域","知识区","知识主题","知识点"},0)-1</f>
        <v>3</v>
      </c>
      <c r="J1950" s="21">
        <f>MATCH(F1950,{"超","恰","亚","次"},0)-1</f>
        <v>1</v>
      </c>
      <c r="K1950" s="21" t="str">
        <f t="shared" si="253"/>
        <v>政治</v>
      </c>
      <c r="L1950" s="26" t="s">
        <v>5144</v>
      </c>
      <c r="M1950" s="23"/>
      <c r="N1950" s="23"/>
      <c r="O1950" s="24" t="str">
        <f t="shared" si="247"/>
        <v xml:space="preserve">
  - 
    name:  3.5文化创新
    title:  3.5文化创新
    description: 
    koLyro: topic
    koLyri:  just
    son: </v>
      </c>
      <c r="P1950" s="27" t="str">
        <f t="shared" si="254"/>
        <v xml:space="preserve">
        - 
          name:  3.5文化创新
          title:  3.5文化创新
          description: 
          koLyro: topic
          koLyri:  just
          son: </v>
      </c>
    </row>
    <row r="1951" spans="1:16" ht="15" customHeight="1">
      <c r="A1951" s="20">
        <f t="shared" si="248"/>
        <v>4</v>
      </c>
      <c r="B1951" s="21" t="str">
        <f t="shared" si="249"/>
        <v>知识点</v>
      </c>
      <c r="C1951" s="21" t="str">
        <f t="shared" si="250"/>
        <v>文化创新的源泉和作用</v>
      </c>
      <c r="D1951" s="21" t="str">
        <f>IFERROR(IF(I1951=1,INDEX( {"chinese","english","math","physics","chemistry","biology","politics","history","geography"},MATCH(C1951,{"语文","英语","数学","物理","化学","生物","政治","历史","地理"},0)),IF(I1951=2,INDEX(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1951,{"单项选择","阅读理解","信息匹配","完形填空","短文填空","单句填空","短文改错","单句改错","句型转换","翻译短语","翻译句子","词汇/短语及固搭","完成句子","听力"},0)),"")), "")</f>
        <v/>
      </c>
      <c r="E1951" s="21" t="str">
        <f t="shared" si="251"/>
        <v>知识点</v>
      </c>
      <c r="F1951" s="21" t="str">
        <f t="shared" si="252"/>
        <v>恰</v>
      </c>
      <c r="G1951" s="21" t="str">
        <f>INDEX( {"body","discipline","area","topic","point"},MATCH(E1951,{"知识体","知识域","知识区","知识主题","知识点"},0))</f>
        <v>point</v>
      </c>
      <c r="H1951" s="21" t="str">
        <f>INDEX( {"super","just","sub","infras"},MATCH(F1951,{"超","恰","亚","次"},0))</f>
        <v>just</v>
      </c>
      <c r="I1951" s="21">
        <f>MATCH(E1951,{"知识体","知识域","知识区","知识主题","知识点"},0)-1</f>
        <v>4</v>
      </c>
      <c r="J1951" s="21">
        <f>MATCH(F1951,{"超","恰","亚","次"},0)-1</f>
        <v>1</v>
      </c>
      <c r="K1951" s="21" t="str">
        <f t="shared" si="253"/>
        <v>政治</v>
      </c>
      <c r="L1951" s="26" t="s">
        <v>2728</v>
      </c>
      <c r="M1951" s="23"/>
      <c r="N1951" s="23"/>
      <c r="O1951" s="24" t="str">
        <f t="shared" si="247"/>
        <v xml:space="preserve">
  - 
    name:  文化创新的源泉和作用
    title:  文化创新的源泉和作用
    description: 
    koLyro: point
    koLyri:  just
    son: </v>
      </c>
      <c r="P1951" s="27" t="str">
        <f t="shared" si="254"/>
        <v xml:space="preserve">
          - 
            name:  文化创新的源泉和作用
            title:  文化创新的源泉和作用
            description: 
            koLyro: point
            koLyri:  just
            son: </v>
      </c>
    </row>
    <row r="1952" spans="1:16" ht="15" customHeight="1">
      <c r="A1952" s="20">
        <f t="shared" si="248"/>
        <v>5</v>
      </c>
      <c r="B1952" s="21" t="str">
        <f t="shared" si="249"/>
        <v>知识亚点</v>
      </c>
      <c r="C1952" s="21" t="str">
        <f t="shared" si="250"/>
        <v>文化发展的实质</v>
      </c>
      <c r="D1952" s="21" t="str">
        <f>IFERROR(IF(I1952=1,INDEX( {"chinese","english","math","physics","chemistry","biology","politics","history","geography"},MATCH(C1952,{"语文","英语","数学","物理","化学","生物","政治","历史","地理"},0)),IF(I1952=2,INDEX(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1952,{"单项选择","阅读理解","信息匹配","完形填空","短文填空","单句填空","短文改错","单句改错","句型转换","翻译短语","翻译句子","词汇/短语及固搭","完成句子","听力"},0)),"")), "")</f>
        <v/>
      </c>
      <c r="E1952" s="21" t="str">
        <f t="shared" si="251"/>
        <v>知识点</v>
      </c>
      <c r="F1952" s="21" t="str">
        <f t="shared" si="252"/>
        <v>亚</v>
      </c>
      <c r="G1952" s="21" t="str">
        <f>INDEX( {"body","discipline","area","topic","point"},MATCH(E1952,{"知识体","知识域","知识区","知识主题","知识点"},0))</f>
        <v>point</v>
      </c>
      <c r="H1952" s="21" t="str">
        <f>INDEX( {"super","just","sub","infras"},MATCH(F1952,{"超","恰","亚","次"},0))</f>
        <v>sub</v>
      </c>
      <c r="I1952" s="21">
        <f>MATCH(E1952,{"知识体","知识域","知识区","知识主题","知识点"},0)-1</f>
        <v>4</v>
      </c>
      <c r="J1952" s="21">
        <f>MATCH(F1952,{"超","恰","亚","次"},0)-1</f>
        <v>2</v>
      </c>
      <c r="K1952" s="21" t="str">
        <f t="shared" si="253"/>
        <v>政治</v>
      </c>
      <c r="L1952" s="26" t="s">
        <v>2729</v>
      </c>
      <c r="M1952" s="23"/>
      <c r="N1952" s="23"/>
      <c r="O1952" s="24" t="str">
        <f t="shared" ref="O1952:O2015" si="255">SUBSTITUTE(SUBSTITUTE(SUBSTITUTE(SUBSTITUTE($O$1,"NAME",IF(D1952="",C1952,D1952)),"TITLE",C1952),"KO_LYRO",G1952),"KO_LYRI",H1952)</f>
        <v xml:space="preserve">
  - 
    name:  文化发展的实质
    title:  文化发展的实质
    description: 
    koLyro: point
    koLyri:  sub
    son: </v>
      </c>
      <c r="P1952" s="27" t="str">
        <f t="shared" si="254"/>
        <v xml:space="preserve">
            - 
              name:  文化发展的实质
              title:  文化发展的实质
              description: 
              koLyro: point
              koLyri:  sub
              son: </v>
      </c>
    </row>
    <row r="1953" spans="1:16" ht="15" customHeight="1">
      <c r="A1953" s="20">
        <f t="shared" si="248"/>
        <v>5</v>
      </c>
      <c r="B1953" s="21" t="str">
        <f t="shared" si="249"/>
        <v>知识亚点</v>
      </c>
      <c r="C1953" s="21" t="str">
        <f t="shared" si="250"/>
        <v>文化创新的主体</v>
      </c>
      <c r="D1953" s="21" t="str">
        <f>IFERROR(IF(I1953=1,INDEX( {"chinese","english","math","physics","chemistry","biology","politics","history","geography"},MATCH(C1953,{"语文","英语","数学","物理","化学","生物","政治","历史","地理"},0)),IF(I1953=2,INDEX(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1953,{"单项选择","阅读理解","信息匹配","完形填空","短文填空","单句填空","短文改错","单句改错","句型转换","翻译短语","翻译句子","词汇/短语及固搭","完成句子","听力"},0)),"")), "")</f>
        <v/>
      </c>
      <c r="E1953" s="21" t="str">
        <f t="shared" si="251"/>
        <v>知识点</v>
      </c>
      <c r="F1953" s="21" t="str">
        <f t="shared" si="252"/>
        <v>亚</v>
      </c>
      <c r="G1953" s="21" t="str">
        <f>INDEX( {"body","discipline","area","topic","point"},MATCH(E1953,{"知识体","知识域","知识区","知识主题","知识点"},0))</f>
        <v>point</v>
      </c>
      <c r="H1953" s="21" t="str">
        <f>INDEX( {"super","just","sub","infras"},MATCH(F1953,{"超","恰","亚","次"},0))</f>
        <v>sub</v>
      </c>
      <c r="I1953" s="21">
        <f>MATCH(E1953,{"知识体","知识域","知识区","知识主题","知识点"},0)-1</f>
        <v>4</v>
      </c>
      <c r="J1953" s="21">
        <f>MATCH(F1953,{"超","恰","亚","次"},0)-1</f>
        <v>2</v>
      </c>
      <c r="K1953" s="21" t="str">
        <f t="shared" si="253"/>
        <v>政治</v>
      </c>
      <c r="L1953" s="26" t="s">
        <v>2730</v>
      </c>
      <c r="M1953" s="23"/>
      <c r="N1953" s="23"/>
      <c r="O1953" s="24" t="str">
        <f t="shared" si="255"/>
        <v xml:space="preserve">
  - 
    name:  文化创新的主体
    title:  文化创新的主体
    description: 
    koLyro: point
    koLyri:  sub
    son: </v>
      </c>
      <c r="P1953" s="27" t="str">
        <f t="shared" si="254"/>
        <v xml:space="preserve">
            - 
              name:  文化创新的主体
              title:  文化创新的主体
              description: 
              koLyro: point
              koLyri:  sub
              son: </v>
      </c>
    </row>
    <row r="1954" spans="1:16" ht="15" customHeight="1">
      <c r="A1954" s="20">
        <f t="shared" si="248"/>
        <v>5</v>
      </c>
      <c r="B1954" s="21" t="str">
        <f t="shared" si="249"/>
        <v>知识亚点</v>
      </c>
      <c r="C1954" s="21" t="str">
        <f t="shared" si="250"/>
        <v>文化创新与社会实践</v>
      </c>
      <c r="D1954" s="21" t="str">
        <f>IFERROR(IF(I1954=1,INDEX( {"chinese","english","math","physics","chemistry","biology","politics","history","geography"},MATCH(C1954,{"语文","英语","数学","物理","化学","生物","政治","历史","地理"},0)),IF(I1954=2,INDEX(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1954,{"单项选择","阅读理解","信息匹配","完形填空","短文填空","单句填空","短文改错","单句改错","句型转换","翻译短语","翻译句子","词汇/短语及固搭","完成句子","听力"},0)),"")), "")</f>
        <v/>
      </c>
      <c r="E1954" s="21" t="str">
        <f t="shared" si="251"/>
        <v>知识点</v>
      </c>
      <c r="F1954" s="21" t="str">
        <f t="shared" si="252"/>
        <v>亚</v>
      </c>
      <c r="G1954" s="21" t="str">
        <f>INDEX( {"body","discipline","area","topic","point"},MATCH(E1954,{"知识体","知识域","知识区","知识主题","知识点"},0))</f>
        <v>point</v>
      </c>
      <c r="H1954" s="21" t="str">
        <f>INDEX( {"super","just","sub","infras"},MATCH(F1954,{"超","恰","亚","次"},0))</f>
        <v>sub</v>
      </c>
      <c r="I1954" s="21">
        <f>MATCH(E1954,{"知识体","知识域","知识区","知识主题","知识点"},0)-1</f>
        <v>4</v>
      </c>
      <c r="J1954" s="21">
        <f>MATCH(F1954,{"超","恰","亚","次"},0)-1</f>
        <v>2</v>
      </c>
      <c r="K1954" s="21" t="str">
        <f t="shared" si="253"/>
        <v>政治</v>
      </c>
      <c r="L1954" s="26" t="s">
        <v>2731</v>
      </c>
      <c r="M1954" s="23"/>
      <c r="N1954" s="23"/>
      <c r="O1954" s="24" t="str">
        <f t="shared" si="255"/>
        <v xml:space="preserve">
  - 
    name:  文化创新与社会实践
    title:  文化创新与社会实践
    description: 
    koLyro: point
    koLyri:  sub
    son: </v>
      </c>
      <c r="P1954" s="27" t="str">
        <f t="shared" si="254"/>
        <v xml:space="preserve">
            - 
              name:  文化创新与社会实践
              title:  文化创新与社会实践
              description: 
              koLyro: point
              koLyri:  sub
              son: </v>
      </c>
    </row>
    <row r="1955" spans="1:16" ht="15" customHeight="1">
      <c r="A1955" s="20">
        <f t="shared" si="248"/>
        <v>5</v>
      </c>
      <c r="B1955" s="21" t="str">
        <f t="shared" si="249"/>
        <v>知识亚点</v>
      </c>
      <c r="C1955" s="21" t="str">
        <f t="shared" si="250"/>
        <v>文化创新的作用和意义</v>
      </c>
      <c r="D1955" s="21" t="str">
        <f>IFERROR(IF(I1955=1,INDEX( {"chinese","english","math","physics","chemistry","biology","politics","history","geography"},MATCH(C1955,{"语文","英语","数学","物理","化学","生物","政治","历史","地理"},0)),IF(I1955=2,INDEX(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1955,{"单项选择","阅读理解","信息匹配","完形填空","短文填空","单句填空","短文改错","单句改错","句型转换","翻译短语","翻译句子","词汇/短语及固搭","完成句子","听力"},0)),"")), "")</f>
        <v/>
      </c>
      <c r="E1955" s="21" t="str">
        <f t="shared" si="251"/>
        <v>知识点</v>
      </c>
      <c r="F1955" s="21" t="str">
        <f t="shared" si="252"/>
        <v>亚</v>
      </c>
      <c r="G1955" s="21" t="str">
        <f>INDEX( {"body","discipline","area","topic","point"},MATCH(E1955,{"知识体","知识域","知识区","知识主题","知识点"},0))</f>
        <v>point</v>
      </c>
      <c r="H1955" s="21" t="str">
        <f>INDEX( {"super","just","sub","infras"},MATCH(F1955,{"超","恰","亚","次"},0))</f>
        <v>sub</v>
      </c>
      <c r="I1955" s="21">
        <f>MATCH(E1955,{"知识体","知识域","知识区","知识主题","知识点"},0)-1</f>
        <v>4</v>
      </c>
      <c r="J1955" s="21">
        <f>MATCH(F1955,{"超","恰","亚","次"},0)-1</f>
        <v>2</v>
      </c>
      <c r="K1955" s="21" t="str">
        <f t="shared" si="253"/>
        <v>政治</v>
      </c>
      <c r="L1955" s="26" t="s">
        <v>2732</v>
      </c>
      <c r="M1955" s="23"/>
      <c r="N1955" s="23"/>
      <c r="O1955" s="24" t="str">
        <f t="shared" si="255"/>
        <v xml:space="preserve">
  - 
    name:  文化创新的作用和意义
    title:  文化创新的作用和意义
    description: 
    koLyro: point
    koLyri:  sub
    son: </v>
      </c>
      <c r="P1955" s="27" t="str">
        <f t="shared" si="254"/>
        <v xml:space="preserve">
            - 
              name:  文化创新的作用和意义
              title:  文化创新的作用和意义
              description: 
              koLyro: point
              koLyri:  sub
              son: </v>
      </c>
    </row>
    <row r="1956" spans="1:16" ht="15" customHeight="1">
      <c r="A1956" s="20">
        <f t="shared" si="248"/>
        <v>4</v>
      </c>
      <c r="B1956" s="21" t="str">
        <f t="shared" si="249"/>
        <v>知识点</v>
      </c>
      <c r="C1956" s="21" t="str">
        <f t="shared" si="250"/>
        <v>文化创新的途径</v>
      </c>
      <c r="D1956" s="21" t="str">
        <f>IFERROR(IF(I1956=1,INDEX( {"chinese","english","math","physics","chemistry","biology","politics","history","geography"},MATCH(C1956,{"语文","英语","数学","物理","化学","生物","政治","历史","地理"},0)),IF(I1956=2,INDEX(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1956,{"单项选择","阅读理解","信息匹配","完形填空","短文填空","单句填空","短文改错","单句改错","句型转换","翻译短语","翻译句子","词汇/短语及固搭","完成句子","听力"},0)),"")), "")</f>
        <v/>
      </c>
      <c r="E1956" s="21" t="str">
        <f t="shared" si="251"/>
        <v>知识点</v>
      </c>
      <c r="F1956" s="21" t="str">
        <f t="shared" si="252"/>
        <v>恰</v>
      </c>
      <c r="G1956" s="21" t="str">
        <f>INDEX( {"body","discipline","area","topic","point"},MATCH(E1956,{"知识体","知识域","知识区","知识主题","知识点"},0))</f>
        <v>point</v>
      </c>
      <c r="H1956" s="21" t="str">
        <f>INDEX( {"super","just","sub","infras"},MATCH(F1956,{"超","恰","亚","次"},0))</f>
        <v>just</v>
      </c>
      <c r="I1956" s="21">
        <f>MATCH(E1956,{"知识体","知识域","知识区","知识主题","知识点"},0)-1</f>
        <v>4</v>
      </c>
      <c r="J1956" s="21">
        <f>MATCH(F1956,{"超","恰","亚","次"},0)-1</f>
        <v>1</v>
      </c>
      <c r="K1956" s="21" t="str">
        <f t="shared" si="253"/>
        <v>政治</v>
      </c>
      <c r="L1956" s="26" t="s">
        <v>2733</v>
      </c>
      <c r="M1956" s="23"/>
      <c r="N1956" s="23"/>
      <c r="O1956" s="24" t="str">
        <f t="shared" si="255"/>
        <v xml:space="preserve">
  - 
    name:  文化创新的途径
    title:  文化创新的途径
    description: 
    koLyro: point
    koLyri:  just
    son: </v>
      </c>
      <c r="P1956" s="27" t="str">
        <f t="shared" si="254"/>
        <v xml:space="preserve">
          - 
            name:  文化创新的途径
            title:  文化创新的途径
            description: 
            koLyro: point
            koLyri:  just
            son: </v>
      </c>
    </row>
    <row r="1957" spans="1:16" ht="15" customHeight="1">
      <c r="A1957" s="20">
        <f t="shared" si="248"/>
        <v>5</v>
      </c>
      <c r="B1957" s="21" t="str">
        <f t="shared" si="249"/>
        <v>知识亚点</v>
      </c>
      <c r="C1957" s="21" t="str">
        <f t="shared" si="250"/>
        <v>根本途径：社会实践</v>
      </c>
      <c r="D1957" s="21" t="str">
        <f>IFERROR(IF(I1957=1,INDEX( {"chinese","english","math","physics","chemistry","biology","politics","history","geography"},MATCH(C1957,{"语文","英语","数学","物理","化学","生物","政治","历史","地理"},0)),IF(I1957=2,INDEX(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1957,{"单项选择","阅读理解","信息匹配","完形填空","短文填空","单句填空","短文改错","单句改错","句型转换","翻译短语","翻译句子","词汇/短语及固搭","完成句子","听力"},0)),"")), "")</f>
        <v/>
      </c>
      <c r="E1957" s="21" t="str">
        <f t="shared" si="251"/>
        <v>知识点</v>
      </c>
      <c r="F1957" s="21" t="str">
        <f t="shared" si="252"/>
        <v>亚</v>
      </c>
      <c r="G1957" s="21" t="str">
        <f>INDEX( {"body","discipline","area","topic","point"},MATCH(E1957,{"知识体","知识域","知识区","知识主题","知识点"},0))</f>
        <v>point</v>
      </c>
      <c r="H1957" s="21" t="str">
        <f>INDEX( {"super","just","sub","infras"},MATCH(F1957,{"超","恰","亚","次"},0))</f>
        <v>sub</v>
      </c>
      <c r="I1957" s="21">
        <f>MATCH(E1957,{"知识体","知识域","知识区","知识主题","知识点"},0)-1</f>
        <v>4</v>
      </c>
      <c r="J1957" s="21">
        <f>MATCH(F1957,{"超","恰","亚","次"},0)-1</f>
        <v>2</v>
      </c>
      <c r="K1957" s="21" t="str">
        <f t="shared" si="253"/>
        <v>政治</v>
      </c>
      <c r="L1957" s="26" t="s">
        <v>2734</v>
      </c>
      <c r="M1957" s="23"/>
      <c r="N1957" s="23"/>
      <c r="O1957" s="24" t="str">
        <f t="shared" si="255"/>
        <v xml:space="preserve">
  - 
    name:  根本途径：社会实践
    title:  根本途径：社会实践
    description: 
    koLyro: point
    koLyri:  sub
    son: </v>
      </c>
      <c r="P1957" s="27" t="str">
        <f t="shared" si="254"/>
        <v xml:space="preserve">
            - 
              name:  根本途径：社会实践
              title:  根本途径：社会实践
              description: 
              koLyro: point
              koLyri:  sub
              son: </v>
      </c>
    </row>
    <row r="1958" spans="1:16" ht="15" customHeight="1">
      <c r="A1958" s="20">
        <f t="shared" si="248"/>
        <v>5</v>
      </c>
      <c r="B1958" s="21" t="str">
        <f t="shared" si="249"/>
        <v>知识亚点</v>
      </c>
      <c r="C1958" s="21" t="str">
        <f t="shared" si="250"/>
        <v>文化创新的重要途径</v>
      </c>
      <c r="D1958" s="21" t="str">
        <f>IFERROR(IF(I1958=1,INDEX( {"chinese","english","math","physics","chemistry","biology","politics","history","geography"},MATCH(C1958,{"语文","英语","数学","物理","化学","生物","政治","历史","地理"},0)),IF(I1958=2,INDEX(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1958,{"单项选择","阅读理解","信息匹配","完形填空","短文填空","单句填空","短文改错","单句改错","句型转换","翻译短语","翻译句子","词汇/短语及固搭","完成句子","听力"},0)),"")), "")</f>
        <v/>
      </c>
      <c r="E1958" s="21" t="str">
        <f t="shared" si="251"/>
        <v>知识点</v>
      </c>
      <c r="F1958" s="21" t="str">
        <f t="shared" si="252"/>
        <v>亚</v>
      </c>
      <c r="G1958" s="21" t="str">
        <f>INDEX( {"body","discipline","area","topic","point"},MATCH(E1958,{"知识体","知识域","知识区","知识主题","知识点"},0))</f>
        <v>point</v>
      </c>
      <c r="H1958" s="21" t="str">
        <f>INDEX( {"super","just","sub","infras"},MATCH(F1958,{"超","恰","亚","次"},0))</f>
        <v>sub</v>
      </c>
      <c r="I1958" s="21">
        <f>MATCH(E1958,{"知识体","知识域","知识区","知识主题","知识点"},0)-1</f>
        <v>4</v>
      </c>
      <c r="J1958" s="21">
        <f>MATCH(F1958,{"超","恰","亚","次"},0)-1</f>
        <v>2</v>
      </c>
      <c r="K1958" s="21" t="str">
        <f t="shared" si="253"/>
        <v>政治</v>
      </c>
      <c r="L1958" s="26" t="s">
        <v>2735</v>
      </c>
      <c r="M1958" s="23"/>
      <c r="N1958" s="23"/>
      <c r="O1958" s="24" t="str">
        <f t="shared" si="255"/>
        <v xml:space="preserve">
  - 
    name:  文化创新的重要途径
    title:  文化创新的重要途径
    description: 
    koLyro: point
    koLyri:  sub
    son: </v>
      </c>
      <c r="P1958" s="27" t="str">
        <f t="shared" si="254"/>
        <v xml:space="preserve">
            - 
              name:  文化创新的重要途径
              title:  文化创新的重要途径
              description: 
              koLyro: point
              koLyri:  sub
              son: </v>
      </c>
    </row>
    <row r="1959" spans="1:16" ht="15" customHeight="1">
      <c r="A1959" s="20">
        <f t="shared" si="248"/>
        <v>3</v>
      </c>
      <c r="B1959" s="21" t="str">
        <f t="shared" si="249"/>
        <v>知识主题</v>
      </c>
      <c r="C1959" s="21" t="str">
        <f t="shared" si="250"/>
        <v>综合探究 建设学习型社会</v>
      </c>
      <c r="D1959" s="21" t="str">
        <f>IFERROR(IF(I1959=1,INDEX( {"chinese","english","math","physics","chemistry","biology","politics","history","geography"},MATCH(C1959,{"语文","英语","数学","物理","化学","生物","政治","历史","地理"},0)),IF(I1959=2,INDEX(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1959,{"单项选择","阅读理解","信息匹配","完形填空","短文填空","单句填空","短文改错","单句改错","句型转换","翻译短语","翻译句子","词汇/短语及固搭","完成句子","听力"},0)),"")), "")</f>
        <v/>
      </c>
      <c r="E1959" s="21" t="str">
        <f t="shared" si="251"/>
        <v>知识主题</v>
      </c>
      <c r="F1959" s="21" t="str">
        <f t="shared" si="252"/>
        <v>恰</v>
      </c>
      <c r="G1959" s="21" t="str">
        <f>INDEX( {"body","discipline","area","topic","point"},MATCH(E1959,{"知识体","知识域","知识区","知识主题","知识点"},0))</f>
        <v>topic</v>
      </c>
      <c r="H1959" s="21" t="str">
        <f>INDEX( {"super","just","sub","infras"},MATCH(F1959,{"超","恰","亚","次"},0))</f>
        <v>just</v>
      </c>
      <c r="I1959" s="21">
        <f>MATCH(E1959,{"知识体","知识域","知识区","知识主题","知识点"},0)-1</f>
        <v>3</v>
      </c>
      <c r="J1959" s="21">
        <f>MATCH(F1959,{"超","恰","亚","次"},0)-1</f>
        <v>1</v>
      </c>
      <c r="K1959" s="21" t="str">
        <f t="shared" si="253"/>
        <v>政治</v>
      </c>
      <c r="L1959" s="26" t="s">
        <v>2736</v>
      </c>
      <c r="M1959" s="23"/>
      <c r="N1959" s="23"/>
      <c r="O1959" s="24" t="str">
        <f t="shared" si="255"/>
        <v xml:space="preserve">
  - 
    name:  综合探究 建设学习型社会
    title:  综合探究 建设学习型社会
    description: 
    koLyro: topic
    koLyri:  just
    son: </v>
      </c>
      <c r="P1959" s="27" t="str">
        <f t="shared" si="254"/>
        <v xml:space="preserve">
        - 
          name:  综合探究 建设学习型社会
          title:  综合探究 建设学习型社会
          description: 
          koLyro: topic
          koLyri:  just
          son: </v>
      </c>
    </row>
    <row r="1960" spans="1:16" ht="15" customHeight="1">
      <c r="A1960" s="20">
        <f t="shared" si="248"/>
        <v>4</v>
      </c>
      <c r="B1960" s="21" t="str">
        <f t="shared" si="249"/>
        <v>知识点</v>
      </c>
      <c r="C1960" s="21" t="str">
        <f t="shared" si="250"/>
        <v>建设学习型社会</v>
      </c>
      <c r="D1960" s="21" t="str">
        <f>IFERROR(IF(I1960=1,INDEX( {"chinese","english","math","physics","chemistry","biology","politics","history","geography"},MATCH(C1960,{"语文","英语","数学","物理","化学","生物","政治","历史","地理"},0)),IF(I1960=2,INDEX(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1960,{"单项选择","阅读理解","信息匹配","完形填空","短文填空","单句填空","短文改错","单句改错","句型转换","翻译短语","翻译句子","词汇/短语及固搭","完成句子","听力"},0)),"")), "")</f>
        <v/>
      </c>
      <c r="E1960" s="21" t="str">
        <f t="shared" si="251"/>
        <v>知识点</v>
      </c>
      <c r="F1960" s="21" t="str">
        <f t="shared" si="252"/>
        <v>恰</v>
      </c>
      <c r="G1960" s="21" t="str">
        <f>INDEX( {"body","discipline","area","topic","point"},MATCH(E1960,{"知识体","知识域","知识区","知识主题","知识点"},0))</f>
        <v>point</v>
      </c>
      <c r="H1960" s="21" t="str">
        <f>INDEX( {"super","just","sub","infras"},MATCH(F1960,{"超","恰","亚","次"},0))</f>
        <v>just</v>
      </c>
      <c r="I1960" s="21">
        <f>MATCH(E1960,{"知识体","知识域","知识区","知识主题","知识点"},0)-1</f>
        <v>4</v>
      </c>
      <c r="J1960" s="21">
        <f>MATCH(F1960,{"超","恰","亚","次"},0)-1</f>
        <v>1</v>
      </c>
      <c r="K1960" s="21" t="str">
        <f t="shared" si="253"/>
        <v>政治</v>
      </c>
      <c r="L1960" s="26" t="s">
        <v>2737</v>
      </c>
      <c r="M1960" s="23"/>
      <c r="N1960" s="23"/>
      <c r="O1960" s="24" t="str">
        <f t="shared" si="255"/>
        <v xml:space="preserve">
  - 
    name:  建设学习型社会
    title:  建设学习型社会
    description: 
    koLyro: point
    koLyri:  just
    son: </v>
      </c>
      <c r="P1960" s="27" t="str">
        <f t="shared" si="254"/>
        <v xml:space="preserve">
          - 
            name:  建设学习型社会
            title:  建设学习型社会
            description: 
            koLyro: point
            koLyri:  just
            son: </v>
      </c>
    </row>
    <row r="1961" spans="1:16" ht="15" customHeight="1">
      <c r="A1961" s="20">
        <f t="shared" si="248"/>
        <v>2</v>
      </c>
      <c r="B1961" s="21" t="str">
        <f t="shared" si="249"/>
        <v>知识区</v>
      </c>
      <c r="C1961" s="21" t="str">
        <f t="shared" si="250"/>
        <v>文化生活3.中华文化与民族精神</v>
      </c>
      <c r="D1961" s="21" t="str">
        <f>IFERROR(IF(I1961=1,INDEX( {"chinese","english","math","physics","chemistry","biology","politics","history","geography"},MATCH(C1961,{"语文","英语","数学","物理","化学","生物","政治","历史","地理"},0)),IF(I1961=2,INDEX(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1961,{"单项选择","阅读理解","信息匹配","完形填空","短文填空","单句填空","短文改错","单句改错","句型转换","翻译短语","翻译句子","词汇/短语及固搭","完成句子","听力"},0)),"")), "")</f>
        <v/>
      </c>
      <c r="E1961" s="21" t="str">
        <f t="shared" si="251"/>
        <v>知识区</v>
      </c>
      <c r="F1961" s="21" t="str">
        <f t="shared" si="252"/>
        <v>恰</v>
      </c>
      <c r="G1961" s="21" t="str">
        <f>INDEX( {"body","discipline","area","topic","point"},MATCH(E1961,{"知识体","知识域","知识区","知识主题","知识点"},0))</f>
        <v>area</v>
      </c>
      <c r="H1961" s="21" t="str">
        <f>INDEX( {"super","just","sub","infras"},MATCH(F1961,{"超","恰","亚","次"},0))</f>
        <v>just</v>
      </c>
      <c r="I1961" s="21">
        <f>MATCH(E1961,{"知识体","知识域","知识区","知识主题","知识点"},0)-1</f>
        <v>2</v>
      </c>
      <c r="J1961" s="21">
        <f>MATCH(F1961,{"超","恰","亚","次"},0)-1</f>
        <v>1</v>
      </c>
      <c r="K1961" s="21" t="str">
        <f t="shared" si="253"/>
        <v>政治</v>
      </c>
      <c r="L1961" s="26" t="s">
        <v>5145</v>
      </c>
      <c r="M1961" s="23"/>
      <c r="N1961" s="23"/>
      <c r="O1961" s="24" t="str">
        <f t="shared" si="255"/>
        <v xml:space="preserve">
  - 
    name:  文化生活3.中华文化与民族精神
    title:  文化生活3.中华文化与民族精神
    description: 
    koLyro: area
    koLyri:  just
    son: </v>
      </c>
      <c r="P1961" s="27" t="str">
        <f t="shared" si="254"/>
        <v xml:space="preserve">
      - 
        name:  文化生活3.中华文化与民族精神
        title:  文化生活3.中华文化与民族精神
        description: 
        koLyro: area
        koLyri:  just
        son: </v>
      </c>
    </row>
    <row r="1962" spans="1:16" ht="15" customHeight="1">
      <c r="A1962" s="20">
        <f t="shared" si="248"/>
        <v>3</v>
      </c>
      <c r="B1962" s="21" t="str">
        <f t="shared" si="249"/>
        <v>知识主题</v>
      </c>
      <c r="C1962" s="21" t="str">
        <f t="shared" si="250"/>
        <v>3.6我们的中华文化</v>
      </c>
      <c r="D1962" s="21" t="str">
        <f>IFERROR(IF(I1962=1,INDEX( {"chinese","english","math","physics","chemistry","biology","politics","history","geography"},MATCH(C1962,{"语文","英语","数学","物理","化学","生物","政治","历史","地理"},0)),IF(I1962=2,INDEX(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1962,{"单项选择","阅读理解","信息匹配","完形填空","短文填空","单句填空","短文改错","单句改错","句型转换","翻译短语","翻译句子","词汇/短语及固搭","完成句子","听力"},0)),"")), "")</f>
        <v/>
      </c>
      <c r="E1962" s="21" t="str">
        <f t="shared" si="251"/>
        <v>知识主题</v>
      </c>
      <c r="F1962" s="21" t="str">
        <f t="shared" si="252"/>
        <v>恰</v>
      </c>
      <c r="G1962" s="21" t="str">
        <f>INDEX( {"body","discipline","area","topic","point"},MATCH(E1962,{"知识体","知识域","知识区","知识主题","知识点"},0))</f>
        <v>topic</v>
      </c>
      <c r="H1962" s="21" t="str">
        <f>INDEX( {"super","just","sub","infras"},MATCH(F1962,{"超","恰","亚","次"},0))</f>
        <v>just</v>
      </c>
      <c r="I1962" s="21">
        <f>MATCH(E1962,{"知识体","知识域","知识区","知识主题","知识点"},0)-1</f>
        <v>3</v>
      </c>
      <c r="J1962" s="21">
        <f>MATCH(F1962,{"超","恰","亚","次"},0)-1</f>
        <v>1</v>
      </c>
      <c r="K1962" s="21" t="str">
        <f t="shared" si="253"/>
        <v>政治</v>
      </c>
      <c r="L1962" s="26" t="s">
        <v>5146</v>
      </c>
      <c r="M1962" s="23"/>
      <c r="N1962" s="23"/>
      <c r="O1962" s="24" t="str">
        <f t="shared" si="255"/>
        <v xml:space="preserve">
  - 
    name:  3.6我们的中华文化
    title:  3.6我们的中华文化
    description: 
    koLyro: topic
    koLyri:  just
    son: </v>
      </c>
      <c r="P1962" s="27" t="str">
        <f t="shared" si="254"/>
        <v xml:space="preserve">
        - 
          name:  3.6我们的中华文化
          title:  3.6我们的中华文化
          description: 
          koLyro: topic
          koLyri:  just
          son: </v>
      </c>
    </row>
    <row r="1963" spans="1:16" ht="15" customHeight="1">
      <c r="A1963" s="20">
        <f t="shared" si="248"/>
        <v>4</v>
      </c>
      <c r="B1963" s="21" t="str">
        <f t="shared" si="249"/>
        <v>知识点</v>
      </c>
      <c r="C1963" s="21" t="str">
        <f t="shared" si="250"/>
        <v>源远流长的中华文化</v>
      </c>
      <c r="D1963" s="21" t="str">
        <f>IFERROR(IF(I1963=1,INDEX( {"chinese","english","math","physics","chemistry","biology","politics","history","geography"},MATCH(C1963,{"语文","英语","数学","物理","化学","生物","政治","历史","地理"},0)),IF(I1963=2,INDEX(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1963,{"单项选择","阅读理解","信息匹配","完形填空","短文填空","单句填空","短文改错","单句改错","句型转换","翻译短语","翻译句子","词汇/短语及固搭","完成句子","听力"},0)),"")), "")</f>
        <v/>
      </c>
      <c r="E1963" s="21" t="str">
        <f t="shared" si="251"/>
        <v>知识点</v>
      </c>
      <c r="F1963" s="21" t="str">
        <f t="shared" si="252"/>
        <v>恰</v>
      </c>
      <c r="G1963" s="21" t="str">
        <f>INDEX( {"body","discipline","area","topic","point"},MATCH(E1963,{"知识体","知识域","知识区","知识主题","知识点"},0))</f>
        <v>point</v>
      </c>
      <c r="H1963" s="21" t="str">
        <f>INDEX( {"super","just","sub","infras"},MATCH(F1963,{"超","恰","亚","次"},0))</f>
        <v>just</v>
      </c>
      <c r="I1963" s="21">
        <f>MATCH(E1963,{"知识体","知识域","知识区","知识主题","知识点"},0)-1</f>
        <v>4</v>
      </c>
      <c r="J1963" s="21">
        <f>MATCH(F1963,{"超","恰","亚","次"},0)-1</f>
        <v>1</v>
      </c>
      <c r="K1963" s="21" t="str">
        <f t="shared" si="253"/>
        <v>政治</v>
      </c>
      <c r="L1963" s="26" t="s">
        <v>2738</v>
      </c>
      <c r="M1963" s="23"/>
      <c r="N1963" s="23"/>
      <c r="O1963" s="24" t="str">
        <f t="shared" si="255"/>
        <v xml:space="preserve">
  - 
    name:  源远流长的中华文化
    title:  源远流长的中华文化
    description: 
    koLyro: point
    koLyri:  just
    son: </v>
      </c>
      <c r="P1963" s="27" t="str">
        <f t="shared" si="254"/>
        <v xml:space="preserve">
          - 
            name:  源远流长的中华文化
            title:  源远流长的中华文化
            description: 
            koLyro: point
            koLyri:  just
            son: </v>
      </c>
    </row>
    <row r="1964" spans="1:16" ht="15" customHeight="1">
      <c r="A1964" s="20">
        <f t="shared" si="248"/>
        <v>5</v>
      </c>
      <c r="B1964" s="21" t="str">
        <f t="shared" si="249"/>
        <v>知识亚点</v>
      </c>
      <c r="C1964" s="21" t="str">
        <f t="shared" si="250"/>
        <v>汉字</v>
      </c>
      <c r="D1964" s="21" t="str">
        <f>IFERROR(IF(I1964=1,INDEX( {"chinese","english","math","physics","chemistry","biology","politics","history","geography"},MATCH(C1964,{"语文","英语","数学","物理","化学","生物","政治","历史","地理"},0)),IF(I1964=2,INDEX(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1964,{"单项选择","阅读理解","信息匹配","完形填空","短文填空","单句填空","短文改错","单句改错","句型转换","翻译短语","翻译句子","词汇/短语及固搭","完成句子","听力"},0)),"")), "")</f>
        <v/>
      </c>
      <c r="E1964" s="21" t="str">
        <f t="shared" si="251"/>
        <v>知识点</v>
      </c>
      <c r="F1964" s="21" t="str">
        <f t="shared" si="252"/>
        <v>亚</v>
      </c>
      <c r="G1964" s="21" t="str">
        <f>INDEX( {"body","discipline","area","topic","point"},MATCH(E1964,{"知识体","知识域","知识区","知识主题","知识点"},0))</f>
        <v>point</v>
      </c>
      <c r="H1964" s="21" t="str">
        <f>INDEX( {"super","just","sub","infras"},MATCH(F1964,{"超","恰","亚","次"},0))</f>
        <v>sub</v>
      </c>
      <c r="I1964" s="21">
        <f>MATCH(E1964,{"知识体","知识域","知识区","知识主题","知识点"},0)-1</f>
        <v>4</v>
      </c>
      <c r="J1964" s="21">
        <f>MATCH(F1964,{"超","恰","亚","次"},0)-1</f>
        <v>2</v>
      </c>
      <c r="K1964" s="21" t="str">
        <f t="shared" si="253"/>
        <v>政治</v>
      </c>
      <c r="L1964" s="26" t="s">
        <v>2739</v>
      </c>
      <c r="M1964" s="23"/>
      <c r="N1964" s="23"/>
      <c r="O1964" s="24" t="str">
        <f t="shared" si="255"/>
        <v xml:space="preserve">
  - 
    name:  汉字
    title:  汉字
    description: 
    koLyro: point
    koLyri:  sub
    son: </v>
      </c>
      <c r="P1964" s="27" t="str">
        <f t="shared" si="254"/>
        <v xml:space="preserve">
            - 
              name:  汉字
              title:  汉字
              description: 
              koLyro: point
              koLyri:  sub
              son: </v>
      </c>
    </row>
    <row r="1965" spans="1:16" ht="15" customHeight="1">
      <c r="A1965" s="20">
        <f t="shared" si="248"/>
        <v>5</v>
      </c>
      <c r="B1965" s="21" t="str">
        <f t="shared" si="249"/>
        <v>知识亚点</v>
      </c>
      <c r="C1965" s="21" t="str">
        <f t="shared" si="250"/>
        <v>史书典籍</v>
      </c>
      <c r="D1965" s="21" t="str">
        <f>IFERROR(IF(I1965=1,INDEX( {"chinese","english","math","physics","chemistry","biology","politics","history","geography"},MATCH(C1965,{"语文","英语","数学","物理","化学","生物","政治","历史","地理"},0)),IF(I1965=2,INDEX(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1965,{"单项选择","阅读理解","信息匹配","完形填空","短文填空","单句填空","短文改错","单句改错","句型转换","翻译短语","翻译句子","词汇/短语及固搭","完成句子","听力"},0)),"")), "")</f>
        <v/>
      </c>
      <c r="E1965" s="21" t="str">
        <f t="shared" si="251"/>
        <v>知识点</v>
      </c>
      <c r="F1965" s="21" t="str">
        <f t="shared" si="252"/>
        <v>亚</v>
      </c>
      <c r="G1965" s="21" t="str">
        <f>INDEX( {"body","discipline","area","topic","point"},MATCH(E1965,{"知识体","知识域","知识区","知识主题","知识点"},0))</f>
        <v>point</v>
      </c>
      <c r="H1965" s="21" t="str">
        <f>INDEX( {"super","just","sub","infras"},MATCH(F1965,{"超","恰","亚","次"},0))</f>
        <v>sub</v>
      </c>
      <c r="I1965" s="21">
        <f>MATCH(E1965,{"知识体","知识域","知识区","知识主题","知识点"},0)-1</f>
        <v>4</v>
      </c>
      <c r="J1965" s="21">
        <f>MATCH(F1965,{"超","恰","亚","次"},0)-1</f>
        <v>2</v>
      </c>
      <c r="K1965" s="21" t="str">
        <f t="shared" si="253"/>
        <v>政治</v>
      </c>
      <c r="L1965" s="26" t="s">
        <v>2740</v>
      </c>
      <c r="M1965" s="23"/>
      <c r="N1965" s="23"/>
      <c r="O1965" s="24" t="str">
        <f t="shared" si="255"/>
        <v xml:space="preserve">
  - 
    name:  史书典籍
    title:  史书典籍
    description: 
    koLyro: point
    koLyri:  sub
    son: </v>
      </c>
      <c r="P1965" s="27" t="str">
        <f t="shared" si="254"/>
        <v xml:space="preserve">
            - 
              name:  史书典籍
              title:  史书典籍
              description: 
              koLyro: point
              koLyri:  sub
              son: </v>
      </c>
    </row>
    <row r="1966" spans="1:16" ht="15" customHeight="1">
      <c r="A1966" s="20">
        <f t="shared" si="248"/>
        <v>4</v>
      </c>
      <c r="B1966" s="21" t="str">
        <f t="shared" si="249"/>
        <v>知识点</v>
      </c>
      <c r="C1966" s="21" t="str">
        <f t="shared" si="250"/>
        <v>博大精深的中华文化</v>
      </c>
      <c r="D1966" s="21" t="str">
        <f>IFERROR(IF(I1966=1,INDEX( {"chinese","english","math","physics","chemistry","biology","politics","history","geography"},MATCH(C1966,{"语文","英语","数学","物理","化学","生物","政治","历史","地理"},0)),IF(I1966=2,INDEX(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1966,{"单项选择","阅读理解","信息匹配","完形填空","短文填空","单句填空","短文改错","单句改错","句型转换","翻译短语","翻译句子","词汇/短语及固搭","完成句子","听力"},0)),"")), "")</f>
        <v/>
      </c>
      <c r="E1966" s="21" t="str">
        <f t="shared" si="251"/>
        <v>知识点</v>
      </c>
      <c r="F1966" s="21" t="str">
        <f t="shared" si="252"/>
        <v>恰</v>
      </c>
      <c r="G1966" s="21" t="str">
        <f>INDEX( {"body","discipline","area","topic","point"},MATCH(E1966,{"知识体","知识域","知识区","知识主题","知识点"},0))</f>
        <v>point</v>
      </c>
      <c r="H1966" s="21" t="str">
        <f>INDEX( {"super","just","sub","infras"},MATCH(F1966,{"超","恰","亚","次"},0))</f>
        <v>just</v>
      </c>
      <c r="I1966" s="21">
        <f>MATCH(E1966,{"知识体","知识域","知识区","知识主题","知识点"},0)-1</f>
        <v>4</v>
      </c>
      <c r="J1966" s="21">
        <f>MATCH(F1966,{"超","恰","亚","次"},0)-1</f>
        <v>1</v>
      </c>
      <c r="K1966" s="21" t="str">
        <f t="shared" si="253"/>
        <v>政治</v>
      </c>
      <c r="L1966" s="26" t="s">
        <v>2741</v>
      </c>
      <c r="M1966" s="23"/>
      <c r="N1966" s="23"/>
      <c r="O1966" s="24" t="str">
        <f t="shared" si="255"/>
        <v xml:space="preserve">
  - 
    name:  博大精深的中华文化
    title:  博大精深的中华文化
    description: 
    koLyro: point
    koLyri:  just
    son: </v>
      </c>
      <c r="P1966" s="27" t="str">
        <f t="shared" si="254"/>
        <v xml:space="preserve">
          - 
            name:  博大精深的中华文化
            title:  博大精深的中华文化
            description: 
            koLyro: point
            koLyri:  just
            son: </v>
      </c>
    </row>
    <row r="1967" spans="1:16" ht="15" customHeight="1">
      <c r="A1967" s="20">
        <f t="shared" si="248"/>
        <v>5</v>
      </c>
      <c r="B1967" s="21" t="str">
        <f t="shared" si="249"/>
        <v>知识亚点</v>
      </c>
      <c r="C1967" s="21" t="str">
        <f t="shared" si="250"/>
        <v>博大精深的表现</v>
      </c>
      <c r="D1967" s="21" t="str">
        <f>IFERROR(IF(I1967=1,INDEX( {"chinese","english","math","physics","chemistry","biology","politics","history","geography"},MATCH(C1967,{"语文","英语","数学","物理","化学","生物","政治","历史","地理"},0)),IF(I1967=2,INDEX(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1967,{"单项选择","阅读理解","信息匹配","完形填空","短文填空","单句填空","短文改错","单句改错","句型转换","翻译短语","翻译句子","词汇/短语及固搭","完成句子","听力"},0)),"")), "")</f>
        <v/>
      </c>
      <c r="E1967" s="21" t="str">
        <f t="shared" si="251"/>
        <v>知识点</v>
      </c>
      <c r="F1967" s="21" t="str">
        <f t="shared" si="252"/>
        <v>亚</v>
      </c>
      <c r="G1967" s="21" t="str">
        <f>INDEX( {"body","discipline","area","topic","point"},MATCH(E1967,{"知识体","知识域","知识区","知识主题","知识点"},0))</f>
        <v>point</v>
      </c>
      <c r="H1967" s="21" t="str">
        <f>INDEX( {"super","just","sub","infras"},MATCH(F1967,{"超","恰","亚","次"},0))</f>
        <v>sub</v>
      </c>
      <c r="I1967" s="21">
        <f>MATCH(E1967,{"知识体","知识域","知识区","知识主题","知识点"},0)-1</f>
        <v>4</v>
      </c>
      <c r="J1967" s="21">
        <f>MATCH(F1967,{"超","恰","亚","次"},0)-1</f>
        <v>2</v>
      </c>
      <c r="K1967" s="21" t="str">
        <f t="shared" si="253"/>
        <v>政治</v>
      </c>
      <c r="L1967" s="26" t="s">
        <v>2742</v>
      </c>
      <c r="M1967" s="23"/>
      <c r="N1967" s="23"/>
      <c r="O1967" s="24" t="str">
        <f t="shared" si="255"/>
        <v xml:space="preserve">
  - 
    name:  博大精深的表现
    title:  博大精深的表现
    description: 
    koLyro: point
    koLyri:  sub
    son: </v>
      </c>
      <c r="P1967" s="27" t="str">
        <f t="shared" si="254"/>
        <v xml:space="preserve">
            - 
              name:  博大精深的表现
              title:  博大精深的表现
              description: 
              koLyro: point
              koLyri:  sub
              son: </v>
      </c>
    </row>
    <row r="1968" spans="1:16" ht="15" customHeight="1">
      <c r="A1968" s="20">
        <f t="shared" si="248"/>
        <v>5</v>
      </c>
      <c r="B1968" s="21" t="str">
        <f t="shared" si="249"/>
        <v>知识亚点</v>
      </c>
      <c r="C1968" s="21" t="str">
        <f t="shared" si="250"/>
        <v>多民族文化对中华文化的意义</v>
      </c>
      <c r="D1968" s="21" t="str">
        <f>IFERROR(IF(I1968=1,INDEX( {"chinese","english","math","physics","chemistry","biology","politics","history","geography"},MATCH(C1968,{"语文","英语","数学","物理","化学","生物","政治","历史","地理"},0)),IF(I1968=2,INDEX(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1968,{"单项选择","阅读理解","信息匹配","完形填空","短文填空","单句填空","短文改错","单句改错","句型转换","翻译短语","翻译句子","词汇/短语及固搭","完成句子","听力"},0)),"")), "")</f>
        <v/>
      </c>
      <c r="E1968" s="21" t="str">
        <f t="shared" si="251"/>
        <v>知识点</v>
      </c>
      <c r="F1968" s="21" t="str">
        <f t="shared" si="252"/>
        <v>亚</v>
      </c>
      <c r="G1968" s="21" t="str">
        <f>INDEX( {"body","discipline","area","topic","point"},MATCH(E1968,{"知识体","知识域","知识区","知识主题","知识点"},0))</f>
        <v>point</v>
      </c>
      <c r="H1968" s="21" t="str">
        <f>INDEX( {"super","just","sub","infras"},MATCH(F1968,{"超","恰","亚","次"},0))</f>
        <v>sub</v>
      </c>
      <c r="I1968" s="21">
        <f>MATCH(E1968,{"知识体","知识域","知识区","知识主题","知识点"},0)-1</f>
        <v>4</v>
      </c>
      <c r="J1968" s="21">
        <f>MATCH(F1968,{"超","恰","亚","次"},0)-1</f>
        <v>2</v>
      </c>
      <c r="K1968" s="21" t="str">
        <f t="shared" si="253"/>
        <v>政治</v>
      </c>
      <c r="L1968" s="26" t="s">
        <v>2743</v>
      </c>
      <c r="M1968" s="23"/>
      <c r="N1968" s="23"/>
      <c r="O1968" s="24" t="str">
        <f t="shared" si="255"/>
        <v xml:space="preserve">
  - 
    name:  多民族文化对中华文化的意义
    title:  多民族文化对中华文化的意义
    description: 
    koLyro: point
    koLyri:  sub
    son: </v>
      </c>
      <c r="P1968" s="27" t="str">
        <f t="shared" si="254"/>
        <v xml:space="preserve">
            - 
              name:  多民族文化对中华文化的意义
              title:  多民族文化对中华文化的意义
              description: 
              koLyro: point
              koLyri:  sub
              son: </v>
      </c>
    </row>
    <row r="1969" spans="1:16" ht="15" customHeight="1">
      <c r="A1969" s="20">
        <f t="shared" si="248"/>
        <v>5</v>
      </c>
      <c r="B1969" s="21" t="str">
        <f t="shared" si="249"/>
        <v>知识亚点</v>
      </c>
      <c r="C1969" s="21" t="str">
        <f t="shared" si="250"/>
        <v>中华文化的包容性</v>
      </c>
      <c r="D1969" s="21" t="str">
        <f>IFERROR(IF(I1969=1,INDEX( {"chinese","english","math","physics","chemistry","biology","politics","history","geography"},MATCH(C1969,{"语文","英语","数学","物理","化学","生物","政治","历史","地理"},0)),IF(I1969=2,INDEX(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1969,{"单项选择","阅读理解","信息匹配","完形填空","短文填空","单句填空","短文改错","单句改错","句型转换","翻译短语","翻译句子","词汇/短语及固搭","完成句子","听力"},0)),"")), "")</f>
        <v/>
      </c>
      <c r="E1969" s="21" t="str">
        <f t="shared" si="251"/>
        <v>知识点</v>
      </c>
      <c r="F1969" s="21" t="str">
        <f t="shared" si="252"/>
        <v>亚</v>
      </c>
      <c r="G1969" s="21" t="str">
        <f>INDEX( {"body","discipline","area","topic","point"},MATCH(E1969,{"知识体","知识域","知识区","知识主题","知识点"},0))</f>
        <v>point</v>
      </c>
      <c r="H1969" s="21" t="str">
        <f>INDEX( {"super","just","sub","infras"},MATCH(F1969,{"超","恰","亚","次"},0))</f>
        <v>sub</v>
      </c>
      <c r="I1969" s="21">
        <f>MATCH(E1969,{"知识体","知识域","知识区","知识主题","知识点"},0)-1</f>
        <v>4</v>
      </c>
      <c r="J1969" s="21">
        <f>MATCH(F1969,{"超","恰","亚","次"},0)-1</f>
        <v>2</v>
      </c>
      <c r="K1969" s="21" t="str">
        <f t="shared" si="253"/>
        <v>政治</v>
      </c>
      <c r="L1969" s="26" t="s">
        <v>2744</v>
      </c>
      <c r="M1969" s="23"/>
      <c r="N1969" s="23"/>
      <c r="O1969" s="24" t="str">
        <f t="shared" si="255"/>
        <v xml:space="preserve">
  - 
    name:  中华文化的包容性
    title:  中华文化的包容性
    description: 
    koLyro: point
    koLyri:  sub
    son: </v>
      </c>
      <c r="P1969" s="27" t="str">
        <f t="shared" si="254"/>
        <v xml:space="preserve">
            - 
              name:  中华文化的包容性
              title:  中华文化的包容性
              description: 
              koLyro: point
              koLyri:  sub
              son: </v>
      </c>
    </row>
    <row r="1970" spans="1:16" ht="15" customHeight="1">
      <c r="A1970" s="20">
        <f t="shared" si="248"/>
        <v>3</v>
      </c>
      <c r="B1970" s="21" t="str">
        <f t="shared" si="249"/>
        <v>知识主题</v>
      </c>
      <c r="C1970" s="21" t="str">
        <f t="shared" si="250"/>
        <v>3.7我们的民族精神</v>
      </c>
      <c r="D1970" s="21" t="str">
        <f>IFERROR(IF(I1970=1,INDEX( {"chinese","english","math","physics","chemistry","biology","politics","history","geography"},MATCH(C1970,{"语文","英语","数学","物理","化学","生物","政治","历史","地理"},0)),IF(I1970=2,INDEX(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1970,{"单项选择","阅读理解","信息匹配","完形填空","短文填空","单句填空","短文改错","单句改错","句型转换","翻译短语","翻译句子","词汇/短语及固搭","完成句子","听力"},0)),"")), "")</f>
        <v/>
      </c>
      <c r="E1970" s="21" t="str">
        <f t="shared" si="251"/>
        <v>知识主题</v>
      </c>
      <c r="F1970" s="21" t="str">
        <f t="shared" si="252"/>
        <v>恰</v>
      </c>
      <c r="G1970" s="21" t="str">
        <f>INDEX( {"body","discipline","area","topic","point"},MATCH(E1970,{"知识体","知识域","知识区","知识主题","知识点"},0))</f>
        <v>topic</v>
      </c>
      <c r="H1970" s="21" t="str">
        <f>INDEX( {"super","just","sub","infras"},MATCH(F1970,{"超","恰","亚","次"},0))</f>
        <v>just</v>
      </c>
      <c r="I1970" s="21">
        <f>MATCH(E1970,{"知识体","知识域","知识区","知识主题","知识点"},0)-1</f>
        <v>3</v>
      </c>
      <c r="J1970" s="21">
        <f>MATCH(F1970,{"超","恰","亚","次"},0)-1</f>
        <v>1</v>
      </c>
      <c r="K1970" s="21" t="str">
        <f t="shared" si="253"/>
        <v>政治</v>
      </c>
      <c r="L1970" s="26" t="s">
        <v>5147</v>
      </c>
      <c r="M1970" s="23"/>
      <c r="N1970" s="23"/>
      <c r="O1970" s="24" t="str">
        <f t="shared" si="255"/>
        <v xml:space="preserve">
  - 
    name:  3.7我们的民族精神
    title:  3.7我们的民族精神
    description: 
    koLyro: topic
    koLyri:  just
    son: </v>
      </c>
      <c r="P1970" s="27" t="str">
        <f t="shared" si="254"/>
        <v xml:space="preserve">
        - 
          name:  3.7我们的民族精神
          title:  3.7我们的民族精神
          description: 
          koLyro: topic
          koLyri:  just
          son: </v>
      </c>
    </row>
    <row r="1971" spans="1:16" ht="15" customHeight="1">
      <c r="A1971" s="20">
        <f t="shared" si="248"/>
        <v>4</v>
      </c>
      <c r="B1971" s="21" t="str">
        <f t="shared" si="249"/>
        <v>知识点</v>
      </c>
      <c r="C1971" s="21" t="str">
        <f t="shared" si="250"/>
        <v>永恒的中华民族精神</v>
      </c>
      <c r="D1971" s="21" t="str">
        <f>IFERROR(IF(I1971=1,INDEX( {"chinese","english","math","physics","chemistry","biology","politics","history","geography"},MATCH(C1971,{"语文","英语","数学","物理","化学","生物","政治","历史","地理"},0)),IF(I1971=2,INDEX(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1971,{"单项选择","阅读理解","信息匹配","完形填空","短文填空","单句填空","短文改错","单句改错","句型转换","翻译短语","翻译句子","词汇/短语及固搭","完成句子","听力"},0)),"")), "")</f>
        <v/>
      </c>
      <c r="E1971" s="21" t="str">
        <f t="shared" si="251"/>
        <v>知识点</v>
      </c>
      <c r="F1971" s="21" t="str">
        <f t="shared" si="252"/>
        <v>恰</v>
      </c>
      <c r="G1971" s="21" t="str">
        <f>INDEX( {"body","discipline","area","topic","point"},MATCH(E1971,{"知识体","知识域","知识区","知识主题","知识点"},0))</f>
        <v>point</v>
      </c>
      <c r="H1971" s="21" t="str">
        <f>INDEX( {"super","just","sub","infras"},MATCH(F1971,{"超","恰","亚","次"},0))</f>
        <v>just</v>
      </c>
      <c r="I1971" s="21">
        <f>MATCH(E1971,{"知识体","知识域","知识区","知识主题","知识点"},0)-1</f>
        <v>4</v>
      </c>
      <c r="J1971" s="21">
        <f>MATCH(F1971,{"超","恰","亚","次"},0)-1</f>
        <v>1</v>
      </c>
      <c r="K1971" s="21" t="str">
        <f t="shared" si="253"/>
        <v>政治</v>
      </c>
      <c r="L1971" s="26" t="s">
        <v>2745</v>
      </c>
      <c r="M1971" s="23"/>
      <c r="N1971" s="23"/>
      <c r="O1971" s="24" t="str">
        <f t="shared" si="255"/>
        <v xml:space="preserve">
  - 
    name:  永恒的中华民族精神
    title:  永恒的中华民族精神
    description: 
    koLyro: point
    koLyri:  just
    son: </v>
      </c>
      <c r="P1971" s="27" t="str">
        <f t="shared" si="254"/>
        <v xml:space="preserve">
          - 
            name:  永恒的中华民族精神
            title:  永恒的中华民族精神
            description: 
            koLyro: point
            koLyri:  just
            son: </v>
      </c>
    </row>
    <row r="1972" spans="1:16" ht="15" customHeight="1">
      <c r="A1972" s="20">
        <f t="shared" si="248"/>
        <v>5</v>
      </c>
      <c r="B1972" s="21" t="str">
        <f t="shared" si="249"/>
        <v>知识亚点</v>
      </c>
      <c r="C1972" s="21" t="str">
        <f t="shared" si="250"/>
        <v>中华文化的力量，集中表现为民族精神的力量</v>
      </c>
      <c r="D1972" s="21" t="str">
        <f>IFERROR(IF(I1972=1,INDEX( {"chinese","english","math","physics","chemistry","biology","politics","history","geography"},MATCH(C1972,{"语文","英语","数学","物理","化学","生物","政治","历史","地理"},0)),IF(I1972=2,INDEX(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1972,{"单项选择","阅读理解","信息匹配","完形填空","短文填空","单句填空","短文改错","单句改错","句型转换","翻译短语","翻译句子","词汇/短语及固搭","完成句子","听力"},0)),"")), "")</f>
        <v/>
      </c>
      <c r="E1972" s="21" t="str">
        <f t="shared" si="251"/>
        <v>知识点</v>
      </c>
      <c r="F1972" s="21" t="str">
        <f t="shared" si="252"/>
        <v>亚</v>
      </c>
      <c r="G1972" s="21" t="str">
        <f>INDEX( {"body","discipline","area","topic","point"},MATCH(E1972,{"知识体","知识域","知识区","知识主题","知识点"},0))</f>
        <v>point</v>
      </c>
      <c r="H1972" s="21" t="str">
        <f>INDEX( {"super","just","sub","infras"},MATCH(F1972,{"超","恰","亚","次"},0))</f>
        <v>sub</v>
      </c>
      <c r="I1972" s="21">
        <f>MATCH(E1972,{"知识体","知识域","知识区","知识主题","知识点"},0)-1</f>
        <v>4</v>
      </c>
      <c r="J1972" s="21">
        <f>MATCH(F1972,{"超","恰","亚","次"},0)-1</f>
        <v>2</v>
      </c>
      <c r="K1972" s="21" t="str">
        <f t="shared" si="253"/>
        <v>政治</v>
      </c>
      <c r="L1972" s="26" t="s">
        <v>2746</v>
      </c>
      <c r="M1972" s="23"/>
      <c r="N1972" s="23"/>
      <c r="O1972" s="24" t="str">
        <f t="shared" si="255"/>
        <v xml:space="preserve">
  - 
    name:  中华文化的力量，集中表现为民族精神的力量
    title:  中华文化的力量，集中表现为民族精神的力量
    description: 
    koLyro: point
    koLyri:  sub
    son: </v>
      </c>
      <c r="P1972" s="27" t="str">
        <f t="shared" si="254"/>
        <v xml:space="preserve">
            - 
              name:  中华文化的力量，集中表现为民族精神的力量
              title:  中华文化的力量，集中表现为民族精神的力量
              description: 
              koLyro: point
              koLyri:  sub
              son: </v>
      </c>
    </row>
    <row r="1973" spans="1:16" ht="15" customHeight="1">
      <c r="A1973" s="20">
        <f t="shared" si="248"/>
        <v>5</v>
      </c>
      <c r="B1973" s="21" t="str">
        <f t="shared" si="249"/>
        <v>知识亚点</v>
      </c>
      <c r="C1973" s="21" t="str">
        <f t="shared" si="250"/>
        <v>中华民族精神的作用</v>
      </c>
      <c r="D1973" s="21" t="str">
        <f>IFERROR(IF(I1973=1,INDEX( {"chinese","english","math","physics","chemistry","biology","politics","history","geography"},MATCH(C1973,{"语文","英语","数学","物理","化学","生物","政治","历史","地理"},0)),IF(I1973=2,INDEX(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1973,{"单项选择","阅读理解","信息匹配","完形填空","短文填空","单句填空","短文改错","单句改错","句型转换","翻译短语","翻译句子","词汇/短语及固搭","完成句子","听力"},0)),"")), "")</f>
        <v/>
      </c>
      <c r="E1973" s="21" t="str">
        <f t="shared" si="251"/>
        <v>知识点</v>
      </c>
      <c r="F1973" s="21" t="str">
        <f t="shared" si="252"/>
        <v>亚</v>
      </c>
      <c r="G1973" s="21" t="str">
        <f>INDEX( {"body","discipline","area","topic","point"},MATCH(E1973,{"知识体","知识域","知识区","知识主题","知识点"},0))</f>
        <v>point</v>
      </c>
      <c r="H1973" s="21" t="str">
        <f>INDEX( {"super","just","sub","infras"},MATCH(F1973,{"超","恰","亚","次"},0))</f>
        <v>sub</v>
      </c>
      <c r="I1973" s="21">
        <f>MATCH(E1973,{"知识体","知识域","知识区","知识主题","知识点"},0)-1</f>
        <v>4</v>
      </c>
      <c r="J1973" s="21">
        <f>MATCH(F1973,{"超","恰","亚","次"},0)-1</f>
        <v>2</v>
      </c>
      <c r="K1973" s="21" t="str">
        <f t="shared" si="253"/>
        <v>政治</v>
      </c>
      <c r="L1973" s="26" t="s">
        <v>2747</v>
      </c>
      <c r="M1973" s="23"/>
      <c r="N1973" s="23"/>
      <c r="O1973" s="24" t="str">
        <f t="shared" si="255"/>
        <v xml:space="preserve">
  - 
    name:  中华民族精神的作用
    title:  中华民族精神的作用
    description: 
    koLyro: point
    koLyri:  sub
    son: </v>
      </c>
      <c r="P1973" s="27" t="str">
        <f t="shared" si="254"/>
        <v xml:space="preserve">
            - 
              name:  中华民族精神的作用
              title:  中华民族精神的作用
              description: 
              koLyro: point
              koLyri:  sub
              son: </v>
      </c>
    </row>
    <row r="1974" spans="1:16" ht="15" customHeight="1">
      <c r="A1974" s="20">
        <f t="shared" si="248"/>
        <v>5</v>
      </c>
      <c r="B1974" s="21" t="str">
        <f t="shared" si="249"/>
        <v>知识亚点</v>
      </c>
      <c r="C1974" s="21" t="str">
        <f t="shared" si="250"/>
        <v>中华民族精神的基本内涵</v>
      </c>
      <c r="D1974" s="21" t="str">
        <f>IFERROR(IF(I1974=1,INDEX( {"chinese","english","math","physics","chemistry","biology","politics","history","geography"},MATCH(C1974,{"语文","英语","数学","物理","化学","生物","政治","历史","地理"},0)),IF(I1974=2,INDEX(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1974,{"单项选择","阅读理解","信息匹配","完形填空","短文填空","单句填空","短文改错","单句改错","句型转换","翻译短语","翻译句子","词汇/短语及固搭","完成句子","听力"},0)),"")), "")</f>
        <v/>
      </c>
      <c r="E1974" s="21" t="str">
        <f t="shared" si="251"/>
        <v>知识点</v>
      </c>
      <c r="F1974" s="21" t="str">
        <f t="shared" si="252"/>
        <v>亚</v>
      </c>
      <c r="G1974" s="21" t="str">
        <f>INDEX( {"body","discipline","area","topic","point"},MATCH(E1974,{"知识体","知识域","知识区","知识主题","知识点"},0))</f>
        <v>point</v>
      </c>
      <c r="H1974" s="21" t="str">
        <f>INDEX( {"super","just","sub","infras"},MATCH(F1974,{"超","恰","亚","次"},0))</f>
        <v>sub</v>
      </c>
      <c r="I1974" s="21">
        <f>MATCH(E1974,{"知识体","知识域","知识区","知识主题","知识点"},0)-1</f>
        <v>4</v>
      </c>
      <c r="J1974" s="21">
        <f>MATCH(F1974,{"超","恰","亚","次"},0)-1</f>
        <v>2</v>
      </c>
      <c r="K1974" s="21" t="str">
        <f t="shared" si="253"/>
        <v>政治</v>
      </c>
      <c r="L1974" s="26" t="s">
        <v>2748</v>
      </c>
      <c r="M1974" s="23"/>
      <c r="N1974" s="23"/>
      <c r="O1974" s="24" t="str">
        <f t="shared" si="255"/>
        <v xml:space="preserve">
  - 
    name:  中华民族精神的基本内涵
    title:  中华民族精神的基本内涵
    description: 
    koLyro: point
    koLyri:  sub
    son: </v>
      </c>
      <c r="P1974" s="27" t="str">
        <f t="shared" si="254"/>
        <v xml:space="preserve">
            - 
              name:  中华民族精神的基本内涵
              title:  中华民族精神的基本内涵
              description: 
              koLyro: point
              koLyri:  sub
              son: </v>
      </c>
    </row>
    <row r="1975" spans="1:16" ht="15" customHeight="1">
      <c r="A1975" s="20">
        <f t="shared" si="248"/>
        <v>5</v>
      </c>
      <c r="B1975" s="21" t="str">
        <f t="shared" si="249"/>
        <v>知识亚点</v>
      </c>
      <c r="C1975" s="21" t="str">
        <f t="shared" si="250"/>
        <v>爱国主义</v>
      </c>
      <c r="D1975" s="21" t="str">
        <f>IFERROR(IF(I1975=1,INDEX( {"chinese","english","math","physics","chemistry","biology","politics","history","geography"},MATCH(C1975,{"语文","英语","数学","物理","化学","生物","政治","历史","地理"},0)),IF(I1975=2,INDEX(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1975,{"单项选择","阅读理解","信息匹配","完形填空","短文填空","单句填空","短文改错","单句改错","句型转换","翻译短语","翻译句子","词汇/短语及固搭","完成句子","听力"},0)),"")), "")</f>
        <v/>
      </c>
      <c r="E1975" s="21" t="str">
        <f t="shared" si="251"/>
        <v>知识点</v>
      </c>
      <c r="F1975" s="21" t="str">
        <f t="shared" si="252"/>
        <v>亚</v>
      </c>
      <c r="G1975" s="21" t="str">
        <f>INDEX( {"body","discipline","area","topic","point"},MATCH(E1975,{"知识体","知识域","知识区","知识主题","知识点"},0))</f>
        <v>point</v>
      </c>
      <c r="H1975" s="21" t="str">
        <f>INDEX( {"super","just","sub","infras"},MATCH(F1975,{"超","恰","亚","次"},0))</f>
        <v>sub</v>
      </c>
      <c r="I1975" s="21">
        <f>MATCH(E1975,{"知识体","知识域","知识区","知识主题","知识点"},0)-1</f>
        <v>4</v>
      </c>
      <c r="J1975" s="21">
        <f>MATCH(F1975,{"超","恰","亚","次"},0)-1</f>
        <v>2</v>
      </c>
      <c r="K1975" s="21" t="str">
        <f t="shared" si="253"/>
        <v>政治</v>
      </c>
      <c r="L1975" s="26" t="s">
        <v>2749</v>
      </c>
      <c r="M1975" s="23"/>
      <c r="N1975" s="23"/>
      <c r="O1975" s="24" t="str">
        <f t="shared" si="255"/>
        <v xml:space="preserve">
  - 
    name:  爱国主义
    title:  爱国主义
    description: 
    koLyro: point
    koLyri:  sub
    son: </v>
      </c>
      <c r="P1975" s="27" t="str">
        <f t="shared" si="254"/>
        <v xml:space="preserve">
            - 
              name:  爱国主义
              title:  爱国主义
              description: 
              koLyro: point
              koLyri:  sub
              son: </v>
      </c>
    </row>
    <row r="1976" spans="1:16" ht="15" customHeight="1">
      <c r="A1976" s="20">
        <f t="shared" si="248"/>
        <v>5</v>
      </c>
      <c r="B1976" s="21" t="str">
        <f t="shared" si="249"/>
        <v>知识亚点</v>
      </c>
      <c r="C1976" s="21" t="str">
        <f t="shared" si="250"/>
        <v>民族精神的时代特征</v>
      </c>
      <c r="D1976" s="21" t="str">
        <f>IFERROR(IF(I1976=1,INDEX( {"chinese","english","math","physics","chemistry","biology","politics","history","geography"},MATCH(C1976,{"语文","英语","数学","物理","化学","生物","政治","历史","地理"},0)),IF(I1976=2,INDEX(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1976,{"单项选择","阅读理解","信息匹配","完形填空","短文填空","单句填空","短文改错","单句改错","句型转换","翻译短语","翻译句子","词汇/短语及固搭","完成句子","听力"},0)),"")), "")</f>
        <v/>
      </c>
      <c r="E1976" s="21" t="str">
        <f t="shared" si="251"/>
        <v>知识点</v>
      </c>
      <c r="F1976" s="21" t="str">
        <f t="shared" si="252"/>
        <v>亚</v>
      </c>
      <c r="G1976" s="21" t="str">
        <f>INDEX( {"body","discipline","area","topic","point"},MATCH(E1976,{"知识体","知识域","知识区","知识主题","知识点"},0))</f>
        <v>point</v>
      </c>
      <c r="H1976" s="21" t="str">
        <f>INDEX( {"super","just","sub","infras"},MATCH(F1976,{"超","恰","亚","次"},0))</f>
        <v>sub</v>
      </c>
      <c r="I1976" s="21">
        <f>MATCH(E1976,{"知识体","知识域","知识区","知识主题","知识点"},0)-1</f>
        <v>4</v>
      </c>
      <c r="J1976" s="21">
        <f>MATCH(F1976,{"超","恰","亚","次"},0)-1</f>
        <v>2</v>
      </c>
      <c r="K1976" s="21" t="str">
        <f t="shared" si="253"/>
        <v>政治</v>
      </c>
      <c r="L1976" s="26" t="s">
        <v>2750</v>
      </c>
      <c r="M1976" s="23"/>
      <c r="N1976" s="23"/>
      <c r="O1976" s="24" t="str">
        <f t="shared" si="255"/>
        <v xml:space="preserve">
  - 
    name:  民族精神的时代特征
    title:  民族精神的时代特征
    description: 
    koLyro: point
    koLyri:  sub
    son: </v>
      </c>
      <c r="P1976" s="27" t="str">
        <f t="shared" si="254"/>
        <v xml:space="preserve">
            - 
              name:  民族精神的时代特征
              title:  民族精神的时代特征
              description: 
              koLyro: point
              koLyri:  sub
              son: </v>
      </c>
    </row>
    <row r="1977" spans="1:16" ht="15" customHeight="1">
      <c r="A1977" s="20">
        <f t="shared" si="248"/>
        <v>4</v>
      </c>
      <c r="B1977" s="21" t="str">
        <f t="shared" si="249"/>
        <v>知识点</v>
      </c>
      <c r="C1977" s="21" t="str">
        <f t="shared" si="250"/>
        <v>弘扬中华民族精神</v>
      </c>
      <c r="D1977" s="21" t="str">
        <f>IFERROR(IF(I1977=1,INDEX( {"chinese","english","math","physics","chemistry","biology","politics","history","geography"},MATCH(C1977,{"语文","英语","数学","物理","化学","生物","政治","历史","地理"},0)),IF(I1977=2,INDEX(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1977,{"单项选择","阅读理解","信息匹配","完形填空","短文填空","单句填空","短文改错","单句改错","句型转换","翻译短语","翻译句子","词汇/短语及固搭","完成句子","听力"},0)),"")), "")</f>
        <v/>
      </c>
      <c r="E1977" s="21" t="str">
        <f t="shared" si="251"/>
        <v>知识点</v>
      </c>
      <c r="F1977" s="21" t="str">
        <f t="shared" si="252"/>
        <v>恰</v>
      </c>
      <c r="G1977" s="21" t="str">
        <f>INDEX( {"body","discipline","area","topic","point"},MATCH(E1977,{"知识体","知识域","知识区","知识主题","知识点"},0))</f>
        <v>point</v>
      </c>
      <c r="H1977" s="21" t="str">
        <f>INDEX( {"super","just","sub","infras"},MATCH(F1977,{"超","恰","亚","次"},0))</f>
        <v>just</v>
      </c>
      <c r="I1977" s="21">
        <f>MATCH(E1977,{"知识体","知识域","知识区","知识主题","知识点"},0)-1</f>
        <v>4</v>
      </c>
      <c r="J1977" s="21">
        <f>MATCH(F1977,{"超","恰","亚","次"},0)-1</f>
        <v>1</v>
      </c>
      <c r="K1977" s="21" t="str">
        <f t="shared" si="253"/>
        <v>政治</v>
      </c>
      <c r="L1977" s="26" t="s">
        <v>2751</v>
      </c>
      <c r="M1977" s="23"/>
      <c r="N1977" s="23"/>
      <c r="O1977" s="24" t="str">
        <f t="shared" si="255"/>
        <v xml:space="preserve">
  - 
    name:  弘扬中华民族精神
    title:  弘扬中华民族精神
    description: 
    koLyro: point
    koLyri:  just
    son: </v>
      </c>
      <c r="P1977" s="27" t="str">
        <f t="shared" si="254"/>
        <v xml:space="preserve">
          - 
            name:  弘扬中华民族精神
            title:  弘扬中华民族精神
            description: 
            koLyro: point
            koLyri:  just
            son: </v>
      </c>
    </row>
    <row r="1978" spans="1:16" ht="15" customHeight="1">
      <c r="A1978" s="20">
        <f t="shared" si="248"/>
        <v>5</v>
      </c>
      <c r="B1978" s="21" t="str">
        <f t="shared" si="249"/>
        <v>知识亚点</v>
      </c>
      <c r="C1978" s="21" t="str">
        <f t="shared" si="250"/>
        <v>中华民族民族精神的重要性和必要性</v>
      </c>
      <c r="D1978" s="21" t="str">
        <f>IFERROR(IF(I1978=1,INDEX( {"chinese","english","math","physics","chemistry","biology","politics","history","geography"},MATCH(C1978,{"语文","英语","数学","物理","化学","生物","政治","历史","地理"},0)),IF(I1978=2,INDEX(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1978,{"单项选择","阅读理解","信息匹配","完形填空","短文填空","单句填空","短文改错","单句改错","句型转换","翻译短语","翻译句子","词汇/短语及固搭","完成句子","听力"},0)),"")), "")</f>
        <v/>
      </c>
      <c r="E1978" s="21" t="str">
        <f t="shared" si="251"/>
        <v>知识点</v>
      </c>
      <c r="F1978" s="21" t="str">
        <f t="shared" si="252"/>
        <v>亚</v>
      </c>
      <c r="G1978" s="21" t="str">
        <f>INDEX( {"body","discipline","area","topic","point"},MATCH(E1978,{"知识体","知识域","知识区","知识主题","知识点"},0))</f>
        <v>point</v>
      </c>
      <c r="H1978" s="21" t="str">
        <f>INDEX( {"super","just","sub","infras"},MATCH(F1978,{"超","恰","亚","次"},0))</f>
        <v>sub</v>
      </c>
      <c r="I1978" s="21">
        <f>MATCH(E1978,{"知识体","知识域","知识区","知识主题","知识点"},0)-1</f>
        <v>4</v>
      </c>
      <c r="J1978" s="21">
        <f>MATCH(F1978,{"超","恰","亚","次"},0)-1</f>
        <v>2</v>
      </c>
      <c r="K1978" s="21" t="str">
        <f t="shared" si="253"/>
        <v>政治</v>
      </c>
      <c r="L1978" s="26" t="s">
        <v>2752</v>
      </c>
      <c r="M1978" s="23"/>
      <c r="N1978" s="23"/>
      <c r="O1978" s="24" t="str">
        <f t="shared" si="255"/>
        <v xml:space="preserve">
  - 
    name:  中华民族民族精神的重要性和必要性
    title:  中华民族民族精神的重要性和必要性
    description: 
    koLyro: point
    koLyri:  sub
    son: </v>
      </c>
      <c r="P1978" s="27" t="str">
        <f t="shared" si="254"/>
        <v xml:space="preserve">
            - 
              name:  中华民族民族精神的重要性和必要性
              title:  中华民族民族精神的重要性和必要性
              description: 
              koLyro: point
              koLyri:  sub
              son: </v>
      </c>
    </row>
    <row r="1979" spans="1:16" ht="15" customHeight="1">
      <c r="A1979" s="20">
        <f t="shared" si="248"/>
        <v>5</v>
      </c>
      <c r="B1979" s="21" t="str">
        <f t="shared" si="249"/>
        <v>知识亚点</v>
      </c>
      <c r="C1979" s="21" t="str">
        <f t="shared" si="250"/>
        <v>弘扬中华民族精神的意义</v>
      </c>
      <c r="D1979" s="21" t="str">
        <f>IFERROR(IF(I1979=1,INDEX( {"chinese","english","math","physics","chemistry","biology","politics","history","geography"},MATCH(C1979,{"语文","英语","数学","物理","化学","生物","政治","历史","地理"},0)),IF(I1979=2,INDEX(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1979,{"单项选择","阅读理解","信息匹配","完形填空","短文填空","单句填空","短文改错","单句改错","句型转换","翻译短语","翻译句子","词汇/短语及固搭","完成句子","听力"},0)),"")), "")</f>
        <v/>
      </c>
      <c r="E1979" s="21" t="str">
        <f t="shared" si="251"/>
        <v>知识点</v>
      </c>
      <c r="F1979" s="21" t="str">
        <f t="shared" si="252"/>
        <v>亚</v>
      </c>
      <c r="G1979" s="21" t="str">
        <f>INDEX( {"body","discipline","area","topic","point"},MATCH(E1979,{"知识体","知识域","知识区","知识主题","知识点"},0))</f>
        <v>point</v>
      </c>
      <c r="H1979" s="21" t="str">
        <f>INDEX( {"super","just","sub","infras"},MATCH(F1979,{"超","恰","亚","次"},0))</f>
        <v>sub</v>
      </c>
      <c r="I1979" s="21">
        <f>MATCH(E1979,{"知识体","知识域","知识区","知识主题","知识点"},0)-1</f>
        <v>4</v>
      </c>
      <c r="J1979" s="21">
        <f>MATCH(F1979,{"超","恰","亚","次"},0)-1</f>
        <v>2</v>
      </c>
      <c r="K1979" s="21" t="str">
        <f t="shared" si="253"/>
        <v>政治</v>
      </c>
      <c r="L1979" s="26" t="s">
        <v>2753</v>
      </c>
      <c r="M1979" s="23"/>
      <c r="N1979" s="23"/>
      <c r="O1979" s="24" t="str">
        <f t="shared" si="255"/>
        <v xml:space="preserve">
  - 
    name:  弘扬中华民族精神的意义
    title:  弘扬中华民族精神的意义
    description: 
    koLyro: point
    koLyri:  sub
    son: </v>
      </c>
      <c r="P1979" s="27" t="str">
        <f t="shared" si="254"/>
        <v xml:space="preserve">
            - 
              name:  弘扬中华民族精神的意义
              title:  弘扬中华民族精神的意义
              description: 
              koLyro: point
              koLyri:  sub
              son: </v>
      </c>
    </row>
    <row r="1980" spans="1:16" ht="15" customHeight="1">
      <c r="A1980" s="20">
        <f t="shared" si="248"/>
        <v>5</v>
      </c>
      <c r="B1980" s="21" t="str">
        <f t="shared" si="249"/>
        <v>知识亚点</v>
      </c>
      <c r="C1980" s="21" t="str">
        <f t="shared" si="250"/>
        <v>弘扬和培育民族精神的途径</v>
      </c>
      <c r="D1980" s="21" t="str">
        <f>IFERROR(IF(I1980=1,INDEX( {"chinese","english","math","physics","chemistry","biology","politics","history","geography"},MATCH(C1980,{"语文","英语","数学","物理","化学","生物","政治","历史","地理"},0)),IF(I1980=2,INDEX(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1980,{"单项选择","阅读理解","信息匹配","完形填空","短文填空","单句填空","短文改错","单句改错","句型转换","翻译短语","翻译句子","词汇/短语及固搭","完成句子","听力"},0)),"")), "")</f>
        <v/>
      </c>
      <c r="E1980" s="21" t="str">
        <f t="shared" si="251"/>
        <v>知识点</v>
      </c>
      <c r="F1980" s="21" t="str">
        <f t="shared" si="252"/>
        <v>亚</v>
      </c>
      <c r="G1980" s="21" t="str">
        <f>INDEX( {"body","discipline","area","topic","point"},MATCH(E1980,{"知识体","知识域","知识区","知识主题","知识点"},0))</f>
        <v>point</v>
      </c>
      <c r="H1980" s="21" t="str">
        <f>INDEX( {"super","just","sub","infras"},MATCH(F1980,{"超","恰","亚","次"},0))</f>
        <v>sub</v>
      </c>
      <c r="I1980" s="21">
        <f>MATCH(E1980,{"知识体","知识域","知识区","知识主题","知识点"},0)-1</f>
        <v>4</v>
      </c>
      <c r="J1980" s="21">
        <f>MATCH(F1980,{"超","恰","亚","次"},0)-1</f>
        <v>2</v>
      </c>
      <c r="K1980" s="21" t="str">
        <f t="shared" si="253"/>
        <v>政治</v>
      </c>
      <c r="L1980" s="26" t="s">
        <v>2754</v>
      </c>
      <c r="M1980" s="23"/>
      <c r="N1980" s="23"/>
      <c r="O1980" s="24" t="str">
        <f t="shared" si="255"/>
        <v xml:space="preserve">
  - 
    name:  弘扬和培育民族精神的途径
    title:  弘扬和培育民族精神的途径
    description: 
    koLyro: point
    koLyri:  sub
    son: </v>
      </c>
      <c r="P1980" s="27" t="str">
        <f t="shared" si="254"/>
        <v xml:space="preserve">
            - 
              name:  弘扬和培育民族精神的途径
              title:  弘扬和培育民族精神的途径
              description: 
              koLyro: point
              koLyri:  sub
              son: </v>
      </c>
    </row>
    <row r="1981" spans="1:16" ht="15" customHeight="1">
      <c r="A1981" s="20">
        <f t="shared" si="248"/>
        <v>3</v>
      </c>
      <c r="B1981" s="21" t="str">
        <f t="shared" si="249"/>
        <v>知识主题</v>
      </c>
      <c r="C1981" s="21" t="str">
        <f t="shared" si="250"/>
        <v>综合探究 铸牢中华民族的精神支柱</v>
      </c>
      <c r="D1981" s="21" t="str">
        <f>IFERROR(IF(I1981=1,INDEX( {"chinese","english","math","physics","chemistry","biology","politics","history","geography"},MATCH(C1981,{"语文","英语","数学","物理","化学","生物","政治","历史","地理"},0)),IF(I1981=2,INDEX(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1981,{"单项选择","阅读理解","信息匹配","完形填空","短文填空","单句填空","短文改错","单句改错","句型转换","翻译短语","翻译句子","词汇/短语及固搭","完成句子","听力"},0)),"")), "")</f>
        <v/>
      </c>
      <c r="E1981" s="21" t="str">
        <f t="shared" si="251"/>
        <v>知识主题</v>
      </c>
      <c r="F1981" s="21" t="str">
        <f t="shared" si="252"/>
        <v>恰</v>
      </c>
      <c r="G1981" s="21" t="str">
        <f>INDEX( {"body","discipline","area","topic","point"},MATCH(E1981,{"知识体","知识域","知识区","知识主题","知识点"},0))</f>
        <v>topic</v>
      </c>
      <c r="H1981" s="21" t="str">
        <f>INDEX( {"super","just","sub","infras"},MATCH(F1981,{"超","恰","亚","次"},0))</f>
        <v>just</v>
      </c>
      <c r="I1981" s="21">
        <f>MATCH(E1981,{"知识体","知识域","知识区","知识主题","知识点"},0)-1</f>
        <v>3</v>
      </c>
      <c r="J1981" s="21">
        <f>MATCH(F1981,{"超","恰","亚","次"},0)-1</f>
        <v>1</v>
      </c>
      <c r="K1981" s="21" t="str">
        <f t="shared" si="253"/>
        <v>政治</v>
      </c>
      <c r="L1981" s="26" t="s">
        <v>2755</v>
      </c>
      <c r="M1981" s="23"/>
      <c r="N1981" s="23"/>
      <c r="O1981" s="24" t="str">
        <f t="shared" si="255"/>
        <v xml:space="preserve">
  - 
    name:  综合探究 铸牢中华民族的精神支柱
    title:  综合探究 铸牢中华民族的精神支柱
    description: 
    koLyro: topic
    koLyri:  just
    son: </v>
      </c>
      <c r="P1981" s="27" t="str">
        <f t="shared" si="254"/>
        <v xml:space="preserve">
        - 
          name:  综合探究 铸牢中华民族的精神支柱
          title:  综合探究 铸牢中华民族的精神支柱
          description: 
          koLyro: topic
          koLyri:  just
          son: </v>
      </c>
    </row>
    <row r="1982" spans="1:16" ht="15" customHeight="1">
      <c r="A1982" s="20">
        <f t="shared" si="248"/>
        <v>4</v>
      </c>
      <c r="B1982" s="21" t="str">
        <f t="shared" si="249"/>
        <v>知识点</v>
      </c>
      <c r="C1982" s="21" t="str">
        <f t="shared" si="250"/>
        <v>创造中华文化新的辉煌</v>
      </c>
      <c r="D1982" s="21" t="str">
        <f>IFERROR(IF(I1982=1,INDEX( {"chinese","english","math","physics","chemistry","biology","politics","history","geography"},MATCH(C1982,{"语文","英语","数学","物理","化学","生物","政治","历史","地理"},0)),IF(I1982=2,INDEX(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1982,{"单项选择","阅读理解","信息匹配","完形填空","短文填空","单句填空","短文改错","单句改错","句型转换","翻译短语","翻译句子","词汇/短语及固搭","完成句子","听力"},0)),"")), "")</f>
        <v/>
      </c>
      <c r="E1982" s="21" t="str">
        <f t="shared" si="251"/>
        <v>知识点</v>
      </c>
      <c r="F1982" s="21" t="str">
        <f t="shared" si="252"/>
        <v>恰</v>
      </c>
      <c r="G1982" s="21" t="str">
        <f>INDEX( {"body","discipline","area","topic","point"},MATCH(E1982,{"知识体","知识域","知识区","知识主题","知识点"},0))</f>
        <v>point</v>
      </c>
      <c r="H1982" s="21" t="str">
        <f>INDEX( {"super","just","sub","infras"},MATCH(F1982,{"超","恰","亚","次"},0))</f>
        <v>just</v>
      </c>
      <c r="I1982" s="21">
        <f>MATCH(E1982,{"知识体","知识域","知识区","知识主题","知识点"},0)-1</f>
        <v>4</v>
      </c>
      <c r="J1982" s="21">
        <f>MATCH(F1982,{"超","恰","亚","次"},0)-1</f>
        <v>1</v>
      </c>
      <c r="K1982" s="21" t="str">
        <f t="shared" si="253"/>
        <v>政治</v>
      </c>
      <c r="L1982" s="26" t="s">
        <v>2756</v>
      </c>
      <c r="M1982" s="23"/>
      <c r="N1982" s="23"/>
      <c r="O1982" s="24" t="str">
        <f t="shared" si="255"/>
        <v xml:space="preserve">
  - 
    name:  创造中华文化新的辉煌
    title:  创造中华文化新的辉煌
    description: 
    koLyro: point
    koLyri:  just
    son: </v>
      </c>
      <c r="P1982" s="27" t="str">
        <f t="shared" si="254"/>
        <v xml:space="preserve">
          - 
            name:  创造中华文化新的辉煌
            title:  创造中华文化新的辉煌
            description: 
            koLyro: point
            koLyri:  just
            son: </v>
      </c>
    </row>
    <row r="1983" spans="1:16" ht="15" customHeight="1">
      <c r="A1983" s="20">
        <f t="shared" si="248"/>
        <v>2</v>
      </c>
      <c r="B1983" s="21" t="str">
        <f t="shared" si="249"/>
        <v>知识区</v>
      </c>
      <c r="C1983" s="21" t="str">
        <f t="shared" si="250"/>
        <v>文化生活4.发展中国特色社会主义文化</v>
      </c>
      <c r="D1983" s="21" t="str">
        <f>IFERROR(IF(I1983=1,INDEX( {"chinese","english","math","physics","chemistry","biology","politics","history","geography"},MATCH(C1983,{"语文","英语","数学","物理","化学","生物","政治","历史","地理"},0)),IF(I1983=2,INDEX(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1983,{"单项选择","阅读理解","信息匹配","完形填空","短文填空","单句填空","短文改错","单句改错","句型转换","翻译短语","翻译句子","词汇/短语及固搭","完成句子","听力"},0)),"")), "")</f>
        <v/>
      </c>
      <c r="E1983" s="21" t="str">
        <f t="shared" si="251"/>
        <v>知识区</v>
      </c>
      <c r="F1983" s="21" t="str">
        <f t="shared" si="252"/>
        <v>恰</v>
      </c>
      <c r="G1983" s="21" t="str">
        <f>INDEX( {"body","discipline","area","topic","point"},MATCH(E1983,{"知识体","知识域","知识区","知识主题","知识点"},0))</f>
        <v>area</v>
      </c>
      <c r="H1983" s="21" t="str">
        <f>INDEX( {"super","just","sub","infras"},MATCH(F1983,{"超","恰","亚","次"},0))</f>
        <v>just</v>
      </c>
      <c r="I1983" s="21">
        <f>MATCH(E1983,{"知识体","知识域","知识区","知识主题","知识点"},0)-1</f>
        <v>2</v>
      </c>
      <c r="J1983" s="21">
        <f>MATCH(F1983,{"超","恰","亚","次"},0)-1</f>
        <v>1</v>
      </c>
      <c r="K1983" s="21" t="str">
        <f t="shared" si="253"/>
        <v>政治</v>
      </c>
      <c r="L1983" s="26" t="s">
        <v>5148</v>
      </c>
      <c r="M1983" s="23"/>
      <c r="N1983" s="23"/>
      <c r="O1983" s="24" t="str">
        <f t="shared" si="255"/>
        <v xml:space="preserve">
  - 
    name:  文化生活4.发展中国特色社会主义文化
    title:  文化生活4.发展中国特色社会主义文化
    description: 
    koLyro: area
    koLyri:  just
    son: </v>
      </c>
      <c r="P1983" s="27" t="str">
        <f t="shared" si="254"/>
        <v xml:space="preserve">
      - 
        name:  文化生活4.发展中国特色社会主义文化
        title:  文化生活4.发展中国特色社会主义文化
        description: 
        koLyro: area
        koLyri:  just
        son: </v>
      </c>
    </row>
    <row r="1984" spans="1:16" ht="15" customHeight="1">
      <c r="A1984" s="20">
        <f t="shared" si="248"/>
        <v>3</v>
      </c>
      <c r="B1984" s="21" t="str">
        <f t="shared" si="249"/>
        <v>知识主题</v>
      </c>
      <c r="C1984" s="21" t="str">
        <f t="shared" si="250"/>
        <v>3.8走进文化生活</v>
      </c>
      <c r="D1984" s="21" t="str">
        <f>IFERROR(IF(I1984=1,INDEX( {"chinese","english","math","physics","chemistry","biology","politics","history","geography"},MATCH(C1984,{"语文","英语","数学","物理","化学","生物","政治","历史","地理"},0)),IF(I1984=2,INDEX(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1984,{"单项选择","阅读理解","信息匹配","完形填空","短文填空","单句填空","短文改错","单句改错","句型转换","翻译短语","翻译句子","词汇/短语及固搭","完成句子","听力"},0)),"")), "")</f>
        <v/>
      </c>
      <c r="E1984" s="21" t="str">
        <f t="shared" si="251"/>
        <v>知识主题</v>
      </c>
      <c r="F1984" s="21" t="str">
        <f t="shared" si="252"/>
        <v>恰</v>
      </c>
      <c r="G1984" s="21" t="str">
        <f>INDEX( {"body","discipline","area","topic","point"},MATCH(E1984,{"知识体","知识域","知识区","知识主题","知识点"},0))</f>
        <v>topic</v>
      </c>
      <c r="H1984" s="21" t="str">
        <f>INDEX( {"super","just","sub","infras"},MATCH(F1984,{"超","恰","亚","次"},0))</f>
        <v>just</v>
      </c>
      <c r="I1984" s="21">
        <f>MATCH(E1984,{"知识体","知识域","知识区","知识主题","知识点"},0)-1</f>
        <v>3</v>
      </c>
      <c r="J1984" s="21">
        <f>MATCH(F1984,{"超","恰","亚","次"},0)-1</f>
        <v>1</v>
      </c>
      <c r="K1984" s="21" t="str">
        <f t="shared" si="253"/>
        <v>政治</v>
      </c>
      <c r="L1984" s="26" t="s">
        <v>5149</v>
      </c>
      <c r="M1984" s="23"/>
      <c r="N1984" s="23"/>
      <c r="O1984" s="24" t="str">
        <f t="shared" si="255"/>
        <v xml:space="preserve">
  - 
    name:  3.8走进文化生活
    title:  3.8走进文化生活
    description: 
    koLyro: topic
    koLyri:  just
    son: </v>
      </c>
      <c r="P1984" s="27" t="str">
        <f t="shared" si="254"/>
        <v xml:space="preserve">
        - 
          name:  3.8走进文化生活
          title:  3.8走进文化生活
          description: 
          koLyro: topic
          koLyri:  just
          son: </v>
      </c>
    </row>
    <row r="1985" spans="1:16" ht="15" customHeight="1">
      <c r="A1985" s="20">
        <f t="shared" si="248"/>
        <v>4</v>
      </c>
      <c r="B1985" s="21" t="str">
        <f t="shared" si="249"/>
        <v>知识点</v>
      </c>
      <c r="C1985" s="21" t="str">
        <f t="shared" si="250"/>
        <v>色彩斑斓的文化生活</v>
      </c>
      <c r="D1985" s="21" t="str">
        <f>IFERROR(IF(I1985=1,INDEX( {"chinese","english","math","physics","chemistry","biology","politics","history","geography"},MATCH(C1985,{"语文","英语","数学","物理","化学","生物","政治","历史","地理"},0)),IF(I1985=2,INDEX(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1985,{"单项选择","阅读理解","信息匹配","完形填空","短文填空","单句填空","短文改错","单句改错","句型转换","翻译短语","翻译句子","词汇/短语及固搭","完成句子","听力"},0)),"")), "")</f>
        <v/>
      </c>
      <c r="E1985" s="21" t="str">
        <f t="shared" si="251"/>
        <v>知识点</v>
      </c>
      <c r="F1985" s="21" t="str">
        <f t="shared" si="252"/>
        <v>恰</v>
      </c>
      <c r="G1985" s="21" t="str">
        <f>INDEX( {"body","discipline","area","topic","point"},MATCH(E1985,{"知识体","知识域","知识区","知识主题","知识点"},0))</f>
        <v>point</v>
      </c>
      <c r="H1985" s="21" t="str">
        <f>INDEX( {"super","just","sub","infras"},MATCH(F1985,{"超","恰","亚","次"},0))</f>
        <v>just</v>
      </c>
      <c r="I1985" s="21">
        <f>MATCH(E1985,{"知识体","知识域","知识区","知识主题","知识点"},0)-1</f>
        <v>4</v>
      </c>
      <c r="J1985" s="21">
        <f>MATCH(F1985,{"超","恰","亚","次"},0)-1</f>
        <v>1</v>
      </c>
      <c r="K1985" s="21" t="str">
        <f t="shared" si="253"/>
        <v>政治</v>
      </c>
      <c r="L1985" s="26" t="s">
        <v>2757</v>
      </c>
      <c r="M1985" s="23"/>
      <c r="N1985" s="23"/>
      <c r="O1985" s="24" t="str">
        <f t="shared" si="255"/>
        <v xml:space="preserve">
  - 
    name:  色彩斑斓的文化生活
    title:  色彩斑斓的文化生活
    description: 
    koLyro: point
    koLyri:  just
    son: </v>
      </c>
      <c r="P1985" s="27" t="str">
        <f t="shared" si="254"/>
        <v xml:space="preserve">
          - 
            name:  色彩斑斓的文化生活
            title:  色彩斑斓的文化生活
            description: 
            koLyro: point
            koLyri:  just
            son: </v>
      </c>
    </row>
    <row r="1986" spans="1:16" ht="15" customHeight="1">
      <c r="A1986" s="20">
        <f t="shared" si="248"/>
        <v>5</v>
      </c>
      <c r="B1986" s="21" t="str">
        <f t="shared" si="249"/>
        <v>知识亚点</v>
      </c>
      <c r="C1986" s="21" t="str">
        <f t="shared" si="250"/>
        <v>当代文化生活的特点及原因</v>
      </c>
      <c r="D1986" s="21" t="str">
        <f>IFERROR(IF(I1986=1,INDEX( {"chinese","english","math","physics","chemistry","biology","politics","history","geography"},MATCH(C1986,{"语文","英语","数学","物理","化学","生物","政治","历史","地理"},0)),IF(I1986=2,INDEX(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1986,{"单项选择","阅读理解","信息匹配","完形填空","短文填空","单句填空","短文改错","单句改错","句型转换","翻译短语","翻译句子","词汇/短语及固搭","完成句子","听力"},0)),"")), "")</f>
        <v/>
      </c>
      <c r="E1986" s="21" t="str">
        <f t="shared" si="251"/>
        <v>知识点</v>
      </c>
      <c r="F1986" s="21" t="str">
        <f t="shared" si="252"/>
        <v>亚</v>
      </c>
      <c r="G1986" s="21" t="str">
        <f>INDEX( {"body","discipline","area","topic","point"},MATCH(E1986,{"知识体","知识域","知识区","知识主题","知识点"},0))</f>
        <v>point</v>
      </c>
      <c r="H1986" s="21" t="str">
        <f>INDEX( {"super","just","sub","infras"},MATCH(F1986,{"超","恰","亚","次"},0))</f>
        <v>sub</v>
      </c>
      <c r="I1986" s="21">
        <f>MATCH(E1986,{"知识体","知识域","知识区","知识主题","知识点"},0)-1</f>
        <v>4</v>
      </c>
      <c r="J1986" s="21">
        <f>MATCH(F1986,{"超","恰","亚","次"},0)-1</f>
        <v>2</v>
      </c>
      <c r="K1986" s="21" t="str">
        <f t="shared" si="253"/>
        <v>政治</v>
      </c>
      <c r="L1986" s="26" t="s">
        <v>2758</v>
      </c>
      <c r="M1986" s="23"/>
      <c r="N1986" s="23"/>
      <c r="O1986" s="24" t="str">
        <f t="shared" si="255"/>
        <v xml:space="preserve">
  - 
    name:  当代文化生活的特点及原因
    title:  当代文化生活的特点及原因
    description: 
    koLyro: point
    koLyri:  sub
    son: </v>
      </c>
      <c r="P1986" s="27" t="str">
        <f t="shared" si="254"/>
        <v xml:space="preserve">
            - 
              name:  当代文化生活的特点及原因
              title:  当代文化生活的特点及原因
              description: 
              koLyro: point
              koLyri:  sub
              son: </v>
      </c>
    </row>
    <row r="1987" spans="1:16" ht="15" customHeight="1">
      <c r="A1987" s="20">
        <f t="shared" si="248"/>
        <v>5</v>
      </c>
      <c r="B1987" s="21" t="str">
        <f t="shared" si="249"/>
        <v>知识亚点</v>
      </c>
      <c r="C1987" s="21" t="str">
        <f t="shared" si="250"/>
        <v>文化市场和大众传媒的发展对人们文化生活的影响</v>
      </c>
      <c r="D1987" s="21" t="str">
        <f>IFERROR(IF(I1987=1,INDEX( {"chinese","english","math","physics","chemistry","biology","politics","history","geography"},MATCH(C1987,{"语文","英语","数学","物理","化学","生物","政治","历史","地理"},0)),IF(I1987=2,INDEX(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1987,{"单项选择","阅读理解","信息匹配","完形填空","短文填空","单句填空","短文改错","单句改错","句型转换","翻译短语","翻译句子","词汇/短语及固搭","完成句子","听力"},0)),"")), "")</f>
        <v/>
      </c>
      <c r="E1987" s="21" t="str">
        <f t="shared" si="251"/>
        <v>知识点</v>
      </c>
      <c r="F1987" s="21" t="str">
        <f t="shared" si="252"/>
        <v>亚</v>
      </c>
      <c r="G1987" s="21" t="str">
        <f>INDEX( {"body","discipline","area","topic","point"},MATCH(E1987,{"知识体","知识域","知识区","知识主题","知识点"},0))</f>
        <v>point</v>
      </c>
      <c r="H1987" s="21" t="str">
        <f>INDEX( {"super","just","sub","infras"},MATCH(F1987,{"超","恰","亚","次"},0))</f>
        <v>sub</v>
      </c>
      <c r="I1987" s="21">
        <f>MATCH(E1987,{"知识体","知识域","知识区","知识主题","知识点"},0)-1</f>
        <v>4</v>
      </c>
      <c r="J1987" s="21">
        <f>MATCH(F1987,{"超","恰","亚","次"},0)-1</f>
        <v>2</v>
      </c>
      <c r="K1987" s="21" t="str">
        <f t="shared" si="253"/>
        <v>政治</v>
      </c>
      <c r="L1987" s="26" t="s">
        <v>2759</v>
      </c>
      <c r="M1987" s="23"/>
      <c r="N1987" s="23"/>
      <c r="O1987" s="24" t="str">
        <f t="shared" si="255"/>
        <v xml:space="preserve">
  - 
    name:  文化市场和大众传媒的发展对人们文化生活的影响
    title:  文化市场和大众传媒的发展对人们文化生活的影响
    description: 
    koLyro: point
    koLyri:  sub
    son: </v>
      </c>
      <c r="P1987" s="27" t="str">
        <f t="shared" si="254"/>
        <v xml:space="preserve">
            - 
              name:  文化市场和大众传媒的发展对人们文化生活的影响
              title:  文化市场和大众传媒的发展对人们文化生活的影响
              description: 
              koLyro: point
              koLyri:  sub
              son: </v>
      </c>
    </row>
    <row r="1988" spans="1:16" ht="15" customHeight="1">
      <c r="A1988" s="20">
        <f t="shared" si="248"/>
        <v>4</v>
      </c>
      <c r="B1988" s="21" t="str">
        <f t="shared" si="249"/>
        <v>知识点</v>
      </c>
      <c r="C1988" s="21" t="str">
        <f t="shared" si="250"/>
        <v>在文化生活中选择</v>
      </c>
      <c r="D1988" s="21" t="str">
        <f>IFERROR(IF(I1988=1,INDEX( {"chinese","english","math","physics","chemistry","biology","politics","history","geography"},MATCH(C1988,{"语文","英语","数学","物理","化学","生物","政治","历史","地理"},0)),IF(I1988=2,INDEX(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1988,{"单项选择","阅读理解","信息匹配","完形填空","短文填空","单句填空","短文改错","单句改错","句型转换","翻译短语","翻译句子","词汇/短语及固搭","完成句子","听力"},0)),"")), "")</f>
        <v/>
      </c>
      <c r="E1988" s="21" t="str">
        <f t="shared" si="251"/>
        <v>知识点</v>
      </c>
      <c r="F1988" s="21" t="str">
        <f t="shared" si="252"/>
        <v>恰</v>
      </c>
      <c r="G1988" s="21" t="str">
        <f>INDEX( {"body","discipline","area","topic","point"},MATCH(E1988,{"知识体","知识域","知识区","知识主题","知识点"},0))</f>
        <v>point</v>
      </c>
      <c r="H1988" s="21" t="str">
        <f>INDEX( {"super","just","sub","infras"},MATCH(F1988,{"超","恰","亚","次"},0))</f>
        <v>just</v>
      </c>
      <c r="I1988" s="21">
        <f>MATCH(E1988,{"知识体","知识域","知识区","知识主题","知识点"},0)-1</f>
        <v>4</v>
      </c>
      <c r="J1988" s="21">
        <f>MATCH(F1988,{"超","恰","亚","次"},0)-1</f>
        <v>1</v>
      </c>
      <c r="K1988" s="21" t="str">
        <f t="shared" si="253"/>
        <v>政治</v>
      </c>
      <c r="L1988" s="26" t="s">
        <v>2760</v>
      </c>
      <c r="M1988" s="23"/>
      <c r="N1988" s="23"/>
      <c r="O1988" s="24" t="str">
        <f t="shared" si="255"/>
        <v xml:space="preserve">
  - 
    name:  在文化生活中选择
    title:  在文化生活中选择
    description: 
    koLyro: point
    koLyri:  just
    son: </v>
      </c>
      <c r="P1988" s="27" t="str">
        <f t="shared" si="254"/>
        <v xml:space="preserve">
          - 
            name:  在文化生活中选择
            title:  在文化生活中选择
            description: 
            koLyro: point
            koLyri:  just
            son: </v>
      </c>
    </row>
    <row r="1989" spans="1:16" ht="15" customHeight="1">
      <c r="A1989" s="20">
        <f t="shared" ref="A1989:A2052" si="256">IFERROR(FIND("├",L1989),0)</f>
        <v>5</v>
      </c>
      <c r="B1989" s="21" t="str">
        <f t="shared" ref="B1989:B2052" si="257">MID(L1989,FIND("«",L1989)+1,FIND("»",L1989)-FIND("«",L1989)-1)</f>
        <v>知识亚点</v>
      </c>
      <c r="C1989" s="21" t="str">
        <f t="shared" ref="C1989:C2052" si="258">RIGHT(L1989,LEN(L1989)-FIND("»",L1989))</f>
        <v>落后文化与腐朽文化</v>
      </c>
      <c r="D1989" s="21" t="str">
        <f>IFERROR(IF(I1989=1,INDEX( {"chinese","english","math","physics","chemistry","biology","politics","history","geography"},MATCH(C1989,{"语文","英语","数学","物理","化学","生物","政治","历史","地理"},0)),IF(I1989=2,INDEX(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1989,{"单项选择","阅读理解","信息匹配","完形填空","短文填空","单句填空","短文改错","单句改错","句型转换","翻译短语","翻译句子","词汇/短语及固搭","完成句子","听力"},0)),"")), "")</f>
        <v/>
      </c>
      <c r="E1989" s="21" t="str">
        <f t="shared" ref="E1989:E2052" si="259">SUBSTITUTE(SUBSTITUTE(SUBSTITUTE(SUBSTITUTE(B1989,"超",""),"恰",""),"亚",""),"次","")</f>
        <v>知识点</v>
      </c>
      <c r="F1989" s="21" t="str">
        <f t="shared" ref="F1989:F2052" si="260">IF(IFERROR(FIND("超",B1989),-1)&gt;0,"超",  IF(IFERROR(FIND("亚",B1989),-1)&gt;0,"亚",   IF(IFERROR(FIND("次",B1989),-1)&gt;0,"次",    "恰"  )))</f>
        <v>亚</v>
      </c>
      <c r="G1989" s="21" t="str">
        <f>INDEX( {"body","discipline","area","topic","point"},MATCH(E1989,{"知识体","知识域","知识区","知识主题","知识点"},0))</f>
        <v>point</v>
      </c>
      <c r="H1989" s="21" t="str">
        <f>INDEX( {"super","just","sub","infras"},MATCH(F1989,{"超","恰","亚","次"},0))</f>
        <v>sub</v>
      </c>
      <c r="I1989" s="21">
        <f>MATCH(E1989,{"知识体","知识域","知识区","知识主题","知识点"},0)-1</f>
        <v>4</v>
      </c>
      <c r="J1989" s="21">
        <f>MATCH(F1989,{"超","恰","亚","次"},0)-1</f>
        <v>2</v>
      </c>
      <c r="K1989" s="21" t="str">
        <f t="shared" ref="K1989:K2052" si="261">IF(I1989=0,"",IF(I1989=1,C1989,K1988))</f>
        <v>政治</v>
      </c>
      <c r="L1989" s="26" t="s">
        <v>2761</v>
      </c>
      <c r="M1989" s="23"/>
      <c r="N1989" s="23"/>
      <c r="O1989" s="24" t="str">
        <f t="shared" si="255"/>
        <v xml:space="preserve">
  - 
    name:  落后文化与腐朽文化
    title:  落后文化与腐朽文化
    description: 
    koLyro: point
    koLyri:  sub
    son: </v>
      </c>
      <c r="P1989" s="27" t="str">
        <f t="shared" ref="P1989:P2052" si="262">SUBSTITUTE(O1989,CHAR(10),CHAR(10)&amp;REPT("  ",A1989))</f>
        <v xml:space="preserve">
            - 
              name:  落后文化与腐朽文化
              title:  落后文化与腐朽文化
              description: 
              koLyro: point
              koLyri:  sub
              son: </v>
      </c>
    </row>
    <row r="1990" spans="1:16" ht="15" customHeight="1">
      <c r="A1990" s="20">
        <f t="shared" si="256"/>
        <v>5</v>
      </c>
      <c r="B1990" s="21" t="str">
        <f t="shared" si="257"/>
        <v>知识亚点</v>
      </c>
      <c r="C1990" s="21" t="str">
        <f t="shared" si="258"/>
        <v>弘扬主旋律</v>
      </c>
      <c r="D1990" s="21" t="str">
        <f>IFERROR(IF(I1990=1,INDEX( {"chinese","english","math","physics","chemistry","biology","politics","history","geography"},MATCH(C1990,{"语文","英语","数学","物理","化学","生物","政治","历史","地理"},0)),IF(I1990=2,INDEX(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1990,{"单项选择","阅读理解","信息匹配","完形填空","短文填空","单句填空","短文改错","单句改错","句型转换","翻译短语","翻译句子","词汇/短语及固搭","完成句子","听力"},0)),"")), "")</f>
        <v/>
      </c>
      <c r="E1990" s="21" t="str">
        <f t="shared" si="259"/>
        <v>知识点</v>
      </c>
      <c r="F1990" s="21" t="str">
        <f t="shared" si="260"/>
        <v>亚</v>
      </c>
      <c r="G1990" s="21" t="str">
        <f>INDEX( {"body","discipline","area","topic","point"},MATCH(E1990,{"知识体","知识域","知识区","知识主题","知识点"},0))</f>
        <v>point</v>
      </c>
      <c r="H1990" s="21" t="str">
        <f>INDEX( {"super","just","sub","infras"},MATCH(F1990,{"超","恰","亚","次"},0))</f>
        <v>sub</v>
      </c>
      <c r="I1990" s="21">
        <f>MATCH(E1990,{"知识体","知识域","知识区","知识主题","知识点"},0)-1</f>
        <v>4</v>
      </c>
      <c r="J1990" s="21">
        <f>MATCH(F1990,{"超","恰","亚","次"},0)-1</f>
        <v>2</v>
      </c>
      <c r="K1990" s="21" t="str">
        <f t="shared" si="261"/>
        <v>政治</v>
      </c>
      <c r="L1990" s="26" t="s">
        <v>2762</v>
      </c>
      <c r="M1990" s="23"/>
      <c r="N1990" s="23"/>
      <c r="O1990" s="24" t="str">
        <f t="shared" si="255"/>
        <v xml:space="preserve">
  - 
    name:  弘扬主旋律
    title:  弘扬主旋律
    description: 
    koLyro: point
    koLyri:  sub
    son: </v>
      </c>
      <c r="P1990" s="27" t="str">
        <f t="shared" si="262"/>
        <v xml:space="preserve">
            - 
              name:  弘扬主旋律
              title:  弘扬主旋律
              description: 
              koLyro: point
              koLyri:  sub
              son: </v>
      </c>
    </row>
    <row r="1991" spans="1:16" ht="15" customHeight="1">
      <c r="A1991" s="20">
        <f t="shared" si="256"/>
        <v>5</v>
      </c>
      <c r="B1991" s="21" t="str">
        <f t="shared" si="257"/>
        <v>知识亚点</v>
      </c>
      <c r="C1991" s="21" t="str">
        <f t="shared" si="258"/>
        <v>发展人民大众喜闻乐见的文化</v>
      </c>
      <c r="D1991" s="21" t="str">
        <f>IFERROR(IF(I1991=1,INDEX( {"chinese","english","math","physics","chemistry","biology","politics","history","geography"},MATCH(C1991,{"语文","英语","数学","物理","化学","生物","政治","历史","地理"},0)),IF(I1991=2,INDEX(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1991,{"单项选择","阅读理解","信息匹配","完形填空","短文填空","单句填空","短文改错","单句改错","句型转换","翻译短语","翻译句子","词汇/短语及固搭","完成句子","听力"},0)),"")), "")</f>
        <v/>
      </c>
      <c r="E1991" s="21" t="str">
        <f t="shared" si="259"/>
        <v>知识点</v>
      </c>
      <c r="F1991" s="21" t="str">
        <f t="shared" si="260"/>
        <v>亚</v>
      </c>
      <c r="G1991" s="21" t="str">
        <f>INDEX( {"body","discipline","area","topic","point"},MATCH(E1991,{"知识体","知识域","知识区","知识主题","知识点"},0))</f>
        <v>point</v>
      </c>
      <c r="H1991" s="21" t="str">
        <f>INDEX( {"super","just","sub","infras"},MATCH(F1991,{"超","恰","亚","次"},0))</f>
        <v>sub</v>
      </c>
      <c r="I1991" s="21">
        <f>MATCH(E1991,{"知识体","知识域","知识区","知识主题","知识点"},0)-1</f>
        <v>4</v>
      </c>
      <c r="J1991" s="21">
        <f>MATCH(F1991,{"超","恰","亚","次"},0)-1</f>
        <v>2</v>
      </c>
      <c r="K1991" s="21" t="str">
        <f t="shared" si="261"/>
        <v>政治</v>
      </c>
      <c r="L1991" s="26" t="s">
        <v>2763</v>
      </c>
      <c r="M1991" s="23"/>
      <c r="N1991" s="23"/>
      <c r="O1991" s="24" t="str">
        <f t="shared" si="255"/>
        <v xml:space="preserve">
  - 
    name:  发展人民大众喜闻乐见的文化
    title:  发展人民大众喜闻乐见的文化
    description: 
    koLyro: point
    koLyri:  sub
    son: </v>
      </c>
      <c r="P1991" s="27" t="str">
        <f t="shared" si="262"/>
        <v xml:space="preserve">
            - 
              name:  发展人民大众喜闻乐见的文化
              title:  发展人民大众喜闻乐见的文化
              description: 
              koLyro: point
              koLyri:  sub
              son: </v>
      </c>
    </row>
    <row r="1992" spans="1:16" ht="15" customHeight="1">
      <c r="A1992" s="20">
        <f t="shared" si="256"/>
        <v>3</v>
      </c>
      <c r="B1992" s="21" t="str">
        <f t="shared" si="257"/>
        <v>知识主题</v>
      </c>
      <c r="C1992" s="21" t="str">
        <f t="shared" si="258"/>
        <v>3.9建设社会主义文化强国</v>
      </c>
      <c r="D1992" s="21" t="str">
        <f>IFERROR(IF(I1992=1,INDEX( {"chinese","english","math","physics","chemistry","biology","politics","history","geography"},MATCH(C1992,{"语文","英语","数学","物理","化学","生物","政治","历史","地理"},0)),IF(I1992=2,INDEX(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1992,{"单项选择","阅读理解","信息匹配","完形填空","短文填空","单句填空","短文改错","单句改错","句型转换","翻译短语","翻译句子","词汇/短语及固搭","完成句子","听力"},0)),"")), "")</f>
        <v/>
      </c>
      <c r="E1992" s="21" t="str">
        <f t="shared" si="259"/>
        <v>知识主题</v>
      </c>
      <c r="F1992" s="21" t="str">
        <f t="shared" si="260"/>
        <v>恰</v>
      </c>
      <c r="G1992" s="21" t="str">
        <f>INDEX( {"body","discipline","area","topic","point"},MATCH(E1992,{"知识体","知识域","知识区","知识主题","知识点"},0))</f>
        <v>topic</v>
      </c>
      <c r="H1992" s="21" t="str">
        <f>INDEX( {"super","just","sub","infras"},MATCH(F1992,{"超","恰","亚","次"},0))</f>
        <v>just</v>
      </c>
      <c r="I1992" s="21">
        <f>MATCH(E1992,{"知识体","知识域","知识区","知识主题","知识点"},0)-1</f>
        <v>3</v>
      </c>
      <c r="J1992" s="21">
        <f>MATCH(F1992,{"超","恰","亚","次"},0)-1</f>
        <v>1</v>
      </c>
      <c r="K1992" s="21" t="str">
        <f t="shared" si="261"/>
        <v>政治</v>
      </c>
      <c r="L1992" s="26" t="s">
        <v>5150</v>
      </c>
      <c r="M1992" s="23"/>
      <c r="N1992" s="23"/>
      <c r="O1992" s="24" t="str">
        <f t="shared" si="255"/>
        <v xml:space="preserve">
  - 
    name:  3.9建设社会主义文化强国
    title:  3.9建设社会主义文化强国
    description: 
    koLyro: topic
    koLyri:  just
    son: </v>
      </c>
      <c r="P1992" s="27" t="str">
        <f t="shared" si="262"/>
        <v xml:space="preserve">
        - 
          name:  3.9建设社会主义文化强国
          title:  3.9建设社会主义文化强国
          description: 
          koLyro: topic
          koLyri:  just
          son: </v>
      </c>
    </row>
    <row r="1993" spans="1:16" ht="15" customHeight="1">
      <c r="A1993" s="20">
        <f t="shared" si="256"/>
        <v>4</v>
      </c>
      <c r="B1993" s="21" t="str">
        <f t="shared" si="257"/>
        <v>知识点</v>
      </c>
      <c r="C1993" s="21" t="str">
        <f t="shared" si="258"/>
        <v>走中国特色社会主义文化发展道路</v>
      </c>
      <c r="D1993" s="21" t="str">
        <f>IFERROR(IF(I1993=1,INDEX( {"chinese","english","math","physics","chemistry","biology","politics","history","geography"},MATCH(C1993,{"语文","英语","数学","物理","化学","生物","政治","历史","地理"},0)),IF(I1993=2,INDEX(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1993,{"单项选择","阅读理解","信息匹配","完形填空","短文填空","单句填空","短文改错","单句改错","句型转换","翻译短语","翻译句子","词汇/短语及固搭","完成句子","听力"},0)),"")), "")</f>
        <v/>
      </c>
      <c r="E1993" s="21" t="str">
        <f t="shared" si="259"/>
        <v>知识点</v>
      </c>
      <c r="F1993" s="21" t="str">
        <f t="shared" si="260"/>
        <v>恰</v>
      </c>
      <c r="G1993" s="21" t="str">
        <f>INDEX( {"body","discipline","area","topic","point"},MATCH(E1993,{"知识体","知识域","知识区","知识主题","知识点"},0))</f>
        <v>point</v>
      </c>
      <c r="H1993" s="21" t="str">
        <f>INDEX( {"super","just","sub","infras"},MATCH(F1993,{"超","恰","亚","次"},0))</f>
        <v>just</v>
      </c>
      <c r="I1993" s="21">
        <f>MATCH(E1993,{"知识体","知识域","知识区","知识主题","知识点"},0)-1</f>
        <v>4</v>
      </c>
      <c r="J1993" s="21">
        <f>MATCH(F1993,{"超","恰","亚","次"},0)-1</f>
        <v>1</v>
      </c>
      <c r="K1993" s="21" t="str">
        <f t="shared" si="261"/>
        <v>政治</v>
      </c>
      <c r="L1993" s="26" t="s">
        <v>2764</v>
      </c>
      <c r="M1993" s="23"/>
      <c r="N1993" s="23"/>
      <c r="O1993" s="24" t="str">
        <f t="shared" si="255"/>
        <v xml:space="preserve">
  - 
    name:  走中国特色社会主义文化发展道路
    title:  走中国特色社会主义文化发展道路
    description: 
    koLyro: point
    koLyri:  just
    son: </v>
      </c>
      <c r="P1993" s="27" t="str">
        <f t="shared" si="262"/>
        <v xml:space="preserve">
          - 
            name:  走中国特色社会主义文化发展道路
            title:  走中国特色社会主义文化发展道路
            description: 
            koLyro: point
            koLyri:  just
            son: </v>
      </c>
    </row>
    <row r="1994" spans="1:16" ht="15" customHeight="1">
      <c r="A1994" s="20">
        <f t="shared" si="256"/>
        <v>5</v>
      </c>
      <c r="B1994" s="21" t="str">
        <f t="shared" si="257"/>
        <v>知识亚点</v>
      </c>
      <c r="C1994" s="21" t="str">
        <f t="shared" si="258"/>
        <v>中华文化由衰微走向重振</v>
      </c>
      <c r="D1994" s="21" t="str">
        <f>IFERROR(IF(I1994=1,INDEX( {"chinese","english","math","physics","chemistry","biology","politics","history","geography"},MATCH(C1994,{"语文","英语","数学","物理","化学","生物","政治","历史","地理"},0)),IF(I1994=2,INDEX(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1994,{"单项选择","阅读理解","信息匹配","完形填空","短文填空","单句填空","短文改错","单句改错","句型转换","翻译短语","翻译句子","词汇/短语及固搭","完成句子","听力"},0)),"")), "")</f>
        <v/>
      </c>
      <c r="E1994" s="21" t="str">
        <f t="shared" si="259"/>
        <v>知识点</v>
      </c>
      <c r="F1994" s="21" t="str">
        <f t="shared" si="260"/>
        <v>亚</v>
      </c>
      <c r="G1994" s="21" t="str">
        <f>INDEX( {"body","discipline","area","topic","point"},MATCH(E1994,{"知识体","知识域","知识区","知识主题","知识点"},0))</f>
        <v>point</v>
      </c>
      <c r="H1994" s="21" t="str">
        <f>INDEX( {"super","just","sub","infras"},MATCH(F1994,{"超","恰","亚","次"},0))</f>
        <v>sub</v>
      </c>
      <c r="I1994" s="21">
        <f>MATCH(E1994,{"知识体","知识域","知识区","知识主题","知识点"},0)-1</f>
        <v>4</v>
      </c>
      <c r="J1994" s="21">
        <f>MATCH(F1994,{"超","恰","亚","次"},0)-1</f>
        <v>2</v>
      </c>
      <c r="K1994" s="21" t="str">
        <f t="shared" si="261"/>
        <v>政治</v>
      </c>
      <c r="L1994" s="26" t="s">
        <v>2765</v>
      </c>
      <c r="M1994" s="23"/>
      <c r="N1994" s="23"/>
      <c r="O1994" s="24" t="str">
        <f t="shared" si="255"/>
        <v xml:space="preserve">
  - 
    name:  中华文化由衰微走向重振
    title:  中华文化由衰微走向重振
    description: 
    koLyro: point
    koLyri:  sub
    son: </v>
      </c>
      <c r="P1994" s="27" t="str">
        <f t="shared" si="262"/>
        <v xml:space="preserve">
            - 
              name:  中华文化由衰微走向重振
              title:  中华文化由衰微走向重振
              description: 
              koLyro: point
              koLyri:  sub
              son: </v>
      </c>
    </row>
    <row r="1995" spans="1:16" ht="15" customHeight="1">
      <c r="A1995" s="20">
        <f t="shared" si="256"/>
        <v>5</v>
      </c>
      <c r="B1995" s="21" t="str">
        <f t="shared" si="257"/>
        <v>知识亚点</v>
      </c>
      <c r="C1995" s="21" t="str">
        <f t="shared" si="258"/>
        <v>中国特色社会主义文化</v>
      </c>
      <c r="D1995" s="21" t="str">
        <f>IFERROR(IF(I1995=1,INDEX( {"chinese","english","math","physics","chemistry","biology","politics","history","geography"},MATCH(C1995,{"语文","英语","数学","物理","化学","生物","政治","历史","地理"},0)),IF(I1995=2,INDEX(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1995,{"单项选择","阅读理解","信息匹配","完形填空","短文填空","单句填空","短文改错","单句改错","句型转换","翻译短语","翻译句子","词汇/短语及固搭","完成句子","听力"},0)),"")), "")</f>
        <v/>
      </c>
      <c r="E1995" s="21" t="str">
        <f t="shared" si="259"/>
        <v>知识点</v>
      </c>
      <c r="F1995" s="21" t="str">
        <f t="shared" si="260"/>
        <v>亚</v>
      </c>
      <c r="G1995" s="21" t="str">
        <f>INDEX( {"body","discipline","area","topic","point"},MATCH(E1995,{"知识体","知识域","知识区","知识主题","知识点"},0))</f>
        <v>point</v>
      </c>
      <c r="H1995" s="21" t="str">
        <f>INDEX( {"super","just","sub","infras"},MATCH(F1995,{"超","恰","亚","次"},0))</f>
        <v>sub</v>
      </c>
      <c r="I1995" s="21">
        <f>MATCH(E1995,{"知识体","知识域","知识区","知识主题","知识点"},0)-1</f>
        <v>4</v>
      </c>
      <c r="J1995" s="21">
        <f>MATCH(F1995,{"超","恰","亚","次"},0)-1</f>
        <v>2</v>
      </c>
      <c r="K1995" s="21" t="str">
        <f t="shared" si="261"/>
        <v>政治</v>
      </c>
      <c r="L1995" s="26" t="s">
        <v>2766</v>
      </c>
      <c r="M1995" s="23"/>
      <c r="N1995" s="23"/>
      <c r="O1995" s="24" t="str">
        <f t="shared" si="255"/>
        <v xml:space="preserve">
  - 
    name:  中国特色社会主义文化
    title:  中国特色社会主义文化
    description: 
    koLyro: point
    koLyri:  sub
    son: </v>
      </c>
      <c r="P1995" s="27" t="str">
        <f t="shared" si="262"/>
        <v xml:space="preserve">
            - 
              name:  中国特色社会主义文化
              title:  中国特色社会主义文化
              description: 
              koLyro: point
              koLyri:  sub
              son: </v>
      </c>
    </row>
    <row r="1996" spans="1:16" ht="15" customHeight="1">
      <c r="A1996" s="20">
        <f t="shared" si="256"/>
        <v>5</v>
      </c>
      <c r="B1996" s="21" t="str">
        <f t="shared" si="257"/>
        <v>知识亚点</v>
      </c>
      <c r="C1996" s="21" t="str">
        <f t="shared" si="258"/>
        <v>建设社会主义文化强国与发展特色社会主义的关系</v>
      </c>
      <c r="D1996" s="21" t="str">
        <f>IFERROR(IF(I1996=1,INDEX( {"chinese","english","math","physics","chemistry","biology","politics","history","geography"},MATCH(C1996,{"语文","英语","数学","物理","化学","生物","政治","历史","地理"},0)),IF(I1996=2,INDEX(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1996,{"单项选择","阅读理解","信息匹配","完形填空","短文填空","单句填空","短文改错","单句改错","句型转换","翻译短语","翻译句子","词汇/短语及固搭","完成句子","听力"},0)),"")), "")</f>
        <v/>
      </c>
      <c r="E1996" s="21" t="str">
        <f t="shared" si="259"/>
        <v>知识点</v>
      </c>
      <c r="F1996" s="21" t="str">
        <f t="shared" si="260"/>
        <v>亚</v>
      </c>
      <c r="G1996" s="21" t="str">
        <f>INDEX( {"body","discipline","area","topic","point"},MATCH(E1996,{"知识体","知识域","知识区","知识主题","知识点"},0))</f>
        <v>point</v>
      </c>
      <c r="H1996" s="21" t="str">
        <f>INDEX( {"super","just","sub","infras"},MATCH(F1996,{"超","恰","亚","次"},0))</f>
        <v>sub</v>
      </c>
      <c r="I1996" s="21">
        <f>MATCH(E1996,{"知识体","知识域","知识区","知识主题","知识点"},0)-1</f>
        <v>4</v>
      </c>
      <c r="J1996" s="21">
        <f>MATCH(F1996,{"超","恰","亚","次"},0)-1</f>
        <v>2</v>
      </c>
      <c r="K1996" s="21" t="str">
        <f t="shared" si="261"/>
        <v>政治</v>
      </c>
      <c r="L1996" s="26" t="s">
        <v>2767</v>
      </c>
      <c r="M1996" s="23"/>
      <c r="N1996" s="23"/>
      <c r="O1996" s="24" t="str">
        <f t="shared" si="255"/>
        <v xml:space="preserve">
  - 
    name:  建设社会主义文化强国与发展特色社会主义的关系
    title:  建设社会主义文化强国与发展特色社会主义的关系
    description: 
    koLyro: point
    koLyri:  sub
    son: </v>
      </c>
      <c r="P1996" s="27" t="str">
        <f t="shared" si="262"/>
        <v xml:space="preserve">
            - 
              name:  建设社会主义文化强国与发展特色社会主义的关系
              title:  建设社会主义文化强国与发展特色社会主义的关系
              description: 
              koLyro: point
              koLyri:  sub
              son: </v>
      </c>
    </row>
    <row r="1997" spans="1:16" ht="15" customHeight="1">
      <c r="A1997" s="20">
        <f t="shared" si="256"/>
        <v>5</v>
      </c>
      <c r="B1997" s="21" t="str">
        <f t="shared" si="257"/>
        <v>知识亚点</v>
      </c>
      <c r="C1997" s="21" t="str">
        <f t="shared" si="258"/>
        <v>文化自觉和文化自信</v>
      </c>
      <c r="D1997" s="21" t="str">
        <f>IFERROR(IF(I1997=1,INDEX( {"chinese","english","math","physics","chemistry","biology","politics","history","geography"},MATCH(C1997,{"语文","英语","数学","物理","化学","生物","政治","历史","地理"},0)),IF(I1997=2,INDEX(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1997,{"单项选择","阅读理解","信息匹配","完形填空","短文填空","单句填空","短文改错","单句改错","句型转换","翻译短语","翻译句子","词汇/短语及固搭","完成句子","听力"},0)),"")), "")</f>
        <v/>
      </c>
      <c r="E1997" s="21" t="str">
        <f t="shared" si="259"/>
        <v>知识点</v>
      </c>
      <c r="F1997" s="21" t="str">
        <f t="shared" si="260"/>
        <v>亚</v>
      </c>
      <c r="G1997" s="21" t="str">
        <f>INDEX( {"body","discipline","area","topic","point"},MATCH(E1997,{"知识体","知识域","知识区","知识主题","知识点"},0))</f>
        <v>point</v>
      </c>
      <c r="H1997" s="21" t="str">
        <f>INDEX( {"super","just","sub","infras"},MATCH(F1997,{"超","恰","亚","次"},0))</f>
        <v>sub</v>
      </c>
      <c r="I1997" s="21">
        <f>MATCH(E1997,{"知识体","知识域","知识区","知识主题","知识点"},0)-1</f>
        <v>4</v>
      </c>
      <c r="J1997" s="21">
        <f>MATCH(F1997,{"超","恰","亚","次"},0)-1</f>
        <v>2</v>
      </c>
      <c r="K1997" s="21" t="str">
        <f t="shared" si="261"/>
        <v>政治</v>
      </c>
      <c r="L1997" s="26" t="s">
        <v>2768</v>
      </c>
      <c r="M1997" s="23"/>
      <c r="N1997" s="23"/>
      <c r="O1997" s="24" t="str">
        <f t="shared" si="255"/>
        <v xml:space="preserve">
  - 
    name:  文化自觉和文化自信
    title:  文化自觉和文化自信
    description: 
    koLyro: point
    koLyri:  sub
    son: </v>
      </c>
      <c r="P1997" s="27" t="str">
        <f t="shared" si="262"/>
        <v xml:space="preserve">
            - 
              name:  文化自觉和文化自信
              title:  文化自觉和文化自信
              description: 
              koLyro: point
              koLyri:  sub
              son: </v>
      </c>
    </row>
    <row r="1998" spans="1:16" ht="15" customHeight="1">
      <c r="A1998" s="20">
        <f t="shared" si="256"/>
        <v>4</v>
      </c>
      <c r="B1998" s="21" t="str">
        <f t="shared" si="257"/>
        <v>知识点</v>
      </c>
      <c r="C1998" s="21" t="str">
        <f t="shared" si="258"/>
        <v>建设社会主义精神文明</v>
      </c>
      <c r="D1998" s="21" t="str">
        <f>IFERROR(IF(I1998=1,INDEX( {"chinese","english","math","physics","chemistry","biology","politics","history","geography"},MATCH(C1998,{"语文","英语","数学","物理","化学","生物","政治","历史","地理"},0)),IF(I1998=2,INDEX(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1998,{"单项选择","阅读理解","信息匹配","完形填空","短文填空","单句填空","短文改错","单句改错","句型转换","翻译短语","翻译句子","词汇/短语及固搭","完成句子","听力"},0)),"")), "")</f>
        <v/>
      </c>
      <c r="E1998" s="21" t="str">
        <f t="shared" si="259"/>
        <v>知识点</v>
      </c>
      <c r="F1998" s="21" t="str">
        <f t="shared" si="260"/>
        <v>恰</v>
      </c>
      <c r="G1998" s="21" t="str">
        <f>INDEX( {"body","discipline","area","topic","point"},MATCH(E1998,{"知识体","知识域","知识区","知识主题","知识点"},0))</f>
        <v>point</v>
      </c>
      <c r="H1998" s="21" t="str">
        <f>INDEX( {"super","just","sub","infras"},MATCH(F1998,{"超","恰","亚","次"},0))</f>
        <v>just</v>
      </c>
      <c r="I1998" s="21">
        <f>MATCH(E1998,{"知识体","知识域","知识区","知识主题","知识点"},0)-1</f>
        <v>4</v>
      </c>
      <c r="J1998" s="21">
        <f>MATCH(F1998,{"超","恰","亚","次"},0)-1</f>
        <v>1</v>
      </c>
      <c r="K1998" s="21" t="str">
        <f t="shared" si="261"/>
        <v>政治</v>
      </c>
      <c r="L1998" s="26" t="s">
        <v>2769</v>
      </c>
      <c r="M1998" s="23"/>
      <c r="N1998" s="23"/>
      <c r="O1998" s="24" t="str">
        <f t="shared" si="255"/>
        <v xml:space="preserve">
  - 
    name:  建设社会主义精神文明
    title:  建设社会主义精神文明
    description: 
    koLyro: point
    koLyri:  just
    son: </v>
      </c>
      <c r="P1998" s="27" t="str">
        <f t="shared" si="262"/>
        <v xml:space="preserve">
          - 
            name:  建设社会主义精神文明
            title:  建设社会主义精神文明
            description: 
            koLyro: point
            koLyri:  just
            son: </v>
      </c>
    </row>
    <row r="1999" spans="1:16" ht="15" customHeight="1">
      <c r="A1999" s="20">
        <f t="shared" si="256"/>
        <v>3</v>
      </c>
      <c r="B1999" s="21" t="str">
        <f t="shared" si="257"/>
        <v>知识主题</v>
      </c>
      <c r="C1999" s="21" t="str">
        <f t="shared" si="258"/>
        <v>3.10文化建设的中心环节</v>
      </c>
      <c r="D1999" s="21" t="str">
        <f>IFERROR(IF(I1999=1,INDEX( {"chinese","english","math","physics","chemistry","biology","politics","history","geography"},MATCH(C1999,{"语文","英语","数学","物理","化学","生物","政治","历史","地理"},0)),IF(I1999=2,INDEX(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1999,{"单项选择","阅读理解","信息匹配","完形填空","短文填空","单句填空","短文改错","单句改错","句型转换","翻译短语","翻译句子","词汇/短语及固搭","完成句子","听力"},0)),"")), "")</f>
        <v/>
      </c>
      <c r="E1999" s="21" t="str">
        <f t="shared" si="259"/>
        <v>知识主题</v>
      </c>
      <c r="F1999" s="21" t="str">
        <f t="shared" si="260"/>
        <v>恰</v>
      </c>
      <c r="G1999" s="21" t="str">
        <f>INDEX( {"body","discipline","area","topic","point"},MATCH(E1999,{"知识体","知识域","知识区","知识主题","知识点"},0))</f>
        <v>topic</v>
      </c>
      <c r="H1999" s="21" t="str">
        <f>INDEX( {"super","just","sub","infras"},MATCH(F1999,{"超","恰","亚","次"},0))</f>
        <v>just</v>
      </c>
      <c r="I1999" s="21">
        <f>MATCH(E1999,{"知识体","知识域","知识区","知识主题","知识点"},0)-1</f>
        <v>3</v>
      </c>
      <c r="J1999" s="21">
        <f>MATCH(F1999,{"超","恰","亚","次"},0)-1</f>
        <v>1</v>
      </c>
      <c r="K1999" s="21" t="str">
        <f t="shared" si="261"/>
        <v>政治</v>
      </c>
      <c r="L1999" s="26" t="s">
        <v>5151</v>
      </c>
      <c r="M1999" s="23"/>
      <c r="N1999" s="23"/>
      <c r="O1999" s="24" t="str">
        <f t="shared" si="255"/>
        <v xml:space="preserve">
  - 
    name:  3.10文化建设的中心环节
    title:  3.10文化建设的中心环节
    description: 
    koLyro: topic
    koLyri:  just
    son: </v>
      </c>
      <c r="P1999" s="27" t="str">
        <f t="shared" si="262"/>
        <v xml:space="preserve">
        - 
          name:  3.10文化建设的中心环节
          title:  3.10文化建设的中心环节
          description: 
          koLyro: topic
          koLyri:  just
          son: </v>
      </c>
    </row>
    <row r="2000" spans="1:16" ht="15" customHeight="1">
      <c r="A2000" s="20">
        <f t="shared" si="256"/>
        <v>4</v>
      </c>
      <c r="B2000" s="21" t="str">
        <f t="shared" si="257"/>
        <v>知识点</v>
      </c>
      <c r="C2000" s="21" t="str">
        <f t="shared" si="258"/>
        <v>加强思想道德建设</v>
      </c>
      <c r="D2000" s="21" t="str">
        <f>IFERROR(IF(I2000=1,INDEX( {"chinese","english","math","physics","chemistry","biology","politics","history","geography"},MATCH(C2000,{"语文","英语","数学","物理","化学","生物","政治","历史","地理"},0)),IF(I2000=2,INDEX(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2000,{"单项选择","阅读理解","信息匹配","完形填空","短文填空","单句填空","短文改错","单句改错","句型转换","翻译短语","翻译句子","词汇/短语及固搭","完成句子","听力"},0)),"")), "")</f>
        <v/>
      </c>
      <c r="E2000" s="21" t="str">
        <f t="shared" si="259"/>
        <v>知识点</v>
      </c>
      <c r="F2000" s="21" t="str">
        <f t="shared" si="260"/>
        <v>恰</v>
      </c>
      <c r="G2000" s="21" t="str">
        <f>INDEX( {"body","discipline","area","topic","point"},MATCH(E2000,{"知识体","知识域","知识区","知识主题","知识点"},0))</f>
        <v>point</v>
      </c>
      <c r="H2000" s="21" t="str">
        <f>INDEX( {"super","just","sub","infras"},MATCH(F2000,{"超","恰","亚","次"},0))</f>
        <v>just</v>
      </c>
      <c r="I2000" s="21">
        <f>MATCH(E2000,{"知识体","知识域","知识区","知识主题","知识点"},0)-1</f>
        <v>4</v>
      </c>
      <c r="J2000" s="21">
        <f>MATCH(F2000,{"超","恰","亚","次"},0)-1</f>
        <v>1</v>
      </c>
      <c r="K2000" s="21" t="str">
        <f t="shared" si="261"/>
        <v>政治</v>
      </c>
      <c r="L2000" s="26" t="s">
        <v>2770</v>
      </c>
      <c r="M2000" s="23"/>
      <c r="N2000" s="23"/>
      <c r="O2000" s="24" t="str">
        <f t="shared" si="255"/>
        <v xml:space="preserve">
  - 
    name:  加强思想道德建设
    title:  加强思想道德建设
    description: 
    koLyro: point
    koLyri:  just
    son: </v>
      </c>
      <c r="P2000" s="27" t="str">
        <f t="shared" si="262"/>
        <v xml:space="preserve">
          - 
            name:  加强思想道德建设
            title:  加强思想道德建设
            description: 
            koLyro: point
            koLyri:  just
            son: </v>
      </c>
    </row>
    <row r="2001" spans="1:16" ht="15" customHeight="1">
      <c r="A2001" s="20">
        <f t="shared" si="256"/>
        <v>5</v>
      </c>
      <c r="B2001" s="21" t="str">
        <f t="shared" si="257"/>
        <v>知识亚点</v>
      </c>
      <c r="C2001" s="21" t="str">
        <f t="shared" si="258"/>
        <v>思想道德建设在中国特色社会主义文化建设中的地位</v>
      </c>
      <c r="D2001" s="21" t="str">
        <f>IFERROR(IF(I2001=1,INDEX( {"chinese","english","math","physics","chemistry","biology","politics","history","geography"},MATCH(C2001,{"语文","英语","数学","物理","化学","生物","政治","历史","地理"},0)),IF(I2001=2,INDEX(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2001,{"单项选择","阅读理解","信息匹配","完形填空","短文填空","单句填空","短文改错","单句改错","句型转换","翻译短语","翻译句子","词汇/短语及固搭","完成句子","听力"},0)),"")), "")</f>
        <v/>
      </c>
      <c r="E2001" s="21" t="str">
        <f t="shared" si="259"/>
        <v>知识点</v>
      </c>
      <c r="F2001" s="21" t="str">
        <f t="shared" si="260"/>
        <v>亚</v>
      </c>
      <c r="G2001" s="21" t="str">
        <f>INDEX( {"body","discipline","area","topic","point"},MATCH(E2001,{"知识体","知识域","知识区","知识主题","知识点"},0))</f>
        <v>point</v>
      </c>
      <c r="H2001" s="21" t="str">
        <f>INDEX( {"super","just","sub","infras"},MATCH(F2001,{"超","恰","亚","次"},0))</f>
        <v>sub</v>
      </c>
      <c r="I2001" s="21">
        <f>MATCH(E2001,{"知识体","知识域","知识区","知识主题","知识点"},0)-1</f>
        <v>4</v>
      </c>
      <c r="J2001" s="21">
        <f>MATCH(F2001,{"超","恰","亚","次"},0)-1</f>
        <v>2</v>
      </c>
      <c r="K2001" s="21" t="str">
        <f t="shared" si="261"/>
        <v>政治</v>
      </c>
      <c r="L2001" s="26" t="s">
        <v>2771</v>
      </c>
      <c r="M2001" s="23"/>
      <c r="N2001" s="23"/>
      <c r="O2001" s="24" t="str">
        <f t="shared" si="255"/>
        <v xml:space="preserve">
  - 
    name:  思想道德建设在中国特色社会主义文化建设中的地位
    title:  思想道德建设在中国特色社会主义文化建设中的地位
    description: 
    koLyro: point
    koLyri:  sub
    son: </v>
      </c>
      <c r="P2001" s="27" t="str">
        <f t="shared" si="262"/>
        <v xml:space="preserve">
            - 
              name:  思想道德建设在中国特色社会主义文化建设中的地位
              title:  思想道德建设在中国特色社会主义文化建设中的地位
              description: 
              koLyro: point
              koLyri:  sub
              son: </v>
      </c>
    </row>
    <row r="2002" spans="1:16" ht="15" customHeight="1">
      <c r="A2002" s="20">
        <f t="shared" si="256"/>
        <v>5</v>
      </c>
      <c r="B2002" s="21" t="str">
        <f t="shared" si="257"/>
        <v>知识亚点</v>
      </c>
      <c r="C2002" s="21" t="str">
        <f t="shared" si="258"/>
        <v>社会主义思想道德建设的主要内容</v>
      </c>
      <c r="D2002" s="21" t="str">
        <f>IFERROR(IF(I2002=1,INDEX( {"chinese","english","math","physics","chemistry","biology","politics","history","geography"},MATCH(C2002,{"语文","英语","数学","物理","化学","生物","政治","历史","地理"},0)),IF(I2002=2,INDEX(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2002,{"单项选择","阅读理解","信息匹配","完形填空","短文填空","单句填空","短文改错","单句改错","句型转换","翻译短语","翻译句子","词汇/短语及固搭","完成句子","听力"},0)),"")), "")</f>
        <v/>
      </c>
      <c r="E2002" s="21" t="str">
        <f t="shared" si="259"/>
        <v>知识点</v>
      </c>
      <c r="F2002" s="21" t="str">
        <f t="shared" si="260"/>
        <v>亚</v>
      </c>
      <c r="G2002" s="21" t="str">
        <f>INDEX( {"body","discipline","area","topic","point"},MATCH(E2002,{"知识体","知识域","知识区","知识主题","知识点"},0))</f>
        <v>point</v>
      </c>
      <c r="H2002" s="21" t="str">
        <f>INDEX( {"super","just","sub","infras"},MATCH(F2002,{"超","恰","亚","次"},0))</f>
        <v>sub</v>
      </c>
      <c r="I2002" s="21">
        <f>MATCH(E2002,{"知识体","知识域","知识区","知识主题","知识点"},0)-1</f>
        <v>4</v>
      </c>
      <c r="J2002" s="21">
        <f>MATCH(F2002,{"超","恰","亚","次"},0)-1</f>
        <v>2</v>
      </c>
      <c r="K2002" s="21" t="str">
        <f t="shared" si="261"/>
        <v>政治</v>
      </c>
      <c r="L2002" s="26" t="s">
        <v>2772</v>
      </c>
      <c r="M2002" s="23"/>
      <c r="N2002" s="23"/>
      <c r="O2002" s="24" t="str">
        <f t="shared" si="255"/>
        <v xml:space="preserve">
  - 
    name:  社会主义思想道德建设的主要内容
    title:  社会主义思想道德建设的主要内容
    description: 
    koLyro: point
    koLyri:  sub
    son: </v>
      </c>
      <c r="P2002" s="27" t="str">
        <f t="shared" si="262"/>
        <v xml:space="preserve">
            - 
              name:  社会主义思想道德建设的主要内容
              title:  社会主义思想道德建设的主要内容
              description: 
              koLyro: point
              koLyri:  sub
              son: </v>
      </c>
    </row>
    <row r="2003" spans="1:16" ht="15" customHeight="1">
      <c r="A2003" s="20">
        <f t="shared" si="256"/>
        <v>5</v>
      </c>
      <c r="B2003" s="21" t="str">
        <f t="shared" si="257"/>
        <v>知识亚点</v>
      </c>
      <c r="C2003" s="21" t="str">
        <f t="shared" si="258"/>
        <v>大力建设社会主义核心价值体系</v>
      </c>
      <c r="D2003" s="21" t="str">
        <f>IFERROR(IF(I2003=1,INDEX( {"chinese","english","math","physics","chemistry","biology","politics","history","geography"},MATCH(C2003,{"语文","英语","数学","物理","化学","生物","政治","历史","地理"},0)),IF(I2003=2,INDEX(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2003,{"单项选择","阅读理解","信息匹配","完形填空","短文填空","单句填空","短文改错","单句改错","句型转换","翻译短语","翻译句子","词汇/短语及固搭","完成句子","听力"},0)),"")), "")</f>
        <v/>
      </c>
      <c r="E2003" s="21" t="str">
        <f t="shared" si="259"/>
        <v>知识点</v>
      </c>
      <c r="F2003" s="21" t="str">
        <f t="shared" si="260"/>
        <v>亚</v>
      </c>
      <c r="G2003" s="21" t="str">
        <f>INDEX( {"body","discipline","area","topic","point"},MATCH(E2003,{"知识体","知识域","知识区","知识主题","知识点"},0))</f>
        <v>point</v>
      </c>
      <c r="H2003" s="21" t="str">
        <f>INDEX( {"super","just","sub","infras"},MATCH(F2003,{"超","恰","亚","次"},0))</f>
        <v>sub</v>
      </c>
      <c r="I2003" s="21">
        <f>MATCH(E2003,{"知识体","知识域","知识区","知识主题","知识点"},0)-1</f>
        <v>4</v>
      </c>
      <c r="J2003" s="21">
        <f>MATCH(F2003,{"超","恰","亚","次"},0)-1</f>
        <v>2</v>
      </c>
      <c r="K2003" s="21" t="str">
        <f t="shared" si="261"/>
        <v>政治</v>
      </c>
      <c r="L2003" s="26" t="s">
        <v>2773</v>
      </c>
      <c r="M2003" s="23"/>
      <c r="N2003" s="23"/>
      <c r="O2003" s="24" t="str">
        <f t="shared" si="255"/>
        <v xml:space="preserve">
  - 
    name:  大力建设社会主义核心价值体系
    title:  大力建设社会主义核心价值体系
    description: 
    koLyro: point
    koLyri:  sub
    son: </v>
      </c>
      <c r="P2003" s="27" t="str">
        <f t="shared" si="262"/>
        <v xml:space="preserve">
            - 
              name:  大力建设社会主义核心价值体系
              title:  大力建设社会主义核心价值体系
              description: 
              koLyro: point
              koLyri:  sub
              son: </v>
      </c>
    </row>
    <row r="2004" spans="1:16" ht="15" customHeight="1">
      <c r="A2004" s="20">
        <f t="shared" si="256"/>
        <v>4</v>
      </c>
      <c r="B2004" s="21" t="str">
        <f t="shared" si="257"/>
        <v>知识点</v>
      </c>
      <c r="C2004" s="21" t="str">
        <f t="shared" si="258"/>
        <v>思想道德修养与科学文化修养</v>
      </c>
      <c r="D2004" s="21" t="str">
        <f>IFERROR(IF(I2004=1,INDEX( {"chinese","english","math","physics","chemistry","biology","politics","history","geography"},MATCH(C2004,{"语文","英语","数学","物理","化学","生物","政治","历史","地理"},0)),IF(I2004=2,INDEX(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2004,{"单项选择","阅读理解","信息匹配","完形填空","短文填空","单句填空","短文改错","单句改错","句型转换","翻译短语","翻译句子","词汇/短语及固搭","完成句子","听力"},0)),"")), "")</f>
        <v/>
      </c>
      <c r="E2004" s="21" t="str">
        <f t="shared" si="259"/>
        <v>知识点</v>
      </c>
      <c r="F2004" s="21" t="str">
        <f t="shared" si="260"/>
        <v>恰</v>
      </c>
      <c r="G2004" s="21" t="str">
        <f>INDEX( {"body","discipline","area","topic","point"},MATCH(E2004,{"知识体","知识域","知识区","知识主题","知识点"},0))</f>
        <v>point</v>
      </c>
      <c r="H2004" s="21" t="str">
        <f>INDEX( {"super","just","sub","infras"},MATCH(F2004,{"超","恰","亚","次"},0))</f>
        <v>just</v>
      </c>
      <c r="I2004" s="21">
        <f>MATCH(E2004,{"知识体","知识域","知识区","知识主题","知识点"},0)-1</f>
        <v>4</v>
      </c>
      <c r="J2004" s="21">
        <f>MATCH(F2004,{"超","恰","亚","次"},0)-1</f>
        <v>1</v>
      </c>
      <c r="K2004" s="21" t="str">
        <f t="shared" si="261"/>
        <v>政治</v>
      </c>
      <c r="L2004" s="26" t="s">
        <v>2774</v>
      </c>
      <c r="M2004" s="23"/>
      <c r="N2004" s="23"/>
      <c r="O2004" s="24" t="str">
        <f t="shared" si="255"/>
        <v xml:space="preserve">
  - 
    name:  思想道德修养与科学文化修养
    title:  思想道德修养与科学文化修养
    description: 
    koLyro: point
    koLyri:  just
    son: </v>
      </c>
      <c r="P2004" s="27" t="str">
        <f t="shared" si="262"/>
        <v xml:space="preserve">
          - 
            name:  思想道德修养与科学文化修养
            title:  思想道德修养与科学文化修养
            description: 
            koLyro: point
            koLyri:  just
            son: </v>
      </c>
    </row>
    <row r="2005" spans="1:16" ht="15" customHeight="1">
      <c r="A2005" s="20">
        <f t="shared" si="256"/>
        <v>3</v>
      </c>
      <c r="B2005" s="21" t="str">
        <f t="shared" si="257"/>
        <v>知识主题</v>
      </c>
      <c r="C2005" s="21" t="str">
        <f t="shared" si="258"/>
        <v>综合探究 感悟中国特色社会主义文化</v>
      </c>
      <c r="D2005" s="21" t="str">
        <f>IFERROR(IF(I2005=1,INDEX( {"chinese","english","math","physics","chemistry","biology","politics","history","geography"},MATCH(C2005,{"语文","英语","数学","物理","化学","生物","政治","历史","地理"},0)),IF(I2005=2,INDEX(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2005,{"单项选择","阅读理解","信息匹配","完形填空","短文填空","单句填空","短文改错","单句改错","句型转换","翻译短语","翻译句子","词汇/短语及固搭","完成句子","听力"},0)),"")), "")</f>
        <v/>
      </c>
      <c r="E2005" s="21" t="str">
        <f t="shared" si="259"/>
        <v>知识主题</v>
      </c>
      <c r="F2005" s="21" t="str">
        <f t="shared" si="260"/>
        <v>恰</v>
      </c>
      <c r="G2005" s="21" t="str">
        <f>INDEX( {"body","discipline","area","topic","point"},MATCH(E2005,{"知识体","知识域","知识区","知识主题","知识点"},0))</f>
        <v>topic</v>
      </c>
      <c r="H2005" s="21" t="str">
        <f>INDEX( {"super","just","sub","infras"},MATCH(F2005,{"超","恰","亚","次"},0))</f>
        <v>just</v>
      </c>
      <c r="I2005" s="21">
        <f>MATCH(E2005,{"知识体","知识域","知识区","知识主题","知识点"},0)-1</f>
        <v>3</v>
      </c>
      <c r="J2005" s="21">
        <f>MATCH(F2005,{"超","恰","亚","次"},0)-1</f>
        <v>1</v>
      </c>
      <c r="K2005" s="21" t="str">
        <f t="shared" si="261"/>
        <v>政治</v>
      </c>
      <c r="L2005" s="26" t="s">
        <v>2775</v>
      </c>
      <c r="M2005" s="23"/>
      <c r="N2005" s="23"/>
      <c r="O2005" s="24" t="str">
        <f t="shared" si="255"/>
        <v xml:space="preserve">
  - 
    name:  综合探究 感悟中国特色社会主义文化
    title:  综合探究 感悟中国特色社会主义文化
    description: 
    koLyro: topic
    koLyri:  just
    son: </v>
      </c>
      <c r="P2005" s="27" t="str">
        <f t="shared" si="262"/>
        <v xml:space="preserve">
        - 
          name:  综合探究 感悟中国特色社会主义文化
          title:  综合探究 感悟中国特色社会主义文化
          description: 
          koLyro: topic
          koLyri:  just
          son: </v>
      </c>
    </row>
    <row r="2006" spans="1:16" ht="15" customHeight="1">
      <c r="A2006" s="20">
        <f t="shared" si="256"/>
        <v>4</v>
      </c>
      <c r="B2006" s="21" t="str">
        <f t="shared" si="257"/>
        <v>知识点</v>
      </c>
      <c r="C2006" s="21" t="str">
        <f t="shared" si="258"/>
        <v>感悟中国特色社会主义文化</v>
      </c>
      <c r="D2006" s="21" t="str">
        <f>IFERROR(IF(I2006=1,INDEX( {"chinese","english","math","physics","chemistry","biology","politics","history","geography"},MATCH(C2006,{"语文","英语","数学","物理","化学","生物","政治","历史","地理"},0)),IF(I2006=2,INDEX(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2006,{"单项选择","阅读理解","信息匹配","完形填空","短文填空","单句填空","短文改错","单句改错","句型转换","翻译短语","翻译句子","词汇/短语及固搭","完成句子","听力"},0)),"")), "")</f>
        <v/>
      </c>
      <c r="E2006" s="21" t="str">
        <f t="shared" si="259"/>
        <v>知识点</v>
      </c>
      <c r="F2006" s="21" t="str">
        <f t="shared" si="260"/>
        <v>恰</v>
      </c>
      <c r="G2006" s="21" t="str">
        <f>INDEX( {"body","discipline","area","topic","point"},MATCH(E2006,{"知识体","知识域","知识区","知识主题","知识点"},0))</f>
        <v>point</v>
      </c>
      <c r="H2006" s="21" t="str">
        <f>INDEX( {"super","just","sub","infras"},MATCH(F2006,{"超","恰","亚","次"},0))</f>
        <v>just</v>
      </c>
      <c r="I2006" s="21">
        <f>MATCH(E2006,{"知识体","知识域","知识区","知识主题","知识点"},0)-1</f>
        <v>4</v>
      </c>
      <c r="J2006" s="21">
        <f>MATCH(F2006,{"超","恰","亚","次"},0)-1</f>
        <v>1</v>
      </c>
      <c r="K2006" s="21" t="str">
        <f t="shared" si="261"/>
        <v>政治</v>
      </c>
      <c r="L2006" s="26" t="s">
        <v>2776</v>
      </c>
      <c r="M2006" s="23"/>
      <c r="N2006" s="23"/>
      <c r="O2006" s="24" t="str">
        <f t="shared" si="255"/>
        <v xml:space="preserve">
  - 
    name:  感悟中国特色社会主义文化
    title:  感悟中国特色社会主义文化
    description: 
    koLyro: point
    koLyri:  just
    son: </v>
      </c>
      <c r="P2006" s="27" t="str">
        <f t="shared" si="262"/>
        <v xml:space="preserve">
          - 
            name:  感悟中国特色社会主义文化
            title:  感悟中国特色社会主义文化
            description: 
            koLyro: point
            koLyri:  just
            son: </v>
      </c>
    </row>
    <row r="2007" spans="1:16" ht="15" customHeight="1">
      <c r="A2007" s="20">
        <f t="shared" si="256"/>
        <v>2</v>
      </c>
      <c r="B2007" s="21" t="str">
        <f t="shared" si="257"/>
        <v>知识区</v>
      </c>
      <c r="C2007" s="21" t="str">
        <f t="shared" si="258"/>
        <v>生活与哲学1.生活智慧与时代精神</v>
      </c>
      <c r="D2007" s="21" t="str">
        <f>IFERROR(IF(I2007=1,INDEX( {"chinese","english","math","physics","chemistry","biology","politics","history","geography"},MATCH(C2007,{"语文","英语","数学","物理","化学","生物","政治","历史","地理"},0)),IF(I2007=2,INDEX(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2007,{"单项选择","阅读理解","信息匹配","完形填空","短文填空","单句填空","短文改错","单句改错","句型转换","翻译短语","翻译句子","词汇/短语及固搭","完成句子","听力"},0)),"")), "")</f>
        <v/>
      </c>
      <c r="E2007" s="21" t="str">
        <f t="shared" si="259"/>
        <v>知识区</v>
      </c>
      <c r="F2007" s="21" t="str">
        <f t="shared" si="260"/>
        <v>恰</v>
      </c>
      <c r="G2007" s="21" t="str">
        <f>INDEX( {"body","discipline","area","topic","point"},MATCH(E2007,{"知识体","知识域","知识区","知识主题","知识点"},0))</f>
        <v>area</v>
      </c>
      <c r="H2007" s="21" t="str">
        <f>INDEX( {"super","just","sub","infras"},MATCH(F2007,{"超","恰","亚","次"},0))</f>
        <v>just</v>
      </c>
      <c r="I2007" s="21">
        <f>MATCH(E2007,{"知识体","知识域","知识区","知识主题","知识点"},0)-1</f>
        <v>2</v>
      </c>
      <c r="J2007" s="21">
        <f>MATCH(F2007,{"超","恰","亚","次"},0)-1</f>
        <v>1</v>
      </c>
      <c r="K2007" s="21" t="str">
        <f t="shared" si="261"/>
        <v>政治</v>
      </c>
      <c r="L2007" s="26" t="s">
        <v>5152</v>
      </c>
      <c r="M2007" s="23"/>
      <c r="N2007" s="23"/>
      <c r="O2007" s="24" t="str">
        <f t="shared" si="255"/>
        <v xml:space="preserve">
  - 
    name:  生活与哲学1.生活智慧与时代精神
    title:  生活与哲学1.生活智慧与时代精神
    description: 
    koLyro: area
    koLyri:  just
    son: </v>
      </c>
      <c r="P2007" s="27" t="str">
        <f t="shared" si="262"/>
        <v xml:space="preserve">
      - 
        name:  生活与哲学1.生活智慧与时代精神
        title:  生活与哲学1.生活智慧与时代精神
        description: 
        koLyro: area
        koLyri:  just
        son: </v>
      </c>
    </row>
    <row r="2008" spans="1:16" ht="15" customHeight="1">
      <c r="A2008" s="20">
        <f t="shared" si="256"/>
        <v>3</v>
      </c>
      <c r="B2008" s="21" t="str">
        <f t="shared" si="257"/>
        <v>知识主题</v>
      </c>
      <c r="C2008" s="21" t="str">
        <f t="shared" si="258"/>
        <v>4.1美好生活的向导</v>
      </c>
      <c r="D2008" s="21" t="str">
        <f>IFERROR(IF(I2008=1,INDEX( {"chinese","english","math","physics","chemistry","biology","politics","history","geography"},MATCH(C2008,{"语文","英语","数学","物理","化学","生物","政治","历史","地理"},0)),IF(I2008=2,INDEX(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2008,{"单项选择","阅读理解","信息匹配","完形填空","短文填空","单句填空","短文改错","单句改错","句型转换","翻译短语","翻译句子","词汇/短语及固搭","完成句子","听力"},0)),"")), "")</f>
        <v/>
      </c>
      <c r="E2008" s="21" t="str">
        <f t="shared" si="259"/>
        <v>知识主题</v>
      </c>
      <c r="F2008" s="21" t="str">
        <f t="shared" si="260"/>
        <v>恰</v>
      </c>
      <c r="G2008" s="21" t="str">
        <f>INDEX( {"body","discipline","area","topic","point"},MATCH(E2008,{"知识体","知识域","知识区","知识主题","知识点"},0))</f>
        <v>topic</v>
      </c>
      <c r="H2008" s="21" t="str">
        <f>INDEX( {"super","just","sub","infras"},MATCH(F2008,{"超","恰","亚","次"},0))</f>
        <v>just</v>
      </c>
      <c r="I2008" s="21">
        <f>MATCH(E2008,{"知识体","知识域","知识区","知识主题","知识点"},0)-1</f>
        <v>3</v>
      </c>
      <c r="J2008" s="21">
        <f>MATCH(F2008,{"超","恰","亚","次"},0)-1</f>
        <v>1</v>
      </c>
      <c r="K2008" s="21" t="str">
        <f t="shared" si="261"/>
        <v>政治</v>
      </c>
      <c r="L2008" s="26" t="s">
        <v>5153</v>
      </c>
      <c r="M2008" s="23"/>
      <c r="N2008" s="23"/>
      <c r="O2008" s="24" t="str">
        <f t="shared" si="255"/>
        <v xml:space="preserve">
  - 
    name:  4.1美好生活的向导
    title:  4.1美好生活的向导
    description: 
    koLyro: topic
    koLyri:  just
    son: </v>
      </c>
      <c r="P2008" s="27" t="str">
        <f t="shared" si="262"/>
        <v xml:space="preserve">
        - 
          name:  4.1美好生活的向导
          title:  4.1美好生活的向导
          description: 
          koLyro: topic
          koLyri:  just
          son: </v>
      </c>
    </row>
    <row r="2009" spans="1:16" ht="15" customHeight="1">
      <c r="A2009" s="20">
        <f t="shared" si="256"/>
        <v>4</v>
      </c>
      <c r="B2009" s="21" t="str">
        <f t="shared" si="257"/>
        <v>知识点</v>
      </c>
      <c r="C2009" s="21" t="str">
        <f t="shared" si="258"/>
        <v>生活处处有哲学</v>
      </c>
      <c r="D2009" s="21" t="str">
        <f>IFERROR(IF(I2009=1,INDEX( {"chinese","english","math","physics","chemistry","biology","politics","history","geography"},MATCH(C2009,{"语文","英语","数学","物理","化学","生物","政治","历史","地理"},0)),IF(I2009=2,INDEX(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2009,{"单项选择","阅读理解","信息匹配","完形填空","短文填空","单句填空","短文改错","单句改错","句型转换","翻译短语","翻译句子","词汇/短语及固搭","完成句子","听力"},0)),"")), "")</f>
        <v/>
      </c>
      <c r="E2009" s="21" t="str">
        <f t="shared" si="259"/>
        <v>知识点</v>
      </c>
      <c r="F2009" s="21" t="str">
        <f t="shared" si="260"/>
        <v>恰</v>
      </c>
      <c r="G2009" s="21" t="str">
        <f>INDEX( {"body","discipline","area","topic","point"},MATCH(E2009,{"知识体","知识域","知识区","知识主题","知识点"},0))</f>
        <v>point</v>
      </c>
      <c r="H2009" s="21" t="str">
        <f>INDEX( {"super","just","sub","infras"},MATCH(F2009,{"超","恰","亚","次"},0))</f>
        <v>just</v>
      </c>
      <c r="I2009" s="21">
        <f>MATCH(E2009,{"知识体","知识域","知识区","知识主题","知识点"},0)-1</f>
        <v>4</v>
      </c>
      <c r="J2009" s="21">
        <f>MATCH(F2009,{"超","恰","亚","次"},0)-1</f>
        <v>1</v>
      </c>
      <c r="K2009" s="21" t="str">
        <f t="shared" si="261"/>
        <v>政治</v>
      </c>
      <c r="L2009" s="26" t="s">
        <v>2777</v>
      </c>
      <c r="M2009" s="23"/>
      <c r="N2009" s="23"/>
      <c r="O2009" s="24" t="str">
        <f t="shared" si="255"/>
        <v xml:space="preserve">
  - 
    name:  生活处处有哲学
    title:  生活处处有哲学
    description: 
    koLyro: point
    koLyri:  just
    son: </v>
      </c>
      <c r="P2009" s="27" t="str">
        <f t="shared" si="262"/>
        <v xml:space="preserve">
          - 
            name:  生活处处有哲学
            title:  生活处处有哲学
            description: 
            koLyro: point
            koLyri:  just
            son: </v>
      </c>
    </row>
    <row r="2010" spans="1:16" ht="15" customHeight="1">
      <c r="A2010" s="20">
        <f t="shared" si="256"/>
        <v>4</v>
      </c>
      <c r="B2010" s="21" t="str">
        <f t="shared" si="257"/>
        <v>知识点</v>
      </c>
      <c r="C2010" s="21" t="str">
        <f t="shared" si="258"/>
        <v>关于世界观的学说</v>
      </c>
      <c r="D2010" s="21" t="str">
        <f>IFERROR(IF(I2010=1,INDEX( {"chinese","english","math","physics","chemistry","biology","politics","history","geography"},MATCH(C2010,{"语文","英语","数学","物理","化学","生物","政治","历史","地理"},0)),IF(I2010=2,INDEX(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2010,{"单项选择","阅读理解","信息匹配","完形填空","短文填空","单句填空","短文改错","单句改错","句型转换","翻译短语","翻译句子","词汇/短语及固搭","完成句子","听力"},0)),"")), "")</f>
        <v/>
      </c>
      <c r="E2010" s="21" t="str">
        <f t="shared" si="259"/>
        <v>知识点</v>
      </c>
      <c r="F2010" s="21" t="str">
        <f t="shared" si="260"/>
        <v>恰</v>
      </c>
      <c r="G2010" s="21" t="str">
        <f>INDEX( {"body","discipline","area","topic","point"},MATCH(E2010,{"知识体","知识域","知识区","知识主题","知识点"},0))</f>
        <v>point</v>
      </c>
      <c r="H2010" s="21" t="str">
        <f>INDEX( {"super","just","sub","infras"},MATCH(F2010,{"超","恰","亚","次"},0))</f>
        <v>just</v>
      </c>
      <c r="I2010" s="21">
        <f>MATCH(E2010,{"知识体","知识域","知识区","知识主题","知识点"},0)-1</f>
        <v>4</v>
      </c>
      <c r="J2010" s="21">
        <f>MATCH(F2010,{"超","恰","亚","次"},0)-1</f>
        <v>1</v>
      </c>
      <c r="K2010" s="21" t="str">
        <f t="shared" si="261"/>
        <v>政治</v>
      </c>
      <c r="L2010" s="26" t="s">
        <v>2778</v>
      </c>
      <c r="M2010" s="23"/>
      <c r="N2010" s="23"/>
      <c r="O2010" s="24" t="str">
        <f t="shared" si="255"/>
        <v xml:space="preserve">
  - 
    name:  关于世界观的学说
    title:  关于世界观的学说
    description: 
    koLyro: point
    koLyri:  just
    son: </v>
      </c>
      <c r="P2010" s="27" t="str">
        <f t="shared" si="262"/>
        <v xml:space="preserve">
          - 
            name:  关于世界观的学说
            title:  关于世界观的学说
            description: 
            koLyro: point
            koLyri:  just
            son: </v>
      </c>
    </row>
    <row r="2011" spans="1:16" ht="15" customHeight="1">
      <c r="A2011" s="20">
        <f t="shared" si="256"/>
        <v>5</v>
      </c>
      <c r="B2011" s="21" t="str">
        <f t="shared" si="257"/>
        <v>知识亚点</v>
      </c>
      <c r="C2011" s="21" t="str">
        <f t="shared" si="258"/>
        <v>哲学是世界观和方法论的统一</v>
      </c>
      <c r="D2011" s="21" t="str">
        <f>IFERROR(IF(I2011=1,INDEX( {"chinese","english","math","physics","chemistry","biology","politics","history","geography"},MATCH(C2011,{"语文","英语","数学","物理","化学","生物","政治","历史","地理"},0)),IF(I2011=2,INDEX(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2011,{"单项选择","阅读理解","信息匹配","完形填空","短文填空","单句填空","短文改错","单句改错","句型转换","翻译短语","翻译句子","词汇/短语及固搭","完成句子","听力"},0)),"")), "")</f>
        <v/>
      </c>
      <c r="E2011" s="21" t="str">
        <f t="shared" si="259"/>
        <v>知识点</v>
      </c>
      <c r="F2011" s="21" t="str">
        <f t="shared" si="260"/>
        <v>亚</v>
      </c>
      <c r="G2011" s="21" t="str">
        <f>INDEX( {"body","discipline","area","topic","point"},MATCH(E2011,{"知识体","知识域","知识区","知识主题","知识点"},0))</f>
        <v>point</v>
      </c>
      <c r="H2011" s="21" t="str">
        <f>INDEX( {"super","just","sub","infras"},MATCH(F2011,{"超","恰","亚","次"},0))</f>
        <v>sub</v>
      </c>
      <c r="I2011" s="21">
        <f>MATCH(E2011,{"知识体","知识域","知识区","知识主题","知识点"},0)-1</f>
        <v>4</v>
      </c>
      <c r="J2011" s="21">
        <f>MATCH(F2011,{"超","恰","亚","次"},0)-1</f>
        <v>2</v>
      </c>
      <c r="K2011" s="21" t="str">
        <f t="shared" si="261"/>
        <v>政治</v>
      </c>
      <c r="L2011" s="26" t="s">
        <v>2779</v>
      </c>
      <c r="M2011" s="23"/>
      <c r="N2011" s="23"/>
      <c r="O2011" s="24" t="str">
        <f t="shared" si="255"/>
        <v xml:space="preserve">
  - 
    name:  哲学是世界观和方法论的统一
    title:  哲学是世界观和方法论的统一
    description: 
    koLyro: point
    koLyri:  sub
    son: </v>
      </c>
      <c r="P2011" s="27" t="str">
        <f t="shared" si="262"/>
        <v xml:space="preserve">
            - 
              name:  哲学是世界观和方法论的统一
              title:  哲学是世界观和方法论的统一
              description: 
              koLyro: point
              koLyri:  sub
              son: </v>
      </c>
    </row>
    <row r="2012" spans="1:16" ht="15" customHeight="1">
      <c r="A2012" s="20">
        <f t="shared" si="256"/>
        <v>5</v>
      </c>
      <c r="B2012" s="21" t="str">
        <f t="shared" si="257"/>
        <v>知识亚点</v>
      </c>
      <c r="C2012" s="21" t="str">
        <f t="shared" si="258"/>
        <v>哲学与具体科学的关系</v>
      </c>
      <c r="D2012" s="21" t="str">
        <f>IFERROR(IF(I2012=1,INDEX( {"chinese","english","math","physics","chemistry","biology","politics","history","geography"},MATCH(C2012,{"语文","英语","数学","物理","化学","生物","政治","历史","地理"},0)),IF(I2012=2,INDEX(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2012,{"单项选择","阅读理解","信息匹配","完形填空","短文填空","单句填空","短文改错","单句改错","句型转换","翻译短语","翻译句子","词汇/短语及固搭","完成句子","听力"},0)),"")), "")</f>
        <v/>
      </c>
      <c r="E2012" s="21" t="str">
        <f t="shared" si="259"/>
        <v>知识点</v>
      </c>
      <c r="F2012" s="21" t="str">
        <f t="shared" si="260"/>
        <v>亚</v>
      </c>
      <c r="G2012" s="21" t="str">
        <f>INDEX( {"body","discipline","area","topic","point"},MATCH(E2012,{"知识体","知识域","知识区","知识主题","知识点"},0))</f>
        <v>point</v>
      </c>
      <c r="H2012" s="21" t="str">
        <f>INDEX( {"super","just","sub","infras"},MATCH(F2012,{"超","恰","亚","次"},0))</f>
        <v>sub</v>
      </c>
      <c r="I2012" s="21">
        <f>MATCH(E2012,{"知识体","知识域","知识区","知识主题","知识点"},0)-1</f>
        <v>4</v>
      </c>
      <c r="J2012" s="21">
        <f>MATCH(F2012,{"超","恰","亚","次"},0)-1</f>
        <v>2</v>
      </c>
      <c r="K2012" s="21" t="str">
        <f t="shared" si="261"/>
        <v>政治</v>
      </c>
      <c r="L2012" s="26" t="s">
        <v>2780</v>
      </c>
      <c r="M2012" s="23"/>
      <c r="N2012" s="23"/>
      <c r="O2012" s="24" t="str">
        <f t="shared" si="255"/>
        <v xml:space="preserve">
  - 
    name:  哲学与具体科学的关系
    title:  哲学与具体科学的关系
    description: 
    koLyro: point
    koLyri:  sub
    son: </v>
      </c>
      <c r="P2012" s="27" t="str">
        <f t="shared" si="262"/>
        <v xml:space="preserve">
            - 
              name:  哲学与具体科学的关系
              title:  哲学与具体科学的关系
              description: 
              koLyro: point
              koLyri:  sub
              son: </v>
      </c>
    </row>
    <row r="2013" spans="1:16" ht="15" customHeight="1">
      <c r="A2013" s="20">
        <f t="shared" si="256"/>
        <v>3</v>
      </c>
      <c r="B2013" s="21" t="str">
        <f t="shared" si="257"/>
        <v>知识主题</v>
      </c>
      <c r="C2013" s="21" t="str">
        <f t="shared" si="258"/>
        <v>4.2百舸争流的思想</v>
      </c>
      <c r="D2013" s="21" t="str">
        <f>IFERROR(IF(I2013=1,INDEX( {"chinese","english","math","physics","chemistry","biology","politics","history","geography"},MATCH(C2013,{"语文","英语","数学","物理","化学","生物","政治","历史","地理"},0)),IF(I2013=2,INDEX(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2013,{"单项选择","阅读理解","信息匹配","完形填空","短文填空","单句填空","短文改错","单句改错","句型转换","翻译短语","翻译句子","词汇/短语及固搭","完成句子","听力"},0)),"")), "")</f>
        <v/>
      </c>
      <c r="E2013" s="21" t="str">
        <f t="shared" si="259"/>
        <v>知识主题</v>
      </c>
      <c r="F2013" s="21" t="str">
        <f t="shared" si="260"/>
        <v>恰</v>
      </c>
      <c r="G2013" s="21" t="str">
        <f>INDEX( {"body","discipline","area","topic","point"},MATCH(E2013,{"知识体","知识域","知识区","知识主题","知识点"},0))</f>
        <v>topic</v>
      </c>
      <c r="H2013" s="21" t="str">
        <f>INDEX( {"super","just","sub","infras"},MATCH(F2013,{"超","恰","亚","次"},0))</f>
        <v>just</v>
      </c>
      <c r="I2013" s="21">
        <f>MATCH(E2013,{"知识体","知识域","知识区","知识主题","知识点"},0)-1</f>
        <v>3</v>
      </c>
      <c r="J2013" s="21">
        <f>MATCH(F2013,{"超","恰","亚","次"},0)-1</f>
        <v>1</v>
      </c>
      <c r="K2013" s="21" t="str">
        <f t="shared" si="261"/>
        <v>政治</v>
      </c>
      <c r="L2013" s="26" t="s">
        <v>5154</v>
      </c>
      <c r="M2013" s="23"/>
      <c r="N2013" s="23"/>
      <c r="O2013" s="24" t="str">
        <f t="shared" si="255"/>
        <v xml:space="preserve">
  - 
    name:  4.2百舸争流的思想
    title:  4.2百舸争流的思想
    description: 
    koLyro: topic
    koLyri:  just
    son: </v>
      </c>
      <c r="P2013" s="27" t="str">
        <f t="shared" si="262"/>
        <v xml:space="preserve">
        - 
          name:  4.2百舸争流的思想
          title:  4.2百舸争流的思想
          description: 
          koLyro: topic
          koLyri:  just
          son: </v>
      </c>
    </row>
    <row r="2014" spans="1:16" ht="15" customHeight="1">
      <c r="A2014" s="20">
        <f t="shared" si="256"/>
        <v>4</v>
      </c>
      <c r="B2014" s="21" t="str">
        <f t="shared" si="257"/>
        <v>知识点</v>
      </c>
      <c r="C2014" s="21" t="str">
        <f t="shared" si="258"/>
        <v>哲学的基本问题</v>
      </c>
      <c r="D2014" s="21" t="str">
        <f>IFERROR(IF(I2014=1,INDEX( {"chinese","english","math","physics","chemistry","biology","politics","history","geography"},MATCH(C2014,{"语文","英语","数学","物理","化学","生物","政治","历史","地理"},0)),IF(I2014=2,INDEX(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2014,{"单项选择","阅读理解","信息匹配","完形填空","短文填空","单句填空","短文改错","单句改错","句型转换","翻译短语","翻译句子","词汇/短语及固搭","完成句子","听力"},0)),"")), "")</f>
        <v/>
      </c>
      <c r="E2014" s="21" t="str">
        <f t="shared" si="259"/>
        <v>知识点</v>
      </c>
      <c r="F2014" s="21" t="str">
        <f t="shared" si="260"/>
        <v>恰</v>
      </c>
      <c r="G2014" s="21" t="str">
        <f>INDEX( {"body","discipline","area","topic","point"},MATCH(E2014,{"知识体","知识域","知识区","知识主题","知识点"},0))</f>
        <v>point</v>
      </c>
      <c r="H2014" s="21" t="str">
        <f>INDEX( {"super","just","sub","infras"},MATCH(F2014,{"超","恰","亚","次"},0))</f>
        <v>just</v>
      </c>
      <c r="I2014" s="21">
        <f>MATCH(E2014,{"知识体","知识域","知识区","知识主题","知识点"},0)-1</f>
        <v>4</v>
      </c>
      <c r="J2014" s="21">
        <f>MATCH(F2014,{"超","恰","亚","次"},0)-1</f>
        <v>1</v>
      </c>
      <c r="K2014" s="21" t="str">
        <f t="shared" si="261"/>
        <v>政治</v>
      </c>
      <c r="L2014" s="26" t="s">
        <v>2781</v>
      </c>
      <c r="M2014" s="23"/>
      <c r="N2014" s="23"/>
      <c r="O2014" s="24" t="str">
        <f t="shared" si="255"/>
        <v xml:space="preserve">
  - 
    name:  哲学的基本问题
    title:  哲学的基本问题
    description: 
    koLyro: point
    koLyri:  just
    son: </v>
      </c>
      <c r="P2014" s="27" t="str">
        <f t="shared" si="262"/>
        <v xml:space="preserve">
          - 
            name:  哲学的基本问题
            title:  哲学的基本问题
            description: 
            koLyro: point
            koLyri:  just
            son: </v>
      </c>
    </row>
    <row r="2015" spans="1:16" ht="15" customHeight="1">
      <c r="A2015" s="20">
        <f t="shared" si="256"/>
        <v>5</v>
      </c>
      <c r="B2015" s="21" t="str">
        <f t="shared" si="257"/>
        <v>知识亚点</v>
      </c>
      <c r="C2015" s="21" t="str">
        <f t="shared" si="258"/>
        <v>思维和存在何者为第一性</v>
      </c>
      <c r="D2015" s="21" t="str">
        <f>IFERROR(IF(I2015=1,INDEX( {"chinese","english","math","physics","chemistry","biology","politics","history","geography"},MATCH(C2015,{"语文","英语","数学","物理","化学","生物","政治","历史","地理"},0)),IF(I2015=2,INDEX(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2015,{"单项选择","阅读理解","信息匹配","完形填空","短文填空","单句填空","短文改错","单句改错","句型转换","翻译短语","翻译句子","词汇/短语及固搭","完成句子","听力"},0)),"")), "")</f>
        <v/>
      </c>
      <c r="E2015" s="21" t="str">
        <f t="shared" si="259"/>
        <v>知识点</v>
      </c>
      <c r="F2015" s="21" t="str">
        <f t="shared" si="260"/>
        <v>亚</v>
      </c>
      <c r="G2015" s="21" t="str">
        <f>INDEX( {"body","discipline","area","topic","point"},MATCH(E2015,{"知识体","知识域","知识区","知识主题","知识点"},0))</f>
        <v>point</v>
      </c>
      <c r="H2015" s="21" t="str">
        <f>INDEX( {"super","just","sub","infras"},MATCH(F2015,{"超","恰","亚","次"},0))</f>
        <v>sub</v>
      </c>
      <c r="I2015" s="21">
        <f>MATCH(E2015,{"知识体","知识域","知识区","知识主题","知识点"},0)-1</f>
        <v>4</v>
      </c>
      <c r="J2015" s="21">
        <f>MATCH(F2015,{"超","恰","亚","次"},0)-1</f>
        <v>2</v>
      </c>
      <c r="K2015" s="21" t="str">
        <f t="shared" si="261"/>
        <v>政治</v>
      </c>
      <c r="L2015" s="26" t="s">
        <v>2782</v>
      </c>
      <c r="M2015" s="23"/>
      <c r="N2015" s="23"/>
      <c r="O2015" s="24" t="str">
        <f t="shared" si="255"/>
        <v xml:space="preserve">
  - 
    name:  思维和存在何者为第一性
    title:  思维和存在何者为第一性
    description: 
    koLyro: point
    koLyri:  sub
    son: </v>
      </c>
      <c r="P2015" s="27" t="str">
        <f t="shared" si="262"/>
        <v xml:space="preserve">
            - 
              name:  思维和存在何者为第一性
              title:  思维和存在何者为第一性
              description: 
              koLyro: point
              koLyri:  sub
              son: </v>
      </c>
    </row>
    <row r="2016" spans="1:16" ht="15" customHeight="1">
      <c r="A2016" s="20">
        <f t="shared" si="256"/>
        <v>5</v>
      </c>
      <c r="B2016" s="21" t="str">
        <f t="shared" si="257"/>
        <v>知识亚点</v>
      </c>
      <c r="C2016" s="21" t="str">
        <f t="shared" si="258"/>
        <v>思维和存在有无同一性</v>
      </c>
      <c r="D2016" s="21" t="str">
        <f>IFERROR(IF(I2016=1,INDEX( {"chinese","english","math","physics","chemistry","biology","politics","history","geography"},MATCH(C2016,{"语文","英语","数学","物理","化学","生物","政治","历史","地理"},0)),IF(I2016=2,INDEX(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2016,{"单项选择","阅读理解","信息匹配","完形填空","短文填空","单句填空","短文改错","单句改错","句型转换","翻译短语","翻译句子","词汇/短语及固搭","完成句子","听力"},0)),"")), "")</f>
        <v/>
      </c>
      <c r="E2016" s="21" t="str">
        <f t="shared" si="259"/>
        <v>知识点</v>
      </c>
      <c r="F2016" s="21" t="str">
        <f t="shared" si="260"/>
        <v>亚</v>
      </c>
      <c r="G2016" s="21" t="str">
        <f>INDEX( {"body","discipline","area","topic","point"},MATCH(E2016,{"知识体","知识域","知识区","知识主题","知识点"},0))</f>
        <v>point</v>
      </c>
      <c r="H2016" s="21" t="str">
        <f>INDEX( {"super","just","sub","infras"},MATCH(F2016,{"超","恰","亚","次"},0))</f>
        <v>sub</v>
      </c>
      <c r="I2016" s="21">
        <f>MATCH(E2016,{"知识体","知识域","知识区","知识主题","知识点"},0)-1</f>
        <v>4</v>
      </c>
      <c r="J2016" s="21">
        <f>MATCH(F2016,{"超","恰","亚","次"},0)-1</f>
        <v>2</v>
      </c>
      <c r="K2016" s="21" t="str">
        <f t="shared" si="261"/>
        <v>政治</v>
      </c>
      <c r="L2016" s="26" t="s">
        <v>2783</v>
      </c>
      <c r="M2016" s="23"/>
      <c r="N2016" s="23"/>
      <c r="O2016" s="24" t="str">
        <f t="shared" ref="O2016:O2079" si="263">SUBSTITUTE(SUBSTITUTE(SUBSTITUTE(SUBSTITUTE($O$1,"NAME",IF(D2016="",C2016,D2016)),"TITLE",C2016),"KO_LYRO",G2016),"KO_LYRI",H2016)</f>
        <v xml:space="preserve">
  - 
    name:  思维和存在有无同一性
    title:  思维和存在有无同一性
    description: 
    koLyro: point
    koLyri:  sub
    son: </v>
      </c>
      <c r="P2016" s="27" t="str">
        <f t="shared" si="262"/>
        <v xml:space="preserve">
            - 
              name:  思维和存在有无同一性
              title:  思维和存在有无同一性
              description: 
              koLyro: point
              koLyri:  sub
              son: </v>
      </c>
    </row>
    <row r="2017" spans="1:16" ht="15" customHeight="1">
      <c r="A2017" s="20">
        <f t="shared" si="256"/>
        <v>4</v>
      </c>
      <c r="B2017" s="21" t="str">
        <f t="shared" si="257"/>
        <v>知识点</v>
      </c>
      <c r="C2017" s="21" t="str">
        <f t="shared" si="258"/>
        <v>唯物主义和唯心主义</v>
      </c>
      <c r="D2017" s="21" t="str">
        <f>IFERROR(IF(I2017=1,INDEX( {"chinese","english","math","physics","chemistry","biology","politics","history","geography"},MATCH(C2017,{"语文","英语","数学","物理","化学","生物","政治","历史","地理"},0)),IF(I2017=2,INDEX(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2017,{"单项选择","阅读理解","信息匹配","完形填空","短文填空","单句填空","短文改错","单句改错","句型转换","翻译短语","翻译句子","词汇/短语及固搭","完成句子","听力"},0)),"")), "")</f>
        <v/>
      </c>
      <c r="E2017" s="21" t="str">
        <f t="shared" si="259"/>
        <v>知识点</v>
      </c>
      <c r="F2017" s="21" t="str">
        <f t="shared" si="260"/>
        <v>恰</v>
      </c>
      <c r="G2017" s="21" t="str">
        <f>INDEX( {"body","discipline","area","topic","point"},MATCH(E2017,{"知识体","知识域","知识区","知识主题","知识点"},0))</f>
        <v>point</v>
      </c>
      <c r="H2017" s="21" t="str">
        <f>INDEX( {"super","just","sub","infras"},MATCH(F2017,{"超","恰","亚","次"},0))</f>
        <v>just</v>
      </c>
      <c r="I2017" s="21">
        <f>MATCH(E2017,{"知识体","知识域","知识区","知识主题","知识点"},0)-1</f>
        <v>4</v>
      </c>
      <c r="J2017" s="21">
        <f>MATCH(F2017,{"超","恰","亚","次"},0)-1</f>
        <v>1</v>
      </c>
      <c r="K2017" s="21" t="str">
        <f t="shared" si="261"/>
        <v>政治</v>
      </c>
      <c r="L2017" s="26" t="s">
        <v>2784</v>
      </c>
      <c r="M2017" s="23"/>
      <c r="N2017" s="23"/>
      <c r="O2017" s="24" t="str">
        <f t="shared" si="263"/>
        <v xml:space="preserve">
  - 
    name:  唯物主义和唯心主义
    title:  唯物主义和唯心主义
    description: 
    koLyro: point
    koLyri:  just
    son: </v>
      </c>
      <c r="P2017" s="27" t="str">
        <f t="shared" si="262"/>
        <v xml:space="preserve">
          - 
            name:  唯物主义和唯心主义
            title:  唯物主义和唯心主义
            description: 
            koLyro: point
            koLyri:  just
            son: </v>
      </c>
    </row>
    <row r="2018" spans="1:16" ht="15" customHeight="1">
      <c r="A2018" s="20">
        <f t="shared" si="256"/>
        <v>5</v>
      </c>
      <c r="B2018" s="21" t="str">
        <f t="shared" si="257"/>
        <v>知识亚点</v>
      </c>
      <c r="C2018" s="21" t="str">
        <f t="shared" si="258"/>
        <v>划分唯物主义和唯心主义的唯一标准</v>
      </c>
      <c r="D2018" s="21" t="str">
        <f>IFERROR(IF(I2018=1,INDEX( {"chinese","english","math","physics","chemistry","biology","politics","history","geography"},MATCH(C2018,{"语文","英语","数学","物理","化学","生物","政治","历史","地理"},0)),IF(I2018=2,INDEX(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2018,{"单项选择","阅读理解","信息匹配","完形填空","短文填空","单句填空","短文改错","单句改错","句型转换","翻译短语","翻译句子","词汇/短语及固搭","完成句子","听力"},0)),"")), "")</f>
        <v/>
      </c>
      <c r="E2018" s="21" t="str">
        <f t="shared" si="259"/>
        <v>知识点</v>
      </c>
      <c r="F2018" s="21" t="str">
        <f t="shared" si="260"/>
        <v>亚</v>
      </c>
      <c r="G2018" s="21" t="str">
        <f>INDEX( {"body","discipline","area","topic","point"},MATCH(E2018,{"知识体","知识域","知识区","知识主题","知识点"},0))</f>
        <v>point</v>
      </c>
      <c r="H2018" s="21" t="str">
        <f>INDEX( {"super","just","sub","infras"},MATCH(F2018,{"超","恰","亚","次"},0))</f>
        <v>sub</v>
      </c>
      <c r="I2018" s="21">
        <f>MATCH(E2018,{"知识体","知识域","知识区","知识主题","知识点"},0)-1</f>
        <v>4</v>
      </c>
      <c r="J2018" s="21">
        <f>MATCH(F2018,{"超","恰","亚","次"},0)-1</f>
        <v>2</v>
      </c>
      <c r="K2018" s="21" t="str">
        <f t="shared" si="261"/>
        <v>政治</v>
      </c>
      <c r="L2018" s="26" t="s">
        <v>2785</v>
      </c>
      <c r="M2018" s="23"/>
      <c r="N2018" s="23"/>
      <c r="O2018" s="24" t="str">
        <f t="shared" si="263"/>
        <v xml:space="preserve">
  - 
    name:  划分唯物主义和唯心主义的唯一标准
    title:  划分唯物主义和唯心主义的唯一标准
    description: 
    koLyro: point
    koLyri:  sub
    son: </v>
      </c>
      <c r="P2018" s="27" t="str">
        <f t="shared" si="262"/>
        <v xml:space="preserve">
            - 
              name:  划分唯物主义和唯心主义的唯一标准
              title:  划分唯物主义和唯心主义的唯一标准
              description: 
              koLyro: point
              koLyri:  sub
              son: </v>
      </c>
    </row>
    <row r="2019" spans="1:16" ht="15" customHeight="1">
      <c r="A2019" s="20">
        <f t="shared" si="256"/>
        <v>5</v>
      </c>
      <c r="B2019" s="21" t="str">
        <f t="shared" si="257"/>
        <v>知识亚点</v>
      </c>
      <c r="C2019" s="21" t="str">
        <f t="shared" si="258"/>
        <v>唯物主义的基本观点及其三种基本历史形态</v>
      </c>
      <c r="D2019" s="21" t="str">
        <f>IFERROR(IF(I2019=1,INDEX( {"chinese","english","math","physics","chemistry","biology","politics","history","geography"},MATCH(C2019,{"语文","英语","数学","物理","化学","生物","政治","历史","地理"},0)),IF(I2019=2,INDEX(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2019,{"单项选择","阅读理解","信息匹配","完形填空","短文填空","单句填空","短文改错","单句改错","句型转换","翻译短语","翻译句子","词汇/短语及固搭","完成句子","听力"},0)),"")), "")</f>
        <v/>
      </c>
      <c r="E2019" s="21" t="str">
        <f t="shared" si="259"/>
        <v>知识点</v>
      </c>
      <c r="F2019" s="21" t="str">
        <f t="shared" si="260"/>
        <v>亚</v>
      </c>
      <c r="G2019" s="21" t="str">
        <f>INDEX( {"body","discipline","area","topic","point"},MATCH(E2019,{"知识体","知识域","知识区","知识主题","知识点"},0))</f>
        <v>point</v>
      </c>
      <c r="H2019" s="21" t="str">
        <f>INDEX( {"super","just","sub","infras"},MATCH(F2019,{"超","恰","亚","次"},0))</f>
        <v>sub</v>
      </c>
      <c r="I2019" s="21">
        <f>MATCH(E2019,{"知识体","知识域","知识区","知识主题","知识点"},0)-1</f>
        <v>4</v>
      </c>
      <c r="J2019" s="21">
        <f>MATCH(F2019,{"超","恰","亚","次"},0)-1</f>
        <v>2</v>
      </c>
      <c r="K2019" s="21" t="str">
        <f t="shared" si="261"/>
        <v>政治</v>
      </c>
      <c r="L2019" s="26" t="s">
        <v>2786</v>
      </c>
      <c r="M2019" s="23"/>
      <c r="N2019" s="23"/>
      <c r="O2019" s="24" t="str">
        <f t="shared" si="263"/>
        <v xml:space="preserve">
  - 
    name:  唯物主义的基本观点及其三种基本历史形态
    title:  唯物主义的基本观点及其三种基本历史形态
    description: 
    koLyro: point
    koLyri:  sub
    son: </v>
      </c>
      <c r="P2019" s="27" t="str">
        <f t="shared" si="262"/>
        <v xml:space="preserve">
            - 
              name:  唯物主义的基本观点及其三种基本历史形态
              title:  唯物主义的基本观点及其三种基本历史形态
              description: 
              koLyro: point
              koLyri:  sub
              son: </v>
      </c>
    </row>
    <row r="2020" spans="1:16" ht="15" customHeight="1">
      <c r="A2020" s="20">
        <f t="shared" si="256"/>
        <v>5</v>
      </c>
      <c r="B2020" s="21" t="str">
        <f t="shared" si="257"/>
        <v>知识亚点</v>
      </c>
      <c r="C2020" s="21" t="str">
        <f t="shared" si="258"/>
        <v>唯心主义的基本观点及其两种基本形态</v>
      </c>
      <c r="D2020" s="21" t="str">
        <f>IFERROR(IF(I2020=1,INDEX( {"chinese","english","math","physics","chemistry","biology","politics","history","geography"},MATCH(C2020,{"语文","英语","数学","物理","化学","生物","政治","历史","地理"},0)),IF(I2020=2,INDEX(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2020,{"单项选择","阅读理解","信息匹配","完形填空","短文填空","单句填空","短文改错","单句改错","句型转换","翻译短语","翻译句子","词汇/短语及固搭","完成句子","听力"},0)),"")), "")</f>
        <v/>
      </c>
      <c r="E2020" s="21" t="str">
        <f t="shared" si="259"/>
        <v>知识点</v>
      </c>
      <c r="F2020" s="21" t="str">
        <f t="shared" si="260"/>
        <v>亚</v>
      </c>
      <c r="G2020" s="21" t="str">
        <f>INDEX( {"body","discipline","area","topic","point"},MATCH(E2020,{"知识体","知识域","知识区","知识主题","知识点"},0))</f>
        <v>point</v>
      </c>
      <c r="H2020" s="21" t="str">
        <f>INDEX( {"super","just","sub","infras"},MATCH(F2020,{"超","恰","亚","次"},0))</f>
        <v>sub</v>
      </c>
      <c r="I2020" s="21">
        <f>MATCH(E2020,{"知识体","知识域","知识区","知识主题","知识点"},0)-1</f>
        <v>4</v>
      </c>
      <c r="J2020" s="21">
        <f>MATCH(F2020,{"超","恰","亚","次"},0)-1</f>
        <v>2</v>
      </c>
      <c r="K2020" s="21" t="str">
        <f t="shared" si="261"/>
        <v>政治</v>
      </c>
      <c r="L2020" s="26" t="s">
        <v>2787</v>
      </c>
      <c r="M2020" s="23"/>
      <c r="N2020" s="23"/>
      <c r="O2020" s="24" t="str">
        <f t="shared" si="263"/>
        <v xml:space="preserve">
  - 
    name:  唯心主义的基本观点及其两种基本形态
    title:  唯心主义的基本观点及其两种基本形态
    description: 
    koLyro: point
    koLyri:  sub
    son: </v>
      </c>
      <c r="P2020" s="27" t="str">
        <f t="shared" si="262"/>
        <v xml:space="preserve">
            - 
              name:  唯心主义的基本观点及其两种基本形态
              title:  唯心主义的基本观点及其两种基本形态
              description: 
              koLyro: point
              koLyri:  sub
              son: </v>
      </c>
    </row>
    <row r="2021" spans="1:16" ht="15" customHeight="1">
      <c r="A2021" s="20">
        <f t="shared" si="256"/>
        <v>3</v>
      </c>
      <c r="B2021" s="21" t="str">
        <f t="shared" si="257"/>
        <v>知识主题</v>
      </c>
      <c r="C2021" s="21" t="str">
        <f t="shared" si="258"/>
        <v>4.3时代精神的精华</v>
      </c>
      <c r="D2021" s="21" t="str">
        <f>IFERROR(IF(I2021=1,INDEX( {"chinese","english","math","physics","chemistry","biology","politics","history","geography"},MATCH(C2021,{"语文","英语","数学","物理","化学","生物","政治","历史","地理"},0)),IF(I2021=2,INDEX(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2021,{"单项选择","阅读理解","信息匹配","完形填空","短文填空","单句填空","短文改错","单句改错","句型转换","翻译短语","翻译句子","词汇/短语及固搭","完成句子","听力"},0)),"")), "")</f>
        <v/>
      </c>
      <c r="E2021" s="21" t="str">
        <f t="shared" si="259"/>
        <v>知识主题</v>
      </c>
      <c r="F2021" s="21" t="str">
        <f t="shared" si="260"/>
        <v>恰</v>
      </c>
      <c r="G2021" s="21" t="str">
        <f>INDEX( {"body","discipline","area","topic","point"},MATCH(E2021,{"知识体","知识域","知识区","知识主题","知识点"},0))</f>
        <v>topic</v>
      </c>
      <c r="H2021" s="21" t="str">
        <f>INDEX( {"super","just","sub","infras"},MATCH(F2021,{"超","恰","亚","次"},0))</f>
        <v>just</v>
      </c>
      <c r="I2021" s="21">
        <f>MATCH(E2021,{"知识体","知识域","知识区","知识主题","知识点"},0)-1</f>
        <v>3</v>
      </c>
      <c r="J2021" s="21">
        <f>MATCH(F2021,{"超","恰","亚","次"},0)-1</f>
        <v>1</v>
      </c>
      <c r="K2021" s="21" t="str">
        <f t="shared" si="261"/>
        <v>政治</v>
      </c>
      <c r="L2021" s="26" t="s">
        <v>5155</v>
      </c>
      <c r="M2021" s="23"/>
      <c r="N2021" s="23"/>
      <c r="O2021" s="24" t="str">
        <f t="shared" si="263"/>
        <v xml:space="preserve">
  - 
    name:  4.3时代精神的精华
    title:  4.3时代精神的精华
    description: 
    koLyro: topic
    koLyri:  just
    son: </v>
      </c>
      <c r="P2021" s="27" t="str">
        <f t="shared" si="262"/>
        <v xml:space="preserve">
        - 
          name:  4.3时代精神的精华
          title:  4.3时代精神的精华
          description: 
          koLyro: topic
          koLyri:  just
          son: </v>
      </c>
    </row>
    <row r="2022" spans="1:16" ht="15" customHeight="1">
      <c r="A2022" s="20">
        <f t="shared" si="256"/>
        <v>4</v>
      </c>
      <c r="B2022" s="21" t="str">
        <f t="shared" si="257"/>
        <v>知识点</v>
      </c>
      <c r="C2022" s="21" t="str">
        <f t="shared" si="258"/>
        <v>真正的哲学都是自己时代的精神上的精华</v>
      </c>
      <c r="D2022" s="21" t="str">
        <f>IFERROR(IF(I2022=1,INDEX( {"chinese","english","math","physics","chemistry","biology","politics","history","geography"},MATCH(C2022,{"语文","英语","数学","物理","化学","生物","政治","历史","地理"},0)),IF(I2022=2,INDEX(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2022,{"单项选择","阅读理解","信息匹配","完形填空","短文填空","单句填空","短文改错","单句改错","句型转换","翻译短语","翻译句子","词汇/短语及固搭","完成句子","听力"},0)),"")), "")</f>
        <v/>
      </c>
      <c r="E2022" s="21" t="str">
        <f t="shared" si="259"/>
        <v>知识点</v>
      </c>
      <c r="F2022" s="21" t="str">
        <f t="shared" si="260"/>
        <v>恰</v>
      </c>
      <c r="G2022" s="21" t="str">
        <f>INDEX( {"body","discipline","area","topic","point"},MATCH(E2022,{"知识体","知识域","知识区","知识主题","知识点"},0))</f>
        <v>point</v>
      </c>
      <c r="H2022" s="21" t="str">
        <f>INDEX( {"super","just","sub","infras"},MATCH(F2022,{"超","恰","亚","次"},0))</f>
        <v>just</v>
      </c>
      <c r="I2022" s="21">
        <f>MATCH(E2022,{"知识体","知识域","知识区","知识主题","知识点"},0)-1</f>
        <v>4</v>
      </c>
      <c r="J2022" s="21">
        <f>MATCH(F2022,{"超","恰","亚","次"},0)-1</f>
        <v>1</v>
      </c>
      <c r="K2022" s="21" t="str">
        <f t="shared" si="261"/>
        <v>政治</v>
      </c>
      <c r="L2022" s="26" t="s">
        <v>2788</v>
      </c>
      <c r="M2022" s="23"/>
      <c r="N2022" s="23"/>
      <c r="O2022" s="24" t="str">
        <f t="shared" si="263"/>
        <v xml:space="preserve">
  - 
    name:  真正的哲学都是自己时代的精神上的精华
    title:  真正的哲学都是自己时代的精神上的精华
    description: 
    koLyro: point
    koLyri:  just
    son: </v>
      </c>
      <c r="P2022" s="27" t="str">
        <f t="shared" si="262"/>
        <v xml:space="preserve">
          - 
            name:  真正的哲学都是自己时代的精神上的精华
            title:  真正的哲学都是自己时代的精神上的精华
            description: 
            koLyro: point
            koLyri:  just
            son: </v>
      </c>
    </row>
    <row r="2023" spans="1:16" ht="15" customHeight="1">
      <c r="A2023" s="20">
        <f t="shared" si="256"/>
        <v>4</v>
      </c>
      <c r="B2023" s="21" t="str">
        <f t="shared" si="257"/>
        <v>知识点</v>
      </c>
      <c r="C2023" s="21" t="str">
        <f t="shared" si="258"/>
        <v>哲学史上的伟大变革</v>
      </c>
      <c r="D2023" s="21" t="str">
        <f>IFERROR(IF(I2023=1,INDEX( {"chinese","english","math","physics","chemistry","biology","politics","history","geography"},MATCH(C2023,{"语文","英语","数学","物理","化学","生物","政治","历史","地理"},0)),IF(I2023=2,INDEX(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2023,{"单项选择","阅读理解","信息匹配","完形填空","短文填空","单句填空","短文改错","单句改错","句型转换","翻译短语","翻译句子","词汇/短语及固搭","完成句子","听力"},0)),"")), "")</f>
        <v/>
      </c>
      <c r="E2023" s="21" t="str">
        <f t="shared" si="259"/>
        <v>知识点</v>
      </c>
      <c r="F2023" s="21" t="str">
        <f t="shared" si="260"/>
        <v>恰</v>
      </c>
      <c r="G2023" s="21" t="str">
        <f>INDEX( {"body","discipline","area","topic","point"},MATCH(E2023,{"知识体","知识域","知识区","知识主题","知识点"},0))</f>
        <v>point</v>
      </c>
      <c r="H2023" s="21" t="str">
        <f>INDEX( {"super","just","sub","infras"},MATCH(F2023,{"超","恰","亚","次"},0))</f>
        <v>just</v>
      </c>
      <c r="I2023" s="21">
        <f>MATCH(E2023,{"知识体","知识域","知识区","知识主题","知识点"},0)-1</f>
        <v>4</v>
      </c>
      <c r="J2023" s="21">
        <f>MATCH(F2023,{"超","恰","亚","次"},0)-1</f>
        <v>1</v>
      </c>
      <c r="K2023" s="21" t="str">
        <f t="shared" si="261"/>
        <v>政治</v>
      </c>
      <c r="L2023" s="26" t="s">
        <v>2789</v>
      </c>
      <c r="M2023" s="23"/>
      <c r="N2023" s="23"/>
      <c r="O2023" s="24" t="str">
        <f t="shared" si="263"/>
        <v xml:space="preserve">
  - 
    name:  哲学史上的伟大变革
    title:  哲学史上的伟大变革
    description: 
    koLyro: point
    koLyri:  just
    son: </v>
      </c>
      <c r="P2023" s="27" t="str">
        <f t="shared" si="262"/>
        <v xml:space="preserve">
          - 
            name:  哲学史上的伟大变革
            title:  哲学史上的伟大变革
            description: 
            koLyro: point
            koLyri:  just
            son: </v>
      </c>
    </row>
    <row r="2024" spans="1:16" ht="15" customHeight="1">
      <c r="A2024" s="20">
        <f t="shared" si="256"/>
        <v>5</v>
      </c>
      <c r="B2024" s="21" t="str">
        <f t="shared" si="257"/>
        <v>知识亚点</v>
      </c>
      <c r="C2024" s="21" t="str">
        <f t="shared" si="258"/>
        <v>马克思主义哲学产生的历史条件</v>
      </c>
      <c r="D2024" s="21" t="str">
        <f>IFERROR(IF(I2024=1,INDEX( {"chinese","english","math","physics","chemistry","biology","politics","history","geography"},MATCH(C2024,{"语文","英语","数学","物理","化学","生物","政治","历史","地理"},0)),IF(I2024=2,INDEX(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2024,{"单项选择","阅读理解","信息匹配","完形填空","短文填空","单句填空","短文改错","单句改错","句型转换","翻译短语","翻译句子","词汇/短语及固搭","完成句子","听力"},0)),"")), "")</f>
        <v/>
      </c>
      <c r="E2024" s="21" t="str">
        <f t="shared" si="259"/>
        <v>知识点</v>
      </c>
      <c r="F2024" s="21" t="str">
        <f t="shared" si="260"/>
        <v>亚</v>
      </c>
      <c r="G2024" s="21" t="str">
        <f>INDEX( {"body","discipline","area","topic","point"},MATCH(E2024,{"知识体","知识域","知识区","知识主题","知识点"},0))</f>
        <v>point</v>
      </c>
      <c r="H2024" s="21" t="str">
        <f>INDEX( {"super","just","sub","infras"},MATCH(F2024,{"超","恰","亚","次"},0))</f>
        <v>sub</v>
      </c>
      <c r="I2024" s="21">
        <f>MATCH(E2024,{"知识体","知识域","知识区","知识主题","知识点"},0)-1</f>
        <v>4</v>
      </c>
      <c r="J2024" s="21">
        <f>MATCH(F2024,{"超","恰","亚","次"},0)-1</f>
        <v>2</v>
      </c>
      <c r="K2024" s="21" t="str">
        <f t="shared" si="261"/>
        <v>政治</v>
      </c>
      <c r="L2024" s="26" t="s">
        <v>2790</v>
      </c>
      <c r="M2024" s="23"/>
      <c r="N2024" s="23"/>
      <c r="O2024" s="24" t="str">
        <f t="shared" si="263"/>
        <v xml:space="preserve">
  - 
    name:  马克思主义哲学产生的历史条件
    title:  马克思主义哲学产生的历史条件
    description: 
    koLyro: point
    koLyri:  sub
    son: </v>
      </c>
      <c r="P2024" s="27" t="str">
        <f t="shared" si="262"/>
        <v xml:space="preserve">
            - 
              name:  马克思主义哲学产生的历史条件
              title:  马克思主义哲学产生的历史条件
              description: 
              koLyro: point
              koLyri:  sub
              son: </v>
      </c>
    </row>
    <row r="2025" spans="1:16" ht="15" customHeight="1">
      <c r="A2025" s="20">
        <f t="shared" si="256"/>
        <v>5</v>
      </c>
      <c r="B2025" s="21" t="str">
        <f t="shared" si="257"/>
        <v>知识亚点</v>
      </c>
      <c r="C2025" s="21" t="str">
        <f t="shared" si="258"/>
        <v>马克思主义哲学的基本特征</v>
      </c>
      <c r="D2025" s="21" t="str">
        <f>IFERROR(IF(I2025=1,INDEX( {"chinese","english","math","physics","chemistry","biology","politics","history","geography"},MATCH(C2025,{"语文","英语","数学","物理","化学","生物","政治","历史","地理"},0)),IF(I2025=2,INDEX(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2025,{"单项选择","阅读理解","信息匹配","完形填空","短文填空","单句填空","短文改错","单句改错","句型转换","翻译短语","翻译句子","词汇/短语及固搭","完成句子","听力"},0)),"")), "")</f>
        <v/>
      </c>
      <c r="E2025" s="21" t="str">
        <f t="shared" si="259"/>
        <v>知识点</v>
      </c>
      <c r="F2025" s="21" t="str">
        <f t="shared" si="260"/>
        <v>亚</v>
      </c>
      <c r="G2025" s="21" t="str">
        <f>INDEX( {"body","discipline","area","topic","point"},MATCH(E2025,{"知识体","知识域","知识区","知识主题","知识点"},0))</f>
        <v>point</v>
      </c>
      <c r="H2025" s="21" t="str">
        <f>INDEX( {"super","just","sub","infras"},MATCH(F2025,{"超","恰","亚","次"},0))</f>
        <v>sub</v>
      </c>
      <c r="I2025" s="21">
        <f>MATCH(E2025,{"知识体","知识域","知识区","知识主题","知识点"},0)-1</f>
        <v>4</v>
      </c>
      <c r="J2025" s="21">
        <f>MATCH(F2025,{"超","恰","亚","次"},0)-1</f>
        <v>2</v>
      </c>
      <c r="K2025" s="21" t="str">
        <f t="shared" si="261"/>
        <v>政治</v>
      </c>
      <c r="L2025" s="26" t="s">
        <v>2791</v>
      </c>
      <c r="M2025" s="23"/>
      <c r="N2025" s="23"/>
      <c r="O2025" s="24" t="str">
        <f t="shared" si="263"/>
        <v xml:space="preserve">
  - 
    name:  马克思主义哲学的基本特征
    title:  马克思主义哲学的基本特征
    description: 
    koLyro: point
    koLyri:  sub
    son: </v>
      </c>
      <c r="P2025" s="27" t="str">
        <f t="shared" si="262"/>
        <v xml:space="preserve">
            - 
              name:  马克思主义哲学的基本特征
              title:  马克思主义哲学的基本特征
              description: 
              koLyro: point
              koLyri:  sub
              son: </v>
      </c>
    </row>
    <row r="2026" spans="1:16" ht="15" customHeight="1">
      <c r="A2026" s="20">
        <f t="shared" si="256"/>
        <v>5</v>
      </c>
      <c r="B2026" s="21" t="str">
        <f t="shared" si="257"/>
        <v>知识亚点</v>
      </c>
      <c r="C2026" s="21" t="str">
        <f t="shared" si="258"/>
        <v>马克思主义中国化的三大理论成果</v>
      </c>
      <c r="D2026" s="21" t="str">
        <f>IFERROR(IF(I2026=1,INDEX( {"chinese","english","math","physics","chemistry","biology","politics","history","geography"},MATCH(C2026,{"语文","英语","数学","物理","化学","生物","政治","历史","地理"},0)),IF(I2026=2,INDEX(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2026,{"单项选择","阅读理解","信息匹配","完形填空","短文填空","单句填空","短文改错","单句改错","句型转换","翻译短语","翻译句子","词汇/短语及固搭","完成句子","听力"},0)),"")), "")</f>
        <v/>
      </c>
      <c r="E2026" s="21" t="str">
        <f t="shared" si="259"/>
        <v>知识点</v>
      </c>
      <c r="F2026" s="21" t="str">
        <f t="shared" si="260"/>
        <v>亚</v>
      </c>
      <c r="G2026" s="21" t="str">
        <f>INDEX( {"body","discipline","area","topic","point"},MATCH(E2026,{"知识体","知识域","知识区","知识主题","知识点"},0))</f>
        <v>point</v>
      </c>
      <c r="H2026" s="21" t="str">
        <f>INDEX( {"super","just","sub","infras"},MATCH(F2026,{"超","恰","亚","次"},0))</f>
        <v>sub</v>
      </c>
      <c r="I2026" s="21">
        <f>MATCH(E2026,{"知识体","知识域","知识区","知识主题","知识点"},0)-1</f>
        <v>4</v>
      </c>
      <c r="J2026" s="21">
        <f>MATCH(F2026,{"超","恰","亚","次"},0)-1</f>
        <v>2</v>
      </c>
      <c r="K2026" s="21" t="str">
        <f t="shared" si="261"/>
        <v>政治</v>
      </c>
      <c r="L2026" s="26" t="s">
        <v>2792</v>
      </c>
      <c r="M2026" s="23"/>
      <c r="N2026" s="23"/>
      <c r="O2026" s="24" t="str">
        <f t="shared" si="263"/>
        <v xml:space="preserve">
  - 
    name:  马克思主义中国化的三大理论成果
    title:  马克思主义中国化的三大理论成果
    description: 
    koLyro: point
    koLyri:  sub
    son: </v>
      </c>
      <c r="P2026" s="27" t="str">
        <f t="shared" si="262"/>
        <v xml:space="preserve">
            - 
              name:  马克思主义中国化的三大理论成果
              title:  马克思主义中国化的三大理论成果
              description: 
              koLyro: point
              koLyri:  sub
              son: </v>
      </c>
    </row>
    <row r="2027" spans="1:16" ht="15" customHeight="1">
      <c r="A2027" s="20">
        <f t="shared" si="256"/>
        <v>3</v>
      </c>
      <c r="B2027" s="21" t="str">
        <f t="shared" si="257"/>
        <v>知识主题</v>
      </c>
      <c r="C2027" s="21" t="str">
        <f t="shared" si="258"/>
        <v>综合探究 走进哲学 问辩人生</v>
      </c>
      <c r="D2027" s="21" t="str">
        <f>IFERROR(IF(I2027=1,INDEX( {"chinese","english","math","physics","chemistry","biology","politics","history","geography"},MATCH(C2027,{"语文","英语","数学","物理","化学","生物","政治","历史","地理"},0)),IF(I2027=2,INDEX(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2027,{"单项选择","阅读理解","信息匹配","完形填空","短文填空","单句填空","短文改错","单句改错","句型转换","翻译短语","翻译句子","词汇/短语及固搭","完成句子","听力"},0)),"")), "")</f>
        <v/>
      </c>
      <c r="E2027" s="21" t="str">
        <f t="shared" si="259"/>
        <v>知识主题</v>
      </c>
      <c r="F2027" s="21" t="str">
        <f t="shared" si="260"/>
        <v>恰</v>
      </c>
      <c r="G2027" s="21" t="str">
        <f>INDEX( {"body","discipline","area","topic","point"},MATCH(E2027,{"知识体","知识域","知识区","知识主题","知识点"},0))</f>
        <v>topic</v>
      </c>
      <c r="H2027" s="21" t="str">
        <f>INDEX( {"super","just","sub","infras"},MATCH(F2027,{"超","恰","亚","次"},0))</f>
        <v>just</v>
      </c>
      <c r="I2027" s="21">
        <f>MATCH(E2027,{"知识体","知识域","知识区","知识主题","知识点"},0)-1</f>
        <v>3</v>
      </c>
      <c r="J2027" s="21">
        <f>MATCH(F2027,{"超","恰","亚","次"},0)-1</f>
        <v>1</v>
      </c>
      <c r="K2027" s="21" t="str">
        <f t="shared" si="261"/>
        <v>政治</v>
      </c>
      <c r="L2027" s="26" t="s">
        <v>2793</v>
      </c>
      <c r="M2027" s="23"/>
      <c r="N2027" s="23"/>
      <c r="O2027" s="24" t="str">
        <f t="shared" si="263"/>
        <v xml:space="preserve">
  - 
    name:  综合探究 走进哲学 问辩人生
    title:  综合探究 走进哲学 问辩人生
    description: 
    koLyro: topic
    koLyri:  just
    son: </v>
      </c>
      <c r="P2027" s="27" t="str">
        <f t="shared" si="262"/>
        <v xml:space="preserve">
        - 
          name:  综合探究 走进哲学 问辩人生
          title:  综合探究 走进哲学 问辩人生
          description: 
          koLyro: topic
          koLyri:  just
          son: </v>
      </c>
    </row>
    <row r="2028" spans="1:16" ht="15" customHeight="1">
      <c r="A2028" s="20">
        <f t="shared" si="256"/>
        <v>4</v>
      </c>
      <c r="B2028" s="21" t="str">
        <f t="shared" si="257"/>
        <v>知识点</v>
      </c>
      <c r="C2028" s="21" t="str">
        <f t="shared" si="258"/>
        <v>走进哲学 问辩人生</v>
      </c>
      <c r="D2028" s="21" t="str">
        <f>IFERROR(IF(I2028=1,INDEX( {"chinese","english","math","physics","chemistry","biology","politics","history","geography"},MATCH(C2028,{"语文","英语","数学","物理","化学","生物","政治","历史","地理"},0)),IF(I2028=2,INDEX(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2028,{"单项选择","阅读理解","信息匹配","完形填空","短文填空","单句填空","短文改错","单句改错","句型转换","翻译短语","翻译句子","词汇/短语及固搭","完成句子","听力"},0)),"")), "")</f>
        <v/>
      </c>
      <c r="E2028" s="21" t="str">
        <f t="shared" si="259"/>
        <v>知识点</v>
      </c>
      <c r="F2028" s="21" t="str">
        <f t="shared" si="260"/>
        <v>恰</v>
      </c>
      <c r="G2028" s="21" t="str">
        <f>INDEX( {"body","discipline","area","topic","point"},MATCH(E2028,{"知识体","知识域","知识区","知识主题","知识点"},0))</f>
        <v>point</v>
      </c>
      <c r="H2028" s="21" t="str">
        <f>INDEX( {"super","just","sub","infras"},MATCH(F2028,{"超","恰","亚","次"},0))</f>
        <v>just</v>
      </c>
      <c r="I2028" s="21">
        <f>MATCH(E2028,{"知识体","知识域","知识区","知识主题","知识点"},0)-1</f>
        <v>4</v>
      </c>
      <c r="J2028" s="21">
        <f>MATCH(F2028,{"超","恰","亚","次"},0)-1</f>
        <v>1</v>
      </c>
      <c r="K2028" s="21" t="str">
        <f t="shared" si="261"/>
        <v>政治</v>
      </c>
      <c r="L2028" s="26" t="s">
        <v>2794</v>
      </c>
      <c r="M2028" s="23"/>
      <c r="N2028" s="23"/>
      <c r="O2028" s="24" t="str">
        <f t="shared" si="263"/>
        <v xml:space="preserve">
  - 
    name:  走进哲学 问辩人生
    title:  走进哲学 问辩人生
    description: 
    koLyro: point
    koLyri:  just
    son: </v>
      </c>
      <c r="P2028" s="27" t="str">
        <f t="shared" si="262"/>
        <v xml:space="preserve">
          - 
            name:  走进哲学 问辩人生
            title:  走进哲学 问辩人生
            description: 
            koLyro: point
            koLyri:  just
            son: </v>
      </c>
    </row>
    <row r="2029" spans="1:16" ht="15" customHeight="1">
      <c r="A2029" s="20">
        <f t="shared" si="256"/>
        <v>2</v>
      </c>
      <c r="B2029" s="21" t="str">
        <f t="shared" si="257"/>
        <v>知识区</v>
      </c>
      <c r="C2029" s="21" t="str">
        <f t="shared" si="258"/>
        <v>生活与哲学2.探索世界与追求真理</v>
      </c>
      <c r="D2029" s="21" t="str">
        <f>IFERROR(IF(I2029=1,INDEX( {"chinese","english","math","physics","chemistry","biology","politics","history","geography"},MATCH(C2029,{"语文","英语","数学","物理","化学","生物","政治","历史","地理"},0)),IF(I2029=2,INDEX(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2029,{"单项选择","阅读理解","信息匹配","完形填空","短文填空","单句填空","短文改错","单句改错","句型转换","翻译短语","翻译句子","词汇/短语及固搭","完成句子","听力"},0)),"")), "")</f>
        <v/>
      </c>
      <c r="E2029" s="21" t="str">
        <f t="shared" si="259"/>
        <v>知识区</v>
      </c>
      <c r="F2029" s="21" t="str">
        <f t="shared" si="260"/>
        <v>恰</v>
      </c>
      <c r="G2029" s="21" t="str">
        <f>INDEX( {"body","discipline","area","topic","point"},MATCH(E2029,{"知识体","知识域","知识区","知识主题","知识点"},0))</f>
        <v>area</v>
      </c>
      <c r="H2029" s="21" t="str">
        <f>INDEX( {"super","just","sub","infras"},MATCH(F2029,{"超","恰","亚","次"},0))</f>
        <v>just</v>
      </c>
      <c r="I2029" s="21">
        <f>MATCH(E2029,{"知识体","知识域","知识区","知识主题","知识点"},0)-1</f>
        <v>2</v>
      </c>
      <c r="J2029" s="21">
        <f>MATCH(F2029,{"超","恰","亚","次"},0)-1</f>
        <v>1</v>
      </c>
      <c r="K2029" s="21" t="str">
        <f t="shared" si="261"/>
        <v>政治</v>
      </c>
      <c r="L2029" s="26" t="s">
        <v>5156</v>
      </c>
      <c r="M2029" s="23"/>
      <c r="N2029" s="23"/>
      <c r="O2029" s="24" t="str">
        <f t="shared" si="263"/>
        <v xml:space="preserve">
  - 
    name:  生活与哲学2.探索世界与追求真理
    title:  生活与哲学2.探索世界与追求真理
    description: 
    koLyro: area
    koLyri:  just
    son: </v>
      </c>
      <c r="P2029" s="27" t="str">
        <f t="shared" si="262"/>
        <v xml:space="preserve">
      - 
        name:  生活与哲学2.探索世界与追求真理
        title:  生活与哲学2.探索世界与追求真理
        description: 
        koLyro: area
        koLyri:  just
        son: </v>
      </c>
    </row>
    <row r="2030" spans="1:16" ht="15" customHeight="1">
      <c r="A2030" s="20">
        <f t="shared" si="256"/>
        <v>3</v>
      </c>
      <c r="B2030" s="21" t="str">
        <f t="shared" si="257"/>
        <v>知识主题</v>
      </c>
      <c r="C2030" s="21" t="str">
        <f t="shared" si="258"/>
        <v>4.4探究世界的本质</v>
      </c>
      <c r="D2030" s="21" t="str">
        <f>IFERROR(IF(I2030=1,INDEX( {"chinese","english","math","physics","chemistry","biology","politics","history","geography"},MATCH(C2030,{"语文","英语","数学","物理","化学","生物","政治","历史","地理"},0)),IF(I2030=2,INDEX(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2030,{"单项选择","阅读理解","信息匹配","完形填空","短文填空","单句填空","短文改错","单句改错","句型转换","翻译短语","翻译句子","词汇/短语及固搭","完成句子","听力"},0)),"")), "")</f>
        <v/>
      </c>
      <c r="E2030" s="21" t="str">
        <f t="shared" si="259"/>
        <v>知识主题</v>
      </c>
      <c r="F2030" s="21" t="str">
        <f t="shared" si="260"/>
        <v>恰</v>
      </c>
      <c r="G2030" s="21" t="str">
        <f>INDEX( {"body","discipline","area","topic","point"},MATCH(E2030,{"知识体","知识域","知识区","知识主题","知识点"},0))</f>
        <v>topic</v>
      </c>
      <c r="H2030" s="21" t="str">
        <f>INDEX( {"super","just","sub","infras"},MATCH(F2030,{"超","恰","亚","次"},0))</f>
        <v>just</v>
      </c>
      <c r="I2030" s="21">
        <f>MATCH(E2030,{"知识体","知识域","知识区","知识主题","知识点"},0)-1</f>
        <v>3</v>
      </c>
      <c r="J2030" s="21">
        <f>MATCH(F2030,{"超","恰","亚","次"},0)-1</f>
        <v>1</v>
      </c>
      <c r="K2030" s="21" t="str">
        <f t="shared" si="261"/>
        <v>政治</v>
      </c>
      <c r="L2030" s="26" t="s">
        <v>5157</v>
      </c>
      <c r="M2030" s="23"/>
      <c r="N2030" s="23"/>
      <c r="O2030" s="24" t="str">
        <f t="shared" si="263"/>
        <v xml:space="preserve">
  - 
    name:  4.4探究世界的本质
    title:  4.4探究世界的本质
    description: 
    koLyro: topic
    koLyri:  just
    son: </v>
      </c>
      <c r="P2030" s="27" t="str">
        <f t="shared" si="262"/>
        <v xml:space="preserve">
        - 
          name:  4.4探究世界的本质
          title:  4.4探究世界的本质
          description: 
          koLyro: topic
          koLyri:  just
          son: </v>
      </c>
    </row>
    <row r="2031" spans="1:16" ht="15" customHeight="1">
      <c r="A2031" s="20">
        <f t="shared" si="256"/>
        <v>4</v>
      </c>
      <c r="B2031" s="21" t="str">
        <f t="shared" si="257"/>
        <v>知识点</v>
      </c>
      <c r="C2031" s="21" t="str">
        <f t="shared" si="258"/>
        <v>世界的物质性</v>
      </c>
      <c r="D2031" s="21" t="str">
        <f>IFERROR(IF(I2031=1,INDEX( {"chinese","english","math","physics","chemistry","biology","politics","history","geography"},MATCH(C2031,{"语文","英语","数学","物理","化学","生物","政治","历史","地理"},0)),IF(I2031=2,INDEX(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2031,{"单项选择","阅读理解","信息匹配","完形填空","短文填空","单句填空","短文改错","单句改错","句型转换","翻译短语","翻译句子","词汇/短语及固搭","完成句子","听力"},0)),"")), "")</f>
        <v/>
      </c>
      <c r="E2031" s="21" t="str">
        <f t="shared" si="259"/>
        <v>知识点</v>
      </c>
      <c r="F2031" s="21" t="str">
        <f t="shared" si="260"/>
        <v>恰</v>
      </c>
      <c r="G2031" s="21" t="str">
        <f>INDEX( {"body","discipline","area","topic","point"},MATCH(E2031,{"知识体","知识域","知识区","知识主题","知识点"},0))</f>
        <v>point</v>
      </c>
      <c r="H2031" s="21" t="str">
        <f>INDEX( {"super","just","sub","infras"},MATCH(F2031,{"超","恰","亚","次"},0))</f>
        <v>just</v>
      </c>
      <c r="I2031" s="21">
        <f>MATCH(E2031,{"知识体","知识域","知识区","知识主题","知识点"},0)-1</f>
        <v>4</v>
      </c>
      <c r="J2031" s="21">
        <f>MATCH(F2031,{"超","恰","亚","次"},0)-1</f>
        <v>1</v>
      </c>
      <c r="K2031" s="21" t="str">
        <f t="shared" si="261"/>
        <v>政治</v>
      </c>
      <c r="L2031" s="26" t="s">
        <v>2795</v>
      </c>
      <c r="M2031" s="23"/>
      <c r="N2031" s="23"/>
      <c r="O2031" s="24" t="str">
        <f t="shared" si="263"/>
        <v xml:space="preserve">
  - 
    name:  世界的物质性
    title:  世界的物质性
    description: 
    koLyro: point
    koLyri:  just
    son: </v>
      </c>
      <c r="P2031" s="27" t="str">
        <f t="shared" si="262"/>
        <v xml:space="preserve">
          - 
            name:  世界的物质性
            title:  世界的物质性
            description: 
            koLyro: point
            koLyri:  just
            son: </v>
      </c>
    </row>
    <row r="2032" spans="1:16" ht="15" customHeight="1">
      <c r="A2032" s="20">
        <f t="shared" si="256"/>
        <v>4</v>
      </c>
      <c r="B2032" s="21" t="str">
        <f t="shared" si="257"/>
        <v>知识点</v>
      </c>
      <c r="C2032" s="21" t="str">
        <f t="shared" si="258"/>
        <v>认识运动 把握规律</v>
      </c>
      <c r="D2032" s="21" t="str">
        <f>IFERROR(IF(I2032=1,INDEX( {"chinese","english","math","physics","chemistry","biology","politics","history","geography"},MATCH(C2032,{"语文","英语","数学","物理","化学","生物","政治","历史","地理"},0)),IF(I2032=2,INDEX(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2032,{"单项选择","阅读理解","信息匹配","完形填空","短文填空","单句填空","短文改错","单句改错","句型转换","翻译短语","翻译句子","词汇/短语及固搭","完成句子","听力"},0)),"")), "")</f>
        <v/>
      </c>
      <c r="E2032" s="21" t="str">
        <f t="shared" si="259"/>
        <v>知识点</v>
      </c>
      <c r="F2032" s="21" t="str">
        <f t="shared" si="260"/>
        <v>恰</v>
      </c>
      <c r="G2032" s="21" t="str">
        <f>INDEX( {"body","discipline","area","topic","point"},MATCH(E2032,{"知识体","知识域","知识区","知识主题","知识点"},0))</f>
        <v>point</v>
      </c>
      <c r="H2032" s="21" t="str">
        <f>INDEX( {"super","just","sub","infras"},MATCH(F2032,{"超","恰","亚","次"},0))</f>
        <v>just</v>
      </c>
      <c r="I2032" s="21">
        <f>MATCH(E2032,{"知识体","知识域","知识区","知识主题","知识点"},0)-1</f>
        <v>4</v>
      </c>
      <c r="J2032" s="21">
        <f>MATCH(F2032,{"超","恰","亚","次"},0)-1</f>
        <v>1</v>
      </c>
      <c r="K2032" s="21" t="str">
        <f t="shared" si="261"/>
        <v>政治</v>
      </c>
      <c r="L2032" s="26" t="s">
        <v>2796</v>
      </c>
      <c r="M2032" s="23"/>
      <c r="N2032" s="23"/>
      <c r="O2032" s="24" t="str">
        <f t="shared" si="263"/>
        <v xml:space="preserve">
  - 
    name:  认识运动 把握规律
    title:  认识运动 把握规律
    description: 
    koLyro: point
    koLyri:  just
    son: </v>
      </c>
      <c r="P2032" s="27" t="str">
        <f t="shared" si="262"/>
        <v xml:space="preserve">
          - 
            name:  认识运动 把握规律
            title:  认识运动 把握规律
            description: 
            koLyro: point
            koLyri:  just
            son: </v>
      </c>
    </row>
    <row r="2033" spans="1:16" ht="15" customHeight="1">
      <c r="A2033" s="20">
        <f t="shared" si="256"/>
        <v>5</v>
      </c>
      <c r="B2033" s="21" t="str">
        <f t="shared" si="257"/>
        <v>知识亚点</v>
      </c>
      <c r="C2033" s="21" t="str">
        <f t="shared" si="258"/>
        <v>物质与运动辩证关系原理</v>
      </c>
      <c r="D2033" s="21" t="str">
        <f>IFERROR(IF(I2033=1,INDEX( {"chinese","english","math","physics","chemistry","biology","politics","history","geography"},MATCH(C2033,{"语文","英语","数学","物理","化学","生物","政治","历史","地理"},0)),IF(I2033=2,INDEX(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2033,{"单项选择","阅读理解","信息匹配","完形填空","短文填空","单句填空","短文改错","单句改错","句型转换","翻译短语","翻译句子","词汇/短语及固搭","完成句子","听力"},0)),"")), "")</f>
        <v/>
      </c>
      <c r="E2033" s="21" t="str">
        <f t="shared" si="259"/>
        <v>知识点</v>
      </c>
      <c r="F2033" s="21" t="str">
        <f t="shared" si="260"/>
        <v>亚</v>
      </c>
      <c r="G2033" s="21" t="str">
        <f>INDEX( {"body","discipline","area","topic","point"},MATCH(E2033,{"知识体","知识域","知识区","知识主题","知识点"},0))</f>
        <v>point</v>
      </c>
      <c r="H2033" s="21" t="str">
        <f>INDEX( {"super","just","sub","infras"},MATCH(F2033,{"超","恰","亚","次"},0))</f>
        <v>sub</v>
      </c>
      <c r="I2033" s="21">
        <f>MATCH(E2033,{"知识体","知识域","知识区","知识主题","知识点"},0)-1</f>
        <v>4</v>
      </c>
      <c r="J2033" s="21">
        <f>MATCH(F2033,{"超","恰","亚","次"},0)-1</f>
        <v>2</v>
      </c>
      <c r="K2033" s="21" t="str">
        <f t="shared" si="261"/>
        <v>政治</v>
      </c>
      <c r="L2033" s="26" t="s">
        <v>2797</v>
      </c>
      <c r="M2033" s="23"/>
      <c r="N2033" s="23"/>
      <c r="O2033" s="24" t="str">
        <f t="shared" si="263"/>
        <v xml:space="preserve">
  - 
    name:  物质与运动辩证关系原理
    title:  物质与运动辩证关系原理
    description: 
    koLyro: point
    koLyri:  sub
    son: </v>
      </c>
      <c r="P2033" s="27" t="str">
        <f t="shared" si="262"/>
        <v xml:space="preserve">
            - 
              name:  物质与运动辩证关系原理
              title:  物质与运动辩证关系原理
              description: 
              koLyro: point
              koLyri:  sub
              son: </v>
      </c>
    </row>
    <row r="2034" spans="1:16" ht="15" customHeight="1">
      <c r="A2034" s="20">
        <f t="shared" si="256"/>
        <v>5</v>
      </c>
      <c r="B2034" s="21" t="str">
        <f t="shared" si="257"/>
        <v>知识亚点</v>
      </c>
      <c r="C2034" s="21" t="str">
        <f t="shared" si="258"/>
        <v>物质世界是绝对运动与相对静止的统一辩证关系原理</v>
      </c>
      <c r="D2034" s="21" t="str">
        <f>IFERROR(IF(I2034=1,INDEX( {"chinese","english","math","physics","chemistry","biology","politics","history","geography"},MATCH(C2034,{"语文","英语","数学","物理","化学","生物","政治","历史","地理"},0)),IF(I2034=2,INDEX(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2034,{"单项选择","阅读理解","信息匹配","完形填空","短文填空","单句填空","短文改错","单句改错","句型转换","翻译短语","翻译句子","词汇/短语及固搭","完成句子","听力"},0)),"")), "")</f>
        <v/>
      </c>
      <c r="E2034" s="21" t="str">
        <f t="shared" si="259"/>
        <v>知识点</v>
      </c>
      <c r="F2034" s="21" t="str">
        <f t="shared" si="260"/>
        <v>亚</v>
      </c>
      <c r="G2034" s="21" t="str">
        <f>INDEX( {"body","discipline","area","topic","point"},MATCH(E2034,{"知识体","知识域","知识区","知识主题","知识点"},0))</f>
        <v>point</v>
      </c>
      <c r="H2034" s="21" t="str">
        <f>INDEX( {"super","just","sub","infras"},MATCH(F2034,{"超","恰","亚","次"},0))</f>
        <v>sub</v>
      </c>
      <c r="I2034" s="21">
        <f>MATCH(E2034,{"知识体","知识域","知识区","知识主题","知识点"},0)-1</f>
        <v>4</v>
      </c>
      <c r="J2034" s="21">
        <f>MATCH(F2034,{"超","恰","亚","次"},0)-1</f>
        <v>2</v>
      </c>
      <c r="K2034" s="21" t="str">
        <f t="shared" si="261"/>
        <v>政治</v>
      </c>
      <c r="L2034" s="26" t="s">
        <v>2798</v>
      </c>
      <c r="M2034" s="23"/>
      <c r="N2034" s="23"/>
      <c r="O2034" s="24" t="str">
        <f t="shared" si="263"/>
        <v xml:space="preserve">
  - 
    name:  物质世界是绝对运动与相对静止的统一辩证关系原理
    title:  物质世界是绝对运动与相对静止的统一辩证关系原理
    description: 
    koLyro: point
    koLyri:  sub
    son: </v>
      </c>
      <c r="P2034" s="27" t="str">
        <f t="shared" si="262"/>
        <v xml:space="preserve">
            - 
              name:  物质世界是绝对运动与相对静止的统一辩证关系原理
              title:  物质世界是绝对运动与相对静止的统一辩证关系原理
              description: 
              koLyro: point
              koLyri:  sub
              son: </v>
      </c>
    </row>
    <row r="2035" spans="1:16" ht="15" customHeight="1">
      <c r="A2035" s="20">
        <f t="shared" si="256"/>
        <v>5</v>
      </c>
      <c r="B2035" s="21" t="str">
        <f t="shared" si="257"/>
        <v>知识亚点</v>
      </c>
      <c r="C2035" s="21" t="str">
        <f t="shared" si="258"/>
        <v>尊重客观规律与发挥人的主观能动性相统一辩证关系原理</v>
      </c>
      <c r="D2035" s="21" t="str">
        <f>IFERROR(IF(I2035=1,INDEX( {"chinese","english","math","physics","chemistry","biology","politics","history","geography"},MATCH(C2035,{"语文","英语","数学","物理","化学","生物","政治","历史","地理"},0)),IF(I2035=2,INDEX(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2035,{"单项选择","阅读理解","信息匹配","完形填空","短文填空","单句填空","短文改错","单句改错","句型转换","翻译短语","翻译句子","词汇/短语及固搭","完成句子","听力"},0)),"")), "")</f>
        <v/>
      </c>
      <c r="E2035" s="21" t="str">
        <f t="shared" si="259"/>
        <v>知识点</v>
      </c>
      <c r="F2035" s="21" t="str">
        <f t="shared" si="260"/>
        <v>亚</v>
      </c>
      <c r="G2035" s="21" t="str">
        <f>INDEX( {"body","discipline","area","topic","point"},MATCH(E2035,{"知识体","知识域","知识区","知识主题","知识点"},0))</f>
        <v>point</v>
      </c>
      <c r="H2035" s="21" t="str">
        <f>INDEX( {"super","just","sub","infras"},MATCH(F2035,{"超","恰","亚","次"},0))</f>
        <v>sub</v>
      </c>
      <c r="I2035" s="21">
        <f>MATCH(E2035,{"知识体","知识域","知识区","知识主题","知识点"},0)-1</f>
        <v>4</v>
      </c>
      <c r="J2035" s="21">
        <f>MATCH(F2035,{"超","恰","亚","次"},0)-1</f>
        <v>2</v>
      </c>
      <c r="K2035" s="21" t="str">
        <f t="shared" si="261"/>
        <v>政治</v>
      </c>
      <c r="L2035" s="26" t="s">
        <v>2799</v>
      </c>
      <c r="M2035" s="23"/>
      <c r="N2035" s="23"/>
      <c r="O2035" s="24" t="str">
        <f t="shared" si="263"/>
        <v xml:space="preserve">
  - 
    name:  尊重客观规律与发挥人的主观能动性相统一辩证关系原理
    title:  尊重客观规律与发挥人的主观能动性相统一辩证关系原理
    description: 
    koLyro: point
    koLyri:  sub
    son: </v>
      </c>
      <c r="P2035" s="27" t="str">
        <f t="shared" si="262"/>
        <v xml:space="preserve">
            - 
              name:  尊重客观规律与发挥人的主观能动性相统一辩证关系原理
              title:  尊重客观规律与发挥人的主观能动性相统一辩证关系原理
              description: 
              koLyro: point
              koLyri:  sub
              son: </v>
      </c>
    </row>
    <row r="2036" spans="1:16" ht="15" customHeight="1">
      <c r="A2036" s="20">
        <f t="shared" si="256"/>
        <v>3</v>
      </c>
      <c r="B2036" s="21" t="str">
        <f t="shared" si="257"/>
        <v>知识主题</v>
      </c>
      <c r="C2036" s="21" t="str">
        <f t="shared" si="258"/>
        <v>4.5把握思维的奥妙</v>
      </c>
      <c r="D2036" s="21" t="str">
        <f>IFERROR(IF(I2036=1,INDEX( {"chinese","english","math","physics","chemistry","biology","politics","history","geography"},MATCH(C2036,{"语文","英语","数学","物理","化学","生物","政治","历史","地理"},0)),IF(I2036=2,INDEX(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2036,{"单项选择","阅读理解","信息匹配","完形填空","短文填空","单句填空","短文改错","单句改错","句型转换","翻译短语","翻译句子","词汇/短语及固搭","完成句子","听力"},0)),"")), "")</f>
        <v/>
      </c>
      <c r="E2036" s="21" t="str">
        <f t="shared" si="259"/>
        <v>知识主题</v>
      </c>
      <c r="F2036" s="21" t="str">
        <f t="shared" si="260"/>
        <v>恰</v>
      </c>
      <c r="G2036" s="21" t="str">
        <f>INDEX( {"body","discipline","area","topic","point"},MATCH(E2036,{"知识体","知识域","知识区","知识主题","知识点"},0))</f>
        <v>topic</v>
      </c>
      <c r="H2036" s="21" t="str">
        <f>INDEX( {"super","just","sub","infras"},MATCH(F2036,{"超","恰","亚","次"},0))</f>
        <v>just</v>
      </c>
      <c r="I2036" s="21">
        <f>MATCH(E2036,{"知识体","知识域","知识区","知识主题","知识点"},0)-1</f>
        <v>3</v>
      </c>
      <c r="J2036" s="21">
        <f>MATCH(F2036,{"超","恰","亚","次"},0)-1</f>
        <v>1</v>
      </c>
      <c r="K2036" s="21" t="str">
        <f t="shared" si="261"/>
        <v>政治</v>
      </c>
      <c r="L2036" s="26" t="s">
        <v>5158</v>
      </c>
      <c r="M2036" s="23"/>
      <c r="N2036" s="23"/>
      <c r="O2036" s="24" t="str">
        <f t="shared" si="263"/>
        <v xml:space="preserve">
  - 
    name:  4.5把握思维的奥妙
    title:  4.5把握思维的奥妙
    description: 
    koLyro: topic
    koLyri:  just
    son: </v>
      </c>
      <c r="P2036" s="27" t="str">
        <f t="shared" si="262"/>
        <v xml:space="preserve">
        - 
          name:  4.5把握思维的奥妙
          title:  4.5把握思维的奥妙
          description: 
          koLyro: topic
          koLyri:  just
          son: </v>
      </c>
    </row>
    <row r="2037" spans="1:16" ht="15" customHeight="1">
      <c r="A2037" s="20">
        <f t="shared" si="256"/>
        <v>4</v>
      </c>
      <c r="B2037" s="21" t="str">
        <f t="shared" si="257"/>
        <v>知识点</v>
      </c>
      <c r="C2037" s="21" t="str">
        <f t="shared" si="258"/>
        <v>意识的本质</v>
      </c>
      <c r="D2037" s="21" t="str">
        <f>IFERROR(IF(I2037=1,INDEX( {"chinese","english","math","physics","chemistry","biology","politics","history","geography"},MATCH(C2037,{"语文","英语","数学","物理","化学","生物","政治","历史","地理"},0)),IF(I2037=2,INDEX(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2037,{"单项选择","阅读理解","信息匹配","完形填空","短文填空","单句填空","短文改错","单句改错","句型转换","翻译短语","翻译句子","词汇/短语及固搭","完成句子","听力"},0)),"")), "")</f>
        <v/>
      </c>
      <c r="E2037" s="21" t="str">
        <f t="shared" si="259"/>
        <v>知识点</v>
      </c>
      <c r="F2037" s="21" t="str">
        <f t="shared" si="260"/>
        <v>恰</v>
      </c>
      <c r="G2037" s="21" t="str">
        <f>INDEX( {"body","discipline","area","topic","point"},MATCH(E2037,{"知识体","知识域","知识区","知识主题","知识点"},0))</f>
        <v>point</v>
      </c>
      <c r="H2037" s="21" t="str">
        <f>INDEX( {"super","just","sub","infras"},MATCH(F2037,{"超","恰","亚","次"},0))</f>
        <v>just</v>
      </c>
      <c r="I2037" s="21">
        <f>MATCH(E2037,{"知识体","知识域","知识区","知识主题","知识点"},0)-1</f>
        <v>4</v>
      </c>
      <c r="J2037" s="21">
        <f>MATCH(F2037,{"超","恰","亚","次"},0)-1</f>
        <v>1</v>
      </c>
      <c r="K2037" s="21" t="str">
        <f t="shared" si="261"/>
        <v>政治</v>
      </c>
      <c r="L2037" s="26" t="s">
        <v>2800</v>
      </c>
      <c r="M2037" s="23"/>
      <c r="N2037" s="23"/>
      <c r="O2037" s="24" t="str">
        <f t="shared" si="263"/>
        <v xml:space="preserve">
  - 
    name:  意识的本质
    title:  意识的本质
    description: 
    koLyro: point
    koLyri:  just
    son: </v>
      </c>
      <c r="P2037" s="27" t="str">
        <f t="shared" si="262"/>
        <v xml:space="preserve">
          - 
            name:  意识的本质
            title:  意识的本质
            description: 
            koLyro: point
            koLyri:  just
            son: </v>
      </c>
    </row>
    <row r="2038" spans="1:16" ht="15" customHeight="1">
      <c r="A2038" s="20">
        <f t="shared" si="256"/>
        <v>4</v>
      </c>
      <c r="B2038" s="21" t="str">
        <f t="shared" si="257"/>
        <v>知识点</v>
      </c>
      <c r="C2038" s="21" t="str">
        <f t="shared" si="258"/>
        <v>意识的作用</v>
      </c>
      <c r="D2038" s="21" t="str">
        <f>IFERROR(IF(I2038=1,INDEX( {"chinese","english","math","physics","chemistry","biology","politics","history","geography"},MATCH(C2038,{"语文","英语","数学","物理","化学","生物","政治","历史","地理"},0)),IF(I2038=2,INDEX(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2038,{"单项选择","阅读理解","信息匹配","完形填空","短文填空","单句填空","短文改错","单句改错","句型转换","翻译短语","翻译句子","词汇/短语及固搭","完成句子","听力"},0)),"")), "")</f>
        <v/>
      </c>
      <c r="E2038" s="21" t="str">
        <f t="shared" si="259"/>
        <v>知识点</v>
      </c>
      <c r="F2038" s="21" t="str">
        <f t="shared" si="260"/>
        <v>恰</v>
      </c>
      <c r="G2038" s="21" t="str">
        <f>INDEX( {"body","discipline","area","topic","point"},MATCH(E2038,{"知识体","知识域","知识区","知识主题","知识点"},0))</f>
        <v>point</v>
      </c>
      <c r="H2038" s="21" t="str">
        <f>INDEX( {"super","just","sub","infras"},MATCH(F2038,{"超","恰","亚","次"},0))</f>
        <v>just</v>
      </c>
      <c r="I2038" s="21">
        <f>MATCH(E2038,{"知识体","知识域","知识区","知识主题","知识点"},0)-1</f>
        <v>4</v>
      </c>
      <c r="J2038" s="21">
        <f>MATCH(F2038,{"超","恰","亚","次"},0)-1</f>
        <v>1</v>
      </c>
      <c r="K2038" s="21" t="str">
        <f t="shared" si="261"/>
        <v>政治</v>
      </c>
      <c r="L2038" s="26" t="s">
        <v>2801</v>
      </c>
      <c r="M2038" s="23"/>
      <c r="N2038" s="23"/>
      <c r="O2038" s="24" t="str">
        <f t="shared" si="263"/>
        <v xml:space="preserve">
  - 
    name:  意识的作用
    title:  意识的作用
    description: 
    koLyro: point
    koLyri:  just
    son: </v>
      </c>
      <c r="P2038" s="27" t="str">
        <f t="shared" si="262"/>
        <v xml:space="preserve">
          - 
            name:  意识的作用
            title:  意识的作用
            description: 
            koLyro: point
            koLyri:  just
            son: </v>
      </c>
    </row>
    <row r="2039" spans="1:16" ht="15" customHeight="1">
      <c r="A2039" s="20">
        <f t="shared" si="256"/>
        <v>5</v>
      </c>
      <c r="B2039" s="21" t="str">
        <f t="shared" si="257"/>
        <v>知识亚点</v>
      </c>
      <c r="C2039" s="21" t="str">
        <f t="shared" si="258"/>
        <v>意识的能动作用</v>
      </c>
      <c r="D2039" s="21" t="str">
        <f>IFERROR(IF(I2039=1,INDEX( {"chinese","english","math","physics","chemistry","biology","politics","history","geography"},MATCH(C2039,{"语文","英语","数学","物理","化学","生物","政治","历史","地理"},0)),IF(I2039=2,INDEX(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2039,{"单项选择","阅读理解","信息匹配","完形填空","短文填空","单句填空","短文改错","单句改错","句型转换","翻译短语","翻译句子","词汇/短语及固搭","完成句子","听力"},0)),"")), "")</f>
        <v/>
      </c>
      <c r="E2039" s="21" t="str">
        <f t="shared" si="259"/>
        <v>知识点</v>
      </c>
      <c r="F2039" s="21" t="str">
        <f t="shared" si="260"/>
        <v>亚</v>
      </c>
      <c r="G2039" s="21" t="str">
        <f>INDEX( {"body","discipline","area","topic","point"},MATCH(E2039,{"知识体","知识域","知识区","知识主题","知识点"},0))</f>
        <v>point</v>
      </c>
      <c r="H2039" s="21" t="str">
        <f>INDEX( {"super","just","sub","infras"},MATCH(F2039,{"超","恰","亚","次"},0))</f>
        <v>sub</v>
      </c>
      <c r="I2039" s="21">
        <f>MATCH(E2039,{"知识体","知识域","知识区","知识主题","知识点"},0)-1</f>
        <v>4</v>
      </c>
      <c r="J2039" s="21">
        <f>MATCH(F2039,{"超","恰","亚","次"},0)-1</f>
        <v>2</v>
      </c>
      <c r="K2039" s="21" t="str">
        <f t="shared" si="261"/>
        <v>政治</v>
      </c>
      <c r="L2039" s="26" t="s">
        <v>2802</v>
      </c>
      <c r="M2039" s="23"/>
      <c r="N2039" s="23"/>
      <c r="O2039" s="24" t="str">
        <f t="shared" si="263"/>
        <v xml:space="preserve">
  - 
    name:  意识的能动作用
    title:  意识的能动作用
    description: 
    koLyro: point
    koLyri:  sub
    son: </v>
      </c>
      <c r="P2039" s="27" t="str">
        <f t="shared" si="262"/>
        <v xml:space="preserve">
            - 
              name:  意识的能动作用
              title:  意识的能动作用
              description: 
              koLyro: point
              koLyri:  sub
              son: </v>
      </c>
    </row>
    <row r="2040" spans="1:16" ht="15" customHeight="1">
      <c r="A2040" s="20">
        <f t="shared" si="256"/>
        <v>5</v>
      </c>
      <c r="B2040" s="21" t="str">
        <f t="shared" si="257"/>
        <v>知识亚点</v>
      </c>
      <c r="C2040" s="21" t="str">
        <f t="shared" si="258"/>
        <v>物质与意识辩证关系原理</v>
      </c>
      <c r="D2040" s="21" t="str">
        <f>IFERROR(IF(I2040=1,INDEX( {"chinese","english","math","physics","chemistry","biology","politics","history","geography"},MATCH(C2040,{"语文","英语","数学","物理","化学","生物","政治","历史","地理"},0)),IF(I2040=2,INDEX(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2040,{"单项选择","阅读理解","信息匹配","完形填空","短文填空","单句填空","短文改错","单句改错","句型转换","翻译短语","翻译句子","词汇/短语及固搭","完成句子","听力"},0)),"")), "")</f>
        <v/>
      </c>
      <c r="E2040" s="21" t="str">
        <f t="shared" si="259"/>
        <v>知识点</v>
      </c>
      <c r="F2040" s="21" t="str">
        <f t="shared" si="260"/>
        <v>亚</v>
      </c>
      <c r="G2040" s="21" t="str">
        <f>INDEX( {"body","discipline","area","topic","point"},MATCH(E2040,{"知识体","知识域","知识区","知识主题","知识点"},0))</f>
        <v>point</v>
      </c>
      <c r="H2040" s="21" t="str">
        <f>INDEX( {"super","just","sub","infras"},MATCH(F2040,{"超","恰","亚","次"},0))</f>
        <v>sub</v>
      </c>
      <c r="I2040" s="21">
        <f>MATCH(E2040,{"知识体","知识域","知识区","知识主题","知识点"},0)-1</f>
        <v>4</v>
      </c>
      <c r="J2040" s="21">
        <f>MATCH(F2040,{"超","恰","亚","次"},0)-1</f>
        <v>2</v>
      </c>
      <c r="K2040" s="21" t="str">
        <f t="shared" si="261"/>
        <v>政治</v>
      </c>
      <c r="L2040" s="26" t="s">
        <v>2803</v>
      </c>
      <c r="M2040" s="23"/>
      <c r="N2040" s="23"/>
      <c r="O2040" s="24" t="str">
        <f t="shared" si="263"/>
        <v xml:space="preserve">
  - 
    name:  物质与意识辩证关系原理
    title:  物质与意识辩证关系原理
    description: 
    koLyro: point
    koLyri:  sub
    son: </v>
      </c>
      <c r="P2040" s="27" t="str">
        <f t="shared" si="262"/>
        <v xml:space="preserve">
            - 
              name:  物质与意识辩证关系原理
              title:  物质与意识辩证关系原理
              description: 
              koLyro: point
              koLyri:  sub
              son: </v>
      </c>
    </row>
    <row r="2041" spans="1:16" ht="15" customHeight="1">
      <c r="A2041" s="20">
        <f t="shared" si="256"/>
        <v>5</v>
      </c>
      <c r="B2041" s="21" t="str">
        <f t="shared" si="257"/>
        <v>知识亚点</v>
      </c>
      <c r="C2041" s="21" t="str">
        <f t="shared" si="258"/>
        <v>坚持一切从实际出发、实事求是</v>
      </c>
      <c r="D2041" s="21" t="str">
        <f>IFERROR(IF(I2041=1,INDEX( {"chinese","english","math","physics","chemistry","biology","politics","history","geography"},MATCH(C2041,{"语文","英语","数学","物理","化学","生物","政治","历史","地理"},0)),IF(I2041=2,INDEX(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2041,{"单项选择","阅读理解","信息匹配","完形填空","短文填空","单句填空","短文改错","单句改错","句型转换","翻译短语","翻译句子","词汇/短语及固搭","完成句子","听力"},0)),"")), "")</f>
        <v/>
      </c>
      <c r="E2041" s="21" t="str">
        <f t="shared" si="259"/>
        <v>知识点</v>
      </c>
      <c r="F2041" s="21" t="str">
        <f t="shared" si="260"/>
        <v>亚</v>
      </c>
      <c r="G2041" s="21" t="str">
        <f>INDEX( {"body","discipline","area","topic","point"},MATCH(E2041,{"知识体","知识域","知识区","知识主题","知识点"},0))</f>
        <v>point</v>
      </c>
      <c r="H2041" s="21" t="str">
        <f>INDEX( {"super","just","sub","infras"},MATCH(F2041,{"超","恰","亚","次"},0))</f>
        <v>sub</v>
      </c>
      <c r="I2041" s="21">
        <f>MATCH(E2041,{"知识体","知识域","知识区","知识主题","知识点"},0)-1</f>
        <v>4</v>
      </c>
      <c r="J2041" s="21">
        <f>MATCH(F2041,{"超","恰","亚","次"},0)-1</f>
        <v>2</v>
      </c>
      <c r="K2041" s="21" t="str">
        <f t="shared" si="261"/>
        <v>政治</v>
      </c>
      <c r="L2041" s="26" t="s">
        <v>2804</v>
      </c>
      <c r="M2041" s="23"/>
      <c r="N2041" s="23"/>
      <c r="O2041" s="24" t="str">
        <f t="shared" si="263"/>
        <v xml:space="preserve">
  - 
    name:  坚持一切从实际出发、实事求是
    title:  坚持一切从实际出发、实事求是
    description: 
    koLyro: point
    koLyri:  sub
    son: </v>
      </c>
      <c r="P2041" s="27" t="str">
        <f t="shared" si="262"/>
        <v xml:space="preserve">
            - 
              name:  坚持一切从实际出发、实事求是
              title:  坚持一切从实际出发、实事求是
              description: 
              koLyro: point
              koLyri:  sub
              son: </v>
      </c>
    </row>
    <row r="2042" spans="1:16" ht="15" customHeight="1">
      <c r="A2042" s="20">
        <f t="shared" si="256"/>
        <v>3</v>
      </c>
      <c r="B2042" s="21" t="str">
        <f t="shared" si="257"/>
        <v>知识主题</v>
      </c>
      <c r="C2042" s="21" t="str">
        <f t="shared" si="258"/>
        <v>4.6求索真理的历程</v>
      </c>
      <c r="D2042" s="21" t="str">
        <f>IFERROR(IF(I2042=1,INDEX( {"chinese","english","math","physics","chemistry","biology","politics","history","geography"},MATCH(C2042,{"语文","英语","数学","物理","化学","生物","政治","历史","地理"},0)),IF(I2042=2,INDEX(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2042,{"单项选择","阅读理解","信息匹配","完形填空","短文填空","单句填空","短文改错","单句改错","句型转换","翻译短语","翻译句子","词汇/短语及固搭","完成句子","听力"},0)),"")), "")</f>
        <v/>
      </c>
      <c r="E2042" s="21" t="str">
        <f t="shared" si="259"/>
        <v>知识主题</v>
      </c>
      <c r="F2042" s="21" t="str">
        <f t="shared" si="260"/>
        <v>恰</v>
      </c>
      <c r="G2042" s="21" t="str">
        <f>INDEX( {"body","discipline","area","topic","point"},MATCH(E2042,{"知识体","知识域","知识区","知识主题","知识点"},0))</f>
        <v>topic</v>
      </c>
      <c r="H2042" s="21" t="str">
        <f>INDEX( {"super","just","sub","infras"},MATCH(F2042,{"超","恰","亚","次"},0))</f>
        <v>just</v>
      </c>
      <c r="I2042" s="21">
        <f>MATCH(E2042,{"知识体","知识域","知识区","知识主题","知识点"},0)-1</f>
        <v>3</v>
      </c>
      <c r="J2042" s="21">
        <f>MATCH(F2042,{"超","恰","亚","次"},0)-1</f>
        <v>1</v>
      </c>
      <c r="K2042" s="21" t="str">
        <f t="shared" si="261"/>
        <v>政治</v>
      </c>
      <c r="L2042" s="26" t="s">
        <v>5159</v>
      </c>
      <c r="M2042" s="23"/>
      <c r="N2042" s="23"/>
      <c r="O2042" s="24" t="str">
        <f t="shared" si="263"/>
        <v xml:space="preserve">
  - 
    name:  4.6求索真理的历程
    title:  4.6求索真理的历程
    description: 
    koLyro: topic
    koLyri:  just
    son: </v>
      </c>
      <c r="P2042" s="27" t="str">
        <f t="shared" si="262"/>
        <v xml:space="preserve">
        - 
          name:  4.6求索真理的历程
          title:  4.6求索真理的历程
          description: 
          koLyro: topic
          koLyri:  just
          son: </v>
      </c>
    </row>
    <row r="2043" spans="1:16" ht="15" customHeight="1">
      <c r="A2043" s="20">
        <f t="shared" si="256"/>
        <v>4</v>
      </c>
      <c r="B2043" s="21" t="str">
        <f t="shared" si="257"/>
        <v>知识点</v>
      </c>
      <c r="C2043" s="21" t="str">
        <f t="shared" si="258"/>
        <v>人的认识从何而来</v>
      </c>
      <c r="D2043" s="21" t="str">
        <f>IFERROR(IF(I2043=1,INDEX( {"chinese","english","math","physics","chemistry","biology","politics","history","geography"},MATCH(C2043,{"语文","英语","数学","物理","化学","生物","政治","历史","地理"},0)),IF(I2043=2,INDEX(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2043,{"单项选择","阅读理解","信息匹配","完形填空","短文填空","单句填空","短文改错","单句改错","句型转换","翻译短语","翻译句子","词汇/短语及固搭","完成句子","听力"},0)),"")), "")</f>
        <v/>
      </c>
      <c r="E2043" s="21" t="str">
        <f t="shared" si="259"/>
        <v>知识点</v>
      </c>
      <c r="F2043" s="21" t="str">
        <f t="shared" si="260"/>
        <v>恰</v>
      </c>
      <c r="G2043" s="21" t="str">
        <f>INDEX( {"body","discipline","area","topic","point"},MATCH(E2043,{"知识体","知识域","知识区","知识主题","知识点"},0))</f>
        <v>point</v>
      </c>
      <c r="H2043" s="21" t="str">
        <f>INDEX( {"super","just","sub","infras"},MATCH(F2043,{"超","恰","亚","次"},0))</f>
        <v>just</v>
      </c>
      <c r="I2043" s="21">
        <f>MATCH(E2043,{"知识体","知识域","知识区","知识主题","知识点"},0)-1</f>
        <v>4</v>
      </c>
      <c r="J2043" s="21">
        <f>MATCH(F2043,{"超","恰","亚","次"},0)-1</f>
        <v>1</v>
      </c>
      <c r="K2043" s="21" t="str">
        <f t="shared" si="261"/>
        <v>政治</v>
      </c>
      <c r="L2043" s="26" t="s">
        <v>2805</v>
      </c>
      <c r="M2043" s="23"/>
      <c r="N2043" s="23"/>
      <c r="O2043" s="24" t="str">
        <f t="shared" si="263"/>
        <v xml:space="preserve">
  - 
    name:  人的认识从何而来
    title:  人的认识从何而来
    description: 
    koLyro: point
    koLyri:  just
    son: </v>
      </c>
      <c r="P2043" s="27" t="str">
        <f t="shared" si="262"/>
        <v xml:space="preserve">
          - 
            name:  人的认识从何而来
            title:  人的认识从何而来
            description: 
            koLyro: point
            koLyri:  just
            son: </v>
      </c>
    </row>
    <row r="2044" spans="1:16" ht="15" customHeight="1">
      <c r="A2044" s="20">
        <f t="shared" si="256"/>
        <v>5</v>
      </c>
      <c r="B2044" s="21" t="str">
        <f t="shared" si="257"/>
        <v>知识亚点</v>
      </c>
      <c r="C2044" s="21" t="str">
        <f t="shared" si="258"/>
        <v>实践的基本含义和特点</v>
      </c>
      <c r="D2044" s="21" t="str">
        <f>IFERROR(IF(I2044=1,INDEX( {"chinese","english","math","physics","chemistry","biology","politics","history","geography"},MATCH(C2044,{"语文","英语","数学","物理","化学","生物","政治","历史","地理"},0)),IF(I2044=2,INDEX(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2044,{"单项选择","阅读理解","信息匹配","完形填空","短文填空","单句填空","短文改错","单句改错","句型转换","翻译短语","翻译句子","词汇/短语及固搭","完成句子","听力"},0)),"")), "")</f>
        <v/>
      </c>
      <c r="E2044" s="21" t="str">
        <f t="shared" si="259"/>
        <v>知识点</v>
      </c>
      <c r="F2044" s="21" t="str">
        <f t="shared" si="260"/>
        <v>亚</v>
      </c>
      <c r="G2044" s="21" t="str">
        <f>INDEX( {"body","discipline","area","topic","point"},MATCH(E2044,{"知识体","知识域","知识区","知识主题","知识点"},0))</f>
        <v>point</v>
      </c>
      <c r="H2044" s="21" t="str">
        <f>INDEX( {"super","just","sub","infras"},MATCH(F2044,{"超","恰","亚","次"},0))</f>
        <v>sub</v>
      </c>
      <c r="I2044" s="21">
        <f>MATCH(E2044,{"知识体","知识域","知识区","知识主题","知识点"},0)-1</f>
        <v>4</v>
      </c>
      <c r="J2044" s="21">
        <f>MATCH(F2044,{"超","恰","亚","次"},0)-1</f>
        <v>2</v>
      </c>
      <c r="K2044" s="21" t="str">
        <f t="shared" si="261"/>
        <v>政治</v>
      </c>
      <c r="L2044" s="26" t="s">
        <v>2806</v>
      </c>
      <c r="M2044" s="23"/>
      <c r="N2044" s="23"/>
      <c r="O2044" s="24" t="str">
        <f t="shared" si="263"/>
        <v xml:space="preserve">
  - 
    name:  实践的基本含义和特点
    title:  实践的基本含义和特点
    description: 
    koLyro: point
    koLyri:  sub
    son: </v>
      </c>
      <c r="P2044" s="27" t="str">
        <f t="shared" si="262"/>
        <v xml:space="preserve">
            - 
              name:  实践的基本含义和特点
              title:  实践的基本含义和特点
              description: 
              koLyro: point
              koLyri:  sub
              son: </v>
      </c>
    </row>
    <row r="2045" spans="1:16" ht="15" customHeight="1">
      <c r="A2045" s="20">
        <f t="shared" si="256"/>
        <v>5</v>
      </c>
      <c r="B2045" s="21" t="str">
        <f t="shared" si="257"/>
        <v>知识亚点</v>
      </c>
      <c r="C2045" s="21" t="str">
        <f t="shared" si="258"/>
        <v>实践是认识的基础原理</v>
      </c>
      <c r="D2045" s="21" t="str">
        <f>IFERROR(IF(I2045=1,INDEX( {"chinese","english","math","physics","chemistry","biology","politics","history","geography"},MATCH(C2045,{"语文","英语","数学","物理","化学","生物","政治","历史","地理"},0)),IF(I2045=2,INDEX(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2045,{"单项选择","阅读理解","信息匹配","完形填空","短文填空","单句填空","短文改错","单句改错","句型转换","翻译短语","翻译句子","词汇/短语及固搭","完成句子","听力"},0)),"")), "")</f>
        <v/>
      </c>
      <c r="E2045" s="21" t="str">
        <f t="shared" si="259"/>
        <v>知识点</v>
      </c>
      <c r="F2045" s="21" t="str">
        <f t="shared" si="260"/>
        <v>亚</v>
      </c>
      <c r="G2045" s="21" t="str">
        <f>INDEX( {"body","discipline","area","topic","point"},MATCH(E2045,{"知识体","知识域","知识区","知识主题","知识点"},0))</f>
        <v>point</v>
      </c>
      <c r="H2045" s="21" t="str">
        <f>INDEX( {"super","just","sub","infras"},MATCH(F2045,{"超","恰","亚","次"},0))</f>
        <v>sub</v>
      </c>
      <c r="I2045" s="21">
        <f>MATCH(E2045,{"知识体","知识域","知识区","知识主题","知识点"},0)-1</f>
        <v>4</v>
      </c>
      <c r="J2045" s="21">
        <f>MATCH(F2045,{"超","恰","亚","次"},0)-1</f>
        <v>2</v>
      </c>
      <c r="K2045" s="21" t="str">
        <f t="shared" si="261"/>
        <v>政治</v>
      </c>
      <c r="L2045" s="26" t="s">
        <v>2807</v>
      </c>
      <c r="M2045" s="23"/>
      <c r="N2045" s="23"/>
      <c r="O2045" s="24" t="str">
        <f t="shared" si="263"/>
        <v xml:space="preserve">
  - 
    name:  实践是认识的基础原理
    title:  实践是认识的基础原理
    description: 
    koLyro: point
    koLyri:  sub
    son: </v>
      </c>
      <c r="P2045" s="27" t="str">
        <f t="shared" si="262"/>
        <v xml:space="preserve">
            - 
              name:  实践是认识的基础原理
              title:  实践是认识的基础原理
              description: 
              koLyro: point
              koLyri:  sub
              son: </v>
      </c>
    </row>
    <row r="2046" spans="1:16" ht="15" customHeight="1">
      <c r="A2046" s="20">
        <f t="shared" si="256"/>
        <v>4</v>
      </c>
      <c r="B2046" s="21" t="str">
        <f t="shared" si="257"/>
        <v>知识点</v>
      </c>
      <c r="C2046" s="21" t="str">
        <f t="shared" si="258"/>
        <v>在实践中追求和发展真理</v>
      </c>
      <c r="D2046" s="21" t="str">
        <f>IFERROR(IF(I2046=1,INDEX( {"chinese","english","math","physics","chemistry","biology","politics","history","geography"},MATCH(C2046,{"语文","英语","数学","物理","化学","生物","政治","历史","地理"},0)),IF(I2046=2,INDEX(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2046,{"单项选择","阅读理解","信息匹配","完形填空","短文填空","单句填空","短文改错","单句改错","句型转换","翻译短语","翻译句子","词汇/短语及固搭","完成句子","听力"},0)),"")), "")</f>
        <v/>
      </c>
      <c r="E2046" s="21" t="str">
        <f t="shared" si="259"/>
        <v>知识点</v>
      </c>
      <c r="F2046" s="21" t="str">
        <f t="shared" si="260"/>
        <v>恰</v>
      </c>
      <c r="G2046" s="21" t="str">
        <f>INDEX( {"body","discipline","area","topic","point"},MATCH(E2046,{"知识体","知识域","知识区","知识主题","知识点"},0))</f>
        <v>point</v>
      </c>
      <c r="H2046" s="21" t="str">
        <f>INDEX( {"super","just","sub","infras"},MATCH(F2046,{"超","恰","亚","次"},0))</f>
        <v>just</v>
      </c>
      <c r="I2046" s="21">
        <f>MATCH(E2046,{"知识体","知识域","知识区","知识主题","知识点"},0)-1</f>
        <v>4</v>
      </c>
      <c r="J2046" s="21">
        <f>MATCH(F2046,{"超","恰","亚","次"},0)-1</f>
        <v>1</v>
      </c>
      <c r="K2046" s="21" t="str">
        <f t="shared" si="261"/>
        <v>政治</v>
      </c>
      <c r="L2046" s="26" t="s">
        <v>2808</v>
      </c>
      <c r="M2046" s="23"/>
      <c r="N2046" s="23"/>
      <c r="O2046" s="24" t="str">
        <f t="shared" si="263"/>
        <v xml:space="preserve">
  - 
    name:  在实践中追求和发展真理
    title:  在实践中追求和发展真理
    description: 
    koLyro: point
    koLyri:  just
    son: </v>
      </c>
      <c r="P2046" s="27" t="str">
        <f t="shared" si="262"/>
        <v xml:space="preserve">
          - 
            name:  在实践中追求和发展真理
            title:  在实践中追求和发展真理
            description: 
            koLyro: point
            koLyri:  just
            son: </v>
      </c>
    </row>
    <row r="2047" spans="1:16" ht="15" customHeight="1">
      <c r="A2047" s="20">
        <f t="shared" si="256"/>
        <v>5</v>
      </c>
      <c r="B2047" s="21" t="str">
        <f t="shared" si="257"/>
        <v>知识亚点</v>
      </c>
      <c r="C2047" s="21" t="str">
        <f t="shared" si="258"/>
        <v>真理的含义和真理的客观性、条件性、具体性</v>
      </c>
      <c r="D2047" s="21" t="str">
        <f>IFERROR(IF(I2047=1,INDEX( {"chinese","english","math","physics","chemistry","biology","politics","history","geography"},MATCH(C2047,{"语文","英语","数学","物理","化学","生物","政治","历史","地理"},0)),IF(I2047=2,INDEX(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2047,{"单项选择","阅读理解","信息匹配","完形填空","短文填空","单句填空","短文改错","单句改错","句型转换","翻译短语","翻译句子","词汇/短语及固搭","完成句子","听力"},0)),"")), "")</f>
        <v/>
      </c>
      <c r="E2047" s="21" t="str">
        <f t="shared" si="259"/>
        <v>知识点</v>
      </c>
      <c r="F2047" s="21" t="str">
        <f t="shared" si="260"/>
        <v>亚</v>
      </c>
      <c r="G2047" s="21" t="str">
        <f>INDEX( {"body","discipline","area","topic","point"},MATCH(E2047,{"知识体","知识域","知识区","知识主题","知识点"},0))</f>
        <v>point</v>
      </c>
      <c r="H2047" s="21" t="str">
        <f>INDEX( {"super","just","sub","infras"},MATCH(F2047,{"超","恰","亚","次"},0))</f>
        <v>sub</v>
      </c>
      <c r="I2047" s="21">
        <f>MATCH(E2047,{"知识体","知识域","知识区","知识主题","知识点"},0)-1</f>
        <v>4</v>
      </c>
      <c r="J2047" s="21">
        <f>MATCH(F2047,{"超","恰","亚","次"},0)-1</f>
        <v>2</v>
      </c>
      <c r="K2047" s="21" t="str">
        <f t="shared" si="261"/>
        <v>政治</v>
      </c>
      <c r="L2047" s="26" t="s">
        <v>2809</v>
      </c>
      <c r="M2047" s="23"/>
      <c r="N2047" s="23"/>
      <c r="O2047" s="24" t="str">
        <f t="shared" si="263"/>
        <v xml:space="preserve">
  - 
    name:  真理的含义和真理的客观性、条件性、具体性
    title:  真理的含义和真理的客观性、条件性、具体性
    description: 
    koLyro: point
    koLyri:  sub
    son: </v>
      </c>
      <c r="P2047" s="27" t="str">
        <f t="shared" si="262"/>
        <v xml:space="preserve">
            - 
              name:  真理的含义和真理的客观性、条件性、具体性
              title:  真理的含义和真理的客观性、条件性、具体性
              description: 
              koLyro: point
              koLyri:  sub
              son: </v>
      </c>
    </row>
    <row r="2048" spans="1:16" ht="15" customHeight="1">
      <c r="A2048" s="20">
        <f t="shared" si="256"/>
        <v>5</v>
      </c>
      <c r="B2048" s="21" t="str">
        <f t="shared" si="257"/>
        <v>知识亚点</v>
      </c>
      <c r="C2048" s="21" t="str">
        <f t="shared" si="258"/>
        <v>认识具有反复性、无限性、上升性原理</v>
      </c>
      <c r="D2048" s="21" t="str">
        <f>IFERROR(IF(I2048=1,INDEX( {"chinese","english","math","physics","chemistry","biology","politics","history","geography"},MATCH(C2048,{"语文","英语","数学","物理","化学","生物","政治","历史","地理"},0)),IF(I2048=2,INDEX(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2048,{"单项选择","阅读理解","信息匹配","完形填空","短文填空","单句填空","短文改错","单句改错","句型转换","翻译短语","翻译句子","词汇/短语及固搭","完成句子","听力"},0)),"")), "")</f>
        <v/>
      </c>
      <c r="E2048" s="21" t="str">
        <f t="shared" si="259"/>
        <v>知识点</v>
      </c>
      <c r="F2048" s="21" t="str">
        <f t="shared" si="260"/>
        <v>亚</v>
      </c>
      <c r="G2048" s="21" t="str">
        <f>INDEX( {"body","discipline","area","topic","point"},MATCH(E2048,{"知识体","知识域","知识区","知识主题","知识点"},0))</f>
        <v>point</v>
      </c>
      <c r="H2048" s="21" t="str">
        <f>INDEX( {"super","just","sub","infras"},MATCH(F2048,{"超","恰","亚","次"},0))</f>
        <v>sub</v>
      </c>
      <c r="I2048" s="21">
        <f>MATCH(E2048,{"知识体","知识域","知识区","知识主题","知识点"},0)-1</f>
        <v>4</v>
      </c>
      <c r="J2048" s="21">
        <f>MATCH(F2048,{"超","恰","亚","次"},0)-1</f>
        <v>2</v>
      </c>
      <c r="K2048" s="21" t="str">
        <f t="shared" si="261"/>
        <v>政治</v>
      </c>
      <c r="L2048" s="26" t="s">
        <v>2810</v>
      </c>
      <c r="M2048" s="23"/>
      <c r="N2048" s="23"/>
      <c r="O2048" s="24" t="str">
        <f t="shared" si="263"/>
        <v xml:space="preserve">
  - 
    name:  认识具有反复性、无限性、上升性原理
    title:  认识具有反复性、无限性、上升性原理
    description: 
    koLyro: point
    koLyri:  sub
    son: </v>
      </c>
      <c r="P2048" s="27" t="str">
        <f t="shared" si="262"/>
        <v xml:space="preserve">
            - 
              name:  认识具有反复性、无限性、上升性原理
              title:  认识具有反复性、无限性、上升性原理
              description: 
              koLyro: point
              koLyri:  sub
              son: </v>
      </c>
    </row>
    <row r="2049" spans="1:16" ht="15" customHeight="1">
      <c r="A2049" s="20">
        <f t="shared" si="256"/>
        <v>3</v>
      </c>
      <c r="B2049" s="21" t="str">
        <f t="shared" si="257"/>
        <v>知识主题</v>
      </c>
      <c r="C2049" s="21" t="str">
        <f t="shared" si="258"/>
        <v>综合探究：与时俱进 求真务实</v>
      </c>
      <c r="D2049" s="21" t="str">
        <f>IFERROR(IF(I2049=1,INDEX( {"chinese","english","math","physics","chemistry","biology","politics","history","geography"},MATCH(C2049,{"语文","英语","数学","物理","化学","生物","政治","历史","地理"},0)),IF(I2049=2,INDEX(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2049,{"单项选择","阅读理解","信息匹配","完形填空","短文填空","单句填空","短文改错","单句改错","句型转换","翻译短语","翻译句子","词汇/短语及固搭","完成句子","听力"},0)),"")), "")</f>
        <v/>
      </c>
      <c r="E2049" s="21" t="str">
        <f t="shared" si="259"/>
        <v>知识主题</v>
      </c>
      <c r="F2049" s="21" t="str">
        <f t="shared" si="260"/>
        <v>恰</v>
      </c>
      <c r="G2049" s="21" t="str">
        <f>INDEX( {"body","discipline","area","topic","point"},MATCH(E2049,{"知识体","知识域","知识区","知识主题","知识点"},0))</f>
        <v>topic</v>
      </c>
      <c r="H2049" s="21" t="str">
        <f>INDEX( {"super","just","sub","infras"},MATCH(F2049,{"超","恰","亚","次"},0))</f>
        <v>just</v>
      </c>
      <c r="I2049" s="21">
        <f>MATCH(E2049,{"知识体","知识域","知识区","知识主题","知识点"},0)-1</f>
        <v>3</v>
      </c>
      <c r="J2049" s="21">
        <f>MATCH(F2049,{"超","恰","亚","次"},0)-1</f>
        <v>1</v>
      </c>
      <c r="K2049" s="21" t="str">
        <f t="shared" si="261"/>
        <v>政治</v>
      </c>
      <c r="L2049" s="26" t="s">
        <v>2811</v>
      </c>
      <c r="M2049" s="23"/>
      <c r="N2049" s="23"/>
      <c r="O2049" s="24" t="str">
        <f t="shared" si="263"/>
        <v xml:space="preserve">
  - 
    name:  综合探究：与时俱进 求真务实
    title:  综合探究：与时俱进 求真务实
    description: 
    koLyro: topic
    koLyri:  just
    son: </v>
      </c>
      <c r="P2049" s="27" t="str">
        <f t="shared" si="262"/>
        <v xml:space="preserve">
        - 
          name:  综合探究：与时俱进 求真务实
          title:  综合探究：与时俱进 求真务实
          description: 
          koLyro: topic
          koLyri:  just
          son: </v>
      </c>
    </row>
    <row r="2050" spans="1:16" ht="15" customHeight="1">
      <c r="A2050" s="20">
        <f t="shared" si="256"/>
        <v>4</v>
      </c>
      <c r="B2050" s="21" t="str">
        <f t="shared" si="257"/>
        <v>知识点</v>
      </c>
      <c r="C2050" s="21" t="str">
        <f t="shared" si="258"/>
        <v>与时俱进 求真务实</v>
      </c>
      <c r="D2050" s="21" t="str">
        <f>IFERROR(IF(I2050=1,INDEX( {"chinese","english","math","physics","chemistry","biology","politics","history","geography"},MATCH(C2050,{"语文","英语","数学","物理","化学","生物","政治","历史","地理"},0)),IF(I2050=2,INDEX(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2050,{"单项选择","阅读理解","信息匹配","完形填空","短文填空","单句填空","短文改错","单句改错","句型转换","翻译短语","翻译句子","词汇/短语及固搭","完成句子","听力"},0)),"")), "")</f>
        <v/>
      </c>
      <c r="E2050" s="21" t="str">
        <f t="shared" si="259"/>
        <v>知识点</v>
      </c>
      <c r="F2050" s="21" t="str">
        <f t="shared" si="260"/>
        <v>恰</v>
      </c>
      <c r="G2050" s="21" t="str">
        <f>INDEX( {"body","discipline","area","topic","point"},MATCH(E2050,{"知识体","知识域","知识区","知识主题","知识点"},0))</f>
        <v>point</v>
      </c>
      <c r="H2050" s="21" t="str">
        <f>INDEX( {"super","just","sub","infras"},MATCH(F2050,{"超","恰","亚","次"},0))</f>
        <v>just</v>
      </c>
      <c r="I2050" s="21">
        <f>MATCH(E2050,{"知识体","知识域","知识区","知识主题","知识点"},0)-1</f>
        <v>4</v>
      </c>
      <c r="J2050" s="21">
        <f>MATCH(F2050,{"超","恰","亚","次"},0)-1</f>
        <v>1</v>
      </c>
      <c r="K2050" s="21" t="str">
        <f t="shared" si="261"/>
        <v>政治</v>
      </c>
      <c r="L2050" s="26" t="s">
        <v>2812</v>
      </c>
      <c r="M2050" s="23"/>
      <c r="N2050" s="23"/>
      <c r="O2050" s="24" t="str">
        <f t="shared" si="263"/>
        <v xml:space="preserve">
  - 
    name:  与时俱进 求真务实
    title:  与时俱进 求真务实
    description: 
    koLyro: point
    koLyri:  just
    son: </v>
      </c>
      <c r="P2050" s="27" t="str">
        <f t="shared" si="262"/>
        <v xml:space="preserve">
          - 
            name:  与时俱进 求真务实
            title:  与时俱进 求真务实
            description: 
            koLyro: point
            koLyri:  just
            son: </v>
      </c>
    </row>
    <row r="2051" spans="1:16" ht="15" customHeight="1">
      <c r="A2051" s="20">
        <f t="shared" si="256"/>
        <v>2</v>
      </c>
      <c r="B2051" s="21" t="str">
        <f t="shared" si="257"/>
        <v>知识区</v>
      </c>
      <c r="C2051" s="21" t="str">
        <f t="shared" si="258"/>
        <v>生活与哲学3.思想方法与创新意识</v>
      </c>
      <c r="D2051" s="21" t="str">
        <f>IFERROR(IF(I2051=1,INDEX( {"chinese","english","math","physics","chemistry","biology","politics","history","geography"},MATCH(C2051,{"语文","英语","数学","物理","化学","生物","政治","历史","地理"},0)),IF(I2051=2,INDEX(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2051,{"单项选择","阅读理解","信息匹配","完形填空","短文填空","单句填空","短文改错","单句改错","句型转换","翻译短语","翻译句子","词汇/短语及固搭","完成句子","听力"},0)),"")), "")</f>
        <v/>
      </c>
      <c r="E2051" s="21" t="str">
        <f t="shared" si="259"/>
        <v>知识区</v>
      </c>
      <c r="F2051" s="21" t="str">
        <f t="shared" si="260"/>
        <v>恰</v>
      </c>
      <c r="G2051" s="21" t="str">
        <f>INDEX( {"body","discipline","area","topic","point"},MATCH(E2051,{"知识体","知识域","知识区","知识主题","知识点"},0))</f>
        <v>area</v>
      </c>
      <c r="H2051" s="21" t="str">
        <f>INDEX( {"super","just","sub","infras"},MATCH(F2051,{"超","恰","亚","次"},0))</f>
        <v>just</v>
      </c>
      <c r="I2051" s="21">
        <f>MATCH(E2051,{"知识体","知识域","知识区","知识主题","知识点"},0)-1</f>
        <v>2</v>
      </c>
      <c r="J2051" s="21">
        <f>MATCH(F2051,{"超","恰","亚","次"},0)-1</f>
        <v>1</v>
      </c>
      <c r="K2051" s="21" t="str">
        <f t="shared" si="261"/>
        <v>政治</v>
      </c>
      <c r="L2051" s="26" t="s">
        <v>5160</v>
      </c>
      <c r="M2051" s="23"/>
      <c r="N2051" s="23"/>
      <c r="O2051" s="24" t="str">
        <f t="shared" si="263"/>
        <v xml:space="preserve">
  - 
    name:  生活与哲学3.思想方法与创新意识
    title:  生活与哲学3.思想方法与创新意识
    description: 
    koLyro: area
    koLyri:  just
    son: </v>
      </c>
      <c r="P2051" s="27" t="str">
        <f t="shared" si="262"/>
        <v xml:space="preserve">
      - 
        name:  生活与哲学3.思想方法与创新意识
        title:  生活与哲学3.思想方法与创新意识
        description: 
        koLyro: area
        koLyri:  just
        son: </v>
      </c>
    </row>
    <row r="2052" spans="1:16" ht="15" customHeight="1">
      <c r="A2052" s="20">
        <f t="shared" si="256"/>
        <v>3</v>
      </c>
      <c r="B2052" s="21" t="str">
        <f t="shared" si="257"/>
        <v>知识主题</v>
      </c>
      <c r="C2052" s="21" t="str">
        <f t="shared" si="258"/>
        <v>4.7唯物辩证法的联系观</v>
      </c>
      <c r="D2052" s="21" t="str">
        <f>IFERROR(IF(I2052=1,INDEX( {"chinese","english","math","physics","chemistry","biology","politics","history","geography"},MATCH(C2052,{"语文","英语","数学","物理","化学","生物","政治","历史","地理"},0)),IF(I2052=2,INDEX(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2052,{"单项选择","阅读理解","信息匹配","完形填空","短文填空","单句填空","短文改错","单句改错","句型转换","翻译短语","翻译句子","词汇/短语及固搭","完成句子","听力"},0)),"")), "")</f>
        <v/>
      </c>
      <c r="E2052" s="21" t="str">
        <f t="shared" si="259"/>
        <v>知识主题</v>
      </c>
      <c r="F2052" s="21" t="str">
        <f t="shared" si="260"/>
        <v>恰</v>
      </c>
      <c r="G2052" s="21" t="str">
        <f>INDEX( {"body","discipline","area","topic","point"},MATCH(E2052,{"知识体","知识域","知识区","知识主题","知识点"},0))</f>
        <v>topic</v>
      </c>
      <c r="H2052" s="21" t="str">
        <f>INDEX( {"super","just","sub","infras"},MATCH(F2052,{"超","恰","亚","次"},0))</f>
        <v>just</v>
      </c>
      <c r="I2052" s="21">
        <f>MATCH(E2052,{"知识体","知识域","知识区","知识主题","知识点"},0)-1</f>
        <v>3</v>
      </c>
      <c r="J2052" s="21">
        <f>MATCH(F2052,{"超","恰","亚","次"},0)-1</f>
        <v>1</v>
      </c>
      <c r="K2052" s="21" t="str">
        <f t="shared" si="261"/>
        <v>政治</v>
      </c>
      <c r="L2052" s="26" t="s">
        <v>5161</v>
      </c>
      <c r="M2052" s="23"/>
      <c r="N2052" s="23"/>
      <c r="O2052" s="24" t="str">
        <f t="shared" si="263"/>
        <v xml:space="preserve">
  - 
    name:  4.7唯物辩证法的联系观
    title:  4.7唯物辩证法的联系观
    description: 
    koLyro: topic
    koLyri:  just
    son: </v>
      </c>
      <c r="P2052" s="27" t="str">
        <f t="shared" si="262"/>
        <v xml:space="preserve">
        - 
          name:  4.7唯物辩证法的联系观
          title:  4.7唯物辩证法的联系观
          description: 
          koLyro: topic
          koLyri:  just
          son: </v>
      </c>
    </row>
    <row r="2053" spans="1:16" ht="15" customHeight="1">
      <c r="A2053" s="20">
        <f t="shared" ref="A2053:A2116" si="264">IFERROR(FIND("├",L2053),0)</f>
        <v>4</v>
      </c>
      <c r="B2053" s="21" t="str">
        <f t="shared" ref="B2053:B2116" si="265">MID(L2053,FIND("«",L2053)+1,FIND("»",L2053)-FIND("«",L2053)-1)</f>
        <v>知识点</v>
      </c>
      <c r="C2053" s="21" t="str">
        <f t="shared" ref="C2053:C2116" si="266">RIGHT(L2053,LEN(L2053)-FIND("»",L2053))</f>
        <v>世界是普遍联系的</v>
      </c>
      <c r="D2053" s="21" t="str">
        <f>IFERROR(IF(I2053=1,INDEX( {"chinese","english","math","physics","chemistry","biology","politics","history","geography"},MATCH(C2053,{"语文","英语","数学","物理","化学","生物","政治","历史","地理"},0)),IF(I2053=2,INDEX(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2053,{"单项选择","阅读理解","信息匹配","完形填空","短文填空","单句填空","短文改错","单句改错","句型转换","翻译短语","翻译句子","词汇/短语及固搭","完成句子","听力"},0)),"")), "")</f>
        <v/>
      </c>
      <c r="E2053" s="21" t="str">
        <f t="shared" ref="E2053:E2116" si="267">SUBSTITUTE(SUBSTITUTE(SUBSTITUTE(SUBSTITUTE(B2053,"超",""),"恰",""),"亚",""),"次","")</f>
        <v>知识点</v>
      </c>
      <c r="F2053" s="21" t="str">
        <f t="shared" ref="F2053:F2116" si="268">IF(IFERROR(FIND("超",B2053),-1)&gt;0,"超",  IF(IFERROR(FIND("亚",B2053),-1)&gt;0,"亚",   IF(IFERROR(FIND("次",B2053),-1)&gt;0,"次",    "恰"  )))</f>
        <v>恰</v>
      </c>
      <c r="G2053" s="21" t="str">
        <f>INDEX( {"body","discipline","area","topic","point"},MATCH(E2053,{"知识体","知识域","知识区","知识主题","知识点"},0))</f>
        <v>point</v>
      </c>
      <c r="H2053" s="21" t="str">
        <f>INDEX( {"super","just","sub","infras"},MATCH(F2053,{"超","恰","亚","次"},0))</f>
        <v>just</v>
      </c>
      <c r="I2053" s="21">
        <f>MATCH(E2053,{"知识体","知识域","知识区","知识主题","知识点"},0)-1</f>
        <v>4</v>
      </c>
      <c r="J2053" s="21">
        <f>MATCH(F2053,{"超","恰","亚","次"},0)-1</f>
        <v>1</v>
      </c>
      <c r="K2053" s="21" t="str">
        <f t="shared" ref="K2053:K2116" si="269">IF(I2053=0,"",IF(I2053=1,C2053,K2052))</f>
        <v>政治</v>
      </c>
      <c r="L2053" s="26" t="s">
        <v>2813</v>
      </c>
      <c r="M2053" s="23"/>
      <c r="N2053" s="23"/>
      <c r="O2053" s="24" t="str">
        <f t="shared" si="263"/>
        <v xml:space="preserve">
  - 
    name:  世界是普遍联系的
    title:  世界是普遍联系的
    description: 
    koLyro: point
    koLyri:  just
    son: </v>
      </c>
      <c r="P2053" s="27" t="str">
        <f t="shared" ref="P2053:P2116" si="270">SUBSTITUTE(O2053,CHAR(10),CHAR(10)&amp;REPT("  ",A2053))</f>
        <v xml:space="preserve">
          - 
            name:  世界是普遍联系的
            title:  世界是普遍联系的
            description: 
            koLyro: point
            koLyri:  just
            son: </v>
      </c>
    </row>
    <row r="2054" spans="1:16" ht="15" customHeight="1">
      <c r="A2054" s="20">
        <f t="shared" si="264"/>
        <v>5</v>
      </c>
      <c r="B2054" s="21" t="str">
        <f t="shared" si="265"/>
        <v>知识亚点</v>
      </c>
      <c r="C2054" s="21" t="str">
        <f t="shared" si="266"/>
        <v>联系的含义</v>
      </c>
      <c r="D2054" s="21" t="str">
        <f>IFERROR(IF(I2054=1,INDEX( {"chinese","english","math","physics","chemistry","biology","politics","history","geography"},MATCH(C2054,{"语文","英语","数学","物理","化学","生物","政治","历史","地理"},0)),IF(I2054=2,INDEX(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2054,{"单项选择","阅读理解","信息匹配","完形填空","短文填空","单句填空","短文改错","单句改错","句型转换","翻译短语","翻译句子","词汇/短语及固搭","完成句子","听力"},0)),"")), "")</f>
        <v/>
      </c>
      <c r="E2054" s="21" t="str">
        <f t="shared" si="267"/>
        <v>知识点</v>
      </c>
      <c r="F2054" s="21" t="str">
        <f t="shared" si="268"/>
        <v>亚</v>
      </c>
      <c r="G2054" s="21" t="str">
        <f>INDEX( {"body","discipline","area","topic","point"},MATCH(E2054,{"知识体","知识域","知识区","知识主题","知识点"},0))</f>
        <v>point</v>
      </c>
      <c r="H2054" s="21" t="str">
        <f>INDEX( {"super","just","sub","infras"},MATCH(F2054,{"超","恰","亚","次"},0))</f>
        <v>sub</v>
      </c>
      <c r="I2054" s="21">
        <f>MATCH(E2054,{"知识体","知识域","知识区","知识主题","知识点"},0)-1</f>
        <v>4</v>
      </c>
      <c r="J2054" s="21">
        <f>MATCH(F2054,{"超","恰","亚","次"},0)-1</f>
        <v>2</v>
      </c>
      <c r="K2054" s="21" t="str">
        <f t="shared" si="269"/>
        <v>政治</v>
      </c>
      <c r="L2054" s="26" t="s">
        <v>2814</v>
      </c>
      <c r="M2054" s="23"/>
      <c r="N2054" s="23"/>
      <c r="O2054" s="24" t="str">
        <f t="shared" si="263"/>
        <v xml:space="preserve">
  - 
    name:  联系的含义
    title:  联系的含义
    description: 
    koLyro: point
    koLyri:  sub
    son: </v>
      </c>
      <c r="P2054" s="27" t="str">
        <f t="shared" si="270"/>
        <v xml:space="preserve">
            - 
              name:  联系的含义
              title:  联系的含义
              description: 
              koLyro: point
              koLyri:  sub
              son: </v>
      </c>
    </row>
    <row r="2055" spans="1:16" ht="15" customHeight="1">
      <c r="A2055" s="20">
        <f t="shared" si="264"/>
        <v>5</v>
      </c>
      <c r="B2055" s="21" t="str">
        <f t="shared" si="265"/>
        <v>知识亚点</v>
      </c>
      <c r="C2055" s="21" t="str">
        <f t="shared" si="266"/>
        <v>联系的普遍性、客观性、多样性</v>
      </c>
      <c r="D2055" s="21" t="str">
        <f>IFERROR(IF(I2055=1,INDEX( {"chinese","english","math","physics","chemistry","biology","politics","history","geography"},MATCH(C2055,{"语文","英语","数学","物理","化学","生物","政治","历史","地理"},0)),IF(I2055=2,INDEX(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2055,{"单项选择","阅读理解","信息匹配","完形填空","短文填空","单句填空","短文改错","单句改错","句型转换","翻译短语","翻译句子","词汇/短语及固搭","完成句子","听力"},0)),"")), "")</f>
        <v/>
      </c>
      <c r="E2055" s="21" t="str">
        <f t="shared" si="267"/>
        <v>知识点</v>
      </c>
      <c r="F2055" s="21" t="str">
        <f t="shared" si="268"/>
        <v>亚</v>
      </c>
      <c r="G2055" s="21" t="str">
        <f>INDEX( {"body","discipline","area","topic","point"},MATCH(E2055,{"知识体","知识域","知识区","知识主题","知识点"},0))</f>
        <v>point</v>
      </c>
      <c r="H2055" s="21" t="str">
        <f>INDEX( {"super","just","sub","infras"},MATCH(F2055,{"超","恰","亚","次"},0))</f>
        <v>sub</v>
      </c>
      <c r="I2055" s="21">
        <f>MATCH(E2055,{"知识体","知识域","知识区","知识主题","知识点"},0)-1</f>
        <v>4</v>
      </c>
      <c r="J2055" s="21">
        <f>MATCH(F2055,{"超","恰","亚","次"},0)-1</f>
        <v>2</v>
      </c>
      <c r="K2055" s="21" t="str">
        <f t="shared" si="269"/>
        <v>政治</v>
      </c>
      <c r="L2055" s="26" t="s">
        <v>2815</v>
      </c>
      <c r="M2055" s="23"/>
      <c r="N2055" s="23"/>
      <c r="O2055" s="24" t="str">
        <f t="shared" si="263"/>
        <v xml:space="preserve">
  - 
    name:  联系的普遍性、客观性、多样性
    title:  联系的普遍性、客观性、多样性
    description: 
    koLyro: point
    koLyri:  sub
    son: </v>
      </c>
      <c r="P2055" s="27" t="str">
        <f t="shared" si="270"/>
        <v xml:space="preserve">
            - 
              name:  联系的普遍性、客观性、多样性
              title:  联系的普遍性、客观性、多样性
              description: 
              koLyro: point
              koLyri:  sub
              son: </v>
      </c>
    </row>
    <row r="2056" spans="1:16" ht="15" customHeight="1">
      <c r="A2056" s="20">
        <f t="shared" si="264"/>
        <v>4</v>
      </c>
      <c r="B2056" s="21" t="str">
        <f t="shared" si="265"/>
        <v>知识点</v>
      </c>
      <c r="C2056" s="21" t="str">
        <f t="shared" si="266"/>
        <v>用联系的观点看问题</v>
      </c>
      <c r="D2056" s="21" t="str">
        <f>IFERROR(IF(I2056=1,INDEX( {"chinese","english","math","physics","chemistry","biology","politics","history","geography"},MATCH(C2056,{"语文","英语","数学","物理","化学","生物","政治","历史","地理"},0)),IF(I2056=2,INDEX(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2056,{"单项选择","阅读理解","信息匹配","完形填空","短文填空","单句填空","短文改错","单句改错","句型转换","翻译短语","翻译句子","词汇/短语及固搭","完成句子","听力"},0)),"")), "")</f>
        <v/>
      </c>
      <c r="E2056" s="21" t="str">
        <f t="shared" si="267"/>
        <v>知识点</v>
      </c>
      <c r="F2056" s="21" t="str">
        <f t="shared" si="268"/>
        <v>恰</v>
      </c>
      <c r="G2056" s="21" t="str">
        <f>INDEX( {"body","discipline","area","topic","point"},MATCH(E2056,{"知识体","知识域","知识区","知识主题","知识点"},0))</f>
        <v>point</v>
      </c>
      <c r="H2056" s="21" t="str">
        <f>INDEX( {"super","just","sub","infras"},MATCH(F2056,{"超","恰","亚","次"},0))</f>
        <v>just</v>
      </c>
      <c r="I2056" s="21">
        <f>MATCH(E2056,{"知识体","知识域","知识区","知识主题","知识点"},0)-1</f>
        <v>4</v>
      </c>
      <c r="J2056" s="21">
        <f>MATCH(F2056,{"超","恰","亚","次"},0)-1</f>
        <v>1</v>
      </c>
      <c r="K2056" s="21" t="str">
        <f t="shared" si="269"/>
        <v>政治</v>
      </c>
      <c r="L2056" s="26" t="s">
        <v>2816</v>
      </c>
      <c r="M2056" s="23"/>
      <c r="N2056" s="23"/>
      <c r="O2056" s="24" t="str">
        <f t="shared" si="263"/>
        <v xml:space="preserve">
  - 
    name:  用联系的观点看问题
    title:  用联系的观点看问题
    description: 
    koLyro: point
    koLyri:  just
    son: </v>
      </c>
      <c r="P2056" s="27" t="str">
        <f t="shared" si="270"/>
        <v xml:space="preserve">
          - 
            name:  用联系的观点看问题
            title:  用联系的观点看问题
            description: 
            koLyro: point
            koLyri:  just
            son: </v>
      </c>
    </row>
    <row r="2057" spans="1:16" ht="15" customHeight="1">
      <c r="A2057" s="20">
        <f t="shared" si="264"/>
        <v>5</v>
      </c>
      <c r="B2057" s="21" t="str">
        <f t="shared" si="265"/>
        <v>知识亚点</v>
      </c>
      <c r="C2057" s="21" t="str">
        <f t="shared" si="266"/>
        <v>整体与部分辩证关系原理</v>
      </c>
      <c r="D2057" s="21" t="str">
        <f>IFERROR(IF(I2057=1,INDEX( {"chinese","english","math","physics","chemistry","biology","politics","history","geography"},MATCH(C2057,{"语文","英语","数学","物理","化学","生物","政治","历史","地理"},0)),IF(I2057=2,INDEX(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2057,{"单项选择","阅读理解","信息匹配","完形填空","短文填空","单句填空","短文改错","单句改错","句型转换","翻译短语","翻译句子","词汇/短语及固搭","完成句子","听力"},0)),"")), "")</f>
        <v/>
      </c>
      <c r="E2057" s="21" t="str">
        <f t="shared" si="267"/>
        <v>知识点</v>
      </c>
      <c r="F2057" s="21" t="str">
        <f t="shared" si="268"/>
        <v>亚</v>
      </c>
      <c r="G2057" s="21" t="str">
        <f>INDEX( {"body","discipline","area","topic","point"},MATCH(E2057,{"知识体","知识域","知识区","知识主题","知识点"},0))</f>
        <v>point</v>
      </c>
      <c r="H2057" s="21" t="str">
        <f>INDEX( {"super","just","sub","infras"},MATCH(F2057,{"超","恰","亚","次"},0))</f>
        <v>sub</v>
      </c>
      <c r="I2057" s="21">
        <f>MATCH(E2057,{"知识体","知识域","知识区","知识主题","知识点"},0)-1</f>
        <v>4</v>
      </c>
      <c r="J2057" s="21">
        <f>MATCH(F2057,{"超","恰","亚","次"},0)-1</f>
        <v>2</v>
      </c>
      <c r="K2057" s="21" t="str">
        <f t="shared" si="269"/>
        <v>政治</v>
      </c>
      <c r="L2057" s="26" t="s">
        <v>2817</v>
      </c>
      <c r="M2057" s="23"/>
      <c r="N2057" s="23"/>
      <c r="O2057" s="24" t="str">
        <f t="shared" si="263"/>
        <v xml:space="preserve">
  - 
    name:  整体与部分辩证关系原理
    title:  整体与部分辩证关系原理
    description: 
    koLyro: point
    koLyri:  sub
    son: </v>
      </c>
      <c r="P2057" s="27" t="str">
        <f t="shared" si="270"/>
        <v xml:space="preserve">
            - 
              name:  整体与部分辩证关系原理
              title:  整体与部分辩证关系原理
              description: 
              koLyro: point
              koLyri:  sub
              son: </v>
      </c>
    </row>
    <row r="2058" spans="1:16" ht="15" customHeight="1">
      <c r="A2058" s="20">
        <f t="shared" si="264"/>
        <v>5</v>
      </c>
      <c r="B2058" s="21" t="str">
        <f t="shared" si="265"/>
        <v>知识亚点</v>
      </c>
      <c r="C2058" s="21" t="str">
        <f t="shared" si="266"/>
        <v>系统优化原理</v>
      </c>
      <c r="D2058" s="21" t="str">
        <f>IFERROR(IF(I2058=1,INDEX( {"chinese","english","math","physics","chemistry","biology","politics","history","geography"},MATCH(C2058,{"语文","英语","数学","物理","化学","生物","政治","历史","地理"},0)),IF(I2058=2,INDEX(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2058,{"单项选择","阅读理解","信息匹配","完形填空","短文填空","单句填空","短文改错","单句改错","句型转换","翻译短语","翻译句子","词汇/短语及固搭","完成句子","听力"},0)),"")), "")</f>
        <v/>
      </c>
      <c r="E2058" s="21" t="str">
        <f t="shared" si="267"/>
        <v>知识点</v>
      </c>
      <c r="F2058" s="21" t="str">
        <f t="shared" si="268"/>
        <v>亚</v>
      </c>
      <c r="G2058" s="21" t="str">
        <f>INDEX( {"body","discipline","area","topic","point"},MATCH(E2058,{"知识体","知识域","知识区","知识主题","知识点"},0))</f>
        <v>point</v>
      </c>
      <c r="H2058" s="21" t="str">
        <f>INDEX( {"super","just","sub","infras"},MATCH(F2058,{"超","恰","亚","次"},0))</f>
        <v>sub</v>
      </c>
      <c r="I2058" s="21">
        <f>MATCH(E2058,{"知识体","知识域","知识区","知识主题","知识点"},0)-1</f>
        <v>4</v>
      </c>
      <c r="J2058" s="21">
        <f>MATCH(F2058,{"超","恰","亚","次"},0)-1</f>
        <v>2</v>
      </c>
      <c r="K2058" s="21" t="str">
        <f t="shared" si="269"/>
        <v>政治</v>
      </c>
      <c r="L2058" s="26" t="s">
        <v>2818</v>
      </c>
      <c r="M2058" s="23"/>
      <c r="N2058" s="23"/>
      <c r="O2058" s="24" t="str">
        <f t="shared" si="263"/>
        <v xml:space="preserve">
  - 
    name:  系统优化原理
    title:  系统优化原理
    description: 
    koLyro: point
    koLyri:  sub
    son: </v>
      </c>
      <c r="P2058" s="27" t="str">
        <f t="shared" si="270"/>
        <v xml:space="preserve">
            - 
              name:  系统优化原理
              title:  系统优化原理
              description: 
              koLyro: point
              koLyri:  sub
              son: </v>
      </c>
    </row>
    <row r="2059" spans="1:16" ht="15" customHeight="1">
      <c r="A2059" s="20">
        <f t="shared" si="264"/>
        <v>3</v>
      </c>
      <c r="B2059" s="21" t="str">
        <f t="shared" si="265"/>
        <v>知识主题</v>
      </c>
      <c r="C2059" s="21" t="str">
        <f t="shared" si="266"/>
        <v>4.8唯物辩证法的发展观</v>
      </c>
      <c r="D2059" s="21" t="str">
        <f>IFERROR(IF(I2059=1,INDEX( {"chinese","english","math","physics","chemistry","biology","politics","history","geography"},MATCH(C2059,{"语文","英语","数学","物理","化学","生物","政治","历史","地理"},0)),IF(I2059=2,INDEX(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2059,{"单项选择","阅读理解","信息匹配","完形填空","短文填空","单句填空","短文改错","单句改错","句型转换","翻译短语","翻译句子","词汇/短语及固搭","完成句子","听力"},0)),"")), "")</f>
        <v/>
      </c>
      <c r="E2059" s="21" t="str">
        <f t="shared" si="267"/>
        <v>知识主题</v>
      </c>
      <c r="F2059" s="21" t="str">
        <f t="shared" si="268"/>
        <v>恰</v>
      </c>
      <c r="G2059" s="21" t="str">
        <f>INDEX( {"body","discipline","area","topic","point"},MATCH(E2059,{"知识体","知识域","知识区","知识主题","知识点"},0))</f>
        <v>topic</v>
      </c>
      <c r="H2059" s="21" t="str">
        <f>INDEX( {"super","just","sub","infras"},MATCH(F2059,{"超","恰","亚","次"},0))</f>
        <v>just</v>
      </c>
      <c r="I2059" s="21">
        <f>MATCH(E2059,{"知识体","知识域","知识区","知识主题","知识点"},0)-1</f>
        <v>3</v>
      </c>
      <c r="J2059" s="21">
        <f>MATCH(F2059,{"超","恰","亚","次"},0)-1</f>
        <v>1</v>
      </c>
      <c r="K2059" s="21" t="str">
        <f t="shared" si="269"/>
        <v>政治</v>
      </c>
      <c r="L2059" s="26" t="s">
        <v>5162</v>
      </c>
      <c r="M2059" s="23"/>
      <c r="N2059" s="23"/>
      <c r="O2059" s="24" t="str">
        <f t="shared" si="263"/>
        <v xml:space="preserve">
  - 
    name:  4.8唯物辩证法的发展观
    title:  4.8唯物辩证法的发展观
    description: 
    koLyro: topic
    koLyri:  just
    son: </v>
      </c>
      <c r="P2059" s="27" t="str">
        <f t="shared" si="270"/>
        <v xml:space="preserve">
        - 
          name:  4.8唯物辩证法的发展观
          title:  4.8唯物辩证法的发展观
          description: 
          koLyro: topic
          koLyri:  just
          son: </v>
      </c>
    </row>
    <row r="2060" spans="1:16" ht="15" customHeight="1">
      <c r="A2060" s="20">
        <f t="shared" si="264"/>
        <v>4</v>
      </c>
      <c r="B2060" s="21" t="str">
        <f t="shared" si="265"/>
        <v>知识点</v>
      </c>
      <c r="C2060" s="21" t="str">
        <f t="shared" si="266"/>
        <v>世界是永恒发展的</v>
      </c>
      <c r="D2060" s="21" t="str">
        <f>IFERROR(IF(I2060=1,INDEX( {"chinese","english","math","physics","chemistry","biology","politics","history","geography"},MATCH(C2060,{"语文","英语","数学","物理","化学","生物","政治","历史","地理"},0)),IF(I2060=2,INDEX(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2060,{"单项选择","阅读理解","信息匹配","完形填空","短文填空","单句填空","短文改错","单句改错","句型转换","翻译短语","翻译句子","词汇/短语及固搭","完成句子","听力"},0)),"")), "")</f>
        <v/>
      </c>
      <c r="E2060" s="21" t="str">
        <f t="shared" si="267"/>
        <v>知识点</v>
      </c>
      <c r="F2060" s="21" t="str">
        <f t="shared" si="268"/>
        <v>恰</v>
      </c>
      <c r="G2060" s="21" t="str">
        <f>INDEX( {"body","discipline","area","topic","point"},MATCH(E2060,{"知识体","知识域","知识区","知识主题","知识点"},0))</f>
        <v>point</v>
      </c>
      <c r="H2060" s="21" t="str">
        <f>INDEX( {"super","just","sub","infras"},MATCH(F2060,{"超","恰","亚","次"},0))</f>
        <v>just</v>
      </c>
      <c r="I2060" s="21">
        <f>MATCH(E2060,{"知识体","知识域","知识区","知识主题","知识点"},0)-1</f>
        <v>4</v>
      </c>
      <c r="J2060" s="21">
        <f>MATCH(F2060,{"超","恰","亚","次"},0)-1</f>
        <v>1</v>
      </c>
      <c r="K2060" s="21" t="str">
        <f t="shared" si="269"/>
        <v>政治</v>
      </c>
      <c r="L2060" s="26" t="s">
        <v>2819</v>
      </c>
      <c r="M2060" s="23"/>
      <c r="N2060" s="23"/>
      <c r="O2060" s="24" t="str">
        <f t="shared" si="263"/>
        <v xml:space="preserve">
  - 
    name:  世界是永恒发展的
    title:  世界是永恒发展的
    description: 
    koLyro: point
    koLyri:  just
    son: </v>
      </c>
      <c r="P2060" s="27" t="str">
        <f t="shared" si="270"/>
        <v xml:space="preserve">
          - 
            name:  世界是永恒发展的
            title:  世界是永恒发展的
            description: 
            koLyro: point
            koLyri:  just
            son: </v>
      </c>
    </row>
    <row r="2061" spans="1:16" ht="15" customHeight="1">
      <c r="A2061" s="20">
        <f t="shared" si="264"/>
        <v>5</v>
      </c>
      <c r="B2061" s="21" t="str">
        <f t="shared" si="265"/>
        <v>知识亚点</v>
      </c>
      <c r="C2061" s="21" t="str">
        <f t="shared" si="266"/>
        <v>发展的实质</v>
      </c>
      <c r="D2061" s="21" t="str">
        <f>IFERROR(IF(I2061=1,INDEX( {"chinese","english","math","physics","chemistry","biology","politics","history","geography"},MATCH(C2061,{"语文","英语","数学","物理","化学","生物","政治","历史","地理"},0)),IF(I2061=2,INDEX(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2061,{"单项选择","阅读理解","信息匹配","完形填空","短文填空","单句填空","短文改错","单句改错","句型转换","翻译短语","翻译句子","词汇/短语及固搭","完成句子","听力"},0)),"")), "")</f>
        <v/>
      </c>
      <c r="E2061" s="21" t="str">
        <f t="shared" si="267"/>
        <v>知识点</v>
      </c>
      <c r="F2061" s="21" t="str">
        <f t="shared" si="268"/>
        <v>亚</v>
      </c>
      <c r="G2061" s="21" t="str">
        <f>INDEX( {"body","discipline","area","topic","point"},MATCH(E2061,{"知识体","知识域","知识区","知识主题","知识点"},0))</f>
        <v>point</v>
      </c>
      <c r="H2061" s="21" t="str">
        <f>INDEX( {"super","just","sub","infras"},MATCH(F2061,{"超","恰","亚","次"},0))</f>
        <v>sub</v>
      </c>
      <c r="I2061" s="21">
        <f>MATCH(E2061,{"知识体","知识域","知识区","知识主题","知识点"},0)-1</f>
        <v>4</v>
      </c>
      <c r="J2061" s="21">
        <f>MATCH(F2061,{"超","恰","亚","次"},0)-1</f>
        <v>2</v>
      </c>
      <c r="K2061" s="21" t="str">
        <f t="shared" si="269"/>
        <v>政治</v>
      </c>
      <c r="L2061" s="26" t="s">
        <v>2820</v>
      </c>
      <c r="M2061" s="23"/>
      <c r="N2061" s="23"/>
      <c r="O2061" s="24" t="str">
        <f t="shared" si="263"/>
        <v xml:space="preserve">
  - 
    name:  发展的实质
    title:  发展的实质
    description: 
    koLyro: point
    koLyri:  sub
    son: </v>
      </c>
      <c r="P2061" s="27" t="str">
        <f t="shared" si="270"/>
        <v xml:space="preserve">
            - 
              name:  发展的实质
              title:  发展的实质
              description: 
              koLyro: point
              koLyri:  sub
              son: </v>
      </c>
    </row>
    <row r="2062" spans="1:16" ht="15" customHeight="1">
      <c r="A2062" s="20">
        <f t="shared" si="264"/>
        <v>5</v>
      </c>
      <c r="B2062" s="21" t="str">
        <f t="shared" si="265"/>
        <v>知识亚点</v>
      </c>
      <c r="C2062" s="21" t="str">
        <f t="shared" si="266"/>
        <v>发展的普遍性原理</v>
      </c>
      <c r="D2062" s="21" t="str">
        <f>IFERROR(IF(I2062=1,INDEX( {"chinese","english","math","physics","chemistry","biology","politics","history","geography"},MATCH(C2062,{"语文","英语","数学","物理","化学","生物","政治","历史","地理"},0)),IF(I2062=2,INDEX(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2062,{"单项选择","阅读理解","信息匹配","完形填空","短文填空","单句填空","短文改错","单句改错","句型转换","翻译短语","翻译句子","词汇/短语及固搭","完成句子","听力"},0)),"")), "")</f>
        <v/>
      </c>
      <c r="E2062" s="21" t="str">
        <f t="shared" si="267"/>
        <v>知识点</v>
      </c>
      <c r="F2062" s="21" t="str">
        <f t="shared" si="268"/>
        <v>亚</v>
      </c>
      <c r="G2062" s="21" t="str">
        <f>INDEX( {"body","discipline","area","topic","point"},MATCH(E2062,{"知识体","知识域","知识区","知识主题","知识点"},0))</f>
        <v>point</v>
      </c>
      <c r="H2062" s="21" t="str">
        <f>INDEX( {"super","just","sub","infras"},MATCH(F2062,{"超","恰","亚","次"},0))</f>
        <v>sub</v>
      </c>
      <c r="I2062" s="21">
        <f>MATCH(E2062,{"知识体","知识域","知识区","知识主题","知识点"},0)-1</f>
        <v>4</v>
      </c>
      <c r="J2062" s="21">
        <f>MATCH(F2062,{"超","恰","亚","次"},0)-1</f>
        <v>2</v>
      </c>
      <c r="K2062" s="21" t="str">
        <f t="shared" si="269"/>
        <v>政治</v>
      </c>
      <c r="L2062" s="26" t="s">
        <v>2821</v>
      </c>
      <c r="M2062" s="23"/>
      <c r="N2062" s="23"/>
      <c r="O2062" s="24" t="str">
        <f t="shared" si="263"/>
        <v xml:space="preserve">
  - 
    name:  发展的普遍性原理
    title:  发展的普遍性原理
    description: 
    koLyro: point
    koLyri:  sub
    son: </v>
      </c>
      <c r="P2062" s="27" t="str">
        <f t="shared" si="270"/>
        <v xml:space="preserve">
            - 
              name:  发展的普遍性原理
              title:  发展的普遍性原理
              description: 
              koLyro: point
              koLyri:  sub
              son: </v>
      </c>
    </row>
    <row r="2063" spans="1:16" ht="15" customHeight="1">
      <c r="A2063" s="20">
        <f t="shared" si="264"/>
        <v>4</v>
      </c>
      <c r="B2063" s="21" t="str">
        <f t="shared" si="265"/>
        <v>知识点</v>
      </c>
      <c r="C2063" s="21" t="str">
        <f t="shared" si="266"/>
        <v>用发展的观点看问题</v>
      </c>
      <c r="D2063" s="21" t="str">
        <f>IFERROR(IF(I2063=1,INDEX( {"chinese","english","math","physics","chemistry","biology","politics","history","geography"},MATCH(C2063,{"语文","英语","数学","物理","化学","生物","政治","历史","地理"},0)),IF(I2063=2,INDEX(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2063,{"单项选择","阅读理解","信息匹配","完形填空","短文填空","单句填空","短文改错","单句改错","句型转换","翻译短语","翻译句子","词汇/短语及固搭","完成句子","听力"},0)),"")), "")</f>
        <v/>
      </c>
      <c r="E2063" s="21" t="str">
        <f t="shared" si="267"/>
        <v>知识点</v>
      </c>
      <c r="F2063" s="21" t="str">
        <f t="shared" si="268"/>
        <v>恰</v>
      </c>
      <c r="G2063" s="21" t="str">
        <f>INDEX( {"body","discipline","area","topic","point"},MATCH(E2063,{"知识体","知识域","知识区","知识主题","知识点"},0))</f>
        <v>point</v>
      </c>
      <c r="H2063" s="21" t="str">
        <f>INDEX( {"super","just","sub","infras"},MATCH(F2063,{"超","恰","亚","次"},0))</f>
        <v>just</v>
      </c>
      <c r="I2063" s="21">
        <f>MATCH(E2063,{"知识体","知识域","知识区","知识主题","知识点"},0)-1</f>
        <v>4</v>
      </c>
      <c r="J2063" s="21">
        <f>MATCH(F2063,{"超","恰","亚","次"},0)-1</f>
        <v>1</v>
      </c>
      <c r="K2063" s="21" t="str">
        <f t="shared" si="269"/>
        <v>政治</v>
      </c>
      <c r="L2063" s="26" t="s">
        <v>2822</v>
      </c>
      <c r="M2063" s="23"/>
      <c r="N2063" s="23"/>
      <c r="O2063" s="24" t="str">
        <f t="shared" si="263"/>
        <v xml:space="preserve">
  - 
    name:  用发展的观点看问题
    title:  用发展的观点看问题
    description: 
    koLyro: point
    koLyri:  just
    son: </v>
      </c>
      <c r="P2063" s="27" t="str">
        <f t="shared" si="270"/>
        <v xml:space="preserve">
          - 
            name:  用发展的观点看问题
            title:  用发展的观点看问题
            description: 
            koLyro: point
            koLyri:  just
            son: </v>
      </c>
    </row>
    <row r="2064" spans="1:16" ht="15" customHeight="1">
      <c r="A2064" s="20">
        <f t="shared" si="264"/>
        <v>5</v>
      </c>
      <c r="B2064" s="21" t="str">
        <f t="shared" si="265"/>
        <v>知识亚点</v>
      </c>
      <c r="C2064" s="21" t="str">
        <f t="shared" si="266"/>
        <v>事物发展是前进性与曲折性的统一辩证关系原理</v>
      </c>
      <c r="D2064" s="21" t="str">
        <f>IFERROR(IF(I2064=1,INDEX( {"chinese","english","math","physics","chemistry","biology","politics","history","geography"},MATCH(C2064,{"语文","英语","数学","物理","化学","生物","政治","历史","地理"},0)),IF(I2064=2,INDEX(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2064,{"单项选择","阅读理解","信息匹配","完形填空","短文填空","单句填空","短文改错","单句改错","句型转换","翻译短语","翻译句子","词汇/短语及固搭","完成句子","听力"},0)),"")), "")</f>
        <v/>
      </c>
      <c r="E2064" s="21" t="str">
        <f t="shared" si="267"/>
        <v>知识点</v>
      </c>
      <c r="F2064" s="21" t="str">
        <f t="shared" si="268"/>
        <v>亚</v>
      </c>
      <c r="G2064" s="21" t="str">
        <f>INDEX( {"body","discipline","area","topic","point"},MATCH(E2064,{"知识体","知识域","知识区","知识主题","知识点"},0))</f>
        <v>point</v>
      </c>
      <c r="H2064" s="21" t="str">
        <f>INDEX( {"super","just","sub","infras"},MATCH(F2064,{"超","恰","亚","次"},0))</f>
        <v>sub</v>
      </c>
      <c r="I2064" s="21">
        <f>MATCH(E2064,{"知识体","知识域","知识区","知识主题","知识点"},0)-1</f>
        <v>4</v>
      </c>
      <c r="J2064" s="21">
        <f>MATCH(F2064,{"超","恰","亚","次"},0)-1</f>
        <v>2</v>
      </c>
      <c r="K2064" s="21" t="str">
        <f t="shared" si="269"/>
        <v>政治</v>
      </c>
      <c r="L2064" s="26" t="s">
        <v>2823</v>
      </c>
      <c r="M2064" s="23"/>
      <c r="N2064" s="23"/>
      <c r="O2064" s="24" t="str">
        <f t="shared" si="263"/>
        <v xml:space="preserve">
  - 
    name:  事物发展是前进性与曲折性的统一辩证关系原理
    title:  事物发展是前进性与曲折性的统一辩证关系原理
    description: 
    koLyro: point
    koLyri:  sub
    son: </v>
      </c>
      <c r="P2064" s="27" t="str">
        <f t="shared" si="270"/>
        <v xml:space="preserve">
            - 
              name:  事物发展是前进性与曲折性的统一辩证关系原理
              title:  事物发展是前进性与曲折性的统一辩证关系原理
              description: 
              koLyro: point
              koLyri:  sub
              son: </v>
      </c>
    </row>
    <row r="2065" spans="1:16" ht="15" customHeight="1">
      <c r="A2065" s="20">
        <f t="shared" si="264"/>
        <v>5</v>
      </c>
      <c r="B2065" s="21" t="str">
        <f t="shared" si="265"/>
        <v>知识亚点</v>
      </c>
      <c r="C2065" s="21" t="str">
        <f t="shared" si="266"/>
        <v>事物发展是量变与质变的统一辩证关系原理</v>
      </c>
      <c r="D2065" s="21" t="str">
        <f>IFERROR(IF(I2065=1,INDEX( {"chinese","english","math","physics","chemistry","biology","politics","history","geography"},MATCH(C2065,{"语文","英语","数学","物理","化学","生物","政治","历史","地理"},0)),IF(I2065=2,INDEX(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2065,{"单项选择","阅读理解","信息匹配","完形填空","短文填空","单句填空","短文改错","单句改错","句型转换","翻译短语","翻译句子","词汇/短语及固搭","完成句子","听力"},0)),"")), "")</f>
        <v/>
      </c>
      <c r="E2065" s="21" t="str">
        <f t="shared" si="267"/>
        <v>知识点</v>
      </c>
      <c r="F2065" s="21" t="str">
        <f t="shared" si="268"/>
        <v>亚</v>
      </c>
      <c r="G2065" s="21" t="str">
        <f>INDEX( {"body","discipline","area","topic","point"},MATCH(E2065,{"知识体","知识域","知识区","知识主题","知识点"},0))</f>
        <v>point</v>
      </c>
      <c r="H2065" s="21" t="str">
        <f>INDEX( {"super","just","sub","infras"},MATCH(F2065,{"超","恰","亚","次"},0))</f>
        <v>sub</v>
      </c>
      <c r="I2065" s="21">
        <f>MATCH(E2065,{"知识体","知识域","知识区","知识主题","知识点"},0)-1</f>
        <v>4</v>
      </c>
      <c r="J2065" s="21">
        <f>MATCH(F2065,{"超","恰","亚","次"},0)-1</f>
        <v>2</v>
      </c>
      <c r="K2065" s="21" t="str">
        <f t="shared" si="269"/>
        <v>政治</v>
      </c>
      <c r="L2065" s="26" t="s">
        <v>2824</v>
      </c>
      <c r="M2065" s="23"/>
      <c r="N2065" s="23"/>
      <c r="O2065" s="24" t="str">
        <f t="shared" si="263"/>
        <v xml:space="preserve">
  - 
    name:  事物发展是量变与质变的统一辩证关系原理
    title:  事物发展是量变与质变的统一辩证关系原理
    description: 
    koLyro: point
    koLyri:  sub
    son: </v>
      </c>
      <c r="P2065" s="27" t="str">
        <f t="shared" si="270"/>
        <v xml:space="preserve">
            - 
              name:  事物发展是量变与质变的统一辩证关系原理
              title:  事物发展是量变与质变的统一辩证关系原理
              description: 
              koLyro: point
              koLyri:  sub
              son: </v>
      </c>
    </row>
    <row r="2066" spans="1:16" ht="15" customHeight="1">
      <c r="A2066" s="20">
        <f t="shared" si="264"/>
        <v>3</v>
      </c>
      <c r="B2066" s="21" t="str">
        <f t="shared" si="265"/>
        <v>知识主题</v>
      </c>
      <c r="C2066" s="21" t="str">
        <f t="shared" si="266"/>
        <v>4.9唯物辩证法的实质和核心</v>
      </c>
      <c r="D2066" s="21" t="str">
        <f>IFERROR(IF(I2066=1,INDEX( {"chinese","english","math","physics","chemistry","biology","politics","history","geography"},MATCH(C2066,{"语文","英语","数学","物理","化学","生物","政治","历史","地理"},0)),IF(I2066=2,INDEX(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2066,{"单项选择","阅读理解","信息匹配","完形填空","短文填空","单句填空","短文改错","单句改错","句型转换","翻译短语","翻译句子","词汇/短语及固搭","完成句子","听力"},0)),"")), "")</f>
        <v/>
      </c>
      <c r="E2066" s="21" t="str">
        <f t="shared" si="267"/>
        <v>知识主题</v>
      </c>
      <c r="F2066" s="21" t="str">
        <f t="shared" si="268"/>
        <v>恰</v>
      </c>
      <c r="G2066" s="21" t="str">
        <f>INDEX( {"body","discipline","area","topic","point"},MATCH(E2066,{"知识体","知识域","知识区","知识主题","知识点"},0))</f>
        <v>topic</v>
      </c>
      <c r="H2066" s="21" t="str">
        <f>INDEX( {"super","just","sub","infras"},MATCH(F2066,{"超","恰","亚","次"},0))</f>
        <v>just</v>
      </c>
      <c r="I2066" s="21">
        <f>MATCH(E2066,{"知识体","知识域","知识区","知识主题","知识点"},0)-1</f>
        <v>3</v>
      </c>
      <c r="J2066" s="21">
        <f>MATCH(F2066,{"超","恰","亚","次"},0)-1</f>
        <v>1</v>
      </c>
      <c r="K2066" s="21" t="str">
        <f t="shared" si="269"/>
        <v>政治</v>
      </c>
      <c r="L2066" s="26" t="s">
        <v>5163</v>
      </c>
      <c r="M2066" s="23"/>
      <c r="N2066" s="23"/>
      <c r="O2066" s="24" t="str">
        <f t="shared" si="263"/>
        <v xml:space="preserve">
  - 
    name:  4.9唯物辩证法的实质和核心
    title:  4.9唯物辩证法的实质和核心
    description: 
    koLyro: topic
    koLyri:  just
    son: </v>
      </c>
      <c r="P2066" s="27" t="str">
        <f t="shared" si="270"/>
        <v xml:space="preserve">
        - 
          name:  4.9唯物辩证法的实质和核心
          title:  4.9唯物辩证法的实质和核心
          description: 
          koLyro: topic
          koLyri:  just
          son: </v>
      </c>
    </row>
    <row r="2067" spans="1:16" ht="15" customHeight="1">
      <c r="A2067" s="20">
        <f t="shared" si="264"/>
        <v>4</v>
      </c>
      <c r="B2067" s="21" t="str">
        <f t="shared" si="265"/>
        <v>知识点</v>
      </c>
      <c r="C2067" s="21" t="str">
        <f t="shared" si="266"/>
        <v>矛盾是事物发展的源泉和动力</v>
      </c>
      <c r="D2067" s="21" t="str">
        <f>IFERROR(IF(I2067=1,INDEX( {"chinese","english","math","physics","chemistry","biology","politics","history","geography"},MATCH(C2067,{"语文","英语","数学","物理","化学","生物","政治","历史","地理"},0)),IF(I2067=2,INDEX(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2067,{"单项选择","阅读理解","信息匹配","完形填空","短文填空","单句填空","短文改错","单句改错","句型转换","翻译短语","翻译句子","词汇/短语及固搭","完成句子","听力"},0)),"")), "")</f>
        <v/>
      </c>
      <c r="E2067" s="21" t="str">
        <f t="shared" si="267"/>
        <v>知识点</v>
      </c>
      <c r="F2067" s="21" t="str">
        <f t="shared" si="268"/>
        <v>恰</v>
      </c>
      <c r="G2067" s="21" t="str">
        <f>INDEX( {"body","discipline","area","topic","point"},MATCH(E2067,{"知识体","知识域","知识区","知识主题","知识点"},0))</f>
        <v>point</v>
      </c>
      <c r="H2067" s="21" t="str">
        <f>INDEX( {"super","just","sub","infras"},MATCH(F2067,{"超","恰","亚","次"},0))</f>
        <v>just</v>
      </c>
      <c r="I2067" s="21">
        <f>MATCH(E2067,{"知识体","知识域","知识区","知识主题","知识点"},0)-1</f>
        <v>4</v>
      </c>
      <c r="J2067" s="21">
        <f>MATCH(F2067,{"超","恰","亚","次"},0)-1</f>
        <v>1</v>
      </c>
      <c r="K2067" s="21" t="str">
        <f t="shared" si="269"/>
        <v>政治</v>
      </c>
      <c r="L2067" s="26" t="s">
        <v>2825</v>
      </c>
      <c r="M2067" s="23"/>
      <c r="N2067" s="23"/>
      <c r="O2067" s="24" t="str">
        <f t="shared" si="263"/>
        <v xml:space="preserve">
  - 
    name:  矛盾是事物发展的源泉和动力
    title:  矛盾是事物发展的源泉和动力
    description: 
    koLyro: point
    koLyri:  just
    son: </v>
      </c>
      <c r="P2067" s="27" t="str">
        <f t="shared" si="270"/>
        <v xml:space="preserve">
          - 
            name:  矛盾是事物发展的源泉和动力
            title:  矛盾是事物发展的源泉和动力
            description: 
            koLyro: point
            koLyri:  just
            son: </v>
      </c>
    </row>
    <row r="2068" spans="1:16" ht="15" customHeight="1">
      <c r="A2068" s="20">
        <f t="shared" si="264"/>
        <v>5</v>
      </c>
      <c r="B2068" s="21" t="str">
        <f t="shared" si="265"/>
        <v>知识亚点</v>
      </c>
      <c r="C2068" s="21" t="str">
        <f t="shared" si="266"/>
        <v>矛盾及其基本属性</v>
      </c>
      <c r="D2068" s="21" t="str">
        <f>IFERROR(IF(I2068=1,INDEX( {"chinese","english","math","physics","chemistry","biology","politics","history","geography"},MATCH(C2068,{"语文","英语","数学","物理","化学","生物","政治","历史","地理"},0)),IF(I2068=2,INDEX(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2068,{"单项选择","阅读理解","信息匹配","完形填空","短文填空","单句填空","短文改错","单句改错","句型转换","翻译短语","翻译句子","词汇/短语及固搭","完成句子","听力"},0)),"")), "")</f>
        <v/>
      </c>
      <c r="E2068" s="21" t="str">
        <f t="shared" si="267"/>
        <v>知识点</v>
      </c>
      <c r="F2068" s="21" t="str">
        <f t="shared" si="268"/>
        <v>亚</v>
      </c>
      <c r="G2068" s="21" t="str">
        <f>INDEX( {"body","discipline","area","topic","point"},MATCH(E2068,{"知识体","知识域","知识区","知识主题","知识点"},0))</f>
        <v>point</v>
      </c>
      <c r="H2068" s="21" t="str">
        <f>INDEX( {"super","just","sub","infras"},MATCH(F2068,{"超","恰","亚","次"},0))</f>
        <v>sub</v>
      </c>
      <c r="I2068" s="21">
        <f>MATCH(E2068,{"知识体","知识域","知识区","知识主题","知识点"},0)-1</f>
        <v>4</v>
      </c>
      <c r="J2068" s="21">
        <f>MATCH(F2068,{"超","恰","亚","次"},0)-1</f>
        <v>2</v>
      </c>
      <c r="K2068" s="21" t="str">
        <f t="shared" si="269"/>
        <v>政治</v>
      </c>
      <c r="L2068" s="26" t="s">
        <v>2826</v>
      </c>
      <c r="M2068" s="23"/>
      <c r="N2068" s="23"/>
      <c r="O2068" s="24" t="str">
        <f t="shared" si="263"/>
        <v xml:space="preserve">
  - 
    name:  矛盾及其基本属性
    title:  矛盾及其基本属性
    description: 
    koLyro: point
    koLyri:  sub
    son: </v>
      </c>
      <c r="P2068" s="27" t="str">
        <f t="shared" si="270"/>
        <v xml:space="preserve">
            - 
              name:  矛盾及其基本属性
              title:  矛盾及其基本属性
              description: 
              koLyro: point
              koLyri:  sub
              son: </v>
      </c>
    </row>
    <row r="2069" spans="1:16" ht="15" customHeight="1">
      <c r="A2069" s="20">
        <f t="shared" si="264"/>
        <v>5</v>
      </c>
      <c r="B2069" s="21" t="str">
        <f t="shared" si="265"/>
        <v>知识亚点</v>
      </c>
      <c r="C2069" s="21" t="str">
        <f t="shared" si="266"/>
        <v>对立统一原理</v>
      </c>
      <c r="D2069" s="21" t="str">
        <f>IFERROR(IF(I2069=1,INDEX( {"chinese","english","math","physics","chemistry","biology","politics","history","geography"},MATCH(C2069,{"语文","英语","数学","物理","化学","生物","政治","历史","地理"},0)),IF(I2069=2,INDEX(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2069,{"单项选择","阅读理解","信息匹配","完形填空","短文填空","单句填空","短文改错","单句改错","句型转换","翻译短语","翻译句子","词汇/短语及固搭","完成句子","听力"},0)),"")), "")</f>
        <v/>
      </c>
      <c r="E2069" s="21" t="str">
        <f t="shared" si="267"/>
        <v>知识点</v>
      </c>
      <c r="F2069" s="21" t="str">
        <f t="shared" si="268"/>
        <v>亚</v>
      </c>
      <c r="G2069" s="21" t="str">
        <f>INDEX( {"body","discipline","area","topic","point"},MATCH(E2069,{"知识体","知识域","知识区","知识主题","知识点"},0))</f>
        <v>point</v>
      </c>
      <c r="H2069" s="21" t="str">
        <f>INDEX( {"super","just","sub","infras"},MATCH(F2069,{"超","恰","亚","次"},0))</f>
        <v>sub</v>
      </c>
      <c r="I2069" s="21">
        <f>MATCH(E2069,{"知识体","知识域","知识区","知识主题","知识点"},0)-1</f>
        <v>4</v>
      </c>
      <c r="J2069" s="21">
        <f>MATCH(F2069,{"超","恰","亚","次"},0)-1</f>
        <v>2</v>
      </c>
      <c r="K2069" s="21" t="str">
        <f t="shared" si="269"/>
        <v>政治</v>
      </c>
      <c r="L2069" s="26" t="s">
        <v>2827</v>
      </c>
      <c r="M2069" s="23"/>
      <c r="N2069" s="23"/>
      <c r="O2069" s="24" t="str">
        <f t="shared" si="263"/>
        <v xml:space="preserve">
  - 
    name:  对立统一原理
    title:  对立统一原理
    description: 
    koLyro: point
    koLyri:  sub
    son: </v>
      </c>
      <c r="P2069" s="27" t="str">
        <f t="shared" si="270"/>
        <v xml:space="preserve">
            - 
              name:  对立统一原理
              title:  对立统一原理
              description: 
              koLyro: point
              koLyri:  sub
              son: </v>
      </c>
    </row>
    <row r="2070" spans="1:16" ht="15" customHeight="1">
      <c r="A2070" s="20">
        <f t="shared" si="264"/>
        <v>4</v>
      </c>
      <c r="B2070" s="21" t="str">
        <f t="shared" si="265"/>
        <v>知识点</v>
      </c>
      <c r="C2070" s="21" t="str">
        <f t="shared" si="266"/>
        <v>用对立统一的观点看问题</v>
      </c>
      <c r="D2070" s="21" t="str">
        <f>IFERROR(IF(I2070=1,INDEX( {"chinese","english","math","physics","chemistry","biology","politics","history","geography"},MATCH(C2070,{"语文","英语","数学","物理","化学","生物","政治","历史","地理"},0)),IF(I2070=2,INDEX(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2070,{"单项选择","阅读理解","信息匹配","完形填空","短文填空","单句填空","短文改错","单句改错","句型转换","翻译短语","翻译句子","词汇/短语及固搭","完成句子","听力"},0)),"")), "")</f>
        <v/>
      </c>
      <c r="E2070" s="21" t="str">
        <f t="shared" si="267"/>
        <v>知识点</v>
      </c>
      <c r="F2070" s="21" t="str">
        <f t="shared" si="268"/>
        <v>恰</v>
      </c>
      <c r="G2070" s="21" t="str">
        <f>INDEX( {"body","discipline","area","topic","point"},MATCH(E2070,{"知识体","知识域","知识区","知识主题","知识点"},0))</f>
        <v>point</v>
      </c>
      <c r="H2070" s="21" t="str">
        <f>INDEX( {"super","just","sub","infras"},MATCH(F2070,{"超","恰","亚","次"},0))</f>
        <v>just</v>
      </c>
      <c r="I2070" s="21">
        <f>MATCH(E2070,{"知识体","知识域","知识区","知识主题","知识点"},0)-1</f>
        <v>4</v>
      </c>
      <c r="J2070" s="21">
        <f>MATCH(F2070,{"超","恰","亚","次"},0)-1</f>
        <v>1</v>
      </c>
      <c r="K2070" s="21" t="str">
        <f t="shared" si="269"/>
        <v>政治</v>
      </c>
      <c r="L2070" s="26" t="s">
        <v>2828</v>
      </c>
      <c r="M2070" s="23"/>
      <c r="N2070" s="23"/>
      <c r="O2070" s="24" t="str">
        <f t="shared" si="263"/>
        <v xml:space="preserve">
  - 
    name:  用对立统一的观点看问题
    title:  用对立统一的观点看问题
    description: 
    koLyro: point
    koLyri:  just
    son: </v>
      </c>
      <c r="P2070" s="27" t="str">
        <f t="shared" si="270"/>
        <v xml:space="preserve">
          - 
            name:  用对立统一的观点看问题
            title:  用对立统一的观点看问题
            description: 
            koLyro: point
            koLyri:  just
            son: </v>
      </c>
    </row>
    <row r="2071" spans="1:16" ht="15" customHeight="1">
      <c r="A2071" s="20">
        <f t="shared" si="264"/>
        <v>5</v>
      </c>
      <c r="B2071" s="21" t="str">
        <f t="shared" si="265"/>
        <v>知识亚点</v>
      </c>
      <c r="C2071" s="21" t="str">
        <f t="shared" si="266"/>
        <v>矛盾的特殊性原理</v>
      </c>
      <c r="D2071" s="21" t="str">
        <f>IFERROR(IF(I2071=1,INDEX( {"chinese","english","math","physics","chemistry","biology","politics","history","geography"},MATCH(C2071,{"语文","英语","数学","物理","化学","生物","政治","历史","地理"},0)),IF(I2071=2,INDEX(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2071,{"单项选择","阅读理解","信息匹配","完形填空","短文填空","单句填空","短文改错","单句改错","句型转换","翻译短语","翻译句子","词汇/短语及固搭","完成句子","听力"},0)),"")), "")</f>
        <v/>
      </c>
      <c r="E2071" s="21" t="str">
        <f t="shared" si="267"/>
        <v>知识点</v>
      </c>
      <c r="F2071" s="21" t="str">
        <f t="shared" si="268"/>
        <v>亚</v>
      </c>
      <c r="G2071" s="21" t="str">
        <f>INDEX( {"body","discipline","area","topic","point"},MATCH(E2071,{"知识体","知识域","知识区","知识主题","知识点"},0))</f>
        <v>point</v>
      </c>
      <c r="H2071" s="21" t="str">
        <f>INDEX( {"super","just","sub","infras"},MATCH(F2071,{"超","恰","亚","次"},0))</f>
        <v>sub</v>
      </c>
      <c r="I2071" s="21">
        <f>MATCH(E2071,{"知识体","知识域","知识区","知识主题","知识点"},0)-1</f>
        <v>4</v>
      </c>
      <c r="J2071" s="21">
        <f>MATCH(F2071,{"超","恰","亚","次"},0)-1</f>
        <v>2</v>
      </c>
      <c r="K2071" s="21" t="str">
        <f t="shared" si="269"/>
        <v>政治</v>
      </c>
      <c r="L2071" s="26" t="s">
        <v>2829</v>
      </c>
      <c r="M2071" s="23"/>
      <c r="N2071" s="23"/>
      <c r="O2071" s="24" t="str">
        <f t="shared" si="263"/>
        <v xml:space="preserve">
  - 
    name:  矛盾的特殊性原理
    title:  矛盾的特殊性原理
    description: 
    koLyro: point
    koLyri:  sub
    son: </v>
      </c>
      <c r="P2071" s="27" t="str">
        <f t="shared" si="270"/>
        <v xml:space="preserve">
            - 
              name:  矛盾的特殊性原理
              title:  矛盾的特殊性原理
              description: 
              koLyro: point
              koLyri:  sub
              son: </v>
      </c>
    </row>
    <row r="2072" spans="1:16" ht="15" customHeight="1">
      <c r="A2072" s="20">
        <f t="shared" si="264"/>
        <v>5</v>
      </c>
      <c r="B2072" s="21" t="str">
        <f t="shared" si="265"/>
        <v>知识亚点</v>
      </c>
      <c r="C2072" s="21" t="str">
        <f t="shared" si="266"/>
        <v>坚持具体问题具体分析</v>
      </c>
      <c r="D2072" s="21" t="str">
        <f>IFERROR(IF(I2072=1,INDEX( {"chinese","english","math","physics","chemistry","biology","politics","history","geography"},MATCH(C2072,{"语文","英语","数学","物理","化学","生物","政治","历史","地理"},0)),IF(I2072=2,INDEX(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2072,{"单项选择","阅读理解","信息匹配","完形填空","短文填空","单句填空","短文改错","单句改错","句型转换","翻译短语","翻译句子","词汇/短语及固搭","完成句子","听力"},0)),"")), "")</f>
        <v/>
      </c>
      <c r="E2072" s="21" t="str">
        <f t="shared" si="267"/>
        <v>知识点</v>
      </c>
      <c r="F2072" s="21" t="str">
        <f t="shared" si="268"/>
        <v>亚</v>
      </c>
      <c r="G2072" s="21" t="str">
        <f>INDEX( {"body","discipline","area","topic","point"},MATCH(E2072,{"知识体","知识域","知识区","知识主题","知识点"},0))</f>
        <v>point</v>
      </c>
      <c r="H2072" s="21" t="str">
        <f>INDEX( {"super","just","sub","infras"},MATCH(F2072,{"超","恰","亚","次"},0))</f>
        <v>sub</v>
      </c>
      <c r="I2072" s="21">
        <f>MATCH(E2072,{"知识体","知识域","知识区","知识主题","知识点"},0)-1</f>
        <v>4</v>
      </c>
      <c r="J2072" s="21">
        <f>MATCH(F2072,{"超","恰","亚","次"},0)-1</f>
        <v>2</v>
      </c>
      <c r="K2072" s="21" t="str">
        <f t="shared" si="269"/>
        <v>政治</v>
      </c>
      <c r="L2072" s="26" t="s">
        <v>2830</v>
      </c>
      <c r="M2072" s="23"/>
      <c r="N2072" s="23"/>
      <c r="O2072" s="24" t="str">
        <f t="shared" si="263"/>
        <v xml:space="preserve">
  - 
    name:  坚持具体问题具体分析
    title:  坚持具体问题具体分析
    description: 
    koLyro: point
    koLyri:  sub
    son: </v>
      </c>
      <c r="P2072" s="27" t="str">
        <f t="shared" si="270"/>
        <v xml:space="preserve">
            - 
              name:  坚持具体问题具体分析
              title:  坚持具体问题具体分析
              description: 
              koLyro: point
              koLyri:  sub
              son: </v>
      </c>
    </row>
    <row r="2073" spans="1:16" ht="15" customHeight="1">
      <c r="A2073" s="20">
        <f t="shared" si="264"/>
        <v>5</v>
      </c>
      <c r="B2073" s="21" t="str">
        <f t="shared" si="265"/>
        <v>知识亚点</v>
      </c>
      <c r="C2073" s="21" t="str">
        <f t="shared" si="266"/>
        <v>矛盾的普遍性与特殊性辩证关系原理</v>
      </c>
      <c r="D2073" s="21" t="str">
        <f>IFERROR(IF(I2073=1,INDEX( {"chinese","english","math","physics","chemistry","biology","politics","history","geography"},MATCH(C2073,{"语文","英语","数学","物理","化学","生物","政治","历史","地理"},0)),IF(I2073=2,INDEX(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2073,{"单项选择","阅读理解","信息匹配","完形填空","短文填空","单句填空","短文改错","单句改错","句型转换","翻译短语","翻译句子","词汇/短语及固搭","完成句子","听力"},0)),"")), "")</f>
        <v/>
      </c>
      <c r="E2073" s="21" t="str">
        <f t="shared" si="267"/>
        <v>知识点</v>
      </c>
      <c r="F2073" s="21" t="str">
        <f t="shared" si="268"/>
        <v>亚</v>
      </c>
      <c r="G2073" s="21" t="str">
        <f>INDEX( {"body","discipline","area","topic","point"},MATCH(E2073,{"知识体","知识域","知识区","知识主题","知识点"},0))</f>
        <v>point</v>
      </c>
      <c r="H2073" s="21" t="str">
        <f>INDEX( {"super","just","sub","infras"},MATCH(F2073,{"超","恰","亚","次"},0))</f>
        <v>sub</v>
      </c>
      <c r="I2073" s="21">
        <f>MATCH(E2073,{"知识体","知识域","知识区","知识主题","知识点"},0)-1</f>
        <v>4</v>
      </c>
      <c r="J2073" s="21">
        <f>MATCH(F2073,{"超","恰","亚","次"},0)-1</f>
        <v>2</v>
      </c>
      <c r="K2073" s="21" t="str">
        <f t="shared" si="269"/>
        <v>政治</v>
      </c>
      <c r="L2073" s="26" t="s">
        <v>2831</v>
      </c>
      <c r="M2073" s="23"/>
      <c r="N2073" s="23"/>
      <c r="O2073" s="24" t="str">
        <f t="shared" si="263"/>
        <v xml:space="preserve">
  - 
    name:  矛盾的普遍性与特殊性辩证关系原理
    title:  矛盾的普遍性与特殊性辩证关系原理
    description: 
    koLyro: point
    koLyri:  sub
    son: </v>
      </c>
      <c r="P2073" s="27" t="str">
        <f t="shared" si="270"/>
        <v xml:space="preserve">
            - 
              name:  矛盾的普遍性与特殊性辩证关系原理
              title:  矛盾的普遍性与特殊性辩证关系原理
              description: 
              koLyro: point
              koLyri:  sub
              son: </v>
      </c>
    </row>
    <row r="2074" spans="1:16" ht="15" customHeight="1">
      <c r="A2074" s="20">
        <f t="shared" si="264"/>
        <v>5</v>
      </c>
      <c r="B2074" s="21" t="str">
        <f t="shared" si="265"/>
        <v>知识亚点</v>
      </c>
      <c r="C2074" s="21" t="str">
        <f t="shared" si="266"/>
        <v>主要矛盾与次要矛盾辩证关系原理</v>
      </c>
      <c r="D2074" s="21" t="str">
        <f>IFERROR(IF(I2074=1,INDEX( {"chinese","english","math","physics","chemistry","biology","politics","history","geography"},MATCH(C2074,{"语文","英语","数学","物理","化学","生物","政治","历史","地理"},0)),IF(I2074=2,INDEX(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2074,{"单项选择","阅读理解","信息匹配","完形填空","短文填空","单句填空","短文改错","单句改错","句型转换","翻译短语","翻译句子","词汇/短语及固搭","完成句子","听力"},0)),"")), "")</f>
        <v/>
      </c>
      <c r="E2074" s="21" t="str">
        <f t="shared" si="267"/>
        <v>知识点</v>
      </c>
      <c r="F2074" s="21" t="str">
        <f t="shared" si="268"/>
        <v>亚</v>
      </c>
      <c r="G2074" s="21" t="str">
        <f>INDEX( {"body","discipline","area","topic","point"},MATCH(E2074,{"知识体","知识域","知识区","知识主题","知识点"},0))</f>
        <v>point</v>
      </c>
      <c r="H2074" s="21" t="str">
        <f>INDEX( {"super","just","sub","infras"},MATCH(F2074,{"超","恰","亚","次"},0))</f>
        <v>sub</v>
      </c>
      <c r="I2074" s="21">
        <f>MATCH(E2074,{"知识体","知识域","知识区","知识主题","知识点"},0)-1</f>
        <v>4</v>
      </c>
      <c r="J2074" s="21">
        <f>MATCH(F2074,{"超","恰","亚","次"},0)-1</f>
        <v>2</v>
      </c>
      <c r="K2074" s="21" t="str">
        <f t="shared" si="269"/>
        <v>政治</v>
      </c>
      <c r="L2074" s="26" t="s">
        <v>2832</v>
      </c>
      <c r="M2074" s="23"/>
      <c r="N2074" s="23"/>
      <c r="O2074" s="24" t="str">
        <f t="shared" si="263"/>
        <v xml:space="preserve">
  - 
    name:  主要矛盾与次要矛盾辩证关系原理
    title:  主要矛盾与次要矛盾辩证关系原理
    description: 
    koLyro: point
    koLyri:  sub
    son: </v>
      </c>
      <c r="P2074" s="27" t="str">
        <f t="shared" si="270"/>
        <v xml:space="preserve">
            - 
              name:  主要矛盾与次要矛盾辩证关系原理
              title:  主要矛盾与次要矛盾辩证关系原理
              description: 
              koLyro: point
              koLyri:  sub
              son: </v>
      </c>
    </row>
    <row r="2075" spans="1:16" ht="15" customHeight="1">
      <c r="A2075" s="20">
        <f t="shared" si="264"/>
        <v>5</v>
      </c>
      <c r="B2075" s="21" t="str">
        <f t="shared" si="265"/>
        <v>知识亚点</v>
      </c>
      <c r="C2075" s="21" t="str">
        <f t="shared" si="266"/>
        <v>矛盾的主要方面与次要方面辩证关系原理</v>
      </c>
      <c r="D2075" s="21" t="str">
        <f>IFERROR(IF(I2075=1,INDEX( {"chinese","english","math","physics","chemistry","biology","politics","history","geography"},MATCH(C2075,{"语文","英语","数学","物理","化学","生物","政治","历史","地理"},0)),IF(I2075=2,INDEX(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2075,{"单项选择","阅读理解","信息匹配","完形填空","短文填空","单句填空","短文改错","单句改错","句型转换","翻译短语","翻译句子","词汇/短语及固搭","完成句子","听力"},0)),"")), "")</f>
        <v/>
      </c>
      <c r="E2075" s="21" t="str">
        <f t="shared" si="267"/>
        <v>知识点</v>
      </c>
      <c r="F2075" s="21" t="str">
        <f t="shared" si="268"/>
        <v>亚</v>
      </c>
      <c r="G2075" s="21" t="str">
        <f>INDEX( {"body","discipline","area","topic","point"},MATCH(E2075,{"知识体","知识域","知识区","知识主题","知识点"},0))</f>
        <v>point</v>
      </c>
      <c r="H2075" s="21" t="str">
        <f>INDEX( {"super","just","sub","infras"},MATCH(F2075,{"超","恰","亚","次"},0))</f>
        <v>sub</v>
      </c>
      <c r="I2075" s="21">
        <f>MATCH(E2075,{"知识体","知识域","知识区","知识主题","知识点"},0)-1</f>
        <v>4</v>
      </c>
      <c r="J2075" s="21">
        <f>MATCH(F2075,{"超","恰","亚","次"},0)-1</f>
        <v>2</v>
      </c>
      <c r="K2075" s="21" t="str">
        <f t="shared" si="269"/>
        <v>政治</v>
      </c>
      <c r="L2075" s="26" t="s">
        <v>2833</v>
      </c>
      <c r="M2075" s="23"/>
      <c r="N2075" s="23"/>
      <c r="O2075" s="24" t="str">
        <f t="shared" si="263"/>
        <v xml:space="preserve">
  - 
    name:  矛盾的主要方面与次要方面辩证关系原理
    title:  矛盾的主要方面与次要方面辩证关系原理
    description: 
    koLyro: point
    koLyri:  sub
    son: </v>
      </c>
      <c r="P2075" s="27" t="str">
        <f t="shared" si="270"/>
        <v xml:space="preserve">
            - 
              name:  矛盾的主要方面与次要方面辩证关系原理
              title:  矛盾的主要方面与次要方面辩证关系原理
              description: 
              koLyro: point
              koLyri:  sub
              son: </v>
      </c>
    </row>
    <row r="2076" spans="1:16" ht="15" customHeight="1">
      <c r="A2076" s="20">
        <f t="shared" si="264"/>
        <v>5</v>
      </c>
      <c r="B2076" s="21" t="str">
        <f t="shared" si="265"/>
        <v>知识亚点</v>
      </c>
      <c r="C2076" s="21" t="str">
        <f t="shared" si="266"/>
        <v>坚持两点论和重点论相统一的认识方法</v>
      </c>
      <c r="D2076" s="21" t="str">
        <f>IFERROR(IF(I2076=1,INDEX( {"chinese","english","math","physics","chemistry","biology","politics","history","geography"},MATCH(C2076,{"语文","英语","数学","物理","化学","生物","政治","历史","地理"},0)),IF(I2076=2,INDEX(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2076,{"单项选择","阅读理解","信息匹配","完形填空","短文填空","单句填空","短文改错","单句改错","句型转换","翻译短语","翻译句子","词汇/短语及固搭","完成句子","听力"},0)),"")), "")</f>
        <v/>
      </c>
      <c r="E2076" s="21" t="str">
        <f t="shared" si="267"/>
        <v>知识点</v>
      </c>
      <c r="F2076" s="21" t="str">
        <f t="shared" si="268"/>
        <v>亚</v>
      </c>
      <c r="G2076" s="21" t="str">
        <f>INDEX( {"body","discipline","area","topic","point"},MATCH(E2076,{"知识体","知识域","知识区","知识主题","知识点"},0))</f>
        <v>point</v>
      </c>
      <c r="H2076" s="21" t="str">
        <f>INDEX( {"super","just","sub","infras"},MATCH(F2076,{"超","恰","亚","次"},0))</f>
        <v>sub</v>
      </c>
      <c r="I2076" s="21">
        <f>MATCH(E2076,{"知识体","知识域","知识区","知识主题","知识点"},0)-1</f>
        <v>4</v>
      </c>
      <c r="J2076" s="21">
        <f>MATCH(F2076,{"超","恰","亚","次"},0)-1</f>
        <v>2</v>
      </c>
      <c r="K2076" s="21" t="str">
        <f t="shared" si="269"/>
        <v>政治</v>
      </c>
      <c r="L2076" s="26" t="s">
        <v>2834</v>
      </c>
      <c r="M2076" s="23"/>
      <c r="N2076" s="23"/>
      <c r="O2076" s="24" t="str">
        <f t="shared" si="263"/>
        <v xml:space="preserve">
  - 
    name:  坚持两点论和重点论相统一的认识方法
    title:  坚持两点论和重点论相统一的认识方法
    description: 
    koLyro: point
    koLyri:  sub
    son: </v>
      </c>
      <c r="P2076" s="27" t="str">
        <f t="shared" si="270"/>
        <v xml:space="preserve">
            - 
              name:  坚持两点论和重点论相统一的认识方法
              title:  坚持两点论和重点论相统一的认识方法
              description: 
              koLyro: point
              koLyri:  sub
              son: </v>
      </c>
    </row>
    <row r="2077" spans="1:16" ht="15" customHeight="1">
      <c r="A2077" s="20">
        <f t="shared" si="264"/>
        <v>3</v>
      </c>
      <c r="B2077" s="21" t="str">
        <f t="shared" si="265"/>
        <v>知识主题</v>
      </c>
      <c r="C2077" s="21" t="str">
        <f t="shared" si="266"/>
        <v>4.10创新意识与社会进步</v>
      </c>
      <c r="D2077" s="21" t="str">
        <f>IFERROR(IF(I2077=1,INDEX( {"chinese","english","math","physics","chemistry","biology","politics","history","geography"},MATCH(C2077,{"语文","英语","数学","物理","化学","生物","政治","历史","地理"},0)),IF(I2077=2,INDEX(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2077,{"单项选择","阅读理解","信息匹配","完形填空","短文填空","单句填空","短文改错","单句改错","句型转换","翻译短语","翻译句子","词汇/短语及固搭","完成句子","听力"},0)),"")), "")</f>
        <v/>
      </c>
      <c r="E2077" s="21" t="str">
        <f t="shared" si="267"/>
        <v>知识主题</v>
      </c>
      <c r="F2077" s="21" t="str">
        <f t="shared" si="268"/>
        <v>恰</v>
      </c>
      <c r="G2077" s="21" t="str">
        <f>INDEX( {"body","discipline","area","topic","point"},MATCH(E2077,{"知识体","知识域","知识区","知识主题","知识点"},0))</f>
        <v>topic</v>
      </c>
      <c r="H2077" s="21" t="str">
        <f>INDEX( {"super","just","sub","infras"},MATCH(F2077,{"超","恰","亚","次"},0))</f>
        <v>just</v>
      </c>
      <c r="I2077" s="21">
        <f>MATCH(E2077,{"知识体","知识域","知识区","知识主题","知识点"},0)-1</f>
        <v>3</v>
      </c>
      <c r="J2077" s="21">
        <f>MATCH(F2077,{"超","恰","亚","次"},0)-1</f>
        <v>1</v>
      </c>
      <c r="K2077" s="21" t="str">
        <f t="shared" si="269"/>
        <v>政治</v>
      </c>
      <c r="L2077" s="26" t="s">
        <v>5164</v>
      </c>
      <c r="M2077" s="23"/>
      <c r="N2077" s="23"/>
      <c r="O2077" s="24" t="str">
        <f t="shared" si="263"/>
        <v xml:space="preserve">
  - 
    name:  4.10创新意识与社会进步
    title:  4.10创新意识与社会进步
    description: 
    koLyro: topic
    koLyri:  just
    son: </v>
      </c>
      <c r="P2077" s="27" t="str">
        <f t="shared" si="270"/>
        <v xml:space="preserve">
        - 
          name:  4.10创新意识与社会进步
          title:  4.10创新意识与社会进步
          description: 
          koLyro: topic
          koLyri:  just
          son: </v>
      </c>
    </row>
    <row r="2078" spans="1:16" ht="15" customHeight="1">
      <c r="A2078" s="20">
        <f t="shared" si="264"/>
        <v>4</v>
      </c>
      <c r="B2078" s="21" t="str">
        <f t="shared" si="265"/>
        <v>知识点</v>
      </c>
      <c r="C2078" s="21" t="str">
        <f t="shared" si="266"/>
        <v>树立创新意识是唯物辩证法的要求</v>
      </c>
      <c r="D2078" s="21" t="str">
        <f>IFERROR(IF(I2078=1,INDEX( {"chinese","english","math","physics","chemistry","biology","politics","history","geography"},MATCH(C2078,{"语文","英语","数学","物理","化学","生物","政治","历史","地理"},0)),IF(I2078=2,INDEX(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2078,{"单项选择","阅读理解","信息匹配","完形填空","短文填空","单句填空","短文改错","单句改错","句型转换","翻译短语","翻译句子","词汇/短语及固搭","完成句子","听力"},0)),"")), "")</f>
        <v/>
      </c>
      <c r="E2078" s="21" t="str">
        <f t="shared" si="267"/>
        <v>知识点</v>
      </c>
      <c r="F2078" s="21" t="str">
        <f t="shared" si="268"/>
        <v>恰</v>
      </c>
      <c r="G2078" s="21" t="str">
        <f>INDEX( {"body","discipline","area","topic","point"},MATCH(E2078,{"知识体","知识域","知识区","知识主题","知识点"},0))</f>
        <v>point</v>
      </c>
      <c r="H2078" s="21" t="str">
        <f>INDEX( {"super","just","sub","infras"},MATCH(F2078,{"超","恰","亚","次"},0))</f>
        <v>just</v>
      </c>
      <c r="I2078" s="21">
        <f>MATCH(E2078,{"知识体","知识域","知识区","知识主题","知识点"},0)-1</f>
        <v>4</v>
      </c>
      <c r="J2078" s="21">
        <f>MATCH(F2078,{"超","恰","亚","次"},0)-1</f>
        <v>1</v>
      </c>
      <c r="K2078" s="21" t="str">
        <f t="shared" si="269"/>
        <v>政治</v>
      </c>
      <c r="L2078" s="26" t="s">
        <v>2835</v>
      </c>
      <c r="M2078" s="23"/>
      <c r="N2078" s="23"/>
      <c r="O2078" s="24" t="str">
        <f t="shared" si="263"/>
        <v xml:space="preserve">
  - 
    name:  树立创新意识是唯物辩证法的要求
    title:  树立创新意识是唯物辩证法的要求
    description: 
    koLyro: point
    koLyri:  just
    son: </v>
      </c>
      <c r="P2078" s="27" t="str">
        <f t="shared" si="270"/>
        <v xml:space="preserve">
          - 
            name:  树立创新意识是唯物辩证法的要求
            title:  树立创新意识是唯物辩证法的要求
            description: 
            koLyro: point
            koLyri:  just
            son: </v>
      </c>
    </row>
    <row r="2079" spans="1:16" ht="15" customHeight="1">
      <c r="A2079" s="20">
        <f t="shared" si="264"/>
        <v>5</v>
      </c>
      <c r="B2079" s="21" t="str">
        <f t="shared" si="265"/>
        <v>知识亚点</v>
      </c>
      <c r="C2079" s="21" t="str">
        <f t="shared" si="266"/>
        <v>辩证否定原理</v>
      </c>
      <c r="D2079" s="21" t="str">
        <f>IFERROR(IF(I2079=1,INDEX( {"chinese","english","math","physics","chemistry","biology","politics","history","geography"},MATCH(C2079,{"语文","英语","数学","物理","化学","生物","政治","历史","地理"},0)),IF(I2079=2,INDEX(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2079,{"单项选择","阅读理解","信息匹配","完形填空","短文填空","单句填空","短文改错","单句改错","句型转换","翻译短语","翻译句子","词汇/短语及固搭","完成句子","听力"},0)),"")), "")</f>
        <v/>
      </c>
      <c r="E2079" s="21" t="str">
        <f t="shared" si="267"/>
        <v>知识点</v>
      </c>
      <c r="F2079" s="21" t="str">
        <f t="shared" si="268"/>
        <v>亚</v>
      </c>
      <c r="G2079" s="21" t="str">
        <f>INDEX( {"body","discipline","area","topic","point"},MATCH(E2079,{"知识体","知识域","知识区","知识主题","知识点"},0))</f>
        <v>point</v>
      </c>
      <c r="H2079" s="21" t="str">
        <f>INDEX( {"super","just","sub","infras"},MATCH(F2079,{"超","恰","亚","次"},0))</f>
        <v>sub</v>
      </c>
      <c r="I2079" s="21">
        <f>MATCH(E2079,{"知识体","知识域","知识区","知识主题","知识点"},0)-1</f>
        <v>4</v>
      </c>
      <c r="J2079" s="21">
        <f>MATCH(F2079,{"超","恰","亚","次"},0)-1</f>
        <v>2</v>
      </c>
      <c r="K2079" s="21" t="str">
        <f t="shared" si="269"/>
        <v>政治</v>
      </c>
      <c r="L2079" s="26" t="s">
        <v>2836</v>
      </c>
      <c r="M2079" s="23"/>
      <c r="N2079" s="23"/>
      <c r="O2079" s="24" t="str">
        <f t="shared" si="263"/>
        <v xml:space="preserve">
  - 
    name:  辩证否定原理
    title:  辩证否定原理
    description: 
    koLyro: point
    koLyri:  sub
    son: </v>
      </c>
      <c r="P2079" s="27" t="str">
        <f t="shared" si="270"/>
        <v xml:space="preserve">
            - 
              name:  辩证否定原理
              title:  辩证否定原理
              description: 
              koLyro: point
              koLyri:  sub
              son: </v>
      </c>
    </row>
    <row r="2080" spans="1:16" ht="15" customHeight="1">
      <c r="A2080" s="20">
        <f t="shared" si="264"/>
        <v>5</v>
      </c>
      <c r="B2080" s="21" t="str">
        <f t="shared" si="265"/>
        <v>知识亚点</v>
      </c>
      <c r="C2080" s="21" t="str">
        <f t="shared" si="266"/>
        <v>坚持辩证的否定观，树立创新意识</v>
      </c>
      <c r="D2080" s="21" t="str">
        <f>IFERROR(IF(I2080=1,INDEX( {"chinese","english","math","physics","chemistry","biology","politics","history","geography"},MATCH(C2080,{"语文","英语","数学","物理","化学","生物","政治","历史","地理"},0)),IF(I2080=2,INDEX(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2080,{"单项选择","阅读理解","信息匹配","完形填空","短文填空","单句填空","短文改错","单句改错","句型转换","翻译短语","翻译句子","词汇/短语及固搭","完成句子","听力"},0)),"")), "")</f>
        <v/>
      </c>
      <c r="E2080" s="21" t="str">
        <f t="shared" si="267"/>
        <v>知识点</v>
      </c>
      <c r="F2080" s="21" t="str">
        <f t="shared" si="268"/>
        <v>亚</v>
      </c>
      <c r="G2080" s="21" t="str">
        <f>INDEX( {"body","discipline","area","topic","point"},MATCH(E2080,{"知识体","知识域","知识区","知识主题","知识点"},0))</f>
        <v>point</v>
      </c>
      <c r="H2080" s="21" t="str">
        <f>INDEX( {"super","just","sub","infras"},MATCH(F2080,{"超","恰","亚","次"},0))</f>
        <v>sub</v>
      </c>
      <c r="I2080" s="21">
        <f>MATCH(E2080,{"知识体","知识域","知识区","知识主题","知识点"},0)-1</f>
        <v>4</v>
      </c>
      <c r="J2080" s="21">
        <f>MATCH(F2080,{"超","恰","亚","次"},0)-1</f>
        <v>2</v>
      </c>
      <c r="K2080" s="21" t="str">
        <f t="shared" si="269"/>
        <v>政治</v>
      </c>
      <c r="L2080" s="26" t="s">
        <v>2837</v>
      </c>
      <c r="M2080" s="23"/>
      <c r="N2080" s="23"/>
      <c r="O2080" s="24" t="str">
        <f t="shared" ref="O2080:O2143" si="271">SUBSTITUTE(SUBSTITUTE(SUBSTITUTE(SUBSTITUTE($O$1,"NAME",IF(D2080="",C2080,D2080)),"TITLE",C2080),"KO_LYRO",G2080),"KO_LYRI",H2080)</f>
        <v xml:space="preserve">
  - 
    name:  坚持辩证的否定观，树立创新意识
    title:  坚持辩证的否定观，树立创新意识
    description: 
    koLyro: point
    koLyri:  sub
    son: </v>
      </c>
      <c r="P2080" s="27" t="str">
        <f t="shared" si="270"/>
        <v xml:space="preserve">
            - 
              name:  坚持辩证的否定观，树立创新意识
              title:  坚持辩证的否定观，树立创新意识
              description: 
              koLyro: point
              koLyri:  sub
              son: </v>
      </c>
    </row>
    <row r="2081" spans="1:16" ht="15" customHeight="1">
      <c r="A2081" s="20">
        <f t="shared" si="264"/>
        <v>5</v>
      </c>
      <c r="B2081" s="21" t="str">
        <f t="shared" si="265"/>
        <v>知识亚点</v>
      </c>
      <c r="C2081" s="21" t="str">
        <f t="shared" si="266"/>
        <v>树立创新意识的哲学依据</v>
      </c>
      <c r="D2081" s="21" t="str">
        <f>IFERROR(IF(I2081=1,INDEX( {"chinese","english","math","physics","chemistry","biology","politics","history","geography"},MATCH(C2081,{"语文","英语","数学","物理","化学","生物","政治","历史","地理"},0)),IF(I2081=2,INDEX(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2081,{"单项选择","阅读理解","信息匹配","完形填空","短文填空","单句填空","短文改错","单句改错","句型转换","翻译短语","翻译句子","词汇/短语及固搭","完成句子","听力"},0)),"")), "")</f>
        <v/>
      </c>
      <c r="E2081" s="21" t="str">
        <f t="shared" si="267"/>
        <v>知识点</v>
      </c>
      <c r="F2081" s="21" t="str">
        <f t="shared" si="268"/>
        <v>亚</v>
      </c>
      <c r="G2081" s="21" t="str">
        <f>INDEX( {"body","discipline","area","topic","point"},MATCH(E2081,{"知识体","知识域","知识区","知识主题","知识点"},0))</f>
        <v>point</v>
      </c>
      <c r="H2081" s="21" t="str">
        <f>INDEX( {"super","just","sub","infras"},MATCH(F2081,{"超","恰","亚","次"},0))</f>
        <v>sub</v>
      </c>
      <c r="I2081" s="21">
        <f>MATCH(E2081,{"知识体","知识域","知识区","知识主题","知识点"},0)-1</f>
        <v>4</v>
      </c>
      <c r="J2081" s="21">
        <f>MATCH(F2081,{"超","恰","亚","次"},0)-1</f>
        <v>2</v>
      </c>
      <c r="K2081" s="21" t="str">
        <f t="shared" si="269"/>
        <v>政治</v>
      </c>
      <c r="L2081" s="26" t="s">
        <v>2838</v>
      </c>
      <c r="M2081" s="23"/>
      <c r="N2081" s="23"/>
      <c r="O2081" s="24" t="str">
        <f t="shared" si="271"/>
        <v xml:space="preserve">
  - 
    name:  树立创新意识的哲学依据
    title:  树立创新意识的哲学依据
    description: 
    koLyro: point
    koLyri:  sub
    son: </v>
      </c>
      <c r="P2081" s="27" t="str">
        <f t="shared" si="270"/>
        <v xml:space="preserve">
            - 
              name:  树立创新意识的哲学依据
              title:  树立创新意识的哲学依据
              description: 
              koLyro: point
              koLyri:  sub
              son: </v>
      </c>
    </row>
    <row r="2082" spans="1:16" ht="15" customHeight="1">
      <c r="A2082" s="20">
        <f t="shared" si="264"/>
        <v>4</v>
      </c>
      <c r="B2082" s="21" t="str">
        <f t="shared" si="265"/>
        <v>知识点</v>
      </c>
      <c r="C2082" s="21" t="str">
        <f t="shared" si="266"/>
        <v>创新是民族进步的灵魂</v>
      </c>
      <c r="D2082" s="21" t="str">
        <f>IFERROR(IF(I2082=1,INDEX( {"chinese","english","math","physics","chemistry","biology","politics","history","geography"},MATCH(C2082,{"语文","英语","数学","物理","化学","生物","政治","历史","地理"},0)),IF(I2082=2,INDEX(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2082,{"单项选择","阅读理解","信息匹配","完形填空","短文填空","单句填空","短文改错","单句改错","句型转换","翻译短语","翻译句子","词汇/短语及固搭","完成句子","听力"},0)),"")), "")</f>
        <v/>
      </c>
      <c r="E2082" s="21" t="str">
        <f t="shared" si="267"/>
        <v>知识点</v>
      </c>
      <c r="F2082" s="21" t="str">
        <f t="shared" si="268"/>
        <v>恰</v>
      </c>
      <c r="G2082" s="21" t="str">
        <f>INDEX( {"body","discipline","area","topic","point"},MATCH(E2082,{"知识体","知识域","知识区","知识主题","知识点"},0))</f>
        <v>point</v>
      </c>
      <c r="H2082" s="21" t="str">
        <f>INDEX( {"super","just","sub","infras"},MATCH(F2082,{"超","恰","亚","次"},0))</f>
        <v>just</v>
      </c>
      <c r="I2082" s="21">
        <f>MATCH(E2082,{"知识体","知识域","知识区","知识主题","知识点"},0)-1</f>
        <v>4</v>
      </c>
      <c r="J2082" s="21">
        <f>MATCH(F2082,{"超","恰","亚","次"},0)-1</f>
        <v>1</v>
      </c>
      <c r="K2082" s="21" t="str">
        <f t="shared" si="269"/>
        <v>政治</v>
      </c>
      <c r="L2082" s="26" t="s">
        <v>2839</v>
      </c>
      <c r="M2082" s="23"/>
      <c r="N2082" s="23"/>
      <c r="O2082" s="24" t="str">
        <f t="shared" si="271"/>
        <v xml:space="preserve">
  - 
    name:  创新是民族进步的灵魂
    title:  创新是民族进步的灵魂
    description: 
    koLyro: point
    koLyri:  just
    son: </v>
      </c>
      <c r="P2082" s="27" t="str">
        <f t="shared" si="270"/>
        <v xml:space="preserve">
          - 
            name:  创新是民族进步的灵魂
            title:  创新是民族进步的灵魂
            description: 
            koLyro: point
            koLyri:  just
            son: </v>
      </c>
    </row>
    <row r="2083" spans="1:16" ht="15" customHeight="1">
      <c r="A2083" s="20">
        <f t="shared" si="264"/>
        <v>3</v>
      </c>
      <c r="B2083" s="21" t="str">
        <f t="shared" si="265"/>
        <v>知识主题</v>
      </c>
      <c r="C2083" s="21" t="str">
        <f t="shared" si="266"/>
        <v>综合探究：坚持唯物辩证法 反对形而上学</v>
      </c>
      <c r="D2083" s="21" t="str">
        <f>IFERROR(IF(I2083=1,INDEX( {"chinese","english","math","physics","chemistry","biology","politics","history","geography"},MATCH(C2083,{"语文","英语","数学","物理","化学","生物","政治","历史","地理"},0)),IF(I2083=2,INDEX(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2083,{"单项选择","阅读理解","信息匹配","完形填空","短文填空","单句填空","短文改错","单句改错","句型转换","翻译短语","翻译句子","词汇/短语及固搭","完成句子","听力"},0)),"")), "")</f>
        <v/>
      </c>
      <c r="E2083" s="21" t="str">
        <f t="shared" si="267"/>
        <v>知识主题</v>
      </c>
      <c r="F2083" s="21" t="str">
        <f t="shared" si="268"/>
        <v>恰</v>
      </c>
      <c r="G2083" s="21" t="str">
        <f>INDEX( {"body","discipline","area","topic","point"},MATCH(E2083,{"知识体","知识域","知识区","知识主题","知识点"},0))</f>
        <v>topic</v>
      </c>
      <c r="H2083" s="21" t="str">
        <f>INDEX( {"super","just","sub","infras"},MATCH(F2083,{"超","恰","亚","次"},0))</f>
        <v>just</v>
      </c>
      <c r="I2083" s="21">
        <f>MATCH(E2083,{"知识体","知识域","知识区","知识主题","知识点"},0)-1</f>
        <v>3</v>
      </c>
      <c r="J2083" s="21">
        <f>MATCH(F2083,{"超","恰","亚","次"},0)-1</f>
        <v>1</v>
      </c>
      <c r="K2083" s="21" t="str">
        <f t="shared" si="269"/>
        <v>政治</v>
      </c>
      <c r="L2083" s="26" t="s">
        <v>2840</v>
      </c>
      <c r="M2083" s="23"/>
      <c r="N2083" s="23"/>
      <c r="O2083" s="24" t="str">
        <f t="shared" si="271"/>
        <v xml:space="preserve">
  - 
    name:  综合探究：坚持唯物辩证法 反对形而上学
    title:  综合探究：坚持唯物辩证法 反对形而上学
    description: 
    koLyro: topic
    koLyri:  just
    son: </v>
      </c>
      <c r="P2083" s="27" t="str">
        <f t="shared" si="270"/>
        <v xml:space="preserve">
        - 
          name:  综合探究：坚持唯物辩证法 反对形而上学
          title:  综合探究：坚持唯物辩证法 反对形而上学
          description: 
          koLyro: topic
          koLyri:  just
          son: </v>
      </c>
    </row>
    <row r="2084" spans="1:16" ht="15" customHeight="1">
      <c r="A2084" s="20">
        <f t="shared" si="264"/>
        <v>4</v>
      </c>
      <c r="B2084" s="21" t="str">
        <f t="shared" si="265"/>
        <v>知识点</v>
      </c>
      <c r="C2084" s="21" t="str">
        <f t="shared" si="266"/>
        <v>唯物辩证法与形而上学</v>
      </c>
      <c r="D2084" s="21" t="str">
        <f>IFERROR(IF(I2084=1,INDEX( {"chinese","english","math","physics","chemistry","biology","politics","history","geography"},MATCH(C2084,{"语文","英语","数学","物理","化学","生物","政治","历史","地理"},0)),IF(I2084=2,INDEX(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2084,{"单项选择","阅读理解","信息匹配","完形填空","短文填空","单句填空","短文改错","单句改错","句型转换","翻译短语","翻译句子","词汇/短语及固搭","完成句子","听力"},0)),"")), "")</f>
        <v/>
      </c>
      <c r="E2084" s="21" t="str">
        <f t="shared" si="267"/>
        <v>知识点</v>
      </c>
      <c r="F2084" s="21" t="str">
        <f t="shared" si="268"/>
        <v>恰</v>
      </c>
      <c r="G2084" s="21" t="str">
        <f>INDEX( {"body","discipline","area","topic","point"},MATCH(E2084,{"知识体","知识域","知识区","知识主题","知识点"},0))</f>
        <v>point</v>
      </c>
      <c r="H2084" s="21" t="str">
        <f>INDEX( {"super","just","sub","infras"},MATCH(F2084,{"超","恰","亚","次"},0))</f>
        <v>just</v>
      </c>
      <c r="I2084" s="21">
        <f>MATCH(E2084,{"知识体","知识域","知识区","知识主题","知识点"},0)-1</f>
        <v>4</v>
      </c>
      <c r="J2084" s="21">
        <f>MATCH(F2084,{"超","恰","亚","次"},0)-1</f>
        <v>1</v>
      </c>
      <c r="K2084" s="21" t="str">
        <f t="shared" si="269"/>
        <v>政治</v>
      </c>
      <c r="L2084" s="26" t="s">
        <v>2841</v>
      </c>
      <c r="M2084" s="23"/>
      <c r="N2084" s="23"/>
      <c r="O2084" s="24" t="str">
        <f t="shared" si="271"/>
        <v xml:space="preserve">
  - 
    name:  唯物辩证法与形而上学
    title:  唯物辩证法与形而上学
    description: 
    koLyro: point
    koLyri:  just
    son: </v>
      </c>
      <c r="P2084" s="27" t="str">
        <f t="shared" si="270"/>
        <v xml:space="preserve">
          - 
            name:  唯物辩证法与形而上学
            title:  唯物辩证法与形而上学
            description: 
            koLyro: point
            koLyri:  just
            son: </v>
      </c>
    </row>
    <row r="2085" spans="1:16" ht="15" customHeight="1">
      <c r="A2085" s="20">
        <f t="shared" si="264"/>
        <v>2</v>
      </c>
      <c r="B2085" s="21" t="str">
        <f t="shared" si="265"/>
        <v>知识区</v>
      </c>
      <c r="C2085" s="21" t="str">
        <f t="shared" si="266"/>
        <v>生活与哲学4.认识社会与价值选择</v>
      </c>
      <c r="D2085" s="21" t="str">
        <f>IFERROR(IF(I2085=1,INDEX( {"chinese","english","math","physics","chemistry","biology","politics","history","geography"},MATCH(C2085,{"语文","英语","数学","物理","化学","生物","政治","历史","地理"},0)),IF(I2085=2,INDEX(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2085,{"单项选择","阅读理解","信息匹配","完形填空","短文填空","单句填空","短文改错","单句改错","句型转换","翻译短语","翻译句子","词汇/短语及固搭","完成句子","听力"},0)),"")), "")</f>
        <v/>
      </c>
      <c r="E2085" s="21" t="str">
        <f t="shared" si="267"/>
        <v>知识区</v>
      </c>
      <c r="F2085" s="21" t="str">
        <f t="shared" si="268"/>
        <v>恰</v>
      </c>
      <c r="G2085" s="21" t="str">
        <f>INDEX( {"body","discipline","area","topic","point"},MATCH(E2085,{"知识体","知识域","知识区","知识主题","知识点"},0))</f>
        <v>area</v>
      </c>
      <c r="H2085" s="21" t="str">
        <f>INDEX( {"super","just","sub","infras"},MATCH(F2085,{"超","恰","亚","次"},0))</f>
        <v>just</v>
      </c>
      <c r="I2085" s="21">
        <f>MATCH(E2085,{"知识体","知识域","知识区","知识主题","知识点"},0)-1</f>
        <v>2</v>
      </c>
      <c r="J2085" s="21">
        <f>MATCH(F2085,{"超","恰","亚","次"},0)-1</f>
        <v>1</v>
      </c>
      <c r="K2085" s="21" t="str">
        <f t="shared" si="269"/>
        <v>政治</v>
      </c>
      <c r="L2085" s="26" t="s">
        <v>5165</v>
      </c>
      <c r="M2085" s="23"/>
      <c r="N2085" s="23"/>
      <c r="O2085" s="24" t="str">
        <f t="shared" si="271"/>
        <v xml:space="preserve">
  - 
    name:  生活与哲学4.认识社会与价值选择
    title:  生活与哲学4.认识社会与价值选择
    description: 
    koLyro: area
    koLyri:  just
    son: </v>
      </c>
      <c r="P2085" s="27" t="str">
        <f t="shared" si="270"/>
        <v xml:space="preserve">
      - 
        name:  生活与哲学4.认识社会与价值选择
        title:  生活与哲学4.认识社会与价值选择
        description: 
        koLyro: area
        koLyri:  just
        son: </v>
      </c>
    </row>
    <row r="2086" spans="1:16" ht="15" customHeight="1">
      <c r="A2086" s="20">
        <f t="shared" si="264"/>
        <v>3</v>
      </c>
      <c r="B2086" s="21" t="str">
        <f t="shared" si="265"/>
        <v>知识主题</v>
      </c>
      <c r="C2086" s="21" t="str">
        <f t="shared" si="266"/>
        <v>4.11寻觅社会的真谛</v>
      </c>
      <c r="D2086" s="21" t="str">
        <f>IFERROR(IF(I2086=1,INDEX( {"chinese","english","math","physics","chemistry","biology","politics","history","geography"},MATCH(C2086,{"语文","英语","数学","物理","化学","生物","政治","历史","地理"},0)),IF(I2086=2,INDEX(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2086,{"单项选择","阅读理解","信息匹配","完形填空","短文填空","单句填空","短文改错","单句改错","句型转换","翻译短语","翻译句子","词汇/短语及固搭","完成句子","听力"},0)),"")), "")</f>
        <v/>
      </c>
      <c r="E2086" s="21" t="str">
        <f t="shared" si="267"/>
        <v>知识主题</v>
      </c>
      <c r="F2086" s="21" t="str">
        <f t="shared" si="268"/>
        <v>恰</v>
      </c>
      <c r="G2086" s="21" t="str">
        <f>INDEX( {"body","discipline","area","topic","point"},MATCH(E2086,{"知识体","知识域","知识区","知识主题","知识点"},0))</f>
        <v>topic</v>
      </c>
      <c r="H2086" s="21" t="str">
        <f>INDEX( {"super","just","sub","infras"},MATCH(F2086,{"超","恰","亚","次"},0))</f>
        <v>just</v>
      </c>
      <c r="I2086" s="21">
        <f>MATCH(E2086,{"知识体","知识域","知识区","知识主题","知识点"},0)-1</f>
        <v>3</v>
      </c>
      <c r="J2086" s="21">
        <f>MATCH(F2086,{"超","恰","亚","次"},0)-1</f>
        <v>1</v>
      </c>
      <c r="K2086" s="21" t="str">
        <f t="shared" si="269"/>
        <v>政治</v>
      </c>
      <c r="L2086" s="26" t="s">
        <v>5166</v>
      </c>
      <c r="M2086" s="23"/>
      <c r="N2086" s="23"/>
      <c r="O2086" s="24" t="str">
        <f t="shared" si="271"/>
        <v xml:space="preserve">
  - 
    name:  4.11寻觅社会的真谛
    title:  4.11寻觅社会的真谛
    description: 
    koLyro: topic
    koLyri:  just
    son: </v>
      </c>
      <c r="P2086" s="27" t="str">
        <f t="shared" si="270"/>
        <v xml:space="preserve">
        - 
          name:  4.11寻觅社会的真谛
          title:  4.11寻觅社会的真谛
          description: 
          koLyro: topic
          koLyri:  just
          son: </v>
      </c>
    </row>
    <row r="2087" spans="1:16" ht="15" customHeight="1">
      <c r="A2087" s="20">
        <f t="shared" si="264"/>
        <v>4</v>
      </c>
      <c r="B2087" s="21" t="str">
        <f t="shared" si="265"/>
        <v>知识点</v>
      </c>
      <c r="C2087" s="21" t="str">
        <f t="shared" si="266"/>
        <v>社会发展的规律</v>
      </c>
      <c r="D2087" s="21" t="str">
        <f>IFERROR(IF(I2087=1,INDEX( {"chinese","english","math","physics","chemistry","biology","politics","history","geography"},MATCH(C2087,{"语文","英语","数学","物理","化学","生物","政治","历史","地理"},0)),IF(I2087=2,INDEX(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2087,{"单项选择","阅读理解","信息匹配","完形填空","短文填空","单句填空","短文改错","单句改错","句型转换","翻译短语","翻译句子","词汇/短语及固搭","完成句子","听力"},0)),"")), "")</f>
        <v/>
      </c>
      <c r="E2087" s="21" t="str">
        <f t="shared" si="267"/>
        <v>知识点</v>
      </c>
      <c r="F2087" s="21" t="str">
        <f t="shared" si="268"/>
        <v>恰</v>
      </c>
      <c r="G2087" s="21" t="str">
        <f>INDEX( {"body","discipline","area","topic","point"},MATCH(E2087,{"知识体","知识域","知识区","知识主题","知识点"},0))</f>
        <v>point</v>
      </c>
      <c r="H2087" s="21" t="str">
        <f>INDEX( {"super","just","sub","infras"},MATCH(F2087,{"超","恰","亚","次"},0))</f>
        <v>just</v>
      </c>
      <c r="I2087" s="21">
        <f>MATCH(E2087,{"知识体","知识域","知识区","知识主题","知识点"},0)-1</f>
        <v>4</v>
      </c>
      <c r="J2087" s="21">
        <f>MATCH(F2087,{"超","恰","亚","次"},0)-1</f>
        <v>1</v>
      </c>
      <c r="K2087" s="21" t="str">
        <f t="shared" si="269"/>
        <v>政治</v>
      </c>
      <c r="L2087" s="26" t="s">
        <v>2842</v>
      </c>
      <c r="M2087" s="23"/>
      <c r="N2087" s="23"/>
      <c r="O2087" s="24" t="str">
        <f t="shared" si="271"/>
        <v xml:space="preserve">
  - 
    name:  社会发展的规律
    title:  社会发展的规律
    description: 
    koLyro: point
    koLyri:  just
    son: </v>
      </c>
      <c r="P2087" s="27" t="str">
        <f t="shared" si="270"/>
        <v xml:space="preserve">
          - 
            name:  社会发展的规律
            title:  社会发展的规律
            description: 
            koLyro: point
            koLyri:  just
            son: </v>
      </c>
    </row>
    <row r="2088" spans="1:16" ht="15" customHeight="1">
      <c r="A2088" s="20">
        <f t="shared" si="264"/>
        <v>5</v>
      </c>
      <c r="B2088" s="21" t="str">
        <f t="shared" si="265"/>
        <v>知识亚点</v>
      </c>
      <c r="C2088" s="21" t="str">
        <f t="shared" si="266"/>
        <v>社会存在与社会意识的辩证关系</v>
      </c>
      <c r="D2088" s="21" t="str">
        <f>IFERROR(IF(I2088=1,INDEX( {"chinese","english","math","physics","chemistry","biology","politics","history","geography"},MATCH(C2088,{"语文","英语","数学","物理","化学","生物","政治","历史","地理"},0)),IF(I2088=2,INDEX(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2088,{"单项选择","阅读理解","信息匹配","完形填空","短文填空","单句填空","短文改错","单句改错","句型转换","翻译短语","翻译句子","词汇/短语及固搭","完成句子","听力"},0)),"")), "")</f>
        <v/>
      </c>
      <c r="E2088" s="21" t="str">
        <f t="shared" si="267"/>
        <v>知识点</v>
      </c>
      <c r="F2088" s="21" t="str">
        <f t="shared" si="268"/>
        <v>亚</v>
      </c>
      <c r="G2088" s="21" t="str">
        <f>INDEX( {"body","discipline","area","topic","point"},MATCH(E2088,{"知识体","知识域","知识区","知识主题","知识点"},0))</f>
        <v>point</v>
      </c>
      <c r="H2088" s="21" t="str">
        <f>INDEX( {"super","just","sub","infras"},MATCH(F2088,{"超","恰","亚","次"},0))</f>
        <v>sub</v>
      </c>
      <c r="I2088" s="21">
        <f>MATCH(E2088,{"知识体","知识域","知识区","知识主题","知识点"},0)-1</f>
        <v>4</v>
      </c>
      <c r="J2088" s="21">
        <f>MATCH(F2088,{"超","恰","亚","次"},0)-1</f>
        <v>2</v>
      </c>
      <c r="K2088" s="21" t="str">
        <f t="shared" si="269"/>
        <v>政治</v>
      </c>
      <c r="L2088" s="26" t="s">
        <v>2843</v>
      </c>
      <c r="M2088" s="23"/>
      <c r="N2088" s="23"/>
      <c r="O2088" s="24" t="str">
        <f t="shared" si="271"/>
        <v xml:space="preserve">
  - 
    name:  社会存在与社会意识的辩证关系
    title:  社会存在与社会意识的辩证关系
    description: 
    koLyro: point
    koLyri:  sub
    son: </v>
      </c>
      <c r="P2088" s="27" t="str">
        <f t="shared" si="270"/>
        <v xml:space="preserve">
            - 
              name:  社会存在与社会意识的辩证关系
              title:  社会存在与社会意识的辩证关系
              description: 
              koLyro: point
              koLyri:  sub
              son: </v>
      </c>
    </row>
    <row r="2089" spans="1:16" ht="15" customHeight="1">
      <c r="A2089" s="20">
        <f t="shared" si="264"/>
        <v>5</v>
      </c>
      <c r="B2089" s="21" t="str">
        <f t="shared" si="265"/>
        <v>知识亚点</v>
      </c>
      <c r="C2089" s="21" t="str">
        <f t="shared" si="266"/>
        <v>生产方式是人类社会存在和发展的基础</v>
      </c>
      <c r="D2089" s="21" t="str">
        <f>IFERROR(IF(I2089=1,INDEX( {"chinese","english","math","physics","chemistry","biology","politics","history","geography"},MATCH(C2089,{"语文","英语","数学","物理","化学","生物","政治","历史","地理"},0)),IF(I2089=2,INDEX(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2089,{"单项选择","阅读理解","信息匹配","完形填空","短文填空","单句填空","短文改错","单句改错","句型转换","翻译短语","翻译句子","词汇/短语及固搭","完成句子","听力"},0)),"")), "")</f>
        <v/>
      </c>
      <c r="E2089" s="21" t="str">
        <f t="shared" si="267"/>
        <v>知识点</v>
      </c>
      <c r="F2089" s="21" t="str">
        <f t="shared" si="268"/>
        <v>亚</v>
      </c>
      <c r="G2089" s="21" t="str">
        <f>INDEX( {"body","discipline","area","topic","point"},MATCH(E2089,{"知识体","知识域","知识区","知识主题","知识点"},0))</f>
        <v>point</v>
      </c>
      <c r="H2089" s="21" t="str">
        <f>INDEX( {"super","just","sub","infras"},MATCH(F2089,{"超","恰","亚","次"},0))</f>
        <v>sub</v>
      </c>
      <c r="I2089" s="21">
        <f>MATCH(E2089,{"知识体","知识域","知识区","知识主题","知识点"},0)-1</f>
        <v>4</v>
      </c>
      <c r="J2089" s="21">
        <f>MATCH(F2089,{"超","恰","亚","次"},0)-1</f>
        <v>2</v>
      </c>
      <c r="K2089" s="21" t="str">
        <f t="shared" si="269"/>
        <v>政治</v>
      </c>
      <c r="L2089" s="26" t="s">
        <v>2844</v>
      </c>
      <c r="M2089" s="23"/>
      <c r="N2089" s="23"/>
      <c r="O2089" s="24" t="str">
        <f t="shared" si="271"/>
        <v xml:space="preserve">
  - 
    name:  生产方式是人类社会存在和发展的基础
    title:  生产方式是人类社会存在和发展的基础
    description: 
    koLyro: point
    koLyri:  sub
    son: </v>
      </c>
      <c r="P2089" s="27" t="str">
        <f t="shared" si="270"/>
        <v xml:space="preserve">
            - 
              name:  生产方式是人类社会存在和发展的基础
              title:  生产方式是人类社会存在和发展的基础
              description: 
              koLyro: point
              koLyri:  sub
              son: </v>
      </c>
    </row>
    <row r="2090" spans="1:16" ht="15" customHeight="1">
      <c r="A2090" s="20">
        <f t="shared" si="264"/>
        <v>5</v>
      </c>
      <c r="B2090" s="21" t="str">
        <f t="shared" si="265"/>
        <v>知识亚点</v>
      </c>
      <c r="C2090" s="21" t="str">
        <f t="shared" si="266"/>
        <v>人类社会发展的基本规律和矛盾</v>
      </c>
      <c r="D2090" s="21" t="str">
        <f>IFERROR(IF(I2090=1,INDEX( {"chinese","english","math","physics","chemistry","biology","politics","history","geography"},MATCH(C2090,{"语文","英语","数学","物理","化学","生物","政治","历史","地理"},0)),IF(I2090=2,INDEX(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2090,{"单项选择","阅读理解","信息匹配","完形填空","短文填空","单句填空","短文改错","单句改错","句型转换","翻译短语","翻译句子","词汇/短语及固搭","完成句子","听力"},0)),"")), "")</f>
        <v/>
      </c>
      <c r="E2090" s="21" t="str">
        <f t="shared" si="267"/>
        <v>知识点</v>
      </c>
      <c r="F2090" s="21" t="str">
        <f t="shared" si="268"/>
        <v>亚</v>
      </c>
      <c r="G2090" s="21" t="str">
        <f>INDEX( {"body","discipline","area","topic","point"},MATCH(E2090,{"知识体","知识域","知识区","知识主题","知识点"},0))</f>
        <v>point</v>
      </c>
      <c r="H2090" s="21" t="str">
        <f>INDEX( {"super","just","sub","infras"},MATCH(F2090,{"超","恰","亚","次"},0))</f>
        <v>sub</v>
      </c>
      <c r="I2090" s="21">
        <f>MATCH(E2090,{"知识体","知识域","知识区","知识主题","知识点"},0)-1</f>
        <v>4</v>
      </c>
      <c r="J2090" s="21">
        <f>MATCH(F2090,{"超","恰","亚","次"},0)-1</f>
        <v>2</v>
      </c>
      <c r="K2090" s="21" t="str">
        <f t="shared" si="269"/>
        <v>政治</v>
      </c>
      <c r="L2090" s="26" t="s">
        <v>2845</v>
      </c>
      <c r="M2090" s="23"/>
      <c r="N2090" s="23"/>
      <c r="O2090" s="24" t="str">
        <f t="shared" si="271"/>
        <v xml:space="preserve">
  - 
    name:  人类社会发展的基本规律和矛盾
    title:  人类社会发展的基本规律和矛盾
    description: 
    koLyro: point
    koLyri:  sub
    son: </v>
      </c>
      <c r="P2090" s="27" t="str">
        <f t="shared" si="270"/>
        <v xml:space="preserve">
            - 
              name:  人类社会发展的基本规律和矛盾
              title:  人类社会发展的基本规律和矛盾
              description: 
              koLyro: point
              koLyri:  sub
              son: </v>
      </c>
    </row>
    <row r="2091" spans="1:16" ht="15" customHeight="1">
      <c r="A2091" s="20">
        <f t="shared" si="264"/>
        <v>5</v>
      </c>
      <c r="B2091" s="21" t="str">
        <f t="shared" si="265"/>
        <v>知识亚点</v>
      </c>
      <c r="C2091" s="21" t="str">
        <f t="shared" si="266"/>
        <v>我国社会主义改革的性质和根本目的</v>
      </c>
      <c r="D2091" s="21" t="str">
        <f>IFERROR(IF(I2091=1,INDEX( {"chinese","english","math","physics","chemistry","biology","politics","history","geography"},MATCH(C2091,{"语文","英语","数学","物理","化学","生物","政治","历史","地理"},0)),IF(I2091=2,INDEX(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2091,{"单项选择","阅读理解","信息匹配","完形填空","短文填空","单句填空","短文改错","单句改错","句型转换","翻译短语","翻译句子","词汇/短语及固搭","完成句子","听力"},0)),"")), "")</f>
        <v/>
      </c>
      <c r="E2091" s="21" t="str">
        <f t="shared" si="267"/>
        <v>知识点</v>
      </c>
      <c r="F2091" s="21" t="str">
        <f t="shared" si="268"/>
        <v>亚</v>
      </c>
      <c r="G2091" s="21" t="str">
        <f>INDEX( {"body","discipline","area","topic","point"},MATCH(E2091,{"知识体","知识域","知识区","知识主题","知识点"},0))</f>
        <v>point</v>
      </c>
      <c r="H2091" s="21" t="str">
        <f>INDEX( {"super","just","sub","infras"},MATCH(F2091,{"超","恰","亚","次"},0))</f>
        <v>sub</v>
      </c>
      <c r="I2091" s="21">
        <f>MATCH(E2091,{"知识体","知识域","知识区","知识主题","知识点"},0)-1</f>
        <v>4</v>
      </c>
      <c r="J2091" s="21">
        <f>MATCH(F2091,{"超","恰","亚","次"},0)-1</f>
        <v>2</v>
      </c>
      <c r="K2091" s="21" t="str">
        <f t="shared" si="269"/>
        <v>政治</v>
      </c>
      <c r="L2091" s="26" t="s">
        <v>2846</v>
      </c>
      <c r="M2091" s="23"/>
      <c r="N2091" s="23"/>
      <c r="O2091" s="24" t="str">
        <f t="shared" si="271"/>
        <v xml:space="preserve">
  - 
    name:  我国社会主义改革的性质和根本目的
    title:  我国社会主义改革的性质和根本目的
    description: 
    koLyro: point
    koLyri:  sub
    son: </v>
      </c>
      <c r="P2091" s="27" t="str">
        <f t="shared" si="270"/>
        <v xml:space="preserve">
            - 
              name:  我国社会主义改革的性质和根本目的
              title:  我国社会主义改革的性质和根本目的
              description: 
              koLyro: point
              koLyri:  sub
              son: </v>
      </c>
    </row>
    <row r="2092" spans="1:16" ht="15" customHeight="1">
      <c r="A2092" s="20">
        <f t="shared" si="264"/>
        <v>4</v>
      </c>
      <c r="B2092" s="21" t="str">
        <f t="shared" si="265"/>
        <v>知识点</v>
      </c>
      <c r="C2092" s="21" t="str">
        <f t="shared" si="266"/>
        <v>社会历史的主体</v>
      </c>
      <c r="D2092" s="21" t="str">
        <f>IFERROR(IF(I2092=1,INDEX( {"chinese","english","math","physics","chemistry","biology","politics","history","geography"},MATCH(C2092,{"语文","英语","数学","物理","化学","生物","政治","历史","地理"},0)),IF(I2092=2,INDEX(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2092,{"单项选择","阅读理解","信息匹配","完形填空","短文填空","单句填空","短文改错","单句改错","句型转换","翻译短语","翻译句子","词汇/短语及固搭","完成句子","听力"},0)),"")), "")</f>
        <v/>
      </c>
      <c r="E2092" s="21" t="str">
        <f t="shared" si="267"/>
        <v>知识点</v>
      </c>
      <c r="F2092" s="21" t="str">
        <f t="shared" si="268"/>
        <v>恰</v>
      </c>
      <c r="G2092" s="21" t="str">
        <f>INDEX( {"body","discipline","area","topic","point"},MATCH(E2092,{"知识体","知识域","知识区","知识主题","知识点"},0))</f>
        <v>point</v>
      </c>
      <c r="H2092" s="21" t="str">
        <f>INDEX( {"super","just","sub","infras"},MATCH(F2092,{"超","恰","亚","次"},0))</f>
        <v>just</v>
      </c>
      <c r="I2092" s="21">
        <f>MATCH(E2092,{"知识体","知识域","知识区","知识主题","知识点"},0)-1</f>
        <v>4</v>
      </c>
      <c r="J2092" s="21">
        <f>MATCH(F2092,{"超","恰","亚","次"},0)-1</f>
        <v>1</v>
      </c>
      <c r="K2092" s="21" t="str">
        <f t="shared" si="269"/>
        <v>政治</v>
      </c>
      <c r="L2092" s="26" t="s">
        <v>2847</v>
      </c>
      <c r="M2092" s="23"/>
      <c r="N2092" s="23"/>
      <c r="O2092" s="24" t="str">
        <f t="shared" si="271"/>
        <v xml:space="preserve">
  - 
    name:  社会历史的主体
    title:  社会历史的主体
    description: 
    koLyro: point
    koLyri:  just
    son: </v>
      </c>
      <c r="P2092" s="27" t="str">
        <f t="shared" si="270"/>
        <v xml:space="preserve">
          - 
            name:  社会历史的主体
            title:  社会历史的主体
            description: 
            koLyro: point
            koLyri:  just
            son: </v>
      </c>
    </row>
    <row r="2093" spans="1:16" ht="15" customHeight="1">
      <c r="A2093" s="20">
        <f t="shared" si="264"/>
        <v>3</v>
      </c>
      <c r="B2093" s="21" t="str">
        <f t="shared" si="265"/>
        <v>知识主题</v>
      </c>
      <c r="C2093" s="21" t="str">
        <f t="shared" si="266"/>
        <v>4.12实现人生的价值</v>
      </c>
      <c r="D2093" s="21" t="str">
        <f>IFERROR(IF(I2093=1,INDEX( {"chinese","english","math","physics","chemistry","biology","politics","history","geography"},MATCH(C2093,{"语文","英语","数学","物理","化学","生物","政治","历史","地理"},0)),IF(I2093=2,INDEX(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2093,{"单项选择","阅读理解","信息匹配","完形填空","短文填空","单句填空","短文改错","单句改错","句型转换","翻译短语","翻译句子","词汇/短语及固搭","完成句子","听力"},0)),"")), "")</f>
        <v/>
      </c>
      <c r="E2093" s="21" t="str">
        <f t="shared" si="267"/>
        <v>知识主题</v>
      </c>
      <c r="F2093" s="21" t="str">
        <f t="shared" si="268"/>
        <v>恰</v>
      </c>
      <c r="G2093" s="21" t="str">
        <f>INDEX( {"body","discipline","area","topic","point"},MATCH(E2093,{"知识体","知识域","知识区","知识主题","知识点"},0))</f>
        <v>topic</v>
      </c>
      <c r="H2093" s="21" t="str">
        <f>INDEX( {"super","just","sub","infras"},MATCH(F2093,{"超","恰","亚","次"},0))</f>
        <v>just</v>
      </c>
      <c r="I2093" s="21">
        <f>MATCH(E2093,{"知识体","知识域","知识区","知识主题","知识点"},0)-1</f>
        <v>3</v>
      </c>
      <c r="J2093" s="21">
        <f>MATCH(F2093,{"超","恰","亚","次"},0)-1</f>
        <v>1</v>
      </c>
      <c r="K2093" s="21" t="str">
        <f t="shared" si="269"/>
        <v>政治</v>
      </c>
      <c r="L2093" s="26" t="s">
        <v>5167</v>
      </c>
      <c r="M2093" s="23"/>
      <c r="N2093" s="23"/>
      <c r="O2093" s="24" t="str">
        <f t="shared" si="271"/>
        <v xml:space="preserve">
  - 
    name:  4.12实现人生的价值
    title:  4.12实现人生的价值
    description: 
    koLyro: topic
    koLyri:  just
    son: </v>
      </c>
      <c r="P2093" s="27" t="str">
        <f t="shared" si="270"/>
        <v xml:space="preserve">
        - 
          name:  4.12实现人生的价值
          title:  4.12实现人生的价值
          description: 
          koLyro: topic
          koLyri:  just
          son: </v>
      </c>
    </row>
    <row r="2094" spans="1:16" ht="15" customHeight="1">
      <c r="A2094" s="20">
        <f t="shared" si="264"/>
        <v>4</v>
      </c>
      <c r="B2094" s="21" t="str">
        <f t="shared" si="265"/>
        <v>知识点</v>
      </c>
      <c r="C2094" s="21" t="str">
        <f t="shared" si="266"/>
        <v>价值与价值观</v>
      </c>
      <c r="D2094" s="21" t="str">
        <f>IFERROR(IF(I2094=1,INDEX( {"chinese","english","math","physics","chemistry","biology","politics","history","geography"},MATCH(C2094,{"语文","英语","数学","物理","化学","生物","政治","历史","地理"},0)),IF(I2094=2,INDEX(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2094,{"单项选择","阅读理解","信息匹配","完形填空","短文填空","单句填空","短文改错","单句改错","句型转换","翻译短语","翻译句子","词汇/短语及固搭","完成句子","听力"},0)),"")), "")</f>
        <v/>
      </c>
      <c r="E2094" s="21" t="str">
        <f t="shared" si="267"/>
        <v>知识点</v>
      </c>
      <c r="F2094" s="21" t="str">
        <f t="shared" si="268"/>
        <v>恰</v>
      </c>
      <c r="G2094" s="21" t="str">
        <f>INDEX( {"body","discipline","area","topic","point"},MATCH(E2094,{"知识体","知识域","知识区","知识主题","知识点"},0))</f>
        <v>point</v>
      </c>
      <c r="H2094" s="21" t="str">
        <f>INDEX( {"super","just","sub","infras"},MATCH(F2094,{"超","恰","亚","次"},0))</f>
        <v>just</v>
      </c>
      <c r="I2094" s="21">
        <f>MATCH(E2094,{"知识体","知识域","知识区","知识主题","知识点"},0)-1</f>
        <v>4</v>
      </c>
      <c r="J2094" s="21">
        <f>MATCH(F2094,{"超","恰","亚","次"},0)-1</f>
        <v>1</v>
      </c>
      <c r="K2094" s="21" t="str">
        <f t="shared" si="269"/>
        <v>政治</v>
      </c>
      <c r="L2094" s="26" t="s">
        <v>2848</v>
      </c>
      <c r="M2094" s="23"/>
      <c r="N2094" s="23"/>
      <c r="O2094" s="24" t="str">
        <f t="shared" si="271"/>
        <v xml:space="preserve">
  - 
    name:  价值与价值观
    title:  价值与价值观
    description: 
    koLyro: point
    koLyri:  just
    son: </v>
      </c>
      <c r="P2094" s="27" t="str">
        <f t="shared" si="270"/>
        <v xml:space="preserve">
          - 
            name:  价值与价值观
            title:  价值与价值观
            description: 
            koLyro: point
            koLyri:  just
            son: </v>
      </c>
    </row>
    <row r="2095" spans="1:16" ht="15" customHeight="1">
      <c r="A2095" s="20">
        <f t="shared" si="264"/>
        <v>5</v>
      </c>
      <c r="B2095" s="21" t="str">
        <f t="shared" si="265"/>
        <v>知识亚点</v>
      </c>
      <c r="C2095" s="21" t="str">
        <f t="shared" si="266"/>
        <v>价值、人的价值的内涵与评价</v>
      </c>
      <c r="D2095" s="21" t="str">
        <f>IFERROR(IF(I2095=1,INDEX( {"chinese","english","math","physics","chemistry","biology","politics","history","geography"},MATCH(C2095,{"语文","英语","数学","物理","化学","生物","政治","历史","地理"},0)),IF(I2095=2,INDEX(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2095,{"单项选择","阅读理解","信息匹配","完形填空","短文填空","单句填空","短文改错","单句改错","句型转换","翻译短语","翻译句子","词汇/短语及固搭","完成句子","听力"},0)),"")), "")</f>
        <v/>
      </c>
      <c r="E2095" s="21" t="str">
        <f t="shared" si="267"/>
        <v>知识点</v>
      </c>
      <c r="F2095" s="21" t="str">
        <f t="shared" si="268"/>
        <v>亚</v>
      </c>
      <c r="G2095" s="21" t="str">
        <f>INDEX( {"body","discipline","area","topic","point"},MATCH(E2095,{"知识体","知识域","知识区","知识主题","知识点"},0))</f>
        <v>point</v>
      </c>
      <c r="H2095" s="21" t="str">
        <f>INDEX( {"super","just","sub","infras"},MATCH(F2095,{"超","恰","亚","次"},0))</f>
        <v>sub</v>
      </c>
      <c r="I2095" s="21">
        <f>MATCH(E2095,{"知识体","知识域","知识区","知识主题","知识点"},0)-1</f>
        <v>4</v>
      </c>
      <c r="J2095" s="21">
        <f>MATCH(F2095,{"超","恰","亚","次"},0)-1</f>
        <v>2</v>
      </c>
      <c r="K2095" s="21" t="str">
        <f t="shared" si="269"/>
        <v>政治</v>
      </c>
      <c r="L2095" s="26" t="s">
        <v>2849</v>
      </c>
      <c r="M2095" s="23"/>
      <c r="N2095" s="23"/>
      <c r="O2095" s="24" t="str">
        <f t="shared" si="271"/>
        <v xml:space="preserve">
  - 
    name:  价值、人的价值的内涵与评价
    title:  价值、人的价值的内涵与评价
    description: 
    koLyro: point
    koLyri:  sub
    son: </v>
      </c>
      <c r="P2095" s="27" t="str">
        <f t="shared" si="270"/>
        <v xml:space="preserve">
            - 
              name:  价值、人的价值的内涵与评价
              title:  价值、人的价值的内涵与评价
              description: 
              koLyro: point
              koLyri:  sub
              son: </v>
      </c>
    </row>
    <row r="2096" spans="1:16" ht="15" customHeight="1">
      <c r="A2096" s="20">
        <f t="shared" si="264"/>
        <v>5</v>
      </c>
      <c r="B2096" s="21" t="str">
        <f t="shared" si="265"/>
        <v>知识亚点</v>
      </c>
      <c r="C2096" s="21" t="str">
        <f t="shared" si="266"/>
        <v>价值观的导向作用原理</v>
      </c>
      <c r="D2096" s="21" t="str">
        <f>IFERROR(IF(I2096=1,INDEX( {"chinese","english","math","physics","chemistry","biology","politics","history","geography"},MATCH(C2096,{"语文","英语","数学","物理","化学","生物","政治","历史","地理"},0)),IF(I2096=2,INDEX(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2096,{"单项选择","阅读理解","信息匹配","完形填空","短文填空","单句填空","短文改错","单句改错","句型转换","翻译短语","翻译句子","词汇/短语及固搭","完成句子","听力"},0)),"")), "")</f>
        <v/>
      </c>
      <c r="E2096" s="21" t="str">
        <f t="shared" si="267"/>
        <v>知识点</v>
      </c>
      <c r="F2096" s="21" t="str">
        <f t="shared" si="268"/>
        <v>亚</v>
      </c>
      <c r="G2096" s="21" t="str">
        <f>INDEX( {"body","discipline","area","topic","point"},MATCH(E2096,{"知识体","知识域","知识区","知识主题","知识点"},0))</f>
        <v>point</v>
      </c>
      <c r="H2096" s="21" t="str">
        <f>INDEX( {"super","just","sub","infras"},MATCH(F2096,{"超","恰","亚","次"},0))</f>
        <v>sub</v>
      </c>
      <c r="I2096" s="21">
        <f>MATCH(E2096,{"知识体","知识域","知识区","知识主题","知识点"},0)-1</f>
        <v>4</v>
      </c>
      <c r="J2096" s="21">
        <f>MATCH(F2096,{"超","恰","亚","次"},0)-1</f>
        <v>2</v>
      </c>
      <c r="K2096" s="21" t="str">
        <f t="shared" si="269"/>
        <v>政治</v>
      </c>
      <c r="L2096" s="26" t="s">
        <v>2850</v>
      </c>
      <c r="M2096" s="23"/>
      <c r="N2096" s="23"/>
      <c r="O2096" s="24" t="str">
        <f t="shared" si="271"/>
        <v xml:space="preserve">
  - 
    name:  价值观的导向作用原理
    title:  价值观的导向作用原理
    description: 
    koLyro: point
    koLyri:  sub
    son: </v>
      </c>
      <c r="P2096" s="27" t="str">
        <f t="shared" si="270"/>
        <v xml:space="preserve">
            - 
              name:  价值观的导向作用原理
              title:  价值观的导向作用原理
              description: 
              koLyro: point
              koLyri:  sub
              son: </v>
      </c>
    </row>
    <row r="2097" spans="1:41" ht="15" customHeight="1">
      <c r="A2097" s="20">
        <f t="shared" si="264"/>
        <v>4</v>
      </c>
      <c r="B2097" s="21" t="str">
        <f t="shared" si="265"/>
        <v>知识点</v>
      </c>
      <c r="C2097" s="21" t="str">
        <f t="shared" si="266"/>
        <v>价值判断与价值选择</v>
      </c>
      <c r="D2097" s="21" t="str">
        <f>IFERROR(IF(I2097=1,INDEX( {"chinese","english","math","physics","chemistry","biology","politics","history","geography"},MATCH(C2097,{"语文","英语","数学","物理","化学","生物","政治","历史","地理"},0)),IF(I2097=2,INDEX(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2097,{"单项选择","阅读理解","信息匹配","完形填空","短文填空","单句填空","短文改错","单句改错","句型转换","翻译短语","翻译句子","词汇/短语及固搭","完成句子","听力"},0)),"")), "")</f>
        <v/>
      </c>
      <c r="E2097" s="21" t="str">
        <f t="shared" si="267"/>
        <v>知识点</v>
      </c>
      <c r="F2097" s="21" t="str">
        <f t="shared" si="268"/>
        <v>恰</v>
      </c>
      <c r="G2097" s="21" t="str">
        <f>INDEX( {"body","discipline","area","topic","point"},MATCH(E2097,{"知识体","知识域","知识区","知识主题","知识点"},0))</f>
        <v>point</v>
      </c>
      <c r="H2097" s="21" t="str">
        <f>INDEX( {"super","just","sub","infras"},MATCH(F2097,{"超","恰","亚","次"},0))</f>
        <v>just</v>
      </c>
      <c r="I2097" s="21">
        <f>MATCH(E2097,{"知识体","知识域","知识区","知识主题","知识点"},0)-1</f>
        <v>4</v>
      </c>
      <c r="J2097" s="21">
        <f>MATCH(F2097,{"超","恰","亚","次"},0)-1</f>
        <v>1</v>
      </c>
      <c r="K2097" s="21" t="str">
        <f t="shared" si="269"/>
        <v>政治</v>
      </c>
      <c r="L2097" s="26" t="s">
        <v>2851</v>
      </c>
      <c r="M2097" s="23"/>
      <c r="N2097" s="23"/>
      <c r="O2097" s="24" t="str">
        <f t="shared" si="271"/>
        <v xml:space="preserve">
  - 
    name:  价值判断与价值选择
    title:  价值判断与价值选择
    description: 
    koLyro: point
    koLyri:  just
    son: </v>
      </c>
      <c r="P2097" s="27" t="str">
        <f t="shared" si="270"/>
        <v xml:space="preserve">
          - 
            name:  价值判断与价值选择
            title:  价值判断与价值选择
            description: 
            koLyro: point
            koLyri:  just
            son: </v>
      </c>
    </row>
    <row r="2098" spans="1:41" ht="15" customHeight="1">
      <c r="A2098" s="20">
        <f t="shared" si="264"/>
        <v>5</v>
      </c>
      <c r="B2098" s="21" t="str">
        <f t="shared" si="265"/>
        <v>知识亚点</v>
      </c>
      <c r="C2098" s="21" t="str">
        <f t="shared" si="266"/>
        <v>价值判断和价值选择的客观依据</v>
      </c>
      <c r="D2098" s="21" t="str">
        <f>IFERROR(IF(I2098=1,INDEX( {"chinese","english","math","physics","chemistry","biology","politics","history","geography"},MATCH(C2098,{"语文","英语","数学","物理","化学","生物","政治","历史","地理"},0)),IF(I2098=2,INDEX(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2098,{"单项选择","阅读理解","信息匹配","完形填空","短文填空","单句填空","短文改错","单句改错","句型转换","翻译短语","翻译句子","词汇/短语及固搭","完成句子","听力"},0)),"")), "")</f>
        <v/>
      </c>
      <c r="E2098" s="21" t="str">
        <f t="shared" si="267"/>
        <v>知识点</v>
      </c>
      <c r="F2098" s="21" t="str">
        <f t="shared" si="268"/>
        <v>亚</v>
      </c>
      <c r="G2098" s="21" t="str">
        <f>INDEX( {"body","discipline","area","topic","point"},MATCH(E2098,{"知识体","知识域","知识区","知识主题","知识点"},0))</f>
        <v>point</v>
      </c>
      <c r="H2098" s="21" t="str">
        <f>INDEX( {"super","just","sub","infras"},MATCH(F2098,{"超","恰","亚","次"},0))</f>
        <v>sub</v>
      </c>
      <c r="I2098" s="21">
        <f>MATCH(E2098,{"知识体","知识域","知识区","知识主题","知识点"},0)-1</f>
        <v>4</v>
      </c>
      <c r="J2098" s="21">
        <f>MATCH(F2098,{"超","恰","亚","次"},0)-1</f>
        <v>2</v>
      </c>
      <c r="K2098" s="21" t="str">
        <f t="shared" si="269"/>
        <v>政治</v>
      </c>
      <c r="L2098" s="26" t="s">
        <v>2852</v>
      </c>
      <c r="M2098" s="23"/>
      <c r="N2098" s="23"/>
      <c r="O2098" s="24" t="str">
        <f t="shared" si="271"/>
        <v xml:space="preserve">
  - 
    name:  价值判断和价值选择的客观依据
    title:  价值判断和价值选择的客观依据
    description: 
    koLyro: point
    koLyri:  sub
    son: </v>
      </c>
      <c r="P2098" s="27" t="str">
        <f t="shared" si="270"/>
        <v xml:space="preserve">
            - 
              name:  价值判断和价值选择的客观依据
              title:  价值判断和价值选择的客观依据
              description: 
              koLyro: point
              koLyri:  sub
              son: </v>
      </c>
    </row>
    <row r="2099" spans="1:41" ht="15" customHeight="1">
      <c r="A2099" s="20">
        <f t="shared" si="264"/>
        <v>5</v>
      </c>
      <c r="B2099" s="21" t="str">
        <f t="shared" si="265"/>
        <v>知识亚点</v>
      </c>
      <c r="C2099" s="21" t="str">
        <f t="shared" si="266"/>
        <v>价值判断和价值选择的特点</v>
      </c>
      <c r="D2099" s="21" t="str">
        <f>IFERROR(IF(I2099=1,INDEX( {"chinese","english","math","physics","chemistry","biology","politics","history","geography"},MATCH(C2099,{"语文","英语","数学","物理","化学","生物","政治","历史","地理"},0)),IF(I2099=2,INDEX(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2099,{"单项选择","阅读理解","信息匹配","完形填空","短文填空","单句填空","短文改错","单句改错","句型转换","翻译短语","翻译句子","词汇/短语及固搭","完成句子","听力"},0)),"")), "")</f>
        <v/>
      </c>
      <c r="E2099" s="21" t="str">
        <f t="shared" si="267"/>
        <v>知识点</v>
      </c>
      <c r="F2099" s="21" t="str">
        <f t="shared" si="268"/>
        <v>亚</v>
      </c>
      <c r="G2099" s="21" t="str">
        <f>INDEX( {"body","discipline","area","topic","point"},MATCH(E2099,{"知识体","知识域","知识区","知识主题","知识点"},0))</f>
        <v>point</v>
      </c>
      <c r="H2099" s="21" t="str">
        <f>INDEX( {"super","just","sub","infras"},MATCH(F2099,{"超","恰","亚","次"},0))</f>
        <v>sub</v>
      </c>
      <c r="I2099" s="21">
        <f>MATCH(E2099,{"知识体","知识域","知识区","知识主题","知识点"},0)-1</f>
        <v>4</v>
      </c>
      <c r="J2099" s="21">
        <f>MATCH(F2099,{"超","恰","亚","次"},0)-1</f>
        <v>2</v>
      </c>
      <c r="K2099" s="21" t="str">
        <f t="shared" si="269"/>
        <v>政治</v>
      </c>
      <c r="L2099" s="26" t="s">
        <v>2853</v>
      </c>
      <c r="M2099" s="23"/>
      <c r="N2099" s="23"/>
      <c r="O2099" s="24" t="str">
        <f t="shared" si="271"/>
        <v xml:space="preserve">
  - 
    name:  价值判断和价值选择的特点
    title:  价值判断和价值选择的特点
    description: 
    koLyro: point
    koLyri:  sub
    son: </v>
      </c>
      <c r="P2099" s="27" t="str">
        <f t="shared" si="270"/>
        <v xml:space="preserve">
            - 
              name:  价值判断和价值选择的特点
              title:  价值判断和价值选择的特点
              description: 
              koLyro: point
              koLyri:  sub
              son: </v>
      </c>
    </row>
    <row r="2100" spans="1:41" ht="15" customHeight="1">
      <c r="A2100" s="20">
        <f t="shared" si="264"/>
        <v>5</v>
      </c>
      <c r="B2100" s="21" t="str">
        <f t="shared" si="265"/>
        <v>知识亚点</v>
      </c>
      <c r="C2100" s="21" t="str">
        <f t="shared" si="266"/>
        <v>价值冲突与评价标准</v>
      </c>
      <c r="D2100" s="21" t="str">
        <f>IFERROR(IF(I2100=1,INDEX( {"chinese","english","math","physics","chemistry","biology","politics","history","geography"},MATCH(C2100,{"语文","英语","数学","物理","化学","生物","政治","历史","地理"},0)),IF(I2100=2,INDEX(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2100,{"单项选择","阅读理解","信息匹配","完形填空","短文填空","单句填空","短文改错","单句改错","句型转换","翻译短语","翻译句子","词汇/短语及固搭","完成句子","听力"},0)),"")), "")</f>
        <v/>
      </c>
      <c r="E2100" s="21" t="str">
        <f t="shared" si="267"/>
        <v>知识点</v>
      </c>
      <c r="F2100" s="21" t="str">
        <f t="shared" si="268"/>
        <v>亚</v>
      </c>
      <c r="G2100" s="21" t="str">
        <f>INDEX( {"body","discipline","area","topic","point"},MATCH(E2100,{"知识体","知识域","知识区","知识主题","知识点"},0))</f>
        <v>point</v>
      </c>
      <c r="H2100" s="21" t="str">
        <f>INDEX( {"super","just","sub","infras"},MATCH(F2100,{"超","恰","亚","次"},0))</f>
        <v>sub</v>
      </c>
      <c r="I2100" s="21">
        <f>MATCH(E2100,{"知识体","知识域","知识区","知识主题","知识点"},0)-1</f>
        <v>4</v>
      </c>
      <c r="J2100" s="21">
        <f>MATCH(F2100,{"超","恰","亚","次"},0)-1</f>
        <v>2</v>
      </c>
      <c r="K2100" s="21" t="str">
        <f t="shared" si="269"/>
        <v>政治</v>
      </c>
      <c r="L2100" s="26" t="s">
        <v>2854</v>
      </c>
      <c r="M2100" s="23"/>
      <c r="N2100" s="23"/>
      <c r="O2100" s="24" t="str">
        <f t="shared" si="271"/>
        <v xml:space="preserve">
  - 
    name:  价值冲突与评价标准
    title:  价值冲突与评价标准
    description: 
    koLyro: point
    koLyri:  sub
    son: </v>
      </c>
      <c r="P2100" s="27" t="str">
        <f t="shared" si="270"/>
        <v xml:space="preserve">
            - 
              name:  价值冲突与评价标准
              title:  价值冲突与评价标准
              description: 
              koLyro: point
              koLyri:  sub
              son: </v>
      </c>
    </row>
    <row r="2101" spans="1:41" ht="15" customHeight="1">
      <c r="A2101" s="20">
        <f t="shared" si="264"/>
        <v>4</v>
      </c>
      <c r="B2101" s="21" t="str">
        <f t="shared" si="265"/>
        <v>知识点</v>
      </c>
      <c r="C2101" s="21" t="str">
        <f t="shared" si="266"/>
        <v>价值的创造与实现</v>
      </c>
      <c r="D2101" s="21" t="str">
        <f>IFERROR(IF(I2101=1,INDEX( {"chinese","english","math","physics","chemistry","biology","politics","history","geography"},MATCH(C2101,{"语文","英语","数学","物理","化学","生物","政治","历史","地理"},0)),IF(I2101=2,INDEX(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2101,{"单项选择","阅读理解","信息匹配","完形填空","短文填空","单句填空","短文改错","单句改错","句型转换","翻译短语","翻译句子","词汇/短语及固搭","完成句子","听力"},0)),"")), "")</f>
        <v/>
      </c>
      <c r="E2101" s="21" t="str">
        <f t="shared" si="267"/>
        <v>知识点</v>
      </c>
      <c r="F2101" s="21" t="str">
        <f t="shared" si="268"/>
        <v>恰</v>
      </c>
      <c r="G2101" s="21" t="str">
        <f>INDEX( {"body","discipline","area","topic","point"},MATCH(E2101,{"知识体","知识域","知识区","知识主题","知识点"},0))</f>
        <v>point</v>
      </c>
      <c r="H2101" s="21" t="str">
        <f>INDEX( {"super","just","sub","infras"},MATCH(F2101,{"超","恰","亚","次"},0))</f>
        <v>just</v>
      </c>
      <c r="I2101" s="21">
        <f>MATCH(E2101,{"知识体","知识域","知识区","知识主题","知识点"},0)-1</f>
        <v>4</v>
      </c>
      <c r="J2101" s="21">
        <f>MATCH(F2101,{"超","恰","亚","次"},0)-1</f>
        <v>1</v>
      </c>
      <c r="K2101" s="21" t="str">
        <f t="shared" si="269"/>
        <v>政治</v>
      </c>
      <c r="L2101" s="26" t="s">
        <v>2855</v>
      </c>
      <c r="M2101" s="23"/>
      <c r="N2101" s="23"/>
      <c r="O2101" s="24" t="str">
        <f t="shared" si="271"/>
        <v xml:space="preserve">
  - 
    name:  价值的创造与实现
    title:  价值的创造与实现
    description: 
    koLyro: point
    koLyri:  just
    son: </v>
      </c>
      <c r="P2101" s="27" t="str">
        <f t="shared" si="270"/>
        <v xml:space="preserve">
          - 
            name:  价值的创造与实现
            title:  价值的创造与实现
            description: 
            koLyro: point
            koLyri:  just
            son: </v>
      </c>
    </row>
    <row r="2102" spans="1:41" ht="15" customHeight="1">
      <c r="A2102" s="20">
        <f t="shared" si="264"/>
        <v>3</v>
      </c>
      <c r="B2102" s="21" t="str">
        <f t="shared" si="265"/>
        <v>知识主题</v>
      </c>
      <c r="C2102" s="21" t="str">
        <f t="shared" si="266"/>
        <v>综合探究：坚定理想 铸就辉煌</v>
      </c>
      <c r="D2102" s="21" t="str">
        <f>IFERROR(IF(I2102=1,INDEX( {"chinese","english","math","physics","chemistry","biology","politics","history","geography"},MATCH(C2102,{"语文","英语","数学","物理","化学","生物","政治","历史","地理"},0)),IF(I2102=2,INDEX(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2102,{"单项选择","阅读理解","信息匹配","完形填空","短文填空","单句填空","短文改错","单句改错","句型转换","翻译短语","翻译句子","词汇/短语及固搭","完成句子","听力"},0)),"")), "")</f>
        <v/>
      </c>
      <c r="E2102" s="21" t="str">
        <f t="shared" si="267"/>
        <v>知识主题</v>
      </c>
      <c r="F2102" s="21" t="str">
        <f t="shared" si="268"/>
        <v>恰</v>
      </c>
      <c r="G2102" s="21" t="str">
        <f>INDEX( {"body","discipline","area","topic","point"},MATCH(E2102,{"知识体","知识域","知识区","知识主题","知识点"},0))</f>
        <v>topic</v>
      </c>
      <c r="H2102" s="21" t="str">
        <f>INDEX( {"super","just","sub","infras"},MATCH(F2102,{"超","恰","亚","次"},0))</f>
        <v>just</v>
      </c>
      <c r="I2102" s="21">
        <f>MATCH(E2102,{"知识体","知识域","知识区","知识主题","知识点"},0)-1</f>
        <v>3</v>
      </c>
      <c r="J2102" s="21">
        <f>MATCH(F2102,{"超","恰","亚","次"},0)-1</f>
        <v>1</v>
      </c>
      <c r="K2102" s="21" t="str">
        <f t="shared" si="269"/>
        <v>政治</v>
      </c>
      <c r="L2102" s="26" t="s">
        <v>2856</v>
      </c>
      <c r="M2102" s="23"/>
      <c r="N2102" s="23"/>
      <c r="O2102" s="24" t="str">
        <f t="shared" si="271"/>
        <v xml:space="preserve">
  - 
    name:  综合探究：坚定理想 铸就辉煌
    title:  综合探究：坚定理想 铸就辉煌
    description: 
    koLyro: topic
    koLyri:  just
    son: </v>
      </c>
      <c r="P2102" s="27" t="str">
        <f t="shared" si="270"/>
        <v xml:space="preserve">
        - 
          name:  综合探究：坚定理想 铸就辉煌
          title:  综合探究：坚定理想 铸就辉煌
          description: 
          koLyro: topic
          koLyri:  just
          son: </v>
      </c>
    </row>
    <row r="2103" spans="1:41" ht="15" customHeight="1">
      <c r="A2103" s="20">
        <f t="shared" si="264"/>
        <v>4</v>
      </c>
      <c r="B2103" s="21" t="str">
        <f t="shared" si="265"/>
        <v>知识点</v>
      </c>
      <c r="C2103" s="21" t="str">
        <f t="shared" si="266"/>
        <v>坚定理想 铸就辉煌</v>
      </c>
      <c r="D2103" s="21" t="str">
        <f>IFERROR(IF(I2103=1,INDEX( {"chinese","english","math","physics","chemistry","biology","politics","history","geography"},MATCH(C2103,{"语文","英语","数学","物理","化学","生物","政治","历史","地理"},0)),IF(I2103=2,INDEX(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2103,{"单项选择","阅读理解","信息匹配","完形填空","短文填空","单句填空","短文改错","单句改错","句型转换","翻译短语","翻译句子","词汇/短语及固搭","完成句子","听力"},0)),"")), "")</f>
        <v/>
      </c>
      <c r="E2103" s="21" t="str">
        <f t="shared" si="267"/>
        <v>知识点</v>
      </c>
      <c r="F2103" s="21" t="str">
        <f t="shared" si="268"/>
        <v>恰</v>
      </c>
      <c r="G2103" s="21" t="str">
        <f>INDEX( {"body","discipline","area","topic","point"},MATCH(E2103,{"知识体","知识域","知识区","知识主题","知识点"},0))</f>
        <v>point</v>
      </c>
      <c r="H2103" s="21" t="str">
        <f>INDEX( {"super","just","sub","infras"},MATCH(F2103,{"超","恰","亚","次"},0))</f>
        <v>just</v>
      </c>
      <c r="I2103" s="21">
        <f>MATCH(E2103,{"知识体","知识域","知识区","知识主题","知识点"},0)-1</f>
        <v>4</v>
      </c>
      <c r="J2103" s="21">
        <f>MATCH(F2103,{"超","恰","亚","次"},0)-1</f>
        <v>1</v>
      </c>
      <c r="K2103" s="21" t="str">
        <f t="shared" si="269"/>
        <v>政治</v>
      </c>
      <c r="L2103" s="26" t="s">
        <v>2857</v>
      </c>
      <c r="M2103" s="23"/>
      <c r="N2103" s="23"/>
      <c r="O2103" s="24" t="str">
        <f t="shared" si="271"/>
        <v xml:space="preserve">
  - 
    name:  坚定理想 铸就辉煌
    title:  坚定理想 铸就辉煌
    description: 
    koLyro: point
    koLyri:  just
    son: </v>
      </c>
      <c r="P2103" s="27" t="str">
        <f t="shared" si="270"/>
        <v xml:space="preserve">
          - 
            name:  坚定理想 铸就辉煌
            title:  坚定理想 铸就辉煌
            description: 
            koLyro: point
            koLyri:  just
            son: </v>
      </c>
    </row>
    <row r="2104" spans="1:41" s="6" customFormat="1" ht="15" customHeight="1">
      <c r="A2104" s="20">
        <f t="shared" si="264"/>
        <v>1</v>
      </c>
      <c r="B2104" s="21" t="str">
        <f t="shared" si="265"/>
        <v>知识域</v>
      </c>
      <c r="C2104" s="21" t="str">
        <f t="shared" si="266"/>
        <v>历史</v>
      </c>
      <c r="D2104" s="21" t="str">
        <f>IFERROR(IF(I2104=1,INDEX( {"chinese","english","math","physics","chemistry","biology","politics","history","geography"},MATCH(C2104,{"语文","英语","数学","物理","化学","生物","政治","历史","地理"},0)),IF(I2104=2,INDEX(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2104,{"单项选择","阅读理解","信息匹配","完形填空","短文填空","单句填空","短文改错","单句改错","句型转换","翻译短语","翻译句子","词汇/短语及固搭","完成句子","听力"},0)),"")), "")</f>
        <v>history</v>
      </c>
      <c r="E2104" s="21" t="str">
        <f t="shared" si="267"/>
        <v>知识域</v>
      </c>
      <c r="F2104" s="21" t="str">
        <f t="shared" si="268"/>
        <v>恰</v>
      </c>
      <c r="G2104" s="21" t="str">
        <f>INDEX( {"body","discipline","area","topic","point"},MATCH(E2104,{"知识体","知识域","知识区","知识主题","知识点"},0))</f>
        <v>discipline</v>
      </c>
      <c r="H2104" s="21" t="str">
        <f>INDEX( {"super","just","sub","infras"},MATCH(F2104,{"超","恰","亚","次"},0))</f>
        <v>just</v>
      </c>
      <c r="I2104" s="21">
        <f>MATCH(E2104,{"知识体","知识域","知识区","知识主题","知识点"},0)-1</f>
        <v>1</v>
      </c>
      <c r="J2104" s="21">
        <f>MATCH(F2104,{"超","恰","亚","次"},0)-1</f>
        <v>1</v>
      </c>
      <c r="K2104" s="21" t="str">
        <f t="shared" si="269"/>
        <v>历史</v>
      </c>
      <c r="L2104" s="26" t="s">
        <v>2858</v>
      </c>
      <c r="M2104" s="23"/>
      <c r="N2104" s="23"/>
      <c r="O2104" s="24" t="str">
        <f t="shared" si="271"/>
        <v xml:space="preserve">
  - 
    name:  history
    title:  历史
    description: 
    koLyro: discipline
    koLyri:  just
    son: </v>
      </c>
      <c r="P2104" s="27" t="str">
        <f t="shared" si="270"/>
        <v xml:space="preserve">
    - 
      name:  history
      title:  历史
      description: 
      koLyro: discipline
      koLyri:  just
      son: </v>
      </c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</row>
    <row r="2105" spans="1:41" ht="15" customHeight="1">
      <c r="A2105" s="20">
        <f t="shared" si="264"/>
        <v>2</v>
      </c>
      <c r="B2105" s="21" t="str">
        <f t="shared" si="265"/>
        <v>知识区</v>
      </c>
      <c r="C2105" s="21" t="str">
        <f t="shared" si="266"/>
        <v>必修1</v>
      </c>
      <c r="D2105" s="21" t="str">
        <f>IFERROR(IF(I2105=1,INDEX( {"chinese","english","math","physics","chemistry","biology","politics","history","geography"},MATCH(C2105,{"语文","英语","数学","物理","化学","生物","政治","历史","地理"},0)),IF(I2105=2,INDEX(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2105,{"单项选择","阅读理解","信息匹配","完形填空","短文填空","单句填空","短文改错","单句改错","句型转换","翻译短语","翻译句子","词汇/短语及固搭","完成句子","听力"},0)),"")), "")</f>
        <v/>
      </c>
      <c r="E2105" s="21" t="str">
        <f t="shared" si="267"/>
        <v>知识区</v>
      </c>
      <c r="F2105" s="21" t="str">
        <f t="shared" si="268"/>
        <v>恰</v>
      </c>
      <c r="G2105" s="21" t="str">
        <f>INDEX( {"body","discipline","area","topic","point"},MATCH(E2105,{"知识体","知识域","知识区","知识主题","知识点"},0))</f>
        <v>area</v>
      </c>
      <c r="H2105" s="21" t="str">
        <f>INDEX( {"super","just","sub","infras"},MATCH(F2105,{"超","恰","亚","次"},0))</f>
        <v>just</v>
      </c>
      <c r="I2105" s="21">
        <f>MATCH(E2105,{"知识体","知识域","知识区","知识主题","知识点"},0)-1</f>
        <v>2</v>
      </c>
      <c r="J2105" s="21">
        <f>MATCH(F2105,{"超","恰","亚","次"},0)-1</f>
        <v>1</v>
      </c>
      <c r="K2105" s="21" t="str">
        <f t="shared" si="269"/>
        <v>历史</v>
      </c>
      <c r="L2105" s="26" t="s">
        <v>2859</v>
      </c>
      <c r="M2105" s="23"/>
      <c r="N2105" s="23"/>
      <c r="O2105" s="24" t="str">
        <f t="shared" si="271"/>
        <v xml:space="preserve">
  - 
    name:  必修1
    title:  必修1
    description: 
    koLyro: area
    koLyri:  just
    son: </v>
      </c>
      <c r="P2105" s="27" t="str">
        <f t="shared" si="270"/>
        <v xml:space="preserve">
      - 
        name:  必修1
        title:  必修1
        description: 
        koLyro: area
        koLyri:  just
        son: </v>
      </c>
    </row>
    <row r="2106" spans="1:41" s="6" customFormat="1" ht="15" customHeight="1">
      <c r="A2106" s="20">
        <f t="shared" si="264"/>
        <v>3</v>
      </c>
      <c r="B2106" s="21" t="str">
        <f t="shared" si="265"/>
        <v>知识超主题</v>
      </c>
      <c r="C2106" s="21" t="str">
        <f t="shared" si="266"/>
        <v>一 古代中国的政治制度</v>
      </c>
      <c r="D2106" s="21" t="str">
        <f>IFERROR(IF(I2106=1,INDEX( {"chinese","english","math","physics","chemistry","biology","politics","history","geography"},MATCH(C2106,{"语文","英语","数学","物理","化学","生物","政治","历史","地理"},0)),IF(I2106=2,INDEX(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2106,{"单项选择","阅读理解","信息匹配","完形填空","短文填空","单句填空","短文改错","单句改错","句型转换","翻译短语","翻译句子","词汇/短语及固搭","完成句子","听力"},0)),"")), "")</f>
        <v/>
      </c>
      <c r="E2106" s="21" t="str">
        <f t="shared" si="267"/>
        <v>知识主题</v>
      </c>
      <c r="F2106" s="21" t="str">
        <f t="shared" si="268"/>
        <v>超</v>
      </c>
      <c r="G2106" s="21" t="str">
        <f>INDEX( {"body","discipline","area","topic","point"},MATCH(E2106,{"知识体","知识域","知识区","知识主题","知识点"},0))</f>
        <v>topic</v>
      </c>
      <c r="H2106" s="21" t="str">
        <f>INDEX( {"super","just","sub","infras"},MATCH(F2106,{"超","恰","亚","次"},0))</f>
        <v>super</v>
      </c>
      <c r="I2106" s="21">
        <f>MATCH(E2106,{"知识体","知识域","知识区","知识主题","知识点"},0)-1</f>
        <v>3</v>
      </c>
      <c r="J2106" s="21">
        <f>MATCH(F2106,{"超","恰","亚","次"},0)-1</f>
        <v>0</v>
      </c>
      <c r="K2106" s="21" t="str">
        <f t="shared" si="269"/>
        <v>历史</v>
      </c>
      <c r="L2106" s="26" t="s">
        <v>5368</v>
      </c>
      <c r="M2106" s="23"/>
      <c r="N2106" s="23"/>
      <c r="O2106" s="24" t="str">
        <f t="shared" si="271"/>
        <v xml:space="preserve">
  - 
    name:  一 古代中国的政治制度
    title:  一 古代中国的政治制度
    description: 
    koLyro: topic
    koLyri:  super
    son: </v>
      </c>
      <c r="P2106" s="27" t="str">
        <f t="shared" si="270"/>
        <v xml:space="preserve">
        - 
          name:  一 古代中国的政治制度
          title:  一 古代中国的政治制度
          description: 
          koLyro: topic
          koLyri:  super
          son: </v>
      </c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</row>
    <row r="2107" spans="1:41" ht="15" customHeight="1">
      <c r="A2107" s="20">
        <f t="shared" si="264"/>
        <v>4</v>
      </c>
      <c r="B2107" s="21" t="str">
        <f t="shared" si="265"/>
        <v>知识主题</v>
      </c>
      <c r="C2107" s="21" t="str">
        <f t="shared" si="266"/>
        <v>1 夏、商、西周的政治制度</v>
      </c>
      <c r="D2107" s="21" t="str">
        <f>IFERROR(IF(I2107=1,INDEX( {"chinese","english","math","physics","chemistry","biology","politics","history","geography"},MATCH(C2107,{"语文","英语","数学","物理","化学","生物","政治","历史","地理"},0)),IF(I2107=2,INDEX(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2107,{"单项选择","阅读理解","信息匹配","完形填空","短文填空","单句填空","短文改错","单句改错","句型转换","翻译短语","翻译句子","词汇/短语及固搭","完成句子","听力"},0)),"")), "")</f>
        <v/>
      </c>
      <c r="E2107" s="21" t="str">
        <f t="shared" si="267"/>
        <v>知识主题</v>
      </c>
      <c r="F2107" s="21" t="str">
        <f t="shared" si="268"/>
        <v>恰</v>
      </c>
      <c r="G2107" s="21" t="str">
        <f>INDEX( {"body","discipline","area","topic","point"},MATCH(E2107,{"知识体","知识域","知识区","知识主题","知识点"},0))</f>
        <v>topic</v>
      </c>
      <c r="H2107" s="21" t="str">
        <f>INDEX( {"super","just","sub","infras"},MATCH(F2107,{"超","恰","亚","次"},0))</f>
        <v>just</v>
      </c>
      <c r="I2107" s="21">
        <f>MATCH(E2107,{"知识体","知识域","知识区","知识主题","知识点"},0)-1</f>
        <v>3</v>
      </c>
      <c r="J2107" s="21">
        <f>MATCH(F2107,{"超","恰","亚","次"},0)-1</f>
        <v>1</v>
      </c>
      <c r="K2107" s="21" t="str">
        <f t="shared" si="269"/>
        <v>历史</v>
      </c>
      <c r="L2107" s="26" t="s">
        <v>2860</v>
      </c>
      <c r="M2107" s="23"/>
      <c r="N2107" s="23"/>
      <c r="O2107" s="24" t="str">
        <f t="shared" si="271"/>
        <v xml:space="preserve">
  - 
    name:  1 夏、商、西周的政治制度
    title:  1 夏、商、西周的政治制度
    description: 
    koLyro: topic
    koLyri:  just
    son: </v>
      </c>
      <c r="P2107" s="27" t="str">
        <f t="shared" si="270"/>
        <v xml:space="preserve">
          - 
            name:  1 夏、商、西周的政治制度
            title:  1 夏、商、西周的政治制度
            description: 
            koLyro: topic
            koLyri:  just
            son: </v>
      </c>
    </row>
    <row r="2108" spans="1:41" ht="15" customHeight="1">
      <c r="A2108" s="20">
        <f t="shared" si="264"/>
        <v>5</v>
      </c>
      <c r="B2108" s="21" t="str">
        <f t="shared" si="265"/>
        <v>知识点</v>
      </c>
      <c r="C2108" s="21" t="str">
        <f t="shared" si="266"/>
        <v>王位世袭制</v>
      </c>
      <c r="D2108" s="21" t="str">
        <f>IFERROR(IF(I2108=1,INDEX( {"chinese","english","math","physics","chemistry","biology","politics","history","geography"},MATCH(C2108,{"语文","英语","数学","物理","化学","生物","政治","历史","地理"},0)),IF(I2108=2,INDEX(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2108,{"单项选择","阅读理解","信息匹配","完形填空","短文填空","单句填空","短文改错","单句改错","句型转换","翻译短语","翻译句子","词汇/短语及固搭","完成句子","听力"},0)),"")), "")</f>
        <v/>
      </c>
      <c r="E2108" s="21" t="str">
        <f t="shared" si="267"/>
        <v>知识点</v>
      </c>
      <c r="F2108" s="21" t="str">
        <f t="shared" si="268"/>
        <v>恰</v>
      </c>
      <c r="G2108" s="21" t="str">
        <f>INDEX( {"body","discipline","area","topic","point"},MATCH(E2108,{"知识体","知识域","知识区","知识主题","知识点"},0))</f>
        <v>point</v>
      </c>
      <c r="H2108" s="21" t="str">
        <f>INDEX( {"super","just","sub","infras"},MATCH(F2108,{"超","恰","亚","次"},0))</f>
        <v>just</v>
      </c>
      <c r="I2108" s="21">
        <f>MATCH(E2108,{"知识体","知识域","知识区","知识主题","知识点"},0)-1</f>
        <v>4</v>
      </c>
      <c r="J2108" s="21">
        <f>MATCH(F2108,{"超","恰","亚","次"},0)-1</f>
        <v>1</v>
      </c>
      <c r="K2108" s="21" t="str">
        <f t="shared" si="269"/>
        <v>历史</v>
      </c>
      <c r="L2108" s="26" t="s">
        <v>2861</v>
      </c>
      <c r="M2108" s="23"/>
      <c r="N2108" s="23"/>
      <c r="O2108" s="24" t="str">
        <f t="shared" si="271"/>
        <v xml:space="preserve">
  - 
    name:  王位世袭制
    title:  王位世袭制
    description: 
    koLyro: point
    koLyri:  just
    son: </v>
      </c>
      <c r="P2108" s="27" t="str">
        <f t="shared" si="270"/>
        <v xml:space="preserve">
            - 
              name:  王位世袭制
              title:  王位世袭制
              description: 
              koLyro: point
              koLyri:  just
              son: </v>
      </c>
    </row>
    <row r="2109" spans="1:41" ht="15" customHeight="1">
      <c r="A2109" s="20">
        <f t="shared" si="264"/>
        <v>5</v>
      </c>
      <c r="B2109" s="21" t="str">
        <f t="shared" si="265"/>
        <v>知识点</v>
      </c>
      <c r="C2109" s="21" t="str">
        <f t="shared" si="266"/>
        <v>商朝政治制度的特点</v>
      </c>
      <c r="D2109" s="21" t="str">
        <f>IFERROR(IF(I2109=1,INDEX( {"chinese","english","math","physics","chemistry","biology","politics","history","geography"},MATCH(C2109,{"语文","英语","数学","物理","化学","生物","政治","历史","地理"},0)),IF(I2109=2,INDEX(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2109,{"单项选择","阅读理解","信息匹配","完形填空","短文填空","单句填空","短文改错","单句改错","句型转换","翻译短语","翻译句子","词汇/短语及固搭","完成句子","听力"},0)),"")), "")</f>
        <v/>
      </c>
      <c r="E2109" s="21" t="str">
        <f t="shared" si="267"/>
        <v>知识点</v>
      </c>
      <c r="F2109" s="21" t="str">
        <f t="shared" si="268"/>
        <v>恰</v>
      </c>
      <c r="G2109" s="21" t="str">
        <f>INDEX( {"body","discipline","area","topic","point"},MATCH(E2109,{"知识体","知识域","知识区","知识主题","知识点"},0))</f>
        <v>point</v>
      </c>
      <c r="H2109" s="21" t="str">
        <f>INDEX( {"super","just","sub","infras"},MATCH(F2109,{"超","恰","亚","次"},0))</f>
        <v>just</v>
      </c>
      <c r="I2109" s="21">
        <f>MATCH(E2109,{"知识体","知识域","知识区","知识主题","知识点"},0)-1</f>
        <v>4</v>
      </c>
      <c r="J2109" s="21">
        <f>MATCH(F2109,{"超","恰","亚","次"},0)-1</f>
        <v>1</v>
      </c>
      <c r="K2109" s="21" t="str">
        <f t="shared" si="269"/>
        <v>历史</v>
      </c>
      <c r="L2109" s="26" t="s">
        <v>2862</v>
      </c>
      <c r="M2109" s="23"/>
      <c r="N2109" s="23"/>
      <c r="O2109" s="24" t="str">
        <f t="shared" si="271"/>
        <v xml:space="preserve">
  - 
    name:  商朝政治制度的特点
    title:  商朝政治制度的特点
    description: 
    koLyro: point
    koLyri:  just
    son: </v>
      </c>
      <c r="P2109" s="27" t="str">
        <f t="shared" si="270"/>
        <v xml:space="preserve">
            - 
              name:  商朝政治制度的特点
              title:  商朝政治制度的特点
              description: 
              koLyro: point
              koLyri:  just
              son: </v>
      </c>
    </row>
    <row r="2110" spans="1:41" ht="15" customHeight="1">
      <c r="A2110" s="20">
        <f t="shared" si="264"/>
        <v>5</v>
      </c>
      <c r="B2110" s="21" t="str">
        <f t="shared" si="265"/>
        <v>知识点</v>
      </c>
      <c r="C2110" s="21" t="str">
        <f t="shared" si="266"/>
        <v>西周的分封制</v>
      </c>
      <c r="D2110" s="21" t="str">
        <f>IFERROR(IF(I2110=1,INDEX( {"chinese","english","math","physics","chemistry","biology","politics","history","geography"},MATCH(C2110,{"语文","英语","数学","物理","化学","生物","政治","历史","地理"},0)),IF(I2110=2,INDEX(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2110,{"单项选择","阅读理解","信息匹配","完形填空","短文填空","单句填空","短文改错","单句改错","句型转换","翻译短语","翻译句子","词汇/短语及固搭","完成句子","听力"},0)),"")), "")</f>
        <v/>
      </c>
      <c r="E2110" s="21" t="str">
        <f t="shared" si="267"/>
        <v>知识点</v>
      </c>
      <c r="F2110" s="21" t="str">
        <f t="shared" si="268"/>
        <v>恰</v>
      </c>
      <c r="G2110" s="21" t="str">
        <f>INDEX( {"body","discipline","area","topic","point"},MATCH(E2110,{"知识体","知识域","知识区","知识主题","知识点"},0))</f>
        <v>point</v>
      </c>
      <c r="H2110" s="21" t="str">
        <f>INDEX( {"super","just","sub","infras"},MATCH(F2110,{"超","恰","亚","次"},0))</f>
        <v>just</v>
      </c>
      <c r="I2110" s="21">
        <f>MATCH(E2110,{"知识体","知识域","知识区","知识主题","知识点"},0)-1</f>
        <v>4</v>
      </c>
      <c r="J2110" s="21">
        <f>MATCH(F2110,{"超","恰","亚","次"},0)-1</f>
        <v>1</v>
      </c>
      <c r="K2110" s="21" t="str">
        <f t="shared" si="269"/>
        <v>历史</v>
      </c>
      <c r="L2110" s="26" t="s">
        <v>2863</v>
      </c>
      <c r="M2110" s="23"/>
      <c r="N2110" s="23"/>
      <c r="O2110" s="24" t="str">
        <f t="shared" si="271"/>
        <v xml:space="preserve">
  - 
    name:  西周的分封制
    title:  西周的分封制
    description: 
    koLyro: point
    koLyri:  just
    son: </v>
      </c>
      <c r="P2110" s="27" t="str">
        <f t="shared" si="270"/>
        <v xml:space="preserve">
            - 
              name:  西周的分封制
              title:  西周的分封制
              description: 
              koLyro: point
              koLyri:  just
              son: </v>
      </c>
    </row>
    <row r="2111" spans="1:41" ht="15" customHeight="1">
      <c r="A2111" s="20">
        <f t="shared" si="264"/>
        <v>5</v>
      </c>
      <c r="B2111" s="21" t="str">
        <f t="shared" si="265"/>
        <v>知识点</v>
      </c>
      <c r="C2111" s="21" t="str">
        <f t="shared" si="266"/>
        <v>宗法制</v>
      </c>
      <c r="D2111" s="21" t="str">
        <f>IFERROR(IF(I2111=1,INDEX( {"chinese","english","math","physics","chemistry","biology","politics","history","geography"},MATCH(C2111,{"语文","英语","数学","物理","化学","生物","政治","历史","地理"},0)),IF(I2111=2,INDEX(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2111,{"单项选择","阅读理解","信息匹配","完形填空","短文填空","单句填空","短文改错","单句改错","句型转换","翻译短语","翻译句子","词汇/短语及固搭","完成句子","听力"},0)),"")), "")</f>
        <v/>
      </c>
      <c r="E2111" s="21" t="str">
        <f t="shared" si="267"/>
        <v>知识点</v>
      </c>
      <c r="F2111" s="21" t="str">
        <f t="shared" si="268"/>
        <v>恰</v>
      </c>
      <c r="G2111" s="21" t="str">
        <f>INDEX( {"body","discipline","area","topic","point"},MATCH(E2111,{"知识体","知识域","知识区","知识主题","知识点"},0))</f>
        <v>point</v>
      </c>
      <c r="H2111" s="21" t="str">
        <f>INDEX( {"super","just","sub","infras"},MATCH(F2111,{"超","恰","亚","次"},0))</f>
        <v>just</v>
      </c>
      <c r="I2111" s="21">
        <f>MATCH(E2111,{"知识体","知识域","知识区","知识主题","知识点"},0)-1</f>
        <v>4</v>
      </c>
      <c r="J2111" s="21">
        <f>MATCH(F2111,{"超","恰","亚","次"},0)-1</f>
        <v>1</v>
      </c>
      <c r="K2111" s="21" t="str">
        <f t="shared" si="269"/>
        <v>历史</v>
      </c>
      <c r="L2111" s="26" t="s">
        <v>2864</v>
      </c>
      <c r="M2111" s="23"/>
      <c r="N2111" s="23"/>
      <c r="O2111" s="24" t="str">
        <f t="shared" si="271"/>
        <v xml:space="preserve">
  - 
    name:  宗法制
    title:  宗法制
    description: 
    koLyro: point
    koLyri:  just
    son: </v>
      </c>
      <c r="P2111" s="27" t="str">
        <f t="shared" si="270"/>
        <v xml:space="preserve">
            - 
              name:  宗法制
              title:  宗法制
              description: 
              koLyro: point
              koLyri:  just
              son: </v>
      </c>
    </row>
    <row r="2112" spans="1:41" ht="15" customHeight="1">
      <c r="A2112" s="20">
        <f t="shared" si="264"/>
        <v>5</v>
      </c>
      <c r="B2112" s="21" t="str">
        <f t="shared" si="265"/>
        <v>知识点</v>
      </c>
      <c r="C2112" s="21" t="str">
        <f t="shared" si="266"/>
        <v>宗法制与分封制的关系</v>
      </c>
      <c r="D2112" s="21" t="str">
        <f>IFERROR(IF(I2112=1,INDEX( {"chinese","english","math","physics","chemistry","biology","politics","history","geography"},MATCH(C2112,{"语文","英语","数学","物理","化学","生物","政治","历史","地理"},0)),IF(I2112=2,INDEX(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2112,{"单项选择","阅读理解","信息匹配","完形填空","短文填空","单句填空","短文改错","单句改错","句型转换","翻译短语","翻译句子","词汇/短语及固搭","完成句子","听力"},0)),"")), "")</f>
        <v/>
      </c>
      <c r="E2112" s="21" t="str">
        <f t="shared" si="267"/>
        <v>知识点</v>
      </c>
      <c r="F2112" s="21" t="str">
        <f t="shared" si="268"/>
        <v>恰</v>
      </c>
      <c r="G2112" s="21" t="str">
        <f>INDEX( {"body","discipline","area","topic","point"},MATCH(E2112,{"知识体","知识域","知识区","知识主题","知识点"},0))</f>
        <v>point</v>
      </c>
      <c r="H2112" s="21" t="str">
        <f>INDEX( {"super","just","sub","infras"},MATCH(F2112,{"超","恰","亚","次"},0))</f>
        <v>just</v>
      </c>
      <c r="I2112" s="21">
        <f>MATCH(E2112,{"知识体","知识域","知识区","知识主题","知识点"},0)-1</f>
        <v>4</v>
      </c>
      <c r="J2112" s="21">
        <f>MATCH(F2112,{"超","恰","亚","次"},0)-1</f>
        <v>1</v>
      </c>
      <c r="K2112" s="21" t="str">
        <f t="shared" si="269"/>
        <v>历史</v>
      </c>
      <c r="L2112" s="26" t="s">
        <v>2865</v>
      </c>
      <c r="M2112" s="23"/>
      <c r="N2112" s="23"/>
      <c r="O2112" s="24" t="str">
        <f t="shared" si="271"/>
        <v xml:space="preserve">
  - 
    name:  宗法制与分封制的关系
    title:  宗法制与分封制的关系
    description: 
    koLyro: point
    koLyri:  just
    son: </v>
      </c>
      <c r="P2112" s="27" t="str">
        <f t="shared" si="270"/>
        <v xml:space="preserve">
            - 
              name:  宗法制与分封制的关系
              title:  宗法制与分封制的关系
              description: 
              koLyro: point
              koLyri:  just
              son: </v>
      </c>
    </row>
    <row r="2113" spans="1:16" ht="15" customHeight="1">
      <c r="A2113" s="20">
        <f t="shared" si="264"/>
        <v>5</v>
      </c>
      <c r="B2113" s="21" t="str">
        <f t="shared" si="265"/>
        <v>知识点</v>
      </c>
      <c r="C2113" s="21" t="str">
        <f t="shared" si="266"/>
        <v>礼乐制度</v>
      </c>
      <c r="D2113" s="21" t="str">
        <f>IFERROR(IF(I2113=1,INDEX( {"chinese","english","math","physics","chemistry","biology","politics","history","geography"},MATCH(C2113,{"语文","英语","数学","物理","化学","生物","政治","历史","地理"},0)),IF(I2113=2,INDEX(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2113,{"单项选择","阅读理解","信息匹配","完形填空","短文填空","单句填空","短文改错","单句改错","句型转换","翻译短语","翻译句子","词汇/短语及固搭","完成句子","听力"},0)),"")), "")</f>
        <v/>
      </c>
      <c r="E2113" s="21" t="str">
        <f t="shared" si="267"/>
        <v>知识点</v>
      </c>
      <c r="F2113" s="21" t="str">
        <f t="shared" si="268"/>
        <v>恰</v>
      </c>
      <c r="G2113" s="21" t="str">
        <f>INDEX( {"body","discipline","area","topic","point"},MATCH(E2113,{"知识体","知识域","知识区","知识主题","知识点"},0))</f>
        <v>point</v>
      </c>
      <c r="H2113" s="21" t="str">
        <f>INDEX( {"super","just","sub","infras"},MATCH(F2113,{"超","恰","亚","次"},0))</f>
        <v>just</v>
      </c>
      <c r="I2113" s="21">
        <f>MATCH(E2113,{"知识体","知识域","知识区","知识主题","知识点"},0)-1</f>
        <v>4</v>
      </c>
      <c r="J2113" s="21">
        <f>MATCH(F2113,{"超","恰","亚","次"},0)-1</f>
        <v>1</v>
      </c>
      <c r="K2113" s="21" t="str">
        <f t="shared" si="269"/>
        <v>历史</v>
      </c>
      <c r="L2113" s="26" t="s">
        <v>2866</v>
      </c>
      <c r="M2113" s="23"/>
      <c r="N2113" s="23"/>
      <c r="O2113" s="24" t="str">
        <f t="shared" si="271"/>
        <v xml:space="preserve">
  - 
    name:  礼乐制度
    title:  礼乐制度
    description: 
    koLyro: point
    koLyri:  just
    son: </v>
      </c>
      <c r="P2113" s="27" t="str">
        <f t="shared" si="270"/>
        <v xml:space="preserve">
            - 
              name:  礼乐制度
              title:  礼乐制度
              description: 
              koLyro: point
              koLyri:  just
              son: </v>
      </c>
    </row>
    <row r="2114" spans="1:16" ht="15" customHeight="1">
      <c r="A2114" s="20">
        <f t="shared" si="264"/>
        <v>5</v>
      </c>
      <c r="B2114" s="21" t="str">
        <f t="shared" si="265"/>
        <v>知识点</v>
      </c>
      <c r="C2114" s="21" t="str">
        <f t="shared" si="266"/>
        <v>中国早期政治制度的特点</v>
      </c>
      <c r="D2114" s="21" t="str">
        <f>IFERROR(IF(I2114=1,INDEX( {"chinese","english","math","physics","chemistry","biology","politics","history","geography"},MATCH(C2114,{"语文","英语","数学","物理","化学","生物","政治","历史","地理"},0)),IF(I2114=2,INDEX(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2114,{"单项选择","阅读理解","信息匹配","完形填空","短文填空","单句填空","短文改错","单句改错","句型转换","翻译短语","翻译句子","词汇/短语及固搭","完成句子","听力"},0)),"")), "")</f>
        <v/>
      </c>
      <c r="E2114" s="21" t="str">
        <f t="shared" si="267"/>
        <v>知识点</v>
      </c>
      <c r="F2114" s="21" t="str">
        <f t="shared" si="268"/>
        <v>恰</v>
      </c>
      <c r="G2114" s="21" t="str">
        <f>INDEX( {"body","discipline","area","topic","point"},MATCH(E2114,{"知识体","知识域","知识区","知识主题","知识点"},0))</f>
        <v>point</v>
      </c>
      <c r="H2114" s="21" t="str">
        <f>INDEX( {"super","just","sub","infras"},MATCH(F2114,{"超","恰","亚","次"},0))</f>
        <v>just</v>
      </c>
      <c r="I2114" s="21">
        <f>MATCH(E2114,{"知识体","知识域","知识区","知识主题","知识点"},0)-1</f>
        <v>4</v>
      </c>
      <c r="J2114" s="21">
        <f>MATCH(F2114,{"超","恰","亚","次"},0)-1</f>
        <v>1</v>
      </c>
      <c r="K2114" s="21" t="str">
        <f t="shared" si="269"/>
        <v>历史</v>
      </c>
      <c r="L2114" s="26" t="s">
        <v>2867</v>
      </c>
      <c r="M2114" s="23"/>
      <c r="N2114" s="23"/>
      <c r="O2114" s="24" t="str">
        <f t="shared" si="271"/>
        <v xml:space="preserve">
  - 
    name:  中国早期政治制度的特点
    title:  中国早期政治制度的特点
    description: 
    koLyro: point
    koLyri:  just
    son: </v>
      </c>
      <c r="P2114" s="27" t="str">
        <f t="shared" si="270"/>
        <v xml:space="preserve">
            - 
              name:  中国早期政治制度的特点
              title:  中国早期政治制度的特点
              description: 
              koLyro: point
              koLyri:  just
              son: </v>
      </c>
    </row>
    <row r="2115" spans="1:16" ht="15" customHeight="1">
      <c r="A2115" s="20">
        <f t="shared" si="264"/>
        <v>4</v>
      </c>
      <c r="B2115" s="21" t="str">
        <f t="shared" si="265"/>
        <v>知识主题</v>
      </c>
      <c r="C2115" s="21" t="str">
        <f t="shared" si="266"/>
        <v>2 秦朝中央集权制度的形成</v>
      </c>
      <c r="D2115" s="21" t="str">
        <f>IFERROR(IF(I2115=1,INDEX( {"chinese","english","math","physics","chemistry","biology","politics","history","geography"},MATCH(C2115,{"语文","英语","数学","物理","化学","生物","政治","历史","地理"},0)),IF(I2115=2,INDEX(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2115,{"单项选择","阅读理解","信息匹配","完形填空","短文填空","单句填空","短文改错","单句改错","句型转换","翻译短语","翻译句子","词汇/短语及固搭","完成句子","听力"},0)),"")), "")</f>
        <v/>
      </c>
      <c r="E2115" s="21" t="str">
        <f t="shared" si="267"/>
        <v>知识主题</v>
      </c>
      <c r="F2115" s="21" t="str">
        <f t="shared" si="268"/>
        <v>恰</v>
      </c>
      <c r="G2115" s="21" t="str">
        <f>INDEX( {"body","discipline","area","topic","point"},MATCH(E2115,{"知识体","知识域","知识区","知识主题","知识点"},0))</f>
        <v>topic</v>
      </c>
      <c r="H2115" s="21" t="str">
        <f>INDEX( {"super","just","sub","infras"},MATCH(F2115,{"超","恰","亚","次"},0))</f>
        <v>just</v>
      </c>
      <c r="I2115" s="21">
        <f>MATCH(E2115,{"知识体","知识域","知识区","知识主题","知识点"},0)-1</f>
        <v>3</v>
      </c>
      <c r="J2115" s="21">
        <f>MATCH(F2115,{"超","恰","亚","次"},0)-1</f>
        <v>1</v>
      </c>
      <c r="K2115" s="21" t="str">
        <f t="shared" si="269"/>
        <v>历史</v>
      </c>
      <c r="L2115" s="26" t="s">
        <v>2868</v>
      </c>
      <c r="M2115" s="23"/>
      <c r="N2115" s="23"/>
      <c r="O2115" s="24" t="str">
        <f t="shared" si="271"/>
        <v xml:space="preserve">
  - 
    name:  2 秦朝中央集权制度的形成
    title:  2 秦朝中央集权制度的形成
    description: 
    koLyro: topic
    koLyri:  just
    son: </v>
      </c>
      <c r="P2115" s="27" t="str">
        <f t="shared" si="270"/>
        <v xml:space="preserve">
          - 
            name:  2 秦朝中央集权制度的形成
            title:  2 秦朝中央集权制度的形成
            description: 
            koLyro: topic
            koLyri:  just
            son: </v>
      </c>
    </row>
    <row r="2116" spans="1:16" ht="15" customHeight="1">
      <c r="A2116" s="20">
        <f t="shared" si="264"/>
        <v>5</v>
      </c>
      <c r="B2116" s="21" t="str">
        <f t="shared" si="265"/>
        <v>知识点</v>
      </c>
      <c r="C2116" s="21" t="str">
        <f t="shared" si="266"/>
        <v>秦朝的统一</v>
      </c>
      <c r="D2116" s="21" t="str">
        <f>IFERROR(IF(I2116=1,INDEX( {"chinese","english","math","physics","chemistry","biology","politics","history","geography"},MATCH(C2116,{"语文","英语","数学","物理","化学","生物","政治","历史","地理"},0)),IF(I2116=2,INDEX(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2116,{"单项选择","阅读理解","信息匹配","完形填空","短文填空","单句填空","短文改错","单句改错","句型转换","翻译短语","翻译句子","词汇/短语及固搭","完成句子","听力"},0)),"")), "")</f>
        <v/>
      </c>
      <c r="E2116" s="21" t="str">
        <f t="shared" si="267"/>
        <v>知识点</v>
      </c>
      <c r="F2116" s="21" t="str">
        <f t="shared" si="268"/>
        <v>恰</v>
      </c>
      <c r="G2116" s="21" t="str">
        <f>INDEX( {"body","discipline","area","topic","point"},MATCH(E2116,{"知识体","知识域","知识区","知识主题","知识点"},0))</f>
        <v>point</v>
      </c>
      <c r="H2116" s="21" t="str">
        <f>INDEX( {"super","just","sub","infras"},MATCH(F2116,{"超","恰","亚","次"},0))</f>
        <v>just</v>
      </c>
      <c r="I2116" s="21">
        <f>MATCH(E2116,{"知识体","知识域","知识区","知识主题","知识点"},0)-1</f>
        <v>4</v>
      </c>
      <c r="J2116" s="21">
        <f>MATCH(F2116,{"超","恰","亚","次"},0)-1</f>
        <v>1</v>
      </c>
      <c r="K2116" s="21" t="str">
        <f t="shared" si="269"/>
        <v>历史</v>
      </c>
      <c r="L2116" s="26" t="s">
        <v>2869</v>
      </c>
      <c r="M2116" s="23"/>
      <c r="N2116" s="23"/>
      <c r="O2116" s="24" t="str">
        <f t="shared" si="271"/>
        <v xml:space="preserve">
  - 
    name:  秦朝的统一
    title:  秦朝的统一
    description: 
    koLyro: point
    koLyri:  just
    son: </v>
      </c>
      <c r="P2116" s="27" t="str">
        <f t="shared" si="270"/>
        <v xml:space="preserve">
            - 
              name:  秦朝的统一
              title:  秦朝的统一
              description: 
              koLyro: point
              koLyri:  just
              son: </v>
      </c>
    </row>
    <row r="2117" spans="1:16" ht="15" customHeight="1">
      <c r="A2117" s="20">
        <f t="shared" ref="A2117:A2180" si="272">IFERROR(FIND("├",L2117),0)</f>
        <v>5</v>
      </c>
      <c r="B2117" s="21" t="str">
        <f t="shared" ref="B2117:B2180" si="273">MID(L2117,FIND("«",L2117)+1,FIND("»",L2117)-FIND("«",L2117)-1)</f>
        <v>知识点</v>
      </c>
      <c r="C2117" s="21" t="str">
        <f t="shared" ref="C2117:C2180" si="274">RIGHT(L2117,LEN(L2117)-FIND("»",L2117))</f>
        <v>皇帝制度</v>
      </c>
      <c r="D2117" s="21" t="str">
        <f>IFERROR(IF(I2117=1,INDEX( {"chinese","english","math","physics","chemistry","biology","politics","history","geography"},MATCH(C2117,{"语文","英语","数学","物理","化学","生物","政治","历史","地理"},0)),IF(I2117=2,INDEX(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2117,{"单项选择","阅读理解","信息匹配","完形填空","短文填空","单句填空","短文改错","单句改错","句型转换","翻译短语","翻译句子","词汇/短语及固搭","完成句子","听力"},0)),"")), "")</f>
        <v/>
      </c>
      <c r="E2117" s="21" t="str">
        <f t="shared" ref="E2117:E2180" si="275">SUBSTITUTE(SUBSTITUTE(SUBSTITUTE(SUBSTITUTE(B2117,"超",""),"恰",""),"亚",""),"次","")</f>
        <v>知识点</v>
      </c>
      <c r="F2117" s="21" t="str">
        <f t="shared" ref="F2117:F2180" si="276">IF(IFERROR(FIND("超",B2117),-1)&gt;0,"超",  IF(IFERROR(FIND("亚",B2117),-1)&gt;0,"亚",   IF(IFERROR(FIND("次",B2117),-1)&gt;0,"次",    "恰"  )))</f>
        <v>恰</v>
      </c>
      <c r="G2117" s="21" t="str">
        <f>INDEX( {"body","discipline","area","topic","point"},MATCH(E2117,{"知识体","知识域","知识区","知识主题","知识点"},0))</f>
        <v>point</v>
      </c>
      <c r="H2117" s="21" t="str">
        <f>INDEX( {"super","just","sub","infras"},MATCH(F2117,{"超","恰","亚","次"},0))</f>
        <v>just</v>
      </c>
      <c r="I2117" s="21">
        <f>MATCH(E2117,{"知识体","知识域","知识区","知识主题","知识点"},0)-1</f>
        <v>4</v>
      </c>
      <c r="J2117" s="21">
        <f>MATCH(F2117,{"超","恰","亚","次"},0)-1</f>
        <v>1</v>
      </c>
      <c r="K2117" s="21" t="str">
        <f t="shared" ref="K2117:K2180" si="277">IF(I2117=0,"",IF(I2117=1,C2117,K2116))</f>
        <v>历史</v>
      </c>
      <c r="L2117" s="26" t="s">
        <v>2870</v>
      </c>
      <c r="M2117" s="23"/>
      <c r="N2117" s="23"/>
      <c r="O2117" s="24" t="str">
        <f t="shared" si="271"/>
        <v xml:space="preserve">
  - 
    name:  皇帝制度
    title:  皇帝制度
    description: 
    koLyro: point
    koLyri:  just
    son: </v>
      </c>
      <c r="P2117" s="27" t="str">
        <f t="shared" ref="P2117:P2180" si="278">SUBSTITUTE(O2117,CHAR(10),CHAR(10)&amp;REPT("  ",A2117))</f>
        <v xml:space="preserve">
            - 
              name:  皇帝制度
              title:  皇帝制度
              description: 
              koLyro: point
              koLyri:  just
              son: </v>
      </c>
    </row>
    <row r="2118" spans="1:16" ht="15" customHeight="1">
      <c r="A2118" s="20">
        <f t="shared" si="272"/>
        <v>5</v>
      </c>
      <c r="B2118" s="21" t="str">
        <f t="shared" si="273"/>
        <v>知识点</v>
      </c>
      <c r="C2118" s="21" t="str">
        <f t="shared" si="274"/>
        <v>三公九卿制</v>
      </c>
      <c r="D2118" s="21" t="str">
        <f>IFERROR(IF(I2118=1,INDEX( {"chinese","english","math","physics","chemistry","biology","politics","history","geography"},MATCH(C2118,{"语文","英语","数学","物理","化学","生物","政治","历史","地理"},0)),IF(I2118=2,INDEX(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2118,{"单项选择","阅读理解","信息匹配","完形填空","短文填空","单句填空","短文改错","单句改错","句型转换","翻译短语","翻译句子","词汇/短语及固搭","完成句子","听力"},0)),"")), "")</f>
        <v/>
      </c>
      <c r="E2118" s="21" t="str">
        <f t="shared" si="275"/>
        <v>知识点</v>
      </c>
      <c r="F2118" s="21" t="str">
        <f t="shared" si="276"/>
        <v>恰</v>
      </c>
      <c r="G2118" s="21" t="str">
        <f>INDEX( {"body","discipline","area","topic","point"},MATCH(E2118,{"知识体","知识域","知识区","知识主题","知识点"},0))</f>
        <v>point</v>
      </c>
      <c r="H2118" s="21" t="str">
        <f>INDEX( {"super","just","sub","infras"},MATCH(F2118,{"超","恰","亚","次"},0))</f>
        <v>just</v>
      </c>
      <c r="I2118" s="21">
        <f>MATCH(E2118,{"知识体","知识域","知识区","知识主题","知识点"},0)-1</f>
        <v>4</v>
      </c>
      <c r="J2118" s="21">
        <f>MATCH(F2118,{"超","恰","亚","次"},0)-1</f>
        <v>1</v>
      </c>
      <c r="K2118" s="21" t="str">
        <f t="shared" si="277"/>
        <v>历史</v>
      </c>
      <c r="L2118" s="26" t="s">
        <v>2871</v>
      </c>
      <c r="M2118" s="23"/>
      <c r="N2118" s="23"/>
      <c r="O2118" s="24" t="str">
        <f t="shared" si="271"/>
        <v xml:space="preserve">
  - 
    name:  三公九卿制
    title:  三公九卿制
    description: 
    koLyro: point
    koLyri:  just
    son: </v>
      </c>
      <c r="P2118" s="27" t="str">
        <f t="shared" si="278"/>
        <v xml:space="preserve">
            - 
              name:  三公九卿制
              title:  三公九卿制
              description: 
              koLyro: point
              koLyri:  just
              son: </v>
      </c>
    </row>
    <row r="2119" spans="1:16" ht="15" customHeight="1">
      <c r="A2119" s="20">
        <f t="shared" si="272"/>
        <v>5</v>
      </c>
      <c r="B2119" s="21" t="str">
        <f t="shared" si="273"/>
        <v>知识点</v>
      </c>
      <c r="C2119" s="21" t="str">
        <f t="shared" si="274"/>
        <v>郡县制</v>
      </c>
      <c r="D2119" s="21" t="str">
        <f>IFERROR(IF(I2119=1,INDEX( {"chinese","english","math","physics","chemistry","biology","politics","history","geography"},MATCH(C2119,{"语文","英语","数学","物理","化学","生物","政治","历史","地理"},0)),IF(I2119=2,INDEX(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2119,{"单项选择","阅读理解","信息匹配","完形填空","短文填空","单句填空","短文改错","单句改错","句型转换","翻译短语","翻译句子","词汇/短语及固搭","完成句子","听力"},0)),"")), "")</f>
        <v/>
      </c>
      <c r="E2119" s="21" t="str">
        <f t="shared" si="275"/>
        <v>知识点</v>
      </c>
      <c r="F2119" s="21" t="str">
        <f t="shared" si="276"/>
        <v>恰</v>
      </c>
      <c r="G2119" s="21" t="str">
        <f>INDEX( {"body","discipline","area","topic","point"},MATCH(E2119,{"知识体","知识域","知识区","知识主题","知识点"},0))</f>
        <v>point</v>
      </c>
      <c r="H2119" s="21" t="str">
        <f>INDEX( {"super","just","sub","infras"},MATCH(F2119,{"超","恰","亚","次"},0))</f>
        <v>just</v>
      </c>
      <c r="I2119" s="21">
        <f>MATCH(E2119,{"知识体","知识域","知识区","知识主题","知识点"},0)-1</f>
        <v>4</v>
      </c>
      <c r="J2119" s="21">
        <f>MATCH(F2119,{"超","恰","亚","次"},0)-1</f>
        <v>1</v>
      </c>
      <c r="K2119" s="21" t="str">
        <f t="shared" si="277"/>
        <v>历史</v>
      </c>
      <c r="L2119" s="26" t="s">
        <v>2872</v>
      </c>
      <c r="M2119" s="23"/>
      <c r="N2119" s="23"/>
      <c r="O2119" s="24" t="str">
        <f t="shared" si="271"/>
        <v xml:space="preserve">
  - 
    name:  郡县制
    title:  郡县制
    description: 
    koLyro: point
    koLyri:  just
    son: </v>
      </c>
      <c r="P2119" s="27" t="str">
        <f t="shared" si="278"/>
        <v xml:space="preserve">
            - 
              name:  郡县制
              title:  郡县制
              description: 
              koLyro: point
              koLyri:  just
              son: </v>
      </c>
    </row>
    <row r="2120" spans="1:16" ht="15" customHeight="1">
      <c r="A2120" s="20">
        <f t="shared" si="272"/>
        <v>5</v>
      </c>
      <c r="B2120" s="21" t="str">
        <f t="shared" si="273"/>
        <v>知识点</v>
      </c>
      <c r="C2120" s="21" t="str">
        <f t="shared" si="274"/>
        <v>秦朝中央集制度建立的影响</v>
      </c>
      <c r="D2120" s="21" t="str">
        <f>IFERROR(IF(I2120=1,INDEX( {"chinese","english","math","physics","chemistry","biology","politics","history","geography"},MATCH(C2120,{"语文","英语","数学","物理","化学","生物","政治","历史","地理"},0)),IF(I2120=2,INDEX(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2120,{"单项选择","阅读理解","信息匹配","完形填空","短文填空","单句填空","短文改错","单句改错","句型转换","翻译短语","翻译句子","词汇/短语及固搭","完成句子","听力"},0)),"")), "")</f>
        <v/>
      </c>
      <c r="E2120" s="21" t="str">
        <f t="shared" si="275"/>
        <v>知识点</v>
      </c>
      <c r="F2120" s="21" t="str">
        <f t="shared" si="276"/>
        <v>恰</v>
      </c>
      <c r="G2120" s="21" t="str">
        <f>INDEX( {"body","discipline","area","topic","point"},MATCH(E2120,{"知识体","知识域","知识区","知识主题","知识点"},0))</f>
        <v>point</v>
      </c>
      <c r="H2120" s="21" t="str">
        <f>INDEX( {"super","just","sub","infras"},MATCH(F2120,{"超","恰","亚","次"},0))</f>
        <v>just</v>
      </c>
      <c r="I2120" s="21">
        <f>MATCH(E2120,{"知识体","知识域","知识区","知识主题","知识点"},0)-1</f>
        <v>4</v>
      </c>
      <c r="J2120" s="21">
        <f>MATCH(F2120,{"超","恰","亚","次"},0)-1</f>
        <v>1</v>
      </c>
      <c r="K2120" s="21" t="str">
        <f t="shared" si="277"/>
        <v>历史</v>
      </c>
      <c r="L2120" s="26" t="s">
        <v>2873</v>
      </c>
      <c r="M2120" s="23"/>
      <c r="N2120" s="23"/>
      <c r="O2120" s="24" t="str">
        <f t="shared" si="271"/>
        <v xml:space="preserve">
  - 
    name:  秦朝中央集制度建立的影响
    title:  秦朝中央集制度建立的影响
    description: 
    koLyro: point
    koLyri:  just
    son: </v>
      </c>
      <c r="P2120" s="27" t="str">
        <f t="shared" si="278"/>
        <v xml:space="preserve">
            - 
              name:  秦朝中央集制度建立的影响
              title:  秦朝中央集制度建立的影响
              description: 
              koLyro: point
              koLyri:  just
              son: </v>
      </c>
    </row>
    <row r="2121" spans="1:16" ht="15" customHeight="1">
      <c r="A2121" s="20">
        <f t="shared" si="272"/>
        <v>4</v>
      </c>
      <c r="B2121" s="21" t="str">
        <f t="shared" si="273"/>
        <v>知识主题</v>
      </c>
      <c r="C2121" s="21" t="str">
        <f t="shared" si="274"/>
        <v>3 从汉到元政治制度的演变</v>
      </c>
      <c r="D2121" s="21" t="str">
        <f>IFERROR(IF(I2121=1,INDEX( {"chinese","english","math","physics","chemistry","biology","politics","history","geography"},MATCH(C2121,{"语文","英语","数学","物理","化学","生物","政治","历史","地理"},0)),IF(I2121=2,INDEX(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2121,{"单项选择","阅读理解","信息匹配","完形填空","短文填空","单句填空","短文改错","单句改错","句型转换","翻译短语","翻译句子","词汇/短语及固搭","完成句子","听力"},0)),"")), "")</f>
        <v/>
      </c>
      <c r="E2121" s="21" t="str">
        <f t="shared" si="275"/>
        <v>知识主题</v>
      </c>
      <c r="F2121" s="21" t="str">
        <f t="shared" si="276"/>
        <v>恰</v>
      </c>
      <c r="G2121" s="21" t="str">
        <f>INDEX( {"body","discipline","area","topic","point"},MATCH(E2121,{"知识体","知识域","知识区","知识主题","知识点"},0))</f>
        <v>topic</v>
      </c>
      <c r="H2121" s="21" t="str">
        <f>INDEX( {"super","just","sub","infras"},MATCH(F2121,{"超","恰","亚","次"},0))</f>
        <v>just</v>
      </c>
      <c r="I2121" s="21">
        <f>MATCH(E2121,{"知识体","知识域","知识区","知识主题","知识点"},0)-1</f>
        <v>3</v>
      </c>
      <c r="J2121" s="21">
        <f>MATCH(F2121,{"超","恰","亚","次"},0)-1</f>
        <v>1</v>
      </c>
      <c r="K2121" s="21" t="str">
        <f t="shared" si="277"/>
        <v>历史</v>
      </c>
      <c r="L2121" s="26" t="s">
        <v>2874</v>
      </c>
      <c r="M2121" s="23"/>
      <c r="N2121" s="23"/>
      <c r="O2121" s="24" t="str">
        <f t="shared" si="271"/>
        <v xml:space="preserve">
  - 
    name:  3 从汉到元政治制度的演变
    title:  3 从汉到元政治制度的演变
    description: 
    koLyro: topic
    koLyri:  just
    son: </v>
      </c>
      <c r="P2121" s="27" t="str">
        <f t="shared" si="278"/>
        <v xml:space="preserve">
          - 
            name:  3 从汉到元政治制度的演变
            title:  3 从汉到元政治制度的演变
            description: 
            koLyro: topic
            koLyri:  just
            son: </v>
      </c>
    </row>
    <row r="2122" spans="1:16" ht="15" customHeight="1">
      <c r="A2122" s="20">
        <f t="shared" si="272"/>
        <v>5</v>
      </c>
      <c r="B2122" s="21" t="str">
        <f t="shared" si="273"/>
        <v>知识点</v>
      </c>
      <c r="C2122" s="21" t="str">
        <f t="shared" si="274"/>
        <v>汉朝加强中央集权的措施</v>
      </c>
      <c r="D2122" s="21" t="str">
        <f>IFERROR(IF(I2122=1,INDEX( {"chinese","english","math","physics","chemistry","biology","politics","history","geography"},MATCH(C2122,{"语文","英语","数学","物理","化学","生物","政治","历史","地理"},0)),IF(I2122=2,INDEX(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2122,{"单项选择","阅读理解","信息匹配","完形填空","短文填空","单句填空","短文改错","单句改错","句型转换","翻译短语","翻译句子","词汇/短语及固搭","完成句子","听力"},0)),"")), "")</f>
        <v/>
      </c>
      <c r="E2122" s="21" t="str">
        <f t="shared" si="275"/>
        <v>知识点</v>
      </c>
      <c r="F2122" s="21" t="str">
        <f t="shared" si="276"/>
        <v>恰</v>
      </c>
      <c r="G2122" s="21" t="str">
        <f>INDEX( {"body","discipline","area","topic","point"},MATCH(E2122,{"知识体","知识域","知识区","知识主题","知识点"},0))</f>
        <v>point</v>
      </c>
      <c r="H2122" s="21" t="str">
        <f>INDEX( {"super","just","sub","infras"},MATCH(F2122,{"超","恰","亚","次"},0))</f>
        <v>just</v>
      </c>
      <c r="I2122" s="21">
        <f>MATCH(E2122,{"知识体","知识域","知识区","知识主题","知识点"},0)-1</f>
        <v>4</v>
      </c>
      <c r="J2122" s="21">
        <f>MATCH(F2122,{"超","恰","亚","次"},0)-1</f>
        <v>1</v>
      </c>
      <c r="K2122" s="21" t="str">
        <f t="shared" si="277"/>
        <v>历史</v>
      </c>
      <c r="L2122" s="26" t="s">
        <v>2875</v>
      </c>
      <c r="M2122" s="23"/>
      <c r="N2122" s="23"/>
      <c r="O2122" s="24" t="str">
        <f t="shared" si="271"/>
        <v xml:space="preserve">
  - 
    name:  汉朝加强中央集权的措施
    title:  汉朝加强中央集权的措施
    description: 
    koLyro: point
    koLyri:  just
    son: </v>
      </c>
      <c r="P2122" s="27" t="str">
        <f t="shared" si="278"/>
        <v xml:space="preserve">
            - 
              name:  汉朝加强中央集权的措施
              title:  汉朝加强中央集权的措施
              description: 
              koLyro: point
              koLyri:  just
              son: </v>
      </c>
    </row>
    <row r="2123" spans="1:16" ht="15" customHeight="1">
      <c r="A2123" s="20">
        <f t="shared" si="272"/>
        <v>5</v>
      </c>
      <c r="B2123" s="21" t="str">
        <f t="shared" si="273"/>
        <v>知识点</v>
      </c>
      <c r="C2123" s="21" t="str">
        <f t="shared" si="274"/>
        <v>唐朝的中央集权</v>
      </c>
      <c r="D2123" s="21" t="str">
        <f>IFERROR(IF(I2123=1,INDEX( {"chinese","english","math","physics","chemistry","biology","politics","history","geography"},MATCH(C2123,{"语文","英语","数学","物理","化学","生物","政治","历史","地理"},0)),IF(I2123=2,INDEX(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2123,{"单项选择","阅读理解","信息匹配","完形填空","短文填空","单句填空","短文改错","单句改错","句型转换","翻译短语","翻译句子","词汇/短语及固搭","完成句子","听力"},0)),"")), "")</f>
        <v/>
      </c>
      <c r="E2123" s="21" t="str">
        <f t="shared" si="275"/>
        <v>知识点</v>
      </c>
      <c r="F2123" s="21" t="str">
        <f t="shared" si="276"/>
        <v>恰</v>
      </c>
      <c r="G2123" s="21" t="str">
        <f>INDEX( {"body","discipline","area","topic","point"},MATCH(E2123,{"知识体","知识域","知识区","知识主题","知识点"},0))</f>
        <v>point</v>
      </c>
      <c r="H2123" s="21" t="str">
        <f>INDEX( {"super","just","sub","infras"},MATCH(F2123,{"超","恰","亚","次"},0))</f>
        <v>just</v>
      </c>
      <c r="I2123" s="21">
        <f>MATCH(E2123,{"知识体","知识域","知识区","知识主题","知识点"},0)-1</f>
        <v>4</v>
      </c>
      <c r="J2123" s="21">
        <f>MATCH(F2123,{"超","恰","亚","次"},0)-1</f>
        <v>1</v>
      </c>
      <c r="K2123" s="21" t="str">
        <f t="shared" si="277"/>
        <v>历史</v>
      </c>
      <c r="L2123" s="26" t="s">
        <v>2876</v>
      </c>
      <c r="M2123" s="23"/>
      <c r="N2123" s="23"/>
      <c r="O2123" s="24" t="str">
        <f t="shared" si="271"/>
        <v xml:space="preserve">
  - 
    name:  唐朝的中央集权
    title:  唐朝的中央集权
    description: 
    koLyro: point
    koLyri:  just
    son: </v>
      </c>
      <c r="P2123" s="27" t="str">
        <f t="shared" si="278"/>
        <v xml:space="preserve">
            - 
              name:  唐朝的中央集权
              title:  唐朝的中央集权
              description: 
              koLyro: point
              koLyri:  just
              son: </v>
      </c>
    </row>
    <row r="2124" spans="1:16" ht="15" customHeight="1">
      <c r="A2124" s="20">
        <f t="shared" si="272"/>
        <v>5</v>
      </c>
      <c r="B2124" s="21" t="str">
        <f t="shared" si="273"/>
        <v>知识点</v>
      </c>
      <c r="C2124" s="21" t="str">
        <f t="shared" si="274"/>
        <v>北宋加强中央集权的措施</v>
      </c>
      <c r="D2124" s="21" t="str">
        <f>IFERROR(IF(I2124=1,INDEX( {"chinese","english","math","physics","chemistry","biology","politics","history","geography"},MATCH(C2124,{"语文","英语","数学","物理","化学","生物","政治","历史","地理"},0)),IF(I2124=2,INDEX(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2124,{"单项选择","阅读理解","信息匹配","完形填空","短文填空","单句填空","短文改错","单句改错","句型转换","翻译短语","翻译句子","词汇/短语及固搭","完成句子","听力"},0)),"")), "")</f>
        <v/>
      </c>
      <c r="E2124" s="21" t="str">
        <f t="shared" si="275"/>
        <v>知识点</v>
      </c>
      <c r="F2124" s="21" t="str">
        <f t="shared" si="276"/>
        <v>恰</v>
      </c>
      <c r="G2124" s="21" t="str">
        <f>INDEX( {"body","discipline","area","topic","point"},MATCH(E2124,{"知识体","知识域","知识区","知识主题","知识点"},0))</f>
        <v>point</v>
      </c>
      <c r="H2124" s="21" t="str">
        <f>INDEX( {"super","just","sub","infras"},MATCH(F2124,{"超","恰","亚","次"},0))</f>
        <v>just</v>
      </c>
      <c r="I2124" s="21">
        <f>MATCH(E2124,{"知识体","知识域","知识区","知识主题","知识点"},0)-1</f>
        <v>4</v>
      </c>
      <c r="J2124" s="21">
        <f>MATCH(F2124,{"超","恰","亚","次"},0)-1</f>
        <v>1</v>
      </c>
      <c r="K2124" s="21" t="str">
        <f t="shared" si="277"/>
        <v>历史</v>
      </c>
      <c r="L2124" s="26" t="s">
        <v>2877</v>
      </c>
      <c r="M2124" s="23"/>
      <c r="N2124" s="23"/>
      <c r="O2124" s="24" t="str">
        <f t="shared" si="271"/>
        <v xml:space="preserve">
  - 
    name:  北宋加强中央集权的措施
    title:  北宋加强中央集权的措施
    description: 
    koLyro: point
    koLyri:  just
    son: </v>
      </c>
      <c r="P2124" s="27" t="str">
        <f t="shared" si="278"/>
        <v xml:space="preserve">
            - 
              name:  北宋加强中央集权的措施
              title:  北宋加强中央集权的措施
              description: 
              koLyro: point
              koLyri:  just
              son: </v>
      </c>
    </row>
    <row r="2125" spans="1:16" ht="15" customHeight="1">
      <c r="A2125" s="20">
        <f t="shared" si="272"/>
        <v>5</v>
      </c>
      <c r="B2125" s="21" t="str">
        <f t="shared" si="273"/>
        <v>知识点</v>
      </c>
      <c r="C2125" s="21" t="str">
        <f t="shared" si="274"/>
        <v>元朝的行省制度</v>
      </c>
      <c r="D2125" s="21" t="str">
        <f>IFERROR(IF(I2125=1,INDEX( {"chinese","english","math","physics","chemistry","biology","politics","history","geography"},MATCH(C2125,{"语文","英语","数学","物理","化学","生物","政治","历史","地理"},0)),IF(I2125=2,INDEX(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2125,{"单项选择","阅读理解","信息匹配","完形填空","短文填空","单句填空","短文改错","单句改错","句型转换","翻译短语","翻译句子","词汇/短语及固搭","完成句子","听力"},0)),"")), "")</f>
        <v/>
      </c>
      <c r="E2125" s="21" t="str">
        <f t="shared" si="275"/>
        <v>知识点</v>
      </c>
      <c r="F2125" s="21" t="str">
        <f t="shared" si="276"/>
        <v>恰</v>
      </c>
      <c r="G2125" s="21" t="str">
        <f>INDEX( {"body","discipline","area","topic","point"},MATCH(E2125,{"知识体","知识域","知识区","知识主题","知识点"},0))</f>
        <v>point</v>
      </c>
      <c r="H2125" s="21" t="str">
        <f>INDEX( {"super","just","sub","infras"},MATCH(F2125,{"超","恰","亚","次"},0))</f>
        <v>just</v>
      </c>
      <c r="I2125" s="21">
        <f>MATCH(E2125,{"知识体","知识域","知识区","知识主题","知识点"},0)-1</f>
        <v>4</v>
      </c>
      <c r="J2125" s="21">
        <f>MATCH(F2125,{"超","恰","亚","次"},0)-1</f>
        <v>1</v>
      </c>
      <c r="K2125" s="21" t="str">
        <f t="shared" si="277"/>
        <v>历史</v>
      </c>
      <c r="L2125" s="26" t="s">
        <v>2878</v>
      </c>
      <c r="M2125" s="23"/>
      <c r="N2125" s="23"/>
      <c r="O2125" s="24" t="str">
        <f t="shared" si="271"/>
        <v xml:space="preserve">
  - 
    name:  元朝的行省制度
    title:  元朝的行省制度
    description: 
    koLyro: point
    koLyri:  just
    son: </v>
      </c>
      <c r="P2125" s="27" t="str">
        <f t="shared" si="278"/>
        <v xml:space="preserve">
            - 
              name:  元朝的行省制度
              title:  元朝的行省制度
              description: 
              koLyro: point
              koLyri:  just
              son: </v>
      </c>
    </row>
    <row r="2126" spans="1:16" ht="15" customHeight="1">
      <c r="A2126" s="20">
        <f t="shared" si="272"/>
        <v>5</v>
      </c>
      <c r="B2126" s="21" t="str">
        <f t="shared" si="273"/>
        <v>知识点</v>
      </c>
      <c r="C2126" s="21" t="str">
        <f t="shared" si="274"/>
        <v>汉朝加强君主专制的措施</v>
      </c>
      <c r="D2126" s="21" t="str">
        <f>IFERROR(IF(I2126=1,INDEX( {"chinese","english","math","physics","chemistry","biology","politics","history","geography"},MATCH(C2126,{"语文","英语","数学","物理","化学","生物","政治","历史","地理"},0)),IF(I2126=2,INDEX(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2126,{"单项选择","阅读理解","信息匹配","完形填空","短文填空","单句填空","短文改错","单句改错","句型转换","翻译短语","翻译句子","词汇/短语及固搭","完成句子","听力"},0)),"")), "")</f>
        <v/>
      </c>
      <c r="E2126" s="21" t="str">
        <f t="shared" si="275"/>
        <v>知识点</v>
      </c>
      <c r="F2126" s="21" t="str">
        <f t="shared" si="276"/>
        <v>恰</v>
      </c>
      <c r="G2126" s="21" t="str">
        <f>INDEX( {"body","discipline","area","topic","point"},MATCH(E2126,{"知识体","知识域","知识区","知识主题","知识点"},0))</f>
        <v>point</v>
      </c>
      <c r="H2126" s="21" t="str">
        <f>INDEX( {"super","just","sub","infras"},MATCH(F2126,{"超","恰","亚","次"},0))</f>
        <v>just</v>
      </c>
      <c r="I2126" s="21">
        <f>MATCH(E2126,{"知识体","知识域","知识区","知识主题","知识点"},0)-1</f>
        <v>4</v>
      </c>
      <c r="J2126" s="21">
        <f>MATCH(F2126,{"超","恰","亚","次"},0)-1</f>
        <v>1</v>
      </c>
      <c r="K2126" s="21" t="str">
        <f t="shared" si="277"/>
        <v>历史</v>
      </c>
      <c r="L2126" s="26" t="s">
        <v>2879</v>
      </c>
      <c r="M2126" s="23"/>
      <c r="N2126" s="23"/>
      <c r="O2126" s="24" t="str">
        <f t="shared" si="271"/>
        <v xml:space="preserve">
  - 
    name:  汉朝加强君主专制的措施
    title:  汉朝加强君主专制的措施
    description: 
    koLyro: point
    koLyri:  just
    son: </v>
      </c>
      <c r="P2126" s="27" t="str">
        <f t="shared" si="278"/>
        <v xml:space="preserve">
            - 
              name:  汉朝加强君主专制的措施
              title:  汉朝加强君主专制的措施
              description: 
              koLyro: point
              koLyri:  just
              son: </v>
      </c>
    </row>
    <row r="2127" spans="1:16" ht="15" customHeight="1">
      <c r="A2127" s="20">
        <f t="shared" si="272"/>
        <v>5</v>
      </c>
      <c r="B2127" s="21" t="str">
        <f t="shared" si="273"/>
        <v>知识点</v>
      </c>
      <c r="C2127" s="21" t="str">
        <f t="shared" si="274"/>
        <v>唐朝三省六部制</v>
      </c>
      <c r="D2127" s="21" t="str">
        <f>IFERROR(IF(I2127=1,INDEX( {"chinese","english","math","physics","chemistry","biology","politics","history","geography"},MATCH(C2127,{"语文","英语","数学","物理","化学","生物","政治","历史","地理"},0)),IF(I2127=2,INDEX(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2127,{"单项选择","阅读理解","信息匹配","完形填空","短文填空","单句填空","短文改错","单句改错","句型转换","翻译短语","翻译句子","词汇/短语及固搭","完成句子","听力"},0)),"")), "")</f>
        <v/>
      </c>
      <c r="E2127" s="21" t="str">
        <f t="shared" si="275"/>
        <v>知识点</v>
      </c>
      <c r="F2127" s="21" t="str">
        <f t="shared" si="276"/>
        <v>恰</v>
      </c>
      <c r="G2127" s="21" t="str">
        <f>INDEX( {"body","discipline","area","topic","point"},MATCH(E2127,{"知识体","知识域","知识区","知识主题","知识点"},0))</f>
        <v>point</v>
      </c>
      <c r="H2127" s="21" t="str">
        <f>INDEX( {"super","just","sub","infras"},MATCH(F2127,{"超","恰","亚","次"},0))</f>
        <v>just</v>
      </c>
      <c r="I2127" s="21">
        <f>MATCH(E2127,{"知识体","知识域","知识区","知识主题","知识点"},0)-1</f>
        <v>4</v>
      </c>
      <c r="J2127" s="21">
        <f>MATCH(F2127,{"超","恰","亚","次"},0)-1</f>
        <v>1</v>
      </c>
      <c r="K2127" s="21" t="str">
        <f t="shared" si="277"/>
        <v>历史</v>
      </c>
      <c r="L2127" s="26" t="s">
        <v>2880</v>
      </c>
      <c r="M2127" s="23"/>
      <c r="N2127" s="23"/>
      <c r="O2127" s="24" t="str">
        <f t="shared" si="271"/>
        <v xml:space="preserve">
  - 
    name:  唐朝三省六部制
    title:  唐朝三省六部制
    description: 
    koLyro: point
    koLyri:  just
    son: </v>
      </c>
      <c r="P2127" s="27" t="str">
        <f t="shared" si="278"/>
        <v xml:space="preserve">
            - 
              name:  唐朝三省六部制
              title:  唐朝三省六部制
              description: 
              koLyro: point
              koLyri:  just
              son: </v>
      </c>
    </row>
    <row r="2128" spans="1:16" ht="15" customHeight="1">
      <c r="A2128" s="20">
        <f t="shared" si="272"/>
        <v>5</v>
      </c>
      <c r="B2128" s="21" t="str">
        <f t="shared" si="273"/>
        <v>知识点</v>
      </c>
      <c r="C2128" s="21" t="str">
        <f t="shared" si="274"/>
        <v>宋朝加强君主专制的措施</v>
      </c>
      <c r="D2128" s="21" t="str">
        <f>IFERROR(IF(I2128=1,INDEX( {"chinese","english","math","physics","chemistry","biology","politics","history","geography"},MATCH(C2128,{"语文","英语","数学","物理","化学","生物","政治","历史","地理"},0)),IF(I2128=2,INDEX(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2128,{"单项选择","阅读理解","信息匹配","完形填空","短文填空","单句填空","短文改错","单句改错","句型转换","翻译短语","翻译句子","词汇/短语及固搭","完成句子","听力"},0)),"")), "")</f>
        <v/>
      </c>
      <c r="E2128" s="21" t="str">
        <f t="shared" si="275"/>
        <v>知识点</v>
      </c>
      <c r="F2128" s="21" t="str">
        <f t="shared" si="276"/>
        <v>恰</v>
      </c>
      <c r="G2128" s="21" t="str">
        <f>INDEX( {"body","discipline","area","topic","point"},MATCH(E2128,{"知识体","知识域","知识区","知识主题","知识点"},0))</f>
        <v>point</v>
      </c>
      <c r="H2128" s="21" t="str">
        <f>INDEX( {"super","just","sub","infras"},MATCH(F2128,{"超","恰","亚","次"},0))</f>
        <v>just</v>
      </c>
      <c r="I2128" s="21">
        <f>MATCH(E2128,{"知识体","知识域","知识区","知识主题","知识点"},0)-1</f>
        <v>4</v>
      </c>
      <c r="J2128" s="21">
        <f>MATCH(F2128,{"超","恰","亚","次"},0)-1</f>
        <v>1</v>
      </c>
      <c r="K2128" s="21" t="str">
        <f t="shared" si="277"/>
        <v>历史</v>
      </c>
      <c r="L2128" s="26" t="s">
        <v>2881</v>
      </c>
      <c r="M2128" s="23"/>
      <c r="N2128" s="23"/>
      <c r="O2128" s="24" t="str">
        <f t="shared" si="271"/>
        <v xml:space="preserve">
  - 
    name:  宋朝加强君主专制的措施
    title:  宋朝加强君主专制的措施
    description: 
    koLyro: point
    koLyri:  just
    son: </v>
      </c>
      <c r="P2128" s="27" t="str">
        <f t="shared" si="278"/>
        <v xml:space="preserve">
            - 
              name:  宋朝加强君主专制的措施
              title:  宋朝加强君主专制的措施
              description: 
              koLyro: point
              koLyri:  just
              son: </v>
      </c>
    </row>
    <row r="2129" spans="1:16" ht="15" customHeight="1">
      <c r="A2129" s="20">
        <f t="shared" si="272"/>
        <v>5</v>
      </c>
      <c r="B2129" s="21" t="str">
        <f t="shared" si="273"/>
        <v>知识点</v>
      </c>
      <c r="C2129" s="21" t="str">
        <f t="shared" si="274"/>
        <v>元朝加强君主专制的措施</v>
      </c>
      <c r="D2129" s="21" t="str">
        <f>IFERROR(IF(I2129=1,INDEX( {"chinese","english","math","physics","chemistry","biology","politics","history","geography"},MATCH(C2129,{"语文","英语","数学","物理","化学","生物","政治","历史","地理"},0)),IF(I2129=2,INDEX(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2129,{"单项选择","阅读理解","信息匹配","完形填空","短文填空","单句填空","短文改错","单句改错","句型转换","翻译短语","翻译句子","词汇/短语及固搭","完成句子","听力"},0)),"")), "")</f>
        <v/>
      </c>
      <c r="E2129" s="21" t="str">
        <f t="shared" si="275"/>
        <v>知识点</v>
      </c>
      <c r="F2129" s="21" t="str">
        <f t="shared" si="276"/>
        <v>恰</v>
      </c>
      <c r="G2129" s="21" t="str">
        <f>INDEX( {"body","discipline","area","topic","point"},MATCH(E2129,{"知识体","知识域","知识区","知识主题","知识点"},0))</f>
        <v>point</v>
      </c>
      <c r="H2129" s="21" t="str">
        <f>INDEX( {"super","just","sub","infras"},MATCH(F2129,{"超","恰","亚","次"},0))</f>
        <v>just</v>
      </c>
      <c r="I2129" s="21">
        <f>MATCH(E2129,{"知识体","知识域","知识区","知识主题","知识点"},0)-1</f>
        <v>4</v>
      </c>
      <c r="J2129" s="21">
        <f>MATCH(F2129,{"超","恰","亚","次"},0)-1</f>
        <v>1</v>
      </c>
      <c r="K2129" s="21" t="str">
        <f t="shared" si="277"/>
        <v>历史</v>
      </c>
      <c r="L2129" s="26" t="s">
        <v>2882</v>
      </c>
      <c r="M2129" s="23"/>
      <c r="N2129" s="23"/>
      <c r="O2129" s="24" t="str">
        <f t="shared" si="271"/>
        <v xml:space="preserve">
  - 
    name:  元朝加强君主专制的措施
    title:  元朝加强君主专制的措施
    description: 
    koLyro: point
    koLyri:  just
    son: </v>
      </c>
      <c r="P2129" s="27" t="str">
        <f t="shared" si="278"/>
        <v xml:space="preserve">
            - 
              name:  元朝加强君主专制的措施
              title:  元朝加强君主专制的措施
              description: 
              koLyro: point
              koLyri:  just
              son: </v>
      </c>
    </row>
    <row r="2130" spans="1:16" ht="15" customHeight="1">
      <c r="A2130" s="20">
        <f t="shared" si="272"/>
        <v>5</v>
      </c>
      <c r="B2130" s="21" t="str">
        <f t="shared" si="273"/>
        <v>知识点</v>
      </c>
      <c r="C2130" s="21" t="str">
        <f t="shared" si="274"/>
        <v>从汉到元政治制度的演变</v>
      </c>
      <c r="D2130" s="21" t="str">
        <f>IFERROR(IF(I2130=1,INDEX( {"chinese","english","math","physics","chemistry","biology","politics","history","geography"},MATCH(C2130,{"语文","英语","数学","物理","化学","生物","政治","历史","地理"},0)),IF(I2130=2,INDEX(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2130,{"单项选择","阅读理解","信息匹配","完形填空","短文填空","单句填空","短文改错","单句改错","句型转换","翻译短语","翻译句子","词汇/短语及固搭","完成句子","听力"},0)),"")), "")</f>
        <v/>
      </c>
      <c r="E2130" s="21" t="str">
        <f t="shared" si="275"/>
        <v>知识点</v>
      </c>
      <c r="F2130" s="21" t="str">
        <f t="shared" si="276"/>
        <v>恰</v>
      </c>
      <c r="G2130" s="21" t="str">
        <f>INDEX( {"body","discipline","area","topic","point"},MATCH(E2130,{"知识体","知识域","知识区","知识主题","知识点"},0))</f>
        <v>point</v>
      </c>
      <c r="H2130" s="21" t="str">
        <f>INDEX( {"super","just","sub","infras"},MATCH(F2130,{"超","恰","亚","次"},0))</f>
        <v>just</v>
      </c>
      <c r="I2130" s="21">
        <f>MATCH(E2130,{"知识体","知识域","知识区","知识主题","知识点"},0)-1</f>
        <v>4</v>
      </c>
      <c r="J2130" s="21">
        <f>MATCH(F2130,{"超","恰","亚","次"},0)-1</f>
        <v>1</v>
      </c>
      <c r="K2130" s="21" t="str">
        <f t="shared" si="277"/>
        <v>历史</v>
      </c>
      <c r="L2130" s="26" t="s">
        <v>2883</v>
      </c>
      <c r="M2130" s="23"/>
      <c r="N2130" s="23"/>
      <c r="O2130" s="24" t="str">
        <f t="shared" si="271"/>
        <v xml:space="preserve">
  - 
    name:  从汉到元政治制度的演变
    title:  从汉到元政治制度的演变
    description: 
    koLyro: point
    koLyri:  just
    son: </v>
      </c>
      <c r="P2130" s="27" t="str">
        <f t="shared" si="278"/>
        <v xml:space="preserve">
            - 
              name:  从汉到元政治制度的演变
              title:  从汉到元政治制度的演变
              description: 
              koLyro: point
              koLyri:  just
              son: </v>
      </c>
    </row>
    <row r="2131" spans="1:16" ht="15" customHeight="1">
      <c r="A2131" s="20">
        <f t="shared" si="272"/>
        <v>5</v>
      </c>
      <c r="B2131" s="21" t="str">
        <f t="shared" si="273"/>
        <v>知识点</v>
      </c>
      <c r="C2131" s="21" t="str">
        <f t="shared" si="274"/>
        <v>古代监察制度</v>
      </c>
      <c r="D2131" s="21" t="str">
        <f>IFERROR(IF(I2131=1,INDEX( {"chinese","english","math","physics","chemistry","biology","politics","history","geography"},MATCH(C2131,{"语文","英语","数学","物理","化学","生物","政治","历史","地理"},0)),IF(I2131=2,INDEX(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2131,{"单项选择","阅读理解","信息匹配","完形填空","短文填空","单句填空","短文改错","单句改错","句型转换","翻译短语","翻译句子","词汇/短语及固搭","完成句子","听力"},0)),"")), "")</f>
        <v/>
      </c>
      <c r="E2131" s="21" t="str">
        <f t="shared" si="275"/>
        <v>知识点</v>
      </c>
      <c r="F2131" s="21" t="str">
        <f t="shared" si="276"/>
        <v>恰</v>
      </c>
      <c r="G2131" s="21" t="str">
        <f>INDEX( {"body","discipline","area","topic","point"},MATCH(E2131,{"知识体","知识域","知识区","知识主题","知识点"},0))</f>
        <v>point</v>
      </c>
      <c r="H2131" s="21" t="str">
        <f>INDEX( {"super","just","sub","infras"},MATCH(F2131,{"超","恰","亚","次"},0))</f>
        <v>just</v>
      </c>
      <c r="I2131" s="21">
        <f>MATCH(E2131,{"知识体","知识域","知识区","知识主题","知识点"},0)-1</f>
        <v>4</v>
      </c>
      <c r="J2131" s="21">
        <f>MATCH(F2131,{"超","恰","亚","次"},0)-1</f>
        <v>1</v>
      </c>
      <c r="K2131" s="21" t="str">
        <f t="shared" si="277"/>
        <v>历史</v>
      </c>
      <c r="L2131" s="26" t="s">
        <v>2884</v>
      </c>
      <c r="M2131" s="23"/>
      <c r="N2131" s="23"/>
      <c r="O2131" s="24" t="str">
        <f t="shared" si="271"/>
        <v xml:space="preserve">
  - 
    name:  古代监察制度
    title:  古代监察制度
    description: 
    koLyro: point
    koLyri:  just
    son: </v>
      </c>
      <c r="P2131" s="27" t="str">
        <f t="shared" si="278"/>
        <v xml:space="preserve">
            - 
              name:  古代监察制度
              title:  古代监察制度
              description: 
              koLyro: point
              koLyri:  just
              son: </v>
      </c>
    </row>
    <row r="2132" spans="1:16" ht="15" customHeight="1">
      <c r="A2132" s="20">
        <f t="shared" si="272"/>
        <v>5</v>
      </c>
      <c r="B2132" s="21" t="str">
        <f t="shared" si="273"/>
        <v>知识点</v>
      </c>
      <c r="C2132" s="21" t="str">
        <f t="shared" si="274"/>
        <v>古代的选官制度</v>
      </c>
      <c r="D2132" s="21" t="str">
        <f>IFERROR(IF(I2132=1,INDEX( {"chinese","english","math","physics","chemistry","biology","politics","history","geography"},MATCH(C2132,{"语文","英语","数学","物理","化学","生物","政治","历史","地理"},0)),IF(I2132=2,INDEX(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2132,{"单项选择","阅读理解","信息匹配","完形填空","短文填空","单句填空","短文改错","单句改错","句型转换","翻译短语","翻译句子","词汇/短语及固搭","完成句子","听力"},0)),"")), "")</f>
        <v/>
      </c>
      <c r="E2132" s="21" t="str">
        <f t="shared" si="275"/>
        <v>知识点</v>
      </c>
      <c r="F2132" s="21" t="str">
        <f t="shared" si="276"/>
        <v>恰</v>
      </c>
      <c r="G2132" s="21" t="str">
        <f>INDEX( {"body","discipline","area","topic","point"},MATCH(E2132,{"知识体","知识域","知识区","知识主题","知识点"},0))</f>
        <v>point</v>
      </c>
      <c r="H2132" s="21" t="str">
        <f>INDEX( {"super","just","sub","infras"},MATCH(F2132,{"超","恰","亚","次"},0))</f>
        <v>just</v>
      </c>
      <c r="I2132" s="21">
        <f>MATCH(E2132,{"知识体","知识域","知识区","知识主题","知识点"},0)-1</f>
        <v>4</v>
      </c>
      <c r="J2132" s="21">
        <f>MATCH(F2132,{"超","恰","亚","次"},0)-1</f>
        <v>1</v>
      </c>
      <c r="K2132" s="21" t="str">
        <f t="shared" si="277"/>
        <v>历史</v>
      </c>
      <c r="L2132" s="26" t="s">
        <v>2885</v>
      </c>
      <c r="M2132" s="23"/>
      <c r="N2132" s="23"/>
      <c r="O2132" s="24" t="str">
        <f t="shared" si="271"/>
        <v xml:space="preserve">
  - 
    name:  古代的选官制度
    title:  古代的选官制度
    description: 
    koLyro: point
    koLyri:  just
    son: </v>
      </c>
      <c r="P2132" s="27" t="str">
        <f t="shared" si="278"/>
        <v xml:space="preserve">
            - 
              name:  古代的选官制度
              title:  古代的选官制度
              description: 
              koLyro: point
              koLyri:  just
              son: </v>
      </c>
    </row>
    <row r="2133" spans="1:16" ht="15" customHeight="1">
      <c r="A2133" s="20">
        <f t="shared" si="272"/>
        <v>6</v>
      </c>
      <c r="B2133" s="21" t="str">
        <f t="shared" si="273"/>
        <v>知识亚点</v>
      </c>
      <c r="C2133" s="21" t="str">
        <f t="shared" si="274"/>
        <v>世官制</v>
      </c>
      <c r="D2133" s="21" t="str">
        <f>IFERROR(IF(I2133=1,INDEX( {"chinese","english","math","physics","chemistry","biology","politics","history","geography"},MATCH(C2133,{"语文","英语","数学","物理","化学","生物","政治","历史","地理"},0)),IF(I2133=2,INDEX(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2133,{"单项选择","阅读理解","信息匹配","完形填空","短文填空","单句填空","短文改错","单句改错","句型转换","翻译短语","翻译句子","词汇/短语及固搭","完成句子","听力"},0)),"")), "")</f>
        <v/>
      </c>
      <c r="E2133" s="21" t="str">
        <f t="shared" si="275"/>
        <v>知识点</v>
      </c>
      <c r="F2133" s="21" t="str">
        <f t="shared" si="276"/>
        <v>亚</v>
      </c>
      <c r="G2133" s="21" t="str">
        <f>INDEX( {"body","discipline","area","topic","point"},MATCH(E2133,{"知识体","知识域","知识区","知识主题","知识点"},0))</f>
        <v>point</v>
      </c>
      <c r="H2133" s="21" t="str">
        <f>INDEX( {"super","just","sub","infras"},MATCH(F2133,{"超","恰","亚","次"},0))</f>
        <v>sub</v>
      </c>
      <c r="I2133" s="21">
        <f>MATCH(E2133,{"知识体","知识域","知识区","知识主题","知识点"},0)-1</f>
        <v>4</v>
      </c>
      <c r="J2133" s="21">
        <f>MATCH(F2133,{"超","恰","亚","次"},0)-1</f>
        <v>2</v>
      </c>
      <c r="K2133" s="21" t="str">
        <f t="shared" si="277"/>
        <v>历史</v>
      </c>
      <c r="L2133" s="26" t="s">
        <v>2886</v>
      </c>
      <c r="M2133" s="23"/>
      <c r="N2133" s="23"/>
      <c r="O2133" s="24" t="str">
        <f t="shared" si="271"/>
        <v xml:space="preserve">
  - 
    name:  世官制
    title:  世官制
    description: 
    koLyro: point
    koLyri:  sub
    son: </v>
      </c>
      <c r="P2133" s="27" t="str">
        <f t="shared" si="278"/>
        <v xml:space="preserve">
              - 
                name:  世官制
                title:  世官制
                description: 
                koLyro: point
                koLyri:  sub
                son: </v>
      </c>
    </row>
    <row r="2134" spans="1:16" ht="15" customHeight="1">
      <c r="A2134" s="20">
        <f t="shared" si="272"/>
        <v>6</v>
      </c>
      <c r="B2134" s="21" t="str">
        <f t="shared" si="273"/>
        <v>知识亚点</v>
      </c>
      <c r="C2134" s="21" t="str">
        <f t="shared" si="274"/>
        <v>察举制</v>
      </c>
      <c r="D2134" s="21" t="str">
        <f>IFERROR(IF(I2134=1,INDEX( {"chinese","english","math","physics","chemistry","biology","politics","history","geography"},MATCH(C2134,{"语文","英语","数学","物理","化学","生物","政治","历史","地理"},0)),IF(I2134=2,INDEX(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2134,{"单项选择","阅读理解","信息匹配","完形填空","短文填空","单句填空","短文改错","单句改错","句型转换","翻译短语","翻译句子","词汇/短语及固搭","完成句子","听力"},0)),"")), "")</f>
        <v/>
      </c>
      <c r="E2134" s="21" t="str">
        <f t="shared" si="275"/>
        <v>知识点</v>
      </c>
      <c r="F2134" s="21" t="str">
        <f t="shared" si="276"/>
        <v>亚</v>
      </c>
      <c r="G2134" s="21" t="str">
        <f>INDEX( {"body","discipline","area","topic","point"},MATCH(E2134,{"知识体","知识域","知识区","知识主题","知识点"},0))</f>
        <v>point</v>
      </c>
      <c r="H2134" s="21" t="str">
        <f>INDEX( {"super","just","sub","infras"},MATCH(F2134,{"超","恰","亚","次"},0))</f>
        <v>sub</v>
      </c>
      <c r="I2134" s="21">
        <f>MATCH(E2134,{"知识体","知识域","知识区","知识主题","知识点"},0)-1</f>
        <v>4</v>
      </c>
      <c r="J2134" s="21">
        <f>MATCH(F2134,{"超","恰","亚","次"},0)-1</f>
        <v>2</v>
      </c>
      <c r="K2134" s="21" t="str">
        <f t="shared" si="277"/>
        <v>历史</v>
      </c>
      <c r="L2134" s="26" t="s">
        <v>2887</v>
      </c>
      <c r="M2134" s="23"/>
      <c r="N2134" s="23"/>
      <c r="O2134" s="24" t="str">
        <f t="shared" si="271"/>
        <v xml:space="preserve">
  - 
    name:  察举制
    title:  察举制
    description: 
    koLyro: point
    koLyri:  sub
    son: </v>
      </c>
      <c r="P2134" s="27" t="str">
        <f t="shared" si="278"/>
        <v xml:space="preserve">
              - 
                name:  察举制
                title:  察举制
                description: 
                koLyro: point
                koLyri:  sub
                son: </v>
      </c>
    </row>
    <row r="2135" spans="1:16" ht="15" customHeight="1">
      <c r="A2135" s="20">
        <f t="shared" si="272"/>
        <v>6</v>
      </c>
      <c r="B2135" s="21" t="str">
        <f t="shared" si="273"/>
        <v>知识亚点</v>
      </c>
      <c r="C2135" s="21" t="str">
        <f t="shared" si="274"/>
        <v>九品中正制</v>
      </c>
      <c r="D2135" s="21" t="str">
        <f>IFERROR(IF(I2135=1,INDEX( {"chinese","english","math","physics","chemistry","biology","politics","history","geography"},MATCH(C2135,{"语文","英语","数学","物理","化学","生物","政治","历史","地理"},0)),IF(I2135=2,INDEX(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2135,{"单项选择","阅读理解","信息匹配","完形填空","短文填空","单句填空","短文改错","单句改错","句型转换","翻译短语","翻译句子","词汇/短语及固搭","完成句子","听力"},0)),"")), "")</f>
        <v/>
      </c>
      <c r="E2135" s="21" t="str">
        <f t="shared" si="275"/>
        <v>知识点</v>
      </c>
      <c r="F2135" s="21" t="str">
        <f t="shared" si="276"/>
        <v>亚</v>
      </c>
      <c r="G2135" s="21" t="str">
        <f>INDEX( {"body","discipline","area","topic","point"},MATCH(E2135,{"知识体","知识域","知识区","知识主题","知识点"},0))</f>
        <v>point</v>
      </c>
      <c r="H2135" s="21" t="str">
        <f>INDEX( {"super","just","sub","infras"},MATCH(F2135,{"超","恰","亚","次"},0))</f>
        <v>sub</v>
      </c>
      <c r="I2135" s="21">
        <f>MATCH(E2135,{"知识体","知识域","知识区","知识主题","知识点"},0)-1</f>
        <v>4</v>
      </c>
      <c r="J2135" s="21">
        <f>MATCH(F2135,{"超","恰","亚","次"},0)-1</f>
        <v>2</v>
      </c>
      <c r="K2135" s="21" t="str">
        <f t="shared" si="277"/>
        <v>历史</v>
      </c>
      <c r="L2135" s="26" t="s">
        <v>2888</v>
      </c>
      <c r="M2135" s="23"/>
      <c r="N2135" s="23"/>
      <c r="O2135" s="24" t="str">
        <f t="shared" si="271"/>
        <v xml:space="preserve">
  - 
    name:  九品中正制
    title:  九品中正制
    description: 
    koLyro: point
    koLyri:  sub
    son: </v>
      </c>
      <c r="P2135" s="27" t="str">
        <f t="shared" si="278"/>
        <v xml:space="preserve">
              - 
                name:  九品中正制
                title:  九品中正制
                description: 
                koLyro: point
                koLyri:  sub
                son: </v>
      </c>
    </row>
    <row r="2136" spans="1:16" ht="15" customHeight="1">
      <c r="A2136" s="20">
        <f t="shared" si="272"/>
        <v>6</v>
      </c>
      <c r="B2136" s="21" t="str">
        <f t="shared" si="273"/>
        <v>知识亚点</v>
      </c>
      <c r="C2136" s="21" t="str">
        <f t="shared" si="274"/>
        <v>科举制</v>
      </c>
      <c r="D2136" s="21" t="str">
        <f>IFERROR(IF(I2136=1,INDEX( {"chinese","english","math","physics","chemistry","biology","politics","history","geography"},MATCH(C2136,{"语文","英语","数学","物理","化学","生物","政治","历史","地理"},0)),IF(I2136=2,INDEX(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2136,{"单项选择","阅读理解","信息匹配","完形填空","短文填空","单句填空","短文改错","单句改错","句型转换","翻译短语","翻译句子","词汇/短语及固搭","完成句子","听力"},0)),"")), "")</f>
        <v/>
      </c>
      <c r="E2136" s="21" t="str">
        <f t="shared" si="275"/>
        <v>知识点</v>
      </c>
      <c r="F2136" s="21" t="str">
        <f t="shared" si="276"/>
        <v>亚</v>
      </c>
      <c r="G2136" s="21" t="str">
        <f>INDEX( {"body","discipline","area","topic","point"},MATCH(E2136,{"知识体","知识域","知识区","知识主题","知识点"},0))</f>
        <v>point</v>
      </c>
      <c r="H2136" s="21" t="str">
        <f>INDEX( {"super","just","sub","infras"},MATCH(F2136,{"超","恰","亚","次"},0))</f>
        <v>sub</v>
      </c>
      <c r="I2136" s="21">
        <f>MATCH(E2136,{"知识体","知识域","知识区","知识主题","知识点"},0)-1</f>
        <v>4</v>
      </c>
      <c r="J2136" s="21">
        <f>MATCH(F2136,{"超","恰","亚","次"},0)-1</f>
        <v>2</v>
      </c>
      <c r="K2136" s="21" t="str">
        <f t="shared" si="277"/>
        <v>历史</v>
      </c>
      <c r="L2136" s="26" t="s">
        <v>2889</v>
      </c>
      <c r="M2136" s="23"/>
      <c r="N2136" s="23"/>
      <c r="O2136" s="24" t="str">
        <f t="shared" si="271"/>
        <v xml:space="preserve">
  - 
    name:  科举制
    title:  科举制
    description: 
    koLyro: point
    koLyri:  sub
    son: </v>
      </c>
      <c r="P2136" s="27" t="str">
        <f t="shared" si="278"/>
        <v xml:space="preserve">
              - 
                name:  科举制
                title:  科举制
                description: 
                koLyro: point
                koLyri:  sub
                son: </v>
      </c>
    </row>
    <row r="2137" spans="1:16" ht="15" customHeight="1">
      <c r="A2137" s="20">
        <f t="shared" si="272"/>
        <v>5</v>
      </c>
      <c r="B2137" s="21" t="str">
        <f t="shared" si="273"/>
        <v>知识点</v>
      </c>
      <c r="C2137" s="21" t="str">
        <f t="shared" si="274"/>
        <v>中国古代政治制度的特点</v>
      </c>
      <c r="D2137" s="21" t="str">
        <f>IFERROR(IF(I2137=1,INDEX( {"chinese","english","math","physics","chemistry","biology","politics","history","geography"},MATCH(C2137,{"语文","英语","数学","物理","化学","生物","政治","历史","地理"},0)),IF(I2137=2,INDEX(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2137,{"单项选择","阅读理解","信息匹配","完形填空","短文填空","单句填空","短文改错","单句改错","句型转换","翻译短语","翻译句子","词汇/短语及固搭","完成句子","听力"},0)),"")), "")</f>
        <v/>
      </c>
      <c r="E2137" s="21" t="str">
        <f t="shared" si="275"/>
        <v>知识点</v>
      </c>
      <c r="F2137" s="21" t="str">
        <f t="shared" si="276"/>
        <v>恰</v>
      </c>
      <c r="G2137" s="21" t="str">
        <f>INDEX( {"body","discipline","area","topic","point"},MATCH(E2137,{"知识体","知识域","知识区","知识主题","知识点"},0))</f>
        <v>point</v>
      </c>
      <c r="H2137" s="21" t="str">
        <f>INDEX( {"super","just","sub","infras"},MATCH(F2137,{"超","恰","亚","次"},0))</f>
        <v>just</v>
      </c>
      <c r="I2137" s="21">
        <f>MATCH(E2137,{"知识体","知识域","知识区","知识主题","知识点"},0)-1</f>
        <v>4</v>
      </c>
      <c r="J2137" s="21">
        <f>MATCH(F2137,{"超","恰","亚","次"},0)-1</f>
        <v>1</v>
      </c>
      <c r="K2137" s="21" t="str">
        <f t="shared" si="277"/>
        <v>历史</v>
      </c>
      <c r="L2137" s="26" t="s">
        <v>2890</v>
      </c>
      <c r="M2137" s="23"/>
      <c r="N2137" s="23"/>
      <c r="O2137" s="24" t="str">
        <f t="shared" si="271"/>
        <v xml:space="preserve">
  - 
    name:  中国古代政治制度的特点
    title:  中国古代政治制度的特点
    description: 
    koLyro: point
    koLyri:  just
    son: </v>
      </c>
      <c r="P2137" s="27" t="str">
        <f t="shared" si="278"/>
        <v xml:space="preserve">
            - 
              name:  中国古代政治制度的特点
              title:  中国古代政治制度的特点
              description: 
              koLyro: point
              koLyri:  just
              son: </v>
      </c>
    </row>
    <row r="2138" spans="1:16" ht="15" customHeight="1">
      <c r="A2138" s="20">
        <f t="shared" si="272"/>
        <v>4</v>
      </c>
      <c r="B2138" s="21" t="str">
        <f t="shared" si="273"/>
        <v>知识主题</v>
      </c>
      <c r="C2138" s="21" t="str">
        <f t="shared" si="274"/>
        <v>4 明清君主专制的加强</v>
      </c>
      <c r="D2138" s="21" t="str">
        <f>IFERROR(IF(I2138=1,INDEX( {"chinese","english","math","physics","chemistry","biology","politics","history","geography"},MATCH(C2138,{"语文","英语","数学","物理","化学","生物","政治","历史","地理"},0)),IF(I2138=2,INDEX(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2138,{"单项选择","阅读理解","信息匹配","完形填空","短文填空","单句填空","短文改错","单句改错","句型转换","翻译短语","翻译句子","词汇/短语及固搭","完成句子","听力"},0)),"")), "")</f>
        <v/>
      </c>
      <c r="E2138" s="21" t="str">
        <f t="shared" si="275"/>
        <v>知识主题</v>
      </c>
      <c r="F2138" s="21" t="str">
        <f t="shared" si="276"/>
        <v>恰</v>
      </c>
      <c r="G2138" s="21" t="str">
        <f>INDEX( {"body","discipline","area","topic","point"},MATCH(E2138,{"知识体","知识域","知识区","知识主题","知识点"},0))</f>
        <v>topic</v>
      </c>
      <c r="H2138" s="21" t="str">
        <f>INDEX( {"super","just","sub","infras"},MATCH(F2138,{"超","恰","亚","次"},0))</f>
        <v>just</v>
      </c>
      <c r="I2138" s="21">
        <f>MATCH(E2138,{"知识体","知识域","知识区","知识主题","知识点"},0)-1</f>
        <v>3</v>
      </c>
      <c r="J2138" s="21">
        <f>MATCH(F2138,{"超","恰","亚","次"},0)-1</f>
        <v>1</v>
      </c>
      <c r="K2138" s="21" t="str">
        <f t="shared" si="277"/>
        <v>历史</v>
      </c>
      <c r="L2138" s="26" t="s">
        <v>2891</v>
      </c>
      <c r="M2138" s="23"/>
      <c r="N2138" s="23"/>
      <c r="O2138" s="24" t="str">
        <f t="shared" si="271"/>
        <v xml:space="preserve">
  - 
    name:  4 明清君主专制的加强
    title:  4 明清君主专制的加强
    description: 
    koLyro: topic
    koLyri:  just
    son: </v>
      </c>
      <c r="P2138" s="27" t="str">
        <f t="shared" si="278"/>
        <v xml:space="preserve">
          - 
            name:  4 明清君主专制的加强
            title:  4 明清君主专制的加强
            description: 
            koLyro: topic
            koLyri:  just
            son: </v>
      </c>
    </row>
    <row r="2139" spans="1:16" ht="15" customHeight="1">
      <c r="A2139" s="20">
        <f t="shared" si="272"/>
        <v>5</v>
      </c>
      <c r="B2139" s="21" t="str">
        <f t="shared" si="273"/>
        <v>知识点</v>
      </c>
      <c r="C2139" s="21" t="str">
        <f t="shared" si="274"/>
        <v>宰相制度的废除</v>
      </c>
      <c r="D2139" s="21" t="str">
        <f>IFERROR(IF(I2139=1,INDEX( {"chinese","english","math","physics","chemistry","biology","politics","history","geography"},MATCH(C2139,{"语文","英语","数学","物理","化学","生物","政治","历史","地理"},0)),IF(I2139=2,INDEX(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2139,{"单项选择","阅读理解","信息匹配","完形填空","短文填空","单句填空","短文改错","单句改错","句型转换","翻译短语","翻译句子","词汇/短语及固搭","完成句子","听力"},0)),"")), "")</f>
        <v/>
      </c>
      <c r="E2139" s="21" t="str">
        <f t="shared" si="275"/>
        <v>知识点</v>
      </c>
      <c r="F2139" s="21" t="str">
        <f t="shared" si="276"/>
        <v>恰</v>
      </c>
      <c r="G2139" s="21" t="str">
        <f>INDEX( {"body","discipline","area","topic","point"},MATCH(E2139,{"知识体","知识域","知识区","知识主题","知识点"},0))</f>
        <v>point</v>
      </c>
      <c r="H2139" s="21" t="str">
        <f>INDEX( {"super","just","sub","infras"},MATCH(F2139,{"超","恰","亚","次"},0))</f>
        <v>just</v>
      </c>
      <c r="I2139" s="21">
        <f>MATCH(E2139,{"知识体","知识域","知识区","知识主题","知识点"},0)-1</f>
        <v>4</v>
      </c>
      <c r="J2139" s="21">
        <f>MATCH(F2139,{"超","恰","亚","次"},0)-1</f>
        <v>1</v>
      </c>
      <c r="K2139" s="21" t="str">
        <f t="shared" si="277"/>
        <v>历史</v>
      </c>
      <c r="L2139" s="26" t="s">
        <v>2892</v>
      </c>
      <c r="M2139" s="23"/>
      <c r="N2139" s="23"/>
      <c r="O2139" s="24" t="str">
        <f t="shared" si="271"/>
        <v xml:space="preserve">
  - 
    name:  宰相制度的废除
    title:  宰相制度的废除
    description: 
    koLyro: point
    koLyri:  just
    son: </v>
      </c>
      <c r="P2139" s="27" t="str">
        <f t="shared" si="278"/>
        <v xml:space="preserve">
            - 
              name:  宰相制度的废除
              title:  宰相制度的废除
              description: 
              koLyro: point
              koLyri:  just
              son: </v>
      </c>
    </row>
    <row r="2140" spans="1:16" ht="15" customHeight="1">
      <c r="A2140" s="20">
        <f t="shared" si="272"/>
        <v>5</v>
      </c>
      <c r="B2140" s="21" t="str">
        <f t="shared" si="273"/>
        <v>知识点</v>
      </c>
      <c r="C2140" s="21" t="str">
        <f t="shared" si="274"/>
        <v>内阁的设置</v>
      </c>
      <c r="D2140" s="21" t="str">
        <f>IFERROR(IF(I2140=1,INDEX( {"chinese","english","math","physics","chemistry","biology","politics","history","geography"},MATCH(C2140,{"语文","英语","数学","物理","化学","生物","政治","历史","地理"},0)),IF(I2140=2,INDEX(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2140,{"单项选择","阅读理解","信息匹配","完形填空","短文填空","单句填空","短文改错","单句改错","句型转换","翻译短语","翻译句子","词汇/短语及固搭","完成句子","听力"},0)),"")), "")</f>
        <v/>
      </c>
      <c r="E2140" s="21" t="str">
        <f t="shared" si="275"/>
        <v>知识点</v>
      </c>
      <c r="F2140" s="21" t="str">
        <f t="shared" si="276"/>
        <v>恰</v>
      </c>
      <c r="G2140" s="21" t="str">
        <f>INDEX( {"body","discipline","area","topic","point"},MATCH(E2140,{"知识体","知识域","知识区","知识主题","知识点"},0))</f>
        <v>point</v>
      </c>
      <c r="H2140" s="21" t="str">
        <f>INDEX( {"super","just","sub","infras"},MATCH(F2140,{"超","恰","亚","次"},0))</f>
        <v>just</v>
      </c>
      <c r="I2140" s="21">
        <f>MATCH(E2140,{"知识体","知识域","知识区","知识主题","知识点"},0)-1</f>
        <v>4</v>
      </c>
      <c r="J2140" s="21">
        <f>MATCH(F2140,{"超","恰","亚","次"},0)-1</f>
        <v>1</v>
      </c>
      <c r="K2140" s="21" t="str">
        <f t="shared" si="277"/>
        <v>历史</v>
      </c>
      <c r="L2140" s="26" t="s">
        <v>2893</v>
      </c>
      <c r="M2140" s="23"/>
      <c r="N2140" s="23"/>
      <c r="O2140" s="24" t="str">
        <f t="shared" si="271"/>
        <v xml:space="preserve">
  - 
    name:  内阁的设置
    title:  内阁的设置
    description: 
    koLyro: point
    koLyri:  just
    son: </v>
      </c>
      <c r="P2140" s="27" t="str">
        <f t="shared" si="278"/>
        <v xml:space="preserve">
            - 
              name:  内阁的设置
              title:  内阁的设置
              description: 
              koLyro: point
              koLyri:  just
              son: </v>
      </c>
    </row>
    <row r="2141" spans="1:16" ht="15" customHeight="1">
      <c r="A2141" s="20">
        <f t="shared" si="272"/>
        <v>5</v>
      </c>
      <c r="B2141" s="21" t="str">
        <f t="shared" si="273"/>
        <v>知识点</v>
      </c>
      <c r="C2141" s="21" t="str">
        <f t="shared" si="274"/>
        <v>军机处的设立</v>
      </c>
      <c r="D2141" s="21" t="str">
        <f>IFERROR(IF(I2141=1,INDEX( {"chinese","english","math","physics","chemistry","biology","politics","history","geography"},MATCH(C2141,{"语文","英语","数学","物理","化学","生物","政治","历史","地理"},0)),IF(I2141=2,INDEX(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2141,{"单项选择","阅读理解","信息匹配","完形填空","短文填空","单句填空","短文改错","单句改错","句型转换","翻译短语","翻译句子","词汇/短语及固搭","完成句子","听力"},0)),"")), "")</f>
        <v/>
      </c>
      <c r="E2141" s="21" t="str">
        <f t="shared" si="275"/>
        <v>知识点</v>
      </c>
      <c r="F2141" s="21" t="str">
        <f t="shared" si="276"/>
        <v>恰</v>
      </c>
      <c r="G2141" s="21" t="str">
        <f>INDEX( {"body","discipline","area","topic","point"},MATCH(E2141,{"知识体","知识域","知识区","知识主题","知识点"},0))</f>
        <v>point</v>
      </c>
      <c r="H2141" s="21" t="str">
        <f>INDEX( {"super","just","sub","infras"},MATCH(F2141,{"超","恰","亚","次"},0))</f>
        <v>just</v>
      </c>
      <c r="I2141" s="21">
        <f>MATCH(E2141,{"知识体","知识域","知识区","知识主题","知识点"},0)-1</f>
        <v>4</v>
      </c>
      <c r="J2141" s="21">
        <f>MATCH(F2141,{"超","恰","亚","次"},0)-1</f>
        <v>1</v>
      </c>
      <c r="K2141" s="21" t="str">
        <f t="shared" si="277"/>
        <v>历史</v>
      </c>
      <c r="L2141" s="26" t="s">
        <v>2894</v>
      </c>
      <c r="M2141" s="23"/>
      <c r="N2141" s="23"/>
      <c r="O2141" s="24" t="str">
        <f t="shared" si="271"/>
        <v xml:space="preserve">
  - 
    name:  军机处的设立
    title:  军机处的设立
    description: 
    koLyro: point
    koLyri:  just
    son: </v>
      </c>
      <c r="P2141" s="27" t="str">
        <f t="shared" si="278"/>
        <v xml:space="preserve">
            - 
              name:  军机处的设立
              title:  军机处的设立
              description: 
              koLyro: point
              koLyri:  just
              son: </v>
      </c>
    </row>
    <row r="2142" spans="1:16" ht="15" customHeight="1">
      <c r="A2142" s="20">
        <f t="shared" si="272"/>
        <v>5</v>
      </c>
      <c r="B2142" s="21" t="str">
        <f t="shared" si="273"/>
        <v>知识点</v>
      </c>
      <c r="C2142" s="21" t="str">
        <f t="shared" si="274"/>
        <v>清朝的边疆政策</v>
      </c>
      <c r="D2142" s="21" t="str">
        <f>IFERROR(IF(I2142=1,INDEX( {"chinese","english","math","physics","chemistry","biology","politics","history","geography"},MATCH(C2142,{"语文","英语","数学","物理","化学","生物","政治","历史","地理"},0)),IF(I2142=2,INDEX(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2142,{"单项选择","阅读理解","信息匹配","完形填空","短文填空","单句填空","短文改错","单句改错","句型转换","翻译短语","翻译句子","词汇/短语及固搭","完成句子","听力"},0)),"")), "")</f>
        <v/>
      </c>
      <c r="E2142" s="21" t="str">
        <f t="shared" si="275"/>
        <v>知识点</v>
      </c>
      <c r="F2142" s="21" t="str">
        <f t="shared" si="276"/>
        <v>恰</v>
      </c>
      <c r="G2142" s="21" t="str">
        <f>INDEX( {"body","discipline","area","topic","point"},MATCH(E2142,{"知识体","知识域","知识区","知识主题","知识点"},0))</f>
        <v>point</v>
      </c>
      <c r="H2142" s="21" t="str">
        <f>INDEX( {"super","just","sub","infras"},MATCH(F2142,{"超","恰","亚","次"},0))</f>
        <v>just</v>
      </c>
      <c r="I2142" s="21">
        <f>MATCH(E2142,{"知识体","知识域","知识区","知识主题","知识点"},0)-1</f>
        <v>4</v>
      </c>
      <c r="J2142" s="21">
        <f>MATCH(F2142,{"超","恰","亚","次"},0)-1</f>
        <v>1</v>
      </c>
      <c r="K2142" s="21" t="str">
        <f t="shared" si="277"/>
        <v>历史</v>
      </c>
      <c r="L2142" s="26" t="s">
        <v>2895</v>
      </c>
      <c r="M2142" s="23"/>
      <c r="N2142" s="23"/>
      <c r="O2142" s="24" t="str">
        <f t="shared" si="271"/>
        <v xml:space="preserve">
  - 
    name:  清朝的边疆政策
    title:  清朝的边疆政策
    description: 
    koLyro: point
    koLyri:  just
    son: </v>
      </c>
      <c r="P2142" s="27" t="str">
        <f t="shared" si="278"/>
        <v xml:space="preserve">
            - 
              name:  清朝的边疆政策
              title:  清朝的边疆政策
              description: 
              koLyro: point
              koLyri:  just
              son: </v>
      </c>
    </row>
    <row r="2143" spans="1:16" ht="15" customHeight="1">
      <c r="A2143" s="20">
        <f t="shared" si="272"/>
        <v>6</v>
      </c>
      <c r="B2143" s="21" t="str">
        <f t="shared" si="273"/>
        <v>知识亚点</v>
      </c>
      <c r="C2143" s="21" t="str">
        <f t="shared" si="274"/>
        <v>清朝边疆政策的基本原则</v>
      </c>
      <c r="D2143" s="21" t="str">
        <f>IFERROR(IF(I2143=1,INDEX( {"chinese","english","math","physics","chemistry","biology","politics","history","geography"},MATCH(C2143,{"语文","英语","数学","物理","化学","生物","政治","历史","地理"},0)),IF(I2143=2,INDEX(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2143,{"单项选择","阅读理解","信息匹配","完形填空","短文填空","单句填空","短文改错","单句改错","句型转换","翻译短语","翻译句子","词汇/短语及固搭","完成句子","听力"},0)),"")), "")</f>
        <v/>
      </c>
      <c r="E2143" s="21" t="str">
        <f t="shared" si="275"/>
        <v>知识点</v>
      </c>
      <c r="F2143" s="21" t="str">
        <f t="shared" si="276"/>
        <v>亚</v>
      </c>
      <c r="G2143" s="21" t="str">
        <f>INDEX( {"body","discipline","area","topic","point"},MATCH(E2143,{"知识体","知识域","知识区","知识主题","知识点"},0))</f>
        <v>point</v>
      </c>
      <c r="H2143" s="21" t="str">
        <f>INDEX( {"super","just","sub","infras"},MATCH(F2143,{"超","恰","亚","次"},0))</f>
        <v>sub</v>
      </c>
      <c r="I2143" s="21">
        <f>MATCH(E2143,{"知识体","知识域","知识区","知识主题","知识点"},0)-1</f>
        <v>4</v>
      </c>
      <c r="J2143" s="21">
        <f>MATCH(F2143,{"超","恰","亚","次"},0)-1</f>
        <v>2</v>
      </c>
      <c r="K2143" s="21" t="str">
        <f t="shared" si="277"/>
        <v>历史</v>
      </c>
      <c r="L2143" s="26" t="s">
        <v>2896</v>
      </c>
      <c r="M2143" s="23"/>
      <c r="N2143" s="23"/>
      <c r="O2143" s="24" t="str">
        <f t="shared" si="271"/>
        <v xml:space="preserve">
  - 
    name:  清朝边疆政策的基本原则
    title:  清朝边疆政策的基本原则
    description: 
    koLyro: point
    koLyri:  sub
    son: </v>
      </c>
      <c r="P2143" s="27" t="str">
        <f t="shared" si="278"/>
        <v xml:space="preserve">
              - 
                name:  清朝边疆政策的基本原则
                title:  清朝边疆政策的基本原则
                description: 
                koLyro: point
                koLyri:  sub
                son: </v>
      </c>
    </row>
    <row r="2144" spans="1:16" ht="15" customHeight="1">
      <c r="A2144" s="20">
        <f t="shared" si="272"/>
        <v>6</v>
      </c>
      <c r="B2144" s="21" t="str">
        <f t="shared" si="273"/>
        <v>知识亚点</v>
      </c>
      <c r="C2144" s="21" t="str">
        <f t="shared" si="274"/>
        <v>理藩院</v>
      </c>
      <c r="D2144" s="21" t="str">
        <f>IFERROR(IF(I2144=1,INDEX( {"chinese","english","math","physics","chemistry","biology","politics","history","geography"},MATCH(C2144,{"语文","英语","数学","物理","化学","生物","政治","历史","地理"},0)),IF(I2144=2,INDEX(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2144,{"单项选择","阅读理解","信息匹配","完形填空","短文填空","单句填空","短文改错","单句改错","句型转换","翻译短语","翻译句子","词汇/短语及固搭","完成句子","听力"},0)),"")), "")</f>
        <v/>
      </c>
      <c r="E2144" s="21" t="str">
        <f t="shared" si="275"/>
        <v>知识点</v>
      </c>
      <c r="F2144" s="21" t="str">
        <f t="shared" si="276"/>
        <v>亚</v>
      </c>
      <c r="G2144" s="21" t="str">
        <f>INDEX( {"body","discipline","area","topic","point"},MATCH(E2144,{"知识体","知识域","知识区","知识主题","知识点"},0))</f>
        <v>point</v>
      </c>
      <c r="H2144" s="21" t="str">
        <f>INDEX( {"super","just","sub","infras"},MATCH(F2144,{"超","恰","亚","次"},0))</f>
        <v>sub</v>
      </c>
      <c r="I2144" s="21">
        <f>MATCH(E2144,{"知识体","知识域","知识区","知识主题","知识点"},0)-1</f>
        <v>4</v>
      </c>
      <c r="J2144" s="21">
        <f>MATCH(F2144,{"超","恰","亚","次"},0)-1</f>
        <v>2</v>
      </c>
      <c r="K2144" s="21" t="str">
        <f t="shared" si="277"/>
        <v>历史</v>
      </c>
      <c r="L2144" s="26" t="s">
        <v>2897</v>
      </c>
      <c r="M2144" s="23"/>
      <c r="N2144" s="23"/>
      <c r="O2144" s="24" t="str">
        <f t="shared" ref="O2144:O2207" si="279">SUBSTITUTE(SUBSTITUTE(SUBSTITUTE(SUBSTITUTE($O$1,"NAME",IF(D2144="",C2144,D2144)),"TITLE",C2144),"KO_LYRO",G2144),"KO_LYRI",H2144)</f>
        <v xml:space="preserve">
  - 
    name:  理藩院
    title:  理藩院
    description: 
    koLyro: point
    koLyri:  sub
    son: </v>
      </c>
      <c r="P2144" s="27" t="str">
        <f t="shared" si="278"/>
        <v xml:space="preserve">
              - 
                name:  理藩院
                title:  理藩院
                description: 
                koLyro: point
                koLyri:  sub
                son: </v>
      </c>
    </row>
    <row r="2145" spans="1:16" ht="15" customHeight="1">
      <c r="A2145" s="20">
        <f t="shared" si="272"/>
        <v>6</v>
      </c>
      <c r="B2145" s="21" t="str">
        <f t="shared" si="273"/>
        <v>知识亚点</v>
      </c>
      <c r="C2145" s="21" t="str">
        <f t="shared" si="274"/>
        <v>改土归流</v>
      </c>
      <c r="D2145" s="21" t="str">
        <f>IFERROR(IF(I2145=1,INDEX( {"chinese","english","math","physics","chemistry","biology","politics","history","geography"},MATCH(C2145,{"语文","英语","数学","物理","化学","生物","政治","历史","地理"},0)),IF(I2145=2,INDEX(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2145,{"单项选择","阅读理解","信息匹配","完形填空","短文填空","单句填空","短文改错","单句改错","句型转换","翻译短语","翻译句子","词汇/短语及固搭","完成句子","听力"},0)),"")), "")</f>
        <v/>
      </c>
      <c r="E2145" s="21" t="str">
        <f t="shared" si="275"/>
        <v>知识点</v>
      </c>
      <c r="F2145" s="21" t="str">
        <f t="shared" si="276"/>
        <v>亚</v>
      </c>
      <c r="G2145" s="21" t="str">
        <f>INDEX( {"body","discipline","area","topic","point"},MATCH(E2145,{"知识体","知识域","知识区","知识主题","知识点"},0))</f>
        <v>point</v>
      </c>
      <c r="H2145" s="21" t="str">
        <f>INDEX( {"super","just","sub","infras"},MATCH(F2145,{"超","恰","亚","次"},0))</f>
        <v>sub</v>
      </c>
      <c r="I2145" s="21">
        <f>MATCH(E2145,{"知识体","知识域","知识区","知识主题","知识点"},0)-1</f>
        <v>4</v>
      </c>
      <c r="J2145" s="21">
        <f>MATCH(F2145,{"超","恰","亚","次"},0)-1</f>
        <v>2</v>
      </c>
      <c r="K2145" s="21" t="str">
        <f t="shared" si="277"/>
        <v>历史</v>
      </c>
      <c r="L2145" s="26" t="s">
        <v>2898</v>
      </c>
      <c r="M2145" s="23"/>
      <c r="N2145" s="23"/>
      <c r="O2145" s="24" t="str">
        <f t="shared" si="279"/>
        <v xml:space="preserve">
  - 
    name:  改土归流
    title:  改土归流
    description: 
    koLyro: point
    koLyri:  sub
    son: </v>
      </c>
      <c r="P2145" s="27" t="str">
        <f t="shared" si="278"/>
        <v xml:space="preserve">
              - 
                name:  改土归流
                title:  改土归流
                description: 
                koLyro: point
                koLyri:  sub
                son: </v>
      </c>
    </row>
    <row r="2146" spans="1:16" ht="15" customHeight="1">
      <c r="A2146" s="20">
        <f t="shared" si="272"/>
        <v>3</v>
      </c>
      <c r="B2146" s="21" t="str">
        <f t="shared" si="273"/>
        <v>知识超主题</v>
      </c>
      <c r="C2146" s="21" t="str">
        <f t="shared" si="274"/>
        <v>二 古代希腊罗马的政治制度</v>
      </c>
      <c r="D2146" s="21" t="str">
        <f>IFERROR(IF(I2146=1,INDEX( {"chinese","english","math","physics","chemistry","biology","politics","history","geography"},MATCH(C2146,{"语文","英语","数学","物理","化学","生物","政治","历史","地理"},0)),IF(I2146=2,INDEX(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2146,{"单项选择","阅读理解","信息匹配","完形填空","短文填空","单句填空","短文改错","单句改错","句型转换","翻译短语","翻译句子","词汇/短语及固搭","完成句子","听力"},0)),"")), "")</f>
        <v/>
      </c>
      <c r="E2146" s="21" t="str">
        <f t="shared" si="275"/>
        <v>知识主题</v>
      </c>
      <c r="F2146" s="21" t="str">
        <f t="shared" si="276"/>
        <v>超</v>
      </c>
      <c r="G2146" s="21" t="str">
        <f>INDEX( {"body","discipline","area","topic","point"},MATCH(E2146,{"知识体","知识域","知识区","知识主题","知识点"},0))</f>
        <v>topic</v>
      </c>
      <c r="H2146" s="21" t="str">
        <f>INDEX( {"super","just","sub","infras"},MATCH(F2146,{"超","恰","亚","次"},0))</f>
        <v>super</v>
      </c>
      <c r="I2146" s="21">
        <f>MATCH(E2146,{"知识体","知识域","知识区","知识主题","知识点"},0)-1</f>
        <v>3</v>
      </c>
      <c r="J2146" s="21">
        <f>MATCH(F2146,{"超","恰","亚","次"},0)-1</f>
        <v>0</v>
      </c>
      <c r="K2146" s="21" t="str">
        <f t="shared" si="277"/>
        <v>历史</v>
      </c>
      <c r="L2146" s="26" t="s">
        <v>5369</v>
      </c>
      <c r="M2146" s="23"/>
      <c r="N2146" s="23"/>
      <c r="O2146" s="24" t="str">
        <f t="shared" si="279"/>
        <v xml:space="preserve">
  - 
    name:  二 古代希腊罗马的政治制度
    title:  二 古代希腊罗马的政治制度
    description: 
    koLyro: topic
    koLyri:  super
    son: </v>
      </c>
      <c r="P2146" s="27" t="str">
        <f t="shared" si="278"/>
        <v xml:space="preserve">
        - 
          name:  二 古代希腊罗马的政治制度
          title:  二 古代希腊罗马的政治制度
          description: 
          koLyro: topic
          koLyri:  super
          son: </v>
      </c>
    </row>
    <row r="2147" spans="1:16" ht="15" customHeight="1">
      <c r="A2147" s="20">
        <f t="shared" si="272"/>
        <v>4</v>
      </c>
      <c r="B2147" s="21" t="str">
        <f t="shared" si="273"/>
        <v>知识主题</v>
      </c>
      <c r="C2147" s="21" t="str">
        <f t="shared" si="274"/>
        <v>5 民主政治的摇篮——古代希腊</v>
      </c>
      <c r="D2147" s="21" t="str">
        <f>IFERROR(IF(I2147=1,INDEX( {"chinese","english","math","physics","chemistry","biology","politics","history","geography"},MATCH(C2147,{"语文","英语","数学","物理","化学","生物","政治","历史","地理"},0)),IF(I2147=2,INDEX(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2147,{"单项选择","阅读理解","信息匹配","完形填空","短文填空","单句填空","短文改错","单句改错","句型转换","翻译短语","翻译句子","词汇/短语及固搭","完成句子","听力"},0)),"")), "")</f>
        <v/>
      </c>
      <c r="E2147" s="21" t="str">
        <f t="shared" si="275"/>
        <v>知识主题</v>
      </c>
      <c r="F2147" s="21" t="str">
        <f t="shared" si="276"/>
        <v>恰</v>
      </c>
      <c r="G2147" s="21" t="str">
        <f>INDEX( {"body","discipline","area","topic","point"},MATCH(E2147,{"知识体","知识域","知识区","知识主题","知识点"},0))</f>
        <v>topic</v>
      </c>
      <c r="H2147" s="21" t="str">
        <f>INDEX( {"super","just","sub","infras"},MATCH(F2147,{"超","恰","亚","次"},0))</f>
        <v>just</v>
      </c>
      <c r="I2147" s="21">
        <f>MATCH(E2147,{"知识体","知识域","知识区","知识主题","知识点"},0)-1</f>
        <v>3</v>
      </c>
      <c r="J2147" s="21">
        <f>MATCH(F2147,{"超","恰","亚","次"},0)-1</f>
        <v>1</v>
      </c>
      <c r="K2147" s="21" t="str">
        <f t="shared" si="277"/>
        <v>历史</v>
      </c>
      <c r="L2147" s="26" t="s">
        <v>2899</v>
      </c>
      <c r="M2147" s="23"/>
      <c r="N2147" s="23"/>
      <c r="O2147" s="24" t="str">
        <f t="shared" si="279"/>
        <v xml:space="preserve">
  - 
    name:  5 民主政治的摇篮——古代希腊
    title:  5 民主政治的摇篮——古代希腊
    description: 
    koLyro: topic
    koLyri:  just
    son: </v>
      </c>
      <c r="P2147" s="27" t="str">
        <f t="shared" si="278"/>
        <v xml:space="preserve">
          - 
            name:  5 民主政治的摇篮——古代希腊
            title:  5 民主政治的摇篮——古代希腊
            description: 
            koLyro: topic
            koLyri:  just
            son: </v>
      </c>
    </row>
    <row r="2148" spans="1:16" ht="15" customHeight="1">
      <c r="A2148" s="20">
        <f t="shared" si="272"/>
        <v>5</v>
      </c>
      <c r="B2148" s="21" t="str">
        <f t="shared" si="273"/>
        <v>知识点</v>
      </c>
      <c r="C2148" s="21" t="str">
        <f t="shared" si="274"/>
        <v>古代希腊独特的自然条件</v>
      </c>
      <c r="D2148" s="21" t="str">
        <f>IFERROR(IF(I2148=1,INDEX( {"chinese","english","math","physics","chemistry","biology","politics","history","geography"},MATCH(C2148,{"语文","英语","数学","物理","化学","生物","政治","历史","地理"},0)),IF(I2148=2,INDEX(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2148,{"单项选择","阅读理解","信息匹配","完形填空","短文填空","单句填空","短文改错","单句改错","句型转换","翻译短语","翻译句子","词汇/短语及固搭","完成句子","听力"},0)),"")), "")</f>
        <v/>
      </c>
      <c r="E2148" s="21" t="str">
        <f t="shared" si="275"/>
        <v>知识点</v>
      </c>
      <c r="F2148" s="21" t="str">
        <f t="shared" si="276"/>
        <v>恰</v>
      </c>
      <c r="G2148" s="21" t="str">
        <f>INDEX( {"body","discipline","area","topic","point"},MATCH(E2148,{"知识体","知识域","知识区","知识主题","知识点"},0))</f>
        <v>point</v>
      </c>
      <c r="H2148" s="21" t="str">
        <f>INDEX( {"super","just","sub","infras"},MATCH(F2148,{"超","恰","亚","次"},0))</f>
        <v>just</v>
      </c>
      <c r="I2148" s="21">
        <f>MATCH(E2148,{"知识体","知识域","知识区","知识主题","知识点"},0)-1</f>
        <v>4</v>
      </c>
      <c r="J2148" s="21">
        <f>MATCH(F2148,{"超","恰","亚","次"},0)-1</f>
        <v>1</v>
      </c>
      <c r="K2148" s="21" t="str">
        <f t="shared" si="277"/>
        <v>历史</v>
      </c>
      <c r="L2148" s="26" t="s">
        <v>2900</v>
      </c>
      <c r="M2148" s="23"/>
      <c r="N2148" s="23"/>
      <c r="O2148" s="24" t="str">
        <f t="shared" si="279"/>
        <v xml:space="preserve">
  - 
    name:  古代希腊独特的自然条件
    title:  古代希腊独特的自然条件
    description: 
    koLyro: point
    koLyri:  just
    son: </v>
      </c>
      <c r="P2148" s="27" t="str">
        <f t="shared" si="278"/>
        <v xml:space="preserve">
            - 
              name:  古代希腊独特的自然条件
              title:  古代希腊独特的自然条件
              description: 
              koLyro: point
              koLyri:  just
              son: </v>
      </c>
    </row>
    <row r="2149" spans="1:16" ht="15" customHeight="1">
      <c r="A2149" s="20">
        <f t="shared" si="272"/>
        <v>5</v>
      </c>
      <c r="B2149" s="21" t="str">
        <f t="shared" si="273"/>
        <v>知识点</v>
      </c>
      <c r="C2149" s="21" t="str">
        <f t="shared" si="274"/>
        <v>古代希腊的社会环境</v>
      </c>
      <c r="D2149" s="21" t="str">
        <f>IFERROR(IF(I2149=1,INDEX( {"chinese","english","math","physics","chemistry","biology","politics","history","geography"},MATCH(C2149,{"语文","英语","数学","物理","化学","生物","政治","历史","地理"},0)),IF(I2149=2,INDEX(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2149,{"单项选择","阅读理解","信息匹配","完形填空","短文填空","单句填空","短文改错","单句改错","句型转换","翻译短语","翻译句子","词汇/短语及固搭","完成句子","听力"},0)),"")), "")</f>
        <v/>
      </c>
      <c r="E2149" s="21" t="str">
        <f t="shared" si="275"/>
        <v>知识点</v>
      </c>
      <c r="F2149" s="21" t="str">
        <f t="shared" si="276"/>
        <v>恰</v>
      </c>
      <c r="G2149" s="21" t="str">
        <f>INDEX( {"body","discipline","area","topic","point"},MATCH(E2149,{"知识体","知识域","知识区","知识主题","知识点"},0))</f>
        <v>point</v>
      </c>
      <c r="H2149" s="21" t="str">
        <f>INDEX( {"super","just","sub","infras"},MATCH(F2149,{"超","恰","亚","次"},0))</f>
        <v>just</v>
      </c>
      <c r="I2149" s="21">
        <f>MATCH(E2149,{"知识体","知识域","知识区","知识主题","知识点"},0)-1</f>
        <v>4</v>
      </c>
      <c r="J2149" s="21">
        <f>MATCH(F2149,{"超","恰","亚","次"},0)-1</f>
        <v>1</v>
      </c>
      <c r="K2149" s="21" t="str">
        <f t="shared" si="277"/>
        <v>历史</v>
      </c>
      <c r="L2149" s="26" t="s">
        <v>2901</v>
      </c>
      <c r="M2149" s="23"/>
      <c r="N2149" s="23"/>
      <c r="O2149" s="24" t="str">
        <f t="shared" si="279"/>
        <v xml:space="preserve">
  - 
    name:  古代希腊的社会环境
    title:  古代希腊的社会环境
    description: 
    koLyro: point
    koLyri:  just
    son: </v>
      </c>
      <c r="P2149" s="27" t="str">
        <f t="shared" si="278"/>
        <v xml:space="preserve">
            - 
              name:  古代希腊的社会环境
              title:  古代希腊的社会环境
              description: 
              koLyro: point
              koLyri:  just
              son: </v>
      </c>
    </row>
    <row r="2150" spans="1:16" ht="15" customHeight="1">
      <c r="A2150" s="20">
        <f t="shared" si="272"/>
        <v>5</v>
      </c>
      <c r="B2150" s="21" t="str">
        <f t="shared" si="273"/>
        <v>知识点</v>
      </c>
      <c r="C2150" s="21" t="str">
        <f t="shared" si="274"/>
        <v>古希腊城邦政体</v>
      </c>
      <c r="D2150" s="21" t="str">
        <f>IFERROR(IF(I2150=1,INDEX( {"chinese","english","math","physics","chemistry","biology","politics","history","geography"},MATCH(C2150,{"语文","英语","数学","物理","化学","生物","政治","历史","地理"},0)),IF(I2150=2,INDEX(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2150,{"单项选择","阅读理解","信息匹配","完形填空","短文填空","单句填空","短文改错","单句改错","句型转换","翻译短语","翻译句子","词汇/短语及固搭","完成句子","听力"},0)),"")), "")</f>
        <v/>
      </c>
      <c r="E2150" s="21" t="str">
        <f t="shared" si="275"/>
        <v>知识点</v>
      </c>
      <c r="F2150" s="21" t="str">
        <f t="shared" si="276"/>
        <v>恰</v>
      </c>
      <c r="G2150" s="21" t="str">
        <f>INDEX( {"body","discipline","area","topic","point"},MATCH(E2150,{"知识体","知识域","知识区","知识主题","知识点"},0))</f>
        <v>point</v>
      </c>
      <c r="H2150" s="21" t="str">
        <f>INDEX( {"super","just","sub","infras"},MATCH(F2150,{"超","恰","亚","次"},0))</f>
        <v>just</v>
      </c>
      <c r="I2150" s="21">
        <f>MATCH(E2150,{"知识体","知识域","知识区","知识主题","知识点"},0)-1</f>
        <v>4</v>
      </c>
      <c r="J2150" s="21">
        <f>MATCH(F2150,{"超","恰","亚","次"},0)-1</f>
        <v>1</v>
      </c>
      <c r="K2150" s="21" t="str">
        <f t="shared" si="277"/>
        <v>历史</v>
      </c>
      <c r="L2150" s="26" t="s">
        <v>2902</v>
      </c>
      <c r="M2150" s="23"/>
      <c r="N2150" s="23"/>
      <c r="O2150" s="24" t="str">
        <f t="shared" si="279"/>
        <v xml:space="preserve">
  - 
    name:  古希腊城邦政体
    title:  古希腊城邦政体
    description: 
    koLyro: point
    koLyri:  just
    son: </v>
      </c>
      <c r="P2150" s="27" t="str">
        <f t="shared" si="278"/>
        <v xml:space="preserve">
            - 
              name:  古希腊城邦政体
              title:  古希腊城邦政体
              description: 
              koLyro: point
              koLyri:  just
              son: </v>
      </c>
    </row>
    <row r="2151" spans="1:16" ht="15" customHeight="1">
      <c r="A2151" s="20">
        <f t="shared" si="272"/>
        <v>5</v>
      </c>
      <c r="B2151" s="21" t="str">
        <f t="shared" si="273"/>
        <v>知识点</v>
      </c>
      <c r="C2151" s="21" t="str">
        <f t="shared" si="274"/>
        <v>雅典公民</v>
      </c>
      <c r="D2151" s="21" t="str">
        <f>IFERROR(IF(I2151=1,INDEX( {"chinese","english","math","physics","chemistry","biology","politics","history","geography"},MATCH(C2151,{"语文","英语","数学","物理","化学","生物","政治","历史","地理"},0)),IF(I2151=2,INDEX(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2151,{"单项选择","阅读理解","信息匹配","完形填空","短文填空","单句填空","短文改错","单句改错","句型转换","翻译短语","翻译句子","词汇/短语及固搭","完成句子","听力"},0)),"")), "")</f>
        <v/>
      </c>
      <c r="E2151" s="21" t="str">
        <f t="shared" si="275"/>
        <v>知识点</v>
      </c>
      <c r="F2151" s="21" t="str">
        <f t="shared" si="276"/>
        <v>恰</v>
      </c>
      <c r="G2151" s="21" t="str">
        <f>INDEX( {"body","discipline","area","topic","point"},MATCH(E2151,{"知识体","知识域","知识区","知识主题","知识点"},0))</f>
        <v>point</v>
      </c>
      <c r="H2151" s="21" t="str">
        <f>INDEX( {"super","just","sub","infras"},MATCH(F2151,{"超","恰","亚","次"},0))</f>
        <v>just</v>
      </c>
      <c r="I2151" s="21">
        <f>MATCH(E2151,{"知识体","知识域","知识区","知识主题","知识点"},0)-1</f>
        <v>4</v>
      </c>
      <c r="J2151" s="21">
        <f>MATCH(F2151,{"超","恰","亚","次"},0)-1</f>
        <v>1</v>
      </c>
      <c r="K2151" s="21" t="str">
        <f t="shared" si="277"/>
        <v>历史</v>
      </c>
      <c r="L2151" s="26" t="s">
        <v>2903</v>
      </c>
      <c r="M2151" s="23"/>
      <c r="N2151" s="23"/>
      <c r="O2151" s="24" t="str">
        <f t="shared" si="279"/>
        <v xml:space="preserve">
  - 
    name:  雅典公民
    title:  雅典公民
    description: 
    koLyro: point
    koLyri:  just
    son: </v>
      </c>
      <c r="P2151" s="27" t="str">
        <f t="shared" si="278"/>
        <v xml:space="preserve">
            - 
              name:  雅典公民
              title:  雅典公民
              description: 
              koLyro: point
              koLyri:  just
              son: </v>
      </c>
    </row>
    <row r="2152" spans="1:16" ht="15" customHeight="1">
      <c r="A2152" s="20">
        <f t="shared" si="272"/>
        <v>4</v>
      </c>
      <c r="B2152" s="21" t="str">
        <f t="shared" si="273"/>
        <v>知识主题</v>
      </c>
      <c r="C2152" s="21" t="str">
        <f t="shared" si="274"/>
        <v>6 雅典的民主政治</v>
      </c>
      <c r="D2152" s="21" t="str">
        <f>IFERROR(IF(I2152=1,INDEX( {"chinese","english","math","physics","chemistry","biology","politics","history","geography"},MATCH(C2152,{"语文","英语","数学","物理","化学","生物","政治","历史","地理"},0)),IF(I2152=2,INDEX(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2152,{"单项选择","阅读理解","信息匹配","完形填空","短文填空","单句填空","短文改错","单句改错","句型转换","翻译短语","翻译句子","词汇/短语及固搭","完成句子","听力"},0)),"")), "")</f>
        <v/>
      </c>
      <c r="E2152" s="21" t="str">
        <f t="shared" si="275"/>
        <v>知识主题</v>
      </c>
      <c r="F2152" s="21" t="str">
        <f t="shared" si="276"/>
        <v>恰</v>
      </c>
      <c r="G2152" s="21" t="str">
        <f>INDEX( {"body","discipline","area","topic","point"},MATCH(E2152,{"知识体","知识域","知识区","知识主题","知识点"},0))</f>
        <v>topic</v>
      </c>
      <c r="H2152" s="21" t="str">
        <f>INDEX( {"super","just","sub","infras"},MATCH(F2152,{"超","恰","亚","次"},0))</f>
        <v>just</v>
      </c>
      <c r="I2152" s="21">
        <f>MATCH(E2152,{"知识体","知识域","知识区","知识主题","知识点"},0)-1</f>
        <v>3</v>
      </c>
      <c r="J2152" s="21">
        <f>MATCH(F2152,{"超","恰","亚","次"},0)-1</f>
        <v>1</v>
      </c>
      <c r="K2152" s="21" t="str">
        <f t="shared" si="277"/>
        <v>历史</v>
      </c>
      <c r="L2152" s="26" t="s">
        <v>2904</v>
      </c>
      <c r="M2152" s="23"/>
      <c r="N2152" s="23"/>
      <c r="O2152" s="24" t="str">
        <f t="shared" si="279"/>
        <v xml:space="preserve">
  - 
    name:  6 雅典的民主政治
    title:  6 雅典的民主政治
    description: 
    koLyro: topic
    koLyri:  just
    son: </v>
      </c>
      <c r="P2152" s="27" t="str">
        <f t="shared" si="278"/>
        <v xml:space="preserve">
          - 
            name:  6 雅典的民主政治
            title:  6 雅典的民主政治
            description: 
            koLyro: topic
            koLyri:  just
            son: </v>
      </c>
    </row>
    <row r="2153" spans="1:16" ht="15" customHeight="1">
      <c r="A2153" s="20">
        <f t="shared" si="272"/>
        <v>5</v>
      </c>
      <c r="B2153" s="21" t="str">
        <f t="shared" si="273"/>
        <v>知识点</v>
      </c>
      <c r="C2153" s="21" t="str">
        <f t="shared" si="274"/>
        <v>梭伦改革</v>
      </c>
      <c r="D2153" s="21" t="str">
        <f>IFERROR(IF(I2153=1,INDEX( {"chinese","english","math","physics","chemistry","biology","politics","history","geography"},MATCH(C2153,{"语文","英语","数学","物理","化学","生物","政治","历史","地理"},0)),IF(I2153=2,INDEX(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2153,{"单项选择","阅读理解","信息匹配","完形填空","短文填空","单句填空","短文改错","单句改错","句型转换","翻译短语","翻译句子","词汇/短语及固搭","完成句子","听力"},0)),"")), "")</f>
        <v/>
      </c>
      <c r="E2153" s="21" t="str">
        <f t="shared" si="275"/>
        <v>知识点</v>
      </c>
      <c r="F2153" s="21" t="str">
        <f t="shared" si="276"/>
        <v>恰</v>
      </c>
      <c r="G2153" s="21" t="str">
        <f>INDEX( {"body","discipline","area","topic","point"},MATCH(E2153,{"知识体","知识域","知识区","知识主题","知识点"},0))</f>
        <v>point</v>
      </c>
      <c r="H2153" s="21" t="str">
        <f>INDEX( {"super","just","sub","infras"},MATCH(F2153,{"超","恰","亚","次"},0))</f>
        <v>just</v>
      </c>
      <c r="I2153" s="21">
        <f>MATCH(E2153,{"知识体","知识域","知识区","知识主题","知识点"},0)-1</f>
        <v>4</v>
      </c>
      <c r="J2153" s="21">
        <f>MATCH(F2153,{"超","恰","亚","次"},0)-1</f>
        <v>1</v>
      </c>
      <c r="K2153" s="21" t="str">
        <f t="shared" si="277"/>
        <v>历史</v>
      </c>
      <c r="L2153" s="26" t="s">
        <v>2905</v>
      </c>
      <c r="M2153" s="23"/>
      <c r="N2153" s="23"/>
      <c r="O2153" s="24" t="str">
        <f t="shared" si="279"/>
        <v xml:space="preserve">
  - 
    name:  梭伦改革
    title:  梭伦改革
    description: 
    koLyro: point
    koLyri:  just
    son: </v>
      </c>
      <c r="P2153" s="27" t="str">
        <f t="shared" si="278"/>
        <v xml:space="preserve">
            - 
              name:  梭伦改革
              title:  梭伦改革
              description: 
              koLyro: point
              koLyri:  just
              son: </v>
      </c>
    </row>
    <row r="2154" spans="1:16" ht="15" customHeight="1">
      <c r="A2154" s="20">
        <f t="shared" si="272"/>
        <v>5</v>
      </c>
      <c r="B2154" s="21" t="str">
        <f t="shared" si="273"/>
        <v>知识点</v>
      </c>
      <c r="C2154" s="21" t="str">
        <f t="shared" si="274"/>
        <v>克利斯提尼改革</v>
      </c>
      <c r="D2154" s="21" t="str">
        <f>IFERROR(IF(I2154=1,INDEX( {"chinese","english","math","physics","chemistry","biology","politics","history","geography"},MATCH(C2154,{"语文","英语","数学","物理","化学","生物","政治","历史","地理"},0)),IF(I2154=2,INDEX(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2154,{"单项选择","阅读理解","信息匹配","完形填空","短文填空","单句填空","短文改错","单句改错","句型转换","翻译短语","翻译句子","词汇/短语及固搭","完成句子","听力"},0)),"")), "")</f>
        <v/>
      </c>
      <c r="E2154" s="21" t="str">
        <f t="shared" si="275"/>
        <v>知识点</v>
      </c>
      <c r="F2154" s="21" t="str">
        <f t="shared" si="276"/>
        <v>恰</v>
      </c>
      <c r="G2154" s="21" t="str">
        <f>INDEX( {"body","discipline","area","topic","point"},MATCH(E2154,{"知识体","知识域","知识区","知识主题","知识点"},0))</f>
        <v>point</v>
      </c>
      <c r="H2154" s="21" t="str">
        <f>INDEX( {"super","just","sub","infras"},MATCH(F2154,{"超","恰","亚","次"},0))</f>
        <v>just</v>
      </c>
      <c r="I2154" s="21">
        <f>MATCH(E2154,{"知识体","知识域","知识区","知识主题","知识点"},0)-1</f>
        <v>4</v>
      </c>
      <c r="J2154" s="21">
        <f>MATCH(F2154,{"超","恰","亚","次"},0)-1</f>
        <v>1</v>
      </c>
      <c r="K2154" s="21" t="str">
        <f t="shared" si="277"/>
        <v>历史</v>
      </c>
      <c r="L2154" s="26" t="s">
        <v>2906</v>
      </c>
      <c r="M2154" s="23"/>
      <c r="N2154" s="23"/>
      <c r="O2154" s="24" t="str">
        <f t="shared" si="279"/>
        <v xml:space="preserve">
  - 
    name:  克利斯提尼改革
    title:  克利斯提尼改革
    description: 
    koLyro: point
    koLyri:  just
    son: </v>
      </c>
      <c r="P2154" s="27" t="str">
        <f t="shared" si="278"/>
        <v xml:space="preserve">
            - 
              name:  克利斯提尼改革
              title:  克利斯提尼改革
              description: 
              koLyro: point
              koLyri:  just
              son: </v>
      </c>
    </row>
    <row r="2155" spans="1:16" ht="15" customHeight="1">
      <c r="A2155" s="20">
        <f t="shared" si="272"/>
        <v>5</v>
      </c>
      <c r="B2155" s="21" t="str">
        <f t="shared" si="273"/>
        <v>知识点</v>
      </c>
      <c r="C2155" s="21" t="str">
        <f t="shared" si="274"/>
        <v>伯利克里改革</v>
      </c>
      <c r="D2155" s="21" t="str">
        <f>IFERROR(IF(I2155=1,INDEX( {"chinese","english","math","physics","chemistry","biology","politics","history","geography"},MATCH(C2155,{"语文","英语","数学","物理","化学","生物","政治","历史","地理"},0)),IF(I2155=2,INDEX(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2155,{"单项选择","阅读理解","信息匹配","完形填空","短文填空","单句填空","短文改错","单句改错","句型转换","翻译短语","翻译句子","词汇/短语及固搭","完成句子","听力"},0)),"")), "")</f>
        <v/>
      </c>
      <c r="E2155" s="21" t="str">
        <f t="shared" si="275"/>
        <v>知识点</v>
      </c>
      <c r="F2155" s="21" t="str">
        <f t="shared" si="276"/>
        <v>恰</v>
      </c>
      <c r="G2155" s="21" t="str">
        <f>INDEX( {"body","discipline","area","topic","point"},MATCH(E2155,{"知识体","知识域","知识区","知识主题","知识点"},0))</f>
        <v>point</v>
      </c>
      <c r="H2155" s="21" t="str">
        <f>INDEX( {"super","just","sub","infras"},MATCH(F2155,{"超","恰","亚","次"},0))</f>
        <v>just</v>
      </c>
      <c r="I2155" s="21">
        <f>MATCH(E2155,{"知识体","知识域","知识区","知识主题","知识点"},0)-1</f>
        <v>4</v>
      </c>
      <c r="J2155" s="21">
        <f>MATCH(F2155,{"超","恰","亚","次"},0)-1</f>
        <v>1</v>
      </c>
      <c r="K2155" s="21" t="str">
        <f t="shared" si="277"/>
        <v>历史</v>
      </c>
      <c r="L2155" s="26" t="s">
        <v>2907</v>
      </c>
      <c r="M2155" s="23"/>
      <c r="N2155" s="23"/>
      <c r="O2155" s="24" t="str">
        <f t="shared" si="279"/>
        <v xml:space="preserve">
  - 
    name:  伯利克里改革
    title:  伯利克里改革
    description: 
    koLyro: point
    koLyri:  just
    son: </v>
      </c>
      <c r="P2155" s="27" t="str">
        <f t="shared" si="278"/>
        <v xml:space="preserve">
            - 
              name:  伯利克里改革
              title:  伯利克里改革
              description: 
              koLyro: point
              koLyri:  just
              son: </v>
      </c>
    </row>
    <row r="2156" spans="1:16" ht="15" customHeight="1">
      <c r="A2156" s="20">
        <f t="shared" si="272"/>
        <v>5</v>
      </c>
      <c r="B2156" s="21" t="str">
        <f t="shared" si="273"/>
        <v>知识点</v>
      </c>
      <c r="C2156" s="21" t="str">
        <f t="shared" si="274"/>
        <v>对雅典民主政治的评价</v>
      </c>
      <c r="D2156" s="21" t="str">
        <f>IFERROR(IF(I2156=1,INDEX( {"chinese","english","math","physics","chemistry","biology","politics","history","geography"},MATCH(C2156,{"语文","英语","数学","物理","化学","生物","政治","历史","地理"},0)),IF(I2156=2,INDEX(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2156,{"单项选择","阅读理解","信息匹配","完形填空","短文填空","单句填空","短文改错","单句改错","句型转换","翻译短语","翻译句子","词汇/短语及固搭","完成句子","听力"},0)),"")), "")</f>
        <v/>
      </c>
      <c r="E2156" s="21" t="str">
        <f t="shared" si="275"/>
        <v>知识点</v>
      </c>
      <c r="F2156" s="21" t="str">
        <f t="shared" si="276"/>
        <v>恰</v>
      </c>
      <c r="G2156" s="21" t="str">
        <f>INDEX( {"body","discipline","area","topic","point"},MATCH(E2156,{"知识体","知识域","知识区","知识主题","知识点"},0))</f>
        <v>point</v>
      </c>
      <c r="H2156" s="21" t="str">
        <f>INDEX( {"super","just","sub","infras"},MATCH(F2156,{"超","恰","亚","次"},0))</f>
        <v>just</v>
      </c>
      <c r="I2156" s="21">
        <f>MATCH(E2156,{"知识体","知识域","知识区","知识主题","知识点"},0)-1</f>
        <v>4</v>
      </c>
      <c r="J2156" s="21">
        <f>MATCH(F2156,{"超","恰","亚","次"},0)-1</f>
        <v>1</v>
      </c>
      <c r="K2156" s="21" t="str">
        <f t="shared" si="277"/>
        <v>历史</v>
      </c>
      <c r="L2156" s="26" t="s">
        <v>2908</v>
      </c>
      <c r="M2156" s="23"/>
      <c r="N2156" s="23"/>
      <c r="O2156" s="24" t="str">
        <f t="shared" si="279"/>
        <v xml:space="preserve">
  - 
    name:  对雅典民主政治的评价
    title:  对雅典民主政治的评价
    description: 
    koLyro: point
    koLyri:  just
    son: </v>
      </c>
      <c r="P2156" s="27" t="str">
        <f t="shared" si="278"/>
        <v xml:space="preserve">
            - 
              name:  对雅典民主政治的评价
              title:  对雅典民主政治的评价
              description: 
              koLyro: point
              koLyri:  just
              son: </v>
      </c>
    </row>
    <row r="2157" spans="1:16" ht="15" customHeight="1">
      <c r="A2157" s="20">
        <f t="shared" si="272"/>
        <v>4</v>
      </c>
      <c r="B2157" s="21" t="str">
        <f t="shared" si="273"/>
        <v>知识主题</v>
      </c>
      <c r="C2157" s="21" t="str">
        <f t="shared" si="274"/>
        <v>7 罗马法的起源与发展</v>
      </c>
      <c r="D2157" s="21" t="str">
        <f>IFERROR(IF(I2157=1,INDEX( {"chinese","english","math","physics","chemistry","biology","politics","history","geography"},MATCH(C2157,{"语文","英语","数学","物理","化学","生物","政治","历史","地理"},0)),IF(I2157=2,INDEX(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2157,{"单项选择","阅读理解","信息匹配","完形填空","短文填空","单句填空","短文改错","单句改错","句型转换","翻译短语","翻译句子","词汇/短语及固搭","完成句子","听力"},0)),"")), "")</f>
        <v/>
      </c>
      <c r="E2157" s="21" t="str">
        <f t="shared" si="275"/>
        <v>知识主题</v>
      </c>
      <c r="F2157" s="21" t="str">
        <f t="shared" si="276"/>
        <v>恰</v>
      </c>
      <c r="G2157" s="21" t="str">
        <f>INDEX( {"body","discipline","area","topic","point"},MATCH(E2157,{"知识体","知识域","知识区","知识主题","知识点"},0))</f>
        <v>topic</v>
      </c>
      <c r="H2157" s="21" t="str">
        <f>INDEX( {"super","just","sub","infras"},MATCH(F2157,{"超","恰","亚","次"},0))</f>
        <v>just</v>
      </c>
      <c r="I2157" s="21">
        <f>MATCH(E2157,{"知识体","知识域","知识区","知识主题","知识点"},0)-1</f>
        <v>3</v>
      </c>
      <c r="J2157" s="21">
        <f>MATCH(F2157,{"超","恰","亚","次"},0)-1</f>
        <v>1</v>
      </c>
      <c r="K2157" s="21" t="str">
        <f t="shared" si="277"/>
        <v>历史</v>
      </c>
      <c r="L2157" s="26" t="s">
        <v>2909</v>
      </c>
      <c r="M2157" s="23"/>
      <c r="N2157" s="23"/>
      <c r="O2157" s="24" t="str">
        <f t="shared" si="279"/>
        <v xml:space="preserve">
  - 
    name:  7 罗马法的起源与发展
    title:  7 罗马法的起源与发展
    description: 
    koLyro: topic
    koLyri:  just
    son: </v>
      </c>
      <c r="P2157" s="27" t="str">
        <f t="shared" si="278"/>
        <v xml:space="preserve">
          - 
            name:  7 罗马法的起源与发展
            title:  7 罗马法的起源与发展
            description: 
            koLyro: topic
            koLyri:  just
            son: </v>
      </c>
    </row>
    <row r="2158" spans="1:16" ht="15" customHeight="1">
      <c r="A2158" s="20">
        <f t="shared" si="272"/>
        <v>5</v>
      </c>
      <c r="B2158" s="21" t="str">
        <f t="shared" si="273"/>
        <v>知识点</v>
      </c>
      <c r="C2158" s="21" t="str">
        <f t="shared" si="274"/>
        <v>习惯法</v>
      </c>
      <c r="D2158" s="21" t="str">
        <f>IFERROR(IF(I2158=1,INDEX( {"chinese","english","math","physics","chemistry","biology","politics","history","geography"},MATCH(C2158,{"语文","英语","数学","物理","化学","生物","政治","历史","地理"},0)),IF(I2158=2,INDEX(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2158,{"单项选择","阅读理解","信息匹配","完形填空","短文填空","单句填空","短文改错","单句改错","句型转换","翻译短语","翻译句子","词汇/短语及固搭","完成句子","听力"},0)),"")), "")</f>
        <v/>
      </c>
      <c r="E2158" s="21" t="str">
        <f t="shared" si="275"/>
        <v>知识点</v>
      </c>
      <c r="F2158" s="21" t="str">
        <f t="shared" si="276"/>
        <v>恰</v>
      </c>
      <c r="G2158" s="21" t="str">
        <f>INDEX( {"body","discipline","area","topic","point"},MATCH(E2158,{"知识体","知识域","知识区","知识主题","知识点"},0))</f>
        <v>point</v>
      </c>
      <c r="H2158" s="21" t="str">
        <f>INDEX( {"super","just","sub","infras"},MATCH(F2158,{"超","恰","亚","次"},0))</f>
        <v>just</v>
      </c>
      <c r="I2158" s="21">
        <f>MATCH(E2158,{"知识体","知识域","知识区","知识主题","知识点"},0)-1</f>
        <v>4</v>
      </c>
      <c r="J2158" s="21">
        <f>MATCH(F2158,{"超","恰","亚","次"},0)-1</f>
        <v>1</v>
      </c>
      <c r="K2158" s="21" t="str">
        <f t="shared" si="277"/>
        <v>历史</v>
      </c>
      <c r="L2158" s="26" t="s">
        <v>2910</v>
      </c>
      <c r="M2158" s="23"/>
      <c r="N2158" s="23"/>
      <c r="O2158" s="24" t="str">
        <f t="shared" si="279"/>
        <v xml:space="preserve">
  - 
    name:  习惯法
    title:  习惯法
    description: 
    koLyro: point
    koLyri:  just
    son: </v>
      </c>
      <c r="P2158" s="27" t="str">
        <f t="shared" si="278"/>
        <v xml:space="preserve">
            - 
              name:  习惯法
              title:  习惯法
              description: 
              koLyro: point
              koLyri:  just
              son: </v>
      </c>
    </row>
    <row r="2159" spans="1:16" ht="15" customHeight="1">
      <c r="A2159" s="20">
        <f t="shared" si="272"/>
        <v>5</v>
      </c>
      <c r="B2159" s="21" t="str">
        <f t="shared" si="273"/>
        <v>知识点</v>
      </c>
      <c r="C2159" s="21" t="str">
        <f t="shared" si="274"/>
        <v>《十二铜表法》</v>
      </c>
      <c r="D2159" s="21" t="str">
        <f>IFERROR(IF(I2159=1,INDEX( {"chinese","english","math","physics","chemistry","biology","politics","history","geography"},MATCH(C2159,{"语文","英语","数学","物理","化学","生物","政治","历史","地理"},0)),IF(I2159=2,INDEX(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2159,{"单项选择","阅读理解","信息匹配","完形填空","短文填空","单句填空","短文改错","单句改错","句型转换","翻译短语","翻译句子","词汇/短语及固搭","完成句子","听力"},0)),"")), "")</f>
        <v/>
      </c>
      <c r="E2159" s="21" t="str">
        <f t="shared" si="275"/>
        <v>知识点</v>
      </c>
      <c r="F2159" s="21" t="str">
        <f t="shared" si="276"/>
        <v>恰</v>
      </c>
      <c r="G2159" s="21" t="str">
        <f>INDEX( {"body","discipline","area","topic","point"},MATCH(E2159,{"知识体","知识域","知识区","知识主题","知识点"},0))</f>
        <v>point</v>
      </c>
      <c r="H2159" s="21" t="str">
        <f>INDEX( {"super","just","sub","infras"},MATCH(F2159,{"超","恰","亚","次"},0))</f>
        <v>just</v>
      </c>
      <c r="I2159" s="21">
        <f>MATCH(E2159,{"知识体","知识域","知识区","知识主题","知识点"},0)-1</f>
        <v>4</v>
      </c>
      <c r="J2159" s="21">
        <f>MATCH(F2159,{"超","恰","亚","次"},0)-1</f>
        <v>1</v>
      </c>
      <c r="K2159" s="21" t="str">
        <f t="shared" si="277"/>
        <v>历史</v>
      </c>
      <c r="L2159" s="26" t="s">
        <v>2911</v>
      </c>
      <c r="M2159" s="23"/>
      <c r="N2159" s="23"/>
      <c r="O2159" s="24" t="str">
        <f t="shared" si="279"/>
        <v xml:space="preserve">
  - 
    name:  《十二铜表法》
    title:  《十二铜表法》
    description: 
    koLyro: point
    koLyri:  just
    son: </v>
      </c>
      <c r="P2159" s="27" t="str">
        <f t="shared" si="278"/>
        <v xml:space="preserve">
            - 
              name:  《十二铜表法》
              title:  《十二铜表法》
              description: 
              koLyro: point
              koLyri:  just
              son: </v>
      </c>
    </row>
    <row r="2160" spans="1:16" ht="15" customHeight="1">
      <c r="A2160" s="20">
        <f t="shared" si="272"/>
        <v>5</v>
      </c>
      <c r="B2160" s="21" t="str">
        <f t="shared" si="273"/>
        <v>知识点</v>
      </c>
      <c r="C2160" s="21" t="str">
        <f t="shared" si="274"/>
        <v>公民法</v>
      </c>
      <c r="D2160" s="21" t="str">
        <f>IFERROR(IF(I2160=1,INDEX( {"chinese","english","math","physics","chemistry","biology","politics","history","geography"},MATCH(C2160,{"语文","英语","数学","物理","化学","生物","政治","历史","地理"},0)),IF(I2160=2,INDEX(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2160,{"单项选择","阅读理解","信息匹配","完形填空","短文填空","单句填空","短文改错","单句改错","句型转换","翻译短语","翻译句子","词汇/短语及固搭","完成句子","听力"},0)),"")), "")</f>
        <v/>
      </c>
      <c r="E2160" s="21" t="str">
        <f t="shared" si="275"/>
        <v>知识点</v>
      </c>
      <c r="F2160" s="21" t="str">
        <f t="shared" si="276"/>
        <v>恰</v>
      </c>
      <c r="G2160" s="21" t="str">
        <f>INDEX( {"body","discipline","area","topic","point"},MATCH(E2160,{"知识体","知识域","知识区","知识主题","知识点"},0))</f>
        <v>point</v>
      </c>
      <c r="H2160" s="21" t="str">
        <f>INDEX( {"super","just","sub","infras"},MATCH(F2160,{"超","恰","亚","次"},0))</f>
        <v>just</v>
      </c>
      <c r="I2160" s="21">
        <f>MATCH(E2160,{"知识体","知识域","知识区","知识主题","知识点"},0)-1</f>
        <v>4</v>
      </c>
      <c r="J2160" s="21">
        <f>MATCH(F2160,{"超","恰","亚","次"},0)-1</f>
        <v>1</v>
      </c>
      <c r="K2160" s="21" t="str">
        <f t="shared" si="277"/>
        <v>历史</v>
      </c>
      <c r="L2160" s="26" t="s">
        <v>2912</v>
      </c>
      <c r="M2160" s="23"/>
      <c r="N2160" s="23"/>
      <c r="O2160" s="24" t="str">
        <f t="shared" si="279"/>
        <v xml:space="preserve">
  - 
    name:  公民法
    title:  公民法
    description: 
    koLyro: point
    koLyri:  just
    son: </v>
      </c>
      <c r="P2160" s="27" t="str">
        <f t="shared" si="278"/>
        <v xml:space="preserve">
            - 
              name:  公民法
              title:  公民法
              description: 
              koLyro: point
              koLyri:  just
              son: </v>
      </c>
    </row>
    <row r="2161" spans="1:16" ht="15" customHeight="1">
      <c r="A2161" s="20">
        <f t="shared" si="272"/>
        <v>5</v>
      </c>
      <c r="B2161" s="21" t="str">
        <f t="shared" si="273"/>
        <v>知识点</v>
      </c>
      <c r="C2161" s="21" t="str">
        <f t="shared" si="274"/>
        <v>万民法</v>
      </c>
      <c r="D2161" s="21" t="str">
        <f>IFERROR(IF(I2161=1,INDEX( {"chinese","english","math","physics","chemistry","biology","politics","history","geography"},MATCH(C2161,{"语文","英语","数学","物理","化学","生物","政治","历史","地理"},0)),IF(I2161=2,INDEX(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2161,{"单项选择","阅读理解","信息匹配","完形填空","短文填空","单句填空","短文改错","单句改错","句型转换","翻译短语","翻译句子","词汇/短语及固搭","完成句子","听力"},0)),"")), "")</f>
        <v/>
      </c>
      <c r="E2161" s="21" t="str">
        <f t="shared" si="275"/>
        <v>知识点</v>
      </c>
      <c r="F2161" s="21" t="str">
        <f t="shared" si="276"/>
        <v>恰</v>
      </c>
      <c r="G2161" s="21" t="str">
        <f>INDEX( {"body","discipline","area","topic","point"},MATCH(E2161,{"知识体","知识域","知识区","知识主题","知识点"},0))</f>
        <v>point</v>
      </c>
      <c r="H2161" s="21" t="str">
        <f>INDEX( {"super","just","sub","infras"},MATCH(F2161,{"超","恰","亚","次"},0))</f>
        <v>just</v>
      </c>
      <c r="I2161" s="21">
        <f>MATCH(E2161,{"知识体","知识域","知识区","知识主题","知识点"},0)-1</f>
        <v>4</v>
      </c>
      <c r="J2161" s="21">
        <f>MATCH(F2161,{"超","恰","亚","次"},0)-1</f>
        <v>1</v>
      </c>
      <c r="K2161" s="21" t="str">
        <f t="shared" si="277"/>
        <v>历史</v>
      </c>
      <c r="L2161" s="26" t="s">
        <v>2913</v>
      </c>
      <c r="M2161" s="23"/>
      <c r="N2161" s="23"/>
      <c r="O2161" s="24" t="str">
        <f t="shared" si="279"/>
        <v xml:space="preserve">
  - 
    name:  万民法
    title:  万民法
    description: 
    koLyro: point
    koLyri:  just
    son: </v>
      </c>
      <c r="P2161" s="27" t="str">
        <f t="shared" si="278"/>
        <v xml:space="preserve">
            - 
              name:  万民法
              title:  万民法
              description: 
              koLyro: point
              koLyri:  just
              son: </v>
      </c>
    </row>
    <row r="2162" spans="1:16" ht="15" customHeight="1">
      <c r="A2162" s="20">
        <f t="shared" si="272"/>
        <v>5</v>
      </c>
      <c r="B2162" s="21" t="str">
        <f t="shared" si="273"/>
        <v>知识点</v>
      </c>
      <c r="C2162" s="21" t="str">
        <f t="shared" si="274"/>
        <v>西塞罗和自然法精神</v>
      </c>
      <c r="D2162" s="21" t="str">
        <f>IFERROR(IF(I2162=1,INDEX( {"chinese","english","math","physics","chemistry","biology","politics","history","geography"},MATCH(C2162,{"语文","英语","数学","物理","化学","生物","政治","历史","地理"},0)),IF(I2162=2,INDEX(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2162,{"单项选择","阅读理解","信息匹配","完形填空","短文填空","单句填空","短文改错","单句改错","句型转换","翻译短语","翻译句子","词汇/短语及固搭","完成句子","听力"},0)),"")), "")</f>
        <v/>
      </c>
      <c r="E2162" s="21" t="str">
        <f t="shared" si="275"/>
        <v>知识点</v>
      </c>
      <c r="F2162" s="21" t="str">
        <f t="shared" si="276"/>
        <v>恰</v>
      </c>
      <c r="G2162" s="21" t="str">
        <f>INDEX( {"body","discipline","area","topic","point"},MATCH(E2162,{"知识体","知识域","知识区","知识主题","知识点"},0))</f>
        <v>point</v>
      </c>
      <c r="H2162" s="21" t="str">
        <f>INDEX( {"super","just","sub","infras"},MATCH(F2162,{"超","恰","亚","次"},0))</f>
        <v>just</v>
      </c>
      <c r="I2162" s="21">
        <f>MATCH(E2162,{"知识体","知识域","知识区","知识主题","知识点"},0)-1</f>
        <v>4</v>
      </c>
      <c r="J2162" s="21">
        <f>MATCH(F2162,{"超","恰","亚","次"},0)-1</f>
        <v>1</v>
      </c>
      <c r="K2162" s="21" t="str">
        <f t="shared" si="277"/>
        <v>历史</v>
      </c>
      <c r="L2162" s="26" t="s">
        <v>2914</v>
      </c>
      <c r="M2162" s="23"/>
      <c r="N2162" s="23"/>
      <c r="O2162" s="24" t="str">
        <f t="shared" si="279"/>
        <v xml:space="preserve">
  - 
    name:  西塞罗和自然法精神
    title:  西塞罗和自然法精神
    description: 
    koLyro: point
    koLyri:  just
    son: </v>
      </c>
      <c r="P2162" s="27" t="str">
        <f t="shared" si="278"/>
        <v xml:space="preserve">
            - 
              name:  西塞罗和自然法精神
              title:  西塞罗和自然法精神
              description: 
              koLyro: point
              koLyri:  just
              son: </v>
      </c>
    </row>
    <row r="2163" spans="1:16" ht="15" customHeight="1">
      <c r="A2163" s="20">
        <f t="shared" si="272"/>
        <v>5</v>
      </c>
      <c r="B2163" s="21" t="str">
        <f t="shared" si="273"/>
        <v>知识点</v>
      </c>
      <c r="C2163" s="21" t="str">
        <f t="shared" si="274"/>
        <v>罗马法的作用和影响</v>
      </c>
      <c r="D2163" s="21" t="str">
        <f>IFERROR(IF(I2163=1,INDEX( {"chinese","english","math","physics","chemistry","biology","politics","history","geography"},MATCH(C2163,{"语文","英语","数学","物理","化学","生物","政治","历史","地理"},0)),IF(I2163=2,INDEX(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2163,{"单项选择","阅读理解","信息匹配","完形填空","短文填空","单句填空","短文改错","单句改错","句型转换","翻译短语","翻译句子","词汇/短语及固搭","完成句子","听力"},0)),"")), "")</f>
        <v/>
      </c>
      <c r="E2163" s="21" t="str">
        <f t="shared" si="275"/>
        <v>知识点</v>
      </c>
      <c r="F2163" s="21" t="str">
        <f t="shared" si="276"/>
        <v>恰</v>
      </c>
      <c r="G2163" s="21" t="str">
        <f>INDEX( {"body","discipline","area","topic","point"},MATCH(E2163,{"知识体","知识域","知识区","知识主题","知识点"},0))</f>
        <v>point</v>
      </c>
      <c r="H2163" s="21" t="str">
        <f>INDEX( {"super","just","sub","infras"},MATCH(F2163,{"超","恰","亚","次"},0))</f>
        <v>just</v>
      </c>
      <c r="I2163" s="21">
        <f>MATCH(E2163,{"知识体","知识域","知识区","知识主题","知识点"},0)-1</f>
        <v>4</v>
      </c>
      <c r="J2163" s="21">
        <f>MATCH(F2163,{"超","恰","亚","次"},0)-1</f>
        <v>1</v>
      </c>
      <c r="K2163" s="21" t="str">
        <f t="shared" si="277"/>
        <v>历史</v>
      </c>
      <c r="L2163" s="26" t="s">
        <v>2915</v>
      </c>
      <c r="M2163" s="23"/>
      <c r="N2163" s="23"/>
      <c r="O2163" s="24" t="str">
        <f t="shared" si="279"/>
        <v xml:space="preserve">
  - 
    name:  罗马法的作用和影响
    title:  罗马法的作用和影响
    description: 
    koLyro: point
    koLyri:  just
    son: </v>
      </c>
      <c r="P2163" s="27" t="str">
        <f t="shared" si="278"/>
        <v xml:space="preserve">
            - 
              name:  罗马法的作用和影响
              title:  罗马法的作用和影响
              description: 
              koLyro: point
              koLyri:  just
              son: </v>
      </c>
    </row>
    <row r="2164" spans="1:16" ht="15" customHeight="1">
      <c r="A2164" s="20">
        <f t="shared" si="272"/>
        <v>3</v>
      </c>
      <c r="B2164" s="21" t="str">
        <f t="shared" si="273"/>
        <v>知识超主题</v>
      </c>
      <c r="C2164" s="21" t="str">
        <f t="shared" si="274"/>
        <v>三 近代西方资本主义政治制度的确立与发展</v>
      </c>
      <c r="D2164" s="21" t="str">
        <f>IFERROR(IF(I2164=1,INDEX( {"chinese","english","math","physics","chemistry","biology","politics","history","geography"},MATCH(C2164,{"语文","英语","数学","物理","化学","生物","政治","历史","地理"},0)),IF(I2164=2,INDEX(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2164,{"单项选择","阅读理解","信息匹配","完形填空","短文填空","单句填空","短文改错","单句改错","句型转换","翻译短语","翻译句子","词汇/短语及固搭","完成句子","听力"},0)),"")), "")</f>
        <v/>
      </c>
      <c r="E2164" s="21" t="str">
        <f t="shared" si="275"/>
        <v>知识主题</v>
      </c>
      <c r="F2164" s="21" t="str">
        <f t="shared" si="276"/>
        <v>超</v>
      </c>
      <c r="G2164" s="21" t="str">
        <f>INDEX( {"body","discipline","area","topic","point"},MATCH(E2164,{"知识体","知识域","知识区","知识主题","知识点"},0))</f>
        <v>topic</v>
      </c>
      <c r="H2164" s="21" t="str">
        <f>INDEX( {"super","just","sub","infras"},MATCH(F2164,{"超","恰","亚","次"},0))</f>
        <v>super</v>
      </c>
      <c r="I2164" s="21">
        <f>MATCH(E2164,{"知识体","知识域","知识区","知识主题","知识点"},0)-1</f>
        <v>3</v>
      </c>
      <c r="J2164" s="21">
        <f>MATCH(F2164,{"超","恰","亚","次"},0)-1</f>
        <v>0</v>
      </c>
      <c r="K2164" s="21" t="str">
        <f t="shared" si="277"/>
        <v>历史</v>
      </c>
      <c r="L2164" s="26" t="s">
        <v>5370</v>
      </c>
      <c r="M2164" s="23"/>
      <c r="N2164" s="23"/>
      <c r="O2164" s="24" t="str">
        <f t="shared" si="279"/>
        <v xml:space="preserve">
  - 
    name:  三 近代西方资本主义政治制度的确立与发展
    title:  三 近代西方资本主义政治制度的确立与发展
    description: 
    koLyro: topic
    koLyri:  super
    son: </v>
      </c>
      <c r="P2164" s="27" t="str">
        <f t="shared" si="278"/>
        <v xml:space="preserve">
        - 
          name:  三 近代西方资本主义政治制度的确立与发展
          title:  三 近代西方资本主义政治制度的确立与发展
          description: 
          koLyro: topic
          koLyri:  super
          son: </v>
      </c>
    </row>
    <row r="2165" spans="1:16" ht="15" customHeight="1">
      <c r="A2165" s="20">
        <f t="shared" si="272"/>
        <v>4</v>
      </c>
      <c r="B2165" s="21" t="str">
        <f t="shared" si="273"/>
        <v>知识主题</v>
      </c>
      <c r="C2165" s="21" t="str">
        <f t="shared" si="274"/>
        <v>8 英国君主立宪制的建立</v>
      </c>
      <c r="D2165" s="21" t="str">
        <f>IFERROR(IF(I2165=1,INDEX( {"chinese","english","math","physics","chemistry","biology","politics","history","geography"},MATCH(C2165,{"语文","英语","数学","物理","化学","生物","政治","历史","地理"},0)),IF(I2165=2,INDEX(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2165,{"单项选择","阅读理解","信息匹配","完形填空","短文填空","单句填空","短文改错","单句改错","句型转换","翻译短语","翻译句子","词汇/短语及固搭","完成句子","听力"},0)),"")), "")</f>
        <v/>
      </c>
      <c r="E2165" s="21" t="str">
        <f t="shared" si="275"/>
        <v>知识主题</v>
      </c>
      <c r="F2165" s="21" t="str">
        <f t="shared" si="276"/>
        <v>恰</v>
      </c>
      <c r="G2165" s="21" t="str">
        <f>INDEX( {"body","discipline","area","topic","point"},MATCH(E2165,{"知识体","知识域","知识区","知识主题","知识点"},0))</f>
        <v>topic</v>
      </c>
      <c r="H2165" s="21" t="str">
        <f>INDEX( {"super","just","sub","infras"},MATCH(F2165,{"超","恰","亚","次"},0))</f>
        <v>just</v>
      </c>
      <c r="I2165" s="21">
        <f>MATCH(E2165,{"知识体","知识域","知识区","知识主题","知识点"},0)-1</f>
        <v>3</v>
      </c>
      <c r="J2165" s="21">
        <f>MATCH(F2165,{"超","恰","亚","次"},0)-1</f>
        <v>1</v>
      </c>
      <c r="K2165" s="21" t="str">
        <f t="shared" si="277"/>
        <v>历史</v>
      </c>
      <c r="L2165" s="26" t="s">
        <v>2916</v>
      </c>
      <c r="M2165" s="23"/>
      <c r="N2165" s="23"/>
      <c r="O2165" s="24" t="str">
        <f t="shared" si="279"/>
        <v xml:space="preserve">
  - 
    name:  8 英国君主立宪制的建立
    title:  8 英国君主立宪制的建立
    description: 
    koLyro: topic
    koLyri:  just
    son: </v>
      </c>
      <c r="P2165" s="27" t="str">
        <f t="shared" si="278"/>
        <v xml:space="preserve">
          - 
            name:  8 英国君主立宪制的建立
            title:  8 英国君主立宪制的建立
            description: 
            koLyro: topic
            koLyri:  just
            son: </v>
      </c>
    </row>
    <row r="2166" spans="1:16" ht="15" customHeight="1">
      <c r="A2166" s="20">
        <f t="shared" si="272"/>
        <v>5</v>
      </c>
      <c r="B2166" s="21" t="str">
        <f t="shared" si="273"/>
        <v>知识点</v>
      </c>
      <c r="C2166" s="21" t="str">
        <f t="shared" si="274"/>
        <v>光荣革命</v>
      </c>
      <c r="D2166" s="21" t="str">
        <f>IFERROR(IF(I2166=1,INDEX( {"chinese","english","math","physics","chemistry","biology","politics","history","geography"},MATCH(C2166,{"语文","英语","数学","物理","化学","生物","政治","历史","地理"},0)),IF(I2166=2,INDEX(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2166,{"单项选择","阅读理解","信息匹配","完形填空","短文填空","单句填空","短文改错","单句改错","句型转换","翻译短语","翻译句子","词汇/短语及固搭","完成句子","听力"},0)),"")), "")</f>
        <v/>
      </c>
      <c r="E2166" s="21" t="str">
        <f t="shared" si="275"/>
        <v>知识点</v>
      </c>
      <c r="F2166" s="21" t="str">
        <f t="shared" si="276"/>
        <v>恰</v>
      </c>
      <c r="G2166" s="21" t="str">
        <f>INDEX( {"body","discipline","area","topic","point"},MATCH(E2166,{"知识体","知识域","知识区","知识主题","知识点"},0))</f>
        <v>point</v>
      </c>
      <c r="H2166" s="21" t="str">
        <f>INDEX( {"super","just","sub","infras"},MATCH(F2166,{"超","恰","亚","次"},0))</f>
        <v>just</v>
      </c>
      <c r="I2166" s="21">
        <f>MATCH(E2166,{"知识体","知识域","知识区","知识主题","知识点"},0)-1</f>
        <v>4</v>
      </c>
      <c r="J2166" s="21">
        <f>MATCH(F2166,{"超","恰","亚","次"},0)-1</f>
        <v>1</v>
      </c>
      <c r="K2166" s="21" t="str">
        <f t="shared" si="277"/>
        <v>历史</v>
      </c>
      <c r="L2166" s="26" t="s">
        <v>2917</v>
      </c>
      <c r="M2166" s="23"/>
      <c r="N2166" s="23"/>
      <c r="O2166" s="24" t="str">
        <f t="shared" si="279"/>
        <v xml:space="preserve">
  - 
    name:  光荣革命
    title:  光荣革命
    description: 
    koLyro: point
    koLyri:  just
    son: </v>
      </c>
      <c r="P2166" s="27" t="str">
        <f t="shared" si="278"/>
        <v xml:space="preserve">
            - 
              name:  光荣革命
              title:  光荣革命
              description: 
              koLyro: point
              koLyri:  just
              son: </v>
      </c>
    </row>
    <row r="2167" spans="1:16" ht="15" customHeight="1">
      <c r="A2167" s="20">
        <f t="shared" si="272"/>
        <v>5</v>
      </c>
      <c r="B2167" s="21" t="str">
        <f t="shared" si="273"/>
        <v>知识点</v>
      </c>
      <c r="C2167" s="21" t="str">
        <f t="shared" si="274"/>
        <v>《权利法案》</v>
      </c>
      <c r="D2167" s="21" t="str">
        <f>IFERROR(IF(I2167=1,INDEX( {"chinese","english","math","physics","chemistry","biology","politics","history","geography"},MATCH(C2167,{"语文","英语","数学","物理","化学","生物","政治","历史","地理"},0)),IF(I2167=2,INDEX(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2167,{"单项选择","阅读理解","信息匹配","完形填空","短文填空","单句填空","短文改错","单句改错","句型转换","翻译短语","翻译句子","词汇/短语及固搭","完成句子","听力"},0)),"")), "")</f>
        <v/>
      </c>
      <c r="E2167" s="21" t="str">
        <f t="shared" si="275"/>
        <v>知识点</v>
      </c>
      <c r="F2167" s="21" t="str">
        <f t="shared" si="276"/>
        <v>恰</v>
      </c>
      <c r="G2167" s="21" t="str">
        <f>INDEX( {"body","discipline","area","topic","point"},MATCH(E2167,{"知识体","知识域","知识区","知识主题","知识点"},0))</f>
        <v>point</v>
      </c>
      <c r="H2167" s="21" t="str">
        <f>INDEX( {"super","just","sub","infras"},MATCH(F2167,{"超","恰","亚","次"},0))</f>
        <v>just</v>
      </c>
      <c r="I2167" s="21">
        <f>MATCH(E2167,{"知识体","知识域","知识区","知识主题","知识点"},0)-1</f>
        <v>4</v>
      </c>
      <c r="J2167" s="21">
        <f>MATCH(F2167,{"超","恰","亚","次"},0)-1</f>
        <v>1</v>
      </c>
      <c r="K2167" s="21" t="str">
        <f t="shared" si="277"/>
        <v>历史</v>
      </c>
      <c r="L2167" s="26" t="s">
        <v>2918</v>
      </c>
      <c r="M2167" s="23"/>
      <c r="N2167" s="23"/>
      <c r="O2167" s="24" t="str">
        <f t="shared" si="279"/>
        <v xml:space="preserve">
  - 
    name:  《权利法案》
    title:  《权利法案》
    description: 
    koLyro: point
    koLyri:  just
    son: </v>
      </c>
      <c r="P2167" s="27" t="str">
        <f t="shared" si="278"/>
        <v xml:space="preserve">
            - 
              name:  《权利法案》
              title:  《权利法案》
              description: 
              koLyro: point
              koLyri:  just
              son: </v>
      </c>
    </row>
    <row r="2168" spans="1:16" ht="15" customHeight="1">
      <c r="A2168" s="20">
        <f t="shared" si="272"/>
        <v>5</v>
      </c>
      <c r="B2168" s="21" t="str">
        <f t="shared" si="273"/>
        <v>知识点</v>
      </c>
      <c r="C2168" s="21" t="str">
        <f t="shared" si="274"/>
        <v>《王位继承法》</v>
      </c>
      <c r="D2168" s="21" t="str">
        <f>IFERROR(IF(I2168=1,INDEX( {"chinese","english","math","physics","chemistry","biology","politics","history","geography"},MATCH(C2168,{"语文","英语","数学","物理","化学","生物","政治","历史","地理"},0)),IF(I2168=2,INDEX(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2168,{"单项选择","阅读理解","信息匹配","完形填空","短文填空","单句填空","短文改错","单句改错","句型转换","翻译短语","翻译句子","词汇/短语及固搭","完成句子","听力"},0)),"")), "")</f>
        <v/>
      </c>
      <c r="E2168" s="21" t="str">
        <f t="shared" si="275"/>
        <v>知识点</v>
      </c>
      <c r="F2168" s="21" t="str">
        <f t="shared" si="276"/>
        <v>恰</v>
      </c>
      <c r="G2168" s="21" t="str">
        <f>INDEX( {"body","discipline","area","topic","point"},MATCH(E2168,{"知识体","知识域","知识区","知识主题","知识点"},0))</f>
        <v>point</v>
      </c>
      <c r="H2168" s="21" t="str">
        <f>INDEX( {"super","just","sub","infras"},MATCH(F2168,{"超","恰","亚","次"},0))</f>
        <v>just</v>
      </c>
      <c r="I2168" s="21">
        <f>MATCH(E2168,{"知识体","知识域","知识区","知识主题","知识点"},0)-1</f>
        <v>4</v>
      </c>
      <c r="J2168" s="21">
        <f>MATCH(F2168,{"超","恰","亚","次"},0)-1</f>
        <v>1</v>
      </c>
      <c r="K2168" s="21" t="str">
        <f t="shared" si="277"/>
        <v>历史</v>
      </c>
      <c r="L2168" s="26" t="s">
        <v>2919</v>
      </c>
      <c r="M2168" s="23"/>
      <c r="N2168" s="23"/>
      <c r="O2168" s="24" t="str">
        <f t="shared" si="279"/>
        <v xml:space="preserve">
  - 
    name:  《王位继承法》
    title:  《王位继承法》
    description: 
    koLyro: point
    koLyri:  just
    son: </v>
      </c>
      <c r="P2168" s="27" t="str">
        <f t="shared" si="278"/>
        <v xml:space="preserve">
            - 
              name:  《王位继承法》
              title:  《王位继承法》
              description: 
              koLyro: point
              koLyri:  just
              son: </v>
      </c>
    </row>
    <row r="2169" spans="1:16" ht="15" customHeight="1">
      <c r="A2169" s="20">
        <f t="shared" si="272"/>
        <v>5</v>
      </c>
      <c r="B2169" s="21" t="str">
        <f t="shared" si="273"/>
        <v>知识点</v>
      </c>
      <c r="C2169" s="21" t="str">
        <f t="shared" si="274"/>
        <v>英国的君主立宪制</v>
      </c>
      <c r="D2169" s="21" t="str">
        <f>IFERROR(IF(I2169=1,INDEX( {"chinese","english","math","physics","chemistry","biology","politics","history","geography"},MATCH(C2169,{"语文","英语","数学","物理","化学","生物","政治","历史","地理"},0)),IF(I2169=2,INDEX(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2169,{"单项选择","阅读理解","信息匹配","完形填空","短文填空","单句填空","短文改错","单句改错","句型转换","翻译短语","翻译句子","词汇/短语及固搭","完成句子","听力"},0)),"")), "")</f>
        <v/>
      </c>
      <c r="E2169" s="21" t="str">
        <f t="shared" si="275"/>
        <v>知识点</v>
      </c>
      <c r="F2169" s="21" t="str">
        <f t="shared" si="276"/>
        <v>恰</v>
      </c>
      <c r="G2169" s="21" t="str">
        <f>INDEX( {"body","discipline","area","topic","point"},MATCH(E2169,{"知识体","知识域","知识区","知识主题","知识点"},0))</f>
        <v>point</v>
      </c>
      <c r="H2169" s="21" t="str">
        <f>INDEX( {"super","just","sub","infras"},MATCH(F2169,{"超","恰","亚","次"},0))</f>
        <v>just</v>
      </c>
      <c r="I2169" s="21">
        <f>MATCH(E2169,{"知识体","知识域","知识区","知识主题","知识点"},0)-1</f>
        <v>4</v>
      </c>
      <c r="J2169" s="21">
        <f>MATCH(F2169,{"超","恰","亚","次"},0)-1</f>
        <v>1</v>
      </c>
      <c r="K2169" s="21" t="str">
        <f t="shared" si="277"/>
        <v>历史</v>
      </c>
      <c r="L2169" s="26" t="s">
        <v>2920</v>
      </c>
      <c r="M2169" s="23"/>
      <c r="N2169" s="23"/>
      <c r="O2169" s="24" t="str">
        <f t="shared" si="279"/>
        <v xml:space="preserve">
  - 
    name:  英国的君主立宪制
    title:  英国的君主立宪制
    description: 
    koLyro: point
    koLyri:  just
    son: </v>
      </c>
      <c r="P2169" s="27" t="str">
        <f t="shared" si="278"/>
        <v xml:space="preserve">
            - 
              name:  英国的君主立宪制
              title:  英国的君主立宪制
              description: 
              koLyro: point
              koLyri:  just
              son: </v>
      </c>
    </row>
    <row r="2170" spans="1:16" ht="15" customHeight="1">
      <c r="A2170" s="20">
        <f t="shared" si="272"/>
        <v>5</v>
      </c>
      <c r="B2170" s="21" t="str">
        <f t="shared" si="273"/>
        <v>知识点</v>
      </c>
      <c r="C2170" s="21" t="str">
        <f t="shared" si="274"/>
        <v>责任内阁的形成</v>
      </c>
      <c r="D2170" s="21" t="str">
        <f>IFERROR(IF(I2170=1,INDEX( {"chinese","english","math","physics","chemistry","biology","politics","history","geography"},MATCH(C2170,{"语文","英语","数学","物理","化学","生物","政治","历史","地理"},0)),IF(I2170=2,INDEX(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2170,{"单项选择","阅读理解","信息匹配","完形填空","短文填空","单句填空","短文改错","单句改错","句型转换","翻译短语","翻译句子","词汇/短语及固搭","完成句子","听力"},0)),"")), "")</f>
        <v/>
      </c>
      <c r="E2170" s="21" t="str">
        <f t="shared" si="275"/>
        <v>知识点</v>
      </c>
      <c r="F2170" s="21" t="str">
        <f t="shared" si="276"/>
        <v>恰</v>
      </c>
      <c r="G2170" s="21" t="str">
        <f>INDEX( {"body","discipline","area","topic","point"},MATCH(E2170,{"知识体","知识域","知识区","知识主题","知识点"},0))</f>
        <v>point</v>
      </c>
      <c r="H2170" s="21" t="str">
        <f>INDEX( {"super","just","sub","infras"},MATCH(F2170,{"超","恰","亚","次"},0))</f>
        <v>just</v>
      </c>
      <c r="I2170" s="21">
        <f>MATCH(E2170,{"知识体","知识域","知识区","知识主题","知识点"},0)-1</f>
        <v>4</v>
      </c>
      <c r="J2170" s="21">
        <f>MATCH(F2170,{"超","恰","亚","次"},0)-1</f>
        <v>1</v>
      </c>
      <c r="K2170" s="21" t="str">
        <f t="shared" si="277"/>
        <v>历史</v>
      </c>
      <c r="L2170" s="26" t="s">
        <v>2921</v>
      </c>
      <c r="M2170" s="23"/>
      <c r="N2170" s="23"/>
      <c r="O2170" s="24" t="str">
        <f t="shared" si="279"/>
        <v xml:space="preserve">
  - 
    name:  责任内阁的形成
    title:  责任内阁的形成
    description: 
    koLyro: point
    koLyri:  just
    son: </v>
      </c>
      <c r="P2170" s="27" t="str">
        <f t="shared" si="278"/>
        <v xml:space="preserve">
            - 
              name:  责任内阁的形成
              title:  责任内阁的形成
              description: 
              koLyro: point
              koLyri:  just
              son: </v>
      </c>
    </row>
    <row r="2171" spans="1:16" ht="15" customHeight="1">
      <c r="A2171" s="20">
        <f t="shared" si="272"/>
        <v>5</v>
      </c>
      <c r="B2171" s="21" t="str">
        <f t="shared" si="273"/>
        <v>知识点</v>
      </c>
      <c r="C2171" s="21" t="str">
        <f t="shared" si="274"/>
        <v>英国的代议制</v>
      </c>
      <c r="D2171" s="21" t="str">
        <f>IFERROR(IF(I2171=1,INDEX( {"chinese","english","math","physics","chemistry","biology","politics","history","geography"},MATCH(C2171,{"语文","英语","数学","物理","化学","生物","政治","历史","地理"},0)),IF(I2171=2,INDEX(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2171,{"单项选择","阅读理解","信息匹配","完形填空","短文填空","单句填空","短文改错","单句改错","句型转换","翻译短语","翻译句子","词汇/短语及固搭","完成句子","听力"},0)),"")), "")</f>
        <v/>
      </c>
      <c r="E2171" s="21" t="str">
        <f t="shared" si="275"/>
        <v>知识点</v>
      </c>
      <c r="F2171" s="21" t="str">
        <f t="shared" si="276"/>
        <v>恰</v>
      </c>
      <c r="G2171" s="21" t="str">
        <f>INDEX( {"body","discipline","area","topic","point"},MATCH(E2171,{"知识体","知识域","知识区","知识主题","知识点"},0))</f>
        <v>point</v>
      </c>
      <c r="H2171" s="21" t="str">
        <f>INDEX( {"super","just","sub","infras"},MATCH(F2171,{"超","恰","亚","次"},0))</f>
        <v>just</v>
      </c>
      <c r="I2171" s="21">
        <f>MATCH(E2171,{"知识体","知识域","知识区","知识主题","知识点"},0)-1</f>
        <v>4</v>
      </c>
      <c r="J2171" s="21">
        <f>MATCH(F2171,{"超","恰","亚","次"},0)-1</f>
        <v>1</v>
      </c>
      <c r="K2171" s="21" t="str">
        <f t="shared" si="277"/>
        <v>历史</v>
      </c>
      <c r="L2171" s="26" t="s">
        <v>2922</v>
      </c>
      <c r="M2171" s="23"/>
      <c r="N2171" s="23"/>
      <c r="O2171" s="24" t="str">
        <f t="shared" si="279"/>
        <v xml:space="preserve">
  - 
    name:  英国的代议制
    title:  英国的代议制
    description: 
    koLyro: point
    koLyri:  just
    son: </v>
      </c>
      <c r="P2171" s="27" t="str">
        <f t="shared" si="278"/>
        <v xml:space="preserve">
            - 
              name:  英国的代议制
              title:  英国的代议制
              description: 
              koLyro: point
              koLyri:  just
              son: </v>
      </c>
    </row>
    <row r="2172" spans="1:16" ht="15" customHeight="1">
      <c r="A2172" s="20">
        <f t="shared" si="272"/>
        <v>5</v>
      </c>
      <c r="B2172" s="21" t="str">
        <f t="shared" si="273"/>
        <v>知识点</v>
      </c>
      <c r="C2172" s="21" t="str">
        <f t="shared" si="274"/>
        <v>1832年议会改革</v>
      </c>
      <c r="D2172" s="21" t="str">
        <f>IFERROR(IF(I2172=1,INDEX( {"chinese","english","math","physics","chemistry","biology","politics","history","geography"},MATCH(C2172,{"语文","英语","数学","物理","化学","生物","政治","历史","地理"},0)),IF(I2172=2,INDEX(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2172,{"单项选择","阅读理解","信息匹配","完形填空","短文填空","单句填空","短文改错","单句改错","句型转换","翻译短语","翻译句子","词汇/短语及固搭","完成句子","听力"},0)),"")), "")</f>
        <v/>
      </c>
      <c r="E2172" s="21" t="str">
        <f t="shared" si="275"/>
        <v>知识点</v>
      </c>
      <c r="F2172" s="21" t="str">
        <f t="shared" si="276"/>
        <v>恰</v>
      </c>
      <c r="G2172" s="21" t="str">
        <f>INDEX( {"body","discipline","area","topic","point"},MATCH(E2172,{"知识体","知识域","知识区","知识主题","知识点"},0))</f>
        <v>point</v>
      </c>
      <c r="H2172" s="21" t="str">
        <f>INDEX( {"super","just","sub","infras"},MATCH(F2172,{"超","恰","亚","次"},0))</f>
        <v>just</v>
      </c>
      <c r="I2172" s="21">
        <f>MATCH(E2172,{"知识体","知识域","知识区","知识主题","知识点"},0)-1</f>
        <v>4</v>
      </c>
      <c r="J2172" s="21">
        <f>MATCH(F2172,{"超","恰","亚","次"},0)-1</f>
        <v>1</v>
      </c>
      <c r="K2172" s="21" t="str">
        <f t="shared" si="277"/>
        <v>历史</v>
      </c>
      <c r="L2172" s="26" t="s">
        <v>2923</v>
      </c>
      <c r="M2172" s="23"/>
      <c r="N2172" s="23"/>
      <c r="O2172" s="24" t="str">
        <f t="shared" si="279"/>
        <v xml:space="preserve">
  - 
    name:  1832年议会改革
    title:  1832年议会改革
    description: 
    koLyro: point
    koLyri:  just
    son: </v>
      </c>
      <c r="P2172" s="27" t="str">
        <f t="shared" si="278"/>
        <v xml:space="preserve">
            - 
              name:  1832年议会改革
              title:  1832年议会改革
              description: 
              koLyro: point
              koLyri:  just
              son: </v>
      </c>
    </row>
    <row r="2173" spans="1:16" ht="15" customHeight="1">
      <c r="A2173" s="20">
        <f t="shared" si="272"/>
        <v>4</v>
      </c>
      <c r="B2173" s="21" t="str">
        <f t="shared" si="273"/>
        <v>知识主题</v>
      </c>
      <c r="C2173" s="21" t="str">
        <f t="shared" si="274"/>
        <v>9 美国联邦政府的建立</v>
      </c>
      <c r="D2173" s="21" t="str">
        <f>IFERROR(IF(I2173=1,INDEX( {"chinese","english","math","physics","chemistry","biology","politics","history","geography"},MATCH(C2173,{"语文","英语","数学","物理","化学","生物","政治","历史","地理"},0)),IF(I2173=2,INDEX(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2173,{"单项选择","阅读理解","信息匹配","完形填空","短文填空","单句填空","短文改错","单句改错","句型转换","翻译短语","翻译句子","词汇/短语及固搭","完成句子","听力"},0)),"")), "")</f>
        <v/>
      </c>
      <c r="E2173" s="21" t="str">
        <f t="shared" si="275"/>
        <v>知识主题</v>
      </c>
      <c r="F2173" s="21" t="str">
        <f t="shared" si="276"/>
        <v>恰</v>
      </c>
      <c r="G2173" s="21" t="str">
        <f>INDEX( {"body","discipline","area","topic","point"},MATCH(E2173,{"知识体","知识域","知识区","知识主题","知识点"},0))</f>
        <v>topic</v>
      </c>
      <c r="H2173" s="21" t="str">
        <f>INDEX( {"super","just","sub","infras"},MATCH(F2173,{"超","恰","亚","次"},0))</f>
        <v>just</v>
      </c>
      <c r="I2173" s="21">
        <f>MATCH(E2173,{"知识体","知识域","知识区","知识主题","知识点"},0)-1</f>
        <v>3</v>
      </c>
      <c r="J2173" s="21">
        <f>MATCH(F2173,{"超","恰","亚","次"},0)-1</f>
        <v>1</v>
      </c>
      <c r="K2173" s="21" t="str">
        <f t="shared" si="277"/>
        <v>历史</v>
      </c>
      <c r="L2173" s="26" t="s">
        <v>2924</v>
      </c>
      <c r="M2173" s="23"/>
      <c r="N2173" s="23"/>
      <c r="O2173" s="24" t="str">
        <f t="shared" si="279"/>
        <v xml:space="preserve">
  - 
    name:  9 美国联邦政府的建立
    title:  9 美国联邦政府的建立
    description: 
    koLyro: topic
    koLyri:  just
    son: </v>
      </c>
      <c r="P2173" s="27" t="str">
        <f t="shared" si="278"/>
        <v xml:space="preserve">
          - 
            name:  9 美国联邦政府的建立
            title:  9 美国联邦政府的建立
            description: 
            koLyro: topic
            koLyri:  just
            son: </v>
      </c>
    </row>
    <row r="2174" spans="1:16" ht="15" customHeight="1">
      <c r="A2174" s="20">
        <f t="shared" si="272"/>
        <v>5</v>
      </c>
      <c r="B2174" s="21" t="str">
        <f t="shared" si="273"/>
        <v>知识点</v>
      </c>
      <c r="C2174" s="21" t="str">
        <f t="shared" si="274"/>
        <v>美国成立初的邦联制</v>
      </c>
      <c r="D2174" s="21" t="str">
        <f>IFERROR(IF(I2174=1,INDEX( {"chinese","english","math","physics","chemistry","biology","politics","history","geography"},MATCH(C2174,{"语文","英语","数学","物理","化学","生物","政治","历史","地理"},0)),IF(I2174=2,INDEX(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2174,{"单项选择","阅读理解","信息匹配","完形填空","短文填空","单句填空","短文改错","单句改错","句型转换","翻译短语","翻译句子","词汇/短语及固搭","完成句子","听力"},0)),"")), "")</f>
        <v/>
      </c>
      <c r="E2174" s="21" t="str">
        <f t="shared" si="275"/>
        <v>知识点</v>
      </c>
      <c r="F2174" s="21" t="str">
        <f t="shared" si="276"/>
        <v>恰</v>
      </c>
      <c r="G2174" s="21" t="str">
        <f>INDEX( {"body","discipline","area","topic","point"},MATCH(E2174,{"知识体","知识域","知识区","知识主题","知识点"},0))</f>
        <v>point</v>
      </c>
      <c r="H2174" s="21" t="str">
        <f>INDEX( {"super","just","sub","infras"},MATCH(F2174,{"超","恰","亚","次"},0))</f>
        <v>just</v>
      </c>
      <c r="I2174" s="21">
        <f>MATCH(E2174,{"知识体","知识域","知识区","知识主题","知识点"},0)-1</f>
        <v>4</v>
      </c>
      <c r="J2174" s="21">
        <f>MATCH(F2174,{"超","恰","亚","次"},0)-1</f>
        <v>1</v>
      </c>
      <c r="K2174" s="21" t="str">
        <f t="shared" si="277"/>
        <v>历史</v>
      </c>
      <c r="L2174" s="26" t="s">
        <v>2925</v>
      </c>
      <c r="M2174" s="23"/>
      <c r="N2174" s="23"/>
      <c r="O2174" s="24" t="str">
        <f t="shared" si="279"/>
        <v xml:space="preserve">
  - 
    name:  美国成立初的邦联制
    title:  美国成立初的邦联制
    description: 
    koLyro: point
    koLyri:  just
    son: </v>
      </c>
      <c r="P2174" s="27" t="str">
        <f t="shared" si="278"/>
        <v xml:space="preserve">
            - 
              name:  美国成立初的邦联制
              title:  美国成立初的邦联制
              description: 
              koLyro: point
              koLyri:  just
              son: </v>
      </c>
    </row>
    <row r="2175" spans="1:16" ht="15" customHeight="1">
      <c r="A2175" s="20">
        <f t="shared" si="272"/>
        <v>5</v>
      </c>
      <c r="B2175" s="21" t="str">
        <f t="shared" si="273"/>
        <v>知识点</v>
      </c>
      <c r="C2175" s="21" t="str">
        <f t="shared" si="274"/>
        <v>1787年宪法体现的原则</v>
      </c>
      <c r="D2175" s="21" t="str">
        <f>IFERROR(IF(I2175=1,INDEX( {"chinese","english","math","physics","chemistry","biology","politics","history","geography"},MATCH(C2175,{"语文","英语","数学","物理","化学","生物","政治","历史","地理"},0)),IF(I2175=2,INDEX(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2175,{"单项选择","阅读理解","信息匹配","完形填空","短文填空","单句填空","短文改错","单句改错","句型转换","翻译短语","翻译句子","词汇/短语及固搭","完成句子","听力"},0)),"")), "")</f>
        <v/>
      </c>
      <c r="E2175" s="21" t="str">
        <f t="shared" si="275"/>
        <v>知识点</v>
      </c>
      <c r="F2175" s="21" t="str">
        <f t="shared" si="276"/>
        <v>恰</v>
      </c>
      <c r="G2175" s="21" t="str">
        <f>INDEX( {"body","discipline","area","topic","point"},MATCH(E2175,{"知识体","知识域","知识区","知识主题","知识点"},0))</f>
        <v>point</v>
      </c>
      <c r="H2175" s="21" t="str">
        <f>INDEX( {"super","just","sub","infras"},MATCH(F2175,{"超","恰","亚","次"},0))</f>
        <v>just</v>
      </c>
      <c r="I2175" s="21">
        <f>MATCH(E2175,{"知识体","知识域","知识区","知识主题","知识点"},0)-1</f>
        <v>4</v>
      </c>
      <c r="J2175" s="21">
        <f>MATCH(F2175,{"超","恰","亚","次"},0)-1</f>
        <v>1</v>
      </c>
      <c r="K2175" s="21" t="str">
        <f t="shared" si="277"/>
        <v>历史</v>
      </c>
      <c r="L2175" s="26" t="s">
        <v>2926</v>
      </c>
      <c r="M2175" s="23"/>
      <c r="N2175" s="23"/>
      <c r="O2175" s="24" t="str">
        <f t="shared" si="279"/>
        <v xml:space="preserve">
  - 
    name:  1787年宪法体现的原则
    title:  1787年宪法体现的原则
    description: 
    koLyro: point
    koLyri:  just
    son: </v>
      </c>
      <c r="P2175" s="27" t="str">
        <f t="shared" si="278"/>
        <v xml:space="preserve">
            - 
              name:  1787年宪法体现的原则
              title:  1787年宪法体现的原则
              description: 
              koLyro: point
              koLyri:  just
              son: </v>
      </c>
    </row>
    <row r="2176" spans="1:16" ht="15" customHeight="1">
      <c r="A2176" s="20">
        <f t="shared" si="272"/>
        <v>6</v>
      </c>
      <c r="B2176" s="21" t="str">
        <f t="shared" si="273"/>
        <v>知识亚点</v>
      </c>
      <c r="C2176" s="21" t="str">
        <f t="shared" si="274"/>
        <v>联邦制原则</v>
      </c>
      <c r="D2176" s="21" t="str">
        <f>IFERROR(IF(I2176=1,INDEX( {"chinese","english","math","physics","chemistry","biology","politics","history","geography"},MATCH(C2176,{"语文","英语","数学","物理","化学","生物","政治","历史","地理"},0)),IF(I2176=2,INDEX(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2176,{"单项选择","阅读理解","信息匹配","完形填空","短文填空","单句填空","短文改错","单句改错","句型转换","翻译短语","翻译句子","词汇/短语及固搭","完成句子","听力"},0)),"")), "")</f>
        <v/>
      </c>
      <c r="E2176" s="21" t="str">
        <f t="shared" si="275"/>
        <v>知识点</v>
      </c>
      <c r="F2176" s="21" t="str">
        <f t="shared" si="276"/>
        <v>亚</v>
      </c>
      <c r="G2176" s="21" t="str">
        <f>INDEX( {"body","discipline","area","topic","point"},MATCH(E2176,{"知识体","知识域","知识区","知识主题","知识点"},0))</f>
        <v>point</v>
      </c>
      <c r="H2176" s="21" t="str">
        <f>INDEX( {"super","just","sub","infras"},MATCH(F2176,{"超","恰","亚","次"},0))</f>
        <v>sub</v>
      </c>
      <c r="I2176" s="21">
        <f>MATCH(E2176,{"知识体","知识域","知识区","知识主题","知识点"},0)-1</f>
        <v>4</v>
      </c>
      <c r="J2176" s="21">
        <f>MATCH(F2176,{"超","恰","亚","次"},0)-1</f>
        <v>2</v>
      </c>
      <c r="K2176" s="21" t="str">
        <f t="shared" si="277"/>
        <v>历史</v>
      </c>
      <c r="L2176" s="26" t="s">
        <v>2927</v>
      </c>
      <c r="M2176" s="23"/>
      <c r="N2176" s="23"/>
      <c r="O2176" s="24" t="str">
        <f t="shared" si="279"/>
        <v xml:space="preserve">
  - 
    name:  联邦制原则
    title:  联邦制原则
    description: 
    koLyro: point
    koLyri:  sub
    son: </v>
      </c>
      <c r="P2176" s="27" t="str">
        <f t="shared" si="278"/>
        <v xml:space="preserve">
              - 
                name:  联邦制原则
                title:  联邦制原则
                description: 
                koLyro: point
                koLyri:  sub
                son: </v>
      </c>
    </row>
    <row r="2177" spans="1:16" ht="15" customHeight="1">
      <c r="A2177" s="20">
        <f t="shared" si="272"/>
        <v>6</v>
      </c>
      <c r="B2177" s="21" t="str">
        <f t="shared" si="273"/>
        <v>知识亚点</v>
      </c>
      <c r="C2177" s="21" t="str">
        <f t="shared" si="274"/>
        <v>三权分立原则</v>
      </c>
      <c r="D2177" s="21" t="str">
        <f>IFERROR(IF(I2177=1,INDEX( {"chinese","english","math","physics","chemistry","biology","politics","history","geography"},MATCH(C2177,{"语文","英语","数学","物理","化学","生物","政治","历史","地理"},0)),IF(I2177=2,INDEX(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2177,{"单项选择","阅读理解","信息匹配","完形填空","短文填空","单句填空","短文改错","单句改错","句型转换","翻译短语","翻译句子","词汇/短语及固搭","完成句子","听力"},0)),"")), "")</f>
        <v/>
      </c>
      <c r="E2177" s="21" t="str">
        <f t="shared" si="275"/>
        <v>知识点</v>
      </c>
      <c r="F2177" s="21" t="str">
        <f t="shared" si="276"/>
        <v>亚</v>
      </c>
      <c r="G2177" s="21" t="str">
        <f>INDEX( {"body","discipline","area","topic","point"},MATCH(E2177,{"知识体","知识域","知识区","知识主题","知识点"},0))</f>
        <v>point</v>
      </c>
      <c r="H2177" s="21" t="str">
        <f>INDEX( {"super","just","sub","infras"},MATCH(F2177,{"超","恰","亚","次"},0))</f>
        <v>sub</v>
      </c>
      <c r="I2177" s="21">
        <f>MATCH(E2177,{"知识体","知识域","知识区","知识主题","知识点"},0)-1</f>
        <v>4</v>
      </c>
      <c r="J2177" s="21">
        <f>MATCH(F2177,{"超","恰","亚","次"},0)-1</f>
        <v>2</v>
      </c>
      <c r="K2177" s="21" t="str">
        <f t="shared" si="277"/>
        <v>历史</v>
      </c>
      <c r="L2177" s="26" t="s">
        <v>2928</v>
      </c>
      <c r="M2177" s="23"/>
      <c r="N2177" s="23"/>
      <c r="O2177" s="24" t="str">
        <f t="shared" si="279"/>
        <v xml:space="preserve">
  - 
    name:  三权分立原则
    title:  三权分立原则
    description: 
    koLyro: point
    koLyri:  sub
    son: </v>
      </c>
      <c r="P2177" s="27" t="str">
        <f t="shared" si="278"/>
        <v xml:space="preserve">
              - 
                name:  三权分立原则
                title:  三权分立原则
                description: 
                koLyro: point
                koLyri:  sub
                son: </v>
      </c>
    </row>
    <row r="2178" spans="1:16" ht="15" customHeight="1">
      <c r="A2178" s="20">
        <f t="shared" si="272"/>
        <v>6</v>
      </c>
      <c r="B2178" s="21" t="str">
        <f t="shared" si="273"/>
        <v>知识亚点</v>
      </c>
      <c r="C2178" s="21" t="str">
        <f t="shared" si="274"/>
        <v>民主共和原则</v>
      </c>
      <c r="D2178" s="21" t="str">
        <f>IFERROR(IF(I2178=1,INDEX( {"chinese","english","math","physics","chemistry","biology","politics","history","geography"},MATCH(C2178,{"语文","英语","数学","物理","化学","生物","政治","历史","地理"},0)),IF(I2178=2,INDEX(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2178,{"单项选择","阅读理解","信息匹配","完形填空","短文填空","单句填空","短文改错","单句改错","句型转换","翻译短语","翻译句子","词汇/短语及固搭","完成句子","听力"},0)),"")), "")</f>
        <v/>
      </c>
      <c r="E2178" s="21" t="str">
        <f t="shared" si="275"/>
        <v>知识点</v>
      </c>
      <c r="F2178" s="21" t="str">
        <f t="shared" si="276"/>
        <v>亚</v>
      </c>
      <c r="G2178" s="21" t="str">
        <f>INDEX( {"body","discipline","area","topic","point"},MATCH(E2178,{"知识体","知识域","知识区","知识主题","知识点"},0))</f>
        <v>point</v>
      </c>
      <c r="H2178" s="21" t="str">
        <f>INDEX( {"super","just","sub","infras"},MATCH(F2178,{"超","恰","亚","次"},0))</f>
        <v>sub</v>
      </c>
      <c r="I2178" s="21">
        <f>MATCH(E2178,{"知识体","知识域","知识区","知识主题","知识点"},0)-1</f>
        <v>4</v>
      </c>
      <c r="J2178" s="21">
        <f>MATCH(F2178,{"超","恰","亚","次"},0)-1</f>
        <v>2</v>
      </c>
      <c r="K2178" s="21" t="str">
        <f t="shared" si="277"/>
        <v>历史</v>
      </c>
      <c r="L2178" s="26" t="s">
        <v>2929</v>
      </c>
      <c r="M2178" s="23"/>
      <c r="N2178" s="23"/>
      <c r="O2178" s="24" t="str">
        <f t="shared" si="279"/>
        <v xml:space="preserve">
  - 
    name:  民主共和原则
    title:  民主共和原则
    description: 
    koLyro: point
    koLyri:  sub
    son: </v>
      </c>
      <c r="P2178" s="27" t="str">
        <f t="shared" si="278"/>
        <v xml:space="preserve">
              - 
                name:  民主共和原则
                title:  民主共和原则
                description: 
                koLyro: point
                koLyri:  sub
                son: </v>
      </c>
    </row>
    <row r="2179" spans="1:16" ht="15" customHeight="1">
      <c r="A2179" s="20">
        <f t="shared" si="272"/>
        <v>5</v>
      </c>
      <c r="B2179" s="21" t="str">
        <f t="shared" si="273"/>
        <v>知识点</v>
      </c>
      <c r="C2179" s="21" t="str">
        <f t="shared" si="274"/>
        <v>1787年宪法的意义</v>
      </c>
      <c r="D2179" s="21" t="str">
        <f>IFERROR(IF(I2179=1,INDEX( {"chinese","english","math","physics","chemistry","biology","politics","history","geography"},MATCH(C2179,{"语文","英语","数学","物理","化学","生物","政治","历史","地理"},0)),IF(I2179=2,INDEX(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2179,{"单项选择","阅读理解","信息匹配","完形填空","短文填空","单句填空","短文改错","单句改错","句型转换","翻译短语","翻译句子","词汇/短语及固搭","完成句子","听力"},0)),"")), "")</f>
        <v/>
      </c>
      <c r="E2179" s="21" t="str">
        <f t="shared" si="275"/>
        <v>知识点</v>
      </c>
      <c r="F2179" s="21" t="str">
        <f t="shared" si="276"/>
        <v>恰</v>
      </c>
      <c r="G2179" s="21" t="str">
        <f>INDEX( {"body","discipline","area","topic","point"},MATCH(E2179,{"知识体","知识域","知识区","知识主题","知识点"},0))</f>
        <v>point</v>
      </c>
      <c r="H2179" s="21" t="str">
        <f>INDEX( {"super","just","sub","infras"},MATCH(F2179,{"超","恰","亚","次"},0))</f>
        <v>just</v>
      </c>
      <c r="I2179" s="21">
        <f>MATCH(E2179,{"知识体","知识域","知识区","知识主题","知识点"},0)-1</f>
        <v>4</v>
      </c>
      <c r="J2179" s="21">
        <f>MATCH(F2179,{"超","恰","亚","次"},0)-1</f>
        <v>1</v>
      </c>
      <c r="K2179" s="21" t="str">
        <f t="shared" si="277"/>
        <v>历史</v>
      </c>
      <c r="L2179" s="26" t="s">
        <v>2930</v>
      </c>
      <c r="M2179" s="23"/>
      <c r="N2179" s="23"/>
      <c r="O2179" s="24" t="str">
        <f t="shared" si="279"/>
        <v xml:space="preserve">
  - 
    name:  1787年宪法的意义
    title:  1787年宪法的意义
    description: 
    koLyro: point
    koLyri:  just
    son: </v>
      </c>
      <c r="P2179" s="27" t="str">
        <f t="shared" si="278"/>
        <v xml:space="preserve">
            - 
              name:  1787年宪法的意义
              title:  1787年宪法的意义
              description: 
              koLyro: point
              koLyri:  just
              son: </v>
      </c>
    </row>
    <row r="2180" spans="1:16" ht="15" customHeight="1">
      <c r="A2180" s="20">
        <f t="shared" si="272"/>
        <v>5</v>
      </c>
      <c r="B2180" s="21" t="str">
        <f t="shared" si="273"/>
        <v>知识点</v>
      </c>
      <c r="C2180" s="21" t="str">
        <f t="shared" si="274"/>
        <v>华盛顿</v>
      </c>
      <c r="D2180" s="21" t="str">
        <f>IFERROR(IF(I2180=1,INDEX( {"chinese","english","math","physics","chemistry","biology","politics","history","geography"},MATCH(C2180,{"语文","英语","数学","物理","化学","生物","政治","历史","地理"},0)),IF(I2180=2,INDEX(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2180,{"单项选择","阅读理解","信息匹配","完形填空","短文填空","单句填空","短文改错","单句改错","句型转换","翻译短语","翻译句子","词汇/短语及固搭","完成句子","听力"},0)),"")), "")</f>
        <v/>
      </c>
      <c r="E2180" s="21" t="str">
        <f t="shared" si="275"/>
        <v>知识点</v>
      </c>
      <c r="F2180" s="21" t="str">
        <f t="shared" si="276"/>
        <v>恰</v>
      </c>
      <c r="G2180" s="21" t="str">
        <f>INDEX( {"body","discipline","area","topic","point"},MATCH(E2180,{"知识体","知识域","知识区","知识主题","知识点"},0))</f>
        <v>point</v>
      </c>
      <c r="H2180" s="21" t="str">
        <f>INDEX( {"super","just","sub","infras"},MATCH(F2180,{"超","恰","亚","次"},0))</f>
        <v>just</v>
      </c>
      <c r="I2180" s="21">
        <f>MATCH(E2180,{"知识体","知识域","知识区","知识主题","知识点"},0)-1</f>
        <v>4</v>
      </c>
      <c r="J2180" s="21">
        <f>MATCH(F2180,{"超","恰","亚","次"},0)-1</f>
        <v>1</v>
      </c>
      <c r="K2180" s="21" t="str">
        <f t="shared" si="277"/>
        <v>历史</v>
      </c>
      <c r="L2180" s="26" t="s">
        <v>2931</v>
      </c>
      <c r="M2180" s="23"/>
      <c r="N2180" s="23"/>
      <c r="O2180" s="24" t="str">
        <f t="shared" si="279"/>
        <v xml:space="preserve">
  - 
    name:  华盛顿
    title:  华盛顿
    description: 
    koLyro: point
    koLyri:  just
    son: </v>
      </c>
      <c r="P2180" s="27" t="str">
        <f t="shared" si="278"/>
        <v xml:space="preserve">
            - 
              name:  华盛顿
              title:  华盛顿
              description: 
              koLyro: point
              koLyri:  just
              son: </v>
      </c>
    </row>
    <row r="2181" spans="1:16" ht="15" customHeight="1">
      <c r="A2181" s="20">
        <f t="shared" ref="A2181:A2244" si="280">IFERROR(FIND("├",L2181),0)</f>
        <v>5</v>
      </c>
      <c r="B2181" s="21" t="str">
        <f t="shared" ref="B2181:B2244" si="281">MID(L2181,FIND("«",L2181)+1,FIND("»",L2181)-FIND("«",L2181)-1)</f>
        <v>知识点</v>
      </c>
      <c r="C2181" s="21" t="str">
        <f t="shared" ref="C2181:C2244" si="282">RIGHT(L2181,LEN(L2181)-FIND("»",L2181))</f>
        <v>从邦联到联邦</v>
      </c>
      <c r="D2181" s="21" t="str">
        <f>IFERROR(IF(I2181=1,INDEX( {"chinese","english","math","physics","chemistry","biology","politics","history","geography"},MATCH(C2181,{"语文","英语","数学","物理","化学","生物","政治","历史","地理"},0)),IF(I2181=2,INDEX(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2181,{"单项选择","阅读理解","信息匹配","完形填空","短文填空","单句填空","短文改错","单句改错","句型转换","翻译短语","翻译句子","词汇/短语及固搭","完成句子","听力"},0)),"")), "")</f>
        <v/>
      </c>
      <c r="E2181" s="21" t="str">
        <f t="shared" ref="E2181:E2244" si="283">SUBSTITUTE(SUBSTITUTE(SUBSTITUTE(SUBSTITUTE(B2181,"超",""),"恰",""),"亚",""),"次","")</f>
        <v>知识点</v>
      </c>
      <c r="F2181" s="21" t="str">
        <f t="shared" ref="F2181:F2244" si="284">IF(IFERROR(FIND("超",B2181),-1)&gt;0,"超",  IF(IFERROR(FIND("亚",B2181),-1)&gt;0,"亚",   IF(IFERROR(FIND("次",B2181),-1)&gt;0,"次",    "恰"  )))</f>
        <v>恰</v>
      </c>
      <c r="G2181" s="21" t="str">
        <f>INDEX( {"body","discipline","area","topic","point"},MATCH(E2181,{"知识体","知识域","知识区","知识主题","知识点"},0))</f>
        <v>point</v>
      </c>
      <c r="H2181" s="21" t="str">
        <f>INDEX( {"super","just","sub","infras"},MATCH(F2181,{"超","恰","亚","次"},0))</f>
        <v>just</v>
      </c>
      <c r="I2181" s="21">
        <f>MATCH(E2181,{"知识体","知识域","知识区","知识主题","知识点"},0)-1</f>
        <v>4</v>
      </c>
      <c r="J2181" s="21">
        <f>MATCH(F2181,{"超","恰","亚","次"},0)-1</f>
        <v>1</v>
      </c>
      <c r="K2181" s="21" t="str">
        <f t="shared" ref="K2181:K2244" si="285">IF(I2181=0,"",IF(I2181=1,C2181,K2180))</f>
        <v>历史</v>
      </c>
      <c r="L2181" s="26" t="s">
        <v>2932</v>
      </c>
      <c r="M2181" s="23"/>
      <c r="N2181" s="23"/>
      <c r="O2181" s="24" t="str">
        <f t="shared" si="279"/>
        <v xml:space="preserve">
  - 
    name:  从邦联到联邦
    title:  从邦联到联邦
    description: 
    koLyro: point
    koLyri:  just
    son: </v>
      </c>
      <c r="P2181" s="27" t="str">
        <f t="shared" ref="P2181:P2244" si="286">SUBSTITUTE(O2181,CHAR(10),CHAR(10)&amp;REPT("  ",A2181))</f>
        <v xml:space="preserve">
            - 
              name:  从邦联到联邦
              title:  从邦联到联邦
              description: 
              koLyro: point
              koLyri:  just
              son: </v>
      </c>
    </row>
    <row r="2182" spans="1:16" ht="15" customHeight="1">
      <c r="A2182" s="20">
        <f t="shared" si="280"/>
        <v>5</v>
      </c>
      <c r="B2182" s="21" t="str">
        <f t="shared" si="281"/>
        <v>知识点</v>
      </c>
      <c r="C2182" s="21" t="str">
        <f t="shared" si="282"/>
        <v>美国的两党制</v>
      </c>
      <c r="D2182" s="21" t="str">
        <f>IFERROR(IF(I2182=1,INDEX( {"chinese","english","math","physics","chemistry","biology","politics","history","geography"},MATCH(C2182,{"语文","英语","数学","物理","化学","生物","政治","历史","地理"},0)),IF(I2182=2,INDEX(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2182,{"单项选择","阅读理解","信息匹配","完形填空","短文填空","单句填空","短文改错","单句改错","句型转换","翻译短语","翻译句子","词汇/短语及固搭","完成句子","听力"},0)),"")), "")</f>
        <v/>
      </c>
      <c r="E2182" s="21" t="str">
        <f t="shared" si="283"/>
        <v>知识点</v>
      </c>
      <c r="F2182" s="21" t="str">
        <f t="shared" si="284"/>
        <v>恰</v>
      </c>
      <c r="G2182" s="21" t="str">
        <f>INDEX( {"body","discipline","area","topic","point"},MATCH(E2182,{"知识体","知识域","知识区","知识主题","知识点"},0))</f>
        <v>point</v>
      </c>
      <c r="H2182" s="21" t="str">
        <f>INDEX( {"super","just","sub","infras"},MATCH(F2182,{"超","恰","亚","次"},0))</f>
        <v>just</v>
      </c>
      <c r="I2182" s="21">
        <f>MATCH(E2182,{"知识体","知识域","知识区","知识主题","知识点"},0)-1</f>
        <v>4</v>
      </c>
      <c r="J2182" s="21">
        <f>MATCH(F2182,{"超","恰","亚","次"},0)-1</f>
        <v>1</v>
      </c>
      <c r="K2182" s="21" t="str">
        <f t="shared" si="285"/>
        <v>历史</v>
      </c>
      <c r="L2182" s="26" t="s">
        <v>2933</v>
      </c>
      <c r="M2182" s="23"/>
      <c r="N2182" s="23"/>
      <c r="O2182" s="24" t="str">
        <f t="shared" si="279"/>
        <v xml:space="preserve">
  - 
    name:  美国的两党制
    title:  美国的两党制
    description: 
    koLyro: point
    koLyri:  just
    son: </v>
      </c>
      <c r="P2182" s="27" t="str">
        <f t="shared" si="286"/>
        <v xml:space="preserve">
            - 
              name:  美国的两党制
              title:  美国的两党制
              description: 
              koLyro: point
              koLyri:  just
              son: </v>
      </c>
    </row>
    <row r="2183" spans="1:16" ht="15" customHeight="1">
      <c r="A2183" s="20">
        <f t="shared" si="280"/>
        <v>6</v>
      </c>
      <c r="B2183" s="21" t="str">
        <f t="shared" si="281"/>
        <v>知识亚点</v>
      </c>
      <c r="C2183" s="21" t="str">
        <f t="shared" si="282"/>
        <v>对两党制的评价</v>
      </c>
      <c r="D2183" s="21" t="str">
        <f>IFERROR(IF(I2183=1,INDEX( {"chinese","english","math","physics","chemistry","biology","politics","history","geography"},MATCH(C2183,{"语文","英语","数学","物理","化学","生物","政治","历史","地理"},0)),IF(I2183=2,INDEX(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2183,{"单项选择","阅读理解","信息匹配","完形填空","短文填空","单句填空","短文改错","单句改错","句型转换","翻译短语","翻译句子","词汇/短语及固搭","完成句子","听力"},0)),"")), "")</f>
        <v/>
      </c>
      <c r="E2183" s="21" t="str">
        <f t="shared" si="283"/>
        <v>知识点</v>
      </c>
      <c r="F2183" s="21" t="str">
        <f t="shared" si="284"/>
        <v>亚</v>
      </c>
      <c r="G2183" s="21" t="str">
        <f>INDEX( {"body","discipline","area","topic","point"},MATCH(E2183,{"知识体","知识域","知识区","知识主题","知识点"},0))</f>
        <v>point</v>
      </c>
      <c r="H2183" s="21" t="str">
        <f>INDEX( {"super","just","sub","infras"},MATCH(F2183,{"超","恰","亚","次"},0))</f>
        <v>sub</v>
      </c>
      <c r="I2183" s="21">
        <f>MATCH(E2183,{"知识体","知识域","知识区","知识主题","知识点"},0)-1</f>
        <v>4</v>
      </c>
      <c r="J2183" s="21">
        <f>MATCH(F2183,{"超","恰","亚","次"},0)-1</f>
        <v>2</v>
      </c>
      <c r="K2183" s="21" t="str">
        <f t="shared" si="285"/>
        <v>历史</v>
      </c>
      <c r="L2183" s="26" t="s">
        <v>2934</v>
      </c>
      <c r="M2183" s="23"/>
      <c r="N2183" s="23"/>
      <c r="O2183" s="24" t="str">
        <f t="shared" si="279"/>
        <v xml:space="preserve">
  - 
    name:  对两党制的评价
    title:  对两党制的评价
    description: 
    koLyro: point
    koLyri:  sub
    son: </v>
      </c>
      <c r="P2183" s="27" t="str">
        <f t="shared" si="286"/>
        <v xml:space="preserve">
              - 
                name:  对两党制的评价
                title:  对两党制的评价
                description: 
                koLyro: point
                koLyri:  sub
                son: </v>
      </c>
    </row>
    <row r="2184" spans="1:16" ht="15" customHeight="1">
      <c r="A2184" s="20">
        <f t="shared" si="280"/>
        <v>4</v>
      </c>
      <c r="B2184" s="21" t="str">
        <f t="shared" si="281"/>
        <v>知识主题</v>
      </c>
      <c r="C2184" s="21" t="str">
        <f t="shared" si="282"/>
        <v>10 资本主义政治制度在欧洲大陆的扩展</v>
      </c>
      <c r="D2184" s="21" t="str">
        <f>IFERROR(IF(I2184=1,INDEX( {"chinese","english","math","physics","chemistry","biology","politics","history","geography"},MATCH(C2184,{"语文","英语","数学","物理","化学","生物","政治","历史","地理"},0)),IF(I2184=2,INDEX(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2184,{"单项选择","阅读理解","信息匹配","完形填空","短文填空","单句填空","短文改错","单句改错","句型转换","翻译短语","翻译句子","词汇/短语及固搭","完成句子","听力"},0)),"")), "")</f>
        <v/>
      </c>
      <c r="E2184" s="21" t="str">
        <f t="shared" si="283"/>
        <v>知识主题</v>
      </c>
      <c r="F2184" s="21" t="str">
        <f t="shared" si="284"/>
        <v>恰</v>
      </c>
      <c r="G2184" s="21" t="str">
        <f>INDEX( {"body","discipline","area","topic","point"},MATCH(E2184,{"知识体","知识域","知识区","知识主题","知识点"},0))</f>
        <v>topic</v>
      </c>
      <c r="H2184" s="21" t="str">
        <f>INDEX( {"super","just","sub","infras"},MATCH(F2184,{"超","恰","亚","次"},0))</f>
        <v>just</v>
      </c>
      <c r="I2184" s="21">
        <f>MATCH(E2184,{"知识体","知识域","知识区","知识主题","知识点"},0)-1</f>
        <v>3</v>
      </c>
      <c r="J2184" s="21">
        <f>MATCH(F2184,{"超","恰","亚","次"},0)-1</f>
        <v>1</v>
      </c>
      <c r="K2184" s="21" t="str">
        <f t="shared" si="285"/>
        <v>历史</v>
      </c>
      <c r="L2184" s="26" t="s">
        <v>2935</v>
      </c>
      <c r="M2184" s="23"/>
      <c r="N2184" s="23"/>
      <c r="O2184" s="24" t="str">
        <f t="shared" si="279"/>
        <v xml:space="preserve">
  - 
    name:  10 资本主义政治制度在欧洲大陆的扩展
    title:  10 资本主义政治制度在欧洲大陆的扩展
    description: 
    koLyro: topic
    koLyri:  just
    son: </v>
      </c>
      <c r="P2184" s="27" t="str">
        <f t="shared" si="286"/>
        <v xml:space="preserve">
          - 
            name:  10 资本主义政治制度在欧洲大陆的扩展
            title:  10 资本主义政治制度在欧洲大陆的扩展
            description: 
            koLyro: topic
            koLyri:  just
            son: </v>
      </c>
    </row>
    <row r="2185" spans="1:16" ht="15" customHeight="1">
      <c r="A2185" s="20">
        <f t="shared" si="280"/>
        <v>5</v>
      </c>
      <c r="B2185" s="21" t="str">
        <f t="shared" si="281"/>
        <v>知识点</v>
      </c>
      <c r="C2185" s="21" t="str">
        <f t="shared" si="282"/>
        <v>法国大革命</v>
      </c>
      <c r="D2185" s="21" t="str">
        <f>IFERROR(IF(I2185=1,INDEX( {"chinese","english","math","physics","chemistry","biology","politics","history","geography"},MATCH(C2185,{"语文","英语","数学","物理","化学","生物","政治","历史","地理"},0)),IF(I2185=2,INDEX(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2185,{"单项选择","阅读理解","信息匹配","完形填空","短文填空","单句填空","短文改错","单句改错","句型转换","翻译短语","翻译句子","词汇/短语及固搭","完成句子","听力"},0)),"")), "")</f>
        <v/>
      </c>
      <c r="E2185" s="21" t="str">
        <f t="shared" si="283"/>
        <v>知识点</v>
      </c>
      <c r="F2185" s="21" t="str">
        <f t="shared" si="284"/>
        <v>恰</v>
      </c>
      <c r="G2185" s="21" t="str">
        <f>INDEX( {"body","discipline","area","topic","point"},MATCH(E2185,{"知识体","知识域","知识区","知识主题","知识点"},0))</f>
        <v>point</v>
      </c>
      <c r="H2185" s="21" t="str">
        <f>INDEX( {"super","just","sub","infras"},MATCH(F2185,{"超","恰","亚","次"},0))</f>
        <v>just</v>
      </c>
      <c r="I2185" s="21">
        <f>MATCH(E2185,{"知识体","知识域","知识区","知识主题","知识点"},0)-1</f>
        <v>4</v>
      </c>
      <c r="J2185" s="21">
        <f>MATCH(F2185,{"超","恰","亚","次"},0)-1</f>
        <v>1</v>
      </c>
      <c r="K2185" s="21" t="str">
        <f t="shared" si="285"/>
        <v>历史</v>
      </c>
      <c r="L2185" s="26" t="s">
        <v>2936</v>
      </c>
      <c r="M2185" s="23"/>
      <c r="N2185" s="23"/>
      <c r="O2185" s="24" t="str">
        <f t="shared" si="279"/>
        <v xml:space="preserve">
  - 
    name:  法国大革命
    title:  法国大革命
    description: 
    koLyro: point
    koLyri:  just
    son: </v>
      </c>
      <c r="P2185" s="27" t="str">
        <f t="shared" si="286"/>
        <v xml:space="preserve">
            - 
              name:  法国大革命
              title:  法国大革命
              description: 
              koLyro: point
              koLyri:  just
              son: </v>
      </c>
    </row>
    <row r="2186" spans="1:16" ht="15" customHeight="1">
      <c r="A2186" s="20">
        <f t="shared" si="280"/>
        <v>5</v>
      </c>
      <c r="B2186" s="21" t="str">
        <f t="shared" si="281"/>
        <v>知识点</v>
      </c>
      <c r="C2186" s="21" t="str">
        <f t="shared" si="282"/>
        <v>艰难的法兰西共和之路</v>
      </c>
      <c r="D2186" s="21" t="str">
        <f>IFERROR(IF(I2186=1,INDEX( {"chinese","english","math","physics","chemistry","biology","politics","history","geography"},MATCH(C2186,{"语文","英语","数学","物理","化学","生物","政治","历史","地理"},0)),IF(I2186=2,INDEX(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2186,{"单项选择","阅读理解","信息匹配","完形填空","短文填空","单句填空","短文改错","单句改错","句型转换","翻译短语","翻译句子","词汇/短语及固搭","完成句子","听力"},0)),"")), "")</f>
        <v/>
      </c>
      <c r="E2186" s="21" t="str">
        <f t="shared" si="283"/>
        <v>知识点</v>
      </c>
      <c r="F2186" s="21" t="str">
        <f t="shared" si="284"/>
        <v>恰</v>
      </c>
      <c r="G2186" s="21" t="str">
        <f>INDEX( {"body","discipline","area","topic","point"},MATCH(E2186,{"知识体","知识域","知识区","知识主题","知识点"},0))</f>
        <v>point</v>
      </c>
      <c r="H2186" s="21" t="str">
        <f>INDEX( {"super","just","sub","infras"},MATCH(F2186,{"超","恰","亚","次"},0))</f>
        <v>just</v>
      </c>
      <c r="I2186" s="21">
        <f>MATCH(E2186,{"知识体","知识域","知识区","知识主题","知识点"},0)-1</f>
        <v>4</v>
      </c>
      <c r="J2186" s="21">
        <f>MATCH(F2186,{"超","恰","亚","次"},0)-1</f>
        <v>1</v>
      </c>
      <c r="K2186" s="21" t="str">
        <f t="shared" si="285"/>
        <v>历史</v>
      </c>
      <c r="L2186" s="26" t="s">
        <v>2937</v>
      </c>
      <c r="M2186" s="23"/>
      <c r="N2186" s="23"/>
      <c r="O2186" s="24" t="str">
        <f t="shared" si="279"/>
        <v xml:space="preserve">
  - 
    name:  艰难的法兰西共和之路
    title:  艰难的法兰西共和之路
    description: 
    koLyro: point
    koLyri:  just
    son: </v>
      </c>
      <c r="P2186" s="27" t="str">
        <f t="shared" si="286"/>
        <v xml:space="preserve">
            - 
              name:  艰难的法兰西共和之路
              title:  艰难的法兰西共和之路
              description: 
              koLyro: point
              koLyri:  just
              son: </v>
      </c>
    </row>
    <row r="2187" spans="1:16" ht="15" customHeight="1">
      <c r="A2187" s="20">
        <f t="shared" si="280"/>
        <v>5</v>
      </c>
      <c r="B2187" s="21" t="str">
        <f t="shared" si="281"/>
        <v>知识点</v>
      </c>
      <c r="C2187" s="21" t="str">
        <f t="shared" si="282"/>
        <v>法兰西第三共和国宪法</v>
      </c>
      <c r="D2187" s="21" t="str">
        <f>IFERROR(IF(I2187=1,INDEX( {"chinese","english","math","physics","chemistry","biology","politics","history","geography"},MATCH(C2187,{"语文","英语","数学","物理","化学","生物","政治","历史","地理"},0)),IF(I2187=2,INDEX(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2187,{"单项选择","阅读理解","信息匹配","完形填空","短文填空","单句填空","短文改错","单句改错","句型转换","翻译短语","翻译句子","词汇/短语及固搭","完成句子","听力"},0)),"")), "")</f>
        <v/>
      </c>
      <c r="E2187" s="21" t="str">
        <f t="shared" si="283"/>
        <v>知识点</v>
      </c>
      <c r="F2187" s="21" t="str">
        <f t="shared" si="284"/>
        <v>恰</v>
      </c>
      <c r="G2187" s="21" t="str">
        <f>INDEX( {"body","discipline","area","topic","point"},MATCH(E2187,{"知识体","知识域","知识区","知识主题","知识点"},0))</f>
        <v>point</v>
      </c>
      <c r="H2187" s="21" t="str">
        <f>INDEX( {"super","just","sub","infras"},MATCH(F2187,{"超","恰","亚","次"},0))</f>
        <v>just</v>
      </c>
      <c r="I2187" s="21">
        <f>MATCH(E2187,{"知识体","知识域","知识区","知识主题","知识点"},0)-1</f>
        <v>4</v>
      </c>
      <c r="J2187" s="21">
        <f>MATCH(F2187,{"超","恰","亚","次"},0)-1</f>
        <v>1</v>
      </c>
      <c r="K2187" s="21" t="str">
        <f t="shared" si="285"/>
        <v>历史</v>
      </c>
      <c r="L2187" s="26" t="s">
        <v>2938</v>
      </c>
      <c r="M2187" s="23"/>
      <c r="N2187" s="23"/>
      <c r="O2187" s="24" t="str">
        <f t="shared" si="279"/>
        <v xml:space="preserve">
  - 
    name:  法兰西第三共和国宪法
    title:  法兰西第三共和国宪法
    description: 
    koLyro: point
    koLyri:  just
    son: </v>
      </c>
      <c r="P2187" s="27" t="str">
        <f t="shared" si="286"/>
        <v xml:space="preserve">
            - 
              name:  法兰西第三共和国宪法
              title:  法兰西第三共和国宪法
              description: 
              koLyro: point
              koLyri:  just
              son: </v>
      </c>
    </row>
    <row r="2188" spans="1:16" ht="15" customHeight="1">
      <c r="A2188" s="20">
        <f t="shared" si="280"/>
        <v>5</v>
      </c>
      <c r="B2188" s="21" t="str">
        <f t="shared" si="281"/>
        <v>知识点</v>
      </c>
      <c r="C2188" s="21" t="str">
        <f t="shared" si="282"/>
        <v>德意志的统一</v>
      </c>
      <c r="D2188" s="21" t="str">
        <f>IFERROR(IF(I2188=1,INDEX( {"chinese","english","math","physics","chemistry","biology","politics","history","geography"},MATCH(C2188,{"语文","英语","数学","物理","化学","生物","政治","历史","地理"},0)),IF(I2188=2,INDEX(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2188,{"单项选择","阅读理解","信息匹配","完形填空","短文填空","单句填空","短文改错","单句改错","句型转换","翻译短语","翻译句子","词汇/短语及固搭","完成句子","听力"},0)),"")), "")</f>
        <v/>
      </c>
      <c r="E2188" s="21" t="str">
        <f t="shared" si="283"/>
        <v>知识点</v>
      </c>
      <c r="F2188" s="21" t="str">
        <f t="shared" si="284"/>
        <v>恰</v>
      </c>
      <c r="G2188" s="21" t="str">
        <f>INDEX( {"body","discipline","area","topic","point"},MATCH(E2188,{"知识体","知识域","知识区","知识主题","知识点"},0))</f>
        <v>point</v>
      </c>
      <c r="H2188" s="21" t="str">
        <f>INDEX( {"super","just","sub","infras"},MATCH(F2188,{"超","恰","亚","次"},0))</f>
        <v>just</v>
      </c>
      <c r="I2188" s="21">
        <f>MATCH(E2188,{"知识体","知识域","知识区","知识主题","知识点"},0)-1</f>
        <v>4</v>
      </c>
      <c r="J2188" s="21">
        <f>MATCH(F2188,{"超","恰","亚","次"},0)-1</f>
        <v>1</v>
      </c>
      <c r="K2188" s="21" t="str">
        <f t="shared" si="285"/>
        <v>历史</v>
      </c>
      <c r="L2188" s="26" t="s">
        <v>2939</v>
      </c>
      <c r="M2188" s="23"/>
      <c r="N2188" s="23"/>
      <c r="O2188" s="24" t="str">
        <f t="shared" si="279"/>
        <v xml:space="preserve">
  - 
    name:  德意志的统一
    title:  德意志的统一
    description: 
    koLyro: point
    koLyri:  just
    son: </v>
      </c>
      <c r="P2188" s="27" t="str">
        <f t="shared" si="286"/>
        <v xml:space="preserve">
            - 
              name:  德意志的统一
              title:  德意志的统一
              description: 
              koLyro: point
              koLyri:  just
              son: </v>
      </c>
    </row>
    <row r="2189" spans="1:16" ht="15" customHeight="1">
      <c r="A2189" s="20">
        <f t="shared" si="280"/>
        <v>5</v>
      </c>
      <c r="B2189" s="21" t="str">
        <f t="shared" si="281"/>
        <v>知识点</v>
      </c>
      <c r="C2189" s="21" t="str">
        <f t="shared" si="282"/>
        <v>1871年德意志帝国宪法</v>
      </c>
      <c r="D2189" s="21" t="str">
        <f>IFERROR(IF(I2189=1,INDEX( {"chinese","english","math","physics","chemistry","biology","politics","history","geography"},MATCH(C2189,{"语文","英语","数学","物理","化学","生物","政治","历史","地理"},0)),IF(I2189=2,INDEX(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2189,{"单项选择","阅读理解","信息匹配","完形填空","短文填空","单句填空","短文改错","单句改错","句型转换","翻译短语","翻译句子","词汇/短语及固搭","完成句子","听力"},0)),"")), "")</f>
        <v/>
      </c>
      <c r="E2189" s="21" t="str">
        <f t="shared" si="283"/>
        <v>知识点</v>
      </c>
      <c r="F2189" s="21" t="str">
        <f t="shared" si="284"/>
        <v>恰</v>
      </c>
      <c r="G2189" s="21" t="str">
        <f>INDEX( {"body","discipline","area","topic","point"},MATCH(E2189,{"知识体","知识域","知识区","知识主题","知识点"},0))</f>
        <v>point</v>
      </c>
      <c r="H2189" s="21" t="str">
        <f>INDEX( {"super","just","sub","infras"},MATCH(F2189,{"超","恰","亚","次"},0))</f>
        <v>just</v>
      </c>
      <c r="I2189" s="21">
        <f>MATCH(E2189,{"知识体","知识域","知识区","知识主题","知识点"},0)-1</f>
        <v>4</v>
      </c>
      <c r="J2189" s="21">
        <f>MATCH(F2189,{"超","恰","亚","次"},0)-1</f>
        <v>1</v>
      </c>
      <c r="K2189" s="21" t="str">
        <f t="shared" si="285"/>
        <v>历史</v>
      </c>
      <c r="L2189" s="26" t="s">
        <v>2940</v>
      </c>
      <c r="M2189" s="23"/>
      <c r="N2189" s="23"/>
      <c r="O2189" s="24" t="str">
        <f t="shared" si="279"/>
        <v xml:space="preserve">
  - 
    name:  1871年德意志帝国宪法
    title:  1871年德意志帝国宪法
    description: 
    koLyro: point
    koLyri:  just
    son: </v>
      </c>
      <c r="P2189" s="27" t="str">
        <f t="shared" si="286"/>
        <v xml:space="preserve">
            - 
              name:  1871年德意志帝国宪法
              title:  1871年德意志帝国宪法
              description: 
              koLyro: point
              koLyri:  just
              son: </v>
      </c>
    </row>
    <row r="2190" spans="1:16" ht="15" customHeight="1">
      <c r="A2190" s="20">
        <f t="shared" si="280"/>
        <v>5</v>
      </c>
      <c r="B2190" s="21" t="str">
        <f t="shared" si="281"/>
        <v>知识点</v>
      </c>
      <c r="C2190" s="21" t="str">
        <f t="shared" si="282"/>
        <v>德国的君主立宪制</v>
      </c>
      <c r="D2190" s="21" t="str">
        <f>IFERROR(IF(I2190=1,INDEX( {"chinese","english","math","physics","chemistry","biology","politics","history","geography"},MATCH(C2190,{"语文","英语","数学","物理","化学","生物","政治","历史","地理"},0)),IF(I2190=2,INDEX(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2190,{"单项选择","阅读理解","信息匹配","完形填空","短文填空","单句填空","短文改错","单句改错","句型转换","翻译短语","翻译句子","词汇/短语及固搭","完成句子","听力"},0)),"")), "")</f>
        <v/>
      </c>
      <c r="E2190" s="21" t="str">
        <f t="shared" si="283"/>
        <v>知识点</v>
      </c>
      <c r="F2190" s="21" t="str">
        <f t="shared" si="284"/>
        <v>恰</v>
      </c>
      <c r="G2190" s="21" t="str">
        <f>INDEX( {"body","discipline","area","topic","point"},MATCH(E2190,{"知识体","知识域","知识区","知识主题","知识点"},0))</f>
        <v>point</v>
      </c>
      <c r="H2190" s="21" t="str">
        <f>INDEX( {"super","just","sub","infras"},MATCH(F2190,{"超","恰","亚","次"},0))</f>
        <v>just</v>
      </c>
      <c r="I2190" s="21">
        <f>MATCH(E2190,{"知识体","知识域","知识区","知识主题","知识点"},0)-1</f>
        <v>4</v>
      </c>
      <c r="J2190" s="21">
        <f>MATCH(F2190,{"超","恰","亚","次"},0)-1</f>
        <v>1</v>
      </c>
      <c r="K2190" s="21" t="str">
        <f t="shared" si="285"/>
        <v>历史</v>
      </c>
      <c r="L2190" s="26" t="s">
        <v>2941</v>
      </c>
      <c r="M2190" s="23"/>
      <c r="N2190" s="23"/>
      <c r="O2190" s="24" t="str">
        <f t="shared" si="279"/>
        <v xml:space="preserve">
  - 
    name:  德国的君主立宪制
    title:  德国的君主立宪制
    description: 
    koLyro: point
    koLyri:  just
    son: </v>
      </c>
      <c r="P2190" s="27" t="str">
        <f t="shared" si="286"/>
        <v xml:space="preserve">
            - 
              name:  德国的君主立宪制
              title:  德国的君主立宪制
              description: 
              koLyro: point
              koLyri:  just
              son: </v>
      </c>
    </row>
    <row r="2191" spans="1:16" ht="15" customHeight="1">
      <c r="A2191" s="20">
        <f t="shared" si="280"/>
        <v>6</v>
      </c>
      <c r="B2191" s="21" t="str">
        <f t="shared" si="281"/>
        <v>知识亚点</v>
      </c>
      <c r="C2191" s="21" t="str">
        <f t="shared" si="282"/>
        <v>德意志皇帝的权力</v>
      </c>
      <c r="D2191" s="21" t="str">
        <f>IFERROR(IF(I2191=1,INDEX( {"chinese","english","math","physics","chemistry","biology","politics","history","geography"},MATCH(C2191,{"语文","英语","数学","物理","化学","生物","政治","历史","地理"},0)),IF(I2191=2,INDEX(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2191,{"单项选择","阅读理解","信息匹配","完形填空","短文填空","单句填空","短文改错","单句改错","句型转换","翻译短语","翻译句子","词汇/短语及固搭","完成句子","听力"},0)),"")), "")</f>
        <v/>
      </c>
      <c r="E2191" s="21" t="str">
        <f t="shared" si="283"/>
        <v>知识点</v>
      </c>
      <c r="F2191" s="21" t="str">
        <f t="shared" si="284"/>
        <v>亚</v>
      </c>
      <c r="G2191" s="21" t="str">
        <f>INDEX( {"body","discipline","area","topic","point"},MATCH(E2191,{"知识体","知识域","知识区","知识主题","知识点"},0))</f>
        <v>point</v>
      </c>
      <c r="H2191" s="21" t="str">
        <f>INDEX( {"super","just","sub","infras"},MATCH(F2191,{"超","恰","亚","次"},0))</f>
        <v>sub</v>
      </c>
      <c r="I2191" s="21">
        <f>MATCH(E2191,{"知识体","知识域","知识区","知识主题","知识点"},0)-1</f>
        <v>4</v>
      </c>
      <c r="J2191" s="21">
        <f>MATCH(F2191,{"超","恰","亚","次"},0)-1</f>
        <v>2</v>
      </c>
      <c r="K2191" s="21" t="str">
        <f t="shared" si="285"/>
        <v>历史</v>
      </c>
      <c r="L2191" s="26" t="s">
        <v>2942</v>
      </c>
      <c r="M2191" s="23"/>
      <c r="N2191" s="23"/>
      <c r="O2191" s="24" t="str">
        <f t="shared" si="279"/>
        <v xml:space="preserve">
  - 
    name:  德意志皇帝的权力
    title:  德意志皇帝的权力
    description: 
    koLyro: point
    koLyri:  sub
    son: </v>
      </c>
      <c r="P2191" s="27" t="str">
        <f t="shared" si="286"/>
        <v xml:space="preserve">
              - 
                name:  德意志皇帝的权力
                title:  德意志皇帝的权力
                description: 
                koLyro: point
                koLyri:  sub
                son: </v>
      </c>
    </row>
    <row r="2192" spans="1:16" ht="15" customHeight="1">
      <c r="A2192" s="20">
        <f t="shared" si="280"/>
        <v>6</v>
      </c>
      <c r="B2192" s="21" t="str">
        <f t="shared" si="281"/>
        <v>知识亚点</v>
      </c>
      <c r="C2192" s="21" t="str">
        <f t="shared" si="282"/>
        <v>联邦议会和帝国议会</v>
      </c>
      <c r="D2192" s="21" t="str">
        <f>IFERROR(IF(I2192=1,INDEX( {"chinese","english","math","physics","chemistry","biology","politics","history","geography"},MATCH(C2192,{"语文","英语","数学","物理","化学","生物","政治","历史","地理"},0)),IF(I2192=2,INDEX(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2192,{"单项选择","阅读理解","信息匹配","完形填空","短文填空","单句填空","短文改错","单句改错","句型转换","翻译短语","翻译句子","词汇/短语及固搭","完成句子","听力"},0)),"")), "")</f>
        <v/>
      </c>
      <c r="E2192" s="21" t="str">
        <f t="shared" si="283"/>
        <v>知识点</v>
      </c>
      <c r="F2192" s="21" t="str">
        <f t="shared" si="284"/>
        <v>亚</v>
      </c>
      <c r="G2192" s="21" t="str">
        <f>INDEX( {"body","discipline","area","topic","point"},MATCH(E2192,{"知识体","知识域","知识区","知识主题","知识点"},0))</f>
        <v>point</v>
      </c>
      <c r="H2192" s="21" t="str">
        <f>INDEX( {"super","just","sub","infras"},MATCH(F2192,{"超","恰","亚","次"},0))</f>
        <v>sub</v>
      </c>
      <c r="I2192" s="21">
        <f>MATCH(E2192,{"知识体","知识域","知识区","知识主题","知识点"},0)-1</f>
        <v>4</v>
      </c>
      <c r="J2192" s="21">
        <f>MATCH(F2192,{"超","恰","亚","次"},0)-1</f>
        <v>2</v>
      </c>
      <c r="K2192" s="21" t="str">
        <f t="shared" si="285"/>
        <v>历史</v>
      </c>
      <c r="L2192" s="26" t="s">
        <v>2943</v>
      </c>
      <c r="M2192" s="23"/>
      <c r="N2192" s="23"/>
      <c r="O2192" s="24" t="str">
        <f t="shared" si="279"/>
        <v xml:space="preserve">
  - 
    name:  联邦议会和帝国议会
    title:  联邦议会和帝国议会
    description: 
    koLyro: point
    koLyri:  sub
    son: </v>
      </c>
      <c r="P2192" s="27" t="str">
        <f t="shared" si="286"/>
        <v xml:space="preserve">
              - 
                name:  联邦议会和帝国议会
                title:  联邦议会和帝国议会
                description: 
                koLyro: point
                koLyri:  sub
                son: </v>
      </c>
    </row>
    <row r="2193" spans="1:16" ht="15" customHeight="1">
      <c r="A2193" s="20">
        <f t="shared" si="280"/>
        <v>6</v>
      </c>
      <c r="B2193" s="21" t="str">
        <f t="shared" si="281"/>
        <v>知识亚点</v>
      </c>
      <c r="C2193" s="21" t="str">
        <f t="shared" si="282"/>
        <v>德意志宰相的权力</v>
      </c>
      <c r="D2193" s="21" t="str">
        <f>IFERROR(IF(I2193=1,INDEX( {"chinese","english","math","physics","chemistry","biology","politics","history","geography"},MATCH(C2193,{"语文","英语","数学","物理","化学","生物","政治","历史","地理"},0)),IF(I2193=2,INDEX(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2193,{"单项选择","阅读理解","信息匹配","完形填空","短文填空","单句填空","短文改错","单句改错","句型转换","翻译短语","翻译句子","词汇/短语及固搭","完成句子","听力"},0)),"")), "")</f>
        <v/>
      </c>
      <c r="E2193" s="21" t="str">
        <f t="shared" si="283"/>
        <v>知识点</v>
      </c>
      <c r="F2193" s="21" t="str">
        <f t="shared" si="284"/>
        <v>亚</v>
      </c>
      <c r="G2193" s="21" t="str">
        <f>INDEX( {"body","discipline","area","topic","point"},MATCH(E2193,{"知识体","知识域","知识区","知识主题","知识点"},0))</f>
        <v>point</v>
      </c>
      <c r="H2193" s="21" t="str">
        <f>INDEX( {"super","just","sub","infras"},MATCH(F2193,{"超","恰","亚","次"},0))</f>
        <v>sub</v>
      </c>
      <c r="I2193" s="21">
        <f>MATCH(E2193,{"知识体","知识域","知识区","知识主题","知识点"},0)-1</f>
        <v>4</v>
      </c>
      <c r="J2193" s="21">
        <f>MATCH(F2193,{"超","恰","亚","次"},0)-1</f>
        <v>2</v>
      </c>
      <c r="K2193" s="21" t="str">
        <f t="shared" si="285"/>
        <v>历史</v>
      </c>
      <c r="L2193" s="26" t="s">
        <v>2944</v>
      </c>
      <c r="M2193" s="23"/>
      <c r="N2193" s="23"/>
      <c r="O2193" s="24" t="str">
        <f t="shared" si="279"/>
        <v xml:space="preserve">
  - 
    name:  德意志宰相的权力
    title:  德意志宰相的权力
    description: 
    koLyro: point
    koLyri:  sub
    son: </v>
      </c>
      <c r="P2193" s="27" t="str">
        <f t="shared" si="286"/>
        <v xml:space="preserve">
              - 
                name:  德意志宰相的权力
                title:  德意志宰相的权力
                description: 
                koLyro: point
                koLyri:  sub
                son: </v>
      </c>
    </row>
    <row r="2194" spans="1:16" ht="15" customHeight="1">
      <c r="A2194" s="20">
        <f t="shared" si="280"/>
        <v>3</v>
      </c>
      <c r="B2194" s="21" t="str">
        <f t="shared" si="281"/>
        <v>知识超主题</v>
      </c>
      <c r="C2194" s="21" t="str">
        <f t="shared" si="282"/>
        <v>四 近代中国反侵略、求民主的潮流</v>
      </c>
      <c r="D2194" s="21" t="str">
        <f>IFERROR(IF(I2194=1,INDEX( {"chinese","english","math","physics","chemistry","biology","politics","history","geography"},MATCH(C2194,{"语文","英语","数学","物理","化学","生物","政治","历史","地理"},0)),IF(I2194=2,INDEX(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2194,{"单项选择","阅读理解","信息匹配","完形填空","短文填空","单句填空","短文改错","单句改错","句型转换","翻译短语","翻译句子","词汇/短语及固搭","完成句子","听力"},0)),"")), "")</f>
        <v/>
      </c>
      <c r="E2194" s="21" t="str">
        <f t="shared" si="283"/>
        <v>知识主题</v>
      </c>
      <c r="F2194" s="21" t="str">
        <f t="shared" si="284"/>
        <v>超</v>
      </c>
      <c r="G2194" s="21" t="str">
        <f>INDEX( {"body","discipline","area","topic","point"},MATCH(E2194,{"知识体","知识域","知识区","知识主题","知识点"},0))</f>
        <v>topic</v>
      </c>
      <c r="H2194" s="21" t="str">
        <f>INDEX( {"super","just","sub","infras"},MATCH(F2194,{"超","恰","亚","次"},0))</f>
        <v>super</v>
      </c>
      <c r="I2194" s="21">
        <f>MATCH(E2194,{"知识体","知识域","知识区","知识主题","知识点"},0)-1</f>
        <v>3</v>
      </c>
      <c r="J2194" s="21">
        <f>MATCH(F2194,{"超","恰","亚","次"},0)-1</f>
        <v>0</v>
      </c>
      <c r="K2194" s="21" t="str">
        <f t="shared" si="285"/>
        <v>历史</v>
      </c>
      <c r="L2194" s="26" t="s">
        <v>5371</v>
      </c>
      <c r="M2194" s="23"/>
      <c r="N2194" s="23"/>
      <c r="O2194" s="24" t="str">
        <f t="shared" si="279"/>
        <v xml:space="preserve">
  - 
    name:  四 近代中国反侵略、求民主的潮流
    title:  四 近代中国反侵略、求民主的潮流
    description: 
    koLyro: topic
    koLyri:  super
    son: </v>
      </c>
      <c r="P2194" s="27" t="str">
        <f t="shared" si="286"/>
        <v xml:space="preserve">
        - 
          name:  四 近代中国反侵略、求民主的潮流
          title:  四 近代中国反侵略、求民主的潮流
          description: 
          koLyro: topic
          koLyri:  super
          son: </v>
      </c>
    </row>
    <row r="2195" spans="1:16" ht="15" customHeight="1">
      <c r="A2195" s="20">
        <f t="shared" si="280"/>
        <v>4</v>
      </c>
      <c r="B2195" s="21" t="str">
        <f t="shared" si="281"/>
        <v>知识主题</v>
      </c>
      <c r="C2195" s="21" t="str">
        <f t="shared" si="282"/>
        <v>11 鸦片战争</v>
      </c>
      <c r="D2195" s="21" t="str">
        <f>IFERROR(IF(I2195=1,INDEX( {"chinese","english","math","physics","chemistry","biology","politics","history","geography"},MATCH(C2195,{"语文","英语","数学","物理","化学","生物","政治","历史","地理"},0)),IF(I2195=2,INDEX(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2195,{"单项选择","阅读理解","信息匹配","完形填空","短文填空","单句填空","短文改错","单句改错","句型转换","翻译短语","翻译句子","词汇/短语及固搭","完成句子","听力"},0)),"")), "")</f>
        <v/>
      </c>
      <c r="E2195" s="21" t="str">
        <f t="shared" si="283"/>
        <v>知识主题</v>
      </c>
      <c r="F2195" s="21" t="str">
        <f t="shared" si="284"/>
        <v>恰</v>
      </c>
      <c r="G2195" s="21" t="str">
        <f>INDEX( {"body","discipline","area","topic","point"},MATCH(E2195,{"知识体","知识域","知识区","知识主题","知识点"},0))</f>
        <v>topic</v>
      </c>
      <c r="H2195" s="21" t="str">
        <f>INDEX( {"super","just","sub","infras"},MATCH(F2195,{"超","恰","亚","次"},0))</f>
        <v>just</v>
      </c>
      <c r="I2195" s="21">
        <f>MATCH(E2195,{"知识体","知识域","知识区","知识主题","知识点"},0)-1</f>
        <v>3</v>
      </c>
      <c r="J2195" s="21">
        <f>MATCH(F2195,{"超","恰","亚","次"},0)-1</f>
        <v>1</v>
      </c>
      <c r="K2195" s="21" t="str">
        <f t="shared" si="285"/>
        <v>历史</v>
      </c>
      <c r="L2195" s="26" t="s">
        <v>2945</v>
      </c>
      <c r="M2195" s="23"/>
      <c r="N2195" s="23"/>
      <c r="O2195" s="24" t="str">
        <f t="shared" si="279"/>
        <v xml:space="preserve">
  - 
    name:  11 鸦片战争
    title:  11 鸦片战争
    description: 
    koLyro: topic
    koLyri:  just
    son: </v>
      </c>
      <c r="P2195" s="27" t="str">
        <f t="shared" si="286"/>
        <v xml:space="preserve">
          - 
            name:  11 鸦片战争
            title:  11 鸦片战争
            description: 
            koLyro: topic
            koLyri:  just
            son: </v>
      </c>
    </row>
    <row r="2196" spans="1:16" ht="15" customHeight="1">
      <c r="A2196" s="20">
        <f t="shared" si="280"/>
        <v>5</v>
      </c>
      <c r="B2196" s="21" t="str">
        <f t="shared" si="281"/>
        <v>知识点</v>
      </c>
      <c r="C2196" s="21" t="str">
        <f t="shared" si="282"/>
        <v>鸦片战争</v>
      </c>
      <c r="D2196" s="21" t="str">
        <f>IFERROR(IF(I2196=1,INDEX( {"chinese","english","math","physics","chemistry","biology","politics","history","geography"},MATCH(C2196,{"语文","英语","数学","物理","化学","生物","政治","历史","地理"},0)),IF(I2196=2,INDEX(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2196,{"单项选择","阅读理解","信息匹配","完形填空","短文填空","单句填空","短文改错","单句改错","句型转换","翻译短语","翻译句子","词汇/短语及固搭","完成句子","听力"},0)),"")), "")</f>
        <v/>
      </c>
      <c r="E2196" s="21" t="str">
        <f t="shared" si="283"/>
        <v>知识点</v>
      </c>
      <c r="F2196" s="21" t="str">
        <f t="shared" si="284"/>
        <v>恰</v>
      </c>
      <c r="G2196" s="21" t="str">
        <f>INDEX( {"body","discipline","area","topic","point"},MATCH(E2196,{"知识体","知识域","知识区","知识主题","知识点"},0))</f>
        <v>point</v>
      </c>
      <c r="H2196" s="21" t="str">
        <f>INDEX( {"super","just","sub","infras"},MATCH(F2196,{"超","恰","亚","次"},0))</f>
        <v>just</v>
      </c>
      <c r="I2196" s="21">
        <f>MATCH(E2196,{"知识体","知识域","知识区","知识主题","知识点"},0)-1</f>
        <v>4</v>
      </c>
      <c r="J2196" s="21">
        <f>MATCH(F2196,{"超","恰","亚","次"},0)-1</f>
        <v>1</v>
      </c>
      <c r="K2196" s="21" t="str">
        <f t="shared" si="285"/>
        <v>历史</v>
      </c>
      <c r="L2196" s="26" t="s">
        <v>2946</v>
      </c>
      <c r="M2196" s="23"/>
      <c r="N2196" s="23"/>
      <c r="O2196" s="24" t="str">
        <f t="shared" si="279"/>
        <v xml:space="preserve">
  - 
    name:  鸦片战争
    title:  鸦片战争
    description: 
    koLyro: point
    koLyri:  just
    son: </v>
      </c>
      <c r="P2196" s="27" t="str">
        <f t="shared" si="286"/>
        <v xml:space="preserve">
            - 
              name:  鸦片战争
              title:  鸦片战争
              description: 
              koLyro: point
              koLyri:  just
              son: </v>
      </c>
    </row>
    <row r="2197" spans="1:16" ht="15" customHeight="1">
      <c r="A2197" s="20">
        <f t="shared" si="280"/>
        <v>6</v>
      </c>
      <c r="B2197" s="21" t="str">
        <f t="shared" si="281"/>
        <v>知识亚点</v>
      </c>
      <c r="C2197" s="21" t="str">
        <f t="shared" si="282"/>
        <v>《南京条约》</v>
      </c>
      <c r="D2197" s="21" t="str">
        <f>IFERROR(IF(I2197=1,INDEX( {"chinese","english","math","physics","chemistry","biology","politics","history","geography"},MATCH(C2197,{"语文","英语","数学","物理","化学","生物","政治","历史","地理"},0)),IF(I2197=2,INDEX(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2197,{"单项选择","阅读理解","信息匹配","完形填空","短文填空","单句填空","短文改错","单句改错","句型转换","翻译短语","翻译句子","词汇/短语及固搭","完成句子","听力"},0)),"")), "")</f>
        <v/>
      </c>
      <c r="E2197" s="21" t="str">
        <f t="shared" si="283"/>
        <v>知识点</v>
      </c>
      <c r="F2197" s="21" t="str">
        <f t="shared" si="284"/>
        <v>亚</v>
      </c>
      <c r="G2197" s="21" t="str">
        <f>INDEX( {"body","discipline","area","topic","point"},MATCH(E2197,{"知识体","知识域","知识区","知识主题","知识点"},0))</f>
        <v>point</v>
      </c>
      <c r="H2197" s="21" t="str">
        <f>INDEX( {"super","just","sub","infras"},MATCH(F2197,{"超","恰","亚","次"},0))</f>
        <v>sub</v>
      </c>
      <c r="I2197" s="21">
        <f>MATCH(E2197,{"知识体","知识域","知识区","知识主题","知识点"},0)-1</f>
        <v>4</v>
      </c>
      <c r="J2197" s="21">
        <f>MATCH(F2197,{"超","恰","亚","次"},0)-1</f>
        <v>2</v>
      </c>
      <c r="K2197" s="21" t="str">
        <f t="shared" si="285"/>
        <v>历史</v>
      </c>
      <c r="L2197" s="26" t="s">
        <v>2947</v>
      </c>
      <c r="M2197" s="23"/>
      <c r="N2197" s="23"/>
      <c r="O2197" s="24" t="str">
        <f t="shared" si="279"/>
        <v xml:space="preserve">
  - 
    name:  《南京条约》
    title:  《南京条约》
    description: 
    koLyro: point
    koLyri:  sub
    son: </v>
      </c>
      <c r="P2197" s="27" t="str">
        <f t="shared" si="286"/>
        <v xml:space="preserve">
              - 
                name:  《南京条约》
                title:  《南京条约》
                description: 
                koLyro: point
                koLyri:  sub
                son: </v>
      </c>
    </row>
    <row r="2198" spans="1:16" ht="15" customHeight="1">
      <c r="A2198" s="20">
        <f t="shared" si="280"/>
        <v>5</v>
      </c>
      <c r="B2198" s="21" t="str">
        <f t="shared" si="281"/>
        <v>知识点</v>
      </c>
      <c r="C2198" s="21" t="str">
        <f t="shared" si="282"/>
        <v>第二次鸦片战争</v>
      </c>
      <c r="D2198" s="21" t="str">
        <f>IFERROR(IF(I2198=1,INDEX( {"chinese","english","math","physics","chemistry","biology","politics","history","geography"},MATCH(C2198,{"语文","英语","数学","物理","化学","生物","政治","历史","地理"},0)),IF(I2198=2,INDEX(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2198,{"单项选择","阅读理解","信息匹配","完形填空","短文填空","单句填空","短文改错","单句改错","句型转换","翻译短语","翻译句子","词汇/短语及固搭","完成句子","听力"},0)),"")), "")</f>
        <v/>
      </c>
      <c r="E2198" s="21" t="str">
        <f t="shared" si="283"/>
        <v>知识点</v>
      </c>
      <c r="F2198" s="21" t="str">
        <f t="shared" si="284"/>
        <v>恰</v>
      </c>
      <c r="G2198" s="21" t="str">
        <f>INDEX( {"body","discipline","area","topic","point"},MATCH(E2198,{"知识体","知识域","知识区","知识主题","知识点"},0))</f>
        <v>point</v>
      </c>
      <c r="H2198" s="21" t="str">
        <f>INDEX( {"super","just","sub","infras"},MATCH(F2198,{"超","恰","亚","次"},0))</f>
        <v>just</v>
      </c>
      <c r="I2198" s="21">
        <f>MATCH(E2198,{"知识体","知识域","知识区","知识主题","知识点"},0)-1</f>
        <v>4</v>
      </c>
      <c r="J2198" s="21">
        <f>MATCH(F2198,{"超","恰","亚","次"},0)-1</f>
        <v>1</v>
      </c>
      <c r="K2198" s="21" t="str">
        <f t="shared" si="285"/>
        <v>历史</v>
      </c>
      <c r="L2198" s="26" t="s">
        <v>2948</v>
      </c>
      <c r="M2198" s="23"/>
      <c r="N2198" s="23"/>
      <c r="O2198" s="24" t="str">
        <f t="shared" si="279"/>
        <v xml:space="preserve">
  - 
    name:  第二次鸦片战争
    title:  第二次鸦片战争
    description: 
    koLyro: point
    koLyri:  just
    son: </v>
      </c>
      <c r="P2198" s="27" t="str">
        <f t="shared" si="286"/>
        <v xml:space="preserve">
            - 
              name:  第二次鸦片战争
              title:  第二次鸦片战争
              description: 
              koLyro: point
              koLyri:  just
              son: </v>
      </c>
    </row>
    <row r="2199" spans="1:16" ht="15" customHeight="1">
      <c r="A2199" s="20">
        <f t="shared" si="280"/>
        <v>6</v>
      </c>
      <c r="B2199" s="21" t="str">
        <f t="shared" si="281"/>
        <v>知识亚点</v>
      </c>
      <c r="C2199" s="21" t="str">
        <f t="shared" si="282"/>
        <v>《天津条约》</v>
      </c>
      <c r="D2199" s="21" t="str">
        <f>IFERROR(IF(I2199=1,INDEX( {"chinese","english","math","physics","chemistry","biology","politics","history","geography"},MATCH(C2199,{"语文","英语","数学","物理","化学","生物","政治","历史","地理"},0)),IF(I2199=2,INDEX(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2199,{"单项选择","阅读理解","信息匹配","完形填空","短文填空","单句填空","短文改错","单句改错","句型转换","翻译短语","翻译句子","词汇/短语及固搭","完成句子","听力"},0)),"")), "")</f>
        <v/>
      </c>
      <c r="E2199" s="21" t="str">
        <f t="shared" si="283"/>
        <v>知识点</v>
      </c>
      <c r="F2199" s="21" t="str">
        <f t="shared" si="284"/>
        <v>亚</v>
      </c>
      <c r="G2199" s="21" t="str">
        <f>INDEX( {"body","discipline","area","topic","point"},MATCH(E2199,{"知识体","知识域","知识区","知识主题","知识点"},0))</f>
        <v>point</v>
      </c>
      <c r="H2199" s="21" t="str">
        <f>INDEX( {"super","just","sub","infras"},MATCH(F2199,{"超","恰","亚","次"},0))</f>
        <v>sub</v>
      </c>
      <c r="I2199" s="21">
        <f>MATCH(E2199,{"知识体","知识域","知识区","知识主题","知识点"},0)-1</f>
        <v>4</v>
      </c>
      <c r="J2199" s="21">
        <f>MATCH(F2199,{"超","恰","亚","次"},0)-1</f>
        <v>2</v>
      </c>
      <c r="K2199" s="21" t="str">
        <f t="shared" si="285"/>
        <v>历史</v>
      </c>
      <c r="L2199" s="26" t="s">
        <v>2949</v>
      </c>
      <c r="M2199" s="23"/>
      <c r="N2199" s="23"/>
      <c r="O2199" s="24" t="str">
        <f t="shared" si="279"/>
        <v xml:space="preserve">
  - 
    name:  《天津条约》
    title:  《天津条约》
    description: 
    koLyro: point
    koLyri:  sub
    son: </v>
      </c>
      <c r="P2199" s="27" t="str">
        <f t="shared" si="286"/>
        <v xml:space="preserve">
              - 
                name:  《天津条约》
                title:  《天津条约》
                description: 
                koLyro: point
                koLyri:  sub
                son: </v>
      </c>
    </row>
    <row r="2200" spans="1:16" ht="15" customHeight="1">
      <c r="A2200" s="20">
        <f t="shared" si="280"/>
        <v>6</v>
      </c>
      <c r="B2200" s="21" t="str">
        <f t="shared" si="281"/>
        <v>知识亚点</v>
      </c>
      <c r="C2200" s="21" t="str">
        <f t="shared" si="282"/>
        <v>《北京条约》</v>
      </c>
      <c r="D2200" s="21" t="str">
        <f>IFERROR(IF(I2200=1,INDEX( {"chinese","english","math","physics","chemistry","biology","politics","history","geography"},MATCH(C2200,{"语文","英语","数学","物理","化学","生物","政治","历史","地理"},0)),IF(I2200=2,INDEX(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2200,{"单项选择","阅读理解","信息匹配","完形填空","短文填空","单句填空","短文改错","单句改错","句型转换","翻译短语","翻译句子","词汇/短语及固搭","完成句子","听力"},0)),"")), "")</f>
        <v/>
      </c>
      <c r="E2200" s="21" t="str">
        <f t="shared" si="283"/>
        <v>知识点</v>
      </c>
      <c r="F2200" s="21" t="str">
        <f t="shared" si="284"/>
        <v>亚</v>
      </c>
      <c r="G2200" s="21" t="str">
        <f>INDEX( {"body","discipline","area","topic","point"},MATCH(E2200,{"知识体","知识域","知识区","知识主题","知识点"},0))</f>
        <v>point</v>
      </c>
      <c r="H2200" s="21" t="str">
        <f>INDEX( {"super","just","sub","infras"},MATCH(F2200,{"超","恰","亚","次"},0))</f>
        <v>sub</v>
      </c>
      <c r="I2200" s="21">
        <f>MATCH(E2200,{"知识体","知识域","知识区","知识主题","知识点"},0)-1</f>
        <v>4</v>
      </c>
      <c r="J2200" s="21">
        <f>MATCH(F2200,{"超","恰","亚","次"},0)-1</f>
        <v>2</v>
      </c>
      <c r="K2200" s="21" t="str">
        <f t="shared" si="285"/>
        <v>历史</v>
      </c>
      <c r="L2200" s="26" t="s">
        <v>2950</v>
      </c>
      <c r="M2200" s="23"/>
      <c r="N2200" s="23"/>
      <c r="O2200" s="24" t="str">
        <f t="shared" si="279"/>
        <v xml:space="preserve">
  - 
    name:  《北京条约》
    title:  《北京条约》
    description: 
    koLyro: point
    koLyri:  sub
    son: </v>
      </c>
      <c r="P2200" s="27" t="str">
        <f t="shared" si="286"/>
        <v xml:space="preserve">
              - 
                name:  《北京条约》
                title:  《北京条约》
                description: 
                koLyro: point
                koLyri:  sub
                son: </v>
      </c>
    </row>
    <row r="2201" spans="1:16" ht="15" customHeight="1">
      <c r="A2201" s="20">
        <f t="shared" si="280"/>
        <v>4</v>
      </c>
      <c r="B2201" s="21" t="str">
        <f t="shared" si="281"/>
        <v>知识主题</v>
      </c>
      <c r="C2201" s="21" t="str">
        <f t="shared" si="282"/>
        <v>12 甲午中日战争和八国联军侵华</v>
      </c>
      <c r="D2201" s="21" t="str">
        <f>IFERROR(IF(I2201=1,INDEX( {"chinese","english","math","physics","chemistry","biology","politics","history","geography"},MATCH(C2201,{"语文","英语","数学","物理","化学","生物","政治","历史","地理"},0)),IF(I2201=2,INDEX(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2201,{"单项选择","阅读理解","信息匹配","完形填空","短文填空","单句填空","短文改错","单句改错","句型转换","翻译短语","翻译句子","词汇/短语及固搭","完成句子","听力"},0)),"")), "")</f>
        <v/>
      </c>
      <c r="E2201" s="21" t="str">
        <f t="shared" si="283"/>
        <v>知识主题</v>
      </c>
      <c r="F2201" s="21" t="str">
        <f t="shared" si="284"/>
        <v>恰</v>
      </c>
      <c r="G2201" s="21" t="str">
        <f>INDEX( {"body","discipline","area","topic","point"},MATCH(E2201,{"知识体","知识域","知识区","知识主题","知识点"},0))</f>
        <v>topic</v>
      </c>
      <c r="H2201" s="21" t="str">
        <f>INDEX( {"super","just","sub","infras"},MATCH(F2201,{"超","恰","亚","次"},0))</f>
        <v>just</v>
      </c>
      <c r="I2201" s="21">
        <f>MATCH(E2201,{"知识体","知识域","知识区","知识主题","知识点"},0)-1</f>
        <v>3</v>
      </c>
      <c r="J2201" s="21">
        <f>MATCH(F2201,{"超","恰","亚","次"},0)-1</f>
        <v>1</v>
      </c>
      <c r="K2201" s="21" t="str">
        <f t="shared" si="285"/>
        <v>历史</v>
      </c>
      <c r="L2201" s="26" t="s">
        <v>2951</v>
      </c>
      <c r="M2201" s="23"/>
      <c r="N2201" s="23"/>
      <c r="O2201" s="24" t="str">
        <f t="shared" si="279"/>
        <v xml:space="preserve">
  - 
    name:  12 甲午中日战争和八国联军侵华
    title:  12 甲午中日战争和八国联军侵华
    description: 
    koLyro: topic
    koLyri:  just
    son: </v>
      </c>
      <c r="P2201" s="27" t="str">
        <f t="shared" si="286"/>
        <v xml:space="preserve">
          - 
            name:  12 甲午中日战争和八国联军侵华
            title:  12 甲午中日战争和八国联军侵华
            description: 
            koLyro: topic
            koLyri:  just
            son: </v>
      </c>
    </row>
    <row r="2202" spans="1:16" ht="15" customHeight="1">
      <c r="A2202" s="20">
        <f t="shared" si="280"/>
        <v>5</v>
      </c>
      <c r="B2202" s="21" t="str">
        <f t="shared" si="281"/>
        <v>知识点</v>
      </c>
      <c r="C2202" s="21" t="str">
        <f t="shared" si="282"/>
        <v>甲午中日战争</v>
      </c>
      <c r="D2202" s="21" t="str">
        <f>IFERROR(IF(I2202=1,INDEX( {"chinese","english","math","physics","chemistry","biology","politics","history","geography"},MATCH(C2202,{"语文","英语","数学","物理","化学","生物","政治","历史","地理"},0)),IF(I2202=2,INDEX(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2202,{"单项选择","阅读理解","信息匹配","完形填空","短文填空","单句填空","短文改错","单句改错","句型转换","翻译短语","翻译句子","词汇/短语及固搭","完成句子","听力"},0)),"")), "")</f>
        <v/>
      </c>
      <c r="E2202" s="21" t="str">
        <f t="shared" si="283"/>
        <v>知识点</v>
      </c>
      <c r="F2202" s="21" t="str">
        <f t="shared" si="284"/>
        <v>恰</v>
      </c>
      <c r="G2202" s="21" t="str">
        <f>INDEX( {"body","discipline","area","topic","point"},MATCH(E2202,{"知识体","知识域","知识区","知识主题","知识点"},0))</f>
        <v>point</v>
      </c>
      <c r="H2202" s="21" t="str">
        <f>INDEX( {"super","just","sub","infras"},MATCH(F2202,{"超","恰","亚","次"},0))</f>
        <v>just</v>
      </c>
      <c r="I2202" s="21">
        <f>MATCH(E2202,{"知识体","知识域","知识区","知识主题","知识点"},0)-1</f>
        <v>4</v>
      </c>
      <c r="J2202" s="21">
        <f>MATCH(F2202,{"超","恰","亚","次"},0)-1</f>
        <v>1</v>
      </c>
      <c r="K2202" s="21" t="str">
        <f t="shared" si="285"/>
        <v>历史</v>
      </c>
      <c r="L2202" s="26" t="s">
        <v>2952</v>
      </c>
      <c r="M2202" s="23"/>
      <c r="N2202" s="23"/>
      <c r="O2202" s="24" t="str">
        <f t="shared" si="279"/>
        <v xml:space="preserve">
  - 
    name:  甲午中日战争
    title:  甲午中日战争
    description: 
    koLyro: point
    koLyri:  just
    son: </v>
      </c>
      <c r="P2202" s="27" t="str">
        <f t="shared" si="286"/>
        <v xml:space="preserve">
            - 
              name:  甲午中日战争
              title:  甲午中日战争
              description: 
              koLyro: point
              koLyri:  just
              son: </v>
      </c>
    </row>
    <row r="2203" spans="1:16" ht="15" customHeight="1">
      <c r="A2203" s="20">
        <f t="shared" si="280"/>
        <v>6</v>
      </c>
      <c r="B2203" s="21" t="str">
        <f t="shared" si="281"/>
        <v>知识亚点</v>
      </c>
      <c r="C2203" s="21" t="str">
        <f t="shared" si="282"/>
        <v>平壤陆战</v>
      </c>
      <c r="D2203" s="21" t="str">
        <f>IFERROR(IF(I2203=1,INDEX( {"chinese","english","math","physics","chemistry","biology","politics","history","geography"},MATCH(C2203,{"语文","英语","数学","物理","化学","生物","政治","历史","地理"},0)),IF(I2203=2,INDEX(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2203,{"单项选择","阅读理解","信息匹配","完形填空","短文填空","单句填空","短文改错","单句改错","句型转换","翻译短语","翻译句子","词汇/短语及固搭","完成句子","听力"},0)),"")), "")</f>
        <v/>
      </c>
      <c r="E2203" s="21" t="str">
        <f t="shared" si="283"/>
        <v>知识点</v>
      </c>
      <c r="F2203" s="21" t="str">
        <f t="shared" si="284"/>
        <v>亚</v>
      </c>
      <c r="G2203" s="21" t="str">
        <f>INDEX( {"body","discipline","area","topic","point"},MATCH(E2203,{"知识体","知识域","知识区","知识主题","知识点"},0))</f>
        <v>point</v>
      </c>
      <c r="H2203" s="21" t="str">
        <f>INDEX( {"super","just","sub","infras"},MATCH(F2203,{"超","恰","亚","次"},0))</f>
        <v>sub</v>
      </c>
      <c r="I2203" s="21">
        <f>MATCH(E2203,{"知识体","知识域","知识区","知识主题","知识点"},0)-1</f>
        <v>4</v>
      </c>
      <c r="J2203" s="21">
        <f>MATCH(F2203,{"超","恰","亚","次"},0)-1</f>
        <v>2</v>
      </c>
      <c r="K2203" s="21" t="str">
        <f t="shared" si="285"/>
        <v>历史</v>
      </c>
      <c r="L2203" s="26" t="s">
        <v>2953</v>
      </c>
      <c r="M2203" s="23"/>
      <c r="N2203" s="23"/>
      <c r="O2203" s="24" t="str">
        <f t="shared" si="279"/>
        <v xml:space="preserve">
  - 
    name:  平壤陆战
    title:  平壤陆战
    description: 
    koLyro: point
    koLyri:  sub
    son: </v>
      </c>
      <c r="P2203" s="27" t="str">
        <f t="shared" si="286"/>
        <v xml:space="preserve">
              - 
                name:  平壤陆战
                title:  平壤陆战
                description: 
                koLyro: point
                koLyri:  sub
                son: </v>
      </c>
    </row>
    <row r="2204" spans="1:16" ht="15" customHeight="1">
      <c r="A2204" s="20">
        <f t="shared" si="280"/>
        <v>6</v>
      </c>
      <c r="B2204" s="21" t="str">
        <f t="shared" si="281"/>
        <v>知识亚点</v>
      </c>
      <c r="C2204" s="21" t="str">
        <f t="shared" si="282"/>
        <v>黄海海战</v>
      </c>
      <c r="D2204" s="21" t="str">
        <f>IFERROR(IF(I2204=1,INDEX( {"chinese","english","math","physics","chemistry","biology","politics","history","geography"},MATCH(C2204,{"语文","英语","数学","物理","化学","生物","政治","历史","地理"},0)),IF(I2204=2,INDEX(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2204,{"单项选择","阅读理解","信息匹配","完形填空","短文填空","单句填空","短文改错","单句改错","句型转换","翻译短语","翻译句子","词汇/短语及固搭","完成句子","听力"},0)),"")), "")</f>
        <v/>
      </c>
      <c r="E2204" s="21" t="str">
        <f t="shared" si="283"/>
        <v>知识点</v>
      </c>
      <c r="F2204" s="21" t="str">
        <f t="shared" si="284"/>
        <v>亚</v>
      </c>
      <c r="G2204" s="21" t="str">
        <f>INDEX( {"body","discipline","area","topic","point"},MATCH(E2204,{"知识体","知识域","知识区","知识主题","知识点"},0))</f>
        <v>point</v>
      </c>
      <c r="H2204" s="21" t="str">
        <f>INDEX( {"super","just","sub","infras"},MATCH(F2204,{"超","恰","亚","次"},0))</f>
        <v>sub</v>
      </c>
      <c r="I2204" s="21">
        <f>MATCH(E2204,{"知识体","知识域","知识区","知识主题","知识点"},0)-1</f>
        <v>4</v>
      </c>
      <c r="J2204" s="21">
        <f>MATCH(F2204,{"超","恰","亚","次"},0)-1</f>
        <v>2</v>
      </c>
      <c r="K2204" s="21" t="str">
        <f t="shared" si="285"/>
        <v>历史</v>
      </c>
      <c r="L2204" s="26" t="s">
        <v>2954</v>
      </c>
      <c r="M2204" s="23"/>
      <c r="N2204" s="23"/>
      <c r="O2204" s="24" t="str">
        <f t="shared" si="279"/>
        <v xml:space="preserve">
  - 
    name:  黄海海战
    title:  黄海海战
    description: 
    koLyro: point
    koLyri:  sub
    son: </v>
      </c>
      <c r="P2204" s="27" t="str">
        <f t="shared" si="286"/>
        <v xml:space="preserve">
              - 
                name:  黄海海战
                title:  黄海海战
                description: 
                koLyro: point
                koLyri:  sub
                son: </v>
      </c>
    </row>
    <row r="2205" spans="1:16" ht="15" customHeight="1">
      <c r="A2205" s="20">
        <f t="shared" si="280"/>
        <v>6</v>
      </c>
      <c r="B2205" s="21" t="str">
        <f t="shared" si="281"/>
        <v>知识亚点</v>
      </c>
      <c r="C2205" s="21" t="str">
        <f t="shared" si="282"/>
        <v>邓世昌</v>
      </c>
      <c r="D2205" s="21" t="str">
        <f>IFERROR(IF(I2205=1,INDEX( {"chinese","english","math","physics","chemistry","biology","politics","history","geography"},MATCH(C2205,{"语文","英语","数学","物理","化学","生物","政治","历史","地理"},0)),IF(I2205=2,INDEX(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2205,{"单项选择","阅读理解","信息匹配","完形填空","短文填空","单句填空","短文改错","单句改错","句型转换","翻译短语","翻译句子","词汇/短语及固搭","完成句子","听力"},0)),"")), "")</f>
        <v/>
      </c>
      <c r="E2205" s="21" t="str">
        <f t="shared" si="283"/>
        <v>知识点</v>
      </c>
      <c r="F2205" s="21" t="str">
        <f t="shared" si="284"/>
        <v>亚</v>
      </c>
      <c r="G2205" s="21" t="str">
        <f>INDEX( {"body","discipline","area","topic","point"},MATCH(E2205,{"知识体","知识域","知识区","知识主题","知识点"},0))</f>
        <v>point</v>
      </c>
      <c r="H2205" s="21" t="str">
        <f>INDEX( {"super","just","sub","infras"},MATCH(F2205,{"超","恰","亚","次"},0))</f>
        <v>sub</v>
      </c>
      <c r="I2205" s="21">
        <f>MATCH(E2205,{"知识体","知识域","知识区","知识主题","知识点"},0)-1</f>
        <v>4</v>
      </c>
      <c r="J2205" s="21">
        <f>MATCH(F2205,{"超","恰","亚","次"},0)-1</f>
        <v>2</v>
      </c>
      <c r="K2205" s="21" t="str">
        <f t="shared" si="285"/>
        <v>历史</v>
      </c>
      <c r="L2205" s="26" t="s">
        <v>2955</v>
      </c>
      <c r="M2205" s="23"/>
      <c r="N2205" s="23"/>
      <c r="O2205" s="24" t="str">
        <f t="shared" si="279"/>
        <v xml:space="preserve">
  - 
    name:  邓世昌
    title:  邓世昌
    description: 
    koLyro: point
    koLyri:  sub
    son: </v>
      </c>
      <c r="P2205" s="27" t="str">
        <f t="shared" si="286"/>
        <v xml:space="preserve">
              - 
                name:  邓世昌
                title:  邓世昌
                description: 
                koLyro: point
                koLyri:  sub
                son: </v>
      </c>
    </row>
    <row r="2206" spans="1:16" ht="15" customHeight="1">
      <c r="A2206" s="20">
        <f t="shared" si="280"/>
        <v>6</v>
      </c>
      <c r="B2206" s="21" t="str">
        <f t="shared" si="281"/>
        <v>知识亚点</v>
      </c>
      <c r="C2206" s="21" t="str">
        <f t="shared" si="282"/>
        <v>威海卫战役</v>
      </c>
      <c r="D2206" s="21" t="str">
        <f>IFERROR(IF(I2206=1,INDEX( {"chinese","english","math","physics","chemistry","biology","politics","history","geography"},MATCH(C2206,{"语文","英语","数学","物理","化学","生物","政治","历史","地理"},0)),IF(I2206=2,INDEX(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2206,{"单项选择","阅读理解","信息匹配","完形填空","短文填空","单句填空","短文改错","单句改错","句型转换","翻译短语","翻译句子","词汇/短语及固搭","完成句子","听力"},0)),"")), "")</f>
        <v/>
      </c>
      <c r="E2206" s="21" t="str">
        <f t="shared" si="283"/>
        <v>知识点</v>
      </c>
      <c r="F2206" s="21" t="str">
        <f t="shared" si="284"/>
        <v>亚</v>
      </c>
      <c r="G2206" s="21" t="str">
        <f>INDEX( {"body","discipline","area","topic","point"},MATCH(E2206,{"知识体","知识域","知识区","知识主题","知识点"},0))</f>
        <v>point</v>
      </c>
      <c r="H2206" s="21" t="str">
        <f>INDEX( {"super","just","sub","infras"},MATCH(F2206,{"超","恰","亚","次"},0))</f>
        <v>sub</v>
      </c>
      <c r="I2206" s="21">
        <f>MATCH(E2206,{"知识体","知识域","知识区","知识主题","知识点"},0)-1</f>
        <v>4</v>
      </c>
      <c r="J2206" s="21">
        <f>MATCH(F2206,{"超","恰","亚","次"},0)-1</f>
        <v>2</v>
      </c>
      <c r="K2206" s="21" t="str">
        <f t="shared" si="285"/>
        <v>历史</v>
      </c>
      <c r="L2206" s="26" t="s">
        <v>2956</v>
      </c>
      <c r="M2206" s="23"/>
      <c r="N2206" s="23"/>
      <c r="O2206" s="24" t="str">
        <f t="shared" si="279"/>
        <v xml:space="preserve">
  - 
    name:  威海卫战役
    title:  威海卫战役
    description: 
    koLyro: point
    koLyri:  sub
    son: </v>
      </c>
      <c r="P2206" s="27" t="str">
        <f t="shared" si="286"/>
        <v xml:space="preserve">
              - 
                name:  威海卫战役
                title:  威海卫战役
                description: 
                koLyro: point
                koLyri:  sub
                son: </v>
      </c>
    </row>
    <row r="2207" spans="1:16" ht="15" customHeight="1">
      <c r="A2207" s="20">
        <f t="shared" si="280"/>
        <v>6</v>
      </c>
      <c r="B2207" s="21" t="str">
        <f t="shared" si="281"/>
        <v>知识亚点</v>
      </c>
      <c r="C2207" s="21" t="str">
        <f t="shared" si="282"/>
        <v>《马关条约》</v>
      </c>
      <c r="D2207" s="21" t="str">
        <f>IFERROR(IF(I2207=1,INDEX( {"chinese","english","math","physics","chemistry","biology","politics","history","geography"},MATCH(C2207,{"语文","英语","数学","物理","化学","生物","政治","历史","地理"},0)),IF(I2207=2,INDEX(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2207,{"单项选择","阅读理解","信息匹配","完形填空","短文填空","单句填空","短文改错","单句改错","句型转换","翻译短语","翻译句子","词汇/短语及固搭","完成句子","听力"},0)),"")), "")</f>
        <v/>
      </c>
      <c r="E2207" s="21" t="str">
        <f t="shared" si="283"/>
        <v>知识点</v>
      </c>
      <c r="F2207" s="21" t="str">
        <f t="shared" si="284"/>
        <v>亚</v>
      </c>
      <c r="G2207" s="21" t="str">
        <f>INDEX( {"body","discipline","area","topic","point"},MATCH(E2207,{"知识体","知识域","知识区","知识主题","知识点"},0))</f>
        <v>point</v>
      </c>
      <c r="H2207" s="21" t="str">
        <f>INDEX( {"super","just","sub","infras"},MATCH(F2207,{"超","恰","亚","次"},0))</f>
        <v>sub</v>
      </c>
      <c r="I2207" s="21">
        <f>MATCH(E2207,{"知识体","知识域","知识区","知识主题","知识点"},0)-1</f>
        <v>4</v>
      </c>
      <c r="J2207" s="21">
        <f>MATCH(F2207,{"超","恰","亚","次"},0)-1</f>
        <v>2</v>
      </c>
      <c r="K2207" s="21" t="str">
        <f t="shared" si="285"/>
        <v>历史</v>
      </c>
      <c r="L2207" s="26" t="s">
        <v>2957</v>
      </c>
      <c r="M2207" s="23"/>
      <c r="N2207" s="23"/>
      <c r="O2207" s="24" t="str">
        <f t="shared" si="279"/>
        <v xml:space="preserve">
  - 
    name:  《马关条约》
    title:  《马关条约》
    description: 
    koLyro: point
    koLyri:  sub
    son: </v>
      </c>
      <c r="P2207" s="27" t="str">
        <f t="shared" si="286"/>
        <v xml:space="preserve">
              - 
                name:  《马关条约》
                title:  《马关条约》
                description: 
                koLyro: point
                koLyri:  sub
                son: </v>
      </c>
    </row>
    <row r="2208" spans="1:16" ht="15" customHeight="1">
      <c r="A2208" s="20">
        <f t="shared" si="280"/>
        <v>5</v>
      </c>
      <c r="B2208" s="21" t="str">
        <f t="shared" si="281"/>
        <v>知识点</v>
      </c>
      <c r="C2208" s="21" t="str">
        <f t="shared" si="282"/>
        <v>八国联军侵华</v>
      </c>
      <c r="D2208" s="21" t="str">
        <f>IFERROR(IF(I2208=1,INDEX( {"chinese","english","math","physics","chemistry","biology","politics","history","geography"},MATCH(C2208,{"语文","英语","数学","物理","化学","生物","政治","历史","地理"},0)),IF(I2208=2,INDEX(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2208,{"单项选择","阅读理解","信息匹配","完形填空","短文填空","单句填空","短文改错","单句改错","句型转换","翻译短语","翻译句子","词汇/短语及固搭","完成句子","听力"},0)),"")), "")</f>
        <v/>
      </c>
      <c r="E2208" s="21" t="str">
        <f t="shared" si="283"/>
        <v>知识点</v>
      </c>
      <c r="F2208" s="21" t="str">
        <f t="shared" si="284"/>
        <v>恰</v>
      </c>
      <c r="G2208" s="21" t="str">
        <f>INDEX( {"body","discipline","area","topic","point"},MATCH(E2208,{"知识体","知识域","知识区","知识主题","知识点"},0))</f>
        <v>point</v>
      </c>
      <c r="H2208" s="21" t="str">
        <f>INDEX( {"super","just","sub","infras"},MATCH(F2208,{"超","恰","亚","次"},0))</f>
        <v>just</v>
      </c>
      <c r="I2208" s="21">
        <f>MATCH(E2208,{"知识体","知识域","知识区","知识主题","知识点"},0)-1</f>
        <v>4</v>
      </c>
      <c r="J2208" s="21">
        <f>MATCH(F2208,{"超","恰","亚","次"},0)-1</f>
        <v>1</v>
      </c>
      <c r="K2208" s="21" t="str">
        <f t="shared" si="285"/>
        <v>历史</v>
      </c>
      <c r="L2208" s="26" t="s">
        <v>2958</v>
      </c>
      <c r="M2208" s="23"/>
      <c r="N2208" s="23"/>
      <c r="O2208" s="24" t="str">
        <f t="shared" ref="O2208:O2271" si="287">SUBSTITUTE(SUBSTITUTE(SUBSTITUTE(SUBSTITUTE($O$1,"NAME",IF(D2208="",C2208,D2208)),"TITLE",C2208),"KO_LYRO",G2208),"KO_LYRI",H2208)</f>
        <v xml:space="preserve">
  - 
    name:  八国联军侵华
    title:  八国联军侵华
    description: 
    koLyro: point
    koLyri:  just
    son: </v>
      </c>
      <c r="P2208" s="27" t="str">
        <f t="shared" si="286"/>
        <v xml:space="preserve">
            - 
              name:  八国联军侵华
              title:  八国联军侵华
              description: 
              koLyro: point
              koLyri:  just
              son: </v>
      </c>
    </row>
    <row r="2209" spans="1:16" ht="15" customHeight="1">
      <c r="A2209" s="20">
        <f t="shared" si="280"/>
        <v>6</v>
      </c>
      <c r="B2209" s="21" t="str">
        <f t="shared" si="281"/>
        <v>知识亚点</v>
      </c>
      <c r="C2209" s="21" t="str">
        <f t="shared" si="282"/>
        <v>《辛丑条约》</v>
      </c>
      <c r="D2209" s="21" t="str">
        <f>IFERROR(IF(I2209=1,INDEX( {"chinese","english","math","physics","chemistry","biology","politics","history","geography"},MATCH(C2209,{"语文","英语","数学","物理","化学","生物","政治","历史","地理"},0)),IF(I2209=2,INDEX(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2209,{"单项选择","阅读理解","信息匹配","完形填空","短文填空","单句填空","短文改错","单句改错","句型转换","翻译短语","翻译句子","词汇/短语及固搭","完成句子","听力"},0)),"")), "")</f>
        <v/>
      </c>
      <c r="E2209" s="21" t="str">
        <f t="shared" si="283"/>
        <v>知识点</v>
      </c>
      <c r="F2209" s="21" t="str">
        <f t="shared" si="284"/>
        <v>亚</v>
      </c>
      <c r="G2209" s="21" t="str">
        <f>INDEX( {"body","discipline","area","topic","point"},MATCH(E2209,{"知识体","知识域","知识区","知识主题","知识点"},0))</f>
        <v>point</v>
      </c>
      <c r="H2209" s="21" t="str">
        <f>INDEX( {"super","just","sub","infras"},MATCH(F2209,{"超","恰","亚","次"},0))</f>
        <v>sub</v>
      </c>
      <c r="I2209" s="21">
        <f>MATCH(E2209,{"知识体","知识域","知识区","知识主题","知识点"},0)-1</f>
        <v>4</v>
      </c>
      <c r="J2209" s="21">
        <f>MATCH(F2209,{"超","恰","亚","次"},0)-1</f>
        <v>2</v>
      </c>
      <c r="K2209" s="21" t="str">
        <f t="shared" si="285"/>
        <v>历史</v>
      </c>
      <c r="L2209" s="26" t="s">
        <v>2959</v>
      </c>
      <c r="M2209" s="23"/>
      <c r="N2209" s="23"/>
      <c r="O2209" s="24" t="str">
        <f t="shared" si="287"/>
        <v xml:space="preserve">
  - 
    name:  《辛丑条约》
    title:  《辛丑条约》
    description: 
    koLyro: point
    koLyri:  sub
    son: </v>
      </c>
      <c r="P2209" s="27" t="str">
        <f t="shared" si="286"/>
        <v xml:space="preserve">
              - 
                name:  《辛丑条约》
                title:  《辛丑条约》
                description: 
                koLyro: point
                koLyri:  sub
                son: </v>
      </c>
    </row>
    <row r="2210" spans="1:16" ht="15" customHeight="1">
      <c r="A2210" s="20">
        <f t="shared" si="280"/>
        <v>4</v>
      </c>
      <c r="B2210" s="21" t="str">
        <f t="shared" si="281"/>
        <v>知识主题</v>
      </c>
      <c r="C2210" s="21" t="str">
        <f t="shared" si="282"/>
        <v>13 中国军民维护国家主权的斗争</v>
      </c>
      <c r="D2210" s="21" t="str">
        <f>IFERROR(IF(I2210=1,INDEX( {"chinese","english","math","physics","chemistry","biology","politics","history","geography"},MATCH(C2210,{"语文","英语","数学","物理","化学","生物","政治","历史","地理"},0)),IF(I2210=2,INDEX(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2210,{"单项选择","阅读理解","信息匹配","完形填空","短文填空","单句填空","短文改错","单句改错","句型转换","翻译短语","翻译句子","词汇/短语及固搭","完成句子","听力"},0)),"")), "")</f>
        <v/>
      </c>
      <c r="E2210" s="21" t="str">
        <f t="shared" si="283"/>
        <v>知识主题</v>
      </c>
      <c r="F2210" s="21" t="str">
        <f t="shared" si="284"/>
        <v>恰</v>
      </c>
      <c r="G2210" s="21" t="str">
        <f>INDEX( {"body","discipline","area","topic","point"},MATCH(E2210,{"知识体","知识域","知识区","知识主题","知识点"},0))</f>
        <v>topic</v>
      </c>
      <c r="H2210" s="21" t="str">
        <f>INDEX( {"super","just","sub","infras"},MATCH(F2210,{"超","恰","亚","次"},0))</f>
        <v>just</v>
      </c>
      <c r="I2210" s="21">
        <f>MATCH(E2210,{"知识体","知识域","知识区","知识主题","知识点"},0)-1</f>
        <v>3</v>
      </c>
      <c r="J2210" s="21">
        <f>MATCH(F2210,{"超","恰","亚","次"},0)-1</f>
        <v>1</v>
      </c>
      <c r="K2210" s="21" t="str">
        <f t="shared" si="285"/>
        <v>历史</v>
      </c>
      <c r="L2210" s="26" t="s">
        <v>2960</v>
      </c>
      <c r="M2210" s="23"/>
      <c r="N2210" s="23"/>
      <c r="O2210" s="24" t="str">
        <f t="shared" si="287"/>
        <v xml:space="preserve">
  - 
    name:  13 中国军民维护国家主权的斗争
    title:  13 中国军民维护国家主权的斗争
    description: 
    koLyro: topic
    koLyri:  just
    son: </v>
      </c>
      <c r="P2210" s="27" t="str">
        <f t="shared" si="286"/>
        <v xml:space="preserve">
          - 
            name:  13 中国军民维护国家主权的斗争
            title:  13 中国军民维护国家主权的斗争
            description: 
            koLyro: topic
            koLyri:  just
            son: </v>
      </c>
    </row>
    <row r="2211" spans="1:16" ht="15" customHeight="1">
      <c r="A2211" s="20">
        <f t="shared" si="280"/>
        <v>5</v>
      </c>
      <c r="B2211" s="21" t="str">
        <f t="shared" si="281"/>
        <v>知识点</v>
      </c>
      <c r="C2211" s="21" t="str">
        <f t="shared" si="282"/>
        <v>三元里抗英</v>
      </c>
      <c r="D2211" s="21" t="str">
        <f>IFERROR(IF(I2211=1,INDEX( {"chinese","english","math","physics","chemistry","biology","politics","history","geography"},MATCH(C2211,{"语文","英语","数学","物理","化学","生物","政治","历史","地理"},0)),IF(I2211=2,INDEX(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2211,{"单项选择","阅读理解","信息匹配","完形填空","短文填空","单句填空","短文改错","单句改错","句型转换","翻译短语","翻译句子","词汇/短语及固搭","完成句子","听力"},0)),"")), "")</f>
        <v/>
      </c>
      <c r="E2211" s="21" t="str">
        <f t="shared" si="283"/>
        <v>知识点</v>
      </c>
      <c r="F2211" s="21" t="str">
        <f t="shared" si="284"/>
        <v>恰</v>
      </c>
      <c r="G2211" s="21" t="str">
        <f>INDEX( {"body","discipline","area","topic","point"},MATCH(E2211,{"知识体","知识域","知识区","知识主题","知识点"},0))</f>
        <v>point</v>
      </c>
      <c r="H2211" s="21" t="str">
        <f>INDEX( {"super","just","sub","infras"},MATCH(F2211,{"超","恰","亚","次"},0))</f>
        <v>just</v>
      </c>
      <c r="I2211" s="21">
        <f>MATCH(E2211,{"知识体","知识域","知识区","知识主题","知识点"},0)-1</f>
        <v>4</v>
      </c>
      <c r="J2211" s="21">
        <f>MATCH(F2211,{"超","恰","亚","次"},0)-1</f>
        <v>1</v>
      </c>
      <c r="K2211" s="21" t="str">
        <f t="shared" si="285"/>
        <v>历史</v>
      </c>
      <c r="L2211" s="26" t="s">
        <v>2961</v>
      </c>
      <c r="M2211" s="23"/>
      <c r="N2211" s="23"/>
      <c r="O2211" s="24" t="str">
        <f t="shared" si="287"/>
        <v xml:space="preserve">
  - 
    name:  三元里抗英
    title:  三元里抗英
    description: 
    koLyro: point
    koLyri:  just
    son: </v>
      </c>
      <c r="P2211" s="27" t="str">
        <f t="shared" si="286"/>
        <v xml:space="preserve">
            - 
              name:  三元里抗英
              title:  三元里抗英
              description: 
              koLyro: point
              koLyri:  just
              son: </v>
      </c>
    </row>
    <row r="2212" spans="1:16" ht="15" customHeight="1">
      <c r="A2212" s="20">
        <f t="shared" si="280"/>
        <v>5</v>
      </c>
      <c r="B2212" s="21" t="str">
        <f t="shared" si="281"/>
        <v>知识点</v>
      </c>
      <c r="C2212" s="21" t="str">
        <f t="shared" si="282"/>
        <v>左宗棠收复新疆</v>
      </c>
      <c r="D2212" s="21" t="str">
        <f>IFERROR(IF(I2212=1,INDEX( {"chinese","english","math","physics","chemistry","biology","politics","history","geography"},MATCH(C2212,{"语文","英语","数学","物理","化学","生物","政治","历史","地理"},0)),IF(I2212=2,INDEX(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2212,{"单项选择","阅读理解","信息匹配","完形填空","短文填空","单句填空","短文改错","单句改错","句型转换","翻译短语","翻译句子","词汇/短语及固搭","完成句子","听力"},0)),"")), "")</f>
        <v/>
      </c>
      <c r="E2212" s="21" t="str">
        <f t="shared" si="283"/>
        <v>知识点</v>
      </c>
      <c r="F2212" s="21" t="str">
        <f t="shared" si="284"/>
        <v>恰</v>
      </c>
      <c r="G2212" s="21" t="str">
        <f>INDEX( {"body","discipline","area","topic","point"},MATCH(E2212,{"知识体","知识域","知识区","知识主题","知识点"},0))</f>
        <v>point</v>
      </c>
      <c r="H2212" s="21" t="str">
        <f>INDEX( {"super","just","sub","infras"},MATCH(F2212,{"超","恰","亚","次"},0))</f>
        <v>just</v>
      </c>
      <c r="I2212" s="21">
        <f>MATCH(E2212,{"知识体","知识域","知识区","知识主题","知识点"},0)-1</f>
        <v>4</v>
      </c>
      <c r="J2212" s="21">
        <f>MATCH(F2212,{"超","恰","亚","次"},0)-1</f>
        <v>1</v>
      </c>
      <c r="K2212" s="21" t="str">
        <f t="shared" si="285"/>
        <v>历史</v>
      </c>
      <c r="L2212" s="26" t="s">
        <v>2962</v>
      </c>
      <c r="M2212" s="23"/>
      <c r="N2212" s="23"/>
      <c r="O2212" s="24" t="str">
        <f t="shared" si="287"/>
        <v xml:space="preserve">
  - 
    name:  左宗棠收复新疆
    title:  左宗棠收复新疆
    description: 
    koLyro: point
    koLyri:  just
    son: </v>
      </c>
      <c r="P2212" s="27" t="str">
        <f t="shared" si="286"/>
        <v xml:space="preserve">
            - 
              name:  左宗棠收复新疆
              title:  左宗棠收复新疆
              description: 
              koLyro: point
              koLyri:  just
              son: </v>
      </c>
    </row>
    <row r="2213" spans="1:16" ht="15" customHeight="1">
      <c r="A2213" s="20">
        <f t="shared" si="280"/>
        <v>5</v>
      </c>
      <c r="B2213" s="21" t="str">
        <f t="shared" si="281"/>
        <v>知识点</v>
      </c>
      <c r="C2213" s="21" t="str">
        <f t="shared" si="282"/>
        <v>反割台斗争</v>
      </c>
      <c r="D2213" s="21" t="str">
        <f>IFERROR(IF(I2213=1,INDEX( {"chinese","english","math","physics","chemistry","biology","politics","history","geography"},MATCH(C2213,{"语文","英语","数学","物理","化学","生物","政治","历史","地理"},0)),IF(I2213=2,INDEX(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2213,{"单项选择","阅读理解","信息匹配","完形填空","短文填空","单句填空","短文改错","单句改错","句型转换","翻译短语","翻译句子","词汇/短语及固搭","完成句子","听力"},0)),"")), "")</f>
        <v/>
      </c>
      <c r="E2213" s="21" t="str">
        <f t="shared" si="283"/>
        <v>知识点</v>
      </c>
      <c r="F2213" s="21" t="str">
        <f t="shared" si="284"/>
        <v>恰</v>
      </c>
      <c r="G2213" s="21" t="str">
        <f>INDEX( {"body","discipline","area","topic","point"},MATCH(E2213,{"知识体","知识域","知识区","知识主题","知识点"},0))</f>
        <v>point</v>
      </c>
      <c r="H2213" s="21" t="str">
        <f>INDEX( {"super","just","sub","infras"},MATCH(F2213,{"超","恰","亚","次"},0))</f>
        <v>just</v>
      </c>
      <c r="I2213" s="21">
        <f>MATCH(E2213,{"知识体","知识域","知识区","知识主题","知识点"},0)-1</f>
        <v>4</v>
      </c>
      <c r="J2213" s="21">
        <f>MATCH(F2213,{"超","恰","亚","次"},0)-1</f>
        <v>1</v>
      </c>
      <c r="K2213" s="21" t="str">
        <f t="shared" si="285"/>
        <v>历史</v>
      </c>
      <c r="L2213" s="26" t="s">
        <v>2963</v>
      </c>
      <c r="M2213" s="23"/>
      <c r="N2213" s="23"/>
      <c r="O2213" s="24" t="str">
        <f t="shared" si="287"/>
        <v xml:space="preserve">
  - 
    name:  反割台斗争
    title:  反割台斗争
    description: 
    koLyro: point
    koLyri:  just
    son: </v>
      </c>
      <c r="P2213" s="27" t="str">
        <f t="shared" si="286"/>
        <v xml:space="preserve">
            - 
              name:  反割台斗争
              title:  反割台斗争
              description: 
              koLyro: point
              koLyri:  just
              son: </v>
      </c>
    </row>
    <row r="2214" spans="1:16" ht="15" customHeight="1">
      <c r="A2214" s="20">
        <f t="shared" si="280"/>
        <v>5</v>
      </c>
      <c r="B2214" s="21" t="str">
        <f t="shared" si="281"/>
        <v>知识点</v>
      </c>
      <c r="C2214" s="21" t="str">
        <f t="shared" si="282"/>
        <v>义和团运动</v>
      </c>
      <c r="D2214" s="21" t="str">
        <f>IFERROR(IF(I2214=1,INDEX( {"chinese","english","math","physics","chemistry","biology","politics","history","geography"},MATCH(C2214,{"语文","英语","数学","物理","化学","生物","政治","历史","地理"},0)),IF(I2214=2,INDEX(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2214,{"单项选择","阅读理解","信息匹配","完形填空","短文填空","单句填空","短文改错","单句改错","句型转换","翻译短语","翻译句子","词汇/短语及固搭","完成句子","听力"},0)),"")), "")</f>
        <v/>
      </c>
      <c r="E2214" s="21" t="str">
        <f t="shared" si="283"/>
        <v>知识点</v>
      </c>
      <c r="F2214" s="21" t="str">
        <f t="shared" si="284"/>
        <v>恰</v>
      </c>
      <c r="G2214" s="21" t="str">
        <f>INDEX( {"body","discipline","area","topic","point"},MATCH(E2214,{"知识体","知识域","知识区","知识主题","知识点"},0))</f>
        <v>point</v>
      </c>
      <c r="H2214" s="21" t="str">
        <f>INDEX( {"super","just","sub","infras"},MATCH(F2214,{"超","恰","亚","次"},0))</f>
        <v>just</v>
      </c>
      <c r="I2214" s="21">
        <f>MATCH(E2214,{"知识体","知识域","知识区","知识主题","知识点"},0)-1</f>
        <v>4</v>
      </c>
      <c r="J2214" s="21">
        <f>MATCH(F2214,{"超","恰","亚","次"},0)-1</f>
        <v>1</v>
      </c>
      <c r="K2214" s="21" t="str">
        <f t="shared" si="285"/>
        <v>历史</v>
      </c>
      <c r="L2214" s="26" t="s">
        <v>2964</v>
      </c>
      <c r="M2214" s="23"/>
      <c r="N2214" s="23"/>
      <c r="O2214" s="24" t="str">
        <f t="shared" si="287"/>
        <v xml:space="preserve">
  - 
    name:  义和团运动
    title:  义和团运动
    description: 
    koLyro: point
    koLyri:  just
    son: </v>
      </c>
      <c r="P2214" s="27" t="str">
        <f t="shared" si="286"/>
        <v xml:space="preserve">
            - 
              name:  义和团运动
              title:  义和团运动
              description: 
              koLyro: point
              koLyri:  just
              son: </v>
      </c>
    </row>
    <row r="2215" spans="1:16" ht="15" customHeight="1">
      <c r="A2215" s="20">
        <f t="shared" si="280"/>
        <v>4</v>
      </c>
      <c r="B2215" s="21" t="str">
        <f t="shared" si="281"/>
        <v>知识主题</v>
      </c>
      <c r="C2215" s="21" t="str">
        <f t="shared" si="282"/>
        <v>14 太平天国运动</v>
      </c>
      <c r="D2215" s="21" t="str">
        <f>IFERROR(IF(I2215=1,INDEX( {"chinese","english","math","physics","chemistry","biology","politics","history","geography"},MATCH(C2215,{"语文","英语","数学","物理","化学","生物","政治","历史","地理"},0)),IF(I2215=2,INDEX(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2215,{"单项选择","阅读理解","信息匹配","完形填空","短文填空","单句填空","短文改错","单句改错","句型转换","翻译短语","翻译句子","词汇/短语及固搭","完成句子","听力"},0)),"")), "")</f>
        <v/>
      </c>
      <c r="E2215" s="21" t="str">
        <f t="shared" si="283"/>
        <v>知识主题</v>
      </c>
      <c r="F2215" s="21" t="str">
        <f t="shared" si="284"/>
        <v>恰</v>
      </c>
      <c r="G2215" s="21" t="str">
        <f>INDEX( {"body","discipline","area","topic","point"},MATCH(E2215,{"知识体","知识域","知识区","知识主题","知识点"},0))</f>
        <v>topic</v>
      </c>
      <c r="H2215" s="21" t="str">
        <f>INDEX( {"super","just","sub","infras"},MATCH(F2215,{"超","恰","亚","次"},0))</f>
        <v>just</v>
      </c>
      <c r="I2215" s="21">
        <f>MATCH(E2215,{"知识体","知识域","知识区","知识主题","知识点"},0)-1</f>
        <v>3</v>
      </c>
      <c r="J2215" s="21">
        <f>MATCH(F2215,{"超","恰","亚","次"},0)-1</f>
        <v>1</v>
      </c>
      <c r="K2215" s="21" t="str">
        <f t="shared" si="285"/>
        <v>历史</v>
      </c>
      <c r="L2215" s="26" t="s">
        <v>2965</v>
      </c>
      <c r="M2215" s="23"/>
      <c r="N2215" s="23"/>
      <c r="O2215" s="24" t="str">
        <f t="shared" si="287"/>
        <v xml:space="preserve">
  - 
    name:  14 太平天国运动
    title:  14 太平天国运动
    description: 
    koLyro: topic
    koLyri:  just
    son: </v>
      </c>
      <c r="P2215" s="27" t="str">
        <f t="shared" si="286"/>
        <v xml:space="preserve">
          - 
            name:  14 太平天国运动
            title:  14 太平天国运动
            description: 
            koLyro: topic
            koLyri:  just
            son: </v>
      </c>
    </row>
    <row r="2216" spans="1:16" ht="15" customHeight="1">
      <c r="A2216" s="20">
        <f t="shared" si="280"/>
        <v>5</v>
      </c>
      <c r="B2216" s="21" t="str">
        <f t="shared" si="281"/>
        <v>知识点</v>
      </c>
      <c r="C2216" s="21" t="str">
        <f t="shared" si="282"/>
        <v>金田起义</v>
      </c>
      <c r="D2216" s="21" t="str">
        <f>IFERROR(IF(I2216=1,INDEX( {"chinese","english","math","physics","chemistry","biology","politics","history","geography"},MATCH(C2216,{"语文","英语","数学","物理","化学","生物","政治","历史","地理"},0)),IF(I2216=2,INDEX(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2216,{"单项选择","阅读理解","信息匹配","完形填空","短文填空","单句填空","短文改错","单句改错","句型转换","翻译短语","翻译句子","词汇/短语及固搭","完成句子","听力"},0)),"")), "")</f>
        <v/>
      </c>
      <c r="E2216" s="21" t="str">
        <f t="shared" si="283"/>
        <v>知识点</v>
      </c>
      <c r="F2216" s="21" t="str">
        <f t="shared" si="284"/>
        <v>恰</v>
      </c>
      <c r="G2216" s="21" t="str">
        <f>INDEX( {"body","discipline","area","topic","point"},MATCH(E2216,{"知识体","知识域","知识区","知识主题","知识点"},0))</f>
        <v>point</v>
      </c>
      <c r="H2216" s="21" t="str">
        <f>INDEX( {"super","just","sub","infras"},MATCH(F2216,{"超","恰","亚","次"},0))</f>
        <v>just</v>
      </c>
      <c r="I2216" s="21">
        <f>MATCH(E2216,{"知识体","知识域","知识区","知识主题","知识点"},0)-1</f>
        <v>4</v>
      </c>
      <c r="J2216" s="21">
        <f>MATCH(F2216,{"超","恰","亚","次"},0)-1</f>
        <v>1</v>
      </c>
      <c r="K2216" s="21" t="str">
        <f t="shared" si="285"/>
        <v>历史</v>
      </c>
      <c r="L2216" s="26" t="s">
        <v>2966</v>
      </c>
      <c r="M2216" s="23"/>
      <c r="N2216" s="23"/>
      <c r="O2216" s="24" t="str">
        <f t="shared" si="287"/>
        <v xml:space="preserve">
  - 
    name:  金田起义
    title:  金田起义
    description: 
    koLyro: point
    koLyri:  just
    son: </v>
      </c>
      <c r="P2216" s="27" t="str">
        <f t="shared" si="286"/>
        <v xml:space="preserve">
            - 
              name:  金田起义
              title:  金田起义
              description: 
              koLyro: point
              koLyri:  just
              son: </v>
      </c>
    </row>
    <row r="2217" spans="1:16" ht="15" customHeight="1">
      <c r="A2217" s="20">
        <f t="shared" si="280"/>
        <v>5</v>
      </c>
      <c r="B2217" s="21" t="str">
        <f t="shared" si="281"/>
        <v>知识点</v>
      </c>
      <c r="C2217" s="21" t="str">
        <f t="shared" si="282"/>
        <v>太平天国定都天京</v>
      </c>
      <c r="D2217" s="21" t="str">
        <f>IFERROR(IF(I2217=1,INDEX( {"chinese","english","math","physics","chemistry","biology","politics","history","geography"},MATCH(C2217,{"语文","英语","数学","物理","化学","生物","政治","历史","地理"},0)),IF(I2217=2,INDEX(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2217,{"单项选择","阅读理解","信息匹配","完形填空","短文填空","单句填空","短文改错","单句改错","句型转换","翻译短语","翻译句子","词汇/短语及固搭","完成句子","听力"},0)),"")), "")</f>
        <v/>
      </c>
      <c r="E2217" s="21" t="str">
        <f t="shared" si="283"/>
        <v>知识点</v>
      </c>
      <c r="F2217" s="21" t="str">
        <f t="shared" si="284"/>
        <v>恰</v>
      </c>
      <c r="G2217" s="21" t="str">
        <f>INDEX( {"body","discipline","area","topic","point"},MATCH(E2217,{"知识体","知识域","知识区","知识主题","知识点"},0))</f>
        <v>point</v>
      </c>
      <c r="H2217" s="21" t="str">
        <f>INDEX( {"super","just","sub","infras"},MATCH(F2217,{"超","恰","亚","次"},0))</f>
        <v>just</v>
      </c>
      <c r="I2217" s="21">
        <f>MATCH(E2217,{"知识体","知识域","知识区","知识主题","知识点"},0)-1</f>
        <v>4</v>
      </c>
      <c r="J2217" s="21">
        <f>MATCH(F2217,{"超","恰","亚","次"},0)-1</f>
        <v>1</v>
      </c>
      <c r="K2217" s="21" t="str">
        <f t="shared" si="285"/>
        <v>历史</v>
      </c>
      <c r="L2217" s="26" t="s">
        <v>2967</v>
      </c>
      <c r="M2217" s="23"/>
      <c r="N2217" s="23"/>
      <c r="O2217" s="24" t="str">
        <f t="shared" si="287"/>
        <v xml:space="preserve">
  - 
    name:  太平天国定都天京
    title:  太平天国定都天京
    description: 
    koLyro: point
    koLyri:  just
    son: </v>
      </c>
      <c r="P2217" s="27" t="str">
        <f t="shared" si="286"/>
        <v xml:space="preserve">
            - 
              name:  太平天国定都天京
              title:  太平天国定都天京
              description: 
              koLyro: point
              koLyri:  just
              son: </v>
      </c>
    </row>
    <row r="2218" spans="1:16" ht="15" customHeight="1">
      <c r="A2218" s="20">
        <f t="shared" si="280"/>
        <v>5</v>
      </c>
      <c r="B2218" s="21" t="str">
        <f t="shared" si="281"/>
        <v>知识点</v>
      </c>
      <c r="C2218" s="21" t="str">
        <f t="shared" si="282"/>
        <v>北伐和西征</v>
      </c>
      <c r="D2218" s="21" t="str">
        <f>IFERROR(IF(I2218=1,INDEX( {"chinese","english","math","physics","chemistry","biology","politics","history","geography"},MATCH(C2218,{"语文","英语","数学","物理","化学","生物","政治","历史","地理"},0)),IF(I2218=2,INDEX(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2218,{"单项选择","阅读理解","信息匹配","完形填空","短文填空","单句填空","短文改错","单句改错","句型转换","翻译短语","翻译句子","词汇/短语及固搭","完成句子","听力"},0)),"")), "")</f>
        <v/>
      </c>
      <c r="E2218" s="21" t="str">
        <f t="shared" si="283"/>
        <v>知识点</v>
      </c>
      <c r="F2218" s="21" t="str">
        <f t="shared" si="284"/>
        <v>恰</v>
      </c>
      <c r="G2218" s="21" t="str">
        <f>INDEX( {"body","discipline","area","topic","point"},MATCH(E2218,{"知识体","知识域","知识区","知识主题","知识点"},0))</f>
        <v>point</v>
      </c>
      <c r="H2218" s="21" t="str">
        <f>INDEX( {"super","just","sub","infras"},MATCH(F2218,{"超","恰","亚","次"},0))</f>
        <v>just</v>
      </c>
      <c r="I2218" s="21">
        <f>MATCH(E2218,{"知识体","知识域","知识区","知识主题","知识点"},0)-1</f>
        <v>4</v>
      </c>
      <c r="J2218" s="21">
        <f>MATCH(F2218,{"超","恰","亚","次"},0)-1</f>
        <v>1</v>
      </c>
      <c r="K2218" s="21" t="str">
        <f t="shared" si="285"/>
        <v>历史</v>
      </c>
      <c r="L2218" s="26" t="s">
        <v>2968</v>
      </c>
      <c r="M2218" s="23"/>
      <c r="N2218" s="23"/>
      <c r="O2218" s="24" t="str">
        <f t="shared" si="287"/>
        <v xml:space="preserve">
  - 
    name:  北伐和西征
    title:  北伐和西征
    description: 
    koLyro: point
    koLyri:  just
    son: </v>
      </c>
      <c r="P2218" s="27" t="str">
        <f t="shared" si="286"/>
        <v xml:space="preserve">
            - 
              name:  北伐和西征
              title:  北伐和西征
              description: 
              koLyro: point
              koLyri:  just
              son: </v>
      </c>
    </row>
    <row r="2219" spans="1:16" ht="15" customHeight="1">
      <c r="A2219" s="20">
        <f t="shared" si="280"/>
        <v>5</v>
      </c>
      <c r="B2219" s="21" t="str">
        <f t="shared" si="281"/>
        <v>知识点</v>
      </c>
      <c r="C2219" s="21" t="str">
        <f t="shared" si="282"/>
        <v>《天朝田亩制度》</v>
      </c>
      <c r="D2219" s="21" t="str">
        <f>IFERROR(IF(I2219=1,INDEX( {"chinese","english","math","physics","chemistry","biology","politics","history","geography"},MATCH(C2219,{"语文","英语","数学","物理","化学","生物","政治","历史","地理"},0)),IF(I2219=2,INDEX(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2219,{"单项选择","阅读理解","信息匹配","完形填空","短文填空","单句填空","短文改错","单句改错","句型转换","翻译短语","翻译句子","词汇/短语及固搭","完成句子","听力"},0)),"")), "")</f>
        <v/>
      </c>
      <c r="E2219" s="21" t="str">
        <f t="shared" si="283"/>
        <v>知识点</v>
      </c>
      <c r="F2219" s="21" t="str">
        <f t="shared" si="284"/>
        <v>恰</v>
      </c>
      <c r="G2219" s="21" t="str">
        <f>INDEX( {"body","discipline","area","topic","point"},MATCH(E2219,{"知识体","知识域","知识区","知识主题","知识点"},0))</f>
        <v>point</v>
      </c>
      <c r="H2219" s="21" t="str">
        <f>INDEX( {"super","just","sub","infras"},MATCH(F2219,{"超","恰","亚","次"},0))</f>
        <v>just</v>
      </c>
      <c r="I2219" s="21">
        <f>MATCH(E2219,{"知识体","知识域","知识区","知识主题","知识点"},0)-1</f>
        <v>4</v>
      </c>
      <c r="J2219" s="21">
        <f>MATCH(F2219,{"超","恰","亚","次"},0)-1</f>
        <v>1</v>
      </c>
      <c r="K2219" s="21" t="str">
        <f t="shared" si="285"/>
        <v>历史</v>
      </c>
      <c r="L2219" s="26" t="s">
        <v>2969</v>
      </c>
      <c r="M2219" s="23"/>
      <c r="N2219" s="23"/>
      <c r="O2219" s="24" t="str">
        <f t="shared" si="287"/>
        <v xml:space="preserve">
  - 
    name:  《天朝田亩制度》
    title:  《天朝田亩制度》
    description: 
    koLyro: point
    koLyri:  just
    son: </v>
      </c>
      <c r="P2219" s="27" t="str">
        <f t="shared" si="286"/>
        <v xml:space="preserve">
            - 
              name:  《天朝田亩制度》
              title:  《天朝田亩制度》
              description: 
              koLyro: point
              koLyri:  just
              son: </v>
      </c>
    </row>
    <row r="2220" spans="1:16" ht="15" customHeight="1">
      <c r="A2220" s="20">
        <f t="shared" si="280"/>
        <v>5</v>
      </c>
      <c r="B2220" s="21" t="str">
        <f t="shared" si="281"/>
        <v>知识点</v>
      </c>
      <c r="C2220" s="21" t="str">
        <f t="shared" si="282"/>
        <v>天京事变</v>
      </c>
      <c r="D2220" s="21" t="str">
        <f>IFERROR(IF(I2220=1,INDEX( {"chinese","english","math","physics","chemistry","biology","politics","history","geography"},MATCH(C2220,{"语文","英语","数学","物理","化学","生物","政治","历史","地理"},0)),IF(I2220=2,INDEX(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2220,{"单项选择","阅读理解","信息匹配","完形填空","短文填空","单句填空","短文改错","单句改错","句型转换","翻译短语","翻译句子","词汇/短语及固搭","完成句子","听力"},0)),"")), "")</f>
        <v/>
      </c>
      <c r="E2220" s="21" t="str">
        <f t="shared" si="283"/>
        <v>知识点</v>
      </c>
      <c r="F2220" s="21" t="str">
        <f t="shared" si="284"/>
        <v>恰</v>
      </c>
      <c r="G2220" s="21" t="str">
        <f>INDEX( {"body","discipline","area","topic","point"},MATCH(E2220,{"知识体","知识域","知识区","知识主题","知识点"},0))</f>
        <v>point</v>
      </c>
      <c r="H2220" s="21" t="str">
        <f>INDEX( {"super","just","sub","infras"},MATCH(F2220,{"超","恰","亚","次"},0))</f>
        <v>just</v>
      </c>
      <c r="I2220" s="21">
        <f>MATCH(E2220,{"知识体","知识域","知识区","知识主题","知识点"},0)-1</f>
        <v>4</v>
      </c>
      <c r="J2220" s="21">
        <f>MATCH(F2220,{"超","恰","亚","次"},0)-1</f>
        <v>1</v>
      </c>
      <c r="K2220" s="21" t="str">
        <f t="shared" si="285"/>
        <v>历史</v>
      </c>
      <c r="L2220" s="26" t="s">
        <v>2970</v>
      </c>
      <c r="M2220" s="23"/>
      <c r="N2220" s="23"/>
      <c r="O2220" s="24" t="str">
        <f t="shared" si="287"/>
        <v xml:space="preserve">
  - 
    name:  天京事变
    title:  天京事变
    description: 
    koLyro: point
    koLyri:  just
    son: </v>
      </c>
      <c r="P2220" s="27" t="str">
        <f t="shared" si="286"/>
        <v xml:space="preserve">
            - 
              name:  天京事变
              title:  天京事变
              description: 
              koLyro: point
              koLyri:  just
              son: </v>
      </c>
    </row>
    <row r="2221" spans="1:16" ht="15" customHeight="1">
      <c r="A2221" s="20">
        <f t="shared" si="280"/>
        <v>5</v>
      </c>
      <c r="B2221" s="21" t="str">
        <f t="shared" si="281"/>
        <v>知识点</v>
      </c>
      <c r="C2221" s="21" t="str">
        <f t="shared" si="282"/>
        <v>洪仁玕和《资政新篇》</v>
      </c>
      <c r="D2221" s="21" t="str">
        <f>IFERROR(IF(I2221=1,INDEX( {"chinese","english","math","physics","chemistry","biology","politics","history","geography"},MATCH(C2221,{"语文","英语","数学","物理","化学","生物","政治","历史","地理"},0)),IF(I2221=2,INDEX(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2221,{"单项选择","阅读理解","信息匹配","完形填空","短文填空","单句填空","短文改错","单句改错","句型转换","翻译短语","翻译句子","词汇/短语及固搭","完成句子","听力"},0)),"")), "")</f>
        <v/>
      </c>
      <c r="E2221" s="21" t="str">
        <f t="shared" si="283"/>
        <v>知识点</v>
      </c>
      <c r="F2221" s="21" t="str">
        <f t="shared" si="284"/>
        <v>恰</v>
      </c>
      <c r="G2221" s="21" t="str">
        <f>INDEX( {"body","discipline","area","topic","point"},MATCH(E2221,{"知识体","知识域","知识区","知识主题","知识点"},0))</f>
        <v>point</v>
      </c>
      <c r="H2221" s="21" t="str">
        <f>INDEX( {"super","just","sub","infras"},MATCH(F2221,{"超","恰","亚","次"},0))</f>
        <v>just</v>
      </c>
      <c r="I2221" s="21">
        <f>MATCH(E2221,{"知识体","知识域","知识区","知识主题","知识点"},0)-1</f>
        <v>4</v>
      </c>
      <c r="J2221" s="21">
        <f>MATCH(F2221,{"超","恰","亚","次"},0)-1</f>
        <v>1</v>
      </c>
      <c r="K2221" s="21" t="str">
        <f t="shared" si="285"/>
        <v>历史</v>
      </c>
      <c r="L2221" s="26" t="s">
        <v>2971</v>
      </c>
      <c r="M2221" s="23"/>
      <c r="N2221" s="23"/>
      <c r="O2221" s="24" t="str">
        <f t="shared" si="287"/>
        <v xml:space="preserve">
  - 
    name:  洪仁玕和《资政新篇》
    title:  洪仁玕和《资政新篇》
    description: 
    koLyro: point
    koLyri:  just
    son: </v>
      </c>
      <c r="P2221" s="27" t="str">
        <f t="shared" si="286"/>
        <v xml:space="preserve">
            - 
              name:  洪仁玕和《资政新篇》
              title:  洪仁玕和《资政新篇》
              description: 
              koLyro: point
              koLyri:  just
              son: </v>
      </c>
    </row>
    <row r="2222" spans="1:16" ht="15" customHeight="1">
      <c r="A2222" s="20">
        <f t="shared" si="280"/>
        <v>5</v>
      </c>
      <c r="B2222" s="21" t="str">
        <f t="shared" si="281"/>
        <v>知识点</v>
      </c>
      <c r="C2222" s="21" t="str">
        <f t="shared" si="282"/>
        <v>天京陷落</v>
      </c>
      <c r="D2222" s="21" t="str">
        <f>IFERROR(IF(I2222=1,INDEX( {"chinese","english","math","physics","chemistry","biology","politics","history","geography"},MATCH(C2222,{"语文","英语","数学","物理","化学","生物","政治","历史","地理"},0)),IF(I2222=2,INDEX(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2222,{"单项选择","阅读理解","信息匹配","完形填空","短文填空","单句填空","短文改错","单句改错","句型转换","翻译短语","翻译句子","词汇/短语及固搭","完成句子","听力"},0)),"")), "")</f>
        <v/>
      </c>
      <c r="E2222" s="21" t="str">
        <f t="shared" si="283"/>
        <v>知识点</v>
      </c>
      <c r="F2222" s="21" t="str">
        <f t="shared" si="284"/>
        <v>恰</v>
      </c>
      <c r="G2222" s="21" t="str">
        <f>INDEX( {"body","discipline","area","topic","point"},MATCH(E2222,{"知识体","知识域","知识区","知识主题","知识点"},0))</f>
        <v>point</v>
      </c>
      <c r="H2222" s="21" t="str">
        <f>INDEX( {"super","just","sub","infras"},MATCH(F2222,{"超","恰","亚","次"},0))</f>
        <v>just</v>
      </c>
      <c r="I2222" s="21">
        <f>MATCH(E2222,{"知识体","知识域","知识区","知识主题","知识点"},0)-1</f>
        <v>4</v>
      </c>
      <c r="J2222" s="21">
        <f>MATCH(F2222,{"超","恰","亚","次"},0)-1</f>
        <v>1</v>
      </c>
      <c r="K2222" s="21" t="str">
        <f t="shared" si="285"/>
        <v>历史</v>
      </c>
      <c r="L2222" s="26" t="s">
        <v>2972</v>
      </c>
      <c r="M2222" s="23"/>
      <c r="N2222" s="23"/>
      <c r="O2222" s="24" t="str">
        <f t="shared" si="287"/>
        <v xml:space="preserve">
  - 
    name:  天京陷落
    title:  天京陷落
    description: 
    koLyro: point
    koLyri:  just
    son: </v>
      </c>
      <c r="P2222" s="27" t="str">
        <f t="shared" si="286"/>
        <v xml:space="preserve">
            - 
              name:  天京陷落
              title:  天京陷落
              description: 
              koLyro: point
              koLyri:  just
              son: </v>
      </c>
    </row>
    <row r="2223" spans="1:16" ht="15" customHeight="1">
      <c r="A2223" s="20">
        <f t="shared" si="280"/>
        <v>5</v>
      </c>
      <c r="B2223" s="21" t="str">
        <f t="shared" si="281"/>
        <v>知识点</v>
      </c>
      <c r="C2223" s="21" t="str">
        <f t="shared" si="282"/>
        <v>对太平天国运动的评价</v>
      </c>
      <c r="D2223" s="21" t="str">
        <f>IFERROR(IF(I2223=1,INDEX( {"chinese","english","math","physics","chemistry","biology","politics","history","geography"},MATCH(C2223,{"语文","英语","数学","物理","化学","生物","政治","历史","地理"},0)),IF(I2223=2,INDEX(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2223,{"单项选择","阅读理解","信息匹配","完形填空","短文填空","单句填空","短文改错","单句改错","句型转换","翻译短语","翻译句子","词汇/短语及固搭","完成句子","听力"},0)),"")), "")</f>
        <v/>
      </c>
      <c r="E2223" s="21" t="str">
        <f t="shared" si="283"/>
        <v>知识点</v>
      </c>
      <c r="F2223" s="21" t="str">
        <f t="shared" si="284"/>
        <v>恰</v>
      </c>
      <c r="G2223" s="21" t="str">
        <f>INDEX( {"body","discipline","area","topic","point"},MATCH(E2223,{"知识体","知识域","知识区","知识主题","知识点"},0))</f>
        <v>point</v>
      </c>
      <c r="H2223" s="21" t="str">
        <f>INDEX( {"super","just","sub","infras"},MATCH(F2223,{"超","恰","亚","次"},0))</f>
        <v>just</v>
      </c>
      <c r="I2223" s="21">
        <f>MATCH(E2223,{"知识体","知识域","知识区","知识主题","知识点"},0)-1</f>
        <v>4</v>
      </c>
      <c r="J2223" s="21">
        <f>MATCH(F2223,{"超","恰","亚","次"},0)-1</f>
        <v>1</v>
      </c>
      <c r="K2223" s="21" t="str">
        <f t="shared" si="285"/>
        <v>历史</v>
      </c>
      <c r="L2223" s="26" t="s">
        <v>2973</v>
      </c>
      <c r="M2223" s="23"/>
      <c r="N2223" s="23"/>
      <c r="O2223" s="24" t="str">
        <f t="shared" si="287"/>
        <v xml:space="preserve">
  - 
    name:  对太平天国运动的评价
    title:  对太平天国运动的评价
    description: 
    koLyro: point
    koLyri:  just
    son: </v>
      </c>
      <c r="P2223" s="27" t="str">
        <f t="shared" si="286"/>
        <v xml:space="preserve">
            - 
              name:  对太平天国运动的评价
              title:  对太平天国运动的评价
              description: 
              koLyro: point
              koLyri:  just
              son: </v>
      </c>
    </row>
    <row r="2224" spans="1:16" ht="15" customHeight="1">
      <c r="A2224" s="20">
        <f t="shared" si="280"/>
        <v>4</v>
      </c>
      <c r="B2224" s="21" t="str">
        <f t="shared" si="281"/>
        <v>知识主题</v>
      </c>
      <c r="C2224" s="21" t="str">
        <f t="shared" si="282"/>
        <v>15 辛亥革命</v>
      </c>
      <c r="D2224" s="21" t="str">
        <f>IFERROR(IF(I2224=1,INDEX( {"chinese","english","math","physics","chemistry","biology","politics","history","geography"},MATCH(C2224,{"语文","英语","数学","物理","化学","生物","政治","历史","地理"},0)),IF(I2224=2,INDEX(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2224,{"单项选择","阅读理解","信息匹配","完形填空","短文填空","单句填空","短文改错","单句改错","句型转换","翻译短语","翻译句子","词汇/短语及固搭","完成句子","听力"},0)),"")), "")</f>
        <v/>
      </c>
      <c r="E2224" s="21" t="str">
        <f t="shared" si="283"/>
        <v>知识主题</v>
      </c>
      <c r="F2224" s="21" t="str">
        <f t="shared" si="284"/>
        <v>恰</v>
      </c>
      <c r="G2224" s="21" t="str">
        <f>INDEX( {"body","discipline","area","topic","point"},MATCH(E2224,{"知识体","知识域","知识区","知识主题","知识点"},0))</f>
        <v>topic</v>
      </c>
      <c r="H2224" s="21" t="str">
        <f>INDEX( {"super","just","sub","infras"},MATCH(F2224,{"超","恰","亚","次"},0))</f>
        <v>just</v>
      </c>
      <c r="I2224" s="21">
        <f>MATCH(E2224,{"知识体","知识域","知识区","知识主题","知识点"},0)-1</f>
        <v>3</v>
      </c>
      <c r="J2224" s="21">
        <f>MATCH(F2224,{"超","恰","亚","次"},0)-1</f>
        <v>1</v>
      </c>
      <c r="K2224" s="21" t="str">
        <f t="shared" si="285"/>
        <v>历史</v>
      </c>
      <c r="L2224" s="26" t="s">
        <v>2974</v>
      </c>
      <c r="M2224" s="23"/>
      <c r="N2224" s="23"/>
      <c r="O2224" s="24" t="str">
        <f t="shared" si="287"/>
        <v xml:space="preserve">
  - 
    name:  15 辛亥革命
    title:  15 辛亥革命
    description: 
    koLyro: topic
    koLyri:  just
    son: </v>
      </c>
      <c r="P2224" s="27" t="str">
        <f t="shared" si="286"/>
        <v xml:space="preserve">
          - 
            name:  15 辛亥革命
            title:  15 辛亥革命
            description: 
            koLyro: topic
            koLyri:  just
            son: </v>
      </c>
    </row>
    <row r="2225" spans="1:16" ht="15" customHeight="1">
      <c r="A2225" s="20">
        <f t="shared" si="280"/>
        <v>5</v>
      </c>
      <c r="B2225" s="21" t="str">
        <f t="shared" si="281"/>
        <v>知识点</v>
      </c>
      <c r="C2225" s="21" t="str">
        <f t="shared" si="282"/>
        <v>孙中山早期的革命活动</v>
      </c>
      <c r="D2225" s="21" t="str">
        <f>IFERROR(IF(I2225=1,INDEX( {"chinese","english","math","physics","chemistry","biology","politics","history","geography"},MATCH(C2225,{"语文","英语","数学","物理","化学","生物","政治","历史","地理"},0)),IF(I2225=2,INDEX(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2225,{"单项选择","阅读理解","信息匹配","完形填空","短文填空","单句填空","短文改错","单句改错","句型转换","翻译短语","翻译句子","词汇/短语及固搭","完成句子","听力"},0)),"")), "")</f>
        <v/>
      </c>
      <c r="E2225" s="21" t="str">
        <f t="shared" si="283"/>
        <v>知识点</v>
      </c>
      <c r="F2225" s="21" t="str">
        <f t="shared" si="284"/>
        <v>恰</v>
      </c>
      <c r="G2225" s="21" t="str">
        <f>INDEX( {"body","discipline","area","topic","point"},MATCH(E2225,{"知识体","知识域","知识区","知识主题","知识点"},0))</f>
        <v>point</v>
      </c>
      <c r="H2225" s="21" t="str">
        <f>INDEX( {"super","just","sub","infras"},MATCH(F2225,{"超","恰","亚","次"},0))</f>
        <v>just</v>
      </c>
      <c r="I2225" s="21">
        <f>MATCH(E2225,{"知识体","知识域","知识区","知识主题","知识点"},0)-1</f>
        <v>4</v>
      </c>
      <c r="J2225" s="21">
        <f>MATCH(F2225,{"超","恰","亚","次"},0)-1</f>
        <v>1</v>
      </c>
      <c r="K2225" s="21" t="str">
        <f t="shared" si="285"/>
        <v>历史</v>
      </c>
      <c r="L2225" s="26" t="s">
        <v>2975</v>
      </c>
      <c r="M2225" s="23"/>
      <c r="N2225" s="23"/>
      <c r="O2225" s="24" t="str">
        <f t="shared" si="287"/>
        <v xml:space="preserve">
  - 
    name:  孙中山早期的革命活动
    title:  孙中山早期的革命活动
    description: 
    koLyro: point
    koLyri:  just
    son: </v>
      </c>
      <c r="P2225" s="27" t="str">
        <f t="shared" si="286"/>
        <v xml:space="preserve">
            - 
              name:  孙中山早期的革命活动
              title:  孙中山早期的革命活动
              description: 
              koLyro: point
              koLyri:  just
              son: </v>
      </c>
    </row>
    <row r="2226" spans="1:16" ht="15" customHeight="1">
      <c r="A2226" s="20">
        <f t="shared" si="280"/>
        <v>6</v>
      </c>
      <c r="B2226" s="21" t="str">
        <f t="shared" si="281"/>
        <v>知识亚点</v>
      </c>
      <c r="C2226" s="21" t="str">
        <f t="shared" si="282"/>
        <v>兴中会</v>
      </c>
      <c r="D2226" s="21" t="str">
        <f>IFERROR(IF(I2226=1,INDEX( {"chinese","english","math","physics","chemistry","biology","politics","history","geography"},MATCH(C2226,{"语文","英语","数学","物理","化学","生物","政治","历史","地理"},0)),IF(I2226=2,INDEX(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2226,{"单项选择","阅读理解","信息匹配","完形填空","短文填空","单句填空","短文改错","单句改错","句型转换","翻译短语","翻译句子","词汇/短语及固搭","完成句子","听力"},0)),"")), "")</f>
        <v/>
      </c>
      <c r="E2226" s="21" t="str">
        <f t="shared" si="283"/>
        <v>知识点</v>
      </c>
      <c r="F2226" s="21" t="str">
        <f t="shared" si="284"/>
        <v>亚</v>
      </c>
      <c r="G2226" s="21" t="str">
        <f>INDEX( {"body","discipline","area","topic","point"},MATCH(E2226,{"知识体","知识域","知识区","知识主题","知识点"},0))</f>
        <v>point</v>
      </c>
      <c r="H2226" s="21" t="str">
        <f>INDEX( {"super","just","sub","infras"},MATCH(F2226,{"超","恰","亚","次"},0))</f>
        <v>sub</v>
      </c>
      <c r="I2226" s="21">
        <f>MATCH(E2226,{"知识体","知识域","知识区","知识主题","知识点"},0)-1</f>
        <v>4</v>
      </c>
      <c r="J2226" s="21">
        <f>MATCH(F2226,{"超","恰","亚","次"},0)-1</f>
        <v>2</v>
      </c>
      <c r="K2226" s="21" t="str">
        <f t="shared" si="285"/>
        <v>历史</v>
      </c>
      <c r="L2226" s="26" t="s">
        <v>2976</v>
      </c>
      <c r="M2226" s="23"/>
      <c r="N2226" s="23"/>
      <c r="O2226" s="24" t="str">
        <f t="shared" si="287"/>
        <v xml:space="preserve">
  - 
    name:  兴中会
    title:  兴中会
    description: 
    koLyro: point
    koLyri:  sub
    son: </v>
      </c>
      <c r="P2226" s="27" t="str">
        <f t="shared" si="286"/>
        <v xml:space="preserve">
              - 
                name:  兴中会
                title:  兴中会
                description: 
                koLyro: point
                koLyri:  sub
                son: </v>
      </c>
    </row>
    <row r="2227" spans="1:16" ht="15" customHeight="1">
      <c r="A2227" s="20">
        <f t="shared" si="280"/>
        <v>6</v>
      </c>
      <c r="B2227" s="21" t="str">
        <f t="shared" si="281"/>
        <v>知识亚点</v>
      </c>
      <c r="C2227" s="21" t="str">
        <f t="shared" si="282"/>
        <v>中国同盟会</v>
      </c>
      <c r="D2227" s="21" t="str">
        <f>IFERROR(IF(I2227=1,INDEX( {"chinese","english","math","physics","chemistry","biology","politics","history","geography"},MATCH(C2227,{"语文","英语","数学","物理","化学","生物","政治","历史","地理"},0)),IF(I2227=2,INDEX(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2227,{"单项选择","阅读理解","信息匹配","完形填空","短文填空","单句填空","短文改错","单句改错","句型转换","翻译短语","翻译句子","词汇/短语及固搭","完成句子","听力"},0)),"")), "")</f>
        <v/>
      </c>
      <c r="E2227" s="21" t="str">
        <f t="shared" si="283"/>
        <v>知识点</v>
      </c>
      <c r="F2227" s="21" t="str">
        <f t="shared" si="284"/>
        <v>亚</v>
      </c>
      <c r="G2227" s="21" t="str">
        <f>INDEX( {"body","discipline","area","topic","point"},MATCH(E2227,{"知识体","知识域","知识区","知识主题","知识点"},0))</f>
        <v>point</v>
      </c>
      <c r="H2227" s="21" t="str">
        <f>INDEX( {"super","just","sub","infras"},MATCH(F2227,{"超","恰","亚","次"},0))</f>
        <v>sub</v>
      </c>
      <c r="I2227" s="21">
        <f>MATCH(E2227,{"知识体","知识域","知识区","知识主题","知识点"},0)-1</f>
        <v>4</v>
      </c>
      <c r="J2227" s="21">
        <f>MATCH(F2227,{"超","恰","亚","次"},0)-1</f>
        <v>2</v>
      </c>
      <c r="K2227" s="21" t="str">
        <f t="shared" si="285"/>
        <v>历史</v>
      </c>
      <c r="L2227" s="26" t="s">
        <v>2977</v>
      </c>
      <c r="M2227" s="23"/>
      <c r="N2227" s="23"/>
      <c r="O2227" s="24" t="str">
        <f t="shared" si="287"/>
        <v xml:space="preserve">
  - 
    name:  中国同盟会
    title:  中国同盟会
    description: 
    koLyro: point
    koLyri:  sub
    son: </v>
      </c>
      <c r="P2227" s="27" t="str">
        <f t="shared" si="286"/>
        <v xml:space="preserve">
              - 
                name:  中国同盟会
                title:  中国同盟会
                description: 
                koLyro: point
                koLyri:  sub
                son: </v>
      </c>
    </row>
    <row r="2228" spans="1:16" ht="15" customHeight="1">
      <c r="A2228" s="20">
        <f t="shared" si="280"/>
        <v>6</v>
      </c>
      <c r="B2228" s="21" t="str">
        <f t="shared" si="281"/>
        <v>知识亚点</v>
      </c>
      <c r="C2228" s="21" t="str">
        <f t="shared" si="282"/>
        <v>《民报》</v>
      </c>
      <c r="D2228" s="21" t="str">
        <f>IFERROR(IF(I2228=1,INDEX( {"chinese","english","math","physics","chemistry","biology","politics","history","geography"},MATCH(C2228,{"语文","英语","数学","物理","化学","生物","政治","历史","地理"},0)),IF(I2228=2,INDEX(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2228,{"单项选择","阅读理解","信息匹配","完形填空","短文填空","单句填空","短文改错","单句改错","句型转换","翻译短语","翻译句子","词汇/短语及固搭","完成句子","听力"},0)),"")), "")</f>
        <v/>
      </c>
      <c r="E2228" s="21" t="str">
        <f t="shared" si="283"/>
        <v>知识点</v>
      </c>
      <c r="F2228" s="21" t="str">
        <f t="shared" si="284"/>
        <v>亚</v>
      </c>
      <c r="G2228" s="21" t="str">
        <f>INDEX( {"body","discipline","area","topic","point"},MATCH(E2228,{"知识体","知识域","知识区","知识主题","知识点"},0))</f>
        <v>point</v>
      </c>
      <c r="H2228" s="21" t="str">
        <f>INDEX( {"super","just","sub","infras"},MATCH(F2228,{"超","恰","亚","次"},0))</f>
        <v>sub</v>
      </c>
      <c r="I2228" s="21">
        <f>MATCH(E2228,{"知识体","知识域","知识区","知识主题","知识点"},0)-1</f>
        <v>4</v>
      </c>
      <c r="J2228" s="21">
        <f>MATCH(F2228,{"超","恰","亚","次"},0)-1</f>
        <v>2</v>
      </c>
      <c r="K2228" s="21" t="str">
        <f t="shared" si="285"/>
        <v>历史</v>
      </c>
      <c r="L2228" s="26" t="s">
        <v>2978</v>
      </c>
      <c r="M2228" s="23"/>
      <c r="N2228" s="23"/>
      <c r="O2228" s="24" t="str">
        <f t="shared" si="287"/>
        <v xml:space="preserve">
  - 
    name:  《民报》
    title:  《民报》
    description: 
    koLyro: point
    koLyri:  sub
    son: </v>
      </c>
      <c r="P2228" s="27" t="str">
        <f t="shared" si="286"/>
        <v xml:space="preserve">
              - 
                name:  《民报》
                title:  《民报》
                description: 
                koLyro: point
                koLyri:  sub
                son: </v>
      </c>
    </row>
    <row r="2229" spans="1:16" ht="15" customHeight="1">
      <c r="A2229" s="20">
        <f t="shared" si="280"/>
        <v>6</v>
      </c>
      <c r="B2229" s="21" t="str">
        <f t="shared" si="281"/>
        <v>知识亚点</v>
      </c>
      <c r="C2229" s="21" t="str">
        <f t="shared" si="282"/>
        <v>黄花岗起义</v>
      </c>
      <c r="D2229" s="21" t="str">
        <f>IFERROR(IF(I2229=1,INDEX( {"chinese","english","math","physics","chemistry","biology","politics","history","geography"},MATCH(C2229,{"语文","英语","数学","物理","化学","生物","政治","历史","地理"},0)),IF(I2229=2,INDEX(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2229,{"单项选择","阅读理解","信息匹配","完形填空","短文填空","单句填空","短文改错","单句改错","句型转换","翻译短语","翻译句子","词汇/短语及固搭","完成句子","听力"},0)),"")), "")</f>
        <v/>
      </c>
      <c r="E2229" s="21" t="str">
        <f t="shared" si="283"/>
        <v>知识点</v>
      </c>
      <c r="F2229" s="21" t="str">
        <f t="shared" si="284"/>
        <v>亚</v>
      </c>
      <c r="G2229" s="21" t="str">
        <f>INDEX( {"body","discipline","area","topic","point"},MATCH(E2229,{"知识体","知识域","知识区","知识主题","知识点"},0))</f>
        <v>point</v>
      </c>
      <c r="H2229" s="21" t="str">
        <f>INDEX( {"super","just","sub","infras"},MATCH(F2229,{"超","恰","亚","次"},0))</f>
        <v>sub</v>
      </c>
      <c r="I2229" s="21">
        <f>MATCH(E2229,{"知识体","知识域","知识区","知识主题","知识点"},0)-1</f>
        <v>4</v>
      </c>
      <c r="J2229" s="21">
        <f>MATCH(F2229,{"超","恰","亚","次"},0)-1</f>
        <v>2</v>
      </c>
      <c r="K2229" s="21" t="str">
        <f t="shared" si="285"/>
        <v>历史</v>
      </c>
      <c r="L2229" s="26" t="s">
        <v>2979</v>
      </c>
      <c r="M2229" s="23"/>
      <c r="N2229" s="23"/>
      <c r="O2229" s="24" t="str">
        <f t="shared" si="287"/>
        <v xml:space="preserve">
  - 
    name:  黄花岗起义
    title:  黄花岗起义
    description: 
    koLyro: point
    koLyri:  sub
    son: </v>
      </c>
      <c r="P2229" s="27" t="str">
        <f t="shared" si="286"/>
        <v xml:space="preserve">
              - 
                name:  黄花岗起义
                title:  黄花岗起义
                description: 
                koLyro: point
                koLyri:  sub
                son: </v>
      </c>
    </row>
    <row r="2230" spans="1:16" ht="15" customHeight="1">
      <c r="A2230" s="20">
        <f t="shared" si="280"/>
        <v>5</v>
      </c>
      <c r="B2230" s="21" t="str">
        <f t="shared" si="281"/>
        <v>知识点</v>
      </c>
      <c r="C2230" s="21" t="str">
        <f t="shared" si="282"/>
        <v>四川保路运动</v>
      </c>
      <c r="D2230" s="21" t="str">
        <f>IFERROR(IF(I2230=1,INDEX( {"chinese","english","math","physics","chemistry","biology","politics","history","geography"},MATCH(C2230,{"语文","英语","数学","物理","化学","生物","政治","历史","地理"},0)),IF(I2230=2,INDEX(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2230,{"单项选择","阅读理解","信息匹配","完形填空","短文填空","单句填空","短文改错","单句改错","句型转换","翻译短语","翻译句子","词汇/短语及固搭","完成句子","听力"},0)),"")), "")</f>
        <v/>
      </c>
      <c r="E2230" s="21" t="str">
        <f t="shared" si="283"/>
        <v>知识点</v>
      </c>
      <c r="F2230" s="21" t="str">
        <f t="shared" si="284"/>
        <v>恰</v>
      </c>
      <c r="G2230" s="21" t="str">
        <f>INDEX( {"body","discipline","area","topic","point"},MATCH(E2230,{"知识体","知识域","知识区","知识主题","知识点"},0))</f>
        <v>point</v>
      </c>
      <c r="H2230" s="21" t="str">
        <f>INDEX( {"super","just","sub","infras"},MATCH(F2230,{"超","恰","亚","次"},0))</f>
        <v>just</v>
      </c>
      <c r="I2230" s="21">
        <f>MATCH(E2230,{"知识体","知识域","知识区","知识主题","知识点"},0)-1</f>
        <v>4</v>
      </c>
      <c r="J2230" s="21">
        <f>MATCH(F2230,{"超","恰","亚","次"},0)-1</f>
        <v>1</v>
      </c>
      <c r="K2230" s="21" t="str">
        <f t="shared" si="285"/>
        <v>历史</v>
      </c>
      <c r="L2230" s="26" t="s">
        <v>2980</v>
      </c>
      <c r="M2230" s="23"/>
      <c r="N2230" s="23"/>
      <c r="O2230" s="24" t="str">
        <f t="shared" si="287"/>
        <v xml:space="preserve">
  - 
    name:  四川保路运动
    title:  四川保路运动
    description: 
    koLyro: point
    koLyri:  just
    son: </v>
      </c>
      <c r="P2230" s="27" t="str">
        <f t="shared" si="286"/>
        <v xml:space="preserve">
            - 
              name:  四川保路运动
              title:  四川保路运动
              description: 
              koLyro: point
              koLyri:  just
              son: </v>
      </c>
    </row>
    <row r="2231" spans="1:16" ht="15" customHeight="1">
      <c r="A2231" s="20">
        <f t="shared" si="280"/>
        <v>5</v>
      </c>
      <c r="B2231" s="21" t="str">
        <f t="shared" si="281"/>
        <v>知识点</v>
      </c>
      <c r="C2231" s="21" t="str">
        <f t="shared" si="282"/>
        <v>辛亥革命</v>
      </c>
      <c r="D2231" s="21" t="str">
        <f>IFERROR(IF(I2231=1,INDEX( {"chinese","english","math","physics","chemistry","biology","politics","history","geography"},MATCH(C2231,{"语文","英语","数学","物理","化学","生物","政治","历史","地理"},0)),IF(I2231=2,INDEX(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2231,{"单项选择","阅读理解","信息匹配","完形填空","短文填空","单句填空","短文改错","单句改错","句型转换","翻译短语","翻译句子","词汇/短语及固搭","完成句子","听力"},0)),"")), "")</f>
        <v/>
      </c>
      <c r="E2231" s="21" t="str">
        <f t="shared" si="283"/>
        <v>知识点</v>
      </c>
      <c r="F2231" s="21" t="str">
        <f t="shared" si="284"/>
        <v>恰</v>
      </c>
      <c r="G2231" s="21" t="str">
        <f>INDEX( {"body","discipline","area","topic","point"},MATCH(E2231,{"知识体","知识域","知识区","知识主题","知识点"},0))</f>
        <v>point</v>
      </c>
      <c r="H2231" s="21" t="str">
        <f>INDEX( {"super","just","sub","infras"},MATCH(F2231,{"超","恰","亚","次"},0))</f>
        <v>just</v>
      </c>
      <c r="I2231" s="21">
        <f>MATCH(E2231,{"知识体","知识域","知识区","知识主题","知识点"},0)-1</f>
        <v>4</v>
      </c>
      <c r="J2231" s="21">
        <f>MATCH(F2231,{"超","恰","亚","次"},0)-1</f>
        <v>1</v>
      </c>
      <c r="K2231" s="21" t="str">
        <f t="shared" si="285"/>
        <v>历史</v>
      </c>
      <c r="L2231" s="26" t="s">
        <v>2981</v>
      </c>
      <c r="M2231" s="23"/>
      <c r="N2231" s="23"/>
      <c r="O2231" s="24" t="str">
        <f t="shared" si="287"/>
        <v xml:space="preserve">
  - 
    name:  辛亥革命
    title:  辛亥革命
    description: 
    koLyro: point
    koLyri:  just
    son: </v>
      </c>
      <c r="P2231" s="27" t="str">
        <f t="shared" si="286"/>
        <v xml:space="preserve">
            - 
              name:  辛亥革命
              title:  辛亥革命
              description: 
              koLyro: point
              koLyri:  just
              son: </v>
      </c>
    </row>
    <row r="2232" spans="1:16" ht="15" customHeight="1">
      <c r="A2232" s="20">
        <f t="shared" si="280"/>
        <v>5</v>
      </c>
      <c r="B2232" s="21" t="str">
        <f t="shared" si="281"/>
        <v>知识点</v>
      </c>
      <c r="C2232" s="21" t="str">
        <f t="shared" si="282"/>
        <v>中华民国成立</v>
      </c>
      <c r="D2232" s="21" t="str">
        <f>IFERROR(IF(I2232=1,INDEX( {"chinese","english","math","physics","chemistry","biology","politics","history","geography"},MATCH(C2232,{"语文","英语","数学","物理","化学","生物","政治","历史","地理"},0)),IF(I2232=2,INDEX(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2232,{"单项选择","阅读理解","信息匹配","完形填空","短文填空","单句填空","短文改错","单句改错","句型转换","翻译短语","翻译句子","词汇/短语及固搭","完成句子","听力"},0)),"")), "")</f>
        <v/>
      </c>
      <c r="E2232" s="21" t="str">
        <f t="shared" si="283"/>
        <v>知识点</v>
      </c>
      <c r="F2232" s="21" t="str">
        <f t="shared" si="284"/>
        <v>恰</v>
      </c>
      <c r="G2232" s="21" t="str">
        <f>INDEX( {"body","discipline","area","topic","point"},MATCH(E2232,{"知识体","知识域","知识区","知识主题","知识点"},0))</f>
        <v>point</v>
      </c>
      <c r="H2232" s="21" t="str">
        <f>INDEX( {"super","just","sub","infras"},MATCH(F2232,{"超","恰","亚","次"},0))</f>
        <v>just</v>
      </c>
      <c r="I2232" s="21">
        <f>MATCH(E2232,{"知识体","知识域","知识区","知识主题","知识点"},0)-1</f>
        <v>4</v>
      </c>
      <c r="J2232" s="21">
        <f>MATCH(F2232,{"超","恰","亚","次"},0)-1</f>
        <v>1</v>
      </c>
      <c r="K2232" s="21" t="str">
        <f t="shared" si="285"/>
        <v>历史</v>
      </c>
      <c r="L2232" s="26" t="s">
        <v>2982</v>
      </c>
      <c r="M2232" s="23"/>
      <c r="N2232" s="23"/>
      <c r="O2232" s="24" t="str">
        <f t="shared" si="287"/>
        <v xml:space="preserve">
  - 
    name:  中华民国成立
    title:  中华民国成立
    description: 
    koLyro: point
    koLyri:  just
    son: </v>
      </c>
      <c r="P2232" s="27" t="str">
        <f t="shared" si="286"/>
        <v xml:space="preserve">
            - 
              name:  中华民国成立
              title:  中华民国成立
              description: 
              koLyro: point
              koLyri:  just
              son: </v>
      </c>
    </row>
    <row r="2233" spans="1:16" ht="15" customHeight="1">
      <c r="A2233" s="20">
        <f t="shared" si="280"/>
        <v>5</v>
      </c>
      <c r="B2233" s="21" t="str">
        <f t="shared" si="281"/>
        <v>知识点</v>
      </c>
      <c r="C2233" s="21" t="str">
        <f t="shared" si="282"/>
        <v>《中华民国临时约法》颁布</v>
      </c>
      <c r="D2233" s="21" t="str">
        <f>IFERROR(IF(I2233=1,INDEX( {"chinese","english","math","physics","chemistry","biology","politics","history","geography"},MATCH(C2233,{"语文","英语","数学","物理","化学","生物","政治","历史","地理"},0)),IF(I2233=2,INDEX(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2233,{"单项选择","阅读理解","信息匹配","完形填空","短文填空","单句填空","短文改错","单句改错","句型转换","翻译短语","翻译句子","词汇/短语及固搭","完成句子","听力"},0)),"")), "")</f>
        <v/>
      </c>
      <c r="E2233" s="21" t="str">
        <f t="shared" si="283"/>
        <v>知识点</v>
      </c>
      <c r="F2233" s="21" t="str">
        <f t="shared" si="284"/>
        <v>恰</v>
      </c>
      <c r="G2233" s="21" t="str">
        <f>INDEX( {"body","discipline","area","topic","point"},MATCH(E2233,{"知识体","知识域","知识区","知识主题","知识点"},0))</f>
        <v>point</v>
      </c>
      <c r="H2233" s="21" t="str">
        <f>INDEX( {"super","just","sub","infras"},MATCH(F2233,{"超","恰","亚","次"},0))</f>
        <v>just</v>
      </c>
      <c r="I2233" s="21">
        <f>MATCH(E2233,{"知识体","知识域","知识区","知识主题","知识点"},0)-1</f>
        <v>4</v>
      </c>
      <c r="J2233" s="21">
        <f>MATCH(F2233,{"超","恰","亚","次"},0)-1</f>
        <v>1</v>
      </c>
      <c r="K2233" s="21" t="str">
        <f t="shared" si="285"/>
        <v>历史</v>
      </c>
      <c r="L2233" s="26" t="s">
        <v>2983</v>
      </c>
      <c r="M2233" s="23"/>
      <c r="N2233" s="23"/>
      <c r="O2233" s="24" t="str">
        <f t="shared" si="287"/>
        <v xml:space="preserve">
  - 
    name:  《中华民国临时约法》颁布
    title:  《中华民国临时约法》颁布
    description: 
    koLyro: point
    koLyri:  just
    son: </v>
      </c>
      <c r="P2233" s="27" t="str">
        <f t="shared" si="286"/>
        <v xml:space="preserve">
            - 
              name:  《中华民国临时约法》颁布
              title:  《中华民国临时约法》颁布
              description: 
              koLyro: point
              koLyri:  just
              son: </v>
      </c>
    </row>
    <row r="2234" spans="1:16" ht="15" customHeight="1">
      <c r="A2234" s="20">
        <f t="shared" si="280"/>
        <v>5</v>
      </c>
      <c r="B2234" s="21" t="str">
        <f t="shared" si="281"/>
        <v>知识点</v>
      </c>
      <c r="C2234" s="21" t="str">
        <f t="shared" si="282"/>
        <v>袁世凯窃取革命果实</v>
      </c>
      <c r="D2234" s="21" t="str">
        <f>IFERROR(IF(I2234=1,INDEX( {"chinese","english","math","physics","chemistry","biology","politics","history","geography"},MATCH(C2234,{"语文","英语","数学","物理","化学","生物","政治","历史","地理"},0)),IF(I2234=2,INDEX(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2234,{"单项选择","阅读理解","信息匹配","完形填空","短文填空","单句填空","短文改错","单句改错","句型转换","翻译短语","翻译句子","词汇/短语及固搭","完成句子","听力"},0)),"")), "")</f>
        <v/>
      </c>
      <c r="E2234" s="21" t="str">
        <f t="shared" si="283"/>
        <v>知识点</v>
      </c>
      <c r="F2234" s="21" t="str">
        <f t="shared" si="284"/>
        <v>恰</v>
      </c>
      <c r="G2234" s="21" t="str">
        <f>INDEX( {"body","discipline","area","topic","point"},MATCH(E2234,{"知识体","知识域","知识区","知识主题","知识点"},0))</f>
        <v>point</v>
      </c>
      <c r="H2234" s="21" t="str">
        <f>INDEX( {"super","just","sub","infras"},MATCH(F2234,{"超","恰","亚","次"},0))</f>
        <v>just</v>
      </c>
      <c r="I2234" s="21">
        <f>MATCH(E2234,{"知识体","知识域","知识区","知识主题","知识点"},0)-1</f>
        <v>4</v>
      </c>
      <c r="J2234" s="21">
        <f>MATCH(F2234,{"超","恰","亚","次"},0)-1</f>
        <v>1</v>
      </c>
      <c r="K2234" s="21" t="str">
        <f t="shared" si="285"/>
        <v>历史</v>
      </c>
      <c r="L2234" s="26" t="s">
        <v>2984</v>
      </c>
      <c r="M2234" s="23"/>
      <c r="N2234" s="23"/>
      <c r="O2234" s="24" t="str">
        <f t="shared" si="287"/>
        <v xml:space="preserve">
  - 
    name:  袁世凯窃取革命果实
    title:  袁世凯窃取革命果实
    description: 
    koLyro: point
    koLyri:  just
    son: </v>
      </c>
      <c r="P2234" s="27" t="str">
        <f t="shared" si="286"/>
        <v xml:space="preserve">
            - 
              name:  袁世凯窃取革命果实
              title:  袁世凯窃取革命果实
              description: 
              koLyro: point
              koLyri:  just
              son: </v>
      </c>
    </row>
    <row r="2235" spans="1:16" ht="15" customHeight="1">
      <c r="A2235" s="20">
        <f t="shared" si="280"/>
        <v>5</v>
      </c>
      <c r="B2235" s="21" t="str">
        <f t="shared" si="281"/>
        <v>知识点</v>
      </c>
      <c r="C2235" s="21" t="str">
        <f t="shared" si="282"/>
        <v>对辛亥革命的评价</v>
      </c>
      <c r="D2235" s="21" t="str">
        <f>IFERROR(IF(I2235=1,INDEX( {"chinese","english","math","physics","chemistry","biology","politics","history","geography"},MATCH(C2235,{"语文","英语","数学","物理","化学","生物","政治","历史","地理"},0)),IF(I2235=2,INDEX(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2235,{"单项选择","阅读理解","信息匹配","完形填空","短文填空","单句填空","短文改错","单句改错","句型转换","翻译短语","翻译句子","词汇/短语及固搭","完成句子","听力"},0)),"")), "")</f>
        <v/>
      </c>
      <c r="E2235" s="21" t="str">
        <f t="shared" si="283"/>
        <v>知识点</v>
      </c>
      <c r="F2235" s="21" t="str">
        <f t="shared" si="284"/>
        <v>恰</v>
      </c>
      <c r="G2235" s="21" t="str">
        <f>INDEX( {"body","discipline","area","topic","point"},MATCH(E2235,{"知识体","知识域","知识区","知识主题","知识点"},0))</f>
        <v>point</v>
      </c>
      <c r="H2235" s="21" t="str">
        <f>INDEX( {"super","just","sub","infras"},MATCH(F2235,{"超","恰","亚","次"},0))</f>
        <v>just</v>
      </c>
      <c r="I2235" s="21">
        <f>MATCH(E2235,{"知识体","知识域","知识区","知识主题","知识点"},0)-1</f>
        <v>4</v>
      </c>
      <c r="J2235" s="21">
        <f>MATCH(F2235,{"超","恰","亚","次"},0)-1</f>
        <v>1</v>
      </c>
      <c r="K2235" s="21" t="str">
        <f t="shared" si="285"/>
        <v>历史</v>
      </c>
      <c r="L2235" s="26" t="s">
        <v>2985</v>
      </c>
      <c r="M2235" s="23"/>
      <c r="N2235" s="23"/>
      <c r="O2235" s="24" t="str">
        <f t="shared" si="287"/>
        <v xml:space="preserve">
  - 
    name:  对辛亥革命的评价
    title:  对辛亥革命的评价
    description: 
    koLyro: point
    koLyri:  just
    son: </v>
      </c>
      <c r="P2235" s="27" t="str">
        <f t="shared" si="286"/>
        <v xml:space="preserve">
            - 
              name:  对辛亥革命的评价
              title:  对辛亥革命的评价
              description: 
              koLyro: point
              koLyri:  just
              son: </v>
      </c>
    </row>
    <row r="2236" spans="1:16" ht="15" customHeight="1">
      <c r="A2236" s="20">
        <f t="shared" si="280"/>
        <v>4</v>
      </c>
      <c r="B2236" s="21" t="str">
        <f t="shared" si="281"/>
        <v>知识主题</v>
      </c>
      <c r="C2236" s="21" t="str">
        <f t="shared" si="282"/>
        <v>16 新民主主义革命的崛起</v>
      </c>
      <c r="D2236" s="21" t="str">
        <f>IFERROR(IF(I2236=1,INDEX( {"chinese","english","math","physics","chemistry","biology","politics","history","geography"},MATCH(C2236,{"语文","英语","数学","物理","化学","生物","政治","历史","地理"},0)),IF(I2236=2,INDEX(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2236,{"单项选择","阅读理解","信息匹配","完形填空","短文填空","单句填空","短文改错","单句改错","句型转换","翻译短语","翻译句子","词汇/短语及固搭","完成句子","听力"},0)),"")), "")</f>
        <v/>
      </c>
      <c r="E2236" s="21" t="str">
        <f t="shared" si="283"/>
        <v>知识主题</v>
      </c>
      <c r="F2236" s="21" t="str">
        <f t="shared" si="284"/>
        <v>恰</v>
      </c>
      <c r="G2236" s="21" t="str">
        <f>INDEX( {"body","discipline","area","topic","point"},MATCH(E2236,{"知识体","知识域","知识区","知识主题","知识点"},0))</f>
        <v>topic</v>
      </c>
      <c r="H2236" s="21" t="str">
        <f>INDEX( {"super","just","sub","infras"},MATCH(F2236,{"超","恰","亚","次"},0))</f>
        <v>just</v>
      </c>
      <c r="I2236" s="21">
        <f>MATCH(E2236,{"知识体","知识域","知识区","知识主题","知识点"},0)-1</f>
        <v>3</v>
      </c>
      <c r="J2236" s="21">
        <f>MATCH(F2236,{"超","恰","亚","次"},0)-1</f>
        <v>1</v>
      </c>
      <c r="K2236" s="21" t="str">
        <f t="shared" si="285"/>
        <v>历史</v>
      </c>
      <c r="L2236" s="26" t="s">
        <v>2986</v>
      </c>
      <c r="M2236" s="23"/>
      <c r="N2236" s="23"/>
      <c r="O2236" s="24" t="str">
        <f t="shared" si="287"/>
        <v xml:space="preserve">
  - 
    name:  16 新民主主义革命的崛起
    title:  16 新民主主义革命的崛起
    description: 
    koLyro: topic
    koLyri:  just
    son: </v>
      </c>
      <c r="P2236" s="27" t="str">
        <f t="shared" si="286"/>
        <v xml:space="preserve">
          - 
            name:  16 新民主主义革命的崛起
            title:  16 新民主主义革命的崛起
            description: 
            koLyro: topic
            koLyri:  just
            son: </v>
      </c>
    </row>
    <row r="2237" spans="1:16" ht="15" customHeight="1">
      <c r="A2237" s="20">
        <f t="shared" si="280"/>
        <v>5</v>
      </c>
      <c r="B2237" s="21" t="str">
        <f t="shared" si="281"/>
        <v>知识点</v>
      </c>
      <c r="C2237" s="21" t="str">
        <f t="shared" si="282"/>
        <v>五四运动</v>
      </c>
      <c r="D2237" s="21" t="str">
        <f>IFERROR(IF(I2237=1,INDEX( {"chinese","english","math","physics","chemistry","biology","politics","history","geography"},MATCH(C2237,{"语文","英语","数学","物理","化学","生物","政治","历史","地理"},0)),IF(I2237=2,INDEX(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2237,{"单项选择","阅读理解","信息匹配","完形填空","短文填空","单句填空","短文改错","单句改错","句型转换","翻译短语","翻译句子","词汇/短语及固搭","完成句子","听力"},0)),"")), "")</f>
        <v/>
      </c>
      <c r="E2237" s="21" t="str">
        <f t="shared" si="283"/>
        <v>知识点</v>
      </c>
      <c r="F2237" s="21" t="str">
        <f t="shared" si="284"/>
        <v>恰</v>
      </c>
      <c r="G2237" s="21" t="str">
        <f>INDEX( {"body","discipline","area","topic","point"},MATCH(E2237,{"知识体","知识域","知识区","知识主题","知识点"},0))</f>
        <v>point</v>
      </c>
      <c r="H2237" s="21" t="str">
        <f>INDEX( {"super","just","sub","infras"},MATCH(F2237,{"超","恰","亚","次"},0))</f>
        <v>just</v>
      </c>
      <c r="I2237" s="21">
        <f>MATCH(E2237,{"知识体","知识域","知识区","知识主题","知识点"},0)-1</f>
        <v>4</v>
      </c>
      <c r="J2237" s="21">
        <f>MATCH(F2237,{"超","恰","亚","次"},0)-1</f>
        <v>1</v>
      </c>
      <c r="K2237" s="21" t="str">
        <f t="shared" si="285"/>
        <v>历史</v>
      </c>
      <c r="L2237" s="26" t="s">
        <v>2987</v>
      </c>
      <c r="M2237" s="23"/>
      <c r="N2237" s="23"/>
      <c r="O2237" s="24" t="str">
        <f t="shared" si="287"/>
        <v xml:space="preserve">
  - 
    name:  五四运动
    title:  五四运动
    description: 
    koLyro: point
    koLyri:  just
    son: </v>
      </c>
      <c r="P2237" s="27" t="str">
        <f t="shared" si="286"/>
        <v xml:space="preserve">
            - 
              name:  五四运动
              title:  五四运动
              description: 
              koLyro: point
              koLyri:  just
              son: </v>
      </c>
    </row>
    <row r="2238" spans="1:16" ht="15" customHeight="1">
      <c r="A2238" s="20">
        <f t="shared" si="280"/>
        <v>5</v>
      </c>
      <c r="B2238" s="21" t="str">
        <f t="shared" si="281"/>
        <v>知识点</v>
      </c>
      <c r="C2238" s="21" t="str">
        <f t="shared" si="282"/>
        <v>中国共产党的诞生</v>
      </c>
      <c r="D2238" s="21" t="str">
        <f>IFERROR(IF(I2238=1,INDEX( {"chinese","english","math","physics","chemistry","biology","politics","history","geography"},MATCH(C2238,{"语文","英语","数学","物理","化学","生物","政治","历史","地理"},0)),IF(I2238=2,INDEX(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2238,{"单项选择","阅读理解","信息匹配","完形填空","短文填空","单句填空","短文改错","单句改错","句型转换","翻译短语","翻译句子","词汇/短语及固搭","完成句子","听力"},0)),"")), "")</f>
        <v/>
      </c>
      <c r="E2238" s="21" t="str">
        <f t="shared" si="283"/>
        <v>知识点</v>
      </c>
      <c r="F2238" s="21" t="str">
        <f t="shared" si="284"/>
        <v>恰</v>
      </c>
      <c r="G2238" s="21" t="str">
        <f>INDEX( {"body","discipline","area","topic","point"},MATCH(E2238,{"知识体","知识域","知识区","知识主题","知识点"},0))</f>
        <v>point</v>
      </c>
      <c r="H2238" s="21" t="str">
        <f>INDEX( {"super","just","sub","infras"},MATCH(F2238,{"超","恰","亚","次"},0))</f>
        <v>just</v>
      </c>
      <c r="I2238" s="21">
        <f>MATCH(E2238,{"知识体","知识域","知识区","知识主题","知识点"},0)-1</f>
        <v>4</v>
      </c>
      <c r="J2238" s="21">
        <f>MATCH(F2238,{"超","恰","亚","次"},0)-1</f>
        <v>1</v>
      </c>
      <c r="K2238" s="21" t="str">
        <f t="shared" si="285"/>
        <v>历史</v>
      </c>
      <c r="L2238" s="26" t="s">
        <v>2988</v>
      </c>
      <c r="M2238" s="23"/>
      <c r="N2238" s="23"/>
      <c r="O2238" s="24" t="str">
        <f t="shared" si="287"/>
        <v xml:space="preserve">
  - 
    name:  中国共产党的诞生
    title:  中国共产党的诞生
    description: 
    koLyro: point
    koLyri:  just
    son: </v>
      </c>
      <c r="P2238" s="27" t="str">
        <f t="shared" si="286"/>
        <v xml:space="preserve">
            - 
              name:  中国共产党的诞生
              title:  中国共产党的诞生
              description: 
              koLyro: point
              koLyri:  just
              son: </v>
      </c>
    </row>
    <row r="2239" spans="1:16" ht="15" customHeight="1">
      <c r="A2239" s="20">
        <f t="shared" si="280"/>
        <v>6</v>
      </c>
      <c r="B2239" s="21" t="str">
        <f t="shared" si="281"/>
        <v>知识亚点</v>
      </c>
      <c r="C2239" s="21" t="str">
        <f t="shared" si="282"/>
        <v>中共一大</v>
      </c>
      <c r="D2239" s="21" t="str">
        <f>IFERROR(IF(I2239=1,INDEX( {"chinese","english","math","physics","chemistry","biology","politics","history","geography"},MATCH(C2239,{"语文","英语","数学","物理","化学","生物","政治","历史","地理"},0)),IF(I2239=2,INDEX(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2239,{"单项选择","阅读理解","信息匹配","完形填空","短文填空","单句填空","短文改错","单句改错","句型转换","翻译短语","翻译句子","词汇/短语及固搭","完成句子","听力"},0)),"")), "")</f>
        <v/>
      </c>
      <c r="E2239" s="21" t="str">
        <f t="shared" si="283"/>
        <v>知识点</v>
      </c>
      <c r="F2239" s="21" t="str">
        <f t="shared" si="284"/>
        <v>亚</v>
      </c>
      <c r="G2239" s="21" t="str">
        <f>INDEX( {"body","discipline","area","topic","point"},MATCH(E2239,{"知识体","知识域","知识区","知识主题","知识点"},0))</f>
        <v>point</v>
      </c>
      <c r="H2239" s="21" t="str">
        <f>INDEX( {"super","just","sub","infras"},MATCH(F2239,{"超","恰","亚","次"},0))</f>
        <v>sub</v>
      </c>
      <c r="I2239" s="21">
        <f>MATCH(E2239,{"知识体","知识域","知识区","知识主题","知识点"},0)-1</f>
        <v>4</v>
      </c>
      <c r="J2239" s="21">
        <f>MATCH(F2239,{"超","恰","亚","次"},0)-1</f>
        <v>2</v>
      </c>
      <c r="K2239" s="21" t="str">
        <f t="shared" si="285"/>
        <v>历史</v>
      </c>
      <c r="L2239" s="26" t="s">
        <v>2989</v>
      </c>
      <c r="M2239" s="23"/>
      <c r="N2239" s="23"/>
      <c r="O2239" s="24" t="str">
        <f t="shared" si="287"/>
        <v xml:space="preserve">
  - 
    name:  中共一大
    title:  中共一大
    description: 
    koLyro: point
    koLyri:  sub
    son: </v>
      </c>
      <c r="P2239" s="27" t="str">
        <f t="shared" si="286"/>
        <v xml:space="preserve">
              - 
                name:  中共一大
                title:  中共一大
                description: 
                koLyro: point
                koLyri:  sub
                son: </v>
      </c>
    </row>
    <row r="2240" spans="1:16" ht="15" customHeight="1">
      <c r="A2240" s="20">
        <f t="shared" si="280"/>
        <v>5</v>
      </c>
      <c r="B2240" s="21" t="str">
        <f t="shared" si="281"/>
        <v>知识点</v>
      </c>
      <c r="C2240" s="21" t="str">
        <f t="shared" si="282"/>
        <v>第一次国共合作</v>
      </c>
      <c r="D2240" s="21" t="str">
        <f>IFERROR(IF(I2240=1,INDEX( {"chinese","english","math","physics","chemistry","biology","politics","history","geography"},MATCH(C2240,{"语文","英语","数学","物理","化学","生物","政治","历史","地理"},0)),IF(I2240=2,INDEX(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2240,{"单项选择","阅读理解","信息匹配","完形填空","短文填空","单句填空","短文改错","单句改错","句型转换","翻译短语","翻译句子","词汇/短语及固搭","完成句子","听力"},0)),"")), "")</f>
        <v/>
      </c>
      <c r="E2240" s="21" t="str">
        <f t="shared" si="283"/>
        <v>知识点</v>
      </c>
      <c r="F2240" s="21" t="str">
        <f t="shared" si="284"/>
        <v>恰</v>
      </c>
      <c r="G2240" s="21" t="str">
        <f>INDEX( {"body","discipline","area","topic","point"},MATCH(E2240,{"知识体","知识域","知识区","知识主题","知识点"},0))</f>
        <v>point</v>
      </c>
      <c r="H2240" s="21" t="str">
        <f>INDEX( {"super","just","sub","infras"},MATCH(F2240,{"超","恰","亚","次"},0))</f>
        <v>just</v>
      </c>
      <c r="I2240" s="21">
        <f>MATCH(E2240,{"知识体","知识域","知识区","知识主题","知识点"},0)-1</f>
        <v>4</v>
      </c>
      <c r="J2240" s="21">
        <f>MATCH(F2240,{"超","恰","亚","次"},0)-1</f>
        <v>1</v>
      </c>
      <c r="K2240" s="21" t="str">
        <f t="shared" si="285"/>
        <v>历史</v>
      </c>
      <c r="L2240" s="26" t="s">
        <v>2990</v>
      </c>
      <c r="M2240" s="23"/>
      <c r="N2240" s="23"/>
      <c r="O2240" s="24" t="str">
        <f t="shared" si="287"/>
        <v xml:space="preserve">
  - 
    name:  第一次国共合作
    title:  第一次国共合作
    description: 
    koLyro: point
    koLyri:  just
    son: </v>
      </c>
      <c r="P2240" s="27" t="str">
        <f t="shared" si="286"/>
        <v xml:space="preserve">
            - 
              name:  第一次国共合作
              title:  第一次国共合作
              description: 
              koLyro: point
              koLyri:  just
              son: </v>
      </c>
    </row>
    <row r="2241" spans="1:16" ht="15" customHeight="1">
      <c r="A2241" s="20">
        <f t="shared" si="280"/>
        <v>6</v>
      </c>
      <c r="B2241" s="21" t="str">
        <f t="shared" si="281"/>
        <v>知识亚点</v>
      </c>
      <c r="C2241" s="21" t="str">
        <f t="shared" si="282"/>
        <v>国民党一大</v>
      </c>
      <c r="D2241" s="21" t="str">
        <f>IFERROR(IF(I2241=1,INDEX( {"chinese","english","math","physics","chemistry","biology","politics","history","geography"},MATCH(C2241,{"语文","英语","数学","物理","化学","生物","政治","历史","地理"},0)),IF(I2241=2,INDEX(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2241,{"单项选择","阅读理解","信息匹配","完形填空","短文填空","单句填空","短文改错","单句改错","句型转换","翻译短语","翻译句子","词汇/短语及固搭","完成句子","听力"},0)),"")), "")</f>
        <v/>
      </c>
      <c r="E2241" s="21" t="str">
        <f t="shared" si="283"/>
        <v>知识点</v>
      </c>
      <c r="F2241" s="21" t="str">
        <f t="shared" si="284"/>
        <v>亚</v>
      </c>
      <c r="G2241" s="21" t="str">
        <f>INDEX( {"body","discipline","area","topic","point"},MATCH(E2241,{"知识体","知识域","知识区","知识主题","知识点"},0))</f>
        <v>point</v>
      </c>
      <c r="H2241" s="21" t="str">
        <f>INDEX( {"super","just","sub","infras"},MATCH(F2241,{"超","恰","亚","次"},0))</f>
        <v>sub</v>
      </c>
      <c r="I2241" s="21">
        <f>MATCH(E2241,{"知识体","知识域","知识区","知识主题","知识点"},0)-1</f>
        <v>4</v>
      </c>
      <c r="J2241" s="21">
        <f>MATCH(F2241,{"超","恰","亚","次"},0)-1</f>
        <v>2</v>
      </c>
      <c r="K2241" s="21" t="str">
        <f t="shared" si="285"/>
        <v>历史</v>
      </c>
      <c r="L2241" s="26" t="s">
        <v>2991</v>
      </c>
      <c r="M2241" s="23"/>
      <c r="N2241" s="23"/>
      <c r="O2241" s="24" t="str">
        <f t="shared" si="287"/>
        <v xml:space="preserve">
  - 
    name:  国民党一大
    title:  国民党一大
    description: 
    koLyro: point
    koLyri:  sub
    son: </v>
      </c>
      <c r="P2241" s="27" t="str">
        <f t="shared" si="286"/>
        <v xml:space="preserve">
              - 
                name:  国民党一大
                title:  国民党一大
                description: 
                koLyro: point
                koLyri:  sub
                son: </v>
      </c>
    </row>
    <row r="2242" spans="1:16" ht="15" customHeight="1">
      <c r="A2242" s="20">
        <f t="shared" si="280"/>
        <v>5</v>
      </c>
      <c r="B2242" s="21" t="str">
        <f t="shared" si="281"/>
        <v>知识点</v>
      </c>
      <c r="C2242" s="21" t="str">
        <f t="shared" si="282"/>
        <v>国民大革命</v>
      </c>
      <c r="D2242" s="21" t="str">
        <f>IFERROR(IF(I2242=1,INDEX( {"chinese","english","math","physics","chemistry","biology","politics","history","geography"},MATCH(C2242,{"语文","英语","数学","物理","化学","生物","政治","历史","地理"},0)),IF(I2242=2,INDEX(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2242,{"单项选择","阅读理解","信息匹配","完形填空","短文填空","单句填空","短文改错","单句改错","句型转换","翻译短语","翻译句子","词汇/短语及固搭","完成句子","听力"},0)),"")), "")</f>
        <v/>
      </c>
      <c r="E2242" s="21" t="str">
        <f t="shared" si="283"/>
        <v>知识点</v>
      </c>
      <c r="F2242" s="21" t="str">
        <f t="shared" si="284"/>
        <v>恰</v>
      </c>
      <c r="G2242" s="21" t="str">
        <f>INDEX( {"body","discipline","area","topic","point"},MATCH(E2242,{"知识体","知识域","知识区","知识主题","知识点"},0))</f>
        <v>point</v>
      </c>
      <c r="H2242" s="21" t="str">
        <f>INDEX( {"super","just","sub","infras"},MATCH(F2242,{"超","恰","亚","次"},0))</f>
        <v>just</v>
      </c>
      <c r="I2242" s="21">
        <f>MATCH(E2242,{"知识体","知识域","知识区","知识主题","知识点"},0)-1</f>
        <v>4</v>
      </c>
      <c r="J2242" s="21">
        <f>MATCH(F2242,{"超","恰","亚","次"},0)-1</f>
        <v>1</v>
      </c>
      <c r="K2242" s="21" t="str">
        <f t="shared" si="285"/>
        <v>历史</v>
      </c>
      <c r="L2242" s="26" t="s">
        <v>2992</v>
      </c>
      <c r="M2242" s="23"/>
      <c r="N2242" s="23"/>
      <c r="O2242" s="24" t="str">
        <f t="shared" si="287"/>
        <v xml:space="preserve">
  - 
    name:  国民大革命
    title:  国民大革命
    description: 
    koLyro: point
    koLyri:  just
    son: </v>
      </c>
      <c r="P2242" s="27" t="str">
        <f t="shared" si="286"/>
        <v xml:space="preserve">
            - 
              name:  国民大革命
              title:  国民大革命
              description: 
              koLyro: point
              koLyri:  just
              son: </v>
      </c>
    </row>
    <row r="2243" spans="1:16" ht="15" customHeight="1">
      <c r="A2243" s="20">
        <f t="shared" si="280"/>
        <v>6</v>
      </c>
      <c r="B2243" s="21" t="str">
        <f t="shared" si="281"/>
        <v>知识亚点</v>
      </c>
      <c r="C2243" s="21" t="str">
        <f t="shared" si="282"/>
        <v>北伐</v>
      </c>
      <c r="D2243" s="21" t="str">
        <f>IFERROR(IF(I2243=1,INDEX( {"chinese","english","math","physics","chemistry","biology","politics","history","geography"},MATCH(C2243,{"语文","英语","数学","物理","化学","生物","政治","历史","地理"},0)),IF(I2243=2,INDEX(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2243,{"单项选择","阅读理解","信息匹配","完形填空","短文填空","单句填空","短文改错","单句改错","句型转换","翻译短语","翻译句子","词汇/短语及固搭","完成句子","听力"},0)),"")), "")</f>
        <v/>
      </c>
      <c r="E2243" s="21" t="str">
        <f t="shared" si="283"/>
        <v>知识点</v>
      </c>
      <c r="F2243" s="21" t="str">
        <f t="shared" si="284"/>
        <v>亚</v>
      </c>
      <c r="G2243" s="21" t="str">
        <f>INDEX( {"body","discipline","area","topic","point"},MATCH(E2243,{"知识体","知识域","知识区","知识主题","知识点"},0))</f>
        <v>point</v>
      </c>
      <c r="H2243" s="21" t="str">
        <f>INDEX( {"super","just","sub","infras"},MATCH(F2243,{"超","恰","亚","次"},0))</f>
        <v>sub</v>
      </c>
      <c r="I2243" s="21">
        <f>MATCH(E2243,{"知识体","知识域","知识区","知识主题","知识点"},0)-1</f>
        <v>4</v>
      </c>
      <c r="J2243" s="21">
        <f>MATCH(F2243,{"超","恰","亚","次"},0)-1</f>
        <v>2</v>
      </c>
      <c r="K2243" s="21" t="str">
        <f t="shared" si="285"/>
        <v>历史</v>
      </c>
      <c r="L2243" s="26" t="s">
        <v>2993</v>
      </c>
      <c r="M2243" s="23"/>
      <c r="N2243" s="23"/>
      <c r="O2243" s="24" t="str">
        <f t="shared" si="287"/>
        <v xml:space="preserve">
  - 
    name:  北伐
    title:  北伐
    description: 
    koLyro: point
    koLyri:  sub
    son: </v>
      </c>
      <c r="P2243" s="27" t="str">
        <f t="shared" si="286"/>
        <v xml:space="preserve">
              - 
                name:  北伐
                title:  北伐
                description: 
                koLyro: point
                koLyri:  sub
                son: </v>
      </c>
    </row>
    <row r="2244" spans="1:16" ht="15" customHeight="1">
      <c r="A2244" s="20">
        <f t="shared" si="280"/>
        <v>5</v>
      </c>
      <c r="B2244" s="21" t="str">
        <f t="shared" si="281"/>
        <v>知识点</v>
      </c>
      <c r="C2244" s="21" t="str">
        <f t="shared" si="282"/>
        <v>国民大革命的失败</v>
      </c>
      <c r="D2244" s="21" t="str">
        <f>IFERROR(IF(I2244=1,INDEX( {"chinese","english","math","physics","chemistry","biology","politics","history","geography"},MATCH(C2244,{"语文","英语","数学","物理","化学","生物","政治","历史","地理"},0)),IF(I2244=2,INDEX(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2244,{"单项选择","阅读理解","信息匹配","完形填空","短文填空","单句填空","短文改错","单句改错","句型转换","翻译短语","翻译句子","词汇/短语及固搭","完成句子","听力"},0)),"")), "")</f>
        <v/>
      </c>
      <c r="E2244" s="21" t="str">
        <f t="shared" si="283"/>
        <v>知识点</v>
      </c>
      <c r="F2244" s="21" t="str">
        <f t="shared" si="284"/>
        <v>恰</v>
      </c>
      <c r="G2244" s="21" t="str">
        <f>INDEX( {"body","discipline","area","topic","point"},MATCH(E2244,{"知识体","知识域","知识区","知识主题","知识点"},0))</f>
        <v>point</v>
      </c>
      <c r="H2244" s="21" t="str">
        <f>INDEX( {"super","just","sub","infras"},MATCH(F2244,{"超","恰","亚","次"},0))</f>
        <v>just</v>
      </c>
      <c r="I2244" s="21">
        <f>MATCH(E2244,{"知识体","知识域","知识区","知识主题","知识点"},0)-1</f>
        <v>4</v>
      </c>
      <c r="J2244" s="21">
        <f>MATCH(F2244,{"超","恰","亚","次"},0)-1</f>
        <v>1</v>
      </c>
      <c r="K2244" s="21" t="str">
        <f t="shared" si="285"/>
        <v>历史</v>
      </c>
      <c r="L2244" s="26" t="s">
        <v>2994</v>
      </c>
      <c r="M2244" s="23"/>
      <c r="N2244" s="23"/>
      <c r="O2244" s="24" t="str">
        <f t="shared" si="287"/>
        <v xml:space="preserve">
  - 
    name:  国民大革命的失败
    title:  国民大革命的失败
    description: 
    koLyro: point
    koLyri:  just
    son: </v>
      </c>
      <c r="P2244" s="27" t="str">
        <f t="shared" si="286"/>
        <v xml:space="preserve">
            - 
              name:  国民大革命的失败
              title:  国民大革命的失败
              description: 
              koLyro: point
              koLyri:  just
              son: </v>
      </c>
    </row>
    <row r="2245" spans="1:16" ht="15" customHeight="1">
      <c r="A2245" s="20">
        <f t="shared" ref="A2245:A2308" si="288">IFERROR(FIND("├",L2245),0)</f>
        <v>6</v>
      </c>
      <c r="B2245" s="21" t="str">
        <f t="shared" ref="B2245:B2308" si="289">MID(L2245,FIND("«",L2245)+1,FIND("»",L2245)-FIND("«",L2245)-1)</f>
        <v>知识亚点</v>
      </c>
      <c r="C2245" s="21" t="str">
        <f t="shared" ref="C2245:C2308" si="290">RIGHT(L2245,LEN(L2245)-FIND("»",L2245))</f>
        <v>四一二政变</v>
      </c>
      <c r="D2245" s="21" t="str">
        <f>IFERROR(IF(I2245=1,INDEX( {"chinese","english","math","physics","chemistry","biology","politics","history","geography"},MATCH(C2245,{"语文","英语","数学","物理","化学","生物","政治","历史","地理"},0)),IF(I2245=2,INDEX(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2245,{"单项选择","阅读理解","信息匹配","完形填空","短文填空","单句填空","短文改错","单句改错","句型转换","翻译短语","翻译句子","词汇/短语及固搭","完成句子","听力"},0)),"")), "")</f>
        <v/>
      </c>
      <c r="E2245" s="21" t="str">
        <f t="shared" ref="E2245:E2308" si="291">SUBSTITUTE(SUBSTITUTE(SUBSTITUTE(SUBSTITUTE(B2245,"超",""),"恰",""),"亚",""),"次","")</f>
        <v>知识点</v>
      </c>
      <c r="F2245" s="21" t="str">
        <f t="shared" ref="F2245:F2308" si="292">IF(IFERROR(FIND("超",B2245),-1)&gt;0,"超",  IF(IFERROR(FIND("亚",B2245),-1)&gt;0,"亚",   IF(IFERROR(FIND("次",B2245),-1)&gt;0,"次",    "恰"  )))</f>
        <v>亚</v>
      </c>
      <c r="G2245" s="21" t="str">
        <f>INDEX( {"body","discipline","area","topic","point"},MATCH(E2245,{"知识体","知识域","知识区","知识主题","知识点"},0))</f>
        <v>point</v>
      </c>
      <c r="H2245" s="21" t="str">
        <f>INDEX( {"super","just","sub","infras"},MATCH(F2245,{"超","恰","亚","次"},0))</f>
        <v>sub</v>
      </c>
      <c r="I2245" s="21">
        <f>MATCH(E2245,{"知识体","知识域","知识区","知识主题","知识点"},0)-1</f>
        <v>4</v>
      </c>
      <c r="J2245" s="21">
        <f>MATCH(F2245,{"超","恰","亚","次"},0)-1</f>
        <v>2</v>
      </c>
      <c r="K2245" s="21" t="str">
        <f t="shared" ref="K2245:K2308" si="293">IF(I2245=0,"",IF(I2245=1,C2245,K2244))</f>
        <v>历史</v>
      </c>
      <c r="L2245" s="26" t="s">
        <v>2995</v>
      </c>
      <c r="M2245" s="23"/>
      <c r="N2245" s="23"/>
      <c r="O2245" s="24" t="str">
        <f t="shared" si="287"/>
        <v xml:space="preserve">
  - 
    name:  四一二政变
    title:  四一二政变
    description: 
    koLyro: point
    koLyri:  sub
    son: </v>
      </c>
      <c r="P2245" s="27" t="str">
        <f t="shared" ref="P2245:P2308" si="294">SUBSTITUTE(O2245,CHAR(10),CHAR(10)&amp;REPT("  ",A2245))</f>
        <v xml:space="preserve">
              - 
                name:  四一二政变
                title:  四一二政变
                description: 
                koLyro: point
                koLyri:  sub
                son: </v>
      </c>
    </row>
    <row r="2246" spans="1:16" ht="15" customHeight="1">
      <c r="A2246" s="20">
        <f t="shared" si="288"/>
        <v>6</v>
      </c>
      <c r="B2246" s="21" t="str">
        <f t="shared" si="289"/>
        <v>知识亚点</v>
      </c>
      <c r="C2246" s="21" t="str">
        <f t="shared" si="290"/>
        <v>七一五政变</v>
      </c>
      <c r="D2246" s="21" t="str">
        <f>IFERROR(IF(I2246=1,INDEX( {"chinese","english","math","physics","chemistry","biology","politics","history","geography"},MATCH(C2246,{"语文","英语","数学","物理","化学","生物","政治","历史","地理"},0)),IF(I2246=2,INDEX(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2246,{"单项选择","阅读理解","信息匹配","完形填空","短文填空","单句填空","短文改错","单句改错","句型转换","翻译短语","翻译句子","词汇/短语及固搭","完成句子","听力"},0)),"")), "")</f>
        <v/>
      </c>
      <c r="E2246" s="21" t="str">
        <f t="shared" si="291"/>
        <v>知识点</v>
      </c>
      <c r="F2246" s="21" t="str">
        <f t="shared" si="292"/>
        <v>亚</v>
      </c>
      <c r="G2246" s="21" t="str">
        <f>INDEX( {"body","discipline","area","topic","point"},MATCH(E2246,{"知识体","知识域","知识区","知识主题","知识点"},0))</f>
        <v>point</v>
      </c>
      <c r="H2246" s="21" t="str">
        <f>INDEX( {"super","just","sub","infras"},MATCH(F2246,{"超","恰","亚","次"},0))</f>
        <v>sub</v>
      </c>
      <c r="I2246" s="21">
        <f>MATCH(E2246,{"知识体","知识域","知识区","知识主题","知识点"},0)-1</f>
        <v>4</v>
      </c>
      <c r="J2246" s="21">
        <f>MATCH(F2246,{"超","恰","亚","次"},0)-1</f>
        <v>2</v>
      </c>
      <c r="K2246" s="21" t="str">
        <f t="shared" si="293"/>
        <v>历史</v>
      </c>
      <c r="L2246" s="26" t="s">
        <v>2996</v>
      </c>
      <c r="M2246" s="23"/>
      <c r="N2246" s="23"/>
      <c r="O2246" s="24" t="str">
        <f t="shared" si="287"/>
        <v xml:space="preserve">
  - 
    name:  七一五政变
    title:  七一五政变
    description: 
    koLyro: point
    koLyri:  sub
    son: </v>
      </c>
      <c r="P2246" s="27" t="str">
        <f t="shared" si="294"/>
        <v xml:space="preserve">
              - 
                name:  七一五政变
                title:  七一五政变
                description: 
                koLyro: point
                koLyri:  sub
                son: </v>
      </c>
    </row>
    <row r="2247" spans="1:16" ht="15" customHeight="1">
      <c r="A2247" s="20">
        <f t="shared" si="288"/>
        <v>5</v>
      </c>
      <c r="B2247" s="21" t="str">
        <f t="shared" si="289"/>
        <v>知识点</v>
      </c>
      <c r="C2247" s="21" t="str">
        <f t="shared" si="290"/>
        <v>宁汉合流</v>
      </c>
      <c r="D2247" s="21" t="str">
        <f>IFERROR(IF(I2247=1,INDEX( {"chinese","english","math","physics","chemistry","biology","politics","history","geography"},MATCH(C2247,{"语文","英语","数学","物理","化学","生物","政治","历史","地理"},0)),IF(I2247=2,INDEX(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2247,{"单项选择","阅读理解","信息匹配","完形填空","短文填空","单句填空","短文改错","单句改错","句型转换","翻译短语","翻译句子","词汇/短语及固搭","完成句子","听力"},0)),"")), "")</f>
        <v/>
      </c>
      <c r="E2247" s="21" t="str">
        <f t="shared" si="291"/>
        <v>知识点</v>
      </c>
      <c r="F2247" s="21" t="str">
        <f t="shared" si="292"/>
        <v>恰</v>
      </c>
      <c r="G2247" s="21" t="str">
        <f>INDEX( {"body","discipline","area","topic","point"},MATCH(E2247,{"知识体","知识域","知识区","知识主题","知识点"},0))</f>
        <v>point</v>
      </c>
      <c r="H2247" s="21" t="str">
        <f>INDEX( {"super","just","sub","infras"},MATCH(F2247,{"超","恰","亚","次"},0))</f>
        <v>just</v>
      </c>
      <c r="I2247" s="21">
        <f>MATCH(E2247,{"知识体","知识域","知识区","知识主题","知识点"},0)-1</f>
        <v>4</v>
      </c>
      <c r="J2247" s="21">
        <f>MATCH(F2247,{"超","恰","亚","次"},0)-1</f>
        <v>1</v>
      </c>
      <c r="K2247" s="21" t="str">
        <f t="shared" si="293"/>
        <v>历史</v>
      </c>
      <c r="L2247" s="26" t="s">
        <v>2997</v>
      </c>
      <c r="M2247" s="23"/>
      <c r="N2247" s="23"/>
      <c r="O2247" s="24" t="str">
        <f t="shared" si="287"/>
        <v xml:space="preserve">
  - 
    name:  宁汉合流
    title:  宁汉合流
    description: 
    koLyro: point
    koLyri:  just
    son: </v>
      </c>
      <c r="P2247" s="27" t="str">
        <f t="shared" si="294"/>
        <v xml:space="preserve">
            - 
              name:  宁汉合流
              title:  宁汉合流
              description: 
              koLyro: point
              koLyri:  just
              son: </v>
      </c>
    </row>
    <row r="2248" spans="1:16" ht="15" customHeight="1">
      <c r="A2248" s="20">
        <f t="shared" si="288"/>
        <v>5</v>
      </c>
      <c r="B2248" s="21" t="str">
        <f t="shared" si="289"/>
        <v>知识点</v>
      </c>
      <c r="C2248" s="21" t="str">
        <f t="shared" si="290"/>
        <v>国民大革命的意义</v>
      </c>
      <c r="D2248" s="21" t="str">
        <f>IFERROR(IF(I2248=1,INDEX( {"chinese","english","math","physics","chemistry","biology","politics","history","geography"},MATCH(C2248,{"语文","英语","数学","物理","化学","生物","政治","历史","地理"},0)),IF(I2248=2,INDEX(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2248,{"单项选择","阅读理解","信息匹配","完形填空","短文填空","单句填空","短文改错","单句改错","句型转换","翻译短语","翻译句子","词汇/短语及固搭","完成句子","听力"},0)),"")), "")</f>
        <v/>
      </c>
      <c r="E2248" s="21" t="str">
        <f t="shared" si="291"/>
        <v>知识点</v>
      </c>
      <c r="F2248" s="21" t="str">
        <f t="shared" si="292"/>
        <v>恰</v>
      </c>
      <c r="G2248" s="21" t="str">
        <f>INDEX( {"body","discipline","area","topic","point"},MATCH(E2248,{"知识体","知识域","知识区","知识主题","知识点"},0))</f>
        <v>point</v>
      </c>
      <c r="H2248" s="21" t="str">
        <f>INDEX( {"super","just","sub","infras"},MATCH(F2248,{"超","恰","亚","次"},0))</f>
        <v>just</v>
      </c>
      <c r="I2248" s="21">
        <f>MATCH(E2248,{"知识体","知识域","知识区","知识主题","知识点"},0)-1</f>
        <v>4</v>
      </c>
      <c r="J2248" s="21">
        <f>MATCH(F2248,{"超","恰","亚","次"},0)-1</f>
        <v>1</v>
      </c>
      <c r="K2248" s="21" t="str">
        <f t="shared" si="293"/>
        <v>历史</v>
      </c>
      <c r="L2248" s="26" t="s">
        <v>2998</v>
      </c>
      <c r="M2248" s="23"/>
      <c r="N2248" s="23"/>
      <c r="O2248" s="24" t="str">
        <f t="shared" si="287"/>
        <v xml:space="preserve">
  - 
    name:  国民大革命的意义
    title:  国民大革命的意义
    description: 
    koLyro: point
    koLyri:  just
    son: </v>
      </c>
      <c r="P2248" s="27" t="str">
        <f t="shared" si="294"/>
        <v xml:space="preserve">
            - 
              name:  国民大革命的意义
              title:  国民大革命的意义
              description: 
              koLyro: point
              koLyri:  just
              son: </v>
      </c>
    </row>
    <row r="2249" spans="1:16" ht="15" customHeight="1">
      <c r="A2249" s="20">
        <f t="shared" si="288"/>
        <v>4</v>
      </c>
      <c r="B2249" s="21" t="str">
        <f t="shared" si="289"/>
        <v>知识主题</v>
      </c>
      <c r="C2249" s="21" t="str">
        <f t="shared" si="290"/>
        <v>17 国共的十年对峙</v>
      </c>
      <c r="D2249" s="21" t="str">
        <f>IFERROR(IF(I2249=1,INDEX( {"chinese","english","math","physics","chemistry","biology","politics","history","geography"},MATCH(C2249,{"语文","英语","数学","物理","化学","生物","政治","历史","地理"},0)),IF(I2249=2,INDEX(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2249,{"单项选择","阅读理解","信息匹配","完形填空","短文填空","单句填空","短文改错","单句改错","句型转换","翻译短语","翻译句子","词汇/短语及固搭","完成句子","听力"},0)),"")), "")</f>
        <v/>
      </c>
      <c r="E2249" s="21" t="str">
        <f t="shared" si="291"/>
        <v>知识主题</v>
      </c>
      <c r="F2249" s="21" t="str">
        <f t="shared" si="292"/>
        <v>恰</v>
      </c>
      <c r="G2249" s="21" t="str">
        <f>INDEX( {"body","discipline","area","topic","point"},MATCH(E2249,{"知识体","知识域","知识区","知识主题","知识点"},0))</f>
        <v>topic</v>
      </c>
      <c r="H2249" s="21" t="str">
        <f>INDEX( {"super","just","sub","infras"},MATCH(F2249,{"超","恰","亚","次"},0))</f>
        <v>just</v>
      </c>
      <c r="I2249" s="21">
        <f>MATCH(E2249,{"知识体","知识域","知识区","知识主题","知识点"},0)-1</f>
        <v>3</v>
      </c>
      <c r="J2249" s="21">
        <f>MATCH(F2249,{"超","恰","亚","次"},0)-1</f>
        <v>1</v>
      </c>
      <c r="K2249" s="21" t="str">
        <f t="shared" si="293"/>
        <v>历史</v>
      </c>
      <c r="L2249" s="26" t="s">
        <v>2999</v>
      </c>
      <c r="M2249" s="23"/>
      <c r="N2249" s="23"/>
      <c r="O2249" s="24" t="str">
        <f t="shared" si="287"/>
        <v xml:space="preserve">
  - 
    name:  17 国共的十年对峙
    title:  17 国共的十年对峙
    description: 
    koLyro: topic
    koLyri:  just
    son: </v>
      </c>
      <c r="P2249" s="27" t="str">
        <f t="shared" si="294"/>
        <v xml:space="preserve">
          - 
            name:  17 国共的十年对峙
            title:  17 国共的十年对峙
            description: 
            koLyro: topic
            koLyri:  just
            son: </v>
      </c>
    </row>
    <row r="2250" spans="1:16" ht="15" customHeight="1">
      <c r="A2250" s="20">
        <f t="shared" si="288"/>
        <v>5</v>
      </c>
      <c r="B2250" s="21" t="str">
        <f t="shared" si="289"/>
        <v>知识点</v>
      </c>
      <c r="C2250" s="21" t="str">
        <f t="shared" si="290"/>
        <v>南昌起义</v>
      </c>
      <c r="D2250" s="21" t="str">
        <f>IFERROR(IF(I2250=1,INDEX( {"chinese","english","math","physics","chemistry","biology","politics","history","geography"},MATCH(C2250,{"语文","英语","数学","物理","化学","生物","政治","历史","地理"},0)),IF(I2250=2,INDEX(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2250,{"单项选择","阅读理解","信息匹配","完形填空","短文填空","单句填空","短文改错","单句改错","句型转换","翻译短语","翻译句子","词汇/短语及固搭","完成句子","听力"},0)),"")), "")</f>
        <v/>
      </c>
      <c r="E2250" s="21" t="str">
        <f t="shared" si="291"/>
        <v>知识点</v>
      </c>
      <c r="F2250" s="21" t="str">
        <f t="shared" si="292"/>
        <v>恰</v>
      </c>
      <c r="G2250" s="21" t="str">
        <f>INDEX( {"body","discipline","area","topic","point"},MATCH(E2250,{"知识体","知识域","知识区","知识主题","知识点"},0))</f>
        <v>point</v>
      </c>
      <c r="H2250" s="21" t="str">
        <f>INDEX( {"super","just","sub","infras"},MATCH(F2250,{"超","恰","亚","次"},0))</f>
        <v>just</v>
      </c>
      <c r="I2250" s="21">
        <f>MATCH(E2250,{"知识体","知识域","知识区","知识主题","知识点"},0)-1</f>
        <v>4</v>
      </c>
      <c r="J2250" s="21">
        <f>MATCH(F2250,{"超","恰","亚","次"},0)-1</f>
        <v>1</v>
      </c>
      <c r="K2250" s="21" t="str">
        <f t="shared" si="293"/>
        <v>历史</v>
      </c>
      <c r="L2250" s="26" t="s">
        <v>3000</v>
      </c>
      <c r="M2250" s="23"/>
      <c r="N2250" s="23"/>
      <c r="O2250" s="24" t="str">
        <f t="shared" si="287"/>
        <v xml:space="preserve">
  - 
    name:  南昌起义
    title:  南昌起义
    description: 
    koLyro: point
    koLyri:  just
    son: </v>
      </c>
      <c r="P2250" s="27" t="str">
        <f t="shared" si="294"/>
        <v xml:space="preserve">
            - 
              name:  南昌起义
              title:  南昌起义
              description: 
              koLyro: point
              koLyri:  just
              son: </v>
      </c>
    </row>
    <row r="2251" spans="1:16" ht="15" customHeight="1">
      <c r="A2251" s="20">
        <f t="shared" si="288"/>
        <v>5</v>
      </c>
      <c r="B2251" s="21" t="str">
        <f t="shared" si="289"/>
        <v>知识点</v>
      </c>
      <c r="C2251" s="21" t="str">
        <f t="shared" si="290"/>
        <v>秋收起义</v>
      </c>
      <c r="D2251" s="21" t="str">
        <f>IFERROR(IF(I2251=1,INDEX( {"chinese","english","math","physics","chemistry","biology","politics","history","geography"},MATCH(C2251,{"语文","英语","数学","物理","化学","生物","政治","历史","地理"},0)),IF(I2251=2,INDEX(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2251,{"单项选择","阅读理解","信息匹配","完形填空","短文填空","单句填空","短文改错","单句改错","句型转换","翻译短语","翻译句子","词汇/短语及固搭","完成句子","听力"},0)),"")), "")</f>
        <v/>
      </c>
      <c r="E2251" s="21" t="str">
        <f t="shared" si="291"/>
        <v>知识点</v>
      </c>
      <c r="F2251" s="21" t="str">
        <f t="shared" si="292"/>
        <v>恰</v>
      </c>
      <c r="G2251" s="21" t="str">
        <f>INDEX( {"body","discipline","area","topic","point"},MATCH(E2251,{"知识体","知识域","知识区","知识主题","知识点"},0))</f>
        <v>point</v>
      </c>
      <c r="H2251" s="21" t="str">
        <f>INDEX( {"super","just","sub","infras"},MATCH(F2251,{"超","恰","亚","次"},0))</f>
        <v>just</v>
      </c>
      <c r="I2251" s="21">
        <f>MATCH(E2251,{"知识体","知识域","知识区","知识主题","知识点"},0)-1</f>
        <v>4</v>
      </c>
      <c r="J2251" s="21">
        <f>MATCH(F2251,{"超","恰","亚","次"},0)-1</f>
        <v>1</v>
      </c>
      <c r="K2251" s="21" t="str">
        <f t="shared" si="293"/>
        <v>历史</v>
      </c>
      <c r="L2251" s="26" t="s">
        <v>3001</v>
      </c>
      <c r="M2251" s="23"/>
      <c r="N2251" s="23"/>
      <c r="O2251" s="24" t="str">
        <f t="shared" si="287"/>
        <v xml:space="preserve">
  - 
    name:  秋收起义
    title:  秋收起义
    description: 
    koLyro: point
    koLyri:  just
    son: </v>
      </c>
      <c r="P2251" s="27" t="str">
        <f t="shared" si="294"/>
        <v xml:space="preserve">
            - 
              name:  秋收起义
              title:  秋收起义
              description: 
              koLyro: point
              koLyri:  just
              son: </v>
      </c>
    </row>
    <row r="2252" spans="1:16" ht="15" customHeight="1">
      <c r="A2252" s="20">
        <f t="shared" si="288"/>
        <v>5</v>
      </c>
      <c r="B2252" s="21" t="str">
        <f t="shared" si="289"/>
        <v>知识点</v>
      </c>
      <c r="C2252" s="21" t="str">
        <f t="shared" si="290"/>
        <v>井冈山革命根据地</v>
      </c>
      <c r="D2252" s="21" t="str">
        <f>IFERROR(IF(I2252=1,INDEX( {"chinese","english","math","physics","chemistry","biology","politics","history","geography"},MATCH(C2252,{"语文","英语","数学","物理","化学","生物","政治","历史","地理"},0)),IF(I2252=2,INDEX(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2252,{"单项选择","阅读理解","信息匹配","完形填空","短文填空","单句填空","短文改错","单句改错","句型转换","翻译短语","翻译句子","词汇/短语及固搭","完成句子","听力"},0)),"")), "")</f>
        <v/>
      </c>
      <c r="E2252" s="21" t="str">
        <f t="shared" si="291"/>
        <v>知识点</v>
      </c>
      <c r="F2252" s="21" t="str">
        <f t="shared" si="292"/>
        <v>恰</v>
      </c>
      <c r="G2252" s="21" t="str">
        <f>INDEX( {"body","discipline","area","topic","point"},MATCH(E2252,{"知识体","知识域","知识区","知识主题","知识点"},0))</f>
        <v>point</v>
      </c>
      <c r="H2252" s="21" t="str">
        <f>INDEX( {"super","just","sub","infras"},MATCH(F2252,{"超","恰","亚","次"},0))</f>
        <v>just</v>
      </c>
      <c r="I2252" s="21">
        <f>MATCH(E2252,{"知识体","知识域","知识区","知识主题","知识点"},0)-1</f>
        <v>4</v>
      </c>
      <c r="J2252" s="21">
        <f>MATCH(F2252,{"超","恰","亚","次"},0)-1</f>
        <v>1</v>
      </c>
      <c r="K2252" s="21" t="str">
        <f t="shared" si="293"/>
        <v>历史</v>
      </c>
      <c r="L2252" s="26" t="s">
        <v>3002</v>
      </c>
      <c r="M2252" s="23"/>
      <c r="N2252" s="23"/>
      <c r="O2252" s="24" t="str">
        <f t="shared" si="287"/>
        <v xml:space="preserve">
  - 
    name:  井冈山革命根据地
    title:  井冈山革命根据地
    description: 
    koLyro: point
    koLyri:  just
    son: </v>
      </c>
      <c r="P2252" s="27" t="str">
        <f t="shared" si="294"/>
        <v xml:space="preserve">
            - 
              name:  井冈山革命根据地
              title:  井冈山革命根据地
              description: 
              koLyro: point
              koLyri:  just
              son: </v>
      </c>
    </row>
    <row r="2253" spans="1:16" ht="15" customHeight="1">
      <c r="A2253" s="20">
        <f t="shared" si="288"/>
        <v>5</v>
      </c>
      <c r="B2253" s="21" t="str">
        <f t="shared" si="289"/>
        <v>知识点</v>
      </c>
      <c r="C2253" s="21" t="str">
        <f t="shared" si="290"/>
        <v>土地革命</v>
      </c>
      <c r="D2253" s="21" t="str">
        <f>IFERROR(IF(I2253=1,INDEX( {"chinese","english","math","physics","chemistry","biology","politics","history","geography"},MATCH(C2253,{"语文","英语","数学","物理","化学","生物","政治","历史","地理"},0)),IF(I2253=2,INDEX(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2253,{"单项选择","阅读理解","信息匹配","完形填空","短文填空","单句填空","短文改错","单句改错","句型转换","翻译短语","翻译句子","词汇/短语及固搭","完成句子","听力"},0)),"")), "")</f>
        <v/>
      </c>
      <c r="E2253" s="21" t="str">
        <f t="shared" si="291"/>
        <v>知识点</v>
      </c>
      <c r="F2253" s="21" t="str">
        <f t="shared" si="292"/>
        <v>恰</v>
      </c>
      <c r="G2253" s="21" t="str">
        <f>INDEX( {"body","discipline","area","topic","point"},MATCH(E2253,{"知识体","知识域","知识区","知识主题","知识点"},0))</f>
        <v>point</v>
      </c>
      <c r="H2253" s="21" t="str">
        <f>INDEX( {"super","just","sub","infras"},MATCH(F2253,{"超","恰","亚","次"},0))</f>
        <v>just</v>
      </c>
      <c r="I2253" s="21">
        <f>MATCH(E2253,{"知识体","知识域","知识区","知识主题","知识点"},0)-1</f>
        <v>4</v>
      </c>
      <c r="J2253" s="21">
        <f>MATCH(F2253,{"超","恰","亚","次"},0)-1</f>
        <v>1</v>
      </c>
      <c r="K2253" s="21" t="str">
        <f t="shared" si="293"/>
        <v>历史</v>
      </c>
      <c r="L2253" s="26" t="s">
        <v>3003</v>
      </c>
      <c r="M2253" s="23"/>
      <c r="N2253" s="23"/>
      <c r="O2253" s="24" t="str">
        <f t="shared" si="287"/>
        <v xml:space="preserve">
  - 
    name:  土地革命
    title:  土地革命
    description: 
    koLyro: point
    koLyri:  just
    son: </v>
      </c>
      <c r="P2253" s="27" t="str">
        <f t="shared" si="294"/>
        <v xml:space="preserve">
            - 
              name:  土地革命
              title:  土地革命
              description: 
              koLyro: point
              koLyri:  just
              son: </v>
      </c>
    </row>
    <row r="2254" spans="1:16" ht="15" customHeight="1">
      <c r="A2254" s="20">
        <f t="shared" si="288"/>
        <v>5</v>
      </c>
      <c r="B2254" s="21" t="str">
        <f t="shared" si="289"/>
        <v>知识点</v>
      </c>
      <c r="C2254" s="21" t="str">
        <f t="shared" si="290"/>
        <v>中华苏维埃共和国成立</v>
      </c>
      <c r="D2254" s="21" t="str">
        <f>IFERROR(IF(I2254=1,INDEX( {"chinese","english","math","physics","chemistry","biology","politics","history","geography"},MATCH(C2254,{"语文","英语","数学","物理","化学","生物","政治","历史","地理"},0)),IF(I2254=2,INDEX(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2254,{"单项选择","阅读理解","信息匹配","完形填空","短文填空","单句填空","短文改错","单句改错","句型转换","翻译短语","翻译句子","词汇/短语及固搭","完成句子","听力"},0)),"")), "")</f>
        <v/>
      </c>
      <c r="E2254" s="21" t="str">
        <f t="shared" si="291"/>
        <v>知识点</v>
      </c>
      <c r="F2254" s="21" t="str">
        <f t="shared" si="292"/>
        <v>恰</v>
      </c>
      <c r="G2254" s="21" t="str">
        <f>INDEX( {"body","discipline","area","topic","point"},MATCH(E2254,{"知识体","知识域","知识区","知识主题","知识点"},0))</f>
        <v>point</v>
      </c>
      <c r="H2254" s="21" t="str">
        <f>INDEX( {"super","just","sub","infras"},MATCH(F2254,{"超","恰","亚","次"},0))</f>
        <v>just</v>
      </c>
      <c r="I2254" s="21">
        <f>MATCH(E2254,{"知识体","知识域","知识区","知识主题","知识点"},0)-1</f>
        <v>4</v>
      </c>
      <c r="J2254" s="21">
        <f>MATCH(F2254,{"超","恰","亚","次"},0)-1</f>
        <v>1</v>
      </c>
      <c r="K2254" s="21" t="str">
        <f t="shared" si="293"/>
        <v>历史</v>
      </c>
      <c r="L2254" s="26" t="s">
        <v>3004</v>
      </c>
      <c r="M2254" s="23"/>
      <c r="N2254" s="23"/>
      <c r="O2254" s="24" t="str">
        <f t="shared" si="287"/>
        <v xml:space="preserve">
  - 
    name:  中华苏维埃共和国成立
    title:  中华苏维埃共和国成立
    description: 
    koLyro: point
    koLyri:  just
    son: </v>
      </c>
      <c r="P2254" s="27" t="str">
        <f t="shared" si="294"/>
        <v xml:space="preserve">
            - 
              name:  中华苏维埃共和国成立
              title:  中华苏维埃共和国成立
              description: 
              koLyro: point
              koLyri:  just
              son: </v>
      </c>
    </row>
    <row r="2255" spans="1:16" ht="15" customHeight="1">
      <c r="A2255" s="20">
        <f t="shared" si="288"/>
        <v>5</v>
      </c>
      <c r="B2255" s="21" t="str">
        <f t="shared" si="289"/>
        <v>知识点</v>
      </c>
      <c r="C2255" s="21" t="str">
        <f t="shared" si="290"/>
        <v>工农武装割据</v>
      </c>
      <c r="D2255" s="21" t="str">
        <f>IFERROR(IF(I2255=1,INDEX( {"chinese","english","math","physics","chemistry","biology","politics","history","geography"},MATCH(C2255,{"语文","英语","数学","物理","化学","生物","政治","历史","地理"},0)),IF(I2255=2,INDEX(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2255,{"单项选择","阅读理解","信息匹配","完形填空","短文填空","单句填空","短文改错","单句改错","句型转换","翻译短语","翻译句子","词汇/短语及固搭","完成句子","听力"},0)),"")), "")</f>
        <v/>
      </c>
      <c r="E2255" s="21" t="str">
        <f t="shared" si="291"/>
        <v>知识点</v>
      </c>
      <c r="F2255" s="21" t="str">
        <f t="shared" si="292"/>
        <v>恰</v>
      </c>
      <c r="G2255" s="21" t="str">
        <f>INDEX( {"body","discipline","area","topic","point"},MATCH(E2255,{"知识体","知识域","知识区","知识主题","知识点"},0))</f>
        <v>point</v>
      </c>
      <c r="H2255" s="21" t="str">
        <f>INDEX( {"super","just","sub","infras"},MATCH(F2255,{"超","恰","亚","次"},0))</f>
        <v>just</v>
      </c>
      <c r="I2255" s="21">
        <f>MATCH(E2255,{"知识体","知识域","知识区","知识主题","知识点"},0)-1</f>
        <v>4</v>
      </c>
      <c r="J2255" s="21">
        <f>MATCH(F2255,{"超","恰","亚","次"},0)-1</f>
        <v>1</v>
      </c>
      <c r="K2255" s="21" t="str">
        <f t="shared" si="293"/>
        <v>历史</v>
      </c>
      <c r="L2255" s="26" t="s">
        <v>3005</v>
      </c>
      <c r="M2255" s="23"/>
      <c r="N2255" s="23"/>
      <c r="O2255" s="24" t="str">
        <f t="shared" si="287"/>
        <v xml:space="preserve">
  - 
    name:  工农武装割据
    title:  工农武装割据
    description: 
    koLyro: point
    koLyri:  just
    son: </v>
      </c>
      <c r="P2255" s="27" t="str">
        <f t="shared" si="294"/>
        <v xml:space="preserve">
            - 
              name:  工农武装割据
              title:  工农武装割据
              description: 
              koLyro: point
              koLyri:  just
              son: </v>
      </c>
    </row>
    <row r="2256" spans="1:16" ht="15" customHeight="1">
      <c r="A2256" s="20">
        <f t="shared" si="288"/>
        <v>5</v>
      </c>
      <c r="B2256" s="21" t="str">
        <f t="shared" si="289"/>
        <v>知识点</v>
      </c>
      <c r="C2256" s="21" t="str">
        <f t="shared" si="290"/>
        <v>国民党的围剿</v>
      </c>
      <c r="D2256" s="21" t="str">
        <f>IFERROR(IF(I2256=1,INDEX( {"chinese","english","math","physics","chemistry","biology","politics","history","geography"},MATCH(C2256,{"语文","英语","数学","物理","化学","生物","政治","历史","地理"},0)),IF(I2256=2,INDEX(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2256,{"单项选择","阅读理解","信息匹配","完形填空","短文填空","单句填空","短文改错","单句改错","句型转换","翻译短语","翻译句子","词汇/短语及固搭","完成句子","听力"},0)),"")), "")</f>
        <v/>
      </c>
      <c r="E2256" s="21" t="str">
        <f t="shared" si="291"/>
        <v>知识点</v>
      </c>
      <c r="F2256" s="21" t="str">
        <f t="shared" si="292"/>
        <v>恰</v>
      </c>
      <c r="G2256" s="21" t="str">
        <f>INDEX( {"body","discipline","area","topic","point"},MATCH(E2256,{"知识体","知识域","知识区","知识主题","知识点"},0))</f>
        <v>point</v>
      </c>
      <c r="H2256" s="21" t="str">
        <f>INDEX( {"super","just","sub","infras"},MATCH(F2256,{"超","恰","亚","次"},0))</f>
        <v>just</v>
      </c>
      <c r="I2256" s="21">
        <f>MATCH(E2256,{"知识体","知识域","知识区","知识主题","知识点"},0)-1</f>
        <v>4</v>
      </c>
      <c r="J2256" s="21">
        <f>MATCH(F2256,{"超","恰","亚","次"},0)-1</f>
        <v>1</v>
      </c>
      <c r="K2256" s="21" t="str">
        <f t="shared" si="293"/>
        <v>历史</v>
      </c>
      <c r="L2256" s="26" t="s">
        <v>3006</v>
      </c>
      <c r="M2256" s="23"/>
      <c r="N2256" s="23"/>
      <c r="O2256" s="24" t="str">
        <f t="shared" si="287"/>
        <v xml:space="preserve">
  - 
    name:  国民党的围剿
    title:  国民党的围剿
    description: 
    koLyro: point
    koLyri:  just
    son: </v>
      </c>
      <c r="P2256" s="27" t="str">
        <f t="shared" si="294"/>
        <v xml:space="preserve">
            - 
              name:  国民党的围剿
              title:  国民党的围剿
              description: 
              koLyro: point
              koLyri:  just
              son: </v>
      </c>
    </row>
    <row r="2257" spans="1:16" ht="15" customHeight="1">
      <c r="A2257" s="20">
        <f t="shared" si="288"/>
        <v>5</v>
      </c>
      <c r="B2257" s="21" t="str">
        <f t="shared" si="289"/>
        <v>知识点</v>
      </c>
      <c r="C2257" s="21" t="str">
        <f t="shared" si="290"/>
        <v>红军长征</v>
      </c>
      <c r="D2257" s="21" t="str">
        <f>IFERROR(IF(I2257=1,INDEX( {"chinese","english","math","physics","chemistry","biology","politics","history","geography"},MATCH(C2257,{"语文","英语","数学","物理","化学","生物","政治","历史","地理"},0)),IF(I2257=2,INDEX(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2257,{"单项选择","阅读理解","信息匹配","完形填空","短文填空","单句填空","短文改错","单句改错","句型转换","翻译短语","翻译句子","词汇/短语及固搭","完成句子","听力"},0)),"")), "")</f>
        <v/>
      </c>
      <c r="E2257" s="21" t="str">
        <f t="shared" si="291"/>
        <v>知识点</v>
      </c>
      <c r="F2257" s="21" t="str">
        <f t="shared" si="292"/>
        <v>恰</v>
      </c>
      <c r="G2257" s="21" t="str">
        <f>INDEX( {"body","discipline","area","topic","point"},MATCH(E2257,{"知识体","知识域","知识区","知识主题","知识点"},0))</f>
        <v>point</v>
      </c>
      <c r="H2257" s="21" t="str">
        <f>INDEX( {"super","just","sub","infras"},MATCH(F2257,{"超","恰","亚","次"},0))</f>
        <v>just</v>
      </c>
      <c r="I2257" s="21">
        <f>MATCH(E2257,{"知识体","知识域","知识区","知识主题","知识点"},0)-1</f>
        <v>4</v>
      </c>
      <c r="J2257" s="21">
        <f>MATCH(F2257,{"超","恰","亚","次"},0)-1</f>
        <v>1</v>
      </c>
      <c r="K2257" s="21" t="str">
        <f t="shared" si="293"/>
        <v>历史</v>
      </c>
      <c r="L2257" s="26" t="s">
        <v>3007</v>
      </c>
      <c r="M2257" s="23"/>
      <c r="N2257" s="23"/>
      <c r="O2257" s="24" t="str">
        <f t="shared" si="287"/>
        <v xml:space="preserve">
  - 
    name:  红军长征
    title:  红军长征
    description: 
    koLyro: point
    koLyri:  just
    son: </v>
      </c>
      <c r="P2257" s="27" t="str">
        <f t="shared" si="294"/>
        <v xml:space="preserve">
            - 
              name:  红军长征
              title:  红军长征
              description: 
              koLyro: point
              koLyri:  just
              son: </v>
      </c>
    </row>
    <row r="2258" spans="1:16" ht="15" customHeight="1">
      <c r="A2258" s="20">
        <f t="shared" si="288"/>
        <v>5</v>
      </c>
      <c r="B2258" s="21" t="str">
        <f t="shared" si="289"/>
        <v>知识点</v>
      </c>
      <c r="C2258" s="21" t="str">
        <f t="shared" si="290"/>
        <v>遵义会议</v>
      </c>
      <c r="D2258" s="21" t="str">
        <f>IFERROR(IF(I2258=1,INDEX( {"chinese","english","math","physics","chemistry","biology","politics","history","geography"},MATCH(C2258,{"语文","英语","数学","物理","化学","生物","政治","历史","地理"},0)),IF(I2258=2,INDEX(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2258,{"单项选择","阅读理解","信息匹配","完形填空","短文填空","单句填空","短文改错","单句改错","句型转换","翻译短语","翻译句子","词汇/短语及固搭","完成句子","听力"},0)),"")), "")</f>
        <v/>
      </c>
      <c r="E2258" s="21" t="str">
        <f t="shared" si="291"/>
        <v>知识点</v>
      </c>
      <c r="F2258" s="21" t="str">
        <f t="shared" si="292"/>
        <v>恰</v>
      </c>
      <c r="G2258" s="21" t="str">
        <f>INDEX( {"body","discipline","area","topic","point"},MATCH(E2258,{"知识体","知识域","知识区","知识主题","知识点"},0))</f>
        <v>point</v>
      </c>
      <c r="H2258" s="21" t="str">
        <f>INDEX( {"super","just","sub","infras"},MATCH(F2258,{"超","恰","亚","次"},0))</f>
        <v>just</v>
      </c>
      <c r="I2258" s="21">
        <f>MATCH(E2258,{"知识体","知识域","知识区","知识主题","知识点"},0)-1</f>
        <v>4</v>
      </c>
      <c r="J2258" s="21">
        <f>MATCH(F2258,{"超","恰","亚","次"},0)-1</f>
        <v>1</v>
      </c>
      <c r="K2258" s="21" t="str">
        <f t="shared" si="293"/>
        <v>历史</v>
      </c>
      <c r="L2258" s="26" t="s">
        <v>3008</v>
      </c>
      <c r="M2258" s="23"/>
      <c r="N2258" s="23"/>
      <c r="O2258" s="24" t="str">
        <f t="shared" si="287"/>
        <v xml:space="preserve">
  - 
    name:  遵义会议
    title:  遵义会议
    description: 
    koLyro: point
    koLyri:  just
    son: </v>
      </c>
      <c r="P2258" s="27" t="str">
        <f t="shared" si="294"/>
        <v xml:space="preserve">
            - 
              name:  遵义会议
              title:  遵义会议
              description: 
              koLyro: point
              koLyri:  just
              son: </v>
      </c>
    </row>
    <row r="2259" spans="1:16" ht="15" customHeight="1">
      <c r="A2259" s="20">
        <f t="shared" si="288"/>
        <v>5</v>
      </c>
      <c r="B2259" s="21" t="str">
        <f t="shared" si="289"/>
        <v>知识点</v>
      </c>
      <c r="C2259" s="21" t="str">
        <f t="shared" si="290"/>
        <v>长征精神</v>
      </c>
      <c r="D2259" s="21" t="str">
        <f>IFERROR(IF(I2259=1,INDEX( {"chinese","english","math","physics","chemistry","biology","politics","history","geography"},MATCH(C2259,{"语文","英语","数学","物理","化学","生物","政治","历史","地理"},0)),IF(I2259=2,INDEX(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2259,{"单项选择","阅读理解","信息匹配","完形填空","短文填空","单句填空","短文改错","单句改错","句型转换","翻译短语","翻译句子","词汇/短语及固搭","完成句子","听力"},0)),"")), "")</f>
        <v/>
      </c>
      <c r="E2259" s="21" t="str">
        <f t="shared" si="291"/>
        <v>知识点</v>
      </c>
      <c r="F2259" s="21" t="str">
        <f t="shared" si="292"/>
        <v>恰</v>
      </c>
      <c r="G2259" s="21" t="str">
        <f>INDEX( {"body","discipline","area","topic","point"},MATCH(E2259,{"知识体","知识域","知识区","知识主题","知识点"},0))</f>
        <v>point</v>
      </c>
      <c r="H2259" s="21" t="str">
        <f>INDEX( {"super","just","sub","infras"},MATCH(F2259,{"超","恰","亚","次"},0))</f>
        <v>just</v>
      </c>
      <c r="I2259" s="21">
        <f>MATCH(E2259,{"知识体","知识域","知识区","知识主题","知识点"},0)-1</f>
        <v>4</v>
      </c>
      <c r="J2259" s="21">
        <f>MATCH(F2259,{"超","恰","亚","次"},0)-1</f>
        <v>1</v>
      </c>
      <c r="K2259" s="21" t="str">
        <f t="shared" si="293"/>
        <v>历史</v>
      </c>
      <c r="L2259" s="26" t="s">
        <v>3009</v>
      </c>
      <c r="M2259" s="23"/>
      <c r="N2259" s="23"/>
      <c r="O2259" s="24" t="str">
        <f t="shared" si="287"/>
        <v xml:space="preserve">
  - 
    name:  长征精神
    title:  长征精神
    description: 
    koLyro: point
    koLyri:  just
    son: </v>
      </c>
      <c r="P2259" s="27" t="str">
        <f t="shared" si="294"/>
        <v xml:space="preserve">
            - 
              name:  长征精神
              title:  长征精神
              description: 
              koLyro: point
              koLyri:  just
              son: </v>
      </c>
    </row>
    <row r="2260" spans="1:16" ht="15" customHeight="1">
      <c r="A2260" s="20">
        <f t="shared" si="288"/>
        <v>4</v>
      </c>
      <c r="B2260" s="21" t="str">
        <f t="shared" si="289"/>
        <v>知识主题</v>
      </c>
      <c r="C2260" s="21" t="str">
        <f t="shared" si="290"/>
        <v>18 解放战争</v>
      </c>
      <c r="D2260" s="21" t="str">
        <f>IFERROR(IF(I2260=1,INDEX( {"chinese","english","math","physics","chemistry","biology","politics","history","geography"},MATCH(C2260,{"语文","英语","数学","物理","化学","生物","政治","历史","地理"},0)),IF(I2260=2,INDEX(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2260,{"单项选择","阅读理解","信息匹配","完形填空","短文填空","单句填空","短文改错","单句改错","句型转换","翻译短语","翻译句子","词汇/短语及固搭","完成句子","听力"},0)),"")), "")</f>
        <v/>
      </c>
      <c r="E2260" s="21" t="str">
        <f t="shared" si="291"/>
        <v>知识主题</v>
      </c>
      <c r="F2260" s="21" t="str">
        <f t="shared" si="292"/>
        <v>恰</v>
      </c>
      <c r="G2260" s="21" t="str">
        <f>INDEX( {"body","discipline","area","topic","point"},MATCH(E2260,{"知识体","知识域","知识区","知识主题","知识点"},0))</f>
        <v>topic</v>
      </c>
      <c r="H2260" s="21" t="str">
        <f>INDEX( {"super","just","sub","infras"},MATCH(F2260,{"超","恰","亚","次"},0))</f>
        <v>just</v>
      </c>
      <c r="I2260" s="21">
        <f>MATCH(E2260,{"知识体","知识域","知识区","知识主题","知识点"},0)-1</f>
        <v>3</v>
      </c>
      <c r="J2260" s="21">
        <f>MATCH(F2260,{"超","恰","亚","次"},0)-1</f>
        <v>1</v>
      </c>
      <c r="K2260" s="21" t="str">
        <f t="shared" si="293"/>
        <v>历史</v>
      </c>
      <c r="L2260" s="26" t="s">
        <v>3010</v>
      </c>
      <c r="M2260" s="23"/>
      <c r="N2260" s="23"/>
      <c r="O2260" s="24" t="str">
        <f t="shared" si="287"/>
        <v xml:space="preserve">
  - 
    name:  18 解放战争
    title:  18 解放战争
    description: 
    koLyro: topic
    koLyri:  just
    son: </v>
      </c>
      <c r="P2260" s="27" t="str">
        <f t="shared" si="294"/>
        <v xml:space="preserve">
          - 
            name:  18 解放战争
            title:  18 解放战争
            description: 
            koLyro: topic
            koLyri:  just
            son: </v>
      </c>
    </row>
    <row r="2261" spans="1:16" ht="15" customHeight="1">
      <c r="A2261" s="20">
        <f t="shared" si="288"/>
        <v>5</v>
      </c>
      <c r="B2261" s="21" t="str">
        <f t="shared" si="289"/>
        <v>知识点</v>
      </c>
      <c r="C2261" s="21" t="str">
        <f t="shared" si="290"/>
        <v>1947年土地改革</v>
      </c>
      <c r="D2261" s="21" t="str">
        <f>IFERROR(IF(I2261=1,INDEX( {"chinese","english","math","physics","chemistry","biology","politics","history","geography"},MATCH(C2261,{"语文","英语","数学","物理","化学","生物","政治","历史","地理"},0)),IF(I2261=2,INDEX(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2261,{"单项选择","阅读理解","信息匹配","完形填空","短文填空","单句填空","短文改错","单句改错","句型转换","翻译短语","翻译句子","词汇/短语及固搭","完成句子","听力"},0)),"")), "")</f>
        <v/>
      </c>
      <c r="E2261" s="21" t="str">
        <f t="shared" si="291"/>
        <v>知识点</v>
      </c>
      <c r="F2261" s="21" t="str">
        <f t="shared" si="292"/>
        <v>恰</v>
      </c>
      <c r="G2261" s="21" t="str">
        <f>INDEX( {"body","discipline","area","topic","point"},MATCH(E2261,{"知识体","知识域","知识区","知识主题","知识点"},0))</f>
        <v>point</v>
      </c>
      <c r="H2261" s="21" t="str">
        <f>INDEX( {"super","just","sub","infras"},MATCH(F2261,{"超","恰","亚","次"},0))</f>
        <v>just</v>
      </c>
      <c r="I2261" s="21">
        <f>MATCH(E2261,{"知识体","知识域","知识区","知识主题","知识点"},0)-1</f>
        <v>4</v>
      </c>
      <c r="J2261" s="21">
        <f>MATCH(F2261,{"超","恰","亚","次"},0)-1</f>
        <v>1</v>
      </c>
      <c r="K2261" s="21" t="str">
        <f t="shared" si="293"/>
        <v>历史</v>
      </c>
      <c r="L2261" s="26" t="s">
        <v>3011</v>
      </c>
      <c r="M2261" s="23"/>
      <c r="N2261" s="23"/>
      <c r="O2261" s="24" t="str">
        <f t="shared" si="287"/>
        <v xml:space="preserve">
  - 
    name:  1947年土地改革
    title:  1947年土地改革
    description: 
    koLyro: point
    koLyri:  just
    son: </v>
      </c>
      <c r="P2261" s="27" t="str">
        <f t="shared" si="294"/>
        <v xml:space="preserve">
            - 
              name:  1947年土地改革
              title:  1947年土地改革
              description: 
              koLyro: point
              koLyri:  just
              son: </v>
      </c>
    </row>
    <row r="2262" spans="1:16" ht="15" customHeight="1">
      <c r="A2262" s="20">
        <f t="shared" si="288"/>
        <v>5</v>
      </c>
      <c r="B2262" s="21" t="str">
        <f t="shared" si="289"/>
        <v>知识点</v>
      </c>
      <c r="C2262" s="21" t="str">
        <f t="shared" si="290"/>
        <v>刘邓大军挺进大别山</v>
      </c>
      <c r="D2262" s="21" t="str">
        <f>IFERROR(IF(I2262=1,INDEX( {"chinese","english","math","physics","chemistry","biology","politics","history","geography"},MATCH(C2262,{"语文","英语","数学","物理","化学","生物","政治","历史","地理"},0)),IF(I2262=2,INDEX(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2262,{"单项选择","阅读理解","信息匹配","完形填空","短文填空","单句填空","短文改错","单句改错","句型转换","翻译短语","翻译句子","词汇/短语及固搭","完成句子","听力"},0)),"")), "")</f>
        <v/>
      </c>
      <c r="E2262" s="21" t="str">
        <f t="shared" si="291"/>
        <v>知识点</v>
      </c>
      <c r="F2262" s="21" t="str">
        <f t="shared" si="292"/>
        <v>恰</v>
      </c>
      <c r="G2262" s="21" t="str">
        <f>INDEX( {"body","discipline","area","topic","point"},MATCH(E2262,{"知识体","知识域","知识区","知识主题","知识点"},0))</f>
        <v>point</v>
      </c>
      <c r="H2262" s="21" t="str">
        <f>INDEX( {"super","just","sub","infras"},MATCH(F2262,{"超","恰","亚","次"},0))</f>
        <v>just</v>
      </c>
      <c r="I2262" s="21">
        <f>MATCH(E2262,{"知识体","知识域","知识区","知识主题","知识点"},0)-1</f>
        <v>4</v>
      </c>
      <c r="J2262" s="21">
        <f>MATCH(F2262,{"超","恰","亚","次"},0)-1</f>
        <v>1</v>
      </c>
      <c r="K2262" s="21" t="str">
        <f t="shared" si="293"/>
        <v>历史</v>
      </c>
      <c r="L2262" s="26" t="s">
        <v>3012</v>
      </c>
      <c r="M2262" s="23"/>
      <c r="N2262" s="23"/>
      <c r="O2262" s="24" t="str">
        <f t="shared" si="287"/>
        <v xml:space="preserve">
  - 
    name:  刘邓大军挺进大别山
    title:  刘邓大军挺进大别山
    description: 
    koLyro: point
    koLyri:  just
    son: </v>
      </c>
      <c r="P2262" s="27" t="str">
        <f t="shared" si="294"/>
        <v xml:space="preserve">
            - 
              name:  刘邓大军挺进大别山
              title:  刘邓大军挺进大别山
              description: 
              koLyro: point
              koLyri:  just
              son: </v>
      </c>
    </row>
    <row r="2263" spans="1:16" ht="15" customHeight="1">
      <c r="A2263" s="20">
        <f t="shared" si="288"/>
        <v>5</v>
      </c>
      <c r="B2263" s="21" t="str">
        <f t="shared" si="289"/>
        <v>知识点</v>
      </c>
      <c r="C2263" s="21" t="str">
        <f t="shared" si="290"/>
        <v>辽沈战役</v>
      </c>
      <c r="D2263" s="21" t="str">
        <f>IFERROR(IF(I2263=1,INDEX( {"chinese","english","math","physics","chemistry","biology","politics","history","geography"},MATCH(C2263,{"语文","英语","数学","物理","化学","生物","政治","历史","地理"},0)),IF(I2263=2,INDEX(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2263,{"单项选择","阅读理解","信息匹配","完形填空","短文填空","单句填空","短文改错","单句改错","句型转换","翻译短语","翻译句子","词汇/短语及固搭","完成句子","听力"},0)),"")), "")</f>
        <v/>
      </c>
      <c r="E2263" s="21" t="str">
        <f t="shared" si="291"/>
        <v>知识点</v>
      </c>
      <c r="F2263" s="21" t="str">
        <f t="shared" si="292"/>
        <v>恰</v>
      </c>
      <c r="G2263" s="21" t="str">
        <f>INDEX( {"body","discipline","area","topic","point"},MATCH(E2263,{"知识体","知识域","知识区","知识主题","知识点"},0))</f>
        <v>point</v>
      </c>
      <c r="H2263" s="21" t="str">
        <f>INDEX( {"super","just","sub","infras"},MATCH(F2263,{"超","恰","亚","次"},0))</f>
        <v>just</v>
      </c>
      <c r="I2263" s="21">
        <f>MATCH(E2263,{"知识体","知识域","知识区","知识主题","知识点"},0)-1</f>
        <v>4</v>
      </c>
      <c r="J2263" s="21">
        <f>MATCH(F2263,{"超","恰","亚","次"},0)-1</f>
        <v>1</v>
      </c>
      <c r="K2263" s="21" t="str">
        <f t="shared" si="293"/>
        <v>历史</v>
      </c>
      <c r="L2263" s="26" t="s">
        <v>3013</v>
      </c>
      <c r="M2263" s="23"/>
      <c r="N2263" s="23"/>
      <c r="O2263" s="24" t="str">
        <f t="shared" si="287"/>
        <v xml:space="preserve">
  - 
    name:  辽沈战役
    title:  辽沈战役
    description: 
    koLyro: point
    koLyri:  just
    son: </v>
      </c>
      <c r="P2263" s="27" t="str">
        <f t="shared" si="294"/>
        <v xml:space="preserve">
            - 
              name:  辽沈战役
              title:  辽沈战役
              description: 
              koLyro: point
              koLyri:  just
              son: </v>
      </c>
    </row>
    <row r="2264" spans="1:16" ht="15" customHeight="1">
      <c r="A2264" s="20">
        <f t="shared" si="288"/>
        <v>5</v>
      </c>
      <c r="B2264" s="21" t="str">
        <f t="shared" si="289"/>
        <v>知识点</v>
      </c>
      <c r="C2264" s="21" t="str">
        <f t="shared" si="290"/>
        <v>淮海战役</v>
      </c>
      <c r="D2264" s="21" t="str">
        <f>IFERROR(IF(I2264=1,INDEX( {"chinese","english","math","physics","chemistry","biology","politics","history","geography"},MATCH(C2264,{"语文","英语","数学","物理","化学","生物","政治","历史","地理"},0)),IF(I2264=2,INDEX(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2264,{"单项选择","阅读理解","信息匹配","完形填空","短文填空","单句填空","短文改错","单句改错","句型转换","翻译短语","翻译句子","词汇/短语及固搭","完成句子","听力"},0)),"")), "")</f>
        <v/>
      </c>
      <c r="E2264" s="21" t="str">
        <f t="shared" si="291"/>
        <v>知识点</v>
      </c>
      <c r="F2264" s="21" t="str">
        <f t="shared" si="292"/>
        <v>恰</v>
      </c>
      <c r="G2264" s="21" t="str">
        <f>INDEX( {"body","discipline","area","topic","point"},MATCH(E2264,{"知识体","知识域","知识区","知识主题","知识点"},0))</f>
        <v>point</v>
      </c>
      <c r="H2264" s="21" t="str">
        <f>INDEX( {"super","just","sub","infras"},MATCH(F2264,{"超","恰","亚","次"},0))</f>
        <v>just</v>
      </c>
      <c r="I2264" s="21">
        <f>MATCH(E2264,{"知识体","知识域","知识区","知识主题","知识点"},0)-1</f>
        <v>4</v>
      </c>
      <c r="J2264" s="21">
        <f>MATCH(F2264,{"超","恰","亚","次"},0)-1</f>
        <v>1</v>
      </c>
      <c r="K2264" s="21" t="str">
        <f t="shared" si="293"/>
        <v>历史</v>
      </c>
      <c r="L2264" s="26" t="s">
        <v>3014</v>
      </c>
      <c r="M2264" s="23"/>
      <c r="N2264" s="23"/>
      <c r="O2264" s="24" t="str">
        <f t="shared" si="287"/>
        <v xml:space="preserve">
  - 
    name:  淮海战役
    title:  淮海战役
    description: 
    koLyro: point
    koLyri:  just
    son: </v>
      </c>
      <c r="P2264" s="27" t="str">
        <f t="shared" si="294"/>
        <v xml:space="preserve">
            - 
              name:  淮海战役
              title:  淮海战役
              description: 
              koLyro: point
              koLyri:  just
              son: </v>
      </c>
    </row>
    <row r="2265" spans="1:16" ht="15" customHeight="1">
      <c r="A2265" s="20">
        <f t="shared" si="288"/>
        <v>5</v>
      </c>
      <c r="B2265" s="21" t="str">
        <f t="shared" si="289"/>
        <v>知识点</v>
      </c>
      <c r="C2265" s="21" t="str">
        <f t="shared" si="290"/>
        <v>平津战役</v>
      </c>
      <c r="D2265" s="21" t="str">
        <f>IFERROR(IF(I2265=1,INDEX( {"chinese","english","math","physics","chemistry","biology","politics","history","geography"},MATCH(C2265,{"语文","英语","数学","物理","化学","生物","政治","历史","地理"},0)),IF(I2265=2,INDEX(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2265,{"单项选择","阅读理解","信息匹配","完形填空","短文填空","单句填空","短文改错","单句改错","句型转换","翻译短语","翻译句子","词汇/短语及固搭","完成句子","听力"},0)),"")), "")</f>
        <v/>
      </c>
      <c r="E2265" s="21" t="str">
        <f t="shared" si="291"/>
        <v>知识点</v>
      </c>
      <c r="F2265" s="21" t="str">
        <f t="shared" si="292"/>
        <v>恰</v>
      </c>
      <c r="G2265" s="21" t="str">
        <f>INDEX( {"body","discipline","area","topic","point"},MATCH(E2265,{"知识体","知识域","知识区","知识主题","知识点"},0))</f>
        <v>point</v>
      </c>
      <c r="H2265" s="21" t="str">
        <f>INDEX( {"super","just","sub","infras"},MATCH(F2265,{"超","恰","亚","次"},0))</f>
        <v>just</v>
      </c>
      <c r="I2265" s="21">
        <f>MATCH(E2265,{"知识体","知识域","知识区","知识主题","知识点"},0)-1</f>
        <v>4</v>
      </c>
      <c r="J2265" s="21">
        <f>MATCH(F2265,{"超","恰","亚","次"},0)-1</f>
        <v>1</v>
      </c>
      <c r="K2265" s="21" t="str">
        <f t="shared" si="293"/>
        <v>历史</v>
      </c>
      <c r="L2265" s="26" t="s">
        <v>3015</v>
      </c>
      <c r="M2265" s="23"/>
      <c r="N2265" s="23"/>
      <c r="O2265" s="24" t="str">
        <f t="shared" si="287"/>
        <v xml:space="preserve">
  - 
    name:  平津战役
    title:  平津战役
    description: 
    koLyro: point
    koLyri:  just
    son: </v>
      </c>
      <c r="P2265" s="27" t="str">
        <f t="shared" si="294"/>
        <v xml:space="preserve">
            - 
              name:  平津战役
              title:  平津战役
              description: 
              koLyro: point
              koLyri:  just
              son: </v>
      </c>
    </row>
    <row r="2266" spans="1:16" ht="15" customHeight="1">
      <c r="A2266" s="20">
        <f t="shared" si="288"/>
        <v>5</v>
      </c>
      <c r="B2266" s="21" t="str">
        <f t="shared" si="289"/>
        <v>知识点</v>
      </c>
      <c r="C2266" s="21" t="str">
        <f t="shared" si="290"/>
        <v>渡江战役</v>
      </c>
      <c r="D2266" s="21" t="str">
        <f>IFERROR(IF(I2266=1,INDEX( {"chinese","english","math","physics","chemistry","biology","politics","history","geography"},MATCH(C2266,{"语文","英语","数学","物理","化学","生物","政治","历史","地理"},0)),IF(I2266=2,INDEX(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2266,{"单项选择","阅读理解","信息匹配","完形填空","短文填空","单句填空","短文改错","单句改错","句型转换","翻译短语","翻译句子","词汇/短语及固搭","完成句子","听力"},0)),"")), "")</f>
        <v/>
      </c>
      <c r="E2266" s="21" t="str">
        <f t="shared" si="291"/>
        <v>知识点</v>
      </c>
      <c r="F2266" s="21" t="str">
        <f t="shared" si="292"/>
        <v>恰</v>
      </c>
      <c r="G2266" s="21" t="str">
        <f>INDEX( {"body","discipline","area","topic","point"},MATCH(E2266,{"知识体","知识域","知识区","知识主题","知识点"},0))</f>
        <v>point</v>
      </c>
      <c r="H2266" s="21" t="str">
        <f>INDEX( {"super","just","sub","infras"},MATCH(F2266,{"超","恰","亚","次"},0))</f>
        <v>just</v>
      </c>
      <c r="I2266" s="21">
        <f>MATCH(E2266,{"知识体","知识域","知识区","知识主题","知识点"},0)-1</f>
        <v>4</v>
      </c>
      <c r="J2266" s="21">
        <f>MATCH(F2266,{"超","恰","亚","次"},0)-1</f>
        <v>1</v>
      </c>
      <c r="K2266" s="21" t="str">
        <f t="shared" si="293"/>
        <v>历史</v>
      </c>
      <c r="L2266" s="26" t="s">
        <v>3016</v>
      </c>
      <c r="M2266" s="23"/>
      <c r="N2266" s="23"/>
      <c r="O2266" s="24" t="str">
        <f t="shared" si="287"/>
        <v xml:space="preserve">
  - 
    name:  渡江战役
    title:  渡江战役
    description: 
    koLyro: point
    koLyri:  just
    son: </v>
      </c>
      <c r="P2266" s="27" t="str">
        <f t="shared" si="294"/>
        <v xml:space="preserve">
            - 
              name:  渡江战役
              title:  渡江战役
              description: 
              koLyro: point
              koLyri:  just
              son: </v>
      </c>
    </row>
    <row r="2267" spans="1:16" ht="15" customHeight="1">
      <c r="A2267" s="20">
        <f t="shared" si="288"/>
        <v>5</v>
      </c>
      <c r="B2267" s="21" t="str">
        <f t="shared" si="289"/>
        <v>知识点</v>
      </c>
      <c r="C2267" s="21" t="str">
        <f t="shared" si="290"/>
        <v>新民主主义战争胜利的意义</v>
      </c>
      <c r="D2267" s="21" t="str">
        <f>IFERROR(IF(I2267=1,INDEX( {"chinese","english","math","physics","chemistry","biology","politics","history","geography"},MATCH(C2267,{"语文","英语","数学","物理","化学","生物","政治","历史","地理"},0)),IF(I2267=2,INDEX(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2267,{"单项选择","阅读理解","信息匹配","完形填空","短文填空","单句填空","短文改错","单句改错","句型转换","翻译短语","翻译句子","词汇/短语及固搭","完成句子","听力"},0)),"")), "")</f>
        <v/>
      </c>
      <c r="E2267" s="21" t="str">
        <f t="shared" si="291"/>
        <v>知识点</v>
      </c>
      <c r="F2267" s="21" t="str">
        <f t="shared" si="292"/>
        <v>恰</v>
      </c>
      <c r="G2267" s="21" t="str">
        <f>INDEX( {"body","discipline","area","topic","point"},MATCH(E2267,{"知识体","知识域","知识区","知识主题","知识点"},0))</f>
        <v>point</v>
      </c>
      <c r="H2267" s="21" t="str">
        <f>INDEX( {"super","just","sub","infras"},MATCH(F2267,{"超","恰","亚","次"},0))</f>
        <v>just</v>
      </c>
      <c r="I2267" s="21">
        <f>MATCH(E2267,{"知识体","知识域","知识区","知识主题","知识点"},0)-1</f>
        <v>4</v>
      </c>
      <c r="J2267" s="21">
        <f>MATCH(F2267,{"超","恰","亚","次"},0)-1</f>
        <v>1</v>
      </c>
      <c r="K2267" s="21" t="str">
        <f t="shared" si="293"/>
        <v>历史</v>
      </c>
      <c r="L2267" s="26" t="s">
        <v>3017</v>
      </c>
      <c r="M2267" s="23"/>
      <c r="N2267" s="23"/>
      <c r="O2267" s="24" t="str">
        <f t="shared" si="287"/>
        <v xml:space="preserve">
  - 
    name:  新民主主义战争胜利的意义
    title:  新民主主义战争胜利的意义
    description: 
    koLyro: point
    koLyri:  just
    son: </v>
      </c>
      <c r="P2267" s="27" t="str">
        <f t="shared" si="294"/>
        <v xml:space="preserve">
            - 
              name:  新民主主义战争胜利的意义
              title:  新民主主义战争胜利的意义
              description: 
              koLyro: point
              koLyri:  just
              son: </v>
      </c>
    </row>
    <row r="2268" spans="1:16" ht="15" customHeight="1">
      <c r="A2268" s="20">
        <f t="shared" si="288"/>
        <v>4</v>
      </c>
      <c r="B2268" s="21" t="str">
        <f t="shared" si="289"/>
        <v>知识主题</v>
      </c>
      <c r="C2268" s="21" t="str">
        <f t="shared" si="290"/>
        <v>19 抗日战争</v>
      </c>
      <c r="D2268" s="21" t="str">
        <f>IFERROR(IF(I2268=1,INDEX( {"chinese","english","math","physics","chemistry","biology","politics","history","geography"},MATCH(C2268,{"语文","英语","数学","物理","化学","生物","政治","历史","地理"},0)),IF(I2268=2,INDEX(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2268,{"单项选择","阅读理解","信息匹配","完形填空","短文填空","单句填空","短文改错","单句改错","句型转换","翻译短语","翻译句子","词汇/短语及固搭","完成句子","听力"},0)),"")), "")</f>
        <v/>
      </c>
      <c r="E2268" s="21" t="str">
        <f t="shared" si="291"/>
        <v>知识主题</v>
      </c>
      <c r="F2268" s="21" t="str">
        <f t="shared" si="292"/>
        <v>恰</v>
      </c>
      <c r="G2268" s="21" t="str">
        <f>INDEX( {"body","discipline","area","topic","point"},MATCH(E2268,{"知识体","知识域","知识区","知识主题","知识点"},0))</f>
        <v>topic</v>
      </c>
      <c r="H2268" s="21" t="str">
        <f>INDEX( {"super","just","sub","infras"},MATCH(F2268,{"超","恰","亚","次"},0))</f>
        <v>just</v>
      </c>
      <c r="I2268" s="21">
        <f>MATCH(E2268,{"知识体","知识域","知识区","知识主题","知识点"},0)-1</f>
        <v>3</v>
      </c>
      <c r="J2268" s="21">
        <f>MATCH(F2268,{"超","恰","亚","次"},0)-1</f>
        <v>1</v>
      </c>
      <c r="K2268" s="21" t="str">
        <f t="shared" si="293"/>
        <v>历史</v>
      </c>
      <c r="L2268" s="26" t="s">
        <v>3018</v>
      </c>
      <c r="M2268" s="23"/>
      <c r="N2268" s="23"/>
      <c r="O2268" s="24" t="str">
        <f t="shared" si="287"/>
        <v xml:space="preserve">
  - 
    name:  19 抗日战争
    title:  19 抗日战争
    description: 
    koLyro: topic
    koLyri:  just
    son: </v>
      </c>
      <c r="P2268" s="27" t="str">
        <f t="shared" si="294"/>
        <v xml:space="preserve">
          - 
            name:  19 抗日战争
            title:  19 抗日战争
            description: 
            koLyro: topic
            koLyri:  just
            son: </v>
      </c>
    </row>
    <row r="2269" spans="1:16" ht="15" customHeight="1">
      <c r="A2269" s="20">
        <f t="shared" si="288"/>
        <v>5</v>
      </c>
      <c r="B2269" s="21" t="str">
        <f t="shared" si="289"/>
        <v>知识点</v>
      </c>
      <c r="C2269" s="21" t="str">
        <f t="shared" si="290"/>
        <v>九一八事变</v>
      </c>
      <c r="D2269" s="21" t="str">
        <f>IFERROR(IF(I2269=1,INDEX( {"chinese","english","math","physics","chemistry","biology","politics","history","geography"},MATCH(C2269,{"语文","英语","数学","物理","化学","生物","政治","历史","地理"},0)),IF(I2269=2,INDEX(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2269,{"单项选择","阅读理解","信息匹配","完形填空","短文填空","单句填空","短文改错","单句改错","句型转换","翻译短语","翻译句子","词汇/短语及固搭","完成句子","听力"},0)),"")), "")</f>
        <v/>
      </c>
      <c r="E2269" s="21" t="str">
        <f t="shared" si="291"/>
        <v>知识点</v>
      </c>
      <c r="F2269" s="21" t="str">
        <f t="shared" si="292"/>
        <v>恰</v>
      </c>
      <c r="G2269" s="21" t="str">
        <f>INDEX( {"body","discipline","area","topic","point"},MATCH(E2269,{"知识体","知识域","知识区","知识主题","知识点"},0))</f>
        <v>point</v>
      </c>
      <c r="H2269" s="21" t="str">
        <f>INDEX( {"super","just","sub","infras"},MATCH(F2269,{"超","恰","亚","次"},0))</f>
        <v>just</v>
      </c>
      <c r="I2269" s="21">
        <f>MATCH(E2269,{"知识体","知识域","知识区","知识主题","知识点"},0)-1</f>
        <v>4</v>
      </c>
      <c r="J2269" s="21">
        <f>MATCH(F2269,{"超","恰","亚","次"},0)-1</f>
        <v>1</v>
      </c>
      <c r="K2269" s="21" t="str">
        <f t="shared" si="293"/>
        <v>历史</v>
      </c>
      <c r="L2269" s="26" t="s">
        <v>3019</v>
      </c>
      <c r="M2269" s="23"/>
      <c r="N2269" s="23"/>
      <c r="O2269" s="24" t="str">
        <f t="shared" si="287"/>
        <v xml:space="preserve">
  - 
    name:  九一八事变
    title:  九一八事变
    description: 
    koLyro: point
    koLyri:  just
    son: </v>
      </c>
      <c r="P2269" s="27" t="str">
        <f t="shared" si="294"/>
        <v xml:space="preserve">
            - 
              name:  九一八事变
              title:  九一八事变
              description: 
              koLyro: point
              koLyri:  just
              son: </v>
      </c>
    </row>
    <row r="2270" spans="1:16" ht="15" customHeight="1">
      <c r="A2270" s="20">
        <f t="shared" si="288"/>
        <v>5</v>
      </c>
      <c r="B2270" s="21" t="str">
        <f t="shared" si="289"/>
        <v>知识点</v>
      </c>
      <c r="C2270" s="21" t="str">
        <f t="shared" si="290"/>
        <v>七七事变</v>
      </c>
      <c r="D2270" s="21" t="str">
        <f>IFERROR(IF(I2270=1,INDEX( {"chinese","english","math","physics","chemistry","biology","politics","history","geography"},MATCH(C2270,{"语文","英语","数学","物理","化学","生物","政治","历史","地理"},0)),IF(I2270=2,INDEX(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2270,{"单项选择","阅读理解","信息匹配","完形填空","短文填空","单句填空","短文改错","单句改错","句型转换","翻译短语","翻译句子","词汇/短语及固搭","完成句子","听力"},0)),"")), "")</f>
        <v/>
      </c>
      <c r="E2270" s="21" t="str">
        <f t="shared" si="291"/>
        <v>知识点</v>
      </c>
      <c r="F2270" s="21" t="str">
        <f t="shared" si="292"/>
        <v>恰</v>
      </c>
      <c r="G2270" s="21" t="str">
        <f>INDEX( {"body","discipline","area","topic","point"},MATCH(E2270,{"知识体","知识域","知识区","知识主题","知识点"},0))</f>
        <v>point</v>
      </c>
      <c r="H2270" s="21" t="str">
        <f>INDEX( {"super","just","sub","infras"},MATCH(F2270,{"超","恰","亚","次"},0))</f>
        <v>just</v>
      </c>
      <c r="I2270" s="21">
        <f>MATCH(E2270,{"知识体","知识域","知识区","知识主题","知识点"},0)-1</f>
        <v>4</v>
      </c>
      <c r="J2270" s="21">
        <f>MATCH(F2270,{"超","恰","亚","次"},0)-1</f>
        <v>1</v>
      </c>
      <c r="K2270" s="21" t="str">
        <f t="shared" si="293"/>
        <v>历史</v>
      </c>
      <c r="L2270" s="26" t="s">
        <v>3020</v>
      </c>
      <c r="M2270" s="23"/>
      <c r="N2270" s="23"/>
      <c r="O2270" s="24" t="str">
        <f t="shared" si="287"/>
        <v xml:space="preserve">
  - 
    name:  七七事变
    title:  七七事变
    description: 
    koLyro: point
    koLyri:  just
    son: </v>
      </c>
      <c r="P2270" s="27" t="str">
        <f t="shared" si="294"/>
        <v xml:space="preserve">
            - 
              name:  七七事变
              title:  七七事变
              description: 
              koLyro: point
              koLyri:  just
              son: </v>
      </c>
    </row>
    <row r="2271" spans="1:16" ht="15" customHeight="1">
      <c r="A2271" s="20">
        <f t="shared" si="288"/>
        <v>5</v>
      </c>
      <c r="B2271" s="21" t="str">
        <f t="shared" si="289"/>
        <v>知识点</v>
      </c>
      <c r="C2271" s="21" t="str">
        <f t="shared" si="290"/>
        <v>八一三事变</v>
      </c>
      <c r="D2271" s="21" t="str">
        <f>IFERROR(IF(I2271=1,INDEX( {"chinese","english","math","physics","chemistry","biology","politics","history","geography"},MATCH(C2271,{"语文","英语","数学","物理","化学","生物","政治","历史","地理"},0)),IF(I2271=2,INDEX(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2271,{"单项选择","阅读理解","信息匹配","完形填空","短文填空","单句填空","短文改错","单句改错","句型转换","翻译短语","翻译句子","词汇/短语及固搭","完成句子","听力"},0)),"")), "")</f>
        <v/>
      </c>
      <c r="E2271" s="21" t="str">
        <f t="shared" si="291"/>
        <v>知识点</v>
      </c>
      <c r="F2271" s="21" t="str">
        <f t="shared" si="292"/>
        <v>恰</v>
      </c>
      <c r="G2271" s="21" t="str">
        <f>INDEX( {"body","discipline","area","topic","point"},MATCH(E2271,{"知识体","知识域","知识区","知识主题","知识点"},0))</f>
        <v>point</v>
      </c>
      <c r="H2271" s="21" t="str">
        <f>INDEX( {"super","just","sub","infras"},MATCH(F2271,{"超","恰","亚","次"},0))</f>
        <v>just</v>
      </c>
      <c r="I2271" s="21">
        <f>MATCH(E2271,{"知识体","知识域","知识区","知识主题","知识点"},0)-1</f>
        <v>4</v>
      </c>
      <c r="J2271" s="21">
        <f>MATCH(F2271,{"超","恰","亚","次"},0)-1</f>
        <v>1</v>
      </c>
      <c r="K2271" s="21" t="str">
        <f t="shared" si="293"/>
        <v>历史</v>
      </c>
      <c r="L2271" s="26" t="s">
        <v>3021</v>
      </c>
      <c r="M2271" s="23"/>
      <c r="N2271" s="23"/>
      <c r="O2271" s="24" t="str">
        <f t="shared" si="287"/>
        <v xml:space="preserve">
  - 
    name:  八一三事变
    title:  八一三事变
    description: 
    koLyro: point
    koLyri:  just
    son: </v>
      </c>
      <c r="P2271" s="27" t="str">
        <f t="shared" si="294"/>
        <v xml:space="preserve">
            - 
              name:  八一三事变
              title:  八一三事变
              description: 
              koLyro: point
              koLyri:  just
              son: </v>
      </c>
    </row>
    <row r="2272" spans="1:16" ht="15" customHeight="1">
      <c r="A2272" s="20">
        <f t="shared" si="288"/>
        <v>5</v>
      </c>
      <c r="B2272" s="21" t="str">
        <f t="shared" si="289"/>
        <v>知识点</v>
      </c>
      <c r="C2272" s="21" t="str">
        <f t="shared" si="290"/>
        <v>南京大屠杀</v>
      </c>
      <c r="D2272" s="21" t="str">
        <f>IFERROR(IF(I2272=1,INDEX( {"chinese","english","math","physics","chemistry","biology","politics","history","geography"},MATCH(C2272,{"语文","英语","数学","物理","化学","生物","政治","历史","地理"},0)),IF(I2272=2,INDEX(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2272,{"单项选择","阅读理解","信息匹配","完形填空","短文填空","单句填空","短文改错","单句改错","句型转换","翻译短语","翻译句子","词汇/短语及固搭","完成句子","听力"},0)),"")), "")</f>
        <v/>
      </c>
      <c r="E2272" s="21" t="str">
        <f t="shared" si="291"/>
        <v>知识点</v>
      </c>
      <c r="F2272" s="21" t="str">
        <f t="shared" si="292"/>
        <v>恰</v>
      </c>
      <c r="G2272" s="21" t="str">
        <f>INDEX( {"body","discipline","area","topic","point"},MATCH(E2272,{"知识体","知识域","知识区","知识主题","知识点"},0))</f>
        <v>point</v>
      </c>
      <c r="H2272" s="21" t="str">
        <f>INDEX( {"super","just","sub","infras"},MATCH(F2272,{"超","恰","亚","次"},0))</f>
        <v>just</v>
      </c>
      <c r="I2272" s="21">
        <f>MATCH(E2272,{"知识体","知识域","知识区","知识主题","知识点"},0)-1</f>
        <v>4</v>
      </c>
      <c r="J2272" s="21">
        <f>MATCH(F2272,{"超","恰","亚","次"},0)-1</f>
        <v>1</v>
      </c>
      <c r="K2272" s="21" t="str">
        <f t="shared" si="293"/>
        <v>历史</v>
      </c>
      <c r="L2272" s="26" t="s">
        <v>3022</v>
      </c>
      <c r="M2272" s="23"/>
      <c r="N2272" s="23"/>
      <c r="O2272" s="24" t="str">
        <f t="shared" ref="O2272:O2335" si="295">SUBSTITUTE(SUBSTITUTE(SUBSTITUTE(SUBSTITUTE($O$1,"NAME",IF(D2272="",C2272,D2272)),"TITLE",C2272),"KO_LYRO",G2272),"KO_LYRI",H2272)</f>
        <v xml:space="preserve">
  - 
    name:  南京大屠杀
    title:  南京大屠杀
    description: 
    koLyro: point
    koLyri:  just
    son: </v>
      </c>
      <c r="P2272" s="27" t="str">
        <f t="shared" si="294"/>
        <v xml:space="preserve">
            - 
              name:  南京大屠杀
              title:  南京大屠杀
              description: 
              koLyro: point
              koLyri:  just
              son: </v>
      </c>
    </row>
    <row r="2273" spans="1:16" ht="15" customHeight="1">
      <c r="A2273" s="20">
        <f t="shared" si="288"/>
        <v>5</v>
      </c>
      <c r="B2273" s="21" t="str">
        <f t="shared" si="289"/>
        <v>知识点</v>
      </c>
      <c r="C2273" s="21" t="str">
        <f t="shared" si="290"/>
        <v>“八一宣言”</v>
      </c>
      <c r="D2273" s="21" t="str">
        <f>IFERROR(IF(I2273=1,INDEX( {"chinese","english","math","physics","chemistry","biology","politics","history","geography"},MATCH(C2273,{"语文","英语","数学","物理","化学","生物","政治","历史","地理"},0)),IF(I2273=2,INDEX(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2273,{"单项选择","阅读理解","信息匹配","完形填空","短文填空","单句填空","短文改错","单句改错","句型转换","翻译短语","翻译句子","词汇/短语及固搭","完成句子","听力"},0)),"")), "")</f>
        <v/>
      </c>
      <c r="E2273" s="21" t="str">
        <f t="shared" si="291"/>
        <v>知识点</v>
      </c>
      <c r="F2273" s="21" t="str">
        <f t="shared" si="292"/>
        <v>恰</v>
      </c>
      <c r="G2273" s="21" t="str">
        <f>INDEX( {"body","discipline","area","topic","point"},MATCH(E2273,{"知识体","知识域","知识区","知识主题","知识点"},0))</f>
        <v>point</v>
      </c>
      <c r="H2273" s="21" t="str">
        <f>INDEX( {"super","just","sub","infras"},MATCH(F2273,{"超","恰","亚","次"},0))</f>
        <v>just</v>
      </c>
      <c r="I2273" s="21">
        <f>MATCH(E2273,{"知识体","知识域","知识区","知识主题","知识点"},0)-1</f>
        <v>4</v>
      </c>
      <c r="J2273" s="21">
        <f>MATCH(F2273,{"超","恰","亚","次"},0)-1</f>
        <v>1</v>
      </c>
      <c r="K2273" s="21" t="str">
        <f t="shared" si="293"/>
        <v>历史</v>
      </c>
      <c r="L2273" s="26" t="s">
        <v>3023</v>
      </c>
      <c r="M2273" s="23"/>
      <c r="N2273" s="23"/>
      <c r="O2273" s="24" t="str">
        <f t="shared" si="295"/>
        <v xml:space="preserve">
  - 
    name:  “八一宣言”
    title:  “八一宣言”
    description: 
    koLyro: point
    koLyri:  just
    son: </v>
      </c>
      <c r="P2273" s="27" t="str">
        <f t="shared" si="294"/>
        <v xml:space="preserve">
            - 
              name:  “八一宣言”
              title:  “八一宣言”
              description: 
              koLyro: point
              koLyri:  just
              son: </v>
      </c>
    </row>
    <row r="2274" spans="1:16" ht="15" customHeight="1">
      <c r="A2274" s="20">
        <f t="shared" si="288"/>
        <v>5</v>
      </c>
      <c r="B2274" s="21" t="str">
        <f t="shared" si="289"/>
        <v>知识点</v>
      </c>
      <c r="C2274" s="21" t="str">
        <f t="shared" si="290"/>
        <v>东北抗日义勇军的抗战</v>
      </c>
      <c r="D2274" s="21" t="str">
        <f>IFERROR(IF(I2274=1,INDEX( {"chinese","english","math","physics","chemistry","biology","politics","history","geography"},MATCH(C2274,{"语文","英语","数学","物理","化学","生物","政治","历史","地理"},0)),IF(I2274=2,INDEX(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2274,{"单项选择","阅读理解","信息匹配","完形填空","短文填空","单句填空","短文改错","单句改错","句型转换","翻译短语","翻译句子","词汇/短语及固搭","完成句子","听力"},0)),"")), "")</f>
        <v/>
      </c>
      <c r="E2274" s="21" t="str">
        <f t="shared" si="291"/>
        <v>知识点</v>
      </c>
      <c r="F2274" s="21" t="str">
        <f t="shared" si="292"/>
        <v>恰</v>
      </c>
      <c r="G2274" s="21" t="str">
        <f>INDEX( {"body","discipline","area","topic","point"},MATCH(E2274,{"知识体","知识域","知识区","知识主题","知识点"},0))</f>
        <v>point</v>
      </c>
      <c r="H2274" s="21" t="str">
        <f>INDEX( {"super","just","sub","infras"},MATCH(F2274,{"超","恰","亚","次"},0))</f>
        <v>just</v>
      </c>
      <c r="I2274" s="21">
        <f>MATCH(E2274,{"知识体","知识域","知识区","知识主题","知识点"},0)-1</f>
        <v>4</v>
      </c>
      <c r="J2274" s="21">
        <f>MATCH(F2274,{"超","恰","亚","次"},0)-1</f>
        <v>1</v>
      </c>
      <c r="K2274" s="21" t="str">
        <f t="shared" si="293"/>
        <v>历史</v>
      </c>
      <c r="L2274" s="26" t="s">
        <v>3024</v>
      </c>
      <c r="M2274" s="23"/>
      <c r="N2274" s="23"/>
      <c r="O2274" s="24" t="str">
        <f t="shared" si="295"/>
        <v xml:space="preserve">
  - 
    name:  东北抗日义勇军的抗战
    title:  东北抗日义勇军的抗战
    description: 
    koLyro: point
    koLyri:  just
    son: </v>
      </c>
      <c r="P2274" s="27" t="str">
        <f t="shared" si="294"/>
        <v xml:space="preserve">
            - 
              name:  东北抗日义勇军的抗战
              title:  东北抗日义勇军的抗战
              description: 
              koLyro: point
              koLyri:  just
              son: </v>
      </c>
    </row>
    <row r="2275" spans="1:16" ht="15" customHeight="1">
      <c r="A2275" s="20">
        <f t="shared" si="288"/>
        <v>5</v>
      </c>
      <c r="B2275" s="21" t="str">
        <f t="shared" si="289"/>
        <v>知识点</v>
      </c>
      <c r="C2275" s="21" t="str">
        <f t="shared" si="290"/>
        <v>西安事变</v>
      </c>
      <c r="D2275" s="21" t="str">
        <f>IFERROR(IF(I2275=1,INDEX( {"chinese","english","math","physics","chemistry","biology","politics","history","geography"},MATCH(C2275,{"语文","英语","数学","物理","化学","生物","政治","历史","地理"},0)),IF(I2275=2,INDEX(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2275,{"单项选择","阅读理解","信息匹配","完形填空","短文填空","单句填空","短文改错","单句改错","句型转换","翻译短语","翻译句子","词汇/短语及固搭","完成句子","听力"},0)),"")), "")</f>
        <v/>
      </c>
      <c r="E2275" s="21" t="str">
        <f t="shared" si="291"/>
        <v>知识点</v>
      </c>
      <c r="F2275" s="21" t="str">
        <f t="shared" si="292"/>
        <v>恰</v>
      </c>
      <c r="G2275" s="21" t="str">
        <f>INDEX( {"body","discipline","area","topic","point"},MATCH(E2275,{"知识体","知识域","知识区","知识主题","知识点"},0))</f>
        <v>point</v>
      </c>
      <c r="H2275" s="21" t="str">
        <f>INDEX( {"super","just","sub","infras"},MATCH(F2275,{"超","恰","亚","次"},0))</f>
        <v>just</v>
      </c>
      <c r="I2275" s="21">
        <f>MATCH(E2275,{"知识体","知识域","知识区","知识主题","知识点"},0)-1</f>
        <v>4</v>
      </c>
      <c r="J2275" s="21">
        <f>MATCH(F2275,{"超","恰","亚","次"},0)-1</f>
        <v>1</v>
      </c>
      <c r="K2275" s="21" t="str">
        <f t="shared" si="293"/>
        <v>历史</v>
      </c>
      <c r="L2275" s="26" t="s">
        <v>3025</v>
      </c>
      <c r="M2275" s="23"/>
      <c r="N2275" s="23"/>
      <c r="O2275" s="24" t="str">
        <f t="shared" si="295"/>
        <v xml:space="preserve">
  - 
    name:  西安事变
    title:  西安事变
    description: 
    koLyro: point
    koLyri:  just
    son: </v>
      </c>
      <c r="P2275" s="27" t="str">
        <f t="shared" si="294"/>
        <v xml:space="preserve">
            - 
              name:  西安事变
              title:  西安事变
              description: 
              koLyro: point
              koLyri:  just
              son: </v>
      </c>
    </row>
    <row r="2276" spans="1:16" ht="15" customHeight="1">
      <c r="A2276" s="20">
        <f t="shared" si="288"/>
        <v>5</v>
      </c>
      <c r="B2276" s="21" t="str">
        <f t="shared" si="289"/>
        <v>知识点</v>
      </c>
      <c r="C2276" s="21" t="str">
        <f t="shared" si="290"/>
        <v>抗日民族统一战线的建立</v>
      </c>
      <c r="D2276" s="21" t="str">
        <f>IFERROR(IF(I2276=1,INDEX( {"chinese","english","math","physics","chemistry","biology","politics","history","geography"},MATCH(C2276,{"语文","英语","数学","物理","化学","生物","政治","历史","地理"},0)),IF(I2276=2,INDEX(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2276,{"单项选择","阅读理解","信息匹配","完形填空","短文填空","单句填空","短文改错","单句改错","句型转换","翻译短语","翻译句子","词汇/短语及固搭","完成句子","听力"},0)),"")), "")</f>
        <v/>
      </c>
      <c r="E2276" s="21" t="str">
        <f t="shared" si="291"/>
        <v>知识点</v>
      </c>
      <c r="F2276" s="21" t="str">
        <f t="shared" si="292"/>
        <v>恰</v>
      </c>
      <c r="G2276" s="21" t="str">
        <f>INDEX( {"body","discipline","area","topic","point"},MATCH(E2276,{"知识体","知识域","知识区","知识主题","知识点"},0))</f>
        <v>point</v>
      </c>
      <c r="H2276" s="21" t="str">
        <f>INDEX( {"super","just","sub","infras"},MATCH(F2276,{"超","恰","亚","次"},0))</f>
        <v>just</v>
      </c>
      <c r="I2276" s="21">
        <f>MATCH(E2276,{"知识体","知识域","知识区","知识主题","知识点"},0)-1</f>
        <v>4</v>
      </c>
      <c r="J2276" s="21">
        <f>MATCH(F2276,{"超","恰","亚","次"},0)-1</f>
        <v>1</v>
      </c>
      <c r="K2276" s="21" t="str">
        <f t="shared" si="293"/>
        <v>历史</v>
      </c>
      <c r="L2276" s="26" t="s">
        <v>3026</v>
      </c>
      <c r="M2276" s="23"/>
      <c r="N2276" s="23"/>
      <c r="O2276" s="24" t="str">
        <f t="shared" si="295"/>
        <v xml:space="preserve">
  - 
    name:  抗日民族统一战线的建立
    title:  抗日民族统一战线的建立
    description: 
    koLyro: point
    koLyri:  just
    son: </v>
      </c>
      <c r="P2276" s="27" t="str">
        <f t="shared" si="294"/>
        <v xml:space="preserve">
            - 
              name:  抗日民族统一战线的建立
              title:  抗日民族统一战线的建立
              description: 
              koLyro: point
              koLyri:  just
              son: </v>
      </c>
    </row>
    <row r="2277" spans="1:16" ht="15" customHeight="1">
      <c r="A2277" s="20">
        <f t="shared" si="288"/>
        <v>5</v>
      </c>
      <c r="B2277" s="21" t="str">
        <f t="shared" si="289"/>
        <v>知识点</v>
      </c>
      <c r="C2277" s="21" t="str">
        <f t="shared" si="290"/>
        <v>国民党正面战场的抗战</v>
      </c>
      <c r="D2277" s="21" t="str">
        <f>IFERROR(IF(I2277=1,INDEX( {"chinese","english","math","physics","chemistry","biology","politics","history","geography"},MATCH(C2277,{"语文","英语","数学","物理","化学","生物","政治","历史","地理"},0)),IF(I2277=2,INDEX(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2277,{"单项选择","阅读理解","信息匹配","完形填空","短文填空","单句填空","短文改错","单句改错","句型转换","翻译短语","翻译句子","词汇/短语及固搭","完成句子","听力"},0)),"")), "")</f>
        <v/>
      </c>
      <c r="E2277" s="21" t="str">
        <f t="shared" si="291"/>
        <v>知识点</v>
      </c>
      <c r="F2277" s="21" t="str">
        <f t="shared" si="292"/>
        <v>恰</v>
      </c>
      <c r="G2277" s="21" t="str">
        <f>INDEX( {"body","discipline","area","topic","point"},MATCH(E2277,{"知识体","知识域","知识区","知识主题","知识点"},0))</f>
        <v>point</v>
      </c>
      <c r="H2277" s="21" t="str">
        <f>INDEX( {"super","just","sub","infras"},MATCH(F2277,{"超","恰","亚","次"},0))</f>
        <v>just</v>
      </c>
      <c r="I2277" s="21">
        <f>MATCH(E2277,{"知识体","知识域","知识区","知识主题","知识点"},0)-1</f>
        <v>4</v>
      </c>
      <c r="J2277" s="21">
        <f>MATCH(F2277,{"超","恰","亚","次"},0)-1</f>
        <v>1</v>
      </c>
      <c r="K2277" s="21" t="str">
        <f t="shared" si="293"/>
        <v>历史</v>
      </c>
      <c r="L2277" s="26" t="s">
        <v>3027</v>
      </c>
      <c r="M2277" s="23"/>
      <c r="N2277" s="23"/>
      <c r="O2277" s="24" t="str">
        <f t="shared" si="295"/>
        <v xml:space="preserve">
  - 
    name:  国民党正面战场的抗战
    title:  国民党正面战场的抗战
    description: 
    koLyro: point
    koLyri:  just
    son: </v>
      </c>
      <c r="P2277" s="27" t="str">
        <f t="shared" si="294"/>
        <v xml:space="preserve">
            - 
              name:  国民党正面战场的抗战
              title:  国民党正面战场的抗战
              description: 
              koLyro: point
              koLyri:  just
              son: </v>
      </c>
    </row>
    <row r="2278" spans="1:16" ht="15" customHeight="1">
      <c r="A2278" s="20">
        <f t="shared" si="288"/>
        <v>6</v>
      </c>
      <c r="B2278" s="21" t="str">
        <f t="shared" si="289"/>
        <v>知识亚点</v>
      </c>
      <c r="C2278" s="21" t="str">
        <f t="shared" si="290"/>
        <v>淞沪会战</v>
      </c>
      <c r="D2278" s="21" t="str">
        <f>IFERROR(IF(I2278=1,INDEX( {"chinese","english","math","physics","chemistry","biology","politics","history","geography"},MATCH(C2278,{"语文","英语","数学","物理","化学","生物","政治","历史","地理"},0)),IF(I2278=2,INDEX(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2278,{"单项选择","阅读理解","信息匹配","完形填空","短文填空","单句填空","短文改错","单句改错","句型转换","翻译短语","翻译句子","词汇/短语及固搭","完成句子","听力"},0)),"")), "")</f>
        <v/>
      </c>
      <c r="E2278" s="21" t="str">
        <f t="shared" si="291"/>
        <v>知识点</v>
      </c>
      <c r="F2278" s="21" t="str">
        <f t="shared" si="292"/>
        <v>亚</v>
      </c>
      <c r="G2278" s="21" t="str">
        <f>INDEX( {"body","discipline","area","topic","point"},MATCH(E2278,{"知识体","知识域","知识区","知识主题","知识点"},0))</f>
        <v>point</v>
      </c>
      <c r="H2278" s="21" t="str">
        <f>INDEX( {"super","just","sub","infras"},MATCH(F2278,{"超","恰","亚","次"},0))</f>
        <v>sub</v>
      </c>
      <c r="I2278" s="21">
        <f>MATCH(E2278,{"知识体","知识域","知识区","知识主题","知识点"},0)-1</f>
        <v>4</v>
      </c>
      <c r="J2278" s="21">
        <f>MATCH(F2278,{"超","恰","亚","次"},0)-1</f>
        <v>2</v>
      </c>
      <c r="K2278" s="21" t="str">
        <f t="shared" si="293"/>
        <v>历史</v>
      </c>
      <c r="L2278" s="26" t="s">
        <v>3028</v>
      </c>
      <c r="M2278" s="23"/>
      <c r="N2278" s="23"/>
      <c r="O2278" s="24" t="str">
        <f t="shared" si="295"/>
        <v xml:space="preserve">
  - 
    name:  淞沪会战
    title:  淞沪会战
    description: 
    koLyro: point
    koLyri:  sub
    son: </v>
      </c>
      <c r="P2278" s="27" t="str">
        <f t="shared" si="294"/>
        <v xml:space="preserve">
              - 
                name:  淞沪会战
                title:  淞沪会战
                description: 
                koLyro: point
                koLyri:  sub
                son: </v>
      </c>
    </row>
    <row r="2279" spans="1:16" ht="15" customHeight="1">
      <c r="A2279" s="20">
        <f t="shared" si="288"/>
        <v>6</v>
      </c>
      <c r="B2279" s="21" t="str">
        <f t="shared" si="289"/>
        <v>知识亚点</v>
      </c>
      <c r="C2279" s="21" t="str">
        <f t="shared" si="290"/>
        <v>太原会战</v>
      </c>
      <c r="D2279" s="21" t="str">
        <f>IFERROR(IF(I2279=1,INDEX( {"chinese","english","math","physics","chemistry","biology","politics","history","geography"},MATCH(C2279,{"语文","英语","数学","物理","化学","生物","政治","历史","地理"},0)),IF(I2279=2,INDEX(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2279,{"单项选择","阅读理解","信息匹配","完形填空","短文填空","单句填空","短文改错","单句改错","句型转换","翻译短语","翻译句子","词汇/短语及固搭","完成句子","听力"},0)),"")), "")</f>
        <v/>
      </c>
      <c r="E2279" s="21" t="str">
        <f t="shared" si="291"/>
        <v>知识点</v>
      </c>
      <c r="F2279" s="21" t="str">
        <f t="shared" si="292"/>
        <v>亚</v>
      </c>
      <c r="G2279" s="21" t="str">
        <f>INDEX( {"body","discipline","area","topic","point"},MATCH(E2279,{"知识体","知识域","知识区","知识主题","知识点"},0))</f>
        <v>point</v>
      </c>
      <c r="H2279" s="21" t="str">
        <f>INDEX( {"super","just","sub","infras"},MATCH(F2279,{"超","恰","亚","次"},0))</f>
        <v>sub</v>
      </c>
      <c r="I2279" s="21">
        <f>MATCH(E2279,{"知识体","知识域","知识区","知识主题","知识点"},0)-1</f>
        <v>4</v>
      </c>
      <c r="J2279" s="21">
        <f>MATCH(F2279,{"超","恰","亚","次"},0)-1</f>
        <v>2</v>
      </c>
      <c r="K2279" s="21" t="str">
        <f t="shared" si="293"/>
        <v>历史</v>
      </c>
      <c r="L2279" s="26" t="s">
        <v>3029</v>
      </c>
      <c r="M2279" s="23"/>
      <c r="N2279" s="23"/>
      <c r="O2279" s="24" t="str">
        <f t="shared" si="295"/>
        <v xml:space="preserve">
  - 
    name:  太原会战
    title:  太原会战
    description: 
    koLyro: point
    koLyri:  sub
    son: </v>
      </c>
      <c r="P2279" s="27" t="str">
        <f t="shared" si="294"/>
        <v xml:space="preserve">
              - 
                name:  太原会战
                title:  太原会战
                description: 
                koLyro: point
                koLyri:  sub
                son: </v>
      </c>
    </row>
    <row r="2280" spans="1:16" ht="15" customHeight="1">
      <c r="A2280" s="20">
        <f t="shared" si="288"/>
        <v>6</v>
      </c>
      <c r="B2280" s="21" t="str">
        <f t="shared" si="289"/>
        <v>知识亚点</v>
      </c>
      <c r="C2280" s="21" t="str">
        <f t="shared" si="290"/>
        <v>徐州会战</v>
      </c>
      <c r="D2280" s="21" t="str">
        <f>IFERROR(IF(I2280=1,INDEX( {"chinese","english","math","physics","chemistry","biology","politics","history","geography"},MATCH(C2280,{"语文","英语","数学","物理","化学","生物","政治","历史","地理"},0)),IF(I2280=2,INDEX(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2280,{"单项选择","阅读理解","信息匹配","完形填空","短文填空","单句填空","短文改错","单句改错","句型转换","翻译短语","翻译句子","词汇/短语及固搭","完成句子","听力"},0)),"")), "")</f>
        <v/>
      </c>
      <c r="E2280" s="21" t="str">
        <f t="shared" si="291"/>
        <v>知识点</v>
      </c>
      <c r="F2280" s="21" t="str">
        <f t="shared" si="292"/>
        <v>亚</v>
      </c>
      <c r="G2280" s="21" t="str">
        <f>INDEX( {"body","discipline","area","topic","point"},MATCH(E2280,{"知识体","知识域","知识区","知识主题","知识点"},0))</f>
        <v>point</v>
      </c>
      <c r="H2280" s="21" t="str">
        <f>INDEX( {"super","just","sub","infras"},MATCH(F2280,{"超","恰","亚","次"},0))</f>
        <v>sub</v>
      </c>
      <c r="I2280" s="21">
        <f>MATCH(E2280,{"知识体","知识域","知识区","知识主题","知识点"},0)-1</f>
        <v>4</v>
      </c>
      <c r="J2280" s="21">
        <f>MATCH(F2280,{"超","恰","亚","次"},0)-1</f>
        <v>2</v>
      </c>
      <c r="K2280" s="21" t="str">
        <f t="shared" si="293"/>
        <v>历史</v>
      </c>
      <c r="L2280" s="26" t="s">
        <v>3030</v>
      </c>
      <c r="M2280" s="23"/>
      <c r="N2280" s="23"/>
      <c r="O2280" s="24" t="str">
        <f t="shared" si="295"/>
        <v xml:space="preserve">
  - 
    name:  徐州会战
    title:  徐州会战
    description: 
    koLyro: point
    koLyri:  sub
    son: </v>
      </c>
      <c r="P2280" s="27" t="str">
        <f t="shared" si="294"/>
        <v xml:space="preserve">
              - 
                name:  徐州会战
                title:  徐州会战
                description: 
                koLyro: point
                koLyri:  sub
                son: </v>
      </c>
    </row>
    <row r="2281" spans="1:16" ht="15" customHeight="1">
      <c r="A2281" s="20">
        <f t="shared" si="288"/>
        <v>6</v>
      </c>
      <c r="B2281" s="21" t="str">
        <f t="shared" si="289"/>
        <v>知识亚点</v>
      </c>
      <c r="C2281" s="21" t="str">
        <f t="shared" si="290"/>
        <v>武汉会战</v>
      </c>
      <c r="D2281" s="21" t="str">
        <f>IFERROR(IF(I2281=1,INDEX( {"chinese","english","math","physics","chemistry","biology","politics","history","geography"},MATCH(C2281,{"语文","英语","数学","物理","化学","生物","政治","历史","地理"},0)),IF(I2281=2,INDEX(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2281,{"单项选择","阅读理解","信息匹配","完形填空","短文填空","单句填空","短文改错","单句改错","句型转换","翻译短语","翻译句子","词汇/短语及固搭","完成句子","听力"},0)),"")), "")</f>
        <v/>
      </c>
      <c r="E2281" s="21" t="str">
        <f t="shared" si="291"/>
        <v>知识点</v>
      </c>
      <c r="F2281" s="21" t="str">
        <f t="shared" si="292"/>
        <v>亚</v>
      </c>
      <c r="G2281" s="21" t="str">
        <f>INDEX( {"body","discipline","area","topic","point"},MATCH(E2281,{"知识体","知识域","知识区","知识主题","知识点"},0))</f>
        <v>point</v>
      </c>
      <c r="H2281" s="21" t="str">
        <f>INDEX( {"super","just","sub","infras"},MATCH(F2281,{"超","恰","亚","次"},0))</f>
        <v>sub</v>
      </c>
      <c r="I2281" s="21">
        <f>MATCH(E2281,{"知识体","知识域","知识区","知识主题","知识点"},0)-1</f>
        <v>4</v>
      </c>
      <c r="J2281" s="21">
        <f>MATCH(F2281,{"超","恰","亚","次"},0)-1</f>
        <v>2</v>
      </c>
      <c r="K2281" s="21" t="str">
        <f t="shared" si="293"/>
        <v>历史</v>
      </c>
      <c r="L2281" s="26" t="s">
        <v>3031</v>
      </c>
      <c r="M2281" s="23"/>
      <c r="N2281" s="23"/>
      <c r="O2281" s="24" t="str">
        <f t="shared" si="295"/>
        <v xml:space="preserve">
  - 
    name:  武汉会战
    title:  武汉会战
    description: 
    koLyro: point
    koLyri:  sub
    son: </v>
      </c>
      <c r="P2281" s="27" t="str">
        <f t="shared" si="294"/>
        <v xml:space="preserve">
              - 
                name:  武汉会战
                title:  武汉会战
                description: 
                koLyro: point
                koLyri:  sub
                son: </v>
      </c>
    </row>
    <row r="2282" spans="1:16" ht="15" customHeight="1">
      <c r="A2282" s="20">
        <f t="shared" si="288"/>
        <v>5</v>
      </c>
      <c r="B2282" s="21" t="str">
        <f t="shared" si="289"/>
        <v>知识点</v>
      </c>
      <c r="C2282" s="21" t="str">
        <f t="shared" si="290"/>
        <v>共产党敌后战场的抗战</v>
      </c>
      <c r="D2282" s="21" t="str">
        <f>IFERROR(IF(I2282=1,INDEX( {"chinese","english","math","physics","chemistry","biology","politics","history","geography"},MATCH(C2282,{"语文","英语","数学","物理","化学","生物","政治","历史","地理"},0)),IF(I2282=2,INDEX(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2282,{"单项选择","阅读理解","信息匹配","完形填空","短文填空","单句填空","短文改错","单句改错","句型转换","翻译短语","翻译句子","词汇/短语及固搭","完成句子","听力"},0)),"")), "")</f>
        <v/>
      </c>
      <c r="E2282" s="21" t="str">
        <f t="shared" si="291"/>
        <v>知识点</v>
      </c>
      <c r="F2282" s="21" t="str">
        <f t="shared" si="292"/>
        <v>恰</v>
      </c>
      <c r="G2282" s="21" t="str">
        <f>INDEX( {"body","discipline","area","topic","point"},MATCH(E2282,{"知识体","知识域","知识区","知识主题","知识点"},0))</f>
        <v>point</v>
      </c>
      <c r="H2282" s="21" t="str">
        <f>INDEX( {"super","just","sub","infras"},MATCH(F2282,{"超","恰","亚","次"},0))</f>
        <v>just</v>
      </c>
      <c r="I2282" s="21">
        <f>MATCH(E2282,{"知识体","知识域","知识区","知识主题","知识点"},0)-1</f>
        <v>4</v>
      </c>
      <c r="J2282" s="21">
        <f>MATCH(F2282,{"超","恰","亚","次"},0)-1</f>
        <v>1</v>
      </c>
      <c r="K2282" s="21" t="str">
        <f t="shared" si="293"/>
        <v>历史</v>
      </c>
      <c r="L2282" s="26" t="s">
        <v>3032</v>
      </c>
      <c r="M2282" s="23"/>
      <c r="N2282" s="23"/>
      <c r="O2282" s="24" t="str">
        <f t="shared" si="295"/>
        <v xml:space="preserve">
  - 
    name:  共产党敌后战场的抗战
    title:  共产党敌后战场的抗战
    description: 
    koLyro: point
    koLyri:  just
    son: </v>
      </c>
      <c r="P2282" s="27" t="str">
        <f t="shared" si="294"/>
        <v xml:space="preserve">
            - 
              name:  共产党敌后战场的抗战
              title:  共产党敌后战场的抗战
              description: 
              koLyro: point
              koLyri:  just
              son: </v>
      </c>
    </row>
    <row r="2283" spans="1:16" ht="15" customHeight="1">
      <c r="A2283" s="20">
        <f t="shared" si="288"/>
        <v>6</v>
      </c>
      <c r="B2283" s="21" t="str">
        <f t="shared" si="289"/>
        <v>知识亚点</v>
      </c>
      <c r="C2283" s="21" t="str">
        <f t="shared" si="290"/>
        <v>百团大战</v>
      </c>
      <c r="D2283" s="21" t="str">
        <f>IFERROR(IF(I2283=1,INDEX( {"chinese","english","math","physics","chemistry","biology","politics","history","geography"},MATCH(C2283,{"语文","英语","数学","物理","化学","生物","政治","历史","地理"},0)),IF(I2283=2,INDEX(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2283,{"单项选择","阅读理解","信息匹配","完形填空","短文填空","单句填空","短文改错","单句改错","句型转换","翻译短语","翻译句子","词汇/短语及固搭","完成句子","听力"},0)),"")), "")</f>
        <v/>
      </c>
      <c r="E2283" s="21" t="str">
        <f t="shared" si="291"/>
        <v>知识点</v>
      </c>
      <c r="F2283" s="21" t="str">
        <f t="shared" si="292"/>
        <v>亚</v>
      </c>
      <c r="G2283" s="21" t="str">
        <f>INDEX( {"body","discipline","area","topic","point"},MATCH(E2283,{"知识体","知识域","知识区","知识主题","知识点"},0))</f>
        <v>point</v>
      </c>
      <c r="H2283" s="21" t="str">
        <f>INDEX( {"super","just","sub","infras"},MATCH(F2283,{"超","恰","亚","次"},0))</f>
        <v>sub</v>
      </c>
      <c r="I2283" s="21">
        <f>MATCH(E2283,{"知识体","知识域","知识区","知识主题","知识点"},0)-1</f>
        <v>4</v>
      </c>
      <c r="J2283" s="21">
        <f>MATCH(F2283,{"超","恰","亚","次"},0)-1</f>
        <v>2</v>
      </c>
      <c r="K2283" s="21" t="str">
        <f t="shared" si="293"/>
        <v>历史</v>
      </c>
      <c r="L2283" s="26" t="s">
        <v>3033</v>
      </c>
      <c r="M2283" s="23"/>
      <c r="N2283" s="23"/>
      <c r="O2283" s="24" t="str">
        <f t="shared" si="295"/>
        <v xml:space="preserve">
  - 
    name:  百团大战
    title:  百团大战
    description: 
    koLyro: point
    koLyri:  sub
    son: </v>
      </c>
      <c r="P2283" s="27" t="str">
        <f t="shared" si="294"/>
        <v xml:space="preserve">
              - 
                name:  百团大战
                title:  百团大战
                description: 
                koLyro: point
                koLyri:  sub
                son: </v>
      </c>
    </row>
    <row r="2284" spans="1:16" ht="15" customHeight="1">
      <c r="A2284" s="20">
        <f t="shared" si="288"/>
        <v>5</v>
      </c>
      <c r="B2284" s="21" t="str">
        <f t="shared" si="289"/>
        <v>知识点</v>
      </c>
      <c r="C2284" s="21" t="str">
        <f t="shared" si="290"/>
        <v>抗日战争胜利的意义</v>
      </c>
      <c r="D2284" s="21" t="str">
        <f>IFERROR(IF(I2284=1,INDEX( {"chinese","english","math","physics","chemistry","biology","politics","history","geography"},MATCH(C2284,{"语文","英语","数学","物理","化学","生物","政治","历史","地理"},0)),IF(I2284=2,INDEX(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2284,{"单项选择","阅读理解","信息匹配","完形填空","短文填空","单句填空","短文改错","单句改错","句型转换","翻译短语","翻译句子","词汇/短语及固搭","完成句子","听力"},0)),"")), "")</f>
        <v/>
      </c>
      <c r="E2284" s="21" t="str">
        <f t="shared" si="291"/>
        <v>知识点</v>
      </c>
      <c r="F2284" s="21" t="str">
        <f t="shared" si="292"/>
        <v>恰</v>
      </c>
      <c r="G2284" s="21" t="str">
        <f>INDEX( {"body","discipline","area","topic","point"},MATCH(E2284,{"知识体","知识域","知识区","知识主题","知识点"},0))</f>
        <v>point</v>
      </c>
      <c r="H2284" s="21" t="str">
        <f>INDEX( {"super","just","sub","infras"},MATCH(F2284,{"超","恰","亚","次"},0))</f>
        <v>just</v>
      </c>
      <c r="I2284" s="21">
        <f>MATCH(E2284,{"知识体","知识域","知识区","知识主题","知识点"},0)-1</f>
        <v>4</v>
      </c>
      <c r="J2284" s="21">
        <f>MATCH(F2284,{"超","恰","亚","次"},0)-1</f>
        <v>1</v>
      </c>
      <c r="K2284" s="21" t="str">
        <f t="shared" si="293"/>
        <v>历史</v>
      </c>
      <c r="L2284" s="26" t="s">
        <v>3034</v>
      </c>
      <c r="M2284" s="23"/>
      <c r="N2284" s="23"/>
      <c r="O2284" s="24" t="str">
        <f t="shared" si="295"/>
        <v xml:space="preserve">
  - 
    name:  抗日战争胜利的意义
    title:  抗日战争胜利的意义
    description: 
    koLyro: point
    koLyri:  just
    son: </v>
      </c>
      <c r="P2284" s="27" t="str">
        <f t="shared" si="294"/>
        <v xml:space="preserve">
            - 
              name:  抗日战争胜利的意义
              title:  抗日战争胜利的意义
              description: 
              koLyro: point
              koLyri:  just
              son: </v>
      </c>
    </row>
    <row r="2285" spans="1:16" ht="15" customHeight="1">
      <c r="A2285" s="20">
        <f t="shared" si="288"/>
        <v>3</v>
      </c>
      <c r="B2285" s="21" t="str">
        <f t="shared" si="289"/>
        <v>知识超主题</v>
      </c>
      <c r="C2285" s="21" t="str">
        <f t="shared" si="290"/>
        <v>五 从科学社会主义理论到社会主义制度的建立</v>
      </c>
      <c r="D2285" s="21" t="str">
        <f>IFERROR(IF(I2285=1,INDEX( {"chinese","english","math","physics","chemistry","biology","politics","history","geography"},MATCH(C2285,{"语文","英语","数学","物理","化学","生物","政治","历史","地理"},0)),IF(I2285=2,INDEX(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2285,{"单项选择","阅读理解","信息匹配","完形填空","短文填空","单句填空","短文改错","单句改错","句型转换","翻译短语","翻译句子","词汇/短语及固搭","完成句子","听力"},0)),"")), "")</f>
        <v/>
      </c>
      <c r="E2285" s="21" t="str">
        <f t="shared" si="291"/>
        <v>知识主题</v>
      </c>
      <c r="F2285" s="21" t="str">
        <f t="shared" si="292"/>
        <v>超</v>
      </c>
      <c r="G2285" s="21" t="str">
        <f>INDEX( {"body","discipline","area","topic","point"},MATCH(E2285,{"知识体","知识域","知识区","知识主题","知识点"},0))</f>
        <v>topic</v>
      </c>
      <c r="H2285" s="21" t="str">
        <f>INDEX( {"super","just","sub","infras"},MATCH(F2285,{"超","恰","亚","次"},0))</f>
        <v>super</v>
      </c>
      <c r="I2285" s="21">
        <f>MATCH(E2285,{"知识体","知识域","知识区","知识主题","知识点"},0)-1</f>
        <v>3</v>
      </c>
      <c r="J2285" s="21">
        <f>MATCH(F2285,{"超","恰","亚","次"},0)-1</f>
        <v>0</v>
      </c>
      <c r="K2285" s="21" t="str">
        <f t="shared" si="293"/>
        <v>历史</v>
      </c>
      <c r="L2285" s="26" t="s">
        <v>5372</v>
      </c>
      <c r="M2285" s="23"/>
      <c r="N2285" s="23"/>
      <c r="O2285" s="24" t="str">
        <f t="shared" si="295"/>
        <v xml:space="preserve">
  - 
    name:  五 从科学社会主义理论到社会主义制度的建立
    title:  五 从科学社会主义理论到社会主义制度的建立
    description: 
    koLyro: topic
    koLyri:  super
    son: </v>
      </c>
      <c r="P2285" s="27" t="str">
        <f t="shared" si="294"/>
        <v xml:space="preserve">
        - 
          name:  五 从科学社会主义理论到社会主义制度的建立
          title:  五 从科学社会主义理论到社会主义制度的建立
          description: 
          koLyro: topic
          koLyri:  super
          son: </v>
      </c>
    </row>
    <row r="2286" spans="1:16" ht="15" customHeight="1">
      <c r="A2286" s="20">
        <f t="shared" si="288"/>
        <v>4</v>
      </c>
      <c r="B2286" s="21" t="str">
        <f t="shared" si="289"/>
        <v>知识主题</v>
      </c>
      <c r="C2286" s="21" t="str">
        <f t="shared" si="290"/>
        <v>20 马克思主义的诞生</v>
      </c>
      <c r="D2286" s="21" t="str">
        <f>IFERROR(IF(I2286=1,INDEX( {"chinese","english","math","physics","chemistry","biology","politics","history","geography"},MATCH(C2286,{"语文","英语","数学","物理","化学","生物","政治","历史","地理"},0)),IF(I2286=2,INDEX(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2286,{"单项选择","阅读理解","信息匹配","完形填空","短文填空","单句填空","短文改错","单句改错","句型转换","翻译短语","翻译句子","词汇/短语及固搭","完成句子","听力"},0)),"")), "")</f>
        <v/>
      </c>
      <c r="E2286" s="21" t="str">
        <f t="shared" si="291"/>
        <v>知识主题</v>
      </c>
      <c r="F2286" s="21" t="str">
        <f t="shared" si="292"/>
        <v>恰</v>
      </c>
      <c r="G2286" s="21" t="str">
        <f>INDEX( {"body","discipline","area","topic","point"},MATCH(E2286,{"知识体","知识域","知识区","知识主题","知识点"},0))</f>
        <v>topic</v>
      </c>
      <c r="H2286" s="21" t="str">
        <f>INDEX( {"super","just","sub","infras"},MATCH(F2286,{"超","恰","亚","次"},0))</f>
        <v>just</v>
      </c>
      <c r="I2286" s="21">
        <f>MATCH(E2286,{"知识体","知识域","知识区","知识主题","知识点"},0)-1</f>
        <v>3</v>
      </c>
      <c r="J2286" s="21">
        <f>MATCH(F2286,{"超","恰","亚","次"},0)-1</f>
        <v>1</v>
      </c>
      <c r="K2286" s="21" t="str">
        <f t="shared" si="293"/>
        <v>历史</v>
      </c>
      <c r="L2286" s="26" t="s">
        <v>3035</v>
      </c>
      <c r="M2286" s="23"/>
      <c r="N2286" s="23"/>
      <c r="O2286" s="24" t="str">
        <f t="shared" si="295"/>
        <v xml:space="preserve">
  - 
    name:  20 马克思主义的诞生
    title:  20 马克思主义的诞生
    description: 
    koLyro: topic
    koLyri:  just
    son: </v>
      </c>
      <c r="P2286" s="27" t="str">
        <f t="shared" si="294"/>
        <v xml:space="preserve">
          - 
            name:  20 马克思主义的诞生
            title:  20 马克思主义的诞生
            description: 
            koLyro: topic
            koLyri:  just
            son: </v>
      </c>
    </row>
    <row r="2287" spans="1:16" ht="15" customHeight="1">
      <c r="A2287" s="20">
        <f t="shared" si="288"/>
        <v>5</v>
      </c>
      <c r="B2287" s="21" t="str">
        <f t="shared" si="289"/>
        <v>知识点</v>
      </c>
      <c r="C2287" s="21" t="str">
        <f t="shared" si="290"/>
        <v>马克思主义诞生的背景</v>
      </c>
      <c r="D2287" s="21" t="str">
        <f>IFERROR(IF(I2287=1,INDEX( {"chinese","english","math","physics","chemistry","biology","politics","history","geography"},MATCH(C2287,{"语文","英语","数学","物理","化学","生物","政治","历史","地理"},0)),IF(I2287=2,INDEX(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2287,{"单项选择","阅读理解","信息匹配","完形填空","短文填空","单句填空","短文改错","单句改错","句型转换","翻译短语","翻译句子","词汇/短语及固搭","完成句子","听力"},0)),"")), "")</f>
        <v/>
      </c>
      <c r="E2287" s="21" t="str">
        <f t="shared" si="291"/>
        <v>知识点</v>
      </c>
      <c r="F2287" s="21" t="str">
        <f t="shared" si="292"/>
        <v>恰</v>
      </c>
      <c r="G2287" s="21" t="str">
        <f>INDEX( {"body","discipline","area","topic","point"},MATCH(E2287,{"知识体","知识域","知识区","知识主题","知识点"},0))</f>
        <v>point</v>
      </c>
      <c r="H2287" s="21" t="str">
        <f>INDEX( {"super","just","sub","infras"},MATCH(F2287,{"超","恰","亚","次"},0))</f>
        <v>just</v>
      </c>
      <c r="I2287" s="21">
        <f>MATCH(E2287,{"知识体","知识域","知识区","知识主题","知识点"},0)-1</f>
        <v>4</v>
      </c>
      <c r="J2287" s="21">
        <f>MATCH(F2287,{"超","恰","亚","次"},0)-1</f>
        <v>1</v>
      </c>
      <c r="K2287" s="21" t="str">
        <f t="shared" si="293"/>
        <v>历史</v>
      </c>
      <c r="L2287" s="26" t="s">
        <v>3036</v>
      </c>
      <c r="M2287" s="23"/>
      <c r="N2287" s="23"/>
      <c r="O2287" s="24" t="str">
        <f t="shared" si="295"/>
        <v xml:space="preserve">
  - 
    name:  马克思主义诞生的背景
    title:  马克思主义诞生的背景
    description: 
    koLyro: point
    koLyri:  just
    son: </v>
      </c>
      <c r="P2287" s="27" t="str">
        <f t="shared" si="294"/>
        <v xml:space="preserve">
            - 
              name:  马克思主义诞生的背景
              title:  马克思主义诞生的背景
              description: 
              koLyro: point
              koLyri:  just
              son: </v>
      </c>
    </row>
    <row r="2288" spans="1:16" ht="15" customHeight="1">
      <c r="A2288" s="20">
        <f t="shared" si="288"/>
        <v>5</v>
      </c>
      <c r="B2288" s="21" t="str">
        <f t="shared" si="289"/>
        <v>知识点</v>
      </c>
      <c r="C2288" s="21" t="str">
        <f t="shared" si="290"/>
        <v>空想社会主义理论</v>
      </c>
      <c r="D2288" s="21" t="str">
        <f>IFERROR(IF(I2288=1,INDEX( {"chinese","english","math","physics","chemistry","biology","politics","history","geography"},MATCH(C2288,{"语文","英语","数学","物理","化学","生物","政治","历史","地理"},0)),IF(I2288=2,INDEX(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2288,{"单项选择","阅读理解","信息匹配","完形填空","短文填空","单句填空","短文改错","单句改错","句型转换","翻译短语","翻译句子","词汇/短语及固搭","完成句子","听力"},0)),"")), "")</f>
        <v/>
      </c>
      <c r="E2288" s="21" t="str">
        <f t="shared" si="291"/>
        <v>知识点</v>
      </c>
      <c r="F2288" s="21" t="str">
        <f t="shared" si="292"/>
        <v>恰</v>
      </c>
      <c r="G2288" s="21" t="str">
        <f>INDEX( {"body","discipline","area","topic","point"},MATCH(E2288,{"知识体","知识域","知识区","知识主题","知识点"},0))</f>
        <v>point</v>
      </c>
      <c r="H2288" s="21" t="str">
        <f>INDEX( {"super","just","sub","infras"},MATCH(F2288,{"超","恰","亚","次"},0))</f>
        <v>just</v>
      </c>
      <c r="I2288" s="21">
        <f>MATCH(E2288,{"知识体","知识域","知识区","知识主题","知识点"},0)-1</f>
        <v>4</v>
      </c>
      <c r="J2288" s="21">
        <f>MATCH(F2288,{"超","恰","亚","次"},0)-1</f>
        <v>1</v>
      </c>
      <c r="K2288" s="21" t="str">
        <f t="shared" si="293"/>
        <v>历史</v>
      </c>
      <c r="L2288" s="26" t="s">
        <v>3037</v>
      </c>
      <c r="M2288" s="23"/>
      <c r="N2288" s="23"/>
      <c r="O2288" s="24" t="str">
        <f t="shared" si="295"/>
        <v xml:space="preserve">
  - 
    name:  空想社会主义理论
    title:  空想社会主义理论
    description: 
    koLyro: point
    koLyri:  just
    son: </v>
      </c>
      <c r="P2288" s="27" t="str">
        <f t="shared" si="294"/>
        <v xml:space="preserve">
            - 
              name:  空想社会主义理论
              title:  空想社会主义理论
              description: 
              koLyro: point
              koLyri:  just
              son: </v>
      </c>
    </row>
    <row r="2289" spans="1:16" ht="15" customHeight="1">
      <c r="A2289" s="20">
        <f t="shared" si="288"/>
        <v>5</v>
      </c>
      <c r="B2289" s="21" t="str">
        <f t="shared" si="289"/>
        <v>知识点</v>
      </c>
      <c r="C2289" s="21" t="str">
        <f t="shared" si="290"/>
        <v>欧洲三次工人运动</v>
      </c>
      <c r="D2289" s="21" t="str">
        <f>IFERROR(IF(I2289=1,INDEX( {"chinese","english","math","physics","chemistry","biology","politics","history","geography"},MATCH(C2289,{"语文","英语","数学","物理","化学","生物","政治","历史","地理"},0)),IF(I2289=2,INDEX(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2289,{"单项选择","阅读理解","信息匹配","完形填空","短文填空","单句填空","短文改错","单句改错","句型转换","翻译短语","翻译句子","词汇/短语及固搭","完成句子","听力"},0)),"")), "")</f>
        <v/>
      </c>
      <c r="E2289" s="21" t="str">
        <f t="shared" si="291"/>
        <v>知识点</v>
      </c>
      <c r="F2289" s="21" t="str">
        <f t="shared" si="292"/>
        <v>恰</v>
      </c>
      <c r="G2289" s="21" t="str">
        <f>INDEX( {"body","discipline","area","topic","point"},MATCH(E2289,{"知识体","知识域","知识区","知识主题","知识点"},0))</f>
        <v>point</v>
      </c>
      <c r="H2289" s="21" t="str">
        <f>INDEX( {"super","just","sub","infras"},MATCH(F2289,{"超","恰","亚","次"},0))</f>
        <v>just</v>
      </c>
      <c r="I2289" s="21">
        <f>MATCH(E2289,{"知识体","知识域","知识区","知识主题","知识点"},0)-1</f>
        <v>4</v>
      </c>
      <c r="J2289" s="21">
        <f>MATCH(F2289,{"超","恰","亚","次"},0)-1</f>
        <v>1</v>
      </c>
      <c r="K2289" s="21" t="str">
        <f t="shared" si="293"/>
        <v>历史</v>
      </c>
      <c r="L2289" s="26" t="s">
        <v>3038</v>
      </c>
      <c r="M2289" s="23"/>
      <c r="N2289" s="23"/>
      <c r="O2289" s="24" t="str">
        <f t="shared" si="295"/>
        <v xml:space="preserve">
  - 
    name:  欧洲三次工人运动
    title:  欧洲三次工人运动
    description: 
    koLyro: point
    koLyri:  just
    son: </v>
      </c>
      <c r="P2289" s="27" t="str">
        <f t="shared" si="294"/>
        <v xml:space="preserve">
            - 
              name:  欧洲三次工人运动
              title:  欧洲三次工人运动
              description: 
              koLyro: point
              koLyri:  just
              son: </v>
      </c>
    </row>
    <row r="2290" spans="1:16" ht="15" customHeight="1">
      <c r="A2290" s="20">
        <f t="shared" si="288"/>
        <v>6</v>
      </c>
      <c r="B2290" s="21" t="str">
        <f t="shared" si="289"/>
        <v>知识亚点</v>
      </c>
      <c r="C2290" s="21" t="str">
        <f t="shared" si="290"/>
        <v>法国里昂工人起义</v>
      </c>
      <c r="D2290" s="21" t="str">
        <f>IFERROR(IF(I2290=1,INDEX( {"chinese","english","math","physics","chemistry","biology","politics","history","geography"},MATCH(C2290,{"语文","英语","数学","物理","化学","生物","政治","历史","地理"},0)),IF(I2290=2,INDEX(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2290,{"单项选择","阅读理解","信息匹配","完形填空","短文填空","单句填空","短文改错","单句改错","句型转换","翻译短语","翻译句子","词汇/短语及固搭","完成句子","听力"},0)),"")), "")</f>
        <v/>
      </c>
      <c r="E2290" s="21" t="str">
        <f t="shared" si="291"/>
        <v>知识点</v>
      </c>
      <c r="F2290" s="21" t="str">
        <f t="shared" si="292"/>
        <v>亚</v>
      </c>
      <c r="G2290" s="21" t="str">
        <f>INDEX( {"body","discipline","area","topic","point"},MATCH(E2290,{"知识体","知识域","知识区","知识主题","知识点"},0))</f>
        <v>point</v>
      </c>
      <c r="H2290" s="21" t="str">
        <f>INDEX( {"super","just","sub","infras"},MATCH(F2290,{"超","恰","亚","次"},0))</f>
        <v>sub</v>
      </c>
      <c r="I2290" s="21">
        <f>MATCH(E2290,{"知识体","知识域","知识区","知识主题","知识点"},0)-1</f>
        <v>4</v>
      </c>
      <c r="J2290" s="21">
        <f>MATCH(F2290,{"超","恰","亚","次"},0)-1</f>
        <v>2</v>
      </c>
      <c r="K2290" s="21" t="str">
        <f t="shared" si="293"/>
        <v>历史</v>
      </c>
      <c r="L2290" s="26" t="s">
        <v>3039</v>
      </c>
      <c r="M2290" s="23"/>
      <c r="N2290" s="23"/>
      <c r="O2290" s="24" t="str">
        <f t="shared" si="295"/>
        <v xml:space="preserve">
  - 
    name:  法国里昂工人起义
    title:  法国里昂工人起义
    description: 
    koLyro: point
    koLyri:  sub
    son: </v>
      </c>
      <c r="P2290" s="27" t="str">
        <f t="shared" si="294"/>
        <v xml:space="preserve">
              - 
                name:  法国里昂工人起义
                title:  法国里昂工人起义
                description: 
                koLyro: point
                koLyri:  sub
                son: </v>
      </c>
    </row>
    <row r="2291" spans="1:16" ht="15" customHeight="1">
      <c r="A2291" s="20">
        <f t="shared" si="288"/>
        <v>6</v>
      </c>
      <c r="B2291" s="21" t="str">
        <f t="shared" si="289"/>
        <v>知识亚点</v>
      </c>
      <c r="C2291" s="21" t="str">
        <f t="shared" si="290"/>
        <v>英国宪章运动</v>
      </c>
      <c r="D2291" s="21" t="str">
        <f>IFERROR(IF(I2291=1,INDEX( {"chinese","english","math","physics","chemistry","biology","politics","history","geography"},MATCH(C2291,{"语文","英语","数学","物理","化学","生物","政治","历史","地理"},0)),IF(I2291=2,INDEX(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2291,{"单项选择","阅读理解","信息匹配","完形填空","短文填空","单句填空","短文改错","单句改错","句型转换","翻译短语","翻译句子","词汇/短语及固搭","完成句子","听力"},0)),"")), "")</f>
        <v/>
      </c>
      <c r="E2291" s="21" t="str">
        <f t="shared" si="291"/>
        <v>知识点</v>
      </c>
      <c r="F2291" s="21" t="str">
        <f t="shared" si="292"/>
        <v>亚</v>
      </c>
      <c r="G2291" s="21" t="str">
        <f>INDEX( {"body","discipline","area","topic","point"},MATCH(E2291,{"知识体","知识域","知识区","知识主题","知识点"},0))</f>
        <v>point</v>
      </c>
      <c r="H2291" s="21" t="str">
        <f>INDEX( {"super","just","sub","infras"},MATCH(F2291,{"超","恰","亚","次"},0))</f>
        <v>sub</v>
      </c>
      <c r="I2291" s="21">
        <f>MATCH(E2291,{"知识体","知识域","知识区","知识主题","知识点"},0)-1</f>
        <v>4</v>
      </c>
      <c r="J2291" s="21">
        <f>MATCH(F2291,{"超","恰","亚","次"},0)-1</f>
        <v>2</v>
      </c>
      <c r="K2291" s="21" t="str">
        <f t="shared" si="293"/>
        <v>历史</v>
      </c>
      <c r="L2291" s="26" t="s">
        <v>3040</v>
      </c>
      <c r="M2291" s="23"/>
      <c r="N2291" s="23"/>
      <c r="O2291" s="24" t="str">
        <f t="shared" si="295"/>
        <v xml:space="preserve">
  - 
    name:  英国宪章运动
    title:  英国宪章运动
    description: 
    koLyro: point
    koLyri:  sub
    son: </v>
      </c>
      <c r="P2291" s="27" t="str">
        <f t="shared" si="294"/>
        <v xml:space="preserve">
              - 
                name:  英国宪章运动
                title:  英国宪章运动
                description: 
                koLyro: point
                koLyri:  sub
                son: </v>
      </c>
    </row>
    <row r="2292" spans="1:16" ht="15" customHeight="1">
      <c r="A2292" s="20">
        <f t="shared" si="288"/>
        <v>6</v>
      </c>
      <c r="B2292" s="21" t="str">
        <f t="shared" si="289"/>
        <v>知识亚点</v>
      </c>
      <c r="C2292" s="21" t="str">
        <f t="shared" si="290"/>
        <v>德意志西里西亚纺织工人起义</v>
      </c>
      <c r="D2292" s="21" t="str">
        <f>IFERROR(IF(I2292=1,INDEX( {"chinese","english","math","physics","chemistry","biology","politics","history","geography"},MATCH(C2292,{"语文","英语","数学","物理","化学","生物","政治","历史","地理"},0)),IF(I2292=2,INDEX(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2292,{"单项选择","阅读理解","信息匹配","完形填空","短文填空","单句填空","短文改错","单句改错","句型转换","翻译短语","翻译句子","词汇/短语及固搭","完成句子","听力"},0)),"")), "")</f>
        <v/>
      </c>
      <c r="E2292" s="21" t="str">
        <f t="shared" si="291"/>
        <v>知识点</v>
      </c>
      <c r="F2292" s="21" t="str">
        <f t="shared" si="292"/>
        <v>亚</v>
      </c>
      <c r="G2292" s="21" t="str">
        <f>INDEX( {"body","discipline","area","topic","point"},MATCH(E2292,{"知识体","知识域","知识区","知识主题","知识点"},0))</f>
        <v>point</v>
      </c>
      <c r="H2292" s="21" t="str">
        <f>INDEX( {"super","just","sub","infras"},MATCH(F2292,{"超","恰","亚","次"},0))</f>
        <v>sub</v>
      </c>
      <c r="I2292" s="21">
        <f>MATCH(E2292,{"知识体","知识域","知识区","知识主题","知识点"},0)-1</f>
        <v>4</v>
      </c>
      <c r="J2292" s="21">
        <f>MATCH(F2292,{"超","恰","亚","次"},0)-1</f>
        <v>2</v>
      </c>
      <c r="K2292" s="21" t="str">
        <f t="shared" si="293"/>
        <v>历史</v>
      </c>
      <c r="L2292" s="26" t="s">
        <v>3041</v>
      </c>
      <c r="M2292" s="23"/>
      <c r="N2292" s="23"/>
      <c r="O2292" s="24" t="str">
        <f t="shared" si="295"/>
        <v xml:space="preserve">
  - 
    name:  德意志西里西亚纺织工人起义
    title:  德意志西里西亚纺织工人起义
    description: 
    koLyro: point
    koLyri:  sub
    son: </v>
      </c>
      <c r="P2292" s="27" t="str">
        <f t="shared" si="294"/>
        <v xml:space="preserve">
              - 
                name:  德意志西里西亚纺织工人起义
                title:  德意志西里西亚纺织工人起义
                description: 
                koLyro: point
                koLyri:  sub
                son: </v>
      </c>
    </row>
    <row r="2293" spans="1:16" ht="15" customHeight="1">
      <c r="A2293" s="20">
        <f t="shared" si="288"/>
        <v>5</v>
      </c>
      <c r="B2293" s="21" t="str">
        <f t="shared" si="289"/>
        <v>知识点</v>
      </c>
      <c r="C2293" s="21" t="str">
        <f t="shared" si="290"/>
        <v>马克思和恩格斯的生平</v>
      </c>
      <c r="D2293" s="21" t="str">
        <f>IFERROR(IF(I2293=1,INDEX( {"chinese","english","math","physics","chemistry","biology","politics","history","geography"},MATCH(C2293,{"语文","英语","数学","物理","化学","生物","政治","历史","地理"},0)),IF(I2293=2,INDEX(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2293,{"单项选择","阅读理解","信息匹配","完形填空","短文填空","单句填空","短文改错","单句改错","句型转换","翻译短语","翻译句子","词汇/短语及固搭","完成句子","听力"},0)),"")), "")</f>
        <v/>
      </c>
      <c r="E2293" s="21" t="str">
        <f t="shared" si="291"/>
        <v>知识点</v>
      </c>
      <c r="F2293" s="21" t="str">
        <f t="shared" si="292"/>
        <v>恰</v>
      </c>
      <c r="G2293" s="21" t="str">
        <f>INDEX( {"body","discipline","area","topic","point"},MATCH(E2293,{"知识体","知识域","知识区","知识主题","知识点"},0))</f>
        <v>point</v>
      </c>
      <c r="H2293" s="21" t="str">
        <f>INDEX( {"super","just","sub","infras"},MATCH(F2293,{"超","恰","亚","次"},0))</f>
        <v>just</v>
      </c>
      <c r="I2293" s="21">
        <f>MATCH(E2293,{"知识体","知识域","知识区","知识主题","知识点"},0)-1</f>
        <v>4</v>
      </c>
      <c r="J2293" s="21">
        <f>MATCH(F2293,{"超","恰","亚","次"},0)-1</f>
        <v>1</v>
      </c>
      <c r="K2293" s="21" t="str">
        <f t="shared" si="293"/>
        <v>历史</v>
      </c>
      <c r="L2293" s="26" t="s">
        <v>3042</v>
      </c>
      <c r="M2293" s="23"/>
      <c r="N2293" s="23"/>
      <c r="O2293" s="24" t="str">
        <f t="shared" si="295"/>
        <v xml:space="preserve">
  - 
    name:  马克思和恩格斯的生平
    title:  马克思和恩格斯的生平
    description: 
    koLyro: point
    koLyri:  just
    son: </v>
      </c>
      <c r="P2293" s="27" t="str">
        <f t="shared" si="294"/>
        <v xml:space="preserve">
            - 
              name:  马克思和恩格斯的生平
              title:  马克思和恩格斯的生平
              description: 
              koLyro: point
              koLyri:  just
              son: </v>
      </c>
    </row>
    <row r="2294" spans="1:16" ht="15" customHeight="1">
      <c r="A2294" s="20">
        <f t="shared" si="288"/>
        <v>5</v>
      </c>
      <c r="B2294" s="21" t="str">
        <f t="shared" si="289"/>
        <v>知识点</v>
      </c>
      <c r="C2294" s="21" t="str">
        <f t="shared" si="290"/>
        <v>《共产党宣言》的发表</v>
      </c>
      <c r="D2294" s="21" t="str">
        <f>IFERROR(IF(I2294=1,INDEX( {"chinese","english","math","physics","chemistry","biology","politics","history","geography"},MATCH(C2294,{"语文","英语","数学","物理","化学","生物","政治","历史","地理"},0)),IF(I2294=2,INDEX(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2294,{"单项选择","阅读理解","信息匹配","完形填空","短文填空","单句填空","短文改错","单句改错","句型转换","翻译短语","翻译句子","词汇/短语及固搭","完成句子","听力"},0)),"")), "")</f>
        <v/>
      </c>
      <c r="E2294" s="21" t="str">
        <f t="shared" si="291"/>
        <v>知识点</v>
      </c>
      <c r="F2294" s="21" t="str">
        <f t="shared" si="292"/>
        <v>恰</v>
      </c>
      <c r="G2294" s="21" t="str">
        <f>INDEX( {"body","discipline","area","topic","point"},MATCH(E2294,{"知识体","知识域","知识区","知识主题","知识点"},0))</f>
        <v>point</v>
      </c>
      <c r="H2294" s="21" t="str">
        <f>INDEX( {"super","just","sub","infras"},MATCH(F2294,{"超","恰","亚","次"},0))</f>
        <v>just</v>
      </c>
      <c r="I2294" s="21">
        <f>MATCH(E2294,{"知识体","知识域","知识区","知识主题","知识点"},0)-1</f>
        <v>4</v>
      </c>
      <c r="J2294" s="21">
        <f>MATCH(F2294,{"超","恰","亚","次"},0)-1</f>
        <v>1</v>
      </c>
      <c r="K2294" s="21" t="str">
        <f t="shared" si="293"/>
        <v>历史</v>
      </c>
      <c r="L2294" s="26" t="s">
        <v>3043</v>
      </c>
      <c r="M2294" s="23"/>
      <c r="N2294" s="23"/>
      <c r="O2294" s="24" t="str">
        <f t="shared" si="295"/>
        <v xml:space="preserve">
  - 
    name:  《共产党宣言》的发表
    title:  《共产党宣言》的发表
    description: 
    koLyro: point
    koLyri:  just
    son: </v>
      </c>
      <c r="P2294" s="27" t="str">
        <f t="shared" si="294"/>
        <v xml:space="preserve">
            - 
              name:  《共产党宣言》的发表
              title:  《共产党宣言》的发表
              description: 
              koLyro: point
              koLyri:  just
              son: </v>
      </c>
    </row>
    <row r="2295" spans="1:16" ht="15" customHeight="1">
      <c r="A2295" s="20">
        <f t="shared" si="288"/>
        <v>4</v>
      </c>
      <c r="B2295" s="21" t="str">
        <f t="shared" si="289"/>
        <v>知识主题</v>
      </c>
      <c r="C2295" s="21" t="str">
        <f t="shared" si="290"/>
        <v>21 国际工人运动的艰辛历程</v>
      </c>
      <c r="D2295" s="21" t="str">
        <f>IFERROR(IF(I2295=1,INDEX( {"chinese","english","math","physics","chemistry","biology","politics","history","geography"},MATCH(C2295,{"语文","英语","数学","物理","化学","生物","政治","历史","地理"},0)),IF(I2295=2,INDEX(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2295,{"单项选择","阅读理解","信息匹配","完形填空","短文填空","单句填空","短文改错","单句改错","句型转换","翻译短语","翻译句子","词汇/短语及固搭","完成句子","听力"},0)),"")), "")</f>
        <v/>
      </c>
      <c r="E2295" s="21" t="str">
        <f t="shared" si="291"/>
        <v>知识主题</v>
      </c>
      <c r="F2295" s="21" t="str">
        <f t="shared" si="292"/>
        <v>恰</v>
      </c>
      <c r="G2295" s="21" t="str">
        <f>INDEX( {"body","discipline","area","topic","point"},MATCH(E2295,{"知识体","知识域","知识区","知识主题","知识点"},0))</f>
        <v>topic</v>
      </c>
      <c r="H2295" s="21" t="str">
        <f>INDEX( {"super","just","sub","infras"},MATCH(F2295,{"超","恰","亚","次"},0))</f>
        <v>just</v>
      </c>
      <c r="I2295" s="21">
        <f>MATCH(E2295,{"知识体","知识域","知识区","知识主题","知识点"},0)-1</f>
        <v>3</v>
      </c>
      <c r="J2295" s="21">
        <f>MATCH(F2295,{"超","恰","亚","次"},0)-1</f>
        <v>1</v>
      </c>
      <c r="K2295" s="21" t="str">
        <f t="shared" si="293"/>
        <v>历史</v>
      </c>
      <c r="L2295" s="26" t="s">
        <v>3044</v>
      </c>
      <c r="M2295" s="23"/>
      <c r="N2295" s="23"/>
      <c r="O2295" s="24" t="str">
        <f t="shared" si="295"/>
        <v xml:space="preserve">
  - 
    name:  21 国际工人运动的艰辛历程
    title:  21 国际工人运动的艰辛历程
    description: 
    koLyro: topic
    koLyri:  just
    son: </v>
      </c>
      <c r="P2295" s="27" t="str">
        <f t="shared" si="294"/>
        <v xml:space="preserve">
          - 
            name:  21 国际工人运动的艰辛历程
            title:  21 国际工人运动的艰辛历程
            description: 
            koLyro: topic
            koLyri:  just
            son: </v>
      </c>
    </row>
    <row r="2296" spans="1:16" ht="15" customHeight="1">
      <c r="A2296" s="20">
        <f t="shared" si="288"/>
        <v>5</v>
      </c>
      <c r="B2296" s="21" t="str">
        <f t="shared" si="289"/>
        <v>知识点</v>
      </c>
      <c r="C2296" s="21" t="str">
        <f t="shared" si="290"/>
        <v>19世纪60年代的国际工人运动高潮</v>
      </c>
      <c r="D2296" s="21" t="str">
        <f>IFERROR(IF(I2296=1,INDEX( {"chinese","english","math","physics","chemistry","biology","politics","history","geography"},MATCH(C2296,{"语文","英语","数学","物理","化学","生物","政治","历史","地理"},0)),IF(I2296=2,INDEX(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2296,{"单项选择","阅读理解","信息匹配","完形填空","短文填空","单句填空","短文改错","单句改错","句型转换","翻译短语","翻译句子","词汇/短语及固搭","完成句子","听力"},0)),"")), "")</f>
        <v/>
      </c>
      <c r="E2296" s="21" t="str">
        <f t="shared" si="291"/>
        <v>知识点</v>
      </c>
      <c r="F2296" s="21" t="str">
        <f t="shared" si="292"/>
        <v>恰</v>
      </c>
      <c r="G2296" s="21" t="str">
        <f>INDEX( {"body","discipline","area","topic","point"},MATCH(E2296,{"知识体","知识域","知识区","知识主题","知识点"},0))</f>
        <v>point</v>
      </c>
      <c r="H2296" s="21" t="str">
        <f>INDEX( {"super","just","sub","infras"},MATCH(F2296,{"超","恰","亚","次"},0))</f>
        <v>just</v>
      </c>
      <c r="I2296" s="21">
        <f>MATCH(E2296,{"知识体","知识域","知识区","知识主题","知识点"},0)-1</f>
        <v>4</v>
      </c>
      <c r="J2296" s="21">
        <f>MATCH(F2296,{"超","恰","亚","次"},0)-1</f>
        <v>1</v>
      </c>
      <c r="K2296" s="21" t="str">
        <f t="shared" si="293"/>
        <v>历史</v>
      </c>
      <c r="L2296" s="26" t="s">
        <v>3045</v>
      </c>
      <c r="M2296" s="23"/>
      <c r="N2296" s="23"/>
      <c r="O2296" s="24" t="str">
        <f t="shared" si="295"/>
        <v xml:space="preserve">
  - 
    name:  19世纪60年代的国际工人运动高潮
    title:  19世纪60年代的国际工人运动高潮
    description: 
    koLyro: point
    koLyri:  just
    son: </v>
      </c>
      <c r="P2296" s="27" t="str">
        <f t="shared" si="294"/>
        <v xml:space="preserve">
            - 
              name:  19世纪60年代的国际工人运动高潮
              title:  19世纪60年代的国际工人运动高潮
              description: 
              koLyro: point
              koLyri:  just
              son: </v>
      </c>
    </row>
    <row r="2297" spans="1:16" ht="15" customHeight="1">
      <c r="A2297" s="20">
        <f t="shared" si="288"/>
        <v>5</v>
      </c>
      <c r="B2297" s="21" t="str">
        <f t="shared" si="289"/>
        <v>知识点</v>
      </c>
      <c r="C2297" s="21" t="str">
        <f t="shared" si="290"/>
        <v>第一国际</v>
      </c>
      <c r="D2297" s="21" t="str">
        <f>IFERROR(IF(I2297=1,INDEX( {"chinese","english","math","physics","chemistry","biology","politics","history","geography"},MATCH(C2297,{"语文","英语","数学","物理","化学","生物","政治","历史","地理"},0)),IF(I2297=2,INDEX(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2297,{"单项选择","阅读理解","信息匹配","完形填空","短文填空","单句填空","短文改错","单句改错","句型转换","翻译短语","翻译句子","词汇/短语及固搭","完成句子","听力"},0)),"")), "")</f>
        <v/>
      </c>
      <c r="E2297" s="21" t="str">
        <f t="shared" si="291"/>
        <v>知识点</v>
      </c>
      <c r="F2297" s="21" t="str">
        <f t="shared" si="292"/>
        <v>恰</v>
      </c>
      <c r="G2297" s="21" t="str">
        <f>INDEX( {"body","discipline","area","topic","point"},MATCH(E2297,{"知识体","知识域","知识区","知识主题","知识点"},0))</f>
        <v>point</v>
      </c>
      <c r="H2297" s="21" t="str">
        <f>INDEX( {"super","just","sub","infras"},MATCH(F2297,{"超","恰","亚","次"},0))</f>
        <v>just</v>
      </c>
      <c r="I2297" s="21">
        <f>MATCH(E2297,{"知识体","知识域","知识区","知识主题","知识点"},0)-1</f>
        <v>4</v>
      </c>
      <c r="J2297" s="21">
        <f>MATCH(F2297,{"超","恰","亚","次"},0)-1</f>
        <v>1</v>
      </c>
      <c r="K2297" s="21" t="str">
        <f t="shared" si="293"/>
        <v>历史</v>
      </c>
      <c r="L2297" s="26" t="s">
        <v>3046</v>
      </c>
      <c r="M2297" s="23"/>
      <c r="N2297" s="23"/>
      <c r="O2297" s="24" t="str">
        <f t="shared" si="295"/>
        <v xml:space="preserve">
  - 
    name:  第一国际
    title:  第一国际
    description: 
    koLyro: point
    koLyri:  just
    son: </v>
      </c>
      <c r="P2297" s="27" t="str">
        <f t="shared" si="294"/>
        <v xml:space="preserve">
            - 
              name:  第一国际
              title:  第一国际
              description: 
              koLyro: point
              koLyri:  just
              son: </v>
      </c>
    </row>
    <row r="2298" spans="1:16" ht="15" customHeight="1">
      <c r="A2298" s="20">
        <f t="shared" si="288"/>
        <v>5</v>
      </c>
      <c r="B2298" s="21" t="str">
        <f t="shared" si="289"/>
        <v>知识点</v>
      </c>
      <c r="C2298" s="21" t="str">
        <f t="shared" si="290"/>
        <v>巴黎公社</v>
      </c>
      <c r="D2298" s="21" t="str">
        <f>IFERROR(IF(I2298=1,INDEX( {"chinese","english","math","physics","chemistry","biology","politics","history","geography"},MATCH(C2298,{"语文","英语","数学","物理","化学","生物","政治","历史","地理"},0)),IF(I2298=2,INDEX(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2298,{"单项选择","阅读理解","信息匹配","完形填空","短文填空","单句填空","短文改错","单句改错","句型转换","翻译短语","翻译句子","词汇/短语及固搭","完成句子","听力"},0)),"")), "")</f>
        <v/>
      </c>
      <c r="E2298" s="21" t="str">
        <f t="shared" si="291"/>
        <v>知识点</v>
      </c>
      <c r="F2298" s="21" t="str">
        <f t="shared" si="292"/>
        <v>恰</v>
      </c>
      <c r="G2298" s="21" t="str">
        <f>INDEX( {"body","discipline","area","topic","point"},MATCH(E2298,{"知识体","知识域","知识区","知识主题","知识点"},0))</f>
        <v>point</v>
      </c>
      <c r="H2298" s="21" t="str">
        <f>INDEX( {"super","just","sub","infras"},MATCH(F2298,{"超","恰","亚","次"},0))</f>
        <v>just</v>
      </c>
      <c r="I2298" s="21">
        <f>MATCH(E2298,{"知识体","知识域","知识区","知识主题","知识点"},0)-1</f>
        <v>4</v>
      </c>
      <c r="J2298" s="21">
        <f>MATCH(F2298,{"超","恰","亚","次"},0)-1</f>
        <v>1</v>
      </c>
      <c r="K2298" s="21" t="str">
        <f t="shared" si="293"/>
        <v>历史</v>
      </c>
      <c r="L2298" s="26" t="s">
        <v>3047</v>
      </c>
      <c r="M2298" s="23"/>
      <c r="N2298" s="23"/>
      <c r="O2298" s="24" t="str">
        <f t="shared" si="295"/>
        <v xml:space="preserve">
  - 
    name:  巴黎公社
    title:  巴黎公社
    description: 
    koLyro: point
    koLyri:  just
    son: </v>
      </c>
      <c r="P2298" s="27" t="str">
        <f t="shared" si="294"/>
        <v xml:space="preserve">
            - 
              name:  巴黎公社
              title:  巴黎公社
              description: 
              koLyro: point
              koLyri:  just
              son: </v>
      </c>
    </row>
    <row r="2299" spans="1:16" ht="15" customHeight="1">
      <c r="A2299" s="20">
        <f t="shared" si="288"/>
        <v>5</v>
      </c>
      <c r="B2299" s="21" t="str">
        <f t="shared" si="289"/>
        <v>知识点</v>
      </c>
      <c r="C2299" s="21" t="str">
        <f t="shared" si="290"/>
        <v>第二国际的斗争</v>
      </c>
      <c r="D2299" s="21" t="str">
        <f>IFERROR(IF(I2299=1,INDEX( {"chinese","english","math","physics","chemistry","biology","politics","history","geography"},MATCH(C2299,{"语文","英语","数学","物理","化学","生物","政治","历史","地理"},0)),IF(I2299=2,INDEX(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2299,{"单项选择","阅读理解","信息匹配","完形填空","短文填空","单句填空","短文改错","单句改错","句型转换","翻译短语","翻译句子","词汇/短语及固搭","完成句子","听力"},0)),"")), "")</f>
        <v/>
      </c>
      <c r="E2299" s="21" t="str">
        <f t="shared" si="291"/>
        <v>知识点</v>
      </c>
      <c r="F2299" s="21" t="str">
        <f t="shared" si="292"/>
        <v>恰</v>
      </c>
      <c r="G2299" s="21" t="str">
        <f>INDEX( {"body","discipline","area","topic","point"},MATCH(E2299,{"知识体","知识域","知识区","知识主题","知识点"},0))</f>
        <v>point</v>
      </c>
      <c r="H2299" s="21" t="str">
        <f>INDEX( {"super","just","sub","infras"},MATCH(F2299,{"超","恰","亚","次"},0))</f>
        <v>just</v>
      </c>
      <c r="I2299" s="21">
        <f>MATCH(E2299,{"知识体","知识域","知识区","知识主题","知识点"},0)-1</f>
        <v>4</v>
      </c>
      <c r="J2299" s="21">
        <f>MATCH(F2299,{"超","恰","亚","次"},0)-1</f>
        <v>1</v>
      </c>
      <c r="K2299" s="21" t="str">
        <f t="shared" si="293"/>
        <v>历史</v>
      </c>
      <c r="L2299" s="26" t="s">
        <v>3048</v>
      </c>
      <c r="M2299" s="23"/>
      <c r="N2299" s="23"/>
      <c r="O2299" s="24" t="str">
        <f t="shared" si="295"/>
        <v xml:space="preserve">
  - 
    name:  第二国际的斗争
    title:  第二国际的斗争
    description: 
    koLyro: point
    koLyri:  just
    son: </v>
      </c>
      <c r="P2299" s="27" t="str">
        <f t="shared" si="294"/>
        <v xml:space="preserve">
            - 
              name:  第二国际的斗争
              title:  第二国际的斗争
              description: 
              koLyro: point
              koLyri:  just
              son: </v>
      </c>
    </row>
    <row r="2300" spans="1:16" ht="15" customHeight="1">
      <c r="A2300" s="20">
        <f t="shared" si="288"/>
        <v>4</v>
      </c>
      <c r="B2300" s="21" t="str">
        <f t="shared" si="289"/>
        <v>知识主题</v>
      </c>
      <c r="C2300" s="21" t="str">
        <f t="shared" si="290"/>
        <v>22 俄国十月革命的胜利</v>
      </c>
      <c r="D2300" s="21" t="str">
        <f>IFERROR(IF(I2300=1,INDEX( {"chinese","english","math","physics","chemistry","biology","politics","history","geography"},MATCH(C2300,{"语文","英语","数学","物理","化学","生物","政治","历史","地理"},0)),IF(I2300=2,INDEX(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2300,{"单项选择","阅读理解","信息匹配","完形填空","短文填空","单句填空","短文改错","单句改错","句型转换","翻译短语","翻译句子","词汇/短语及固搭","完成句子","听力"},0)),"")), "")</f>
        <v/>
      </c>
      <c r="E2300" s="21" t="str">
        <f t="shared" si="291"/>
        <v>知识主题</v>
      </c>
      <c r="F2300" s="21" t="str">
        <f t="shared" si="292"/>
        <v>恰</v>
      </c>
      <c r="G2300" s="21" t="str">
        <f>INDEX( {"body","discipline","area","topic","point"},MATCH(E2300,{"知识体","知识域","知识区","知识主题","知识点"},0))</f>
        <v>topic</v>
      </c>
      <c r="H2300" s="21" t="str">
        <f>INDEX( {"super","just","sub","infras"},MATCH(F2300,{"超","恰","亚","次"},0))</f>
        <v>just</v>
      </c>
      <c r="I2300" s="21">
        <f>MATCH(E2300,{"知识体","知识域","知识区","知识主题","知识点"},0)-1</f>
        <v>3</v>
      </c>
      <c r="J2300" s="21">
        <f>MATCH(F2300,{"超","恰","亚","次"},0)-1</f>
        <v>1</v>
      </c>
      <c r="K2300" s="21" t="str">
        <f t="shared" si="293"/>
        <v>历史</v>
      </c>
      <c r="L2300" s="26" t="s">
        <v>3049</v>
      </c>
      <c r="M2300" s="23"/>
      <c r="N2300" s="23"/>
      <c r="O2300" s="24" t="str">
        <f t="shared" si="295"/>
        <v xml:space="preserve">
  - 
    name:  22 俄国十月革命的胜利
    title:  22 俄国十月革命的胜利
    description: 
    koLyro: topic
    koLyri:  just
    son: </v>
      </c>
      <c r="P2300" s="27" t="str">
        <f t="shared" si="294"/>
        <v xml:space="preserve">
          - 
            name:  22 俄国十月革命的胜利
            title:  22 俄国十月革命的胜利
            description: 
            koLyro: topic
            koLyri:  just
            son: </v>
      </c>
    </row>
    <row r="2301" spans="1:16" ht="15" customHeight="1">
      <c r="A2301" s="20">
        <f t="shared" si="288"/>
        <v>5</v>
      </c>
      <c r="B2301" s="21" t="str">
        <f t="shared" si="289"/>
        <v>知识点</v>
      </c>
      <c r="C2301" s="21" t="str">
        <f t="shared" si="290"/>
        <v>十月革命前的沙皇俄国</v>
      </c>
      <c r="D2301" s="21" t="str">
        <f>IFERROR(IF(I2301=1,INDEX( {"chinese","english","math","physics","chemistry","biology","politics","history","geography"},MATCH(C2301,{"语文","英语","数学","物理","化学","生物","政治","历史","地理"},0)),IF(I2301=2,INDEX(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2301,{"单项选择","阅读理解","信息匹配","完形填空","短文填空","单句填空","短文改错","单句改错","句型转换","翻译短语","翻译句子","词汇/短语及固搭","完成句子","听力"},0)),"")), "")</f>
        <v/>
      </c>
      <c r="E2301" s="21" t="str">
        <f t="shared" si="291"/>
        <v>知识点</v>
      </c>
      <c r="F2301" s="21" t="str">
        <f t="shared" si="292"/>
        <v>恰</v>
      </c>
      <c r="G2301" s="21" t="str">
        <f>INDEX( {"body","discipline","area","topic","point"},MATCH(E2301,{"知识体","知识域","知识区","知识主题","知识点"},0))</f>
        <v>point</v>
      </c>
      <c r="H2301" s="21" t="str">
        <f>INDEX( {"super","just","sub","infras"},MATCH(F2301,{"超","恰","亚","次"},0))</f>
        <v>just</v>
      </c>
      <c r="I2301" s="21">
        <f>MATCH(E2301,{"知识体","知识域","知识区","知识主题","知识点"},0)-1</f>
        <v>4</v>
      </c>
      <c r="J2301" s="21">
        <f>MATCH(F2301,{"超","恰","亚","次"},0)-1</f>
        <v>1</v>
      </c>
      <c r="K2301" s="21" t="str">
        <f t="shared" si="293"/>
        <v>历史</v>
      </c>
      <c r="L2301" s="26" t="s">
        <v>3050</v>
      </c>
      <c r="M2301" s="23"/>
      <c r="N2301" s="23"/>
      <c r="O2301" s="24" t="str">
        <f t="shared" si="295"/>
        <v xml:space="preserve">
  - 
    name:  十月革命前的沙皇俄国
    title:  十月革命前的沙皇俄国
    description: 
    koLyro: point
    koLyri:  just
    son: </v>
      </c>
      <c r="P2301" s="27" t="str">
        <f t="shared" si="294"/>
        <v xml:space="preserve">
            - 
              name:  十月革命前的沙皇俄国
              title:  十月革命前的沙皇俄国
              description: 
              koLyro: point
              koLyri:  just
              son: </v>
      </c>
    </row>
    <row r="2302" spans="1:16" ht="15" customHeight="1">
      <c r="A2302" s="20">
        <f t="shared" si="288"/>
        <v>5</v>
      </c>
      <c r="B2302" s="21" t="str">
        <f t="shared" si="289"/>
        <v>知识点</v>
      </c>
      <c r="C2302" s="21" t="str">
        <f t="shared" si="290"/>
        <v>二月革命</v>
      </c>
      <c r="D2302" s="21" t="str">
        <f>IFERROR(IF(I2302=1,INDEX( {"chinese","english","math","physics","chemistry","biology","politics","history","geography"},MATCH(C2302,{"语文","英语","数学","物理","化学","生物","政治","历史","地理"},0)),IF(I2302=2,INDEX(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2302,{"单项选择","阅读理解","信息匹配","完形填空","短文填空","单句填空","短文改错","单句改错","句型转换","翻译短语","翻译句子","词汇/短语及固搭","完成句子","听力"},0)),"")), "")</f>
        <v/>
      </c>
      <c r="E2302" s="21" t="str">
        <f t="shared" si="291"/>
        <v>知识点</v>
      </c>
      <c r="F2302" s="21" t="str">
        <f t="shared" si="292"/>
        <v>恰</v>
      </c>
      <c r="G2302" s="21" t="str">
        <f>INDEX( {"body","discipline","area","topic","point"},MATCH(E2302,{"知识体","知识域","知识区","知识主题","知识点"},0))</f>
        <v>point</v>
      </c>
      <c r="H2302" s="21" t="str">
        <f>INDEX( {"super","just","sub","infras"},MATCH(F2302,{"超","恰","亚","次"},0))</f>
        <v>just</v>
      </c>
      <c r="I2302" s="21">
        <f>MATCH(E2302,{"知识体","知识域","知识区","知识主题","知识点"},0)-1</f>
        <v>4</v>
      </c>
      <c r="J2302" s="21">
        <f>MATCH(F2302,{"超","恰","亚","次"},0)-1</f>
        <v>1</v>
      </c>
      <c r="K2302" s="21" t="str">
        <f t="shared" si="293"/>
        <v>历史</v>
      </c>
      <c r="L2302" s="26" t="s">
        <v>3051</v>
      </c>
      <c r="M2302" s="23"/>
      <c r="N2302" s="23"/>
      <c r="O2302" s="24" t="str">
        <f t="shared" si="295"/>
        <v xml:space="preserve">
  - 
    name:  二月革命
    title:  二月革命
    description: 
    koLyro: point
    koLyri:  just
    son: </v>
      </c>
      <c r="P2302" s="27" t="str">
        <f t="shared" si="294"/>
        <v xml:space="preserve">
            - 
              name:  二月革命
              title:  二月革命
              description: 
              koLyro: point
              koLyri:  just
              son: </v>
      </c>
    </row>
    <row r="2303" spans="1:16" ht="15" customHeight="1">
      <c r="A2303" s="20">
        <f t="shared" si="288"/>
        <v>5</v>
      </c>
      <c r="B2303" s="21" t="str">
        <f t="shared" si="289"/>
        <v>知识点</v>
      </c>
      <c r="C2303" s="21" t="str">
        <f t="shared" si="290"/>
        <v>四月提纲</v>
      </c>
      <c r="D2303" s="21" t="str">
        <f>IFERROR(IF(I2303=1,INDEX( {"chinese","english","math","physics","chemistry","biology","politics","history","geography"},MATCH(C2303,{"语文","英语","数学","物理","化学","生物","政治","历史","地理"},0)),IF(I2303=2,INDEX(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2303,{"单项选择","阅读理解","信息匹配","完形填空","短文填空","单句填空","短文改错","单句改错","句型转换","翻译短语","翻译句子","词汇/短语及固搭","完成句子","听力"},0)),"")), "")</f>
        <v/>
      </c>
      <c r="E2303" s="21" t="str">
        <f t="shared" si="291"/>
        <v>知识点</v>
      </c>
      <c r="F2303" s="21" t="str">
        <f t="shared" si="292"/>
        <v>恰</v>
      </c>
      <c r="G2303" s="21" t="str">
        <f>INDEX( {"body","discipline","area","topic","point"},MATCH(E2303,{"知识体","知识域","知识区","知识主题","知识点"},0))</f>
        <v>point</v>
      </c>
      <c r="H2303" s="21" t="str">
        <f>INDEX( {"super","just","sub","infras"},MATCH(F2303,{"超","恰","亚","次"},0))</f>
        <v>just</v>
      </c>
      <c r="I2303" s="21">
        <f>MATCH(E2303,{"知识体","知识域","知识区","知识主题","知识点"},0)-1</f>
        <v>4</v>
      </c>
      <c r="J2303" s="21">
        <f>MATCH(F2303,{"超","恰","亚","次"},0)-1</f>
        <v>1</v>
      </c>
      <c r="K2303" s="21" t="str">
        <f t="shared" si="293"/>
        <v>历史</v>
      </c>
      <c r="L2303" s="26" t="s">
        <v>3052</v>
      </c>
      <c r="M2303" s="23"/>
      <c r="N2303" s="23"/>
      <c r="O2303" s="24" t="str">
        <f t="shared" si="295"/>
        <v xml:space="preserve">
  - 
    name:  四月提纲
    title:  四月提纲
    description: 
    koLyro: point
    koLyri:  just
    son: </v>
      </c>
      <c r="P2303" s="27" t="str">
        <f t="shared" si="294"/>
        <v xml:space="preserve">
            - 
              name:  四月提纲
              title:  四月提纲
              description: 
              koLyro: point
              koLyri:  just
              son: </v>
      </c>
    </row>
    <row r="2304" spans="1:16" ht="15" customHeight="1">
      <c r="A2304" s="20">
        <f t="shared" si="288"/>
        <v>5</v>
      </c>
      <c r="B2304" s="21" t="str">
        <f t="shared" si="289"/>
        <v>知识点</v>
      </c>
      <c r="C2304" s="21" t="str">
        <f t="shared" si="290"/>
        <v>七月流血事件</v>
      </c>
      <c r="D2304" s="21" t="str">
        <f>IFERROR(IF(I2304=1,INDEX( {"chinese","english","math","physics","chemistry","biology","politics","history","geography"},MATCH(C2304,{"语文","英语","数学","物理","化学","生物","政治","历史","地理"},0)),IF(I2304=2,INDEX(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2304,{"单项选择","阅读理解","信息匹配","完形填空","短文填空","单句填空","短文改错","单句改错","句型转换","翻译短语","翻译句子","词汇/短语及固搭","完成句子","听力"},0)),"")), "")</f>
        <v/>
      </c>
      <c r="E2304" s="21" t="str">
        <f t="shared" si="291"/>
        <v>知识点</v>
      </c>
      <c r="F2304" s="21" t="str">
        <f t="shared" si="292"/>
        <v>恰</v>
      </c>
      <c r="G2304" s="21" t="str">
        <f>INDEX( {"body","discipline","area","topic","point"},MATCH(E2304,{"知识体","知识域","知识区","知识主题","知识点"},0))</f>
        <v>point</v>
      </c>
      <c r="H2304" s="21" t="str">
        <f>INDEX( {"super","just","sub","infras"},MATCH(F2304,{"超","恰","亚","次"},0))</f>
        <v>just</v>
      </c>
      <c r="I2304" s="21">
        <f>MATCH(E2304,{"知识体","知识域","知识区","知识主题","知识点"},0)-1</f>
        <v>4</v>
      </c>
      <c r="J2304" s="21">
        <f>MATCH(F2304,{"超","恰","亚","次"},0)-1</f>
        <v>1</v>
      </c>
      <c r="K2304" s="21" t="str">
        <f t="shared" si="293"/>
        <v>历史</v>
      </c>
      <c r="L2304" s="26" t="s">
        <v>3053</v>
      </c>
      <c r="M2304" s="23"/>
      <c r="N2304" s="23"/>
      <c r="O2304" s="24" t="str">
        <f t="shared" si="295"/>
        <v xml:space="preserve">
  - 
    name:  七月流血事件
    title:  七月流血事件
    description: 
    koLyro: point
    koLyri:  just
    son: </v>
      </c>
      <c r="P2304" s="27" t="str">
        <f t="shared" si="294"/>
        <v xml:space="preserve">
            - 
              name:  七月流血事件
              title:  七月流血事件
              description: 
              koLyro: point
              koLyri:  just
              son: </v>
      </c>
    </row>
    <row r="2305" spans="1:16" ht="15" customHeight="1">
      <c r="A2305" s="20">
        <f t="shared" si="288"/>
        <v>5</v>
      </c>
      <c r="B2305" s="21" t="str">
        <f t="shared" si="289"/>
        <v>知识点</v>
      </c>
      <c r="C2305" s="21" t="str">
        <f t="shared" si="290"/>
        <v>十月革命</v>
      </c>
      <c r="D2305" s="21" t="str">
        <f>IFERROR(IF(I2305=1,INDEX( {"chinese","english","math","physics","chemistry","biology","politics","history","geography"},MATCH(C2305,{"语文","英语","数学","物理","化学","生物","政治","历史","地理"},0)),IF(I2305=2,INDEX(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2305,{"单项选择","阅读理解","信息匹配","完形填空","短文填空","单句填空","短文改错","单句改错","句型转换","翻译短语","翻译句子","词汇/短语及固搭","完成句子","听力"},0)),"")), "")</f>
        <v/>
      </c>
      <c r="E2305" s="21" t="str">
        <f t="shared" si="291"/>
        <v>知识点</v>
      </c>
      <c r="F2305" s="21" t="str">
        <f t="shared" si="292"/>
        <v>恰</v>
      </c>
      <c r="G2305" s="21" t="str">
        <f>INDEX( {"body","discipline","area","topic","point"},MATCH(E2305,{"知识体","知识域","知识区","知识主题","知识点"},0))</f>
        <v>point</v>
      </c>
      <c r="H2305" s="21" t="str">
        <f>INDEX( {"super","just","sub","infras"},MATCH(F2305,{"超","恰","亚","次"},0))</f>
        <v>just</v>
      </c>
      <c r="I2305" s="21">
        <f>MATCH(E2305,{"知识体","知识域","知识区","知识主题","知识点"},0)-1</f>
        <v>4</v>
      </c>
      <c r="J2305" s="21">
        <f>MATCH(F2305,{"超","恰","亚","次"},0)-1</f>
        <v>1</v>
      </c>
      <c r="K2305" s="21" t="str">
        <f t="shared" si="293"/>
        <v>历史</v>
      </c>
      <c r="L2305" s="26" t="s">
        <v>3054</v>
      </c>
      <c r="M2305" s="23"/>
      <c r="N2305" s="23"/>
      <c r="O2305" s="24" t="str">
        <f t="shared" si="295"/>
        <v xml:space="preserve">
  - 
    name:  十月革命
    title:  十月革命
    description: 
    koLyro: point
    koLyri:  just
    son: </v>
      </c>
      <c r="P2305" s="27" t="str">
        <f t="shared" si="294"/>
        <v xml:space="preserve">
            - 
              name:  十月革命
              title:  十月革命
              description: 
              koLyro: point
              koLyri:  just
              son: </v>
      </c>
    </row>
    <row r="2306" spans="1:16" ht="15" customHeight="1">
      <c r="A2306" s="20">
        <f t="shared" si="288"/>
        <v>5</v>
      </c>
      <c r="B2306" s="21" t="str">
        <f t="shared" si="289"/>
        <v>知识点</v>
      </c>
      <c r="C2306" s="21" t="str">
        <f t="shared" si="290"/>
        <v>苏维埃政权的建立</v>
      </c>
      <c r="D2306" s="21" t="str">
        <f>IFERROR(IF(I2306=1,INDEX( {"chinese","english","math","physics","chemistry","biology","politics","history","geography"},MATCH(C2306,{"语文","英语","数学","物理","化学","生物","政治","历史","地理"},0)),IF(I2306=2,INDEX(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2306,{"单项选择","阅读理解","信息匹配","完形填空","短文填空","单句填空","短文改错","单句改错","句型转换","翻译短语","翻译句子","词汇/短语及固搭","完成句子","听力"},0)),"")), "")</f>
        <v/>
      </c>
      <c r="E2306" s="21" t="str">
        <f t="shared" si="291"/>
        <v>知识点</v>
      </c>
      <c r="F2306" s="21" t="str">
        <f t="shared" si="292"/>
        <v>恰</v>
      </c>
      <c r="G2306" s="21" t="str">
        <f>INDEX( {"body","discipline","area","topic","point"},MATCH(E2306,{"知识体","知识域","知识区","知识主题","知识点"},0))</f>
        <v>point</v>
      </c>
      <c r="H2306" s="21" t="str">
        <f>INDEX( {"super","just","sub","infras"},MATCH(F2306,{"超","恰","亚","次"},0))</f>
        <v>just</v>
      </c>
      <c r="I2306" s="21">
        <f>MATCH(E2306,{"知识体","知识域","知识区","知识主题","知识点"},0)-1</f>
        <v>4</v>
      </c>
      <c r="J2306" s="21">
        <f>MATCH(F2306,{"超","恰","亚","次"},0)-1</f>
        <v>1</v>
      </c>
      <c r="K2306" s="21" t="str">
        <f t="shared" si="293"/>
        <v>历史</v>
      </c>
      <c r="L2306" s="26" t="s">
        <v>3055</v>
      </c>
      <c r="M2306" s="23"/>
      <c r="N2306" s="23"/>
      <c r="O2306" s="24" t="str">
        <f t="shared" si="295"/>
        <v xml:space="preserve">
  - 
    name:  苏维埃政权的建立
    title:  苏维埃政权的建立
    description: 
    koLyro: point
    koLyri:  just
    son: </v>
      </c>
      <c r="P2306" s="27" t="str">
        <f t="shared" si="294"/>
        <v xml:space="preserve">
            - 
              name:  苏维埃政权的建立
              title:  苏维埃政权的建立
              description: 
              koLyro: point
              koLyri:  just
              son: </v>
      </c>
    </row>
    <row r="2307" spans="1:16" ht="15" customHeight="1">
      <c r="A2307" s="20">
        <f t="shared" si="288"/>
        <v>3</v>
      </c>
      <c r="B2307" s="21" t="str">
        <f t="shared" si="289"/>
        <v>知识超主题</v>
      </c>
      <c r="C2307" s="21" t="str">
        <f t="shared" si="290"/>
        <v>六 现代中国的政治建设与祖国统一</v>
      </c>
      <c r="D2307" s="21" t="str">
        <f>IFERROR(IF(I2307=1,INDEX( {"chinese","english","math","physics","chemistry","biology","politics","history","geography"},MATCH(C2307,{"语文","英语","数学","物理","化学","生物","政治","历史","地理"},0)),IF(I2307=2,INDEX(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2307,{"单项选择","阅读理解","信息匹配","完形填空","短文填空","单句填空","短文改错","单句改错","句型转换","翻译短语","翻译句子","词汇/短语及固搭","完成句子","听力"},0)),"")), "")</f>
        <v/>
      </c>
      <c r="E2307" s="21" t="str">
        <f t="shared" si="291"/>
        <v>知识主题</v>
      </c>
      <c r="F2307" s="21" t="str">
        <f t="shared" si="292"/>
        <v>超</v>
      </c>
      <c r="G2307" s="21" t="str">
        <f>INDEX( {"body","discipline","area","topic","point"},MATCH(E2307,{"知识体","知识域","知识区","知识主题","知识点"},0))</f>
        <v>topic</v>
      </c>
      <c r="H2307" s="21" t="str">
        <f>INDEX( {"super","just","sub","infras"},MATCH(F2307,{"超","恰","亚","次"},0))</f>
        <v>super</v>
      </c>
      <c r="I2307" s="21">
        <f>MATCH(E2307,{"知识体","知识域","知识区","知识主题","知识点"},0)-1</f>
        <v>3</v>
      </c>
      <c r="J2307" s="21">
        <f>MATCH(F2307,{"超","恰","亚","次"},0)-1</f>
        <v>0</v>
      </c>
      <c r="K2307" s="21" t="str">
        <f t="shared" si="293"/>
        <v>历史</v>
      </c>
      <c r="L2307" s="26" t="s">
        <v>5373</v>
      </c>
      <c r="M2307" s="23"/>
      <c r="N2307" s="23"/>
      <c r="O2307" s="24" t="str">
        <f t="shared" si="295"/>
        <v xml:space="preserve">
  - 
    name:  六 现代中国的政治建设与祖国统一
    title:  六 现代中国的政治建设与祖国统一
    description: 
    koLyro: topic
    koLyri:  super
    son: </v>
      </c>
      <c r="P2307" s="27" t="str">
        <f t="shared" si="294"/>
        <v xml:space="preserve">
        - 
          name:  六 现代中国的政治建设与祖国统一
          title:  六 现代中国的政治建设与祖国统一
          description: 
          koLyro: topic
          koLyri:  super
          son: </v>
      </c>
    </row>
    <row r="2308" spans="1:16" ht="15" customHeight="1">
      <c r="A2308" s="20">
        <f t="shared" si="288"/>
        <v>4</v>
      </c>
      <c r="B2308" s="21" t="str">
        <f t="shared" si="289"/>
        <v>知识主题</v>
      </c>
      <c r="C2308" s="21" t="str">
        <f t="shared" si="290"/>
        <v>23 新中国的民主政治建设</v>
      </c>
      <c r="D2308" s="21" t="str">
        <f>IFERROR(IF(I2308=1,INDEX( {"chinese","english","math","physics","chemistry","biology","politics","history","geography"},MATCH(C2308,{"语文","英语","数学","物理","化学","生物","政治","历史","地理"},0)),IF(I2308=2,INDEX(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2308,{"单项选择","阅读理解","信息匹配","完形填空","短文填空","单句填空","短文改错","单句改错","句型转换","翻译短语","翻译句子","词汇/短语及固搭","完成句子","听力"},0)),"")), "")</f>
        <v/>
      </c>
      <c r="E2308" s="21" t="str">
        <f t="shared" si="291"/>
        <v>知识主题</v>
      </c>
      <c r="F2308" s="21" t="str">
        <f t="shared" si="292"/>
        <v>恰</v>
      </c>
      <c r="G2308" s="21" t="str">
        <f>INDEX( {"body","discipline","area","topic","point"},MATCH(E2308,{"知识体","知识域","知识区","知识主题","知识点"},0))</f>
        <v>topic</v>
      </c>
      <c r="H2308" s="21" t="str">
        <f>INDEX( {"super","just","sub","infras"},MATCH(F2308,{"超","恰","亚","次"},0))</f>
        <v>just</v>
      </c>
      <c r="I2308" s="21">
        <f>MATCH(E2308,{"知识体","知识域","知识区","知识主题","知识点"},0)-1</f>
        <v>3</v>
      </c>
      <c r="J2308" s="21">
        <f>MATCH(F2308,{"超","恰","亚","次"},0)-1</f>
        <v>1</v>
      </c>
      <c r="K2308" s="21" t="str">
        <f t="shared" si="293"/>
        <v>历史</v>
      </c>
      <c r="L2308" s="26" t="s">
        <v>3056</v>
      </c>
      <c r="M2308" s="23"/>
      <c r="N2308" s="23"/>
      <c r="O2308" s="24" t="str">
        <f t="shared" si="295"/>
        <v xml:space="preserve">
  - 
    name:  23 新中国的民主政治建设
    title:  23 新中国的民主政治建设
    description: 
    koLyro: topic
    koLyri:  just
    son: </v>
      </c>
      <c r="P2308" s="27" t="str">
        <f t="shared" si="294"/>
        <v xml:space="preserve">
          - 
            name:  23 新中国的民主政治建设
            title:  23 新中国的民主政治建设
            description: 
            koLyro: topic
            koLyri:  just
            son: </v>
      </c>
    </row>
    <row r="2309" spans="1:16" ht="15" customHeight="1">
      <c r="A2309" s="20">
        <f t="shared" ref="A2309:A2372" si="296">IFERROR(FIND("├",L2309),0)</f>
        <v>5</v>
      </c>
      <c r="B2309" s="21" t="str">
        <f t="shared" ref="B2309:B2372" si="297">MID(L2309,FIND("«",L2309)+1,FIND("»",L2309)-FIND("«",L2309)-1)</f>
        <v>知识点</v>
      </c>
      <c r="C2309" s="21" t="str">
        <f t="shared" ref="C2309:C2372" si="298">RIGHT(L2309,LEN(L2309)-FIND("»",L2309))</f>
        <v>中国人民政治协商会议</v>
      </c>
      <c r="D2309" s="21" t="str">
        <f>IFERROR(IF(I2309=1,INDEX( {"chinese","english","math","physics","chemistry","biology","politics","history","geography"},MATCH(C2309,{"语文","英语","数学","物理","化学","生物","政治","历史","地理"},0)),IF(I2309=2,INDEX(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2309,{"单项选择","阅读理解","信息匹配","完形填空","短文填空","单句填空","短文改错","单句改错","句型转换","翻译短语","翻译句子","词汇/短语及固搭","完成句子","听力"},0)),"")), "")</f>
        <v/>
      </c>
      <c r="E2309" s="21" t="str">
        <f t="shared" ref="E2309:E2372" si="299">SUBSTITUTE(SUBSTITUTE(SUBSTITUTE(SUBSTITUTE(B2309,"超",""),"恰",""),"亚",""),"次","")</f>
        <v>知识点</v>
      </c>
      <c r="F2309" s="21" t="str">
        <f t="shared" ref="F2309:F2372" si="300">IF(IFERROR(FIND("超",B2309),-1)&gt;0,"超",  IF(IFERROR(FIND("亚",B2309),-1)&gt;0,"亚",   IF(IFERROR(FIND("次",B2309),-1)&gt;0,"次",    "恰"  )))</f>
        <v>恰</v>
      </c>
      <c r="G2309" s="21" t="str">
        <f>INDEX( {"body","discipline","area","topic","point"},MATCH(E2309,{"知识体","知识域","知识区","知识主题","知识点"},0))</f>
        <v>point</v>
      </c>
      <c r="H2309" s="21" t="str">
        <f>INDEX( {"super","just","sub","infras"},MATCH(F2309,{"超","恰","亚","次"},0))</f>
        <v>just</v>
      </c>
      <c r="I2309" s="21">
        <f>MATCH(E2309,{"知识体","知识域","知识区","知识主题","知识点"},0)-1</f>
        <v>4</v>
      </c>
      <c r="J2309" s="21">
        <f>MATCH(F2309,{"超","恰","亚","次"},0)-1</f>
        <v>1</v>
      </c>
      <c r="K2309" s="21" t="str">
        <f t="shared" ref="K2309:K2372" si="301">IF(I2309=0,"",IF(I2309=1,C2309,K2308))</f>
        <v>历史</v>
      </c>
      <c r="L2309" s="26" t="s">
        <v>3057</v>
      </c>
      <c r="M2309" s="23"/>
      <c r="N2309" s="23"/>
      <c r="O2309" s="24" t="str">
        <f t="shared" si="295"/>
        <v xml:space="preserve">
  - 
    name:  中国人民政治协商会议
    title:  中国人民政治协商会议
    description: 
    koLyro: point
    koLyri:  just
    son: </v>
      </c>
      <c r="P2309" s="27" t="str">
        <f t="shared" ref="P2309:P2372" si="302">SUBSTITUTE(O2309,CHAR(10),CHAR(10)&amp;REPT("  ",A2309))</f>
        <v xml:space="preserve">
            - 
              name:  中国人民政治协商会议
              title:  中国人民政治协商会议
              description: 
              koLyro: point
              koLyri:  just
              son: </v>
      </c>
    </row>
    <row r="2310" spans="1:16" ht="15" customHeight="1">
      <c r="A2310" s="20">
        <f t="shared" si="296"/>
        <v>6</v>
      </c>
      <c r="B2310" s="21" t="str">
        <f t="shared" si="297"/>
        <v>知识亚点</v>
      </c>
      <c r="C2310" s="21" t="str">
        <f t="shared" si="298"/>
        <v>共同纲领</v>
      </c>
      <c r="D2310" s="21" t="str">
        <f>IFERROR(IF(I2310=1,INDEX( {"chinese","english","math","physics","chemistry","biology","politics","history","geography"},MATCH(C2310,{"语文","英语","数学","物理","化学","生物","政治","历史","地理"},0)),IF(I2310=2,INDEX(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2310,{"单项选择","阅读理解","信息匹配","完形填空","短文填空","单句填空","短文改错","单句改错","句型转换","翻译短语","翻译句子","词汇/短语及固搭","完成句子","听力"},0)),"")), "")</f>
        <v/>
      </c>
      <c r="E2310" s="21" t="str">
        <f t="shared" si="299"/>
        <v>知识点</v>
      </c>
      <c r="F2310" s="21" t="str">
        <f t="shared" si="300"/>
        <v>亚</v>
      </c>
      <c r="G2310" s="21" t="str">
        <f>INDEX( {"body","discipline","area","topic","point"},MATCH(E2310,{"知识体","知识域","知识区","知识主题","知识点"},0))</f>
        <v>point</v>
      </c>
      <c r="H2310" s="21" t="str">
        <f>INDEX( {"super","just","sub","infras"},MATCH(F2310,{"超","恰","亚","次"},0))</f>
        <v>sub</v>
      </c>
      <c r="I2310" s="21">
        <f>MATCH(E2310,{"知识体","知识域","知识区","知识主题","知识点"},0)-1</f>
        <v>4</v>
      </c>
      <c r="J2310" s="21">
        <f>MATCH(F2310,{"超","恰","亚","次"},0)-1</f>
        <v>2</v>
      </c>
      <c r="K2310" s="21" t="str">
        <f t="shared" si="301"/>
        <v>历史</v>
      </c>
      <c r="L2310" s="26" t="s">
        <v>3058</v>
      </c>
      <c r="M2310" s="23"/>
      <c r="N2310" s="23"/>
      <c r="O2310" s="24" t="str">
        <f t="shared" si="295"/>
        <v xml:space="preserve">
  - 
    name:  共同纲领
    title:  共同纲领
    description: 
    koLyro: point
    koLyri:  sub
    son: </v>
      </c>
      <c r="P2310" s="27" t="str">
        <f t="shared" si="302"/>
        <v xml:space="preserve">
              - 
                name:  共同纲领
                title:  共同纲领
                description: 
                koLyro: point
                koLyri:  sub
                son: </v>
      </c>
    </row>
    <row r="2311" spans="1:16" ht="15" customHeight="1">
      <c r="A2311" s="20">
        <f t="shared" si="296"/>
        <v>5</v>
      </c>
      <c r="B2311" s="21" t="str">
        <f t="shared" si="297"/>
        <v>知识点</v>
      </c>
      <c r="C2311" s="21" t="str">
        <f t="shared" si="298"/>
        <v>中国共产党领导的多党合作和政治协商制度的形成</v>
      </c>
      <c r="D2311" s="21" t="str">
        <f>IFERROR(IF(I2311=1,INDEX( {"chinese","english","math","physics","chemistry","biology","politics","history","geography"},MATCH(C2311,{"语文","英语","数学","物理","化学","生物","政治","历史","地理"},0)),IF(I2311=2,INDEX(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2311,{"单项选择","阅读理解","信息匹配","完形填空","短文填空","单句填空","短文改错","单句改错","句型转换","翻译短语","翻译句子","词汇/短语及固搭","完成句子","听力"},0)),"")), "")</f>
        <v/>
      </c>
      <c r="E2311" s="21" t="str">
        <f t="shared" si="299"/>
        <v>知识点</v>
      </c>
      <c r="F2311" s="21" t="str">
        <f t="shared" si="300"/>
        <v>恰</v>
      </c>
      <c r="G2311" s="21" t="str">
        <f>INDEX( {"body","discipline","area","topic","point"},MATCH(E2311,{"知识体","知识域","知识区","知识主题","知识点"},0))</f>
        <v>point</v>
      </c>
      <c r="H2311" s="21" t="str">
        <f>INDEX( {"super","just","sub","infras"},MATCH(F2311,{"超","恰","亚","次"},0))</f>
        <v>just</v>
      </c>
      <c r="I2311" s="21">
        <f>MATCH(E2311,{"知识体","知识域","知识区","知识主题","知识点"},0)-1</f>
        <v>4</v>
      </c>
      <c r="J2311" s="21">
        <f>MATCH(F2311,{"超","恰","亚","次"},0)-1</f>
        <v>1</v>
      </c>
      <c r="K2311" s="21" t="str">
        <f t="shared" si="301"/>
        <v>历史</v>
      </c>
      <c r="L2311" s="26" t="s">
        <v>3059</v>
      </c>
      <c r="M2311" s="23"/>
      <c r="N2311" s="23"/>
      <c r="O2311" s="24" t="str">
        <f t="shared" si="295"/>
        <v xml:space="preserve">
  - 
    name:  中国共产党领导的多党合作和政治协商制度的形成
    title:  中国共产党领导的多党合作和政治协商制度的形成
    description: 
    koLyro: point
    koLyri:  just
    son: </v>
      </c>
      <c r="P2311" s="27" t="str">
        <f t="shared" si="302"/>
        <v xml:space="preserve">
            - 
              name:  中国共产党领导的多党合作和政治协商制度的形成
              title:  中国共产党领导的多党合作和政治协商制度的形成
              description: 
              koLyro: point
              koLyri:  just
              son: </v>
      </c>
    </row>
    <row r="2312" spans="1:16" ht="15" customHeight="1">
      <c r="A2312" s="20">
        <f t="shared" si="296"/>
        <v>5</v>
      </c>
      <c r="B2312" s="21" t="str">
        <f t="shared" si="297"/>
        <v>知识点</v>
      </c>
      <c r="C2312" s="21" t="str">
        <f t="shared" si="298"/>
        <v>新中国成立</v>
      </c>
      <c r="D2312" s="21" t="str">
        <f>IFERROR(IF(I2312=1,INDEX( {"chinese","english","math","physics","chemistry","biology","politics","history","geography"},MATCH(C2312,{"语文","英语","数学","物理","化学","生物","政治","历史","地理"},0)),IF(I2312=2,INDEX(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2312,{"单项选择","阅读理解","信息匹配","完形填空","短文填空","单句填空","短文改错","单句改错","句型转换","翻译短语","翻译句子","词汇/短语及固搭","完成句子","听力"},0)),"")), "")</f>
        <v/>
      </c>
      <c r="E2312" s="21" t="str">
        <f t="shared" si="299"/>
        <v>知识点</v>
      </c>
      <c r="F2312" s="21" t="str">
        <f t="shared" si="300"/>
        <v>恰</v>
      </c>
      <c r="G2312" s="21" t="str">
        <f>INDEX( {"body","discipline","area","topic","point"},MATCH(E2312,{"知识体","知识域","知识区","知识主题","知识点"},0))</f>
        <v>point</v>
      </c>
      <c r="H2312" s="21" t="str">
        <f>INDEX( {"super","just","sub","infras"},MATCH(F2312,{"超","恰","亚","次"},0))</f>
        <v>just</v>
      </c>
      <c r="I2312" s="21">
        <f>MATCH(E2312,{"知识体","知识域","知识区","知识主题","知识点"},0)-1</f>
        <v>4</v>
      </c>
      <c r="J2312" s="21">
        <f>MATCH(F2312,{"超","恰","亚","次"},0)-1</f>
        <v>1</v>
      </c>
      <c r="K2312" s="21" t="str">
        <f t="shared" si="301"/>
        <v>历史</v>
      </c>
      <c r="L2312" s="26" t="s">
        <v>3060</v>
      </c>
      <c r="M2312" s="23"/>
      <c r="N2312" s="23"/>
      <c r="O2312" s="24" t="str">
        <f t="shared" si="295"/>
        <v xml:space="preserve">
  - 
    name:  新中国成立
    title:  新中国成立
    description: 
    koLyro: point
    koLyri:  just
    son: </v>
      </c>
      <c r="P2312" s="27" t="str">
        <f t="shared" si="302"/>
        <v xml:space="preserve">
            - 
              name:  新中国成立
              title:  新中国成立
              description: 
              koLyro: point
              koLyri:  just
              son: </v>
      </c>
    </row>
    <row r="2313" spans="1:16" ht="15" customHeight="1">
      <c r="A2313" s="20">
        <f t="shared" si="296"/>
        <v>5</v>
      </c>
      <c r="B2313" s="21" t="str">
        <f t="shared" si="297"/>
        <v>知识点</v>
      </c>
      <c r="C2313" s="21" t="str">
        <f t="shared" si="298"/>
        <v>1954年第一届全国人民代表大会</v>
      </c>
      <c r="D2313" s="21" t="str">
        <f>IFERROR(IF(I2313=1,INDEX( {"chinese","english","math","physics","chemistry","biology","politics","history","geography"},MATCH(C2313,{"语文","英语","数学","物理","化学","生物","政治","历史","地理"},0)),IF(I2313=2,INDEX(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2313,{"单项选择","阅读理解","信息匹配","完形填空","短文填空","单句填空","短文改错","单句改错","句型转换","翻译短语","翻译句子","词汇/短语及固搭","完成句子","听力"},0)),"")), "")</f>
        <v/>
      </c>
      <c r="E2313" s="21" t="str">
        <f t="shared" si="299"/>
        <v>知识点</v>
      </c>
      <c r="F2313" s="21" t="str">
        <f t="shared" si="300"/>
        <v>恰</v>
      </c>
      <c r="G2313" s="21" t="str">
        <f>INDEX( {"body","discipline","area","topic","point"},MATCH(E2313,{"知识体","知识域","知识区","知识主题","知识点"},0))</f>
        <v>point</v>
      </c>
      <c r="H2313" s="21" t="str">
        <f>INDEX( {"super","just","sub","infras"},MATCH(F2313,{"超","恰","亚","次"},0))</f>
        <v>just</v>
      </c>
      <c r="I2313" s="21">
        <f>MATCH(E2313,{"知识体","知识域","知识区","知识主题","知识点"},0)-1</f>
        <v>4</v>
      </c>
      <c r="J2313" s="21">
        <f>MATCH(F2313,{"超","恰","亚","次"},0)-1</f>
        <v>1</v>
      </c>
      <c r="K2313" s="21" t="str">
        <f t="shared" si="301"/>
        <v>历史</v>
      </c>
      <c r="L2313" s="26" t="s">
        <v>3061</v>
      </c>
      <c r="M2313" s="23"/>
      <c r="N2313" s="23"/>
      <c r="O2313" s="24" t="str">
        <f t="shared" si="295"/>
        <v xml:space="preserve">
  - 
    name:  1954年第一届全国人民代表大会
    title:  1954年第一届全国人民代表大会
    description: 
    koLyro: point
    koLyri:  just
    son: </v>
      </c>
      <c r="P2313" s="27" t="str">
        <f t="shared" si="302"/>
        <v xml:space="preserve">
            - 
              name:  1954年第一届全国人民代表大会
              title:  1954年第一届全国人民代表大会
              description: 
              koLyro: point
              koLyri:  just
              son: </v>
      </c>
    </row>
    <row r="2314" spans="1:16" ht="15" customHeight="1">
      <c r="A2314" s="20">
        <f t="shared" si="296"/>
        <v>6</v>
      </c>
      <c r="B2314" s="21" t="str">
        <f t="shared" si="297"/>
        <v>知识亚点</v>
      </c>
      <c r="C2314" s="21" t="str">
        <f t="shared" si="298"/>
        <v>《中华人民共和国宪法》</v>
      </c>
      <c r="D2314" s="21" t="str">
        <f>IFERROR(IF(I2314=1,INDEX( {"chinese","english","math","physics","chemistry","biology","politics","history","geography"},MATCH(C2314,{"语文","英语","数学","物理","化学","生物","政治","历史","地理"},0)),IF(I2314=2,INDEX(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2314,{"单项选择","阅读理解","信息匹配","完形填空","短文填空","单句填空","短文改错","单句改错","句型转换","翻译短语","翻译句子","词汇/短语及固搭","完成句子","听力"},0)),"")), "")</f>
        <v/>
      </c>
      <c r="E2314" s="21" t="str">
        <f t="shared" si="299"/>
        <v>知识点</v>
      </c>
      <c r="F2314" s="21" t="str">
        <f t="shared" si="300"/>
        <v>亚</v>
      </c>
      <c r="G2314" s="21" t="str">
        <f>INDEX( {"body","discipline","area","topic","point"},MATCH(E2314,{"知识体","知识域","知识区","知识主题","知识点"},0))</f>
        <v>point</v>
      </c>
      <c r="H2314" s="21" t="str">
        <f>INDEX( {"super","just","sub","infras"},MATCH(F2314,{"超","恰","亚","次"},0))</f>
        <v>sub</v>
      </c>
      <c r="I2314" s="21">
        <f>MATCH(E2314,{"知识体","知识域","知识区","知识主题","知识点"},0)-1</f>
        <v>4</v>
      </c>
      <c r="J2314" s="21">
        <f>MATCH(F2314,{"超","恰","亚","次"},0)-1</f>
        <v>2</v>
      </c>
      <c r="K2314" s="21" t="str">
        <f t="shared" si="301"/>
        <v>历史</v>
      </c>
      <c r="L2314" s="26" t="s">
        <v>3062</v>
      </c>
      <c r="M2314" s="23"/>
      <c r="N2314" s="23"/>
      <c r="O2314" s="24" t="str">
        <f t="shared" si="295"/>
        <v xml:space="preserve">
  - 
    name:  《中华人民共和国宪法》
    title:  《中华人民共和国宪法》
    description: 
    koLyro: point
    koLyri:  sub
    son: </v>
      </c>
      <c r="P2314" s="27" t="str">
        <f t="shared" si="302"/>
        <v xml:space="preserve">
              - 
                name:  《中华人民共和国宪法》
                title:  《中华人民共和国宪法》
                description: 
                koLyro: point
                koLyri:  sub
                son: </v>
      </c>
    </row>
    <row r="2315" spans="1:16" ht="15" customHeight="1">
      <c r="A2315" s="20">
        <f t="shared" si="296"/>
        <v>6</v>
      </c>
      <c r="B2315" s="21" t="str">
        <f t="shared" si="297"/>
        <v>知识亚点</v>
      </c>
      <c r="C2315" s="21" t="str">
        <f t="shared" si="298"/>
        <v>人民代表大会制度的形成</v>
      </c>
      <c r="D2315" s="21" t="str">
        <f>IFERROR(IF(I2315=1,INDEX( {"chinese","english","math","physics","chemistry","biology","politics","history","geography"},MATCH(C2315,{"语文","英语","数学","物理","化学","生物","政治","历史","地理"},0)),IF(I2315=2,INDEX(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2315,{"单项选择","阅读理解","信息匹配","完形填空","短文填空","单句填空","短文改错","单句改错","句型转换","翻译短语","翻译句子","词汇/短语及固搭","完成句子","听力"},0)),"")), "")</f>
        <v/>
      </c>
      <c r="E2315" s="21" t="str">
        <f t="shared" si="299"/>
        <v>知识点</v>
      </c>
      <c r="F2315" s="21" t="str">
        <f t="shared" si="300"/>
        <v>亚</v>
      </c>
      <c r="G2315" s="21" t="str">
        <f>INDEX( {"body","discipline","area","topic","point"},MATCH(E2315,{"知识体","知识域","知识区","知识主题","知识点"},0))</f>
        <v>point</v>
      </c>
      <c r="H2315" s="21" t="str">
        <f>INDEX( {"super","just","sub","infras"},MATCH(F2315,{"超","恰","亚","次"},0))</f>
        <v>sub</v>
      </c>
      <c r="I2315" s="21">
        <f>MATCH(E2315,{"知识体","知识域","知识区","知识主题","知识点"},0)-1</f>
        <v>4</v>
      </c>
      <c r="J2315" s="21">
        <f>MATCH(F2315,{"超","恰","亚","次"},0)-1</f>
        <v>2</v>
      </c>
      <c r="K2315" s="21" t="str">
        <f t="shared" si="301"/>
        <v>历史</v>
      </c>
      <c r="L2315" s="26" t="s">
        <v>3063</v>
      </c>
      <c r="M2315" s="23"/>
      <c r="N2315" s="23"/>
      <c r="O2315" s="24" t="str">
        <f t="shared" si="295"/>
        <v xml:space="preserve">
  - 
    name:  人民代表大会制度的形成
    title:  人民代表大会制度的形成
    description: 
    koLyro: point
    koLyri:  sub
    son: </v>
      </c>
      <c r="P2315" s="27" t="str">
        <f t="shared" si="302"/>
        <v xml:space="preserve">
              - 
                name:  人民代表大会制度的形成
                title:  人民代表大会制度的形成
                description: 
                koLyro: point
                koLyri:  sub
                son: </v>
      </c>
    </row>
    <row r="2316" spans="1:16" ht="15" customHeight="1">
      <c r="A2316" s="20">
        <f t="shared" si="296"/>
        <v>5</v>
      </c>
      <c r="B2316" s="21" t="str">
        <f t="shared" si="297"/>
        <v>知识点</v>
      </c>
      <c r="C2316" s="21" t="str">
        <f t="shared" si="298"/>
        <v>民族区域自治制度</v>
      </c>
      <c r="D2316" s="21" t="str">
        <f>IFERROR(IF(I2316=1,INDEX( {"chinese","english","math","physics","chemistry","biology","politics","history","geography"},MATCH(C2316,{"语文","英语","数学","物理","化学","生物","政治","历史","地理"},0)),IF(I2316=2,INDEX(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2316,{"单项选择","阅读理解","信息匹配","完形填空","短文填空","单句填空","短文改错","单句改错","句型转换","翻译短语","翻译句子","词汇/短语及固搭","完成句子","听力"},0)),"")), "")</f>
        <v/>
      </c>
      <c r="E2316" s="21" t="str">
        <f t="shared" si="299"/>
        <v>知识点</v>
      </c>
      <c r="F2316" s="21" t="str">
        <f t="shared" si="300"/>
        <v>恰</v>
      </c>
      <c r="G2316" s="21" t="str">
        <f>INDEX( {"body","discipline","area","topic","point"},MATCH(E2316,{"知识体","知识域","知识区","知识主题","知识点"},0))</f>
        <v>point</v>
      </c>
      <c r="H2316" s="21" t="str">
        <f>INDEX( {"super","just","sub","infras"},MATCH(F2316,{"超","恰","亚","次"},0))</f>
        <v>just</v>
      </c>
      <c r="I2316" s="21">
        <f>MATCH(E2316,{"知识体","知识域","知识区","知识主题","知识点"},0)-1</f>
        <v>4</v>
      </c>
      <c r="J2316" s="21">
        <f>MATCH(F2316,{"超","恰","亚","次"},0)-1</f>
        <v>1</v>
      </c>
      <c r="K2316" s="21" t="str">
        <f t="shared" si="301"/>
        <v>历史</v>
      </c>
      <c r="L2316" s="26" t="s">
        <v>3064</v>
      </c>
      <c r="M2316" s="23"/>
      <c r="N2316" s="23"/>
      <c r="O2316" s="24" t="str">
        <f t="shared" si="295"/>
        <v xml:space="preserve">
  - 
    name:  民族区域自治制度
    title:  民族区域自治制度
    description: 
    koLyro: point
    koLyri:  just
    son: </v>
      </c>
      <c r="P2316" s="27" t="str">
        <f t="shared" si="302"/>
        <v xml:space="preserve">
            - 
              name:  民族区域自治制度
              title:  民族区域自治制度
              description: 
              koLyro: point
              koLyri:  just
              son: </v>
      </c>
    </row>
    <row r="2317" spans="1:16" ht="15" customHeight="1">
      <c r="A2317" s="20">
        <f t="shared" si="296"/>
        <v>4</v>
      </c>
      <c r="B2317" s="21" t="str">
        <f t="shared" si="297"/>
        <v>知识主题</v>
      </c>
      <c r="C2317" s="21" t="str">
        <f t="shared" si="298"/>
        <v>24 民主政治建设的曲折发展</v>
      </c>
      <c r="D2317" s="21" t="str">
        <f>IFERROR(IF(I2317=1,INDEX( {"chinese","english","math","physics","chemistry","biology","politics","history","geography"},MATCH(C2317,{"语文","英语","数学","物理","化学","生物","政治","历史","地理"},0)),IF(I2317=2,INDEX(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2317,{"单项选择","阅读理解","信息匹配","完形填空","短文填空","单句填空","短文改错","单句改错","句型转换","翻译短语","翻译句子","词汇/短语及固搭","完成句子","听力"},0)),"")), "")</f>
        <v/>
      </c>
      <c r="E2317" s="21" t="str">
        <f t="shared" si="299"/>
        <v>知识主题</v>
      </c>
      <c r="F2317" s="21" t="str">
        <f t="shared" si="300"/>
        <v>恰</v>
      </c>
      <c r="G2317" s="21" t="str">
        <f>INDEX( {"body","discipline","area","topic","point"},MATCH(E2317,{"知识体","知识域","知识区","知识主题","知识点"},0))</f>
        <v>topic</v>
      </c>
      <c r="H2317" s="21" t="str">
        <f>INDEX( {"super","just","sub","infras"},MATCH(F2317,{"超","恰","亚","次"},0))</f>
        <v>just</v>
      </c>
      <c r="I2317" s="21">
        <f>MATCH(E2317,{"知识体","知识域","知识区","知识主题","知识点"},0)-1</f>
        <v>3</v>
      </c>
      <c r="J2317" s="21">
        <f>MATCH(F2317,{"超","恰","亚","次"},0)-1</f>
        <v>1</v>
      </c>
      <c r="K2317" s="21" t="str">
        <f t="shared" si="301"/>
        <v>历史</v>
      </c>
      <c r="L2317" s="26" t="s">
        <v>3065</v>
      </c>
      <c r="M2317" s="23"/>
      <c r="N2317" s="23"/>
      <c r="O2317" s="24" t="str">
        <f t="shared" si="295"/>
        <v xml:space="preserve">
  - 
    name:  24 民主政治建设的曲折发展
    title:  24 民主政治建设的曲折发展
    description: 
    koLyro: topic
    koLyri:  just
    son: </v>
      </c>
      <c r="P2317" s="27" t="str">
        <f t="shared" si="302"/>
        <v xml:space="preserve">
          - 
            name:  24 民主政治建设的曲折发展
            title:  24 民主政治建设的曲折发展
            description: 
            koLyro: topic
            koLyri:  just
            son: </v>
      </c>
    </row>
    <row r="2318" spans="1:16" ht="15" customHeight="1">
      <c r="A2318" s="20">
        <f t="shared" si="296"/>
        <v>5</v>
      </c>
      <c r="B2318" s="21" t="str">
        <f t="shared" si="297"/>
        <v>知识点</v>
      </c>
      <c r="C2318" s="21" t="str">
        <f t="shared" si="298"/>
        <v>文化大革命</v>
      </c>
      <c r="D2318" s="21" t="str">
        <f>IFERROR(IF(I2318=1,INDEX( {"chinese","english","math","physics","chemistry","biology","politics","history","geography"},MATCH(C2318,{"语文","英语","数学","物理","化学","生物","政治","历史","地理"},0)),IF(I2318=2,INDEX(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2318,{"单项选择","阅读理解","信息匹配","完形填空","短文填空","单句填空","短文改错","单句改错","句型转换","翻译短语","翻译句子","词汇/短语及固搭","完成句子","听力"},0)),"")), "")</f>
        <v/>
      </c>
      <c r="E2318" s="21" t="str">
        <f t="shared" si="299"/>
        <v>知识点</v>
      </c>
      <c r="F2318" s="21" t="str">
        <f t="shared" si="300"/>
        <v>恰</v>
      </c>
      <c r="G2318" s="21" t="str">
        <f>INDEX( {"body","discipline","area","topic","point"},MATCH(E2318,{"知识体","知识域","知识区","知识主题","知识点"},0))</f>
        <v>point</v>
      </c>
      <c r="H2318" s="21" t="str">
        <f>INDEX( {"super","just","sub","infras"},MATCH(F2318,{"超","恰","亚","次"},0))</f>
        <v>just</v>
      </c>
      <c r="I2318" s="21">
        <f>MATCH(E2318,{"知识体","知识域","知识区","知识主题","知识点"},0)-1</f>
        <v>4</v>
      </c>
      <c r="J2318" s="21">
        <f>MATCH(F2318,{"超","恰","亚","次"},0)-1</f>
        <v>1</v>
      </c>
      <c r="K2318" s="21" t="str">
        <f t="shared" si="301"/>
        <v>历史</v>
      </c>
      <c r="L2318" s="26" t="s">
        <v>3066</v>
      </c>
      <c r="M2318" s="23"/>
      <c r="N2318" s="23"/>
      <c r="O2318" s="24" t="str">
        <f t="shared" si="295"/>
        <v xml:space="preserve">
  - 
    name:  文化大革命
    title:  文化大革命
    description: 
    koLyro: point
    koLyri:  just
    son: </v>
      </c>
      <c r="P2318" s="27" t="str">
        <f t="shared" si="302"/>
        <v xml:space="preserve">
            - 
              name:  文化大革命
              title:  文化大革命
              description: 
              koLyro: point
              koLyri:  just
              son: </v>
      </c>
    </row>
    <row r="2319" spans="1:16" ht="15" customHeight="1">
      <c r="A2319" s="20">
        <f t="shared" si="296"/>
        <v>6</v>
      </c>
      <c r="B2319" s="21" t="str">
        <f t="shared" si="297"/>
        <v>知识亚点</v>
      </c>
      <c r="C2319" s="21" t="str">
        <f t="shared" si="298"/>
        <v>文革对民主法制的践踏</v>
      </c>
      <c r="D2319" s="21" t="str">
        <f>IFERROR(IF(I2319=1,INDEX( {"chinese","english","math","physics","chemistry","biology","politics","history","geography"},MATCH(C2319,{"语文","英语","数学","物理","化学","生物","政治","历史","地理"},0)),IF(I2319=2,INDEX(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2319,{"单项选择","阅读理解","信息匹配","完形填空","短文填空","单句填空","短文改错","单句改错","句型转换","翻译短语","翻译句子","词汇/短语及固搭","完成句子","听力"},0)),"")), "")</f>
        <v/>
      </c>
      <c r="E2319" s="21" t="str">
        <f t="shared" si="299"/>
        <v>知识点</v>
      </c>
      <c r="F2319" s="21" t="str">
        <f t="shared" si="300"/>
        <v>亚</v>
      </c>
      <c r="G2319" s="21" t="str">
        <f>INDEX( {"body","discipline","area","topic","point"},MATCH(E2319,{"知识体","知识域","知识区","知识主题","知识点"},0))</f>
        <v>point</v>
      </c>
      <c r="H2319" s="21" t="str">
        <f>INDEX( {"super","just","sub","infras"},MATCH(F2319,{"超","恰","亚","次"},0))</f>
        <v>sub</v>
      </c>
      <c r="I2319" s="21">
        <f>MATCH(E2319,{"知识体","知识域","知识区","知识主题","知识点"},0)-1</f>
        <v>4</v>
      </c>
      <c r="J2319" s="21">
        <f>MATCH(F2319,{"超","恰","亚","次"},0)-1</f>
        <v>2</v>
      </c>
      <c r="K2319" s="21" t="str">
        <f t="shared" si="301"/>
        <v>历史</v>
      </c>
      <c r="L2319" s="26" t="s">
        <v>3067</v>
      </c>
      <c r="M2319" s="23"/>
      <c r="N2319" s="23"/>
      <c r="O2319" s="24" t="str">
        <f t="shared" si="295"/>
        <v xml:space="preserve">
  - 
    name:  文革对民主法制的践踏
    title:  文革对民主法制的践踏
    description: 
    koLyro: point
    koLyri:  sub
    son: </v>
      </c>
      <c r="P2319" s="27" t="str">
        <f t="shared" si="302"/>
        <v xml:space="preserve">
              - 
                name:  文革对民主法制的践踏
                title:  文革对民主法制的践踏
                description: 
                koLyro: point
                koLyri:  sub
                son: </v>
      </c>
    </row>
    <row r="2320" spans="1:16" ht="15" customHeight="1">
      <c r="A2320" s="20">
        <f t="shared" si="296"/>
        <v>5</v>
      </c>
      <c r="B2320" s="21" t="str">
        <f t="shared" si="297"/>
        <v>知识点</v>
      </c>
      <c r="C2320" s="21" t="str">
        <f t="shared" si="298"/>
        <v>法制走向健全</v>
      </c>
      <c r="D2320" s="21" t="str">
        <f>IFERROR(IF(I2320=1,INDEX( {"chinese","english","math","physics","chemistry","biology","politics","history","geography"},MATCH(C2320,{"语文","英语","数学","物理","化学","生物","政治","历史","地理"},0)),IF(I2320=2,INDEX(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2320,{"单项选择","阅读理解","信息匹配","完形填空","短文填空","单句填空","短文改错","单句改错","句型转换","翻译短语","翻译句子","词汇/短语及固搭","完成句子","听力"},0)),"")), "")</f>
        <v/>
      </c>
      <c r="E2320" s="21" t="str">
        <f t="shared" si="299"/>
        <v>知识点</v>
      </c>
      <c r="F2320" s="21" t="str">
        <f t="shared" si="300"/>
        <v>恰</v>
      </c>
      <c r="G2320" s="21" t="str">
        <f>INDEX( {"body","discipline","area","topic","point"},MATCH(E2320,{"知识体","知识域","知识区","知识主题","知识点"},0))</f>
        <v>point</v>
      </c>
      <c r="H2320" s="21" t="str">
        <f>INDEX( {"super","just","sub","infras"},MATCH(F2320,{"超","恰","亚","次"},0))</f>
        <v>just</v>
      </c>
      <c r="I2320" s="21">
        <f>MATCH(E2320,{"知识体","知识域","知识区","知识主题","知识点"},0)-1</f>
        <v>4</v>
      </c>
      <c r="J2320" s="21">
        <f>MATCH(F2320,{"超","恰","亚","次"},0)-1</f>
        <v>1</v>
      </c>
      <c r="K2320" s="21" t="str">
        <f t="shared" si="301"/>
        <v>历史</v>
      </c>
      <c r="L2320" s="26" t="s">
        <v>3068</v>
      </c>
      <c r="M2320" s="23"/>
      <c r="N2320" s="23"/>
      <c r="O2320" s="24" t="str">
        <f t="shared" si="295"/>
        <v xml:space="preserve">
  - 
    name:  法制走向健全
    title:  法制走向健全
    description: 
    koLyro: point
    koLyri:  just
    son: </v>
      </c>
      <c r="P2320" s="27" t="str">
        <f t="shared" si="302"/>
        <v xml:space="preserve">
            - 
              name:  法制走向健全
              title:  法制走向健全
              description: 
              koLyro: point
              koLyri:  just
              son: </v>
      </c>
    </row>
    <row r="2321" spans="1:16" ht="15" customHeight="1">
      <c r="A2321" s="20">
        <f t="shared" si="296"/>
        <v>6</v>
      </c>
      <c r="B2321" s="21" t="str">
        <f t="shared" si="297"/>
        <v>知识亚点</v>
      </c>
      <c r="C2321" s="21" t="str">
        <f t="shared" si="298"/>
        <v>十一届三中全会</v>
      </c>
      <c r="D2321" s="21" t="str">
        <f>IFERROR(IF(I2321=1,INDEX( {"chinese","english","math","physics","chemistry","biology","politics","history","geography"},MATCH(C2321,{"语文","英语","数学","物理","化学","生物","政治","历史","地理"},0)),IF(I2321=2,INDEX(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2321,{"单项选择","阅读理解","信息匹配","完形填空","短文填空","单句填空","短文改错","单句改错","句型转换","翻译短语","翻译句子","词汇/短语及固搭","完成句子","听力"},0)),"")), "")</f>
        <v/>
      </c>
      <c r="E2321" s="21" t="str">
        <f t="shared" si="299"/>
        <v>知识点</v>
      </c>
      <c r="F2321" s="21" t="str">
        <f t="shared" si="300"/>
        <v>亚</v>
      </c>
      <c r="G2321" s="21" t="str">
        <f>INDEX( {"body","discipline","area","topic","point"},MATCH(E2321,{"知识体","知识域","知识区","知识主题","知识点"},0))</f>
        <v>point</v>
      </c>
      <c r="H2321" s="21" t="str">
        <f>INDEX( {"super","just","sub","infras"},MATCH(F2321,{"超","恰","亚","次"},0))</f>
        <v>sub</v>
      </c>
      <c r="I2321" s="21">
        <f>MATCH(E2321,{"知识体","知识域","知识区","知识主题","知识点"},0)-1</f>
        <v>4</v>
      </c>
      <c r="J2321" s="21">
        <f>MATCH(F2321,{"超","恰","亚","次"},0)-1</f>
        <v>2</v>
      </c>
      <c r="K2321" s="21" t="str">
        <f t="shared" si="301"/>
        <v>历史</v>
      </c>
      <c r="L2321" s="26" t="s">
        <v>3069</v>
      </c>
      <c r="M2321" s="23"/>
      <c r="N2321" s="23"/>
      <c r="O2321" s="24" t="str">
        <f t="shared" si="295"/>
        <v xml:space="preserve">
  - 
    name:  十一届三中全会
    title:  十一届三中全会
    description: 
    koLyro: point
    koLyri:  sub
    son: </v>
      </c>
      <c r="P2321" s="27" t="str">
        <f t="shared" si="302"/>
        <v xml:space="preserve">
              - 
                name:  十一届三中全会
                title:  十一届三中全会
                description: 
                koLyro: point
                koLyri:  sub
                son: </v>
      </c>
    </row>
    <row r="2322" spans="1:16" ht="15" customHeight="1">
      <c r="A2322" s="20">
        <f t="shared" si="296"/>
        <v>6</v>
      </c>
      <c r="B2322" s="21" t="str">
        <f t="shared" si="297"/>
        <v>知识亚点</v>
      </c>
      <c r="C2322" s="21" t="str">
        <f t="shared" si="298"/>
        <v>刘少奇冤案平反</v>
      </c>
      <c r="D2322" s="21" t="str">
        <f>IFERROR(IF(I2322=1,INDEX( {"chinese","english","math","physics","chemistry","biology","politics","history","geography"},MATCH(C2322,{"语文","英语","数学","物理","化学","生物","政治","历史","地理"},0)),IF(I2322=2,INDEX(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2322,{"单项选择","阅读理解","信息匹配","完形填空","短文填空","单句填空","短文改错","单句改错","句型转换","翻译短语","翻译句子","词汇/短语及固搭","完成句子","听力"},0)),"")), "")</f>
        <v/>
      </c>
      <c r="E2322" s="21" t="str">
        <f t="shared" si="299"/>
        <v>知识点</v>
      </c>
      <c r="F2322" s="21" t="str">
        <f t="shared" si="300"/>
        <v>亚</v>
      </c>
      <c r="G2322" s="21" t="str">
        <f>INDEX( {"body","discipline","area","topic","point"},MATCH(E2322,{"知识体","知识域","知识区","知识主题","知识点"},0))</f>
        <v>point</v>
      </c>
      <c r="H2322" s="21" t="str">
        <f>INDEX( {"super","just","sub","infras"},MATCH(F2322,{"超","恰","亚","次"},0))</f>
        <v>sub</v>
      </c>
      <c r="I2322" s="21">
        <f>MATCH(E2322,{"知识体","知识域","知识区","知识主题","知识点"},0)-1</f>
        <v>4</v>
      </c>
      <c r="J2322" s="21">
        <f>MATCH(F2322,{"超","恰","亚","次"},0)-1</f>
        <v>2</v>
      </c>
      <c r="K2322" s="21" t="str">
        <f t="shared" si="301"/>
        <v>历史</v>
      </c>
      <c r="L2322" s="26" t="s">
        <v>3070</v>
      </c>
      <c r="M2322" s="23"/>
      <c r="N2322" s="23"/>
      <c r="O2322" s="24" t="str">
        <f t="shared" si="295"/>
        <v xml:space="preserve">
  - 
    name:  刘少奇冤案平反
    title:  刘少奇冤案平反
    description: 
    koLyro: point
    koLyri:  sub
    son: </v>
      </c>
      <c r="P2322" s="27" t="str">
        <f t="shared" si="302"/>
        <v xml:space="preserve">
              - 
                name:  刘少奇冤案平反
                title:  刘少奇冤案平反
                description: 
                koLyro: point
                koLyri:  sub
                son: </v>
      </c>
    </row>
    <row r="2323" spans="1:16" ht="15" customHeight="1">
      <c r="A2323" s="20">
        <f t="shared" si="296"/>
        <v>6</v>
      </c>
      <c r="B2323" s="21" t="str">
        <f t="shared" si="297"/>
        <v>知识亚点</v>
      </c>
      <c r="C2323" s="21" t="str">
        <f t="shared" si="298"/>
        <v>1982年修订《中华人民共和国宪法》</v>
      </c>
      <c r="D2323" s="21" t="str">
        <f>IFERROR(IF(I2323=1,INDEX( {"chinese","english","math","physics","chemistry","biology","politics","history","geography"},MATCH(C2323,{"语文","英语","数学","物理","化学","生物","政治","历史","地理"},0)),IF(I2323=2,INDEX(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2323,{"单项选择","阅读理解","信息匹配","完形填空","短文填空","单句填空","短文改错","单句改错","句型转换","翻译短语","翻译句子","词汇/短语及固搭","完成句子","听力"},0)),"")), "")</f>
        <v/>
      </c>
      <c r="E2323" s="21" t="str">
        <f t="shared" si="299"/>
        <v>知识点</v>
      </c>
      <c r="F2323" s="21" t="str">
        <f t="shared" si="300"/>
        <v>亚</v>
      </c>
      <c r="G2323" s="21" t="str">
        <f>INDEX( {"body","discipline","area","topic","point"},MATCH(E2323,{"知识体","知识域","知识区","知识主题","知识点"},0))</f>
        <v>point</v>
      </c>
      <c r="H2323" s="21" t="str">
        <f>INDEX( {"super","just","sub","infras"},MATCH(F2323,{"超","恰","亚","次"},0))</f>
        <v>sub</v>
      </c>
      <c r="I2323" s="21">
        <f>MATCH(E2323,{"知识体","知识域","知识区","知识主题","知识点"},0)-1</f>
        <v>4</v>
      </c>
      <c r="J2323" s="21">
        <f>MATCH(F2323,{"超","恰","亚","次"},0)-1</f>
        <v>2</v>
      </c>
      <c r="K2323" s="21" t="str">
        <f t="shared" si="301"/>
        <v>历史</v>
      </c>
      <c r="L2323" s="26" t="s">
        <v>3071</v>
      </c>
      <c r="M2323" s="23"/>
      <c r="N2323" s="23"/>
      <c r="O2323" s="24" t="str">
        <f t="shared" si="295"/>
        <v xml:space="preserve">
  - 
    name:  1982年修订《中华人民共和国宪法》
    title:  1982年修订《中华人民共和国宪法》
    description: 
    koLyro: point
    koLyri:  sub
    son: </v>
      </c>
      <c r="P2323" s="27" t="str">
        <f t="shared" si="302"/>
        <v xml:space="preserve">
              - 
                name:  1982年修订《中华人民共和国宪法》
                title:  1982年修订《中华人民共和国宪法》
                description: 
                koLyro: point
                koLyri:  sub
                son: </v>
      </c>
    </row>
    <row r="2324" spans="1:16" ht="15" customHeight="1">
      <c r="A2324" s="20">
        <f t="shared" si="296"/>
        <v>5</v>
      </c>
      <c r="B2324" s="21" t="str">
        <f t="shared" si="297"/>
        <v>知识点</v>
      </c>
      <c r="C2324" s="21" t="str">
        <f t="shared" si="298"/>
        <v>民主制度的重建和完善</v>
      </c>
      <c r="D2324" s="21" t="str">
        <f>IFERROR(IF(I2324=1,INDEX( {"chinese","english","math","physics","chemistry","biology","politics","history","geography"},MATCH(C2324,{"语文","英语","数学","物理","化学","生物","政治","历史","地理"},0)),IF(I2324=2,INDEX(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2324,{"单项选择","阅读理解","信息匹配","完形填空","短文填空","单句填空","短文改错","单句改错","句型转换","翻译短语","翻译句子","词汇/短语及固搭","完成句子","听力"},0)),"")), "")</f>
        <v/>
      </c>
      <c r="E2324" s="21" t="str">
        <f t="shared" si="299"/>
        <v>知识点</v>
      </c>
      <c r="F2324" s="21" t="str">
        <f t="shared" si="300"/>
        <v>恰</v>
      </c>
      <c r="G2324" s="21" t="str">
        <f>INDEX( {"body","discipline","area","topic","point"},MATCH(E2324,{"知识体","知识域","知识区","知识主题","知识点"},0))</f>
        <v>point</v>
      </c>
      <c r="H2324" s="21" t="str">
        <f>INDEX( {"super","just","sub","infras"},MATCH(F2324,{"超","恰","亚","次"},0))</f>
        <v>just</v>
      </c>
      <c r="I2324" s="21">
        <f>MATCH(E2324,{"知识体","知识域","知识区","知识主题","知识点"},0)-1</f>
        <v>4</v>
      </c>
      <c r="J2324" s="21">
        <f>MATCH(F2324,{"超","恰","亚","次"},0)-1</f>
        <v>1</v>
      </c>
      <c r="K2324" s="21" t="str">
        <f t="shared" si="301"/>
        <v>历史</v>
      </c>
      <c r="L2324" s="26" t="s">
        <v>3072</v>
      </c>
      <c r="M2324" s="23"/>
      <c r="N2324" s="23"/>
      <c r="O2324" s="24" t="str">
        <f t="shared" si="295"/>
        <v xml:space="preserve">
  - 
    name:  民主制度的重建和完善
    title:  民主制度的重建和完善
    description: 
    koLyro: point
    koLyri:  just
    son: </v>
      </c>
      <c r="P2324" s="27" t="str">
        <f t="shared" si="302"/>
        <v xml:space="preserve">
            - 
              name:  民主制度的重建和完善
              title:  民主制度的重建和完善
              description: 
              koLyro: point
              koLyri:  just
              son: </v>
      </c>
    </row>
    <row r="2325" spans="1:16" ht="15" customHeight="1">
      <c r="A2325" s="20">
        <f t="shared" si="296"/>
        <v>6</v>
      </c>
      <c r="B2325" s="21" t="str">
        <f t="shared" si="297"/>
        <v>知识亚点</v>
      </c>
      <c r="C2325" s="21" t="str">
        <f t="shared" si="298"/>
        <v>重新召开两会</v>
      </c>
      <c r="D2325" s="21" t="str">
        <f>IFERROR(IF(I2325=1,INDEX( {"chinese","english","math","physics","chemistry","biology","politics","history","geography"},MATCH(C2325,{"语文","英语","数学","物理","化学","生物","政治","历史","地理"},0)),IF(I2325=2,INDEX(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2325,{"单项选择","阅读理解","信息匹配","完形填空","短文填空","单句填空","短文改错","单句改错","句型转换","翻译短语","翻译句子","词汇/短语及固搭","完成句子","听力"},0)),"")), "")</f>
        <v/>
      </c>
      <c r="E2325" s="21" t="str">
        <f t="shared" si="299"/>
        <v>知识点</v>
      </c>
      <c r="F2325" s="21" t="str">
        <f t="shared" si="300"/>
        <v>亚</v>
      </c>
      <c r="G2325" s="21" t="str">
        <f>INDEX( {"body","discipline","area","topic","point"},MATCH(E2325,{"知识体","知识域","知识区","知识主题","知识点"},0))</f>
        <v>point</v>
      </c>
      <c r="H2325" s="21" t="str">
        <f>INDEX( {"super","just","sub","infras"},MATCH(F2325,{"超","恰","亚","次"},0))</f>
        <v>sub</v>
      </c>
      <c r="I2325" s="21">
        <f>MATCH(E2325,{"知识体","知识域","知识区","知识主题","知识点"},0)-1</f>
        <v>4</v>
      </c>
      <c r="J2325" s="21">
        <f>MATCH(F2325,{"超","恰","亚","次"},0)-1</f>
        <v>2</v>
      </c>
      <c r="K2325" s="21" t="str">
        <f t="shared" si="301"/>
        <v>历史</v>
      </c>
      <c r="L2325" s="26" t="s">
        <v>3073</v>
      </c>
      <c r="M2325" s="23"/>
      <c r="N2325" s="23"/>
      <c r="O2325" s="24" t="str">
        <f t="shared" si="295"/>
        <v xml:space="preserve">
  - 
    name:  重新召开两会
    title:  重新召开两会
    description: 
    koLyro: point
    koLyri:  sub
    son: </v>
      </c>
      <c r="P2325" s="27" t="str">
        <f t="shared" si="302"/>
        <v xml:space="preserve">
              - 
                name:  重新召开两会
                title:  重新召开两会
                description: 
                koLyro: point
                koLyri:  sub
                son: </v>
      </c>
    </row>
    <row r="2326" spans="1:16" ht="15" customHeight="1">
      <c r="A2326" s="20">
        <f t="shared" si="296"/>
        <v>6</v>
      </c>
      <c r="B2326" s="21" t="str">
        <f t="shared" si="297"/>
        <v>知识亚点</v>
      </c>
      <c r="C2326" s="21" t="str">
        <f t="shared" si="298"/>
        <v>完善政治协商制度</v>
      </c>
      <c r="D2326" s="21" t="str">
        <f>IFERROR(IF(I2326=1,INDEX( {"chinese","english","math","physics","chemistry","biology","politics","history","geography"},MATCH(C2326,{"语文","英语","数学","物理","化学","生物","政治","历史","地理"},0)),IF(I2326=2,INDEX(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2326,{"单项选择","阅读理解","信息匹配","完形填空","短文填空","单句填空","短文改错","单句改错","句型转换","翻译短语","翻译句子","词汇/短语及固搭","完成句子","听力"},0)),"")), "")</f>
        <v/>
      </c>
      <c r="E2326" s="21" t="str">
        <f t="shared" si="299"/>
        <v>知识点</v>
      </c>
      <c r="F2326" s="21" t="str">
        <f t="shared" si="300"/>
        <v>亚</v>
      </c>
      <c r="G2326" s="21" t="str">
        <f>INDEX( {"body","discipline","area","topic","point"},MATCH(E2326,{"知识体","知识域","知识区","知识主题","知识点"},0))</f>
        <v>point</v>
      </c>
      <c r="H2326" s="21" t="str">
        <f>INDEX( {"super","just","sub","infras"},MATCH(F2326,{"超","恰","亚","次"},0))</f>
        <v>sub</v>
      </c>
      <c r="I2326" s="21">
        <f>MATCH(E2326,{"知识体","知识域","知识区","知识主题","知识点"},0)-1</f>
        <v>4</v>
      </c>
      <c r="J2326" s="21">
        <f>MATCH(F2326,{"超","恰","亚","次"},0)-1</f>
        <v>2</v>
      </c>
      <c r="K2326" s="21" t="str">
        <f t="shared" si="301"/>
        <v>历史</v>
      </c>
      <c r="L2326" s="26" t="s">
        <v>3074</v>
      </c>
      <c r="M2326" s="23"/>
      <c r="N2326" s="23"/>
      <c r="O2326" s="24" t="str">
        <f t="shared" si="295"/>
        <v xml:space="preserve">
  - 
    name:  完善政治协商制度
    title:  完善政治协商制度
    description: 
    koLyro: point
    koLyri:  sub
    son: </v>
      </c>
      <c r="P2326" s="27" t="str">
        <f t="shared" si="302"/>
        <v xml:space="preserve">
              - 
                name:  完善政治协商制度
                title:  完善政治协商制度
                description: 
                koLyro: point
                koLyri:  sub
                son: </v>
      </c>
    </row>
    <row r="2327" spans="1:16" ht="15" customHeight="1">
      <c r="A2327" s="20">
        <f t="shared" si="296"/>
        <v>6</v>
      </c>
      <c r="B2327" s="21" t="str">
        <f t="shared" si="297"/>
        <v>知识亚点</v>
      </c>
      <c r="C2327" s="21" t="str">
        <f t="shared" si="298"/>
        <v>1984年颁布《民族区域自治法》</v>
      </c>
      <c r="D2327" s="21" t="str">
        <f>IFERROR(IF(I2327=1,INDEX( {"chinese","english","math","physics","chemistry","biology","politics","history","geography"},MATCH(C2327,{"语文","英语","数学","物理","化学","生物","政治","历史","地理"},0)),IF(I2327=2,INDEX(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2327,{"单项选择","阅读理解","信息匹配","完形填空","短文填空","单句填空","短文改错","单句改错","句型转换","翻译短语","翻译句子","词汇/短语及固搭","完成句子","听力"},0)),"")), "")</f>
        <v/>
      </c>
      <c r="E2327" s="21" t="str">
        <f t="shared" si="299"/>
        <v>知识点</v>
      </c>
      <c r="F2327" s="21" t="str">
        <f t="shared" si="300"/>
        <v>亚</v>
      </c>
      <c r="G2327" s="21" t="str">
        <f>INDEX( {"body","discipline","area","topic","point"},MATCH(E2327,{"知识体","知识域","知识区","知识主题","知识点"},0))</f>
        <v>point</v>
      </c>
      <c r="H2327" s="21" t="str">
        <f>INDEX( {"super","just","sub","infras"},MATCH(F2327,{"超","恰","亚","次"},0))</f>
        <v>sub</v>
      </c>
      <c r="I2327" s="21">
        <f>MATCH(E2327,{"知识体","知识域","知识区","知识主题","知识点"},0)-1</f>
        <v>4</v>
      </c>
      <c r="J2327" s="21">
        <f>MATCH(F2327,{"超","恰","亚","次"},0)-1</f>
        <v>2</v>
      </c>
      <c r="K2327" s="21" t="str">
        <f t="shared" si="301"/>
        <v>历史</v>
      </c>
      <c r="L2327" s="26" t="s">
        <v>3075</v>
      </c>
      <c r="M2327" s="23"/>
      <c r="N2327" s="23"/>
      <c r="O2327" s="24" t="str">
        <f t="shared" si="295"/>
        <v xml:space="preserve">
  - 
    name:  1984年颁布《民族区域自治法》
    title:  1984年颁布《民族区域自治法》
    description: 
    koLyro: point
    koLyri:  sub
    son: </v>
      </c>
      <c r="P2327" s="27" t="str">
        <f t="shared" si="302"/>
        <v xml:space="preserve">
              - 
                name:  1984年颁布《民族区域自治法》
                title:  1984年颁布《民族区域自治法》
                description: 
                koLyro: point
                koLyri:  sub
                son: </v>
      </c>
    </row>
    <row r="2328" spans="1:16" ht="15" customHeight="1">
      <c r="A2328" s="20">
        <f t="shared" si="296"/>
        <v>6</v>
      </c>
      <c r="B2328" s="21" t="str">
        <f t="shared" si="297"/>
        <v>知识亚点</v>
      </c>
      <c r="C2328" s="21" t="str">
        <f t="shared" si="298"/>
        <v>基层民主自治制度（海选）</v>
      </c>
      <c r="D2328" s="21" t="str">
        <f>IFERROR(IF(I2328=1,INDEX( {"chinese","english","math","physics","chemistry","biology","politics","history","geography"},MATCH(C2328,{"语文","英语","数学","物理","化学","生物","政治","历史","地理"},0)),IF(I2328=2,INDEX(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2328,{"单项选择","阅读理解","信息匹配","完形填空","短文填空","单句填空","短文改错","单句改错","句型转换","翻译短语","翻译句子","词汇/短语及固搭","完成句子","听力"},0)),"")), "")</f>
        <v/>
      </c>
      <c r="E2328" s="21" t="str">
        <f t="shared" si="299"/>
        <v>知识点</v>
      </c>
      <c r="F2328" s="21" t="str">
        <f t="shared" si="300"/>
        <v>亚</v>
      </c>
      <c r="G2328" s="21" t="str">
        <f>INDEX( {"body","discipline","area","topic","point"},MATCH(E2328,{"知识体","知识域","知识区","知识主题","知识点"},0))</f>
        <v>point</v>
      </c>
      <c r="H2328" s="21" t="str">
        <f>INDEX( {"super","just","sub","infras"},MATCH(F2328,{"超","恰","亚","次"},0))</f>
        <v>sub</v>
      </c>
      <c r="I2328" s="21">
        <f>MATCH(E2328,{"知识体","知识域","知识区","知识主题","知识点"},0)-1</f>
        <v>4</v>
      </c>
      <c r="J2328" s="21">
        <f>MATCH(F2328,{"超","恰","亚","次"},0)-1</f>
        <v>2</v>
      </c>
      <c r="K2328" s="21" t="str">
        <f t="shared" si="301"/>
        <v>历史</v>
      </c>
      <c r="L2328" s="26" t="s">
        <v>3076</v>
      </c>
      <c r="M2328" s="23"/>
      <c r="N2328" s="23"/>
      <c r="O2328" s="24" t="str">
        <f t="shared" si="295"/>
        <v xml:space="preserve">
  - 
    name:  基层民主自治制度（海选）
    title:  基层民主自治制度（海选）
    description: 
    koLyro: point
    koLyri:  sub
    son: </v>
      </c>
      <c r="P2328" s="27" t="str">
        <f t="shared" si="302"/>
        <v xml:space="preserve">
              - 
                name:  基层民主自治制度（海选）
                title:  基层民主自治制度（海选）
                description: 
                koLyro: point
                koLyri:  sub
                son: </v>
      </c>
    </row>
    <row r="2329" spans="1:16" ht="15" customHeight="1">
      <c r="A2329" s="20">
        <f t="shared" si="296"/>
        <v>4</v>
      </c>
      <c r="B2329" s="21" t="str">
        <f t="shared" si="297"/>
        <v>知识主题</v>
      </c>
      <c r="C2329" s="21" t="str">
        <f t="shared" si="298"/>
        <v>25 祖国统一大业</v>
      </c>
      <c r="D2329" s="21" t="str">
        <f>IFERROR(IF(I2329=1,INDEX( {"chinese","english","math","physics","chemistry","biology","politics","history","geography"},MATCH(C2329,{"语文","英语","数学","物理","化学","生物","政治","历史","地理"},0)),IF(I2329=2,INDEX(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2329,{"单项选择","阅读理解","信息匹配","完形填空","短文填空","单句填空","短文改错","单句改错","句型转换","翻译短语","翻译句子","词汇/短语及固搭","完成句子","听力"},0)),"")), "")</f>
        <v/>
      </c>
      <c r="E2329" s="21" t="str">
        <f t="shared" si="299"/>
        <v>知识主题</v>
      </c>
      <c r="F2329" s="21" t="str">
        <f t="shared" si="300"/>
        <v>恰</v>
      </c>
      <c r="G2329" s="21" t="str">
        <f>INDEX( {"body","discipline","area","topic","point"},MATCH(E2329,{"知识体","知识域","知识区","知识主题","知识点"},0))</f>
        <v>topic</v>
      </c>
      <c r="H2329" s="21" t="str">
        <f>INDEX( {"super","just","sub","infras"},MATCH(F2329,{"超","恰","亚","次"},0))</f>
        <v>just</v>
      </c>
      <c r="I2329" s="21">
        <f>MATCH(E2329,{"知识体","知识域","知识区","知识主题","知识点"},0)-1</f>
        <v>3</v>
      </c>
      <c r="J2329" s="21">
        <f>MATCH(F2329,{"超","恰","亚","次"},0)-1</f>
        <v>1</v>
      </c>
      <c r="K2329" s="21" t="str">
        <f t="shared" si="301"/>
        <v>历史</v>
      </c>
      <c r="L2329" s="26" t="s">
        <v>3077</v>
      </c>
      <c r="M2329" s="23"/>
      <c r="N2329" s="23"/>
      <c r="O2329" s="24" t="str">
        <f t="shared" si="295"/>
        <v xml:space="preserve">
  - 
    name:  25 祖国统一大业
    title:  25 祖国统一大业
    description: 
    koLyro: topic
    koLyri:  just
    son: </v>
      </c>
      <c r="P2329" s="27" t="str">
        <f t="shared" si="302"/>
        <v xml:space="preserve">
          - 
            name:  25 祖国统一大业
            title:  25 祖国统一大业
            description: 
            koLyro: topic
            koLyri:  just
            son: </v>
      </c>
    </row>
    <row r="2330" spans="1:16" ht="15" customHeight="1">
      <c r="A2330" s="20">
        <f t="shared" si="296"/>
        <v>5</v>
      </c>
      <c r="B2330" s="21" t="str">
        <f t="shared" si="297"/>
        <v>知识点</v>
      </c>
      <c r="C2330" s="21" t="str">
        <f t="shared" si="298"/>
        <v>“一国两制”构想的提出</v>
      </c>
      <c r="D2330" s="21" t="str">
        <f>IFERROR(IF(I2330=1,INDEX( {"chinese","english","math","physics","chemistry","biology","politics","history","geography"},MATCH(C2330,{"语文","英语","数学","物理","化学","生物","政治","历史","地理"},0)),IF(I2330=2,INDEX(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2330,{"单项选择","阅读理解","信息匹配","完形填空","短文填空","单句填空","短文改错","单句改错","句型转换","翻译短语","翻译句子","词汇/短语及固搭","完成句子","听力"},0)),"")), "")</f>
        <v/>
      </c>
      <c r="E2330" s="21" t="str">
        <f t="shared" si="299"/>
        <v>知识点</v>
      </c>
      <c r="F2330" s="21" t="str">
        <f t="shared" si="300"/>
        <v>恰</v>
      </c>
      <c r="G2330" s="21" t="str">
        <f>INDEX( {"body","discipline","area","topic","point"},MATCH(E2330,{"知识体","知识域","知识区","知识主题","知识点"},0))</f>
        <v>point</v>
      </c>
      <c r="H2330" s="21" t="str">
        <f>INDEX( {"super","just","sub","infras"},MATCH(F2330,{"超","恰","亚","次"},0))</f>
        <v>just</v>
      </c>
      <c r="I2330" s="21">
        <f>MATCH(E2330,{"知识体","知识域","知识区","知识主题","知识点"},0)-1</f>
        <v>4</v>
      </c>
      <c r="J2330" s="21">
        <f>MATCH(F2330,{"超","恰","亚","次"},0)-1</f>
        <v>1</v>
      </c>
      <c r="K2330" s="21" t="str">
        <f t="shared" si="301"/>
        <v>历史</v>
      </c>
      <c r="L2330" s="26" t="s">
        <v>3078</v>
      </c>
      <c r="M2330" s="23"/>
      <c r="N2330" s="23"/>
      <c r="O2330" s="24" t="str">
        <f t="shared" si="295"/>
        <v xml:space="preserve">
  - 
    name:  “一国两制”构想的提出
    title:  “一国两制”构想的提出
    description: 
    koLyro: point
    koLyri:  just
    son: </v>
      </c>
      <c r="P2330" s="27" t="str">
        <f t="shared" si="302"/>
        <v xml:space="preserve">
            - 
              name:  “一国两制”构想的提出
              title:  “一国两制”构想的提出
              description: 
              koLyro: point
              koLyri:  just
              son: </v>
      </c>
    </row>
    <row r="2331" spans="1:16" ht="15" customHeight="1">
      <c r="A2331" s="20">
        <f t="shared" si="296"/>
        <v>5</v>
      </c>
      <c r="B2331" s="21" t="str">
        <f t="shared" si="297"/>
        <v>知识点</v>
      </c>
      <c r="C2331" s="21" t="str">
        <f t="shared" si="298"/>
        <v>香港回归</v>
      </c>
      <c r="D2331" s="21" t="str">
        <f>IFERROR(IF(I2331=1,INDEX( {"chinese","english","math","physics","chemistry","biology","politics","history","geography"},MATCH(C2331,{"语文","英语","数学","物理","化学","生物","政治","历史","地理"},0)),IF(I2331=2,INDEX(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2331,{"单项选择","阅读理解","信息匹配","完形填空","短文填空","单句填空","短文改错","单句改错","句型转换","翻译短语","翻译句子","词汇/短语及固搭","完成句子","听力"},0)),"")), "")</f>
        <v/>
      </c>
      <c r="E2331" s="21" t="str">
        <f t="shared" si="299"/>
        <v>知识点</v>
      </c>
      <c r="F2331" s="21" t="str">
        <f t="shared" si="300"/>
        <v>恰</v>
      </c>
      <c r="G2331" s="21" t="str">
        <f>INDEX( {"body","discipline","area","topic","point"},MATCH(E2331,{"知识体","知识域","知识区","知识主题","知识点"},0))</f>
        <v>point</v>
      </c>
      <c r="H2331" s="21" t="str">
        <f>INDEX( {"super","just","sub","infras"},MATCH(F2331,{"超","恰","亚","次"},0))</f>
        <v>just</v>
      </c>
      <c r="I2331" s="21">
        <f>MATCH(E2331,{"知识体","知识域","知识区","知识主题","知识点"},0)-1</f>
        <v>4</v>
      </c>
      <c r="J2331" s="21">
        <f>MATCH(F2331,{"超","恰","亚","次"},0)-1</f>
        <v>1</v>
      </c>
      <c r="K2331" s="21" t="str">
        <f t="shared" si="301"/>
        <v>历史</v>
      </c>
      <c r="L2331" s="26" t="s">
        <v>3079</v>
      </c>
      <c r="M2331" s="23"/>
      <c r="N2331" s="23"/>
      <c r="O2331" s="24" t="str">
        <f t="shared" si="295"/>
        <v xml:space="preserve">
  - 
    name:  香港回归
    title:  香港回归
    description: 
    koLyro: point
    koLyri:  just
    son: </v>
      </c>
      <c r="P2331" s="27" t="str">
        <f t="shared" si="302"/>
        <v xml:space="preserve">
            - 
              name:  香港回归
              title:  香港回归
              description: 
              koLyro: point
              koLyri:  just
              son: </v>
      </c>
    </row>
    <row r="2332" spans="1:16" ht="15" customHeight="1">
      <c r="A2332" s="20">
        <f t="shared" si="296"/>
        <v>5</v>
      </c>
      <c r="B2332" s="21" t="str">
        <f t="shared" si="297"/>
        <v>知识点</v>
      </c>
      <c r="C2332" s="21" t="str">
        <f t="shared" si="298"/>
        <v>澳门回归</v>
      </c>
      <c r="D2332" s="21" t="str">
        <f>IFERROR(IF(I2332=1,INDEX( {"chinese","english","math","physics","chemistry","biology","politics","history","geography"},MATCH(C2332,{"语文","英语","数学","物理","化学","生物","政治","历史","地理"},0)),IF(I2332=2,INDEX(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2332,{"单项选择","阅读理解","信息匹配","完形填空","短文填空","单句填空","短文改错","单句改错","句型转换","翻译短语","翻译句子","词汇/短语及固搭","完成句子","听力"},0)),"")), "")</f>
        <v/>
      </c>
      <c r="E2332" s="21" t="str">
        <f t="shared" si="299"/>
        <v>知识点</v>
      </c>
      <c r="F2332" s="21" t="str">
        <f t="shared" si="300"/>
        <v>恰</v>
      </c>
      <c r="G2332" s="21" t="str">
        <f>INDEX( {"body","discipline","area","topic","point"},MATCH(E2332,{"知识体","知识域","知识区","知识主题","知识点"},0))</f>
        <v>point</v>
      </c>
      <c r="H2332" s="21" t="str">
        <f>INDEX( {"super","just","sub","infras"},MATCH(F2332,{"超","恰","亚","次"},0))</f>
        <v>just</v>
      </c>
      <c r="I2332" s="21">
        <f>MATCH(E2332,{"知识体","知识域","知识区","知识主题","知识点"},0)-1</f>
        <v>4</v>
      </c>
      <c r="J2332" s="21">
        <f>MATCH(F2332,{"超","恰","亚","次"},0)-1</f>
        <v>1</v>
      </c>
      <c r="K2332" s="21" t="str">
        <f t="shared" si="301"/>
        <v>历史</v>
      </c>
      <c r="L2332" s="26" t="s">
        <v>3080</v>
      </c>
      <c r="M2332" s="23"/>
      <c r="N2332" s="23"/>
      <c r="O2332" s="24" t="str">
        <f t="shared" si="295"/>
        <v xml:space="preserve">
  - 
    name:  澳门回归
    title:  澳门回归
    description: 
    koLyro: point
    koLyri:  just
    son: </v>
      </c>
      <c r="P2332" s="27" t="str">
        <f t="shared" si="302"/>
        <v xml:space="preserve">
            - 
              name:  澳门回归
              title:  澳门回归
              description: 
              koLyro: point
              koLyri:  just
              son: </v>
      </c>
    </row>
    <row r="2333" spans="1:16" ht="15" customHeight="1">
      <c r="A2333" s="20">
        <f t="shared" si="296"/>
        <v>5</v>
      </c>
      <c r="B2333" s="21" t="str">
        <f t="shared" si="297"/>
        <v>知识点</v>
      </c>
      <c r="C2333" s="21" t="str">
        <f t="shared" si="298"/>
        <v>海峡两岸关系的发展</v>
      </c>
      <c r="D2333" s="21" t="str">
        <f>IFERROR(IF(I2333=1,INDEX( {"chinese","english","math","physics","chemistry","biology","politics","history","geography"},MATCH(C2333,{"语文","英语","数学","物理","化学","生物","政治","历史","地理"},0)),IF(I2333=2,INDEX(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2333,{"单项选择","阅读理解","信息匹配","完形填空","短文填空","单句填空","短文改错","单句改错","句型转换","翻译短语","翻译句子","词汇/短语及固搭","完成句子","听力"},0)),"")), "")</f>
        <v/>
      </c>
      <c r="E2333" s="21" t="str">
        <f t="shared" si="299"/>
        <v>知识点</v>
      </c>
      <c r="F2333" s="21" t="str">
        <f t="shared" si="300"/>
        <v>恰</v>
      </c>
      <c r="G2333" s="21" t="str">
        <f>INDEX( {"body","discipline","area","topic","point"},MATCH(E2333,{"知识体","知识域","知识区","知识主题","知识点"},0))</f>
        <v>point</v>
      </c>
      <c r="H2333" s="21" t="str">
        <f>INDEX( {"super","just","sub","infras"},MATCH(F2333,{"超","恰","亚","次"},0))</f>
        <v>just</v>
      </c>
      <c r="I2333" s="21">
        <f>MATCH(E2333,{"知识体","知识域","知识区","知识主题","知识点"},0)-1</f>
        <v>4</v>
      </c>
      <c r="J2333" s="21">
        <f>MATCH(F2333,{"超","恰","亚","次"},0)-1</f>
        <v>1</v>
      </c>
      <c r="K2333" s="21" t="str">
        <f t="shared" si="301"/>
        <v>历史</v>
      </c>
      <c r="L2333" s="26" t="s">
        <v>3081</v>
      </c>
      <c r="M2333" s="23"/>
      <c r="N2333" s="23"/>
      <c r="O2333" s="24" t="str">
        <f t="shared" si="295"/>
        <v xml:space="preserve">
  - 
    name:  海峡两岸关系的发展
    title:  海峡两岸关系的发展
    description: 
    koLyro: point
    koLyri:  just
    son: </v>
      </c>
      <c r="P2333" s="27" t="str">
        <f t="shared" si="302"/>
        <v xml:space="preserve">
            - 
              name:  海峡两岸关系的发展
              title:  海峡两岸关系的发展
              description: 
              koLyro: point
              koLyri:  just
              son: </v>
      </c>
    </row>
    <row r="2334" spans="1:16" ht="15" customHeight="1">
      <c r="A2334" s="20">
        <f t="shared" si="296"/>
        <v>3</v>
      </c>
      <c r="B2334" s="21" t="str">
        <f t="shared" si="297"/>
        <v>知识超主题</v>
      </c>
      <c r="C2334" s="21" t="str">
        <f t="shared" si="298"/>
        <v>七 现代中国的对外关系</v>
      </c>
      <c r="D2334" s="21" t="str">
        <f>IFERROR(IF(I2334=1,INDEX( {"chinese","english","math","physics","chemistry","biology","politics","history","geography"},MATCH(C2334,{"语文","英语","数学","物理","化学","生物","政治","历史","地理"},0)),IF(I2334=2,INDEX(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2334,{"单项选择","阅读理解","信息匹配","完形填空","短文填空","单句填空","短文改错","单句改错","句型转换","翻译短语","翻译句子","词汇/短语及固搭","完成句子","听力"},0)),"")), "")</f>
        <v/>
      </c>
      <c r="E2334" s="21" t="str">
        <f t="shared" si="299"/>
        <v>知识主题</v>
      </c>
      <c r="F2334" s="21" t="str">
        <f t="shared" si="300"/>
        <v>超</v>
      </c>
      <c r="G2334" s="21" t="str">
        <f>INDEX( {"body","discipline","area","topic","point"},MATCH(E2334,{"知识体","知识域","知识区","知识主题","知识点"},0))</f>
        <v>topic</v>
      </c>
      <c r="H2334" s="21" t="str">
        <f>INDEX( {"super","just","sub","infras"},MATCH(F2334,{"超","恰","亚","次"},0))</f>
        <v>super</v>
      </c>
      <c r="I2334" s="21">
        <f>MATCH(E2334,{"知识体","知识域","知识区","知识主题","知识点"},0)-1</f>
        <v>3</v>
      </c>
      <c r="J2334" s="21">
        <f>MATCH(F2334,{"超","恰","亚","次"},0)-1</f>
        <v>0</v>
      </c>
      <c r="K2334" s="21" t="str">
        <f t="shared" si="301"/>
        <v>历史</v>
      </c>
      <c r="L2334" s="26" t="s">
        <v>5374</v>
      </c>
      <c r="M2334" s="23"/>
      <c r="N2334" s="23"/>
      <c r="O2334" s="24" t="str">
        <f t="shared" si="295"/>
        <v xml:space="preserve">
  - 
    name:  七 现代中国的对外关系
    title:  七 现代中国的对外关系
    description: 
    koLyro: topic
    koLyri:  super
    son: </v>
      </c>
      <c r="P2334" s="27" t="str">
        <f t="shared" si="302"/>
        <v xml:space="preserve">
        - 
          name:  七 现代中国的对外关系
          title:  七 现代中国的对外关系
          description: 
          koLyro: topic
          koLyri:  super
          son: </v>
      </c>
    </row>
    <row r="2335" spans="1:16" ht="15" customHeight="1">
      <c r="A2335" s="20">
        <f t="shared" si="296"/>
        <v>4</v>
      </c>
      <c r="B2335" s="21" t="str">
        <f t="shared" si="297"/>
        <v>知识主题</v>
      </c>
      <c r="C2335" s="21" t="str">
        <f t="shared" si="298"/>
        <v>26 新中国初期的外交</v>
      </c>
      <c r="D2335" s="21" t="str">
        <f>IFERROR(IF(I2335=1,INDEX( {"chinese","english","math","physics","chemistry","biology","politics","history","geography"},MATCH(C2335,{"语文","英语","数学","物理","化学","生物","政治","历史","地理"},0)),IF(I2335=2,INDEX(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2335,{"单项选择","阅读理解","信息匹配","完形填空","短文填空","单句填空","短文改错","单句改错","句型转换","翻译短语","翻译句子","词汇/短语及固搭","完成句子","听力"},0)),"")), "")</f>
        <v/>
      </c>
      <c r="E2335" s="21" t="str">
        <f t="shared" si="299"/>
        <v>知识主题</v>
      </c>
      <c r="F2335" s="21" t="str">
        <f t="shared" si="300"/>
        <v>恰</v>
      </c>
      <c r="G2335" s="21" t="str">
        <f>INDEX( {"body","discipline","area","topic","point"},MATCH(E2335,{"知识体","知识域","知识区","知识主题","知识点"},0))</f>
        <v>topic</v>
      </c>
      <c r="H2335" s="21" t="str">
        <f>INDEX( {"super","just","sub","infras"},MATCH(F2335,{"超","恰","亚","次"},0))</f>
        <v>just</v>
      </c>
      <c r="I2335" s="21">
        <f>MATCH(E2335,{"知识体","知识域","知识区","知识主题","知识点"},0)-1</f>
        <v>3</v>
      </c>
      <c r="J2335" s="21">
        <f>MATCH(F2335,{"超","恰","亚","次"},0)-1</f>
        <v>1</v>
      </c>
      <c r="K2335" s="21" t="str">
        <f t="shared" si="301"/>
        <v>历史</v>
      </c>
      <c r="L2335" s="26" t="s">
        <v>3082</v>
      </c>
      <c r="M2335" s="23"/>
      <c r="N2335" s="23"/>
      <c r="O2335" s="24" t="str">
        <f t="shared" si="295"/>
        <v xml:space="preserve">
  - 
    name:  26 新中国初期的外交
    title:  26 新中国初期的外交
    description: 
    koLyro: topic
    koLyri:  just
    son: </v>
      </c>
      <c r="P2335" s="27" t="str">
        <f t="shared" si="302"/>
        <v xml:space="preserve">
          - 
            name:  26 新中国初期的外交
            title:  26 新中国初期的外交
            description: 
            koLyro: topic
            koLyri:  just
            son: </v>
      </c>
    </row>
    <row r="2336" spans="1:16" ht="15" customHeight="1">
      <c r="A2336" s="20">
        <f t="shared" si="296"/>
        <v>5</v>
      </c>
      <c r="B2336" s="21" t="str">
        <f t="shared" si="297"/>
        <v>知识点</v>
      </c>
      <c r="C2336" s="21" t="str">
        <f t="shared" si="298"/>
        <v>独立自主的和平外交政策</v>
      </c>
      <c r="D2336" s="21" t="str">
        <f>IFERROR(IF(I2336=1,INDEX( {"chinese","english","math","physics","chemistry","biology","politics","history","geography"},MATCH(C2336,{"语文","英语","数学","物理","化学","生物","政治","历史","地理"},0)),IF(I2336=2,INDEX(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2336,{"单项选择","阅读理解","信息匹配","完形填空","短文填空","单句填空","短文改错","单句改错","句型转换","翻译短语","翻译句子","词汇/短语及固搭","完成句子","听力"},0)),"")), "")</f>
        <v/>
      </c>
      <c r="E2336" s="21" t="str">
        <f t="shared" si="299"/>
        <v>知识点</v>
      </c>
      <c r="F2336" s="21" t="str">
        <f t="shared" si="300"/>
        <v>恰</v>
      </c>
      <c r="G2336" s="21" t="str">
        <f>INDEX( {"body","discipline","area","topic","point"},MATCH(E2336,{"知识体","知识域","知识区","知识主题","知识点"},0))</f>
        <v>point</v>
      </c>
      <c r="H2336" s="21" t="str">
        <f>INDEX( {"super","just","sub","infras"},MATCH(F2336,{"超","恰","亚","次"},0))</f>
        <v>just</v>
      </c>
      <c r="I2336" s="21">
        <f>MATCH(E2336,{"知识体","知识域","知识区","知识主题","知识点"},0)-1</f>
        <v>4</v>
      </c>
      <c r="J2336" s="21">
        <f>MATCH(F2336,{"超","恰","亚","次"},0)-1</f>
        <v>1</v>
      </c>
      <c r="K2336" s="21" t="str">
        <f t="shared" si="301"/>
        <v>历史</v>
      </c>
      <c r="L2336" s="26" t="s">
        <v>3083</v>
      </c>
      <c r="M2336" s="23"/>
      <c r="N2336" s="23"/>
      <c r="O2336" s="24" t="str">
        <f t="shared" ref="O2336:O2399" si="303">SUBSTITUTE(SUBSTITUTE(SUBSTITUTE(SUBSTITUTE($O$1,"NAME",IF(D2336="",C2336,D2336)),"TITLE",C2336),"KO_LYRO",G2336),"KO_LYRI",H2336)</f>
        <v xml:space="preserve">
  - 
    name:  独立自主的和平外交政策
    title:  独立自主的和平外交政策
    description: 
    koLyro: point
    koLyri:  just
    son: </v>
      </c>
      <c r="P2336" s="27" t="str">
        <f t="shared" si="302"/>
        <v xml:space="preserve">
            - 
              name:  独立自主的和平外交政策
              title:  独立自主的和平外交政策
              description: 
              koLyro: point
              koLyri:  just
              son: </v>
      </c>
    </row>
    <row r="2337" spans="1:16" ht="15" customHeight="1">
      <c r="A2337" s="20">
        <f t="shared" si="296"/>
        <v>6</v>
      </c>
      <c r="B2337" s="21" t="str">
        <f t="shared" si="297"/>
        <v>知识亚点</v>
      </c>
      <c r="C2337" s="21" t="str">
        <f t="shared" si="298"/>
        <v>另起炉灶</v>
      </c>
      <c r="D2337" s="21" t="str">
        <f>IFERROR(IF(I2337=1,INDEX( {"chinese","english","math","physics","chemistry","biology","politics","history","geography"},MATCH(C2337,{"语文","英语","数学","物理","化学","生物","政治","历史","地理"},0)),IF(I2337=2,INDEX(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2337,{"单项选择","阅读理解","信息匹配","完形填空","短文填空","单句填空","短文改错","单句改错","句型转换","翻译短语","翻译句子","词汇/短语及固搭","完成句子","听力"},0)),"")), "")</f>
        <v/>
      </c>
      <c r="E2337" s="21" t="str">
        <f t="shared" si="299"/>
        <v>知识点</v>
      </c>
      <c r="F2337" s="21" t="str">
        <f t="shared" si="300"/>
        <v>亚</v>
      </c>
      <c r="G2337" s="21" t="str">
        <f>INDEX( {"body","discipline","area","topic","point"},MATCH(E2337,{"知识体","知识域","知识区","知识主题","知识点"},0))</f>
        <v>point</v>
      </c>
      <c r="H2337" s="21" t="str">
        <f>INDEX( {"super","just","sub","infras"},MATCH(F2337,{"超","恰","亚","次"},0))</f>
        <v>sub</v>
      </c>
      <c r="I2337" s="21">
        <f>MATCH(E2337,{"知识体","知识域","知识区","知识主题","知识点"},0)-1</f>
        <v>4</v>
      </c>
      <c r="J2337" s="21">
        <f>MATCH(F2337,{"超","恰","亚","次"},0)-1</f>
        <v>2</v>
      </c>
      <c r="K2337" s="21" t="str">
        <f t="shared" si="301"/>
        <v>历史</v>
      </c>
      <c r="L2337" s="26" t="s">
        <v>3084</v>
      </c>
      <c r="M2337" s="23"/>
      <c r="N2337" s="23"/>
      <c r="O2337" s="24" t="str">
        <f t="shared" si="303"/>
        <v xml:space="preserve">
  - 
    name:  另起炉灶
    title:  另起炉灶
    description: 
    koLyro: point
    koLyri:  sub
    son: </v>
      </c>
      <c r="P2337" s="27" t="str">
        <f t="shared" si="302"/>
        <v xml:space="preserve">
              - 
                name:  另起炉灶
                title:  另起炉灶
                description: 
                koLyro: point
                koLyri:  sub
                son: </v>
      </c>
    </row>
    <row r="2338" spans="1:16" ht="15" customHeight="1">
      <c r="A2338" s="20">
        <f t="shared" si="296"/>
        <v>6</v>
      </c>
      <c r="B2338" s="21" t="str">
        <f t="shared" si="297"/>
        <v>知识亚点</v>
      </c>
      <c r="C2338" s="21" t="str">
        <f t="shared" si="298"/>
        <v>打扫干净屋子再请客</v>
      </c>
      <c r="D2338" s="21" t="str">
        <f>IFERROR(IF(I2338=1,INDEX( {"chinese","english","math","physics","chemistry","biology","politics","history","geography"},MATCH(C2338,{"语文","英语","数学","物理","化学","生物","政治","历史","地理"},0)),IF(I2338=2,INDEX(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2338,{"单项选择","阅读理解","信息匹配","完形填空","短文填空","单句填空","短文改错","单句改错","句型转换","翻译短语","翻译句子","词汇/短语及固搭","完成句子","听力"},0)),"")), "")</f>
        <v/>
      </c>
      <c r="E2338" s="21" t="str">
        <f t="shared" si="299"/>
        <v>知识点</v>
      </c>
      <c r="F2338" s="21" t="str">
        <f t="shared" si="300"/>
        <v>亚</v>
      </c>
      <c r="G2338" s="21" t="str">
        <f>INDEX( {"body","discipline","area","topic","point"},MATCH(E2338,{"知识体","知识域","知识区","知识主题","知识点"},0))</f>
        <v>point</v>
      </c>
      <c r="H2338" s="21" t="str">
        <f>INDEX( {"super","just","sub","infras"},MATCH(F2338,{"超","恰","亚","次"},0))</f>
        <v>sub</v>
      </c>
      <c r="I2338" s="21">
        <f>MATCH(E2338,{"知识体","知识域","知识区","知识主题","知识点"},0)-1</f>
        <v>4</v>
      </c>
      <c r="J2338" s="21">
        <f>MATCH(F2338,{"超","恰","亚","次"},0)-1</f>
        <v>2</v>
      </c>
      <c r="K2338" s="21" t="str">
        <f t="shared" si="301"/>
        <v>历史</v>
      </c>
      <c r="L2338" s="26" t="s">
        <v>3085</v>
      </c>
      <c r="M2338" s="23"/>
      <c r="N2338" s="23"/>
      <c r="O2338" s="24" t="str">
        <f t="shared" si="303"/>
        <v xml:space="preserve">
  - 
    name:  打扫干净屋子再请客
    title:  打扫干净屋子再请客
    description: 
    koLyro: point
    koLyri:  sub
    son: </v>
      </c>
      <c r="P2338" s="27" t="str">
        <f t="shared" si="302"/>
        <v xml:space="preserve">
              - 
                name:  打扫干净屋子再请客
                title:  打扫干净屋子再请客
                description: 
                koLyro: point
                koLyri:  sub
                son: </v>
      </c>
    </row>
    <row r="2339" spans="1:16" ht="15" customHeight="1">
      <c r="A2339" s="20">
        <f t="shared" si="296"/>
        <v>6</v>
      </c>
      <c r="B2339" s="21" t="str">
        <f t="shared" si="297"/>
        <v>知识亚点</v>
      </c>
      <c r="C2339" s="21" t="str">
        <f t="shared" si="298"/>
        <v>一边倒</v>
      </c>
      <c r="D2339" s="21" t="str">
        <f>IFERROR(IF(I2339=1,INDEX( {"chinese","english","math","physics","chemistry","biology","politics","history","geography"},MATCH(C2339,{"语文","英语","数学","物理","化学","生物","政治","历史","地理"},0)),IF(I2339=2,INDEX(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2339,{"单项选择","阅读理解","信息匹配","完形填空","短文填空","单句填空","短文改错","单句改错","句型转换","翻译短语","翻译句子","词汇/短语及固搭","完成句子","听力"},0)),"")), "")</f>
        <v/>
      </c>
      <c r="E2339" s="21" t="str">
        <f t="shared" si="299"/>
        <v>知识点</v>
      </c>
      <c r="F2339" s="21" t="str">
        <f t="shared" si="300"/>
        <v>亚</v>
      </c>
      <c r="G2339" s="21" t="str">
        <f>INDEX( {"body","discipline","area","topic","point"},MATCH(E2339,{"知识体","知识域","知识区","知识主题","知识点"},0))</f>
        <v>point</v>
      </c>
      <c r="H2339" s="21" t="str">
        <f>INDEX( {"super","just","sub","infras"},MATCH(F2339,{"超","恰","亚","次"},0))</f>
        <v>sub</v>
      </c>
      <c r="I2339" s="21">
        <f>MATCH(E2339,{"知识体","知识域","知识区","知识主题","知识点"},0)-1</f>
        <v>4</v>
      </c>
      <c r="J2339" s="21">
        <f>MATCH(F2339,{"超","恰","亚","次"},0)-1</f>
        <v>2</v>
      </c>
      <c r="K2339" s="21" t="str">
        <f t="shared" si="301"/>
        <v>历史</v>
      </c>
      <c r="L2339" s="26" t="s">
        <v>3086</v>
      </c>
      <c r="M2339" s="23"/>
      <c r="N2339" s="23"/>
      <c r="O2339" s="24" t="str">
        <f t="shared" si="303"/>
        <v xml:space="preserve">
  - 
    name:  一边倒
    title:  一边倒
    description: 
    koLyro: point
    koLyri:  sub
    son: </v>
      </c>
      <c r="P2339" s="27" t="str">
        <f t="shared" si="302"/>
        <v xml:space="preserve">
              - 
                name:  一边倒
                title:  一边倒
                description: 
                koLyro: point
                koLyri:  sub
                son: </v>
      </c>
    </row>
    <row r="2340" spans="1:16" ht="15" customHeight="1">
      <c r="A2340" s="20">
        <f t="shared" si="296"/>
        <v>5</v>
      </c>
      <c r="B2340" s="21" t="str">
        <f t="shared" si="297"/>
        <v>知识点</v>
      </c>
      <c r="C2340" s="21" t="str">
        <f t="shared" si="298"/>
        <v>和平共处五项原则</v>
      </c>
      <c r="D2340" s="21" t="str">
        <f>IFERROR(IF(I2340=1,INDEX( {"chinese","english","math","physics","chemistry","biology","politics","history","geography"},MATCH(C2340,{"语文","英语","数学","物理","化学","生物","政治","历史","地理"},0)),IF(I2340=2,INDEX(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2340,{"单项选择","阅读理解","信息匹配","完形填空","短文填空","单句填空","短文改错","单句改错","句型转换","翻译短语","翻译句子","词汇/短语及固搭","完成句子","听力"},0)),"")), "")</f>
        <v/>
      </c>
      <c r="E2340" s="21" t="str">
        <f t="shared" si="299"/>
        <v>知识点</v>
      </c>
      <c r="F2340" s="21" t="str">
        <f t="shared" si="300"/>
        <v>恰</v>
      </c>
      <c r="G2340" s="21" t="str">
        <f>INDEX( {"body","discipline","area","topic","point"},MATCH(E2340,{"知识体","知识域","知识区","知识主题","知识点"},0))</f>
        <v>point</v>
      </c>
      <c r="H2340" s="21" t="str">
        <f>INDEX( {"super","just","sub","infras"},MATCH(F2340,{"超","恰","亚","次"},0))</f>
        <v>just</v>
      </c>
      <c r="I2340" s="21">
        <f>MATCH(E2340,{"知识体","知识域","知识区","知识主题","知识点"},0)-1</f>
        <v>4</v>
      </c>
      <c r="J2340" s="21">
        <f>MATCH(F2340,{"超","恰","亚","次"},0)-1</f>
        <v>1</v>
      </c>
      <c r="K2340" s="21" t="str">
        <f t="shared" si="301"/>
        <v>历史</v>
      </c>
      <c r="L2340" s="26" t="s">
        <v>3087</v>
      </c>
      <c r="M2340" s="23"/>
      <c r="N2340" s="23"/>
      <c r="O2340" s="24" t="str">
        <f t="shared" si="303"/>
        <v xml:space="preserve">
  - 
    name:  和平共处五项原则
    title:  和平共处五项原则
    description: 
    koLyro: point
    koLyri:  just
    son: </v>
      </c>
      <c r="P2340" s="27" t="str">
        <f t="shared" si="302"/>
        <v xml:space="preserve">
            - 
              name:  和平共处五项原则
              title:  和平共处五项原则
              description: 
              koLyro: point
              koLyri:  just
              son: </v>
      </c>
    </row>
    <row r="2341" spans="1:16" ht="15" customHeight="1">
      <c r="A2341" s="20">
        <f t="shared" si="296"/>
        <v>5</v>
      </c>
      <c r="B2341" s="21" t="str">
        <f t="shared" si="297"/>
        <v>知识点</v>
      </c>
      <c r="C2341" s="21" t="str">
        <f t="shared" si="298"/>
        <v>日内瓦会议</v>
      </c>
      <c r="D2341" s="21" t="str">
        <f>IFERROR(IF(I2341=1,INDEX( {"chinese","english","math","physics","chemistry","biology","politics","history","geography"},MATCH(C2341,{"语文","英语","数学","物理","化学","生物","政治","历史","地理"},0)),IF(I2341=2,INDEX(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2341,{"单项选择","阅读理解","信息匹配","完形填空","短文填空","单句填空","短文改错","单句改错","句型转换","翻译短语","翻译句子","词汇/短语及固搭","完成句子","听力"},0)),"")), "")</f>
        <v/>
      </c>
      <c r="E2341" s="21" t="str">
        <f t="shared" si="299"/>
        <v>知识点</v>
      </c>
      <c r="F2341" s="21" t="str">
        <f t="shared" si="300"/>
        <v>恰</v>
      </c>
      <c r="G2341" s="21" t="str">
        <f>INDEX( {"body","discipline","area","topic","point"},MATCH(E2341,{"知识体","知识域","知识区","知识主题","知识点"},0))</f>
        <v>point</v>
      </c>
      <c r="H2341" s="21" t="str">
        <f>INDEX( {"super","just","sub","infras"},MATCH(F2341,{"超","恰","亚","次"},0))</f>
        <v>just</v>
      </c>
      <c r="I2341" s="21">
        <f>MATCH(E2341,{"知识体","知识域","知识区","知识主题","知识点"},0)-1</f>
        <v>4</v>
      </c>
      <c r="J2341" s="21">
        <f>MATCH(F2341,{"超","恰","亚","次"},0)-1</f>
        <v>1</v>
      </c>
      <c r="K2341" s="21" t="str">
        <f t="shared" si="301"/>
        <v>历史</v>
      </c>
      <c r="L2341" s="26" t="s">
        <v>3088</v>
      </c>
      <c r="M2341" s="23"/>
      <c r="N2341" s="23"/>
      <c r="O2341" s="24" t="str">
        <f t="shared" si="303"/>
        <v xml:space="preserve">
  - 
    name:  日内瓦会议
    title:  日内瓦会议
    description: 
    koLyro: point
    koLyri:  just
    son: </v>
      </c>
      <c r="P2341" s="27" t="str">
        <f t="shared" si="302"/>
        <v xml:space="preserve">
            - 
              name:  日内瓦会议
              title:  日内瓦会议
              description: 
              koLyro: point
              koLyri:  just
              son: </v>
      </c>
    </row>
    <row r="2342" spans="1:16" ht="15" customHeight="1">
      <c r="A2342" s="20">
        <f t="shared" si="296"/>
        <v>5</v>
      </c>
      <c r="B2342" s="21" t="str">
        <f t="shared" si="297"/>
        <v>知识点</v>
      </c>
      <c r="C2342" s="21" t="str">
        <f t="shared" si="298"/>
        <v>万隆会议</v>
      </c>
      <c r="D2342" s="21" t="str">
        <f>IFERROR(IF(I2342=1,INDEX( {"chinese","english","math","physics","chemistry","biology","politics","history","geography"},MATCH(C2342,{"语文","英语","数学","物理","化学","生物","政治","历史","地理"},0)),IF(I2342=2,INDEX(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2342,{"单项选择","阅读理解","信息匹配","完形填空","短文填空","单句填空","短文改错","单句改错","句型转换","翻译短语","翻译句子","词汇/短语及固搭","完成句子","听力"},0)),"")), "")</f>
        <v/>
      </c>
      <c r="E2342" s="21" t="str">
        <f t="shared" si="299"/>
        <v>知识点</v>
      </c>
      <c r="F2342" s="21" t="str">
        <f t="shared" si="300"/>
        <v>恰</v>
      </c>
      <c r="G2342" s="21" t="str">
        <f>INDEX( {"body","discipline","area","topic","point"},MATCH(E2342,{"知识体","知识域","知识区","知识主题","知识点"},0))</f>
        <v>point</v>
      </c>
      <c r="H2342" s="21" t="str">
        <f>INDEX( {"super","just","sub","infras"},MATCH(F2342,{"超","恰","亚","次"},0))</f>
        <v>just</v>
      </c>
      <c r="I2342" s="21">
        <f>MATCH(E2342,{"知识体","知识域","知识区","知识主题","知识点"},0)-1</f>
        <v>4</v>
      </c>
      <c r="J2342" s="21">
        <f>MATCH(F2342,{"超","恰","亚","次"},0)-1</f>
        <v>1</v>
      </c>
      <c r="K2342" s="21" t="str">
        <f t="shared" si="301"/>
        <v>历史</v>
      </c>
      <c r="L2342" s="26" t="s">
        <v>3089</v>
      </c>
      <c r="M2342" s="23"/>
      <c r="N2342" s="23"/>
      <c r="O2342" s="24" t="str">
        <f t="shared" si="303"/>
        <v xml:space="preserve">
  - 
    name:  万隆会议
    title:  万隆会议
    description: 
    koLyro: point
    koLyri:  just
    son: </v>
      </c>
      <c r="P2342" s="27" t="str">
        <f t="shared" si="302"/>
        <v xml:space="preserve">
            - 
              name:  万隆会议
              title:  万隆会议
              description: 
              koLyro: point
              koLyri:  just
              son: </v>
      </c>
    </row>
    <row r="2343" spans="1:16" ht="15" customHeight="1">
      <c r="A2343" s="20">
        <f t="shared" si="296"/>
        <v>6</v>
      </c>
      <c r="B2343" s="21" t="str">
        <f t="shared" si="297"/>
        <v>知识亚点</v>
      </c>
      <c r="C2343" s="21" t="str">
        <f t="shared" si="298"/>
        <v>“求同存异”方针</v>
      </c>
      <c r="D2343" s="21" t="str">
        <f>IFERROR(IF(I2343=1,INDEX( {"chinese","english","math","physics","chemistry","biology","politics","history","geography"},MATCH(C2343,{"语文","英语","数学","物理","化学","生物","政治","历史","地理"},0)),IF(I2343=2,INDEX(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2343,{"单项选择","阅读理解","信息匹配","完形填空","短文填空","单句填空","短文改错","单句改错","句型转换","翻译短语","翻译句子","词汇/短语及固搭","完成句子","听力"},0)),"")), "")</f>
        <v/>
      </c>
      <c r="E2343" s="21" t="str">
        <f t="shared" si="299"/>
        <v>知识点</v>
      </c>
      <c r="F2343" s="21" t="str">
        <f t="shared" si="300"/>
        <v>亚</v>
      </c>
      <c r="G2343" s="21" t="str">
        <f>INDEX( {"body","discipline","area","topic","point"},MATCH(E2343,{"知识体","知识域","知识区","知识主题","知识点"},0))</f>
        <v>point</v>
      </c>
      <c r="H2343" s="21" t="str">
        <f>INDEX( {"super","just","sub","infras"},MATCH(F2343,{"超","恰","亚","次"},0))</f>
        <v>sub</v>
      </c>
      <c r="I2343" s="21">
        <f>MATCH(E2343,{"知识体","知识域","知识区","知识主题","知识点"},0)-1</f>
        <v>4</v>
      </c>
      <c r="J2343" s="21">
        <f>MATCH(F2343,{"超","恰","亚","次"},0)-1</f>
        <v>2</v>
      </c>
      <c r="K2343" s="21" t="str">
        <f t="shared" si="301"/>
        <v>历史</v>
      </c>
      <c r="L2343" s="26" t="s">
        <v>3090</v>
      </c>
      <c r="M2343" s="23"/>
      <c r="N2343" s="23"/>
      <c r="O2343" s="24" t="str">
        <f t="shared" si="303"/>
        <v xml:space="preserve">
  - 
    name:  “求同存异”方针
    title:  “求同存异”方针
    description: 
    koLyro: point
    koLyri:  sub
    son: </v>
      </c>
      <c r="P2343" s="27" t="str">
        <f t="shared" si="302"/>
        <v xml:space="preserve">
              - 
                name:  “求同存异”方针
                title:  “求同存异”方针
                description: 
                koLyro: point
                koLyri:  sub
                son: </v>
      </c>
    </row>
    <row r="2344" spans="1:16" ht="15" customHeight="1">
      <c r="A2344" s="20">
        <f t="shared" si="296"/>
        <v>6</v>
      </c>
      <c r="B2344" s="21" t="str">
        <f t="shared" si="297"/>
        <v>知识亚点</v>
      </c>
      <c r="C2344" s="21" t="str">
        <f t="shared" si="298"/>
        <v>万隆精神</v>
      </c>
      <c r="D2344" s="21" t="str">
        <f>IFERROR(IF(I2344=1,INDEX( {"chinese","english","math","physics","chemistry","biology","politics","history","geography"},MATCH(C2344,{"语文","英语","数学","物理","化学","生物","政治","历史","地理"},0)),IF(I2344=2,INDEX(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2344,{"单项选择","阅读理解","信息匹配","完形填空","短文填空","单句填空","短文改错","单句改错","句型转换","翻译短语","翻译句子","词汇/短语及固搭","完成句子","听力"},0)),"")), "")</f>
        <v/>
      </c>
      <c r="E2344" s="21" t="str">
        <f t="shared" si="299"/>
        <v>知识点</v>
      </c>
      <c r="F2344" s="21" t="str">
        <f t="shared" si="300"/>
        <v>亚</v>
      </c>
      <c r="G2344" s="21" t="str">
        <f>INDEX( {"body","discipline","area","topic","point"},MATCH(E2344,{"知识体","知识域","知识区","知识主题","知识点"},0))</f>
        <v>point</v>
      </c>
      <c r="H2344" s="21" t="str">
        <f>INDEX( {"super","just","sub","infras"},MATCH(F2344,{"超","恰","亚","次"},0))</f>
        <v>sub</v>
      </c>
      <c r="I2344" s="21">
        <f>MATCH(E2344,{"知识体","知识域","知识区","知识主题","知识点"},0)-1</f>
        <v>4</v>
      </c>
      <c r="J2344" s="21">
        <f>MATCH(F2344,{"超","恰","亚","次"},0)-1</f>
        <v>2</v>
      </c>
      <c r="K2344" s="21" t="str">
        <f t="shared" si="301"/>
        <v>历史</v>
      </c>
      <c r="L2344" s="26" t="s">
        <v>3091</v>
      </c>
      <c r="M2344" s="23"/>
      <c r="N2344" s="23"/>
      <c r="O2344" s="24" t="str">
        <f t="shared" si="303"/>
        <v xml:space="preserve">
  - 
    name:  万隆精神
    title:  万隆精神
    description: 
    koLyro: point
    koLyri:  sub
    son: </v>
      </c>
      <c r="P2344" s="27" t="str">
        <f t="shared" si="302"/>
        <v xml:space="preserve">
              - 
                name:  万隆精神
                title:  万隆精神
                description: 
                koLyro: point
                koLyri:  sub
                son: </v>
      </c>
    </row>
    <row r="2345" spans="1:16" ht="15" customHeight="1">
      <c r="A2345" s="20">
        <f t="shared" si="296"/>
        <v>5</v>
      </c>
      <c r="B2345" s="21" t="str">
        <f t="shared" si="297"/>
        <v>知识点</v>
      </c>
      <c r="C2345" s="21" t="str">
        <f t="shared" si="298"/>
        <v>周恩来的外交才智</v>
      </c>
      <c r="D2345" s="21" t="str">
        <f>IFERROR(IF(I2345=1,INDEX( {"chinese","english","math","physics","chemistry","biology","politics","history","geography"},MATCH(C2345,{"语文","英语","数学","物理","化学","生物","政治","历史","地理"},0)),IF(I2345=2,INDEX(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2345,{"单项选择","阅读理解","信息匹配","完形填空","短文填空","单句填空","短文改错","单句改错","句型转换","翻译短语","翻译句子","词汇/短语及固搭","完成句子","听力"},0)),"")), "")</f>
        <v/>
      </c>
      <c r="E2345" s="21" t="str">
        <f t="shared" si="299"/>
        <v>知识点</v>
      </c>
      <c r="F2345" s="21" t="str">
        <f t="shared" si="300"/>
        <v>恰</v>
      </c>
      <c r="G2345" s="21" t="str">
        <f>INDEX( {"body","discipline","area","topic","point"},MATCH(E2345,{"知识体","知识域","知识区","知识主题","知识点"},0))</f>
        <v>point</v>
      </c>
      <c r="H2345" s="21" t="str">
        <f>INDEX( {"super","just","sub","infras"},MATCH(F2345,{"超","恰","亚","次"},0))</f>
        <v>just</v>
      </c>
      <c r="I2345" s="21">
        <f>MATCH(E2345,{"知识体","知识域","知识区","知识主题","知识点"},0)-1</f>
        <v>4</v>
      </c>
      <c r="J2345" s="21">
        <f>MATCH(F2345,{"超","恰","亚","次"},0)-1</f>
        <v>1</v>
      </c>
      <c r="K2345" s="21" t="str">
        <f t="shared" si="301"/>
        <v>历史</v>
      </c>
      <c r="L2345" s="26" t="s">
        <v>3092</v>
      </c>
      <c r="M2345" s="23"/>
      <c r="N2345" s="23"/>
      <c r="O2345" s="24" t="str">
        <f t="shared" si="303"/>
        <v xml:space="preserve">
  - 
    name:  周恩来的外交才智
    title:  周恩来的外交才智
    description: 
    koLyro: point
    koLyri:  just
    son: </v>
      </c>
      <c r="P2345" s="27" t="str">
        <f t="shared" si="302"/>
        <v xml:space="preserve">
            - 
              name:  周恩来的外交才智
              title:  周恩来的外交才智
              description: 
              koLyro: point
              koLyri:  just
              son: </v>
      </c>
    </row>
    <row r="2346" spans="1:16" ht="15" customHeight="1">
      <c r="A2346" s="20">
        <f t="shared" si="296"/>
        <v>4</v>
      </c>
      <c r="B2346" s="21" t="str">
        <f t="shared" si="297"/>
        <v>知识主题</v>
      </c>
      <c r="C2346" s="21" t="str">
        <f t="shared" si="298"/>
        <v>27 外交关系的突破</v>
      </c>
      <c r="D2346" s="21" t="str">
        <f>IFERROR(IF(I2346=1,INDEX( {"chinese","english","math","physics","chemistry","biology","politics","history","geography"},MATCH(C2346,{"语文","英语","数学","物理","化学","生物","政治","历史","地理"},0)),IF(I2346=2,INDEX(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2346,{"单项选择","阅读理解","信息匹配","完形填空","短文填空","单句填空","短文改错","单句改错","句型转换","翻译短语","翻译句子","词汇/短语及固搭","完成句子","听力"},0)),"")), "")</f>
        <v/>
      </c>
      <c r="E2346" s="21" t="str">
        <f t="shared" si="299"/>
        <v>知识主题</v>
      </c>
      <c r="F2346" s="21" t="str">
        <f t="shared" si="300"/>
        <v>恰</v>
      </c>
      <c r="G2346" s="21" t="str">
        <f>INDEX( {"body","discipline","area","topic","point"},MATCH(E2346,{"知识体","知识域","知识区","知识主题","知识点"},0))</f>
        <v>topic</v>
      </c>
      <c r="H2346" s="21" t="str">
        <f>INDEX( {"super","just","sub","infras"},MATCH(F2346,{"超","恰","亚","次"},0))</f>
        <v>just</v>
      </c>
      <c r="I2346" s="21">
        <f>MATCH(E2346,{"知识体","知识域","知识区","知识主题","知识点"},0)-1</f>
        <v>3</v>
      </c>
      <c r="J2346" s="21">
        <f>MATCH(F2346,{"超","恰","亚","次"},0)-1</f>
        <v>1</v>
      </c>
      <c r="K2346" s="21" t="str">
        <f t="shared" si="301"/>
        <v>历史</v>
      </c>
      <c r="L2346" s="26" t="s">
        <v>3093</v>
      </c>
      <c r="M2346" s="23"/>
      <c r="N2346" s="23"/>
      <c r="O2346" s="24" t="str">
        <f t="shared" si="303"/>
        <v xml:space="preserve">
  - 
    name:  27 外交关系的突破
    title:  27 外交关系的突破
    description: 
    koLyro: topic
    koLyri:  just
    son: </v>
      </c>
      <c r="P2346" s="27" t="str">
        <f t="shared" si="302"/>
        <v xml:space="preserve">
          - 
            name:  27 外交关系的突破
            title:  27 外交关系的突破
            description: 
            koLyro: topic
            koLyri:  just
            son: </v>
      </c>
    </row>
    <row r="2347" spans="1:16" ht="15" customHeight="1">
      <c r="A2347" s="20">
        <f t="shared" si="296"/>
        <v>5</v>
      </c>
      <c r="B2347" s="21" t="str">
        <f t="shared" si="297"/>
        <v>知识点</v>
      </c>
      <c r="C2347" s="21" t="str">
        <f t="shared" si="298"/>
        <v>恢复联合国合法席位</v>
      </c>
      <c r="D2347" s="21" t="str">
        <f>IFERROR(IF(I2347=1,INDEX( {"chinese","english","math","physics","chemistry","biology","politics","history","geography"},MATCH(C2347,{"语文","英语","数学","物理","化学","生物","政治","历史","地理"},0)),IF(I2347=2,INDEX(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2347,{"单项选择","阅读理解","信息匹配","完形填空","短文填空","单句填空","短文改错","单句改错","句型转换","翻译短语","翻译句子","词汇/短语及固搭","完成句子","听力"},0)),"")), "")</f>
        <v/>
      </c>
      <c r="E2347" s="21" t="str">
        <f t="shared" si="299"/>
        <v>知识点</v>
      </c>
      <c r="F2347" s="21" t="str">
        <f t="shared" si="300"/>
        <v>恰</v>
      </c>
      <c r="G2347" s="21" t="str">
        <f>INDEX( {"body","discipline","area","topic","point"},MATCH(E2347,{"知识体","知识域","知识区","知识主题","知识点"},0))</f>
        <v>point</v>
      </c>
      <c r="H2347" s="21" t="str">
        <f>INDEX( {"super","just","sub","infras"},MATCH(F2347,{"超","恰","亚","次"},0))</f>
        <v>just</v>
      </c>
      <c r="I2347" s="21">
        <f>MATCH(E2347,{"知识体","知识域","知识区","知识主题","知识点"},0)-1</f>
        <v>4</v>
      </c>
      <c r="J2347" s="21">
        <f>MATCH(F2347,{"超","恰","亚","次"},0)-1</f>
        <v>1</v>
      </c>
      <c r="K2347" s="21" t="str">
        <f t="shared" si="301"/>
        <v>历史</v>
      </c>
      <c r="L2347" s="26" t="s">
        <v>3094</v>
      </c>
      <c r="M2347" s="23"/>
      <c r="N2347" s="23"/>
      <c r="O2347" s="24" t="str">
        <f t="shared" si="303"/>
        <v xml:space="preserve">
  - 
    name:  恢复联合国合法席位
    title:  恢复联合国合法席位
    description: 
    koLyro: point
    koLyri:  just
    son: </v>
      </c>
      <c r="P2347" s="27" t="str">
        <f t="shared" si="302"/>
        <v xml:space="preserve">
            - 
              name:  恢复联合国合法席位
              title:  恢复联合国合法席位
              description: 
              koLyro: point
              koLyri:  just
              son: </v>
      </c>
    </row>
    <row r="2348" spans="1:16" ht="15" customHeight="1">
      <c r="A2348" s="20">
        <f t="shared" si="296"/>
        <v>5</v>
      </c>
      <c r="B2348" s="21" t="str">
        <f t="shared" si="297"/>
        <v>知识点</v>
      </c>
      <c r="C2348" s="21" t="str">
        <f t="shared" si="298"/>
        <v>中美关系正常化</v>
      </c>
      <c r="D2348" s="21" t="str">
        <f>IFERROR(IF(I2348=1,INDEX( {"chinese","english","math","physics","chemistry","biology","politics","history","geography"},MATCH(C2348,{"语文","英语","数学","物理","化学","生物","政治","历史","地理"},0)),IF(I2348=2,INDEX(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2348,{"单项选择","阅读理解","信息匹配","完形填空","短文填空","单句填空","短文改错","单句改错","句型转换","翻译短语","翻译句子","词汇/短语及固搭","完成句子","听力"},0)),"")), "")</f>
        <v/>
      </c>
      <c r="E2348" s="21" t="str">
        <f t="shared" si="299"/>
        <v>知识点</v>
      </c>
      <c r="F2348" s="21" t="str">
        <f t="shared" si="300"/>
        <v>恰</v>
      </c>
      <c r="G2348" s="21" t="str">
        <f>INDEX( {"body","discipline","area","topic","point"},MATCH(E2348,{"知识体","知识域","知识区","知识主题","知识点"},0))</f>
        <v>point</v>
      </c>
      <c r="H2348" s="21" t="str">
        <f>INDEX( {"super","just","sub","infras"},MATCH(F2348,{"超","恰","亚","次"},0))</f>
        <v>just</v>
      </c>
      <c r="I2348" s="21">
        <f>MATCH(E2348,{"知识体","知识域","知识区","知识主题","知识点"},0)-1</f>
        <v>4</v>
      </c>
      <c r="J2348" s="21">
        <f>MATCH(F2348,{"超","恰","亚","次"},0)-1</f>
        <v>1</v>
      </c>
      <c r="K2348" s="21" t="str">
        <f t="shared" si="301"/>
        <v>历史</v>
      </c>
      <c r="L2348" s="26" t="s">
        <v>3095</v>
      </c>
      <c r="M2348" s="23"/>
      <c r="N2348" s="23"/>
      <c r="O2348" s="24" t="str">
        <f t="shared" si="303"/>
        <v xml:space="preserve">
  - 
    name:  中美关系正常化
    title:  中美关系正常化
    description: 
    koLyro: point
    koLyri:  just
    son: </v>
      </c>
      <c r="P2348" s="27" t="str">
        <f t="shared" si="302"/>
        <v xml:space="preserve">
            - 
              name:  中美关系正常化
              title:  中美关系正常化
              description: 
              koLyro: point
              koLyri:  just
              son: </v>
      </c>
    </row>
    <row r="2349" spans="1:16" ht="15" customHeight="1">
      <c r="A2349" s="20">
        <f t="shared" si="296"/>
        <v>5</v>
      </c>
      <c r="B2349" s="21" t="str">
        <f t="shared" si="297"/>
        <v>知识点</v>
      </c>
      <c r="C2349" s="21" t="str">
        <f t="shared" si="298"/>
        <v>中日建交</v>
      </c>
      <c r="D2349" s="21" t="str">
        <f>IFERROR(IF(I2349=1,INDEX( {"chinese","english","math","physics","chemistry","biology","politics","history","geography"},MATCH(C2349,{"语文","英语","数学","物理","化学","生物","政治","历史","地理"},0)),IF(I2349=2,INDEX(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2349,{"单项选择","阅读理解","信息匹配","完形填空","短文填空","单句填空","短文改错","单句改错","句型转换","翻译短语","翻译句子","词汇/短语及固搭","完成句子","听力"},0)),"")), "")</f>
        <v/>
      </c>
      <c r="E2349" s="21" t="str">
        <f t="shared" si="299"/>
        <v>知识点</v>
      </c>
      <c r="F2349" s="21" t="str">
        <f t="shared" si="300"/>
        <v>恰</v>
      </c>
      <c r="G2349" s="21" t="str">
        <f>INDEX( {"body","discipline","area","topic","point"},MATCH(E2349,{"知识体","知识域","知识区","知识主题","知识点"},0))</f>
        <v>point</v>
      </c>
      <c r="H2349" s="21" t="str">
        <f>INDEX( {"super","just","sub","infras"},MATCH(F2349,{"超","恰","亚","次"},0))</f>
        <v>just</v>
      </c>
      <c r="I2349" s="21">
        <f>MATCH(E2349,{"知识体","知识域","知识区","知识主题","知识点"},0)-1</f>
        <v>4</v>
      </c>
      <c r="J2349" s="21">
        <f>MATCH(F2349,{"超","恰","亚","次"},0)-1</f>
        <v>1</v>
      </c>
      <c r="K2349" s="21" t="str">
        <f t="shared" si="301"/>
        <v>历史</v>
      </c>
      <c r="L2349" s="26" t="s">
        <v>3096</v>
      </c>
      <c r="M2349" s="23"/>
      <c r="N2349" s="23"/>
      <c r="O2349" s="24" t="str">
        <f t="shared" si="303"/>
        <v xml:space="preserve">
  - 
    name:  中日建交
    title:  中日建交
    description: 
    koLyro: point
    koLyri:  just
    son: </v>
      </c>
      <c r="P2349" s="27" t="str">
        <f t="shared" si="302"/>
        <v xml:space="preserve">
            - 
              name:  中日建交
              title:  中日建交
              description: 
              koLyro: point
              koLyri:  just
              son: </v>
      </c>
    </row>
    <row r="2350" spans="1:16" ht="15" customHeight="1">
      <c r="A2350" s="20">
        <f t="shared" si="296"/>
        <v>4</v>
      </c>
      <c r="B2350" s="21" t="str">
        <f t="shared" si="297"/>
        <v>知识主题</v>
      </c>
      <c r="C2350" s="21" t="str">
        <f t="shared" si="298"/>
        <v>28 开创外交新局面</v>
      </c>
      <c r="D2350" s="21" t="str">
        <f>IFERROR(IF(I2350=1,INDEX( {"chinese","english","math","physics","chemistry","biology","politics","history","geography"},MATCH(C2350,{"语文","英语","数学","物理","化学","生物","政治","历史","地理"},0)),IF(I2350=2,INDEX(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2350,{"单项选择","阅读理解","信息匹配","完形填空","短文填空","单句填空","短文改错","单句改错","句型转换","翻译短语","翻译句子","词汇/短语及固搭","完成句子","听力"},0)),"")), "")</f>
        <v/>
      </c>
      <c r="E2350" s="21" t="str">
        <f t="shared" si="299"/>
        <v>知识主题</v>
      </c>
      <c r="F2350" s="21" t="str">
        <f t="shared" si="300"/>
        <v>恰</v>
      </c>
      <c r="G2350" s="21" t="str">
        <f>INDEX( {"body","discipline","area","topic","point"},MATCH(E2350,{"知识体","知识域","知识区","知识主题","知识点"},0))</f>
        <v>topic</v>
      </c>
      <c r="H2350" s="21" t="str">
        <f>INDEX( {"super","just","sub","infras"},MATCH(F2350,{"超","恰","亚","次"},0))</f>
        <v>just</v>
      </c>
      <c r="I2350" s="21">
        <f>MATCH(E2350,{"知识体","知识域","知识区","知识主题","知识点"},0)-1</f>
        <v>3</v>
      </c>
      <c r="J2350" s="21">
        <f>MATCH(F2350,{"超","恰","亚","次"},0)-1</f>
        <v>1</v>
      </c>
      <c r="K2350" s="21" t="str">
        <f t="shared" si="301"/>
        <v>历史</v>
      </c>
      <c r="L2350" s="26" t="s">
        <v>3097</v>
      </c>
      <c r="M2350" s="23"/>
      <c r="N2350" s="23"/>
      <c r="O2350" s="24" t="str">
        <f t="shared" si="303"/>
        <v xml:space="preserve">
  - 
    name:  28 开创外交新局面
    title:  28 开创外交新局面
    description: 
    koLyro: topic
    koLyri:  just
    son: </v>
      </c>
      <c r="P2350" s="27" t="str">
        <f t="shared" si="302"/>
        <v xml:space="preserve">
          - 
            name:  28 开创外交新局面
            title:  28 开创外交新局面
            description: 
            koLyro: topic
            koLyri:  just
            son: </v>
      </c>
    </row>
    <row r="2351" spans="1:16" ht="15" customHeight="1">
      <c r="A2351" s="20">
        <f t="shared" si="296"/>
        <v>5</v>
      </c>
      <c r="B2351" s="21" t="str">
        <f t="shared" si="297"/>
        <v>知识点</v>
      </c>
      <c r="C2351" s="21" t="str">
        <f t="shared" si="298"/>
        <v>中国的外交政策目标</v>
      </c>
      <c r="D2351" s="21" t="str">
        <f>IFERROR(IF(I2351=1,INDEX( {"chinese","english","math","physics","chemistry","biology","politics","history","geography"},MATCH(C2351,{"语文","英语","数学","物理","化学","生物","政治","历史","地理"},0)),IF(I2351=2,INDEX(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2351,{"单项选择","阅读理解","信息匹配","完形填空","短文填空","单句填空","短文改错","单句改错","句型转换","翻译短语","翻译句子","词汇/短语及固搭","完成句子","听力"},0)),"")), "")</f>
        <v/>
      </c>
      <c r="E2351" s="21" t="str">
        <f t="shared" si="299"/>
        <v>知识点</v>
      </c>
      <c r="F2351" s="21" t="str">
        <f t="shared" si="300"/>
        <v>恰</v>
      </c>
      <c r="G2351" s="21" t="str">
        <f>INDEX( {"body","discipline","area","topic","point"},MATCH(E2351,{"知识体","知识域","知识区","知识主题","知识点"},0))</f>
        <v>point</v>
      </c>
      <c r="H2351" s="21" t="str">
        <f>INDEX( {"super","just","sub","infras"},MATCH(F2351,{"超","恰","亚","次"},0))</f>
        <v>just</v>
      </c>
      <c r="I2351" s="21">
        <f>MATCH(E2351,{"知识体","知识域","知识区","知识主题","知识点"},0)-1</f>
        <v>4</v>
      </c>
      <c r="J2351" s="21">
        <f>MATCH(F2351,{"超","恰","亚","次"},0)-1</f>
        <v>1</v>
      </c>
      <c r="K2351" s="21" t="str">
        <f t="shared" si="301"/>
        <v>历史</v>
      </c>
      <c r="L2351" s="26" t="s">
        <v>3098</v>
      </c>
      <c r="M2351" s="23"/>
      <c r="N2351" s="23"/>
      <c r="O2351" s="24" t="str">
        <f t="shared" si="303"/>
        <v xml:space="preserve">
  - 
    name:  中国的外交政策目标
    title:  中国的外交政策目标
    description: 
    koLyro: point
    koLyri:  just
    son: </v>
      </c>
      <c r="P2351" s="27" t="str">
        <f t="shared" si="302"/>
        <v xml:space="preserve">
            - 
              name:  中国的外交政策目标
              title:  中国的外交政策目标
              description: 
              koLyro: point
              koLyri:  just
              son: </v>
      </c>
    </row>
    <row r="2352" spans="1:16" ht="15" customHeight="1">
      <c r="A2352" s="20">
        <f t="shared" si="296"/>
        <v>5</v>
      </c>
      <c r="B2352" s="21" t="str">
        <f t="shared" si="297"/>
        <v>知识点</v>
      </c>
      <c r="C2352" s="21" t="str">
        <f t="shared" si="298"/>
        <v>开展以联合国为核心的多边外交</v>
      </c>
      <c r="D2352" s="21" t="str">
        <f>IFERROR(IF(I2352=1,INDEX( {"chinese","english","math","physics","chemistry","biology","politics","history","geography"},MATCH(C2352,{"语文","英语","数学","物理","化学","生物","政治","历史","地理"},0)),IF(I2352=2,INDEX(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2352,{"单项选择","阅读理解","信息匹配","完形填空","短文填空","单句填空","短文改错","单句改错","句型转换","翻译短语","翻译句子","词汇/短语及固搭","完成句子","听力"},0)),"")), "")</f>
        <v/>
      </c>
      <c r="E2352" s="21" t="str">
        <f t="shared" si="299"/>
        <v>知识点</v>
      </c>
      <c r="F2352" s="21" t="str">
        <f t="shared" si="300"/>
        <v>恰</v>
      </c>
      <c r="G2352" s="21" t="str">
        <f>INDEX( {"body","discipline","area","topic","point"},MATCH(E2352,{"知识体","知识域","知识区","知识主题","知识点"},0))</f>
        <v>point</v>
      </c>
      <c r="H2352" s="21" t="str">
        <f>INDEX( {"super","just","sub","infras"},MATCH(F2352,{"超","恰","亚","次"},0))</f>
        <v>just</v>
      </c>
      <c r="I2352" s="21">
        <f>MATCH(E2352,{"知识体","知识域","知识区","知识主题","知识点"},0)-1</f>
        <v>4</v>
      </c>
      <c r="J2352" s="21">
        <f>MATCH(F2352,{"超","恰","亚","次"},0)-1</f>
        <v>1</v>
      </c>
      <c r="K2352" s="21" t="str">
        <f t="shared" si="301"/>
        <v>历史</v>
      </c>
      <c r="L2352" s="26" t="s">
        <v>3099</v>
      </c>
      <c r="M2352" s="23"/>
      <c r="N2352" s="23"/>
      <c r="O2352" s="24" t="str">
        <f t="shared" si="303"/>
        <v xml:space="preserve">
  - 
    name:  开展以联合国为核心的多边外交
    title:  开展以联合国为核心的多边外交
    description: 
    koLyro: point
    koLyri:  just
    son: </v>
      </c>
      <c r="P2352" s="27" t="str">
        <f t="shared" si="302"/>
        <v xml:space="preserve">
            - 
              name:  开展以联合国为核心的多边外交
              title:  开展以联合国为核心的多边外交
              description: 
              koLyro: point
              koLyri:  just
              son: </v>
      </c>
    </row>
    <row r="2353" spans="1:16" ht="15" customHeight="1">
      <c r="A2353" s="20">
        <f t="shared" si="296"/>
        <v>5</v>
      </c>
      <c r="B2353" s="21" t="str">
        <f t="shared" si="297"/>
        <v>知识点</v>
      </c>
      <c r="C2353" s="21" t="str">
        <f t="shared" si="298"/>
        <v>参与地区性国际组织</v>
      </c>
      <c r="D2353" s="21" t="str">
        <f>IFERROR(IF(I2353=1,INDEX( {"chinese","english","math","physics","chemistry","biology","politics","history","geography"},MATCH(C2353,{"语文","英语","数学","物理","化学","生物","政治","历史","地理"},0)),IF(I2353=2,INDEX(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2353,{"单项选择","阅读理解","信息匹配","完形填空","短文填空","单句填空","短文改错","单句改错","句型转换","翻译短语","翻译句子","词汇/短语及固搭","完成句子","听力"},0)),"")), "")</f>
        <v/>
      </c>
      <c r="E2353" s="21" t="str">
        <f t="shared" si="299"/>
        <v>知识点</v>
      </c>
      <c r="F2353" s="21" t="str">
        <f t="shared" si="300"/>
        <v>恰</v>
      </c>
      <c r="G2353" s="21" t="str">
        <f>INDEX( {"body","discipline","area","topic","point"},MATCH(E2353,{"知识体","知识域","知识区","知识主题","知识点"},0))</f>
        <v>point</v>
      </c>
      <c r="H2353" s="21" t="str">
        <f>INDEX( {"super","just","sub","infras"},MATCH(F2353,{"超","恰","亚","次"},0))</f>
        <v>just</v>
      </c>
      <c r="I2353" s="21">
        <f>MATCH(E2353,{"知识体","知识域","知识区","知识主题","知识点"},0)-1</f>
        <v>4</v>
      </c>
      <c r="J2353" s="21">
        <f>MATCH(F2353,{"超","恰","亚","次"},0)-1</f>
        <v>1</v>
      </c>
      <c r="K2353" s="21" t="str">
        <f t="shared" si="301"/>
        <v>历史</v>
      </c>
      <c r="L2353" s="26" t="s">
        <v>3100</v>
      </c>
      <c r="M2353" s="23"/>
      <c r="N2353" s="23"/>
      <c r="O2353" s="24" t="str">
        <f t="shared" si="303"/>
        <v xml:space="preserve">
  - 
    name:  参与地区性国际组织
    title:  参与地区性国际组织
    description: 
    koLyro: point
    koLyri:  just
    son: </v>
      </c>
      <c r="P2353" s="27" t="str">
        <f t="shared" si="302"/>
        <v xml:space="preserve">
            - 
              name:  参与地区性国际组织
              title:  参与地区性国际组织
              description: 
              koLyro: point
              koLyri:  just
              son: </v>
      </c>
    </row>
    <row r="2354" spans="1:16" ht="15" customHeight="1">
      <c r="A2354" s="20">
        <f t="shared" si="296"/>
        <v>6</v>
      </c>
      <c r="B2354" s="21" t="str">
        <f t="shared" si="297"/>
        <v>知识亚点</v>
      </c>
      <c r="C2354" s="21" t="str">
        <f t="shared" si="298"/>
        <v>亚太经合组织</v>
      </c>
      <c r="D2354" s="21" t="str">
        <f>IFERROR(IF(I2354=1,INDEX( {"chinese","english","math","physics","chemistry","biology","politics","history","geography"},MATCH(C2354,{"语文","英语","数学","物理","化学","生物","政治","历史","地理"},0)),IF(I2354=2,INDEX(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2354,{"单项选择","阅读理解","信息匹配","完形填空","短文填空","单句填空","短文改错","单句改错","句型转换","翻译短语","翻译句子","词汇/短语及固搭","完成句子","听力"},0)),"")), "")</f>
        <v/>
      </c>
      <c r="E2354" s="21" t="str">
        <f t="shared" si="299"/>
        <v>知识点</v>
      </c>
      <c r="F2354" s="21" t="str">
        <f t="shared" si="300"/>
        <v>亚</v>
      </c>
      <c r="G2354" s="21" t="str">
        <f>INDEX( {"body","discipline","area","topic","point"},MATCH(E2354,{"知识体","知识域","知识区","知识主题","知识点"},0))</f>
        <v>point</v>
      </c>
      <c r="H2354" s="21" t="str">
        <f>INDEX( {"super","just","sub","infras"},MATCH(F2354,{"超","恰","亚","次"},0))</f>
        <v>sub</v>
      </c>
      <c r="I2354" s="21">
        <f>MATCH(E2354,{"知识体","知识域","知识区","知识主题","知识点"},0)-1</f>
        <v>4</v>
      </c>
      <c r="J2354" s="21">
        <f>MATCH(F2354,{"超","恰","亚","次"},0)-1</f>
        <v>2</v>
      </c>
      <c r="K2354" s="21" t="str">
        <f t="shared" si="301"/>
        <v>历史</v>
      </c>
      <c r="L2354" s="26" t="s">
        <v>3101</v>
      </c>
      <c r="M2354" s="23"/>
      <c r="N2354" s="23"/>
      <c r="O2354" s="24" t="str">
        <f t="shared" si="303"/>
        <v xml:space="preserve">
  - 
    name:  亚太经合组织
    title:  亚太经合组织
    description: 
    koLyro: point
    koLyri:  sub
    son: </v>
      </c>
      <c r="P2354" s="27" t="str">
        <f t="shared" si="302"/>
        <v xml:space="preserve">
              - 
                name:  亚太经合组织
                title:  亚太经合组织
                description: 
                koLyro: point
                koLyri:  sub
                son: </v>
      </c>
    </row>
    <row r="2355" spans="1:16" ht="15" customHeight="1">
      <c r="A2355" s="20">
        <f t="shared" si="296"/>
        <v>5</v>
      </c>
      <c r="B2355" s="21" t="str">
        <f t="shared" si="297"/>
        <v>知识点</v>
      </c>
      <c r="C2355" s="21" t="str">
        <f t="shared" si="298"/>
        <v>积极发展与周边国家的睦邻友好关系</v>
      </c>
      <c r="D2355" s="21" t="str">
        <f>IFERROR(IF(I2355=1,INDEX( {"chinese","english","math","physics","chemistry","biology","politics","history","geography"},MATCH(C2355,{"语文","英语","数学","物理","化学","生物","政治","历史","地理"},0)),IF(I2355=2,INDEX(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2355,{"单项选择","阅读理解","信息匹配","完形填空","短文填空","单句填空","短文改错","单句改错","句型转换","翻译短语","翻译句子","词汇/短语及固搭","完成句子","听力"},0)),"")), "")</f>
        <v/>
      </c>
      <c r="E2355" s="21" t="str">
        <f t="shared" si="299"/>
        <v>知识点</v>
      </c>
      <c r="F2355" s="21" t="str">
        <f t="shared" si="300"/>
        <v>恰</v>
      </c>
      <c r="G2355" s="21" t="str">
        <f>INDEX( {"body","discipline","area","topic","point"},MATCH(E2355,{"知识体","知识域","知识区","知识主题","知识点"},0))</f>
        <v>point</v>
      </c>
      <c r="H2355" s="21" t="str">
        <f>INDEX( {"super","just","sub","infras"},MATCH(F2355,{"超","恰","亚","次"},0))</f>
        <v>just</v>
      </c>
      <c r="I2355" s="21">
        <f>MATCH(E2355,{"知识体","知识域","知识区","知识主题","知识点"},0)-1</f>
        <v>4</v>
      </c>
      <c r="J2355" s="21">
        <f>MATCH(F2355,{"超","恰","亚","次"},0)-1</f>
        <v>1</v>
      </c>
      <c r="K2355" s="21" t="str">
        <f t="shared" si="301"/>
        <v>历史</v>
      </c>
      <c r="L2355" s="26" t="s">
        <v>3102</v>
      </c>
      <c r="M2355" s="23"/>
      <c r="N2355" s="23"/>
      <c r="O2355" s="24" t="str">
        <f t="shared" si="303"/>
        <v xml:space="preserve">
  - 
    name:  积极发展与周边国家的睦邻友好关系
    title:  积极发展与周边国家的睦邻友好关系
    description: 
    koLyro: point
    koLyri:  just
    son: </v>
      </c>
      <c r="P2355" s="27" t="str">
        <f t="shared" si="302"/>
        <v xml:space="preserve">
            - 
              name:  积极发展与周边国家的睦邻友好关系
              title:  积极发展与周边国家的睦邻友好关系
              description: 
              koLyro: point
              koLyri:  just
              son: </v>
      </c>
    </row>
    <row r="2356" spans="1:16" ht="15" customHeight="1">
      <c r="A2356" s="20">
        <f t="shared" si="296"/>
        <v>6</v>
      </c>
      <c r="B2356" s="21" t="str">
        <f t="shared" si="297"/>
        <v>知识亚点</v>
      </c>
      <c r="C2356" s="21" t="str">
        <f t="shared" si="298"/>
        <v>上海合作组织</v>
      </c>
      <c r="D2356" s="21" t="str">
        <f>IFERROR(IF(I2356=1,INDEX( {"chinese","english","math","physics","chemistry","biology","politics","history","geography"},MATCH(C2356,{"语文","英语","数学","物理","化学","生物","政治","历史","地理"},0)),IF(I2356=2,INDEX(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2356,{"单项选择","阅读理解","信息匹配","完形填空","短文填空","单句填空","短文改错","单句改错","句型转换","翻译短语","翻译句子","词汇/短语及固搭","完成句子","听力"},0)),"")), "")</f>
        <v/>
      </c>
      <c r="E2356" s="21" t="str">
        <f t="shared" si="299"/>
        <v>知识点</v>
      </c>
      <c r="F2356" s="21" t="str">
        <f t="shared" si="300"/>
        <v>亚</v>
      </c>
      <c r="G2356" s="21" t="str">
        <f>INDEX( {"body","discipline","area","topic","point"},MATCH(E2356,{"知识体","知识域","知识区","知识主题","知识点"},0))</f>
        <v>point</v>
      </c>
      <c r="H2356" s="21" t="str">
        <f>INDEX( {"super","just","sub","infras"},MATCH(F2356,{"超","恰","亚","次"},0))</f>
        <v>sub</v>
      </c>
      <c r="I2356" s="21">
        <f>MATCH(E2356,{"知识体","知识域","知识区","知识主题","知识点"},0)-1</f>
        <v>4</v>
      </c>
      <c r="J2356" s="21">
        <f>MATCH(F2356,{"超","恰","亚","次"},0)-1</f>
        <v>2</v>
      </c>
      <c r="K2356" s="21" t="str">
        <f t="shared" si="301"/>
        <v>历史</v>
      </c>
      <c r="L2356" s="26" t="s">
        <v>3103</v>
      </c>
      <c r="M2356" s="23"/>
      <c r="N2356" s="23"/>
      <c r="O2356" s="24" t="str">
        <f t="shared" si="303"/>
        <v xml:space="preserve">
  - 
    name:  上海合作组织
    title:  上海合作组织
    description: 
    koLyro: point
    koLyri:  sub
    son: </v>
      </c>
      <c r="P2356" s="27" t="str">
        <f t="shared" si="302"/>
        <v xml:space="preserve">
              - 
                name:  上海合作组织
                title:  上海合作组织
                description: 
                koLyro: point
                koLyri:  sub
                son: </v>
      </c>
    </row>
    <row r="2357" spans="1:16" ht="15" customHeight="1">
      <c r="A2357" s="20">
        <f t="shared" si="296"/>
        <v>4</v>
      </c>
      <c r="B2357" s="21" t="str">
        <f t="shared" si="297"/>
        <v>知识主题</v>
      </c>
      <c r="C2357" s="21" t="str">
        <f t="shared" si="298"/>
        <v>八 当今世界政治格局的多极化趋势</v>
      </c>
      <c r="D2357" s="21" t="str">
        <f>IFERROR(IF(I2357=1,INDEX( {"chinese","english","math","physics","chemistry","biology","politics","history","geography"},MATCH(C2357,{"语文","英语","数学","物理","化学","生物","政治","历史","地理"},0)),IF(I2357=2,INDEX(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2357,{"单项选择","阅读理解","信息匹配","完形填空","短文填空","单句填空","短文改错","单句改错","句型转换","翻译短语","翻译句子","词汇/短语及固搭","完成句子","听力"},0)),"")), "")</f>
        <v/>
      </c>
      <c r="E2357" s="21" t="str">
        <f t="shared" si="299"/>
        <v>知识主题</v>
      </c>
      <c r="F2357" s="21" t="str">
        <f t="shared" si="300"/>
        <v>恰</v>
      </c>
      <c r="G2357" s="21" t="str">
        <f>INDEX( {"body","discipline","area","topic","point"},MATCH(E2357,{"知识体","知识域","知识区","知识主题","知识点"},0))</f>
        <v>topic</v>
      </c>
      <c r="H2357" s="21" t="str">
        <f>INDEX( {"super","just","sub","infras"},MATCH(F2357,{"超","恰","亚","次"},0))</f>
        <v>just</v>
      </c>
      <c r="I2357" s="21">
        <f>MATCH(E2357,{"知识体","知识域","知识区","知识主题","知识点"},0)-1</f>
        <v>3</v>
      </c>
      <c r="J2357" s="21">
        <f>MATCH(F2357,{"超","恰","亚","次"},0)-1</f>
        <v>1</v>
      </c>
      <c r="K2357" s="21" t="str">
        <f t="shared" si="301"/>
        <v>历史</v>
      </c>
      <c r="L2357" s="26" t="s">
        <v>3104</v>
      </c>
      <c r="M2357" s="23"/>
      <c r="N2357" s="23"/>
      <c r="O2357" s="24" t="str">
        <f t="shared" si="303"/>
        <v xml:space="preserve">
  - 
    name:  八 当今世界政治格局的多极化趋势
    title:  八 当今世界政治格局的多极化趋势
    description: 
    koLyro: topic
    koLyri:  just
    son: </v>
      </c>
      <c r="P2357" s="27" t="str">
        <f t="shared" si="302"/>
        <v xml:space="preserve">
          - 
            name:  八 当今世界政治格局的多极化趋势
            title:  八 当今世界政治格局的多极化趋势
            description: 
            koLyro: topic
            koLyri:  just
            son: </v>
      </c>
    </row>
    <row r="2358" spans="1:16" ht="15" customHeight="1">
      <c r="A2358" s="20">
        <f t="shared" si="296"/>
        <v>4</v>
      </c>
      <c r="B2358" s="21" t="str">
        <f t="shared" si="297"/>
        <v>知识主题</v>
      </c>
      <c r="C2358" s="21" t="str">
        <f t="shared" si="298"/>
        <v>29 两极世界的形成</v>
      </c>
      <c r="D2358" s="21" t="str">
        <f>IFERROR(IF(I2358=1,INDEX( {"chinese","english","math","physics","chemistry","biology","politics","history","geography"},MATCH(C2358,{"语文","英语","数学","物理","化学","生物","政治","历史","地理"},0)),IF(I2358=2,INDEX(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2358,{"单项选择","阅读理解","信息匹配","完形填空","短文填空","单句填空","短文改错","单句改错","句型转换","翻译短语","翻译句子","词汇/短语及固搭","完成句子","听力"},0)),"")), "")</f>
        <v/>
      </c>
      <c r="E2358" s="21" t="str">
        <f t="shared" si="299"/>
        <v>知识主题</v>
      </c>
      <c r="F2358" s="21" t="str">
        <f t="shared" si="300"/>
        <v>恰</v>
      </c>
      <c r="G2358" s="21" t="str">
        <f>INDEX( {"body","discipline","area","topic","point"},MATCH(E2358,{"知识体","知识域","知识区","知识主题","知识点"},0))</f>
        <v>topic</v>
      </c>
      <c r="H2358" s="21" t="str">
        <f>INDEX( {"super","just","sub","infras"},MATCH(F2358,{"超","恰","亚","次"},0))</f>
        <v>just</v>
      </c>
      <c r="I2358" s="21">
        <f>MATCH(E2358,{"知识体","知识域","知识区","知识主题","知识点"},0)-1</f>
        <v>3</v>
      </c>
      <c r="J2358" s="21">
        <f>MATCH(F2358,{"超","恰","亚","次"},0)-1</f>
        <v>1</v>
      </c>
      <c r="K2358" s="21" t="str">
        <f t="shared" si="301"/>
        <v>历史</v>
      </c>
      <c r="L2358" s="26" t="s">
        <v>3105</v>
      </c>
      <c r="M2358" s="23"/>
      <c r="N2358" s="23"/>
      <c r="O2358" s="24" t="str">
        <f t="shared" si="303"/>
        <v xml:space="preserve">
  - 
    name:  29 两极世界的形成
    title:  29 两极世界的形成
    description: 
    koLyro: topic
    koLyri:  just
    son: </v>
      </c>
      <c r="P2358" s="27" t="str">
        <f t="shared" si="302"/>
        <v xml:space="preserve">
          - 
            name:  29 两极世界的形成
            title:  29 两极世界的形成
            description: 
            koLyro: topic
            koLyri:  just
            son: </v>
      </c>
    </row>
    <row r="2359" spans="1:16" ht="15" customHeight="1">
      <c r="A2359" s="20">
        <f t="shared" si="296"/>
        <v>5</v>
      </c>
      <c r="B2359" s="21" t="str">
        <f t="shared" si="297"/>
        <v>知识点</v>
      </c>
      <c r="C2359" s="21" t="str">
        <f t="shared" si="298"/>
        <v>雅尔塔体系</v>
      </c>
      <c r="D2359" s="21" t="str">
        <f>IFERROR(IF(I2359=1,INDEX( {"chinese","english","math","physics","chemistry","biology","politics","history","geography"},MATCH(C2359,{"语文","英语","数学","物理","化学","生物","政治","历史","地理"},0)),IF(I2359=2,INDEX(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2359,{"单项选择","阅读理解","信息匹配","完形填空","短文填空","单句填空","短文改错","单句改错","句型转换","翻译短语","翻译句子","词汇/短语及固搭","完成句子","听力"},0)),"")), "")</f>
        <v/>
      </c>
      <c r="E2359" s="21" t="str">
        <f t="shared" si="299"/>
        <v>知识点</v>
      </c>
      <c r="F2359" s="21" t="str">
        <f t="shared" si="300"/>
        <v>恰</v>
      </c>
      <c r="G2359" s="21" t="str">
        <f>INDEX( {"body","discipline","area","topic","point"},MATCH(E2359,{"知识体","知识域","知识区","知识主题","知识点"},0))</f>
        <v>point</v>
      </c>
      <c r="H2359" s="21" t="str">
        <f>INDEX( {"super","just","sub","infras"},MATCH(F2359,{"超","恰","亚","次"},0))</f>
        <v>just</v>
      </c>
      <c r="I2359" s="21">
        <f>MATCH(E2359,{"知识体","知识域","知识区","知识主题","知识点"},0)-1</f>
        <v>4</v>
      </c>
      <c r="J2359" s="21">
        <f>MATCH(F2359,{"超","恰","亚","次"},0)-1</f>
        <v>1</v>
      </c>
      <c r="K2359" s="21" t="str">
        <f t="shared" si="301"/>
        <v>历史</v>
      </c>
      <c r="L2359" s="26" t="s">
        <v>3106</v>
      </c>
      <c r="M2359" s="23"/>
      <c r="N2359" s="23"/>
      <c r="O2359" s="24" t="str">
        <f t="shared" si="303"/>
        <v xml:space="preserve">
  - 
    name:  雅尔塔体系
    title:  雅尔塔体系
    description: 
    koLyro: point
    koLyri:  just
    son: </v>
      </c>
      <c r="P2359" s="27" t="str">
        <f t="shared" si="302"/>
        <v xml:space="preserve">
            - 
              name:  雅尔塔体系
              title:  雅尔塔体系
              description: 
              koLyro: point
              koLyri:  just
              son: </v>
      </c>
    </row>
    <row r="2360" spans="1:16" ht="15" customHeight="1">
      <c r="A2360" s="20">
        <f t="shared" si="296"/>
        <v>5</v>
      </c>
      <c r="B2360" s="21" t="str">
        <f t="shared" si="297"/>
        <v>知识点</v>
      </c>
      <c r="C2360" s="21" t="str">
        <f t="shared" si="298"/>
        <v>美苏冷战</v>
      </c>
      <c r="D2360" s="21" t="str">
        <f>IFERROR(IF(I2360=1,INDEX( {"chinese","english","math","physics","chemistry","biology","politics","history","geography"},MATCH(C2360,{"语文","英语","数学","物理","化学","生物","政治","历史","地理"},0)),IF(I2360=2,INDEX(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2360,{"单项选择","阅读理解","信息匹配","完形填空","短文填空","单句填空","短文改错","单句改错","句型转换","翻译短语","翻译句子","词汇/短语及固搭","完成句子","听力"},0)),"")), "")</f>
        <v/>
      </c>
      <c r="E2360" s="21" t="str">
        <f t="shared" si="299"/>
        <v>知识点</v>
      </c>
      <c r="F2360" s="21" t="str">
        <f t="shared" si="300"/>
        <v>恰</v>
      </c>
      <c r="G2360" s="21" t="str">
        <f>INDEX( {"body","discipline","area","topic","point"},MATCH(E2360,{"知识体","知识域","知识区","知识主题","知识点"},0))</f>
        <v>point</v>
      </c>
      <c r="H2360" s="21" t="str">
        <f>INDEX( {"super","just","sub","infras"},MATCH(F2360,{"超","恰","亚","次"},0))</f>
        <v>just</v>
      </c>
      <c r="I2360" s="21">
        <f>MATCH(E2360,{"知识体","知识域","知识区","知识主题","知识点"},0)-1</f>
        <v>4</v>
      </c>
      <c r="J2360" s="21">
        <f>MATCH(F2360,{"超","恰","亚","次"},0)-1</f>
        <v>1</v>
      </c>
      <c r="K2360" s="21" t="str">
        <f t="shared" si="301"/>
        <v>历史</v>
      </c>
      <c r="L2360" s="26" t="s">
        <v>3107</v>
      </c>
      <c r="M2360" s="23"/>
      <c r="N2360" s="23"/>
      <c r="O2360" s="24" t="str">
        <f t="shared" si="303"/>
        <v xml:space="preserve">
  - 
    name:  美苏冷战
    title:  美苏冷战
    description: 
    koLyro: point
    koLyri:  just
    son: </v>
      </c>
      <c r="P2360" s="27" t="str">
        <f t="shared" si="302"/>
        <v xml:space="preserve">
            - 
              name:  美苏冷战
              title:  美苏冷战
              description: 
              koLyro: point
              koLyri:  just
              son: </v>
      </c>
    </row>
    <row r="2361" spans="1:16" ht="15" customHeight="1">
      <c r="A2361" s="20">
        <f t="shared" si="296"/>
        <v>6</v>
      </c>
      <c r="B2361" s="21" t="str">
        <f t="shared" si="297"/>
        <v>知识亚点</v>
      </c>
      <c r="C2361" s="21" t="str">
        <f t="shared" si="298"/>
        <v>铁幕演说</v>
      </c>
      <c r="D2361" s="21" t="str">
        <f>IFERROR(IF(I2361=1,INDEX( {"chinese","english","math","physics","chemistry","biology","politics","history","geography"},MATCH(C2361,{"语文","英语","数学","物理","化学","生物","政治","历史","地理"},0)),IF(I2361=2,INDEX(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2361,{"单项选择","阅读理解","信息匹配","完形填空","短文填空","单句填空","短文改错","单句改错","句型转换","翻译短语","翻译句子","词汇/短语及固搭","完成句子","听力"},0)),"")), "")</f>
        <v/>
      </c>
      <c r="E2361" s="21" t="str">
        <f t="shared" si="299"/>
        <v>知识点</v>
      </c>
      <c r="F2361" s="21" t="str">
        <f t="shared" si="300"/>
        <v>亚</v>
      </c>
      <c r="G2361" s="21" t="str">
        <f>INDEX( {"body","discipline","area","topic","point"},MATCH(E2361,{"知识体","知识域","知识区","知识主题","知识点"},0))</f>
        <v>point</v>
      </c>
      <c r="H2361" s="21" t="str">
        <f>INDEX( {"super","just","sub","infras"},MATCH(F2361,{"超","恰","亚","次"},0))</f>
        <v>sub</v>
      </c>
      <c r="I2361" s="21">
        <f>MATCH(E2361,{"知识体","知识域","知识区","知识主题","知识点"},0)-1</f>
        <v>4</v>
      </c>
      <c r="J2361" s="21">
        <f>MATCH(F2361,{"超","恰","亚","次"},0)-1</f>
        <v>2</v>
      </c>
      <c r="K2361" s="21" t="str">
        <f t="shared" si="301"/>
        <v>历史</v>
      </c>
      <c r="L2361" s="26" t="s">
        <v>3108</v>
      </c>
      <c r="M2361" s="23"/>
      <c r="N2361" s="23"/>
      <c r="O2361" s="24" t="str">
        <f t="shared" si="303"/>
        <v xml:space="preserve">
  - 
    name:  铁幕演说
    title:  铁幕演说
    description: 
    koLyro: point
    koLyri:  sub
    son: </v>
      </c>
      <c r="P2361" s="27" t="str">
        <f t="shared" si="302"/>
        <v xml:space="preserve">
              - 
                name:  铁幕演说
                title:  铁幕演说
                description: 
                koLyro: point
                koLyri:  sub
                son: </v>
      </c>
    </row>
    <row r="2362" spans="1:16" ht="15" customHeight="1">
      <c r="A2362" s="20">
        <f t="shared" si="296"/>
        <v>6</v>
      </c>
      <c r="B2362" s="21" t="str">
        <f t="shared" si="297"/>
        <v>知识亚点</v>
      </c>
      <c r="C2362" s="21" t="str">
        <f t="shared" si="298"/>
        <v>杜鲁门主义</v>
      </c>
      <c r="D2362" s="21" t="str">
        <f>IFERROR(IF(I2362=1,INDEX( {"chinese","english","math","physics","chemistry","biology","politics","history","geography"},MATCH(C2362,{"语文","英语","数学","物理","化学","生物","政治","历史","地理"},0)),IF(I2362=2,INDEX(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2362,{"单项选择","阅读理解","信息匹配","完形填空","短文填空","单句填空","短文改错","单句改错","句型转换","翻译短语","翻译句子","词汇/短语及固搭","完成句子","听力"},0)),"")), "")</f>
        <v/>
      </c>
      <c r="E2362" s="21" t="str">
        <f t="shared" si="299"/>
        <v>知识点</v>
      </c>
      <c r="F2362" s="21" t="str">
        <f t="shared" si="300"/>
        <v>亚</v>
      </c>
      <c r="G2362" s="21" t="str">
        <f>INDEX( {"body","discipline","area","topic","point"},MATCH(E2362,{"知识体","知识域","知识区","知识主题","知识点"},0))</f>
        <v>point</v>
      </c>
      <c r="H2362" s="21" t="str">
        <f>INDEX( {"super","just","sub","infras"},MATCH(F2362,{"超","恰","亚","次"},0))</f>
        <v>sub</v>
      </c>
      <c r="I2362" s="21">
        <f>MATCH(E2362,{"知识体","知识域","知识区","知识主题","知识点"},0)-1</f>
        <v>4</v>
      </c>
      <c r="J2362" s="21">
        <f>MATCH(F2362,{"超","恰","亚","次"},0)-1</f>
        <v>2</v>
      </c>
      <c r="K2362" s="21" t="str">
        <f t="shared" si="301"/>
        <v>历史</v>
      </c>
      <c r="L2362" s="26" t="s">
        <v>3109</v>
      </c>
      <c r="M2362" s="23"/>
      <c r="N2362" s="23"/>
      <c r="O2362" s="24" t="str">
        <f t="shared" si="303"/>
        <v xml:space="preserve">
  - 
    name:  杜鲁门主义
    title:  杜鲁门主义
    description: 
    koLyro: point
    koLyri:  sub
    son: </v>
      </c>
      <c r="P2362" s="27" t="str">
        <f t="shared" si="302"/>
        <v xml:space="preserve">
              - 
                name:  杜鲁门主义
                title:  杜鲁门主义
                description: 
                koLyro: point
                koLyri:  sub
                son: </v>
      </c>
    </row>
    <row r="2363" spans="1:16" ht="15" customHeight="1">
      <c r="A2363" s="20">
        <f t="shared" si="296"/>
        <v>6</v>
      </c>
      <c r="B2363" s="21" t="str">
        <f t="shared" si="297"/>
        <v>知识亚点</v>
      </c>
      <c r="C2363" s="21" t="str">
        <f t="shared" si="298"/>
        <v>马歇尔计划</v>
      </c>
      <c r="D2363" s="21" t="str">
        <f>IFERROR(IF(I2363=1,INDEX( {"chinese","english","math","physics","chemistry","biology","politics","history","geography"},MATCH(C2363,{"语文","英语","数学","物理","化学","生物","政治","历史","地理"},0)),IF(I2363=2,INDEX(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2363,{"单项选择","阅读理解","信息匹配","完形填空","短文填空","单句填空","短文改错","单句改错","句型转换","翻译短语","翻译句子","词汇/短语及固搭","完成句子","听力"},0)),"")), "")</f>
        <v/>
      </c>
      <c r="E2363" s="21" t="str">
        <f t="shared" si="299"/>
        <v>知识点</v>
      </c>
      <c r="F2363" s="21" t="str">
        <f t="shared" si="300"/>
        <v>亚</v>
      </c>
      <c r="G2363" s="21" t="str">
        <f>INDEX( {"body","discipline","area","topic","point"},MATCH(E2363,{"知识体","知识域","知识区","知识主题","知识点"},0))</f>
        <v>point</v>
      </c>
      <c r="H2363" s="21" t="str">
        <f>INDEX( {"super","just","sub","infras"},MATCH(F2363,{"超","恰","亚","次"},0))</f>
        <v>sub</v>
      </c>
      <c r="I2363" s="21">
        <f>MATCH(E2363,{"知识体","知识域","知识区","知识主题","知识点"},0)-1</f>
        <v>4</v>
      </c>
      <c r="J2363" s="21">
        <f>MATCH(F2363,{"超","恰","亚","次"},0)-1</f>
        <v>2</v>
      </c>
      <c r="K2363" s="21" t="str">
        <f t="shared" si="301"/>
        <v>历史</v>
      </c>
      <c r="L2363" s="26" t="s">
        <v>3110</v>
      </c>
      <c r="M2363" s="23"/>
      <c r="N2363" s="23"/>
      <c r="O2363" s="24" t="str">
        <f t="shared" si="303"/>
        <v xml:space="preserve">
  - 
    name:  马歇尔计划
    title:  马歇尔计划
    description: 
    koLyro: point
    koLyri:  sub
    son: </v>
      </c>
      <c r="P2363" s="27" t="str">
        <f t="shared" si="302"/>
        <v xml:space="preserve">
              - 
                name:  马歇尔计划
                title:  马歇尔计划
                description: 
                koLyro: point
                koLyri:  sub
                son: </v>
      </c>
    </row>
    <row r="2364" spans="1:16" ht="15" customHeight="1">
      <c r="A2364" s="20">
        <f t="shared" si="296"/>
        <v>5</v>
      </c>
      <c r="B2364" s="21" t="str">
        <f t="shared" si="297"/>
        <v>知识点</v>
      </c>
      <c r="C2364" s="21" t="str">
        <f t="shared" si="298"/>
        <v>北约</v>
      </c>
      <c r="D2364" s="21" t="str">
        <f>IFERROR(IF(I2364=1,INDEX( {"chinese","english","math","physics","chemistry","biology","politics","history","geography"},MATCH(C2364,{"语文","英语","数学","物理","化学","生物","政治","历史","地理"},0)),IF(I2364=2,INDEX(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2364,{"单项选择","阅读理解","信息匹配","完形填空","短文填空","单句填空","短文改错","单句改错","句型转换","翻译短语","翻译句子","词汇/短语及固搭","完成句子","听力"},0)),"")), "")</f>
        <v/>
      </c>
      <c r="E2364" s="21" t="str">
        <f t="shared" si="299"/>
        <v>知识点</v>
      </c>
      <c r="F2364" s="21" t="str">
        <f t="shared" si="300"/>
        <v>恰</v>
      </c>
      <c r="G2364" s="21" t="str">
        <f>INDEX( {"body","discipline","area","topic","point"},MATCH(E2364,{"知识体","知识域","知识区","知识主题","知识点"},0))</f>
        <v>point</v>
      </c>
      <c r="H2364" s="21" t="str">
        <f>INDEX( {"super","just","sub","infras"},MATCH(F2364,{"超","恰","亚","次"},0))</f>
        <v>just</v>
      </c>
      <c r="I2364" s="21">
        <f>MATCH(E2364,{"知识体","知识域","知识区","知识主题","知识点"},0)-1</f>
        <v>4</v>
      </c>
      <c r="J2364" s="21">
        <f>MATCH(F2364,{"超","恰","亚","次"},0)-1</f>
        <v>1</v>
      </c>
      <c r="K2364" s="21" t="str">
        <f t="shared" si="301"/>
        <v>历史</v>
      </c>
      <c r="L2364" s="26" t="s">
        <v>3111</v>
      </c>
      <c r="M2364" s="23"/>
      <c r="N2364" s="23"/>
      <c r="O2364" s="24" t="str">
        <f t="shared" si="303"/>
        <v xml:space="preserve">
  - 
    name:  北约
    title:  北约
    description: 
    koLyro: point
    koLyri:  just
    son: </v>
      </c>
      <c r="P2364" s="27" t="str">
        <f t="shared" si="302"/>
        <v xml:space="preserve">
            - 
              name:  北约
              title:  北约
              description: 
              koLyro: point
              koLyri:  just
              son: </v>
      </c>
    </row>
    <row r="2365" spans="1:16" ht="15" customHeight="1">
      <c r="A2365" s="20">
        <f t="shared" si="296"/>
        <v>5</v>
      </c>
      <c r="B2365" s="21" t="str">
        <f t="shared" si="297"/>
        <v>知识点</v>
      </c>
      <c r="C2365" s="21" t="str">
        <f t="shared" si="298"/>
        <v>经济互助委员会</v>
      </c>
      <c r="D2365" s="21" t="str">
        <f>IFERROR(IF(I2365=1,INDEX( {"chinese","english","math","physics","chemistry","biology","politics","history","geography"},MATCH(C2365,{"语文","英语","数学","物理","化学","生物","政治","历史","地理"},0)),IF(I2365=2,INDEX(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2365,{"单项选择","阅读理解","信息匹配","完形填空","短文填空","单句填空","短文改错","单句改错","句型转换","翻译短语","翻译句子","词汇/短语及固搭","完成句子","听力"},0)),"")), "")</f>
        <v/>
      </c>
      <c r="E2365" s="21" t="str">
        <f t="shared" si="299"/>
        <v>知识点</v>
      </c>
      <c r="F2365" s="21" t="str">
        <f t="shared" si="300"/>
        <v>恰</v>
      </c>
      <c r="G2365" s="21" t="str">
        <f>INDEX( {"body","discipline","area","topic","point"},MATCH(E2365,{"知识体","知识域","知识区","知识主题","知识点"},0))</f>
        <v>point</v>
      </c>
      <c r="H2365" s="21" t="str">
        <f>INDEX( {"super","just","sub","infras"},MATCH(F2365,{"超","恰","亚","次"},0))</f>
        <v>just</v>
      </c>
      <c r="I2365" s="21">
        <f>MATCH(E2365,{"知识体","知识域","知识区","知识主题","知识点"},0)-1</f>
        <v>4</v>
      </c>
      <c r="J2365" s="21">
        <f>MATCH(F2365,{"超","恰","亚","次"},0)-1</f>
        <v>1</v>
      </c>
      <c r="K2365" s="21" t="str">
        <f t="shared" si="301"/>
        <v>历史</v>
      </c>
      <c r="L2365" s="26" t="s">
        <v>3112</v>
      </c>
      <c r="M2365" s="23"/>
      <c r="N2365" s="23"/>
      <c r="O2365" s="24" t="str">
        <f t="shared" si="303"/>
        <v xml:space="preserve">
  - 
    name:  经济互助委员会
    title:  经济互助委员会
    description: 
    koLyro: point
    koLyri:  just
    son: </v>
      </c>
      <c r="P2365" s="27" t="str">
        <f t="shared" si="302"/>
        <v xml:space="preserve">
            - 
              name:  经济互助委员会
              title:  经济互助委员会
              description: 
              koLyro: point
              koLyri:  just
              son: </v>
      </c>
    </row>
    <row r="2366" spans="1:16" ht="15" customHeight="1">
      <c r="A2366" s="20">
        <f t="shared" si="296"/>
        <v>5</v>
      </c>
      <c r="B2366" s="21" t="str">
        <f t="shared" si="297"/>
        <v>知识点</v>
      </c>
      <c r="C2366" s="21" t="str">
        <f t="shared" si="298"/>
        <v>华约</v>
      </c>
      <c r="D2366" s="21" t="str">
        <f>IFERROR(IF(I2366=1,INDEX( {"chinese","english","math","physics","chemistry","biology","politics","history","geography"},MATCH(C2366,{"语文","英语","数学","物理","化学","生物","政治","历史","地理"},0)),IF(I2366=2,INDEX(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2366,{"单项选择","阅读理解","信息匹配","完形填空","短文填空","单句填空","短文改错","单句改错","句型转换","翻译短语","翻译句子","词汇/短语及固搭","完成句子","听力"},0)),"")), "")</f>
        <v/>
      </c>
      <c r="E2366" s="21" t="str">
        <f t="shared" si="299"/>
        <v>知识点</v>
      </c>
      <c r="F2366" s="21" t="str">
        <f t="shared" si="300"/>
        <v>恰</v>
      </c>
      <c r="G2366" s="21" t="str">
        <f>INDEX( {"body","discipline","area","topic","point"},MATCH(E2366,{"知识体","知识域","知识区","知识主题","知识点"},0))</f>
        <v>point</v>
      </c>
      <c r="H2366" s="21" t="str">
        <f>INDEX( {"super","just","sub","infras"},MATCH(F2366,{"超","恰","亚","次"},0))</f>
        <v>just</v>
      </c>
      <c r="I2366" s="21">
        <f>MATCH(E2366,{"知识体","知识域","知识区","知识主题","知识点"},0)-1</f>
        <v>4</v>
      </c>
      <c r="J2366" s="21">
        <f>MATCH(F2366,{"超","恰","亚","次"},0)-1</f>
        <v>1</v>
      </c>
      <c r="K2366" s="21" t="str">
        <f t="shared" si="301"/>
        <v>历史</v>
      </c>
      <c r="L2366" s="26" t="s">
        <v>3113</v>
      </c>
      <c r="M2366" s="23"/>
      <c r="N2366" s="23"/>
      <c r="O2366" s="24" t="str">
        <f t="shared" si="303"/>
        <v xml:space="preserve">
  - 
    name:  华约
    title:  华约
    description: 
    koLyro: point
    koLyri:  just
    son: </v>
      </c>
      <c r="P2366" s="27" t="str">
        <f t="shared" si="302"/>
        <v xml:space="preserve">
            - 
              name:  华约
              title:  华约
              description: 
              koLyro: point
              koLyri:  just
              son: </v>
      </c>
    </row>
    <row r="2367" spans="1:16" ht="15" customHeight="1">
      <c r="A2367" s="20">
        <f t="shared" si="296"/>
        <v>5</v>
      </c>
      <c r="B2367" s="21" t="str">
        <f t="shared" si="297"/>
        <v>知识点</v>
      </c>
      <c r="C2367" s="21" t="str">
        <f t="shared" si="298"/>
        <v>德国分裂</v>
      </c>
      <c r="D2367" s="21" t="str">
        <f>IFERROR(IF(I2367=1,INDEX( {"chinese","english","math","physics","chemistry","biology","politics","history","geography"},MATCH(C2367,{"语文","英语","数学","物理","化学","生物","政治","历史","地理"},0)),IF(I2367=2,INDEX(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2367,{"单项选择","阅读理解","信息匹配","完形填空","短文填空","单句填空","短文改错","单句改错","句型转换","翻译短语","翻译句子","词汇/短语及固搭","完成句子","听力"},0)),"")), "")</f>
        <v/>
      </c>
      <c r="E2367" s="21" t="str">
        <f t="shared" si="299"/>
        <v>知识点</v>
      </c>
      <c r="F2367" s="21" t="str">
        <f t="shared" si="300"/>
        <v>恰</v>
      </c>
      <c r="G2367" s="21" t="str">
        <f>INDEX( {"body","discipline","area","topic","point"},MATCH(E2367,{"知识体","知识域","知识区","知识主题","知识点"},0))</f>
        <v>point</v>
      </c>
      <c r="H2367" s="21" t="str">
        <f>INDEX( {"super","just","sub","infras"},MATCH(F2367,{"超","恰","亚","次"},0))</f>
        <v>just</v>
      </c>
      <c r="I2367" s="21">
        <f>MATCH(E2367,{"知识体","知识域","知识区","知识主题","知识点"},0)-1</f>
        <v>4</v>
      </c>
      <c r="J2367" s="21">
        <f>MATCH(F2367,{"超","恰","亚","次"},0)-1</f>
        <v>1</v>
      </c>
      <c r="K2367" s="21" t="str">
        <f t="shared" si="301"/>
        <v>历史</v>
      </c>
      <c r="L2367" s="26" t="s">
        <v>3114</v>
      </c>
      <c r="M2367" s="23"/>
      <c r="N2367" s="23"/>
      <c r="O2367" s="24" t="str">
        <f t="shared" si="303"/>
        <v xml:space="preserve">
  - 
    name:  德国分裂
    title:  德国分裂
    description: 
    koLyro: point
    koLyri:  just
    son: </v>
      </c>
      <c r="P2367" s="27" t="str">
        <f t="shared" si="302"/>
        <v xml:space="preserve">
            - 
              name:  德国分裂
              title:  德国分裂
              description: 
              koLyro: point
              koLyri:  just
              son: </v>
      </c>
    </row>
    <row r="2368" spans="1:16" ht="15" customHeight="1">
      <c r="A2368" s="20">
        <f t="shared" si="296"/>
        <v>6</v>
      </c>
      <c r="B2368" s="21" t="str">
        <f t="shared" si="297"/>
        <v>知识亚点</v>
      </c>
      <c r="C2368" s="21" t="str">
        <f t="shared" si="298"/>
        <v>柏林墙</v>
      </c>
      <c r="D2368" s="21" t="str">
        <f>IFERROR(IF(I2368=1,INDEX( {"chinese","english","math","physics","chemistry","biology","politics","history","geography"},MATCH(C2368,{"语文","英语","数学","物理","化学","生物","政治","历史","地理"},0)),IF(I2368=2,INDEX(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2368,{"单项选择","阅读理解","信息匹配","完形填空","短文填空","单句填空","短文改错","单句改错","句型转换","翻译短语","翻译句子","词汇/短语及固搭","完成句子","听力"},0)),"")), "")</f>
        <v/>
      </c>
      <c r="E2368" s="21" t="str">
        <f t="shared" si="299"/>
        <v>知识点</v>
      </c>
      <c r="F2368" s="21" t="str">
        <f t="shared" si="300"/>
        <v>亚</v>
      </c>
      <c r="G2368" s="21" t="str">
        <f>INDEX( {"body","discipline","area","topic","point"},MATCH(E2368,{"知识体","知识域","知识区","知识主题","知识点"},0))</f>
        <v>point</v>
      </c>
      <c r="H2368" s="21" t="str">
        <f>INDEX( {"super","just","sub","infras"},MATCH(F2368,{"超","恰","亚","次"},0))</f>
        <v>sub</v>
      </c>
      <c r="I2368" s="21">
        <f>MATCH(E2368,{"知识体","知识域","知识区","知识主题","知识点"},0)-1</f>
        <v>4</v>
      </c>
      <c r="J2368" s="21">
        <f>MATCH(F2368,{"超","恰","亚","次"},0)-1</f>
        <v>2</v>
      </c>
      <c r="K2368" s="21" t="str">
        <f t="shared" si="301"/>
        <v>历史</v>
      </c>
      <c r="L2368" s="26" t="s">
        <v>3115</v>
      </c>
      <c r="M2368" s="23"/>
      <c r="N2368" s="23"/>
      <c r="O2368" s="24" t="str">
        <f t="shared" si="303"/>
        <v xml:space="preserve">
  - 
    name:  柏林墙
    title:  柏林墙
    description: 
    koLyro: point
    koLyri:  sub
    son: </v>
      </c>
      <c r="P2368" s="27" t="str">
        <f t="shared" si="302"/>
        <v xml:space="preserve">
              - 
                name:  柏林墙
                title:  柏林墙
                description: 
                koLyro: point
                koLyri:  sub
                son: </v>
      </c>
    </row>
    <row r="2369" spans="1:16" ht="15" customHeight="1">
      <c r="A2369" s="20">
        <f t="shared" si="296"/>
        <v>5</v>
      </c>
      <c r="B2369" s="21" t="str">
        <f t="shared" si="297"/>
        <v>知识点</v>
      </c>
      <c r="C2369" s="21" t="str">
        <f t="shared" si="298"/>
        <v>冷战中的局部热战</v>
      </c>
      <c r="D2369" s="21" t="str">
        <f>IFERROR(IF(I2369=1,INDEX( {"chinese","english","math","physics","chemistry","biology","politics","history","geography"},MATCH(C2369,{"语文","英语","数学","物理","化学","生物","政治","历史","地理"},0)),IF(I2369=2,INDEX(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2369,{"单项选择","阅读理解","信息匹配","完形填空","短文填空","单句填空","短文改错","单句改错","句型转换","翻译短语","翻译句子","词汇/短语及固搭","完成句子","听力"},0)),"")), "")</f>
        <v/>
      </c>
      <c r="E2369" s="21" t="str">
        <f t="shared" si="299"/>
        <v>知识点</v>
      </c>
      <c r="F2369" s="21" t="str">
        <f t="shared" si="300"/>
        <v>恰</v>
      </c>
      <c r="G2369" s="21" t="str">
        <f>INDEX( {"body","discipline","area","topic","point"},MATCH(E2369,{"知识体","知识域","知识区","知识主题","知识点"},0))</f>
        <v>point</v>
      </c>
      <c r="H2369" s="21" t="str">
        <f>INDEX( {"super","just","sub","infras"},MATCH(F2369,{"超","恰","亚","次"},0))</f>
        <v>just</v>
      </c>
      <c r="I2369" s="21">
        <f>MATCH(E2369,{"知识体","知识域","知识区","知识主题","知识点"},0)-1</f>
        <v>4</v>
      </c>
      <c r="J2369" s="21">
        <f>MATCH(F2369,{"超","恰","亚","次"},0)-1</f>
        <v>1</v>
      </c>
      <c r="K2369" s="21" t="str">
        <f t="shared" si="301"/>
        <v>历史</v>
      </c>
      <c r="L2369" s="26" t="s">
        <v>3116</v>
      </c>
      <c r="M2369" s="23"/>
      <c r="N2369" s="23"/>
      <c r="O2369" s="24" t="str">
        <f t="shared" si="303"/>
        <v xml:space="preserve">
  - 
    name:  冷战中的局部热战
    title:  冷战中的局部热战
    description: 
    koLyro: point
    koLyri:  just
    son: </v>
      </c>
      <c r="P2369" s="27" t="str">
        <f t="shared" si="302"/>
        <v xml:space="preserve">
            - 
              name:  冷战中的局部热战
              title:  冷战中的局部热战
              description: 
              koLyro: point
              koLyri:  just
              son: </v>
      </c>
    </row>
    <row r="2370" spans="1:16" ht="15" customHeight="1">
      <c r="A2370" s="20">
        <f t="shared" si="296"/>
        <v>6</v>
      </c>
      <c r="B2370" s="21" t="str">
        <f t="shared" si="297"/>
        <v>知识亚点</v>
      </c>
      <c r="C2370" s="21" t="str">
        <f t="shared" si="298"/>
        <v>朝鲜战争</v>
      </c>
      <c r="D2370" s="21" t="str">
        <f>IFERROR(IF(I2370=1,INDEX( {"chinese","english","math","physics","chemistry","biology","politics","history","geography"},MATCH(C2370,{"语文","英语","数学","物理","化学","生物","政治","历史","地理"},0)),IF(I2370=2,INDEX(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2370,{"单项选择","阅读理解","信息匹配","完形填空","短文填空","单句填空","短文改错","单句改错","句型转换","翻译短语","翻译句子","词汇/短语及固搭","完成句子","听力"},0)),"")), "")</f>
        <v/>
      </c>
      <c r="E2370" s="21" t="str">
        <f t="shared" si="299"/>
        <v>知识点</v>
      </c>
      <c r="F2370" s="21" t="str">
        <f t="shared" si="300"/>
        <v>亚</v>
      </c>
      <c r="G2370" s="21" t="str">
        <f>INDEX( {"body","discipline","area","topic","point"},MATCH(E2370,{"知识体","知识域","知识区","知识主题","知识点"},0))</f>
        <v>point</v>
      </c>
      <c r="H2370" s="21" t="str">
        <f>INDEX( {"super","just","sub","infras"},MATCH(F2370,{"超","恰","亚","次"},0))</f>
        <v>sub</v>
      </c>
      <c r="I2370" s="21">
        <f>MATCH(E2370,{"知识体","知识域","知识区","知识主题","知识点"},0)-1</f>
        <v>4</v>
      </c>
      <c r="J2370" s="21">
        <f>MATCH(F2370,{"超","恰","亚","次"},0)-1</f>
        <v>2</v>
      </c>
      <c r="K2370" s="21" t="str">
        <f t="shared" si="301"/>
        <v>历史</v>
      </c>
      <c r="L2370" s="26" t="s">
        <v>3117</v>
      </c>
      <c r="M2370" s="23"/>
      <c r="N2370" s="23"/>
      <c r="O2370" s="24" t="str">
        <f t="shared" si="303"/>
        <v xml:space="preserve">
  - 
    name:  朝鲜战争
    title:  朝鲜战争
    description: 
    koLyro: point
    koLyri:  sub
    son: </v>
      </c>
      <c r="P2370" s="27" t="str">
        <f t="shared" si="302"/>
        <v xml:space="preserve">
              - 
                name:  朝鲜战争
                title:  朝鲜战争
                description: 
                koLyro: point
                koLyri:  sub
                son: </v>
      </c>
    </row>
    <row r="2371" spans="1:16" ht="15" customHeight="1">
      <c r="A2371" s="20">
        <f t="shared" si="296"/>
        <v>6</v>
      </c>
      <c r="B2371" s="21" t="str">
        <f t="shared" si="297"/>
        <v>知识亚点</v>
      </c>
      <c r="C2371" s="21" t="str">
        <f t="shared" si="298"/>
        <v>越南战争</v>
      </c>
      <c r="D2371" s="21" t="str">
        <f>IFERROR(IF(I2371=1,INDEX( {"chinese","english","math","physics","chemistry","biology","politics","history","geography"},MATCH(C2371,{"语文","英语","数学","物理","化学","生物","政治","历史","地理"},0)),IF(I2371=2,INDEX(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2371,{"单项选择","阅读理解","信息匹配","完形填空","短文填空","单句填空","短文改错","单句改错","句型转换","翻译短语","翻译句子","词汇/短语及固搭","完成句子","听力"},0)),"")), "")</f>
        <v/>
      </c>
      <c r="E2371" s="21" t="str">
        <f t="shared" si="299"/>
        <v>知识点</v>
      </c>
      <c r="F2371" s="21" t="str">
        <f t="shared" si="300"/>
        <v>亚</v>
      </c>
      <c r="G2371" s="21" t="str">
        <f>INDEX( {"body","discipline","area","topic","point"},MATCH(E2371,{"知识体","知识域","知识区","知识主题","知识点"},0))</f>
        <v>point</v>
      </c>
      <c r="H2371" s="21" t="str">
        <f>INDEX( {"super","just","sub","infras"},MATCH(F2371,{"超","恰","亚","次"},0))</f>
        <v>sub</v>
      </c>
      <c r="I2371" s="21">
        <f>MATCH(E2371,{"知识体","知识域","知识区","知识主题","知识点"},0)-1</f>
        <v>4</v>
      </c>
      <c r="J2371" s="21">
        <f>MATCH(F2371,{"超","恰","亚","次"},0)-1</f>
        <v>2</v>
      </c>
      <c r="K2371" s="21" t="str">
        <f t="shared" si="301"/>
        <v>历史</v>
      </c>
      <c r="L2371" s="26" t="s">
        <v>3118</v>
      </c>
      <c r="M2371" s="23"/>
      <c r="N2371" s="23"/>
      <c r="O2371" s="24" t="str">
        <f t="shared" si="303"/>
        <v xml:space="preserve">
  - 
    name:  越南战争
    title:  越南战争
    description: 
    koLyro: point
    koLyri:  sub
    son: </v>
      </c>
      <c r="P2371" s="27" t="str">
        <f t="shared" si="302"/>
        <v xml:space="preserve">
              - 
                name:  越南战争
                title:  越南战争
                description: 
                koLyro: point
                koLyri:  sub
                son: </v>
      </c>
    </row>
    <row r="2372" spans="1:16" ht="15" customHeight="1">
      <c r="A2372" s="20">
        <f t="shared" si="296"/>
        <v>6</v>
      </c>
      <c r="B2372" s="21" t="str">
        <f t="shared" si="297"/>
        <v>知识亚点</v>
      </c>
      <c r="C2372" s="21" t="str">
        <f t="shared" si="298"/>
        <v>古巴导弹危机</v>
      </c>
      <c r="D2372" s="21" t="str">
        <f>IFERROR(IF(I2372=1,INDEX( {"chinese","english","math","physics","chemistry","biology","politics","history","geography"},MATCH(C2372,{"语文","英语","数学","物理","化学","生物","政治","历史","地理"},0)),IF(I2372=2,INDEX(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2372,{"单项选择","阅读理解","信息匹配","完形填空","短文填空","单句填空","短文改错","单句改错","句型转换","翻译短语","翻译句子","词汇/短语及固搭","完成句子","听力"},0)),"")), "")</f>
        <v/>
      </c>
      <c r="E2372" s="21" t="str">
        <f t="shared" si="299"/>
        <v>知识点</v>
      </c>
      <c r="F2372" s="21" t="str">
        <f t="shared" si="300"/>
        <v>亚</v>
      </c>
      <c r="G2372" s="21" t="str">
        <f>INDEX( {"body","discipline","area","topic","point"},MATCH(E2372,{"知识体","知识域","知识区","知识主题","知识点"},0))</f>
        <v>point</v>
      </c>
      <c r="H2372" s="21" t="str">
        <f>INDEX( {"super","just","sub","infras"},MATCH(F2372,{"超","恰","亚","次"},0))</f>
        <v>sub</v>
      </c>
      <c r="I2372" s="21">
        <f>MATCH(E2372,{"知识体","知识域","知识区","知识主题","知识点"},0)-1</f>
        <v>4</v>
      </c>
      <c r="J2372" s="21">
        <f>MATCH(F2372,{"超","恰","亚","次"},0)-1</f>
        <v>2</v>
      </c>
      <c r="K2372" s="21" t="str">
        <f t="shared" si="301"/>
        <v>历史</v>
      </c>
      <c r="L2372" s="26" t="s">
        <v>3119</v>
      </c>
      <c r="M2372" s="23"/>
      <c r="N2372" s="23"/>
      <c r="O2372" s="24" t="str">
        <f t="shared" si="303"/>
        <v xml:space="preserve">
  - 
    name:  古巴导弹危机
    title:  古巴导弹危机
    description: 
    koLyro: point
    koLyri:  sub
    son: </v>
      </c>
      <c r="P2372" s="27" t="str">
        <f t="shared" si="302"/>
        <v xml:space="preserve">
              - 
                name:  古巴导弹危机
                title:  古巴导弹危机
                description: 
                koLyro: point
                koLyri:  sub
                son: </v>
      </c>
    </row>
    <row r="2373" spans="1:16" ht="15" customHeight="1">
      <c r="A2373" s="20">
        <f t="shared" ref="A2373:A2436" si="304">IFERROR(FIND("├",L2373),0)</f>
        <v>4</v>
      </c>
      <c r="B2373" s="21" t="str">
        <f t="shared" ref="B2373:B2436" si="305">MID(L2373,FIND("«",L2373)+1,FIND("»",L2373)-FIND("«",L2373)-1)</f>
        <v>知识主题</v>
      </c>
      <c r="C2373" s="21" t="str">
        <f t="shared" ref="C2373:C2436" si="306">RIGHT(L2373,LEN(L2373)-FIND("»",L2373))</f>
        <v>30 世界多极化趋势的出现</v>
      </c>
      <c r="D2373" s="21" t="str">
        <f>IFERROR(IF(I2373=1,INDEX( {"chinese","english","math","physics","chemistry","biology","politics","history","geography"},MATCH(C2373,{"语文","英语","数学","物理","化学","生物","政治","历史","地理"},0)),IF(I2373=2,INDEX(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2373,{"单项选择","阅读理解","信息匹配","完形填空","短文填空","单句填空","短文改错","单句改错","句型转换","翻译短语","翻译句子","词汇/短语及固搭","完成句子","听力"},0)),"")), "")</f>
        <v/>
      </c>
      <c r="E2373" s="21" t="str">
        <f t="shared" ref="E2373:E2436" si="307">SUBSTITUTE(SUBSTITUTE(SUBSTITUTE(SUBSTITUTE(B2373,"超",""),"恰",""),"亚",""),"次","")</f>
        <v>知识主题</v>
      </c>
      <c r="F2373" s="21" t="str">
        <f t="shared" ref="F2373:F2436" si="308">IF(IFERROR(FIND("超",B2373),-1)&gt;0,"超",  IF(IFERROR(FIND("亚",B2373),-1)&gt;0,"亚",   IF(IFERROR(FIND("次",B2373),-1)&gt;0,"次",    "恰"  )))</f>
        <v>恰</v>
      </c>
      <c r="G2373" s="21" t="str">
        <f>INDEX( {"body","discipline","area","topic","point"},MATCH(E2373,{"知识体","知识域","知识区","知识主题","知识点"},0))</f>
        <v>topic</v>
      </c>
      <c r="H2373" s="21" t="str">
        <f>INDEX( {"super","just","sub","infras"},MATCH(F2373,{"超","恰","亚","次"},0))</f>
        <v>just</v>
      </c>
      <c r="I2373" s="21">
        <f>MATCH(E2373,{"知识体","知识域","知识区","知识主题","知识点"},0)-1</f>
        <v>3</v>
      </c>
      <c r="J2373" s="21">
        <f>MATCH(F2373,{"超","恰","亚","次"},0)-1</f>
        <v>1</v>
      </c>
      <c r="K2373" s="21" t="str">
        <f t="shared" ref="K2373:K2436" si="309">IF(I2373=0,"",IF(I2373=1,C2373,K2372))</f>
        <v>历史</v>
      </c>
      <c r="L2373" s="26" t="s">
        <v>3120</v>
      </c>
      <c r="M2373" s="23"/>
      <c r="N2373" s="23"/>
      <c r="O2373" s="24" t="str">
        <f t="shared" si="303"/>
        <v xml:space="preserve">
  - 
    name:  30 世界多极化趋势的出现
    title:  30 世界多极化趋势的出现
    description: 
    koLyro: topic
    koLyri:  just
    son: </v>
      </c>
      <c r="P2373" s="27" t="str">
        <f t="shared" ref="P2373:P2436" si="310">SUBSTITUTE(O2373,CHAR(10),CHAR(10)&amp;REPT("  ",A2373))</f>
        <v xml:space="preserve">
          - 
            name:  30 世界多极化趋势的出现
            title:  30 世界多极化趋势的出现
            description: 
            koLyro: topic
            koLyri:  just
            son: </v>
      </c>
    </row>
    <row r="2374" spans="1:16" ht="15" customHeight="1">
      <c r="A2374" s="20">
        <f t="shared" si="304"/>
        <v>5</v>
      </c>
      <c r="B2374" s="21" t="str">
        <f t="shared" si="305"/>
        <v>知识点</v>
      </c>
      <c r="C2374" s="21" t="str">
        <f t="shared" si="306"/>
        <v>欧洲联合</v>
      </c>
      <c r="D2374" s="21" t="str">
        <f>IFERROR(IF(I2374=1,INDEX( {"chinese","english","math","physics","chemistry","biology","politics","history","geography"},MATCH(C2374,{"语文","英语","数学","物理","化学","生物","政治","历史","地理"},0)),IF(I2374=2,INDEX(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2374,{"单项选择","阅读理解","信息匹配","完形填空","短文填空","单句填空","短文改错","单句改错","句型转换","翻译短语","翻译句子","词汇/短语及固搭","完成句子","听力"},0)),"")), "")</f>
        <v/>
      </c>
      <c r="E2374" s="21" t="str">
        <f t="shared" si="307"/>
        <v>知识点</v>
      </c>
      <c r="F2374" s="21" t="str">
        <f t="shared" si="308"/>
        <v>恰</v>
      </c>
      <c r="G2374" s="21" t="str">
        <f>INDEX( {"body","discipline","area","topic","point"},MATCH(E2374,{"知识体","知识域","知识区","知识主题","知识点"},0))</f>
        <v>point</v>
      </c>
      <c r="H2374" s="21" t="str">
        <f>INDEX( {"super","just","sub","infras"},MATCH(F2374,{"超","恰","亚","次"},0))</f>
        <v>just</v>
      </c>
      <c r="I2374" s="21">
        <f>MATCH(E2374,{"知识体","知识域","知识区","知识主题","知识点"},0)-1</f>
        <v>4</v>
      </c>
      <c r="J2374" s="21">
        <f>MATCH(F2374,{"超","恰","亚","次"},0)-1</f>
        <v>1</v>
      </c>
      <c r="K2374" s="21" t="str">
        <f t="shared" si="309"/>
        <v>历史</v>
      </c>
      <c r="L2374" s="26" t="s">
        <v>3121</v>
      </c>
      <c r="M2374" s="23"/>
      <c r="N2374" s="23"/>
      <c r="O2374" s="24" t="str">
        <f t="shared" si="303"/>
        <v xml:space="preserve">
  - 
    name:  欧洲联合
    title:  欧洲联合
    description: 
    koLyro: point
    koLyri:  just
    son: </v>
      </c>
      <c r="P2374" s="27" t="str">
        <f t="shared" si="310"/>
        <v xml:space="preserve">
            - 
              name:  欧洲联合
              title:  欧洲联合
              description: 
              koLyro: point
              koLyri:  just
              son: </v>
      </c>
    </row>
    <row r="2375" spans="1:16" ht="15" customHeight="1">
      <c r="A2375" s="20">
        <f t="shared" si="304"/>
        <v>5</v>
      </c>
      <c r="B2375" s="21" t="str">
        <f t="shared" si="305"/>
        <v>知识点</v>
      </c>
      <c r="C2375" s="21" t="str">
        <f t="shared" si="306"/>
        <v>二战后日本成为世界第二号经济强国</v>
      </c>
      <c r="D2375" s="21" t="str">
        <f>IFERROR(IF(I2375=1,INDEX( {"chinese","english","math","physics","chemistry","biology","politics","history","geography"},MATCH(C2375,{"语文","英语","数学","物理","化学","生物","政治","历史","地理"},0)),IF(I2375=2,INDEX(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2375,{"单项选择","阅读理解","信息匹配","完形填空","短文填空","单句填空","短文改错","单句改错","句型转换","翻译短语","翻译句子","词汇/短语及固搭","完成句子","听力"},0)),"")), "")</f>
        <v/>
      </c>
      <c r="E2375" s="21" t="str">
        <f t="shared" si="307"/>
        <v>知识点</v>
      </c>
      <c r="F2375" s="21" t="str">
        <f t="shared" si="308"/>
        <v>恰</v>
      </c>
      <c r="G2375" s="21" t="str">
        <f>INDEX( {"body","discipline","area","topic","point"},MATCH(E2375,{"知识体","知识域","知识区","知识主题","知识点"},0))</f>
        <v>point</v>
      </c>
      <c r="H2375" s="21" t="str">
        <f>INDEX( {"super","just","sub","infras"},MATCH(F2375,{"超","恰","亚","次"},0))</f>
        <v>just</v>
      </c>
      <c r="I2375" s="21">
        <f>MATCH(E2375,{"知识体","知识域","知识区","知识主题","知识点"},0)-1</f>
        <v>4</v>
      </c>
      <c r="J2375" s="21">
        <f>MATCH(F2375,{"超","恰","亚","次"},0)-1</f>
        <v>1</v>
      </c>
      <c r="K2375" s="21" t="str">
        <f t="shared" si="309"/>
        <v>历史</v>
      </c>
      <c r="L2375" s="26" t="s">
        <v>3122</v>
      </c>
      <c r="M2375" s="23"/>
      <c r="N2375" s="23"/>
      <c r="O2375" s="24" t="str">
        <f t="shared" si="303"/>
        <v xml:space="preserve">
  - 
    name:  二战后日本成为世界第二号经济强国
    title:  二战后日本成为世界第二号经济强国
    description: 
    koLyro: point
    koLyri:  just
    son: </v>
      </c>
      <c r="P2375" s="27" t="str">
        <f t="shared" si="310"/>
        <v xml:space="preserve">
            - 
              name:  二战后日本成为世界第二号经济强国
              title:  二战后日本成为世界第二号经济强国
              description: 
              koLyro: point
              koLyri:  just
              son: </v>
      </c>
    </row>
    <row r="2376" spans="1:16" ht="15" customHeight="1">
      <c r="A2376" s="20">
        <f t="shared" si="304"/>
        <v>6</v>
      </c>
      <c r="B2376" s="21" t="str">
        <f t="shared" si="305"/>
        <v>知识亚点</v>
      </c>
      <c r="C2376" s="21" t="str">
        <f t="shared" si="306"/>
        <v>战后日本人经济发展的原因</v>
      </c>
      <c r="D2376" s="21" t="str">
        <f>IFERROR(IF(I2376=1,INDEX( {"chinese","english","math","physics","chemistry","biology","politics","history","geography"},MATCH(C2376,{"语文","英语","数学","物理","化学","生物","政治","历史","地理"},0)),IF(I2376=2,INDEX(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2376,{"单项选择","阅读理解","信息匹配","完形填空","短文填空","单句填空","短文改错","单句改错","句型转换","翻译短语","翻译句子","词汇/短语及固搭","完成句子","听力"},0)),"")), "")</f>
        <v/>
      </c>
      <c r="E2376" s="21" t="str">
        <f t="shared" si="307"/>
        <v>知识点</v>
      </c>
      <c r="F2376" s="21" t="str">
        <f t="shared" si="308"/>
        <v>亚</v>
      </c>
      <c r="G2376" s="21" t="str">
        <f>INDEX( {"body","discipline","area","topic","point"},MATCH(E2376,{"知识体","知识域","知识区","知识主题","知识点"},0))</f>
        <v>point</v>
      </c>
      <c r="H2376" s="21" t="str">
        <f>INDEX( {"super","just","sub","infras"},MATCH(F2376,{"超","恰","亚","次"},0))</f>
        <v>sub</v>
      </c>
      <c r="I2376" s="21">
        <f>MATCH(E2376,{"知识体","知识域","知识区","知识主题","知识点"},0)-1</f>
        <v>4</v>
      </c>
      <c r="J2376" s="21">
        <f>MATCH(F2376,{"超","恰","亚","次"},0)-1</f>
        <v>2</v>
      </c>
      <c r="K2376" s="21" t="str">
        <f t="shared" si="309"/>
        <v>历史</v>
      </c>
      <c r="L2376" s="26" t="s">
        <v>3123</v>
      </c>
      <c r="M2376" s="23"/>
      <c r="N2376" s="23"/>
      <c r="O2376" s="24" t="str">
        <f t="shared" si="303"/>
        <v xml:space="preserve">
  - 
    name:  战后日本人经济发展的原因
    title:  战后日本人经济发展的原因
    description: 
    koLyro: point
    koLyri:  sub
    son: </v>
      </c>
      <c r="P2376" s="27" t="str">
        <f t="shared" si="310"/>
        <v xml:space="preserve">
              - 
                name:  战后日本人经济发展的原因
                title:  战后日本人经济发展的原因
                description: 
                koLyro: point
                koLyri:  sub
                son: </v>
      </c>
    </row>
    <row r="2377" spans="1:16" ht="15" customHeight="1">
      <c r="A2377" s="20">
        <f t="shared" si="304"/>
        <v>5</v>
      </c>
      <c r="B2377" s="21" t="str">
        <f t="shared" si="305"/>
        <v>知识点</v>
      </c>
      <c r="C2377" s="21" t="str">
        <f t="shared" si="306"/>
        <v>不结盟运动</v>
      </c>
      <c r="D2377" s="21" t="str">
        <f>IFERROR(IF(I2377=1,INDEX( {"chinese","english","math","physics","chemistry","biology","politics","history","geography"},MATCH(C2377,{"语文","英语","数学","物理","化学","生物","政治","历史","地理"},0)),IF(I2377=2,INDEX(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2377,{"单项选择","阅读理解","信息匹配","完形填空","短文填空","单句填空","短文改错","单句改错","句型转换","翻译短语","翻译句子","词汇/短语及固搭","完成句子","听力"},0)),"")), "")</f>
        <v/>
      </c>
      <c r="E2377" s="21" t="str">
        <f t="shared" si="307"/>
        <v>知识点</v>
      </c>
      <c r="F2377" s="21" t="str">
        <f t="shared" si="308"/>
        <v>恰</v>
      </c>
      <c r="G2377" s="21" t="str">
        <f>INDEX( {"body","discipline","area","topic","point"},MATCH(E2377,{"知识体","知识域","知识区","知识主题","知识点"},0))</f>
        <v>point</v>
      </c>
      <c r="H2377" s="21" t="str">
        <f>INDEX( {"super","just","sub","infras"},MATCH(F2377,{"超","恰","亚","次"},0))</f>
        <v>just</v>
      </c>
      <c r="I2377" s="21">
        <f>MATCH(E2377,{"知识体","知识域","知识区","知识主题","知识点"},0)-1</f>
        <v>4</v>
      </c>
      <c r="J2377" s="21">
        <f>MATCH(F2377,{"超","恰","亚","次"},0)-1</f>
        <v>1</v>
      </c>
      <c r="K2377" s="21" t="str">
        <f t="shared" si="309"/>
        <v>历史</v>
      </c>
      <c r="L2377" s="26" t="s">
        <v>3124</v>
      </c>
      <c r="M2377" s="23"/>
      <c r="N2377" s="23"/>
      <c r="O2377" s="24" t="str">
        <f t="shared" si="303"/>
        <v xml:space="preserve">
  - 
    name:  不结盟运动
    title:  不结盟运动
    description: 
    koLyro: point
    koLyri:  just
    son: </v>
      </c>
      <c r="P2377" s="27" t="str">
        <f t="shared" si="310"/>
        <v xml:space="preserve">
            - 
              name:  不结盟运动
              title:  不结盟运动
              description: 
              koLyro: point
              koLyri:  just
              son: </v>
      </c>
    </row>
    <row r="2378" spans="1:16" ht="15" customHeight="1">
      <c r="A2378" s="20">
        <f t="shared" si="304"/>
        <v>6</v>
      </c>
      <c r="B2378" s="21" t="str">
        <f t="shared" si="305"/>
        <v>知识亚点</v>
      </c>
      <c r="C2378" s="21" t="str">
        <f t="shared" si="306"/>
        <v>不结盟运动的宗旨</v>
      </c>
      <c r="D2378" s="21" t="str">
        <f>IFERROR(IF(I2378=1,INDEX( {"chinese","english","math","physics","chemistry","biology","politics","history","geography"},MATCH(C2378,{"语文","英语","数学","物理","化学","生物","政治","历史","地理"},0)),IF(I2378=2,INDEX(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2378,{"单项选择","阅读理解","信息匹配","完形填空","短文填空","单句填空","短文改错","单句改错","句型转换","翻译短语","翻译句子","词汇/短语及固搭","完成句子","听力"},0)),"")), "")</f>
        <v/>
      </c>
      <c r="E2378" s="21" t="str">
        <f t="shared" si="307"/>
        <v>知识点</v>
      </c>
      <c r="F2378" s="21" t="str">
        <f t="shared" si="308"/>
        <v>亚</v>
      </c>
      <c r="G2378" s="21" t="str">
        <f>INDEX( {"body","discipline","area","topic","point"},MATCH(E2378,{"知识体","知识域","知识区","知识主题","知识点"},0))</f>
        <v>point</v>
      </c>
      <c r="H2378" s="21" t="str">
        <f>INDEX( {"super","just","sub","infras"},MATCH(F2378,{"超","恰","亚","次"},0))</f>
        <v>sub</v>
      </c>
      <c r="I2378" s="21">
        <f>MATCH(E2378,{"知识体","知识域","知识区","知识主题","知识点"},0)-1</f>
        <v>4</v>
      </c>
      <c r="J2378" s="21">
        <f>MATCH(F2378,{"超","恰","亚","次"},0)-1</f>
        <v>2</v>
      </c>
      <c r="K2378" s="21" t="str">
        <f t="shared" si="309"/>
        <v>历史</v>
      </c>
      <c r="L2378" s="26" t="s">
        <v>3125</v>
      </c>
      <c r="M2378" s="23"/>
      <c r="N2378" s="23"/>
      <c r="O2378" s="24" t="str">
        <f t="shared" si="303"/>
        <v xml:space="preserve">
  - 
    name:  不结盟运动的宗旨
    title:  不结盟运动的宗旨
    description: 
    koLyro: point
    koLyri:  sub
    son: </v>
      </c>
      <c r="P2378" s="27" t="str">
        <f t="shared" si="310"/>
        <v xml:space="preserve">
              - 
                name:  不结盟运动的宗旨
                title:  不结盟运动的宗旨
                description: 
                koLyro: point
                koLyri:  sub
                son: </v>
      </c>
    </row>
    <row r="2379" spans="1:16" ht="15" customHeight="1">
      <c r="A2379" s="20">
        <f t="shared" si="304"/>
        <v>6</v>
      </c>
      <c r="B2379" s="21" t="str">
        <f t="shared" si="305"/>
        <v>知识亚点</v>
      </c>
      <c r="C2379" s="21" t="str">
        <f t="shared" si="306"/>
        <v>中国与不结盟运动的关系</v>
      </c>
      <c r="D2379" s="21" t="str">
        <f>IFERROR(IF(I2379=1,INDEX( {"chinese","english","math","physics","chemistry","biology","politics","history","geography"},MATCH(C2379,{"语文","英语","数学","物理","化学","生物","政治","历史","地理"},0)),IF(I2379=2,INDEX(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2379,{"单项选择","阅读理解","信息匹配","完形填空","短文填空","单句填空","短文改错","单句改错","句型转换","翻译短语","翻译句子","词汇/短语及固搭","完成句子","听力"},0)),"")), "")</f>
        <v/>
      </c>
      <c r="E2379" s="21" t="str">
        <f t="shared" si="307"/>
        <v>知识点</v>
      </c>
      <c r="F2379" s="21" t="str">
        <f t="shared" si="308"/>
        <v>亚</v>
      </c>
      <c r="G2379" s="21" t="str">
        <f>INDEX( {"body","discipline","area","topic","point"},MATCH(E2379,{"知识体","知识域","知识区","知识主题","知识点"},0))</f>
        <v>point</v>
      </c>
      <c r="H2379" s="21" t="str">
        <f>INDEX( {"super","just","sub","infras"},MATCH(F2379,{"超","恰","亚","次"},0))</f>
        <v>sub</v>
      </c>
      <c r="I2379" s="21">
        <f>MATCH(E2379,{"知识体","知识域","知识区","知识主题","知识点"},0)-1</f>
        <v>4</v>
      </c>
      <c r="J2379" s="21">
        <f>MATCH(F2379,{"超","恰","亚","次"},0)-1</f>
        <v>2</v>
      </c>
      <c r="K2379" s="21" t="str">
        <f t="shared" si="309"/>
        <v>历史</v>
      </c>
      <c r="L2379" s="26" t="s">
        <v>3126</v>
      </c>
      <c r="M2379" s="23"/>
      <c r="N2379" s="23"/>
      <c r="O2379" s="24" t="str">
        <f t="shared" si="303"/>
        <v xml:space="preserve">
  - 
    name:  中国与不结盟运动的关系
    title:  中国与不结盟运动的关系
    description: 
    koLyro: point
    koLyri:  sub
    son: </v>
      </c>
      <c r="P2379" s="27" t="str">
        <f t="shared" si="310"/>
        <v xml:space="preserve">
              - 
                name:  中国与不结盟运动的关系
                title:  中国与不结盟运动的关系
                description: 
                koLyro: point
                koLyri:  sub
                son: </v>
      </c>
    </row>
    <row r="2380" spans="1:16" ht="15" customHeight="1">
      <c r="A2380" s="20">
        <f t="shared" si="304"/>
        <v>6</v>
      </c>
      <c r="B2380" s="21" t="str">
        <f t="shared" si="305"/>
        <v>知识亚点</v>
      </c>
      <c r="C2380" s="21" t="str">
        <f t="shared" si="306"/>
        <v>不结盟运动的影响</v>
      </c>
      <c r="D2380" s="21" t="str">
        <f>IFERROR(IF(I2380=1,INDEX( {"chinese","english","math","physics","chemistry","biology","politics","history","geography"},MATCH(C2380,{"语文","英语","数学","物理","化学","生物","政治","历史","地理"},0)),IF(I2380=2,INDEX(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2380,{"单项选择","阅读理解","信息匹配","完形填空","短文填空","单句填空","短文改错","单句改错","句型转换","翻译短语","翻译句子","词汇/短语及固搭","完成句子","听力"},0)),"")), "")</f>
        <v/>
      </c>
      <c r="E2380" s="21" t="str">
        <f t="shared" si="307"/>
        <v>知识点</v>
      </c>
      <c r="F2380" s="21" t="str">
        <f t="shared" si="308"/>
        <v>亚</v>
      </c>
      <c r="G2380" s="21" t="str">
        <f>INDEX( {"body","discipline","area","topic","point"},MATCH(E2380,{"知识体","知识域","知识区","知识主题","知识点"},0))</f>
        <v>point</v>
      </c>
      <c r="H2380" s="21" t="str">
        <f>INDEX( {"super","just","sub","infras"},MATCH(F2380,{"超","恰","亚","次"},0))</f>
        <v>sub</v>
      </c>
      <c r="I2380" s="21">
        <f>MATCH(E2380,{"知识体","知识域","知识区","知识主题","知识点"},0)-1</f>
        <v>4</v>
      </c>
      <c r="J2380" s="21">
        <f>MATCH(F2380,{"超","恰","亚","次"},0)-1</f>
        <v>2</v>
      </c>
      <c r="K2380" s="21" t="str">
        <f t="shared" si="309"/>
        <v>历史</v>
      </c>
      <c r="L2380" s="26" t="s">
        <v>3127</v>
      </c>
      <c r="M2380" s="23"/>
      <c r="N2380" s="23"/>
      <c r="O2380" s="24" t="str">
        <f t="shared" si="303"/>
        <v xml:space="preserve">
  - 
    name:  不结盟运动的影响
    title:  不结盟运动的影响
    description: 
    koLyro: point
    koLyri:  sub
    son: </v>
      </c>
      <c r="P2380" s="27" t="str">
        <f t="shared" si="310"/>
        <v xml:space="preserve">
              - 
                name:  不结盟运动的影响
                title:  不结盟运动的影响
                description: 
                koLyro: point
                koLyri:  sub
                son: </v>
      </c>
    </row>
    <row r="2381" spans="1:16" ht="15" customHeight="1">
      <c r="A2381" s="20">
        <f t="shared" si="304"/>
        <v>5</v>
      </c>
      <c r="B2381" s="21" t="str">
        <f t="shared" si="305"/>
        <v>知识点</v>
      </c>
      <c r="C2381" s="21" t="str">
        <f t="shared" si="306"/>
        <v>中国成为世界第三经济体</v>
      </c>
      <c r="D2381" s="21" t="str">
        <f>IFERROR(IF(I2381=1,INDEX( {"chinese","english","math","physics","chemistry","biology","politics","history","geography"},MATCH(C2381,{"语文","英语","数学","物理","化学","生物","政治","历史","地理"},0)),IF(I2381=2,INDEX(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2381,{"单项选择","阅读理解","信息匹配","完形填空","短文填空","单句填空","短文改错","单句改错","句型转换","翻译短语","翻译句子","词汇/短语及固搭","完成句子","听力"},0)),"")), "")</f>
        <v/>
      </c>
      <c r="E2381" s="21" t="str">
        <f t="shared" si="307"/>
        <v>知识点</v>
      </c>
      <c r="F2381" s="21" t="str">
        <f t="shared" si="308"/>
        <v>恰</v>
      </c>
      <c r="G2381" s="21" t="str">
        <f>INDEX( {"body","discipline","area","topic","point"},MATCH(E2381,{"知识体","知识域","知识区","知识主题","知识点"},0))</f>
        <v>point</v>
      </c>
      <c r="H2381" s="21" t="str">
        <f>INDEX( {"super","just","sub","infras"},MATCH(F2381,{"超","恰","亚","次"},0))</f>
        <v>just</v>
      </c>
      <c r="I2381" s="21">
        <f>MATCH(E2381,{"知识体","知识域","知识区","知识主题","知识点"},0)-1</f>
        <v>4</v>
      </c>
      <c r="J2381" s="21">
        <f>MATCH(F2381,{"超","恰","亚","次"},0)-1</f>
        <v>1</v>
      </c>
      <c r="K2381" s="21" t="str">
        <f t="shared" si="309"/>
        <v>历史</v>
      </c>
      <c r="L2381" s="26" t="s">
        <v>3128</v>
      </c>
      <c r="M2381" s="23"/>
      <c r="N2381" s="23"/>
      <c r="O2381" s="24" t="str">
        <f t="shared" si="303"/>
        <v xml:space="preserve">
  - 
    name:  中国成为世界第三经济体
    title:  中国成为世界第三经济体
    description: 
    koLyro: point
    koLyri:  just
    son: </v>
      </c>
      <c r="P2381" s="27" t="str">
        <f t="shared" si="310"/>
        <v xml:space="preserve">
            - 
              name:  中国成为世界第三经济体
              title:  中国成为世界第三经济体
              description: 
              koLyro: point
              koLyri:  just
              son: </v>
      </c>
    </row>
    <row r="2382" spans="1:16" ht="15" customHeight="1">
      <c r="A2382" s="20">
        <f t="shared" si="304"/>
        <v>4</v>
      </c>
      <c r="B2382" s="21" t="str">
        <f t="shared" si="305"/>
        <v>知识主题</v>
      </c>
      <c r="C2382" s="21" t="str">
        <f t="shared" si="306"/>
        <v>31 世纪之交的世界格局</v>
      </c>
      <c r="D2382" s="21" t="str">
        <f>IFERROR(IF(I2382=1,INDEX( {"chinese","english","math","physics","chemistry","biology","politics","history","geography"},MATCH(C2382,{"语文","英语","数学","物理","化学","生物","政治","历史","地理"},0)),IF(I2382=2,INDEX(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2382,{"单项选择","阅读理解","信息匹配","完形填空","短文填空","单句填空","短文改错","单句改错","句型转换","翻译短语","翻译句子","词汇/短语及固搭","完成句子","听力"},0)),"")), "")</f>
        <v/>
      </c>
      <c r="E2382" s="21" t="str">
        <f t="shared" si="307"/>
        <v>知识主题</v>
      </c>
      <c r="F2382" s="21" t="str">
        <f t="shared" si="308"/>
        <v>恰</v>
      </c>
      <c r="G2382" s="21" t="str">
        <f>INDEX( {"body","discipline","area","topic","point"},MATCH(E2382,{"知识体","知识域","知识区","知识主题","知识点"},0))</f>
        <v>topic</v>
      </c>
      <c r="H2382" s="21" t="str">
        <f>INDEX( {"super","just","sub","infras"},MATCH(F2382,{"超","恰","亚","次"},0))</f>
        <v>just</v>
      </c>
      <c r="I2382" s="21">
        <f>MATCH(E2382,{"知识体","知识域","知识区","知识主题","知识点"},0)-1</f>
        <v>3</v>
      </c>
      <c r="J2382" s="21">
        <f>MATCH(F2382,{"超","恰","亚","次"},0)-1</f>
        <v>1</v>
      </c>
      <c r="K2382" s="21" t="str">
        <f t="shared" si="309"/>
        <v>历史</v>
      </c>
      <c r="L2382" s="26" t="s">
        <v>3129</v>
      </c>
      <c r="M2382" s="23"/>
      <c r="N2382" s="23"/>
      <c r="O2382" s="24" t="str">
        <f t="shared" si="303"/>
        <v xml:space="preserve">
  - 
    name:  31 世纪之交的世界格局
    title:  31 世纪之交的世界格局
    description: 
    koLyro: topic
    koLyri:  just
    son: </v>
      </c>
      <c r="P2382" s="27" t="str">
        <f t="shared" si="310"/>
        <v xml:space="preserve">
          - 
            name:  31 世纪之交的世界格局
            title:  31 世纪之交的世界格局
            description: 
            koLyro: topic
            koLyri:  just
            son: </v>
      </c>
    </row>
    <row r="2383" spans="1:16" ht="15" customHeight="1">
      <c r="A2383" s="20">
        <f t="shared" si="304"/>
        <v>5</v>
      </c>
      <c r="B2383" s="21" t="str">
        <f t="shared" si="305"/>
        <v>知识点</v>
      </c>
      <c r="C2383" s="21" t="str">
        <f t="shared" si="306"/>
        <v>东欧剧变</v>
      </c>
      <c r="D2383" s="21" t="str">
        <f>IFERROR(IF(I2383=1,INDEX( {"chinese","english","math","physics","chemistry","biology","politics","history","geography"},MATCH(C2383,{"语文","英语","数学","物理","化学","生物","政治","历史","地理"},0)),IF(I2383=2,INDEX(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2383,{"单项选择","阅读理解","信息匹配","完形填空","短文填空","单句填空","短文改错","单句改错","句型转换","翻译短语","翻译句子","词汇/短语及固搭","完成句子","听力"},0)),"")), "")</f>
        <v/>
      </c>
      <c r="E2383" s="21" t="str">
        <f t="shared" si="307"/>
        <v>知识点</v>
      </c>
      <c r="F2383" s="21" t="str">
        <f t="shared" si="308"/>
        <v>恰</v>
      </c>
      <c r="G2383" s="21" t="str">
        <f>INDEX( {"body","discipline","area","topic","point"},MATCH(E2383,{"知识体","知识域","知识区","知识主题","知识点"},0))</f>
        <v>point</v>
      </c>
      <c r="H2383" s="21" t="str">
        <f>INDEX( {"super","just","sub","infras"},MATCH(F2383,{"超","恰","亚","次"},0))</f>
        <v>just</v>
      </c>
      <c r="I2383" s="21">
        <f>MATCH(E2383,{"知识体","知识域","知识区","知识主题","知识点"},0)-1</f>
        <v>4</v>
      </c>
      <c r="J2383" s="21">
        <f>MATCH(F2383,{"超","恰","亚","次"},0)-1</f>
        <v>1</v>
      </c>
      <c r="K2383" s="21" t="str">
        <f t="shared" si="309"/>
        <v>历史</v>
      </c>
      <c r="L2383" s="26" t="s">
        <v>3130</v>
      </c>
      <c r="M2383" s="23"/>
      <c r="N2383" s="23"/>
      <c r="O2383" s="24" t="str">
        <f t="shared" si="303"/>
        <v xml:space="preserve">
  - 
    name:  东欧剧变
    title:  东欧剧变
    description: 
    koLyro: point
    koLyri:  just
    son: </v>
      </c>
      <c r="P2383" s="27" t="str">
        <f t="shared" si="310"/>
        <v xml:space="preserve">
            - 
              name:  东欧剧变
              title:  东欧剧变
              description: 
              koLyro: point
              koLyri:  just
              son: </v>
      </c>
    </row>
    <row r="2384" spans="1:16" ht="15" customHeight="1">
      <c r="A2384" s="20">
        <f t="shared" si="304"/>
        <v>5</v>
      </c>
      <c r="B2384" s="21" t="str">
        <f t="shared" si="305"/>
        <v>知识点</v>
      </c>
      <c r="C2384" s="21" t="str">
        <f t="shared" si="306"/>
        <v>苏联解体</v>
      </c>
      <c r="D2384" s="21" t="str">
        <f>IFERROR(IF(I2384=1,INDEX( {"chinese","english","math","physics","chemistry","biology","politics","history","geography"},MATCH(C2384,{"语文","英语","数学","物理","化学","生物","政治","历史","地理"},0)),IF(I2384=2,INDEX(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2384,{"单项选择","阅读理解","信息匹配","完形填空","短文填空","单句填空","短文改错","单句改错","句型转换","翻译短语","翻译句子","词汇/短语及固搭","完成句子","听力"},0)),"")), "")</f>
        <v/>
      </c>
      <c r="E2384" s="21" t="str">
        <f t="shared" si="307"/>
        <v>知识点</v>
      </c>
      <c r="F2384" s="21" t="str">
        <f t="shared" si="308"/>
        <v>恰</v>
      </c>
      <c r="G2384" s="21" t="str">
        <f>INDEX( {"body","discipline","area","topic","point"},MATCH(E2384,{"知识体","知识域","知识区","知识主题","知识点"},0))</f>
        <v>point</v>
      </c>
      <c r="H2384" s="21" t="str">
        <f>INDEX( {"super","just","sub","infras"},MATCH(F2384,{"超","恰","亚","次"},0))</f>
        <v>just</v>
      </c>
      <c r="I2384" s="21">
        <f>MATCH(E2384,{"知识体","知识域","知识区","知识主题","知识点"},0)-1</f>
        <v>4</v>
      </c>
      <c r="J2384" s="21">
        <f>MATCH(F2384,{"超","恰","亚","次"},0)-1</f>
        <v>1</v>
      </c>
      <c r="K2384" s="21" t="str">
        <f t="shared" si="309"/>
        <v>历史</v>
      </c>
      <c r="L2384" s="26" t="s">
        <v>3131</v>
      </c>
      <c r="M2384" s="23"/>
      <c r="N2384" s="23"/>
      <c r="O2384" s="24" t="str">
        <f t="shared" si="303"/>
        <v xml:space="preserve">
  - 
    name:  苏联解体
    title:  苏联解体
    description: 
    koLyro: point
    koLyri:  just
    son: </v>
      </c>
      <c r="P2384" s="27" t="str">
        <f t="shared" si="310"/>
        <v xml:space="preserve">
            - 
              name:  苏联解体
              title:  苏联解体
              description: 
              koLyro: point
              koLyri:  just
              son: </v>
      </c>
    </row>
    <row r="2385" spans="1:16" ht="15" customHeight="1">
      <c r="A2385" s="20">
        <f t="shared" si="304"/>
        <v>5</v>
      </c>
      <c r="B2385" s="21" t="str">
        <f t="shared" si="305"/>
        <v>知识点</v>
      </c>
      <c r="C2385" s="21" t="str">
        <f t="shared" si="306"/>
        <v>阿以冲突</v>
      </c>
      <c r="D2385" s="21" t="str">
        <f>IFERROR(IF(I2385=1,INDEX( {"chinese","english","math","physics","chemistry","biology","politics","history","geography"},MATCH(C2385,{"语文","英语","数学","物理","化学","生物","政治","历史","地理"},0)),IF(I2385=2,INDEX(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2385,{"单项选择","阅读理解","信息匹配","完形填空","短文填空","单句填空","短文改错","单句改错","句型转换","翻译短语","翻译句子","词汇/短语及固搭","完成句子","听力"},0)),"")), "")</f>
        <v/>
      </c>
      <c r="E2385" s="21" t="str">
        <f t="shared" si="307"/>
        <v>知识点</v>
      </c>
      <c r="F2385" s="21" t="str">
        <f t="shared" si="308"/>
        <v>恰</v>
      </c>
      <c r="G2385" s="21" t="str">
        <f>INDEX( {"body","discipline","area","topic","point"},MATCH(E2385,{"知识体","知识域","知识区","知识主题","知识点"},0))</f>
        <v>point</v>
      </c>
      <c r="H2385" s="21" t="str">
        <f>INDEX( {"super","just","sub","infras"},MATCH(F2385,{"超","恰","亚","次"},0))</f>
        <v>just</v>
      </c>
      <c r="I2385" s="21">
        <f>MATCH(E2385,{"知识体","知识域","知识区","知识主题","知识点"},0)-1</f>
        <v>4</v>
      </c>
      <c r="J2385" s="21">
        <f>MATCH(F2385,{"超","恰","亚","次"},0)-1</f>
        <v>1</v>
      </c>
      <c r="K2385" s="21" t="str">
        <f t="shared" si="309"/>
        <v>历史</v>
      </c>
      <c r="L2385" s="26" t="s">
        <v>3132</v>
      </c>
      <c r="M2385" s="23"/>
      <c r="N2385" s="23"/>
      <c r="O2385" s="24" t="str">
        <f t="shared" si="303"/>
        <v xml:space="preserve">
  - 
    name:  阿以冲突
    title:  阿以冲突
    description: 
    koLyro: point
    koLyri:  just
    son: </v>
      </c>
      <c r="P2385" s="27" t="str">
        <f t="shared" si="310"/>
        <v xml:space="preserve">
            - 
              name:  阿以冲突
              title:  阿以冲突
              description: 
              koLyro: point
              koLyri:  just
              son: </v>
      </c>
    </row>
    <row r="2386" spans="1:16" ht="15" customHeight="1">
      <c r="A2386" s="20">
        <f t="shared" si="304"/>
        <v>5</v>
      </c>
      <c r="B2386" s="21" t="str">
        <f t="shared" si="305"/>
        <v>知识点</v>
      </c>
      <c r="C2386" s="21" t="str">
        <f t="shared" si="306"/>
        <v>科索沃危机</v>
      </c>
      <c r="D2386" s="21" t="str">
        <f>IFERROR(IF(I2386=1,INDEX( {"chinese","english","math","physics","chemistry","biology","politics","history","geography"},MATCH(C2386,{"语文","英语","数学","物理","化学","生物","政治","历史","地理"},0)),IF(I2386=2,INDEX(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2386,{"单项选择","阅读理解","信息匹配","完形填空","短文填空","单句填空","短文改错","单句改错","句型转换","翻译短语","翻译句子","词汇/短语及固搭","完成句子","听力"},0)),"")), "")</f>
        <v/>
      </c>
      <c r="E2386" s="21" t="str">
        <f t="shared" si="307"/>
        <v>知识点</v>
      </c>
      <c r="F2386" s="21" t="str">
        <f t="shared" si="308"/>
        <v>恰</v>
      </c>
      <c r="G2386" s="21" t="str">
        <f>INDEX( {"body","discipline","area","topic","point"},MATCH(E2386,{"知识体","知识域","知识区","知识主题","知识点"},0))</f>
        <v>point</v>
      </c>
      <c r="H2386" s="21" t="str">
        <f>INDEX( {"super","just","sub","infras"},MATCH(F2386,{"超","恰","亚","次"},0))</f>
        <v>just</v>
      </c>
      <c r="I2386" s="21">
        <f>MATCH(E2386,{"知识体","知识域","知识区","知识主题","知识点"},0)-1</f>
        <v>4</v>
      </c>
      <c r="J2386" s="21">
        <f>MATCH(F2386,{"超","恰","亚","次"},0)-1</f>
        <v>1</v>
      </c>
      <c r="K2386" s="21" t="str">
        <f t="shared" si="309"/>
        <v>历史</v>
      </c>
      <c r="L2386" s="26" t="s">
        <v>3133</v>
      </c>
      <c r="M2386" s="23"/>
      <c r="N2386" s="23"/>
      <c r="O2386" s="24" t="str">
        <f t="shared" si="303"/>
        <v xml:space="preserve">
  - 
    name:  科索沃危机
    title:  科索沃危机
    description: 
    koLyro: point
    koLyri:  just
    son: </v>
      </c>
      <c r="P2386" s="27" t="str">
        <f t="shared" si="310"/>
        <v xml:space="preserve">
            - 
              name:  科索沃危机
              title:  科索沃危机
              description: 
              koLyro: point
              koLyri:  just
              son: </v>
      </c>
    </row>
    <row r="2387" spans="1:16" ht="15" customHeight="1">
      <c r="A2387" s="20">
        <f t="shared" si="304"/>
        <v>5</v>
      </c>
      <c r="B2387" s="21" t="str">
        <f t="shared" si="305"/>
        <v>知识点</v>
      </c>
      <c r="C2387" s="21" t="str">
        <f t="shared" si="306"/>
        <v>欧盟</v>
      </c>
      <c r="D2387" s="21" t="str">
        <f>IFERROR(IF(I2387=1,INDEX( {"chinese","english","math","physics","chemistry","biology","politics","history","geography"},MATCH(C2387,{"语文","英语","数学","物理","化学","生物","政治","历史","地理"},0)),IF(I2387=2,INDEX(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2387,{"单项选择","阅读理解","信息匹配","完形填空","短文填空","单句填空","短文改错","单句改错","句型转换","翻译短语","翻译句子","词汇/短语及固搭","完成句子","听力"},0)),"")), "")</f>
        <v/>
      </c>
      <c r="E2387" s="21" t="str">
        <f t="shared" si="307"/>
        <v>知识点</v>
      </c>
      <c r="F2387" s="21" t="str">
        <f t="shared" si="308"/>
        <v>恰</v>
      </c>
      <c r="G2387" s="21" t="str">
        <f>INDEX( {"body","discipline","area","topic","point"},MATCH(E2387,{"知识体","知识域","知识区","知识主题","知识点"},0))</f>
        <v>point</v>
      </c>
      <c r="H2387" s="21" t="str">
        <f>INDEX( {"super","just","sub","infras"},MATCH(F2387,{"超","恰","亚","次"},0))</f>
        <v>just</v>
      </c>
      <c r="I2387" s="21">
        <f>MATCH(E2387,{"知识体","知识域","知识区","知识主题","知识点"},0)-1</f>
        <v>4</v>
      </c>
      <c r="J2387" s="21">
        <f>MATCH(F2387,{"超","恰","亚","次"},0)-1</f>
        <v>1</v>
      </c>
      <c r="K2387" s="21" t="str">
        <f t="shared" si="309"/>
        <v>历史</v>
      </c>
      <c r="L2387" s="26" t="s">
        <v>3134</v>
      </c>
      <c r="M2387" s="23"/>
      <c r="N2387" s="23"/>
      <c r="O2387" s="24" t="str">
        <f t="shared" si="303"/>
        <v xml:space="preserve">
  - 
    name:  欧盟
    title:  欧盟
    description: 
    koLyro: point
    koLyri:  just
    son: </v>
      </c>
      <c r="P2387" s="27" t="str">
        <f t="shared" si="310"/>
        <v xml:space="preserve">
            - 
              name:  欧盟
              title:  欧盟
              description: 
              koLyro: point
              koLyri:  just
              son: </v>
      </c>
    </row>
    <row r="2388" spans="1:16" ht="15" customHeight="1">
      <c r="A2388" s="20">
        <f t="shared" si="304"/>
        <v>5</v>
      </c>
      <c r="B2388" s="21" t="str">
        <f t="shared" si="305"/>
        <v>知识点</v>
      </c>
      <c r="C2388" s="21" t="str">
        <f t="shared" si="306"/>
        <v>欧元</v>
      </c>
      <c r="D2388" s="21" t="str">
        <f>IFERROR(IF(I2388=1,INDEX( {"chinese","english","math","physics","chemistry","biology","politics","history","geography"},MATCH(C2388,{"语文","英语","数学","物理","化学","生物","政治","历史","地理"},0)),IF(I2388=2,INDEX(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2388,{"单项选择","阅读理解","信息匹配","完形填空","短文填空","单句填空","短文改错","单句改错","句型转换","翻译短语","翻译句子","词汇/短语及固搭","完成句子","听力"},0)),"")), "")</f>
        <v/>
      </c>
      <c r="E2388" s="21" t="str">
        <f t="shared" si="307"/>
        <v>知识点</v>
      </c>
      <c r="F2388" s="21" t="str">
        <f t="shared" si="308"/>
        <v>恰</v>
      </c>
      <c r="G2388" s="21" t="str">
        <f>INDEX( {"body","discipline","area","topic","point"},MATCH(E2388,{"知识体","知识域","知识区","知识主题","知识点"},0))</f>
        <v>point</v>
      </c>
      <c r="H2388" s="21" t="str">
        <f>INDEX( {"super","just","sub","infras"},MATCH(F2388,{"超","恰","亚","次"},0))</f>
        <v>just</v>
      </c>
      <c r="I2388" s="21">
        <f>MATCH(E2388,{"知识体","知识域","知识区","知识主题","知识点"},0)-1</f>
        <v>4</v>
      </c>
      <c r="J2388" s="21">
        <f>MATCH(F2388,{"超","恰","亚","次"},0)-1</f>
        <v>1</v>
      </c>
      <c r="K2388" s="21" t="str">
        <f t="shared" si="309"/>
        <v>历史</v>
      </c>
      <c r="L2388" s="26" t="s">
        <v>3135</v>
      </c>
      <c r="M2388" s="23"/>
      <c r="N2388" s="23"/>
      <c r="O2388" s="24" t="str">
        <f t="shared" si="303"/>
        <v xml:space="preserve">
  - 
    name:  欧元
    title:  欧元
    description: 
    koLyro: point
    koLyri:  just
    son: </v>
      </c>
      <c r="P2388" s="27" t="str">
        <f t="shared" si="310"/>
        <v xml:space="preserve">
            - 
              name:  欧元
              title:  欧元
              description: 
              koLyro: point
              koLyri:  just
              son: </v>
      </c>
    </row>
    <row r="2389" spans="1:16" ht="15" customHeight="1">
      <c r="A2389" s="20">
        <f t="shared" si="304"/>
        <v>5</v>
      </c>
      <c r="B2389" s="21" t="str">
        <f t="shared" si="305"/>
        <v>知识点</v>
      </c>
      <c r="C2389" s="21" t="str">
        <f t="shared" si="306"/>
        <v>叶利钦政府的对外政策</v>
      </c>
      <c r="D2389" s="21" t="str">
        <f>IFERROR(IF(I2389=1,INDEX( {"chinese","english","math","physics","chemistry","biology","politics","history","geography"},MATCH(C2389,{"语文","英语","数学","物理","化学","生物","政治","历史","地理"},0)),IF(I2389=2,INDEX(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2389,{"单项选择","阅读理解","信息匹配","完形填空","短文填空","单句填空","短文改错","单句改错","句型转换","翻译短语","翻译句子","词汇/短语及固搭","完成句子","听力"},0)),"")), "")</f>
        <v/>
      </c>
      <c r="E2389" s="21" t="str">
        <f t="shared" si="307"/>
        <v>知识点</v>
      </c>
      <c r="F2389" s="21" t="str">
        <f t="shared" si="308"/>
        <v>恰</v>
      </c>
      <c r="G2389" s="21" t="str">
        <f>INDEX( {"body","discipline","area","topic","point"},MATCH(E2389,{"知识体","知识域","知识区","知识主题","知识点"},0))</f>
        <v>point</v>
      </c>
      <c r="H2389" s="21" t="str">
        <f>INDEX( {"super","just","sub","infras"},MATCH(F2389,{"超","恰","亚","次"},0))</f>
        <v>just</v>
      </c>
      <c r="I2389" s="21">
        <f>MATCH(E2389,{"知识体","知识域","知识区","知识主题","知识点"},0)-1</f>
        <v>4</v>
      </c>
      <c r="J2389" s="21">
        <f>MATCH(F2389,{"超","恰","亚","次"},0)-1</f>
        <v>1</v>
      </c>
      <c r="K2389" s="21" t="str">
        <f t="shared" si="309"/>
        <v>历史</v>
      </c>
      <c r="L2389" s="26" t="s">
        <v>3136</v>
      </c>
      <c r="M2389" s="23"/>
      <c r="N2389" s="23"/>
      <c r="O2389" s="24" t="str">
        <f t="shared" si="303"/>
        <v xml:space="preserve">
  - 
    name:  叶利钦政府的对外政策
    title:  叶利钦政府的对外政策
    description: 
    koLyro: point
    koLyri:  just
    son: </v>
      </c>
      <c r="P2389" s="27" t="str">
        <f t="shared" si="310"/>
        <v xml:space="preserve">
            - 
              name:  叶利钦政府的对外政策
              title:  叶利钦政府的对外政策
              description: 
              koLyro: point
              koLyri:  just
              son: </v>
      </c>
    </row>
    <row r="2390" spans="1:16" ht="15" customHeight="1">
      <c r="A2390" s="20">
        <f t="shared" si="304"/>
        <v>5</v>
      </c>
      <c r="B2390" s="21" t="str">
        <f t="shared" si="305"/>
        <v>知识点</v>
      </c>
      <c r="C2390" s="21" t="str">
        <f t="shared" si="306"/>
        <v>普京的务实政策</v>
      </c>
      <c r="D2390" s="21" t="str">
        <f>IFERROR(IF(I2390=1,INDEX( {"chinese","english","math","physics","chemistry","biology","politics","history","geography"},MATCH(C2390,{"语文","英语","数学","物理","化学","生物","政治","历史","地理"},0)),IF(I2390=2,INDEX(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2390,{"单项选择","阅读理解","信息匹配","完形填空","短文填空","单句填空","短文改错","单句改错","句型转换","翻译短语","翻译句子","词汇/短语及固搭","完成句子","听力"},0)),"")), "")</f>
        <v/>
      </c>
      <c r="E2390" s="21" t="str">
        <f t="shared" si="307"/>
        <v>知识点</v>
      </c>
      <c r="F2390" s="21" t="str">
        <f t="shared" si="308"/>
        <v>恰</v>
      </c>
      <c r="G2390" s="21" t="str">
        <f>INDEX( {"body","discipline","area","topic","point"},MATCH(E2390,{"知识体","知识域","知识区","知识主题","知识点"},0))</f>
        <v>point</v>
      </c>
      <c r="H2390" s="21" t="str">
        <f>INDEX( {"super","just","sub","infras"},MATCH(F2390,{"超","恰","亚","次"},0))</f>
        <v>just</v>
      </c>
      <c r="I2390" s="21">
        <f>MATCH(E2390,{"知识体","知识域","知识区","知识主题","知识点"},0)-1</f>
        <v>4</v>
      </c>
      <c r="J2390" s="21">
        <f>MATCH(F2390,{"超","恰","亚","次"},0)-1</f>
        <v>1</v>
      </c>
      <c r="K2390" s="21" t="str">
        <f t="shared" si="309"/>
        <v>历史</v>
      </c>
      <c r="L2390" s="26" t="s">
        <v>3137</v>
      </c>
      <c r="M2390" s="23"/>
      <c r="N2390" s="23"/>
      <c r="O2390" s="24" t="str">
        <f t="shared" si="303"/>
        <v xml:space="preserve">
  - 
    name:  普京的务实政策
    title:  普京的务实政策
    description: 
    koLyro: point
    koLyri:  just
    son: </v>
      </c>
      <c r="P2390" s="27" t="str">
        <f t="shared" si="310"/>
        <v xml:space="preserve">
            - 
              name:  普京的务实政策
              title:  普京的务实政策
              description: 
              koLyro: point
              koLyri:  just
              son: </v>
      </c>
    </row>
    <row r="2391" spans="1:16" ht="15" customHeight="1">
      <c r="A2391" s="20">
        <f t="shared" si="304"/>
        <v>5</v>
      </c>
      <c r="B2391" s="21" t="str">
        <f t="shared" si="305"/>
        <v>知识点</v>
      </c>
      <c r="C2391" s="21" t="str">
        <f t="shared" si="306"/>
        <v>第三世界力量的发展</v>
      </c>
      <c r="D2391" s="21" t="str">
        <f>IFERROR(IF(I2391=1,INDEX( {"chinese","english","math","physics","chemistry","biology","politics","history","geography"},MATCH(C2391,{"语文","英语","数学","物理","化学","生物","政治","历史","地理"},0)),IF(I2391=2,INDEX(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2391,{"单项选择","阅读理解","信息匹配","完形填空","短文填空","单句填空","短文改错","单句改错","句型转换","翻译短语","翻译句子","词汇/短语及固搭","完成句子","听力"},0)),"")), "")</f>
        <v/>
      </c>
      <c r="E2391" s="21" t="str">
        <f t="shared" si="307"/>
        <v>知识点</v>
      </c>
      <c r="F2391" s="21" t="str">
        <f t="shared" si="308"/>
        <v>恰</v>
      </c>
      <c r="G2391" s="21" t="str">
        <f>INDEX( {"body","discipline","area","topic","point"},MATCH(E2391,{"知识体","知识域","知识区","知识主题","知识点"},0))</f>
        <v>point</v>
      </c>
      <c r="H2391" s="21" t="str">
        <f>INDEX( {"super","just","sub","infras"},MATCH(F2391,{"超","恰","亚","次"},0))</f>
        <v>just</v>
      </c>
      <c r="I2391" s="21">
        <f>MATCH(E2391,{"知识体","知识域","知识区","知识主题","知识点"},0)-1</f>
        <v>4</v>
      </c>
      <c r="J2391" s="21">
        <f>MATCH(F2391,{"超","恰","亚","次"},0)-1</f>
        <v>1</v>
      </c>
      <c r="K2391" s="21" t="str">
        <f t="shared" si="309"/>
        <v>历史</v>
      </c>
      <c r="L2391" s="26" t="s">
        <v>3138</v>
      </c>
      <c r="M2391" s="23"/>
      <c r="N2391" s="23"/>
      <c r="O2391" s="24" t="str">
        <f t="shared" si="303"/>
        <v xml:space="preserve">
  - 
    name:  第三世界力量的发展
    title:  第三世界力量的发展
    description: 
    koLyro: point
    koLyri:  just
    son: </v>
      </c>
      <c r="P2391" s="27" t="str">
        <f t="shared" si="310"/>
        <v xml:space="preserve">
            - 
              name:  第三世界力量的发展
              title:  第三世界力量的发展
              description: 
              koLyro: point
              koLyri:  just
              son: </v>
      </c>
    </row>
    <row r="2392" spans="1:16" ht="15" customHeight="1">
      <c r="A2392" s="20">
        <f t="shared" si="304"/>
        <v>5</v>
      </c>
      <c r="B2392" s="21" t="str">
        <f t="shared" si="305"/>
        <v>知识点</v>
      </c>
      <c r="C2392" s="21" t="str">
        <f t="shared" si="306"/>
        <v>“一超多强”局面</v>
      </c>
      <c r="D2392" s="21" t="str">
        <f>IFERROR(IF(I2392=1,INDEX( {"chinese","english","math","physics","chemistry","biology","politics","history","geography"},MATCH(C2392,{"语文","英语","数学","物理","化学","生物","政治","历史","地理"},0)),IF(I2392=2,INDEX(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2392,{"单项选择","阅读理解","信息匹配","完形填空","短文填空","单句填空","短文改错","单句改错","句型转换","翻译短语","翻译句子","词汇/短语及固搭","完成句子","听力"},0)),"")), "")</f>
        <v/>
      </c>
      <c r="E2392" s="21" t="str">
        <f t="shared" si="307"/>
        <v>知识点</v>
      </c>
      <c r="F2392" s="21" t="str">
        <f t="shared" si="308"/>
        <v>恰</v>
      </c>
      <c r="G2392" s="21" t="str">
        <f>INDEX( {"body","discipline","area","topic","point"},MATCH(E2392,{"知识体","知识域","知识区","知识主题","知识点"},0))</f>
        <v>point</v>
      </c>
      <c r="H2392" s="21" t="str">
        <f>INDEX( {"super","just","sub","infras"},MATCH(F2392,{"超","恰","亚","次"},0))</f>
        <v>just</v>
      </c>
      <c r="I2392" s="21">
        <f>MATCH(E2392,{"知识体","知识域","知识区","知识主题","知识点"},0)-1</f>
        <v>4</v>
      </c>
      <c r="J2392" s="21">
        <f>MATCH(F2392,{"超","恰","亚","次"},0)-1</f>
        <v>1</v>
      </c>
      <c r="K2392" s="21" t="str">
        <f t="shared" si="309"/>
        <v>历史</v>
      </c>
      <c r="L2392" s="26" t="s">
        <v>3139</v>
      </c>
      <c r="M2392" s="23"/>
      <c r="N2392" s="23"/>
      <c r="O2392" s="24" t="str">
        <f t="shared" si="303"/>
        <v xml:space="preserve">
  - 
    name:  “一超多强”局面
    title:  “一超多强”局面
    description: 
    koLyro: point
    koLyri:  just
    son: </v>
      </c>
      <c r="P2392" s="27" t="str">
        <f t="shared" si="310"/>
        <v xml:space="preserve">
            - 
              name:  “一超多强”局面
              title:  “一超多强”局面
              description: 
              koLyro: point
              koLyri:  just
              son: </v>
      </c>
    </row>
    <row r="2393" spans="1:16" ht="15" customHeight="1">
      <c r="A2393" s="20">
        <f t="shared" si="304"/>
        <v>5</v>
      </c>
      <c r="B2393" s="21" t="str">
        <f t="shared" si="305"/>
        <v>知识点</v>
      </c>
      <c r="C2393" s="21" t="str">
        <f t="shared" si="306"/>
        <v>政治格局多极化</v>
      </c>
      <c r="D2393" s="21" t="str">
        <f>IFERROR(IF(I2393=1,INDEX( {"chinese","english","math","physics","chemistry","biology","politics","history","geography"},MATCH(C2393,{"语文","英语","数学","物理","化学","生物","政治","历史","地理"},0)),IF(I2393=2,INDEX(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2393,{"单项选择","阅读理解","信息匹配","完形填空","短文填空","单句填空","短文改错","单句改错","句型转换","翻译短语","翻译句子","词汇/短语及固搭","完成句子","听力"},0)),"")), "")</f>
        <v/>
      </c>
      <c r="E2393" s="21" t="str">
        <f t="shared" si="307"/>
        <v>知识点</v>
      </c>
      <c r="F2393" s="21" t="str">
        <f t="shared" si="308"/>
        <v>恰</v>
      </c>
      <c r="G2393" s="21" t="str">
        <f>INDEX( {"body","discipline","area","topic","point"},MATCH(E2393,{"知识体","知识域","知识区","知识主题","知识点"},0))</f>
        <v>point</v>
      </c>
      <c r="H2393" s="21" t="str">
        <f>INDEX( {"super","just","sub","infras"},MATCH(F2393,{"超","恰","亚","次"},0))</f>
        <v>just</v>
      </c>
      <c r="I2393" s="21">
        <f>MATCH(E2393,{"知识体","知识域","知识区","知识主题","知识点"},0)-1</f>
        <v>4</v>
      </c>
      <c r="J2393" s="21">
        <f>MATCH(F2393,{"超","恰","亚","次"},0)-1</f>
        <v>1</v>
      </c>
      <c r="K2393" s="21" t="str">
        <f t="shared" si="309"/>
        <v>历史</v>
      </c>
      <c r="L2393" s="26" t="s">
        <v>3140</v>
      </c>
      <c r="M2393" s="23"/>
      <c r="N2393" s="23"/>
      <c r="O2393" s="24" t="str">
        <f t="shared" si="303"/>
        <v xml:space="preserve">
  - 
    name:  政治格局多极化
    title:  政治格局多极化
    description: 
    koLyro: point
    koLyri:  just
    son: </v>
      </c>
      <c r="P2393" s="27" t="str">
        <f t="shared" si="310"/>
        <v xml:space="preserve">
            - 
              name:  政治格局多极化
              title:  政治格局多极化
              description: 
              koLyro: point
              koLyri:  just
              son: </v>
      </c>
    </row>
    <row r="2394" spans="1:16" ht="15" customHeight="1">
      <c r="A2394" s="20">
        <f t="shared" si="304"/>
        <v>2</v>
      </c>
      <c r="B2394" s="21" t="str">
        <f t="shared" si="305"/>
        <v>知识区</v>
      </c>
      <c r="C2394" s="21" t="str">
        <f t="shared" si="306"/>
        <v>必修2</v>
      </c>
      <c r="D2394" s="21" t="str">
        <f>IFERROR(IF(I2394=1,INDEX( {"chinese","english","math","physics","chemistry","biology","politics","history","geography"},MATCH(C2394,{"语文","英语","数学","物理","化学","生物","政治","历史","地理"},0)),IF(I2394=2,INDEX(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2394,{"单项选择","阅读理解","信息匹配","完形填空","短文填空","单句填空","短文改错","单句改错","句型转换","翻译短语","翻译句子","词汇/短语及固搭","完成句子","听力"},0)),"")), "")</f>
        <v/>
      </c>
      <c r="E2394" s="21" t="str">
        <f t="shared" si="307"/>
        <v>知识区</v>
      </c>
      <c r="F2394" s="21" t="str">
        <f t="shared" si="308"/>
        <v>恰</v>
      </c>
      <c r="G2394" s="21" t="str">
        <f>INDEX( {"body","discipline","area","topic","point"},MATCH(E2394,{"知识体","知识域","知识区","知识主题","知识点"},0))</f>
        <v>area</v>
      </c>
      <c r="H2394" s="21" t="str">
        <f>INDEX( {"super","just","sub","infras"},MATCH(F2394,{"超","恰","亚","次"},0))</f>
        <v>just</v>
      </c>
      <c r="I2394" s="21">
        <f>MATCH(E2394,{"知识体","知识域","知识区","知识主题","知识点"},0)-1</f>
        <v>2</v>
      </c>
      <c r="J2394" s="21">
        <f>MATCH(F2394,{"超","恰","亚","次"},0)-1</f>
        <v>1</v>
      </c>
      <c r="K2394" s="21" t="str">
        <f t="shared" si="309"/>
        <v>历史</v>
      </c>
      <c r="L2394" s="26" t="s">
        <v>3141</v>
      </c>
      <c r="M2394" s="23"/>
      <c r="N2394" s="23"/>
      <c r="O2394" s="24" t="str">
        <f t="shared" si="303"/>
        <v xml:space="preserve">
  - 
    name:  必修2
    title:  必修2
    description: 
    koLyro: area
    koLyri:  just
    son: </v>
      </c>
      <c r="P2394" s="27" t="str">
        <f t="shared" si="310"/>
        <v xml:space="preserve">
      - 
        name:  必修2
        title:  必修2
        description: 
        koLyro: area
        koLyri:  just
        son: </v>
      </c>
    </row>
    <row r="2395" spans="1:16" ht="15" customHeight="1">
      <c r="A2395" s="20">
        <f t="shared" si="304"/>
        <v>3</v>
      </c>
      <c r="B2395" s="21" t="str">
        <f t="shared" si="305"/>
        <v>知识超主题</v>
      </c>
      <c r="C2395" s="21" t="str">
        <f t="shared" si="306"/>
        <v>一 古代中国经济的基本结构与特点</v>
      </c>
      <c r="D2395" s="21" t="str">
        <f>IFERROR(IF(I2395=1,INDEX( {"chinese","english","math","physics","chemistry","biology","politics","history","geography"},MATCH(C2395,{"语文","英语","数学","物理","化学","生物","政治","历史","地理"},0)),IF(I2395=2,INDEX(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2395,{"单项选择","阅读理解","信息匹配","完形填空","短文填空","单句填空","短文改错","单句改错","句型转换","翻译短语","翻译句子","词汇/短语及固搭","完成句子","听力"},0)),"")), "")</f>
        <v/>
      </c>
      <c r="E2395" s="21" t="str">
        <f t="shared" si="307"/>
        <v>知识主题</v>
      </c>
      <c r="F2395" s="21" t="str">
        <f t="shared" si="308"/>
        <v>超</v>
      </c>
      <c r="G2395" s="21" t="str">
        <f>INDEX( {"body","discipline","area","topic","point"},MATCH(E2395,{"知识体","知识域","知识区","知识主题","知识点"},0))</f>
        <v>topic</v>
      </c>
      <c r="H2395" s="21" t="str">
        <f>INDEX( {"super","just","sub","infras"},MATCH(F2395,{"超","恰","亚","次"},0))</f>
        <v>super</v>
      </c>
      <c r="I2395" s="21">
        <f>MATCH(E2395,{"知识体","知识域","知识区","知识主题","知识点"},0)-1</f>
        <v>3</v>
      </c>
      <c r="J2395" s="21">
        <f>MATCH(F2395,{"超","恰","亚","次"},0)-1</f>
        <v>0</v>
      </c>
      <c r="K2395" s="21" t="str">
        <f t="shared" si="309"/>
        <v>历史</v>
      </c>
      <c r="L2395" s="26" t="s">
        <v>5375</v>
      </c>
      <c r="M2395" s="23"/>
      <c r="N2395" s="23"/>
      <c r="O2395" s="24" t="str">
        <f t="shared" si="303"/>
        <v xml:space="preserve">
  - 
    name:  一 古代中国经济的基本结构与特点
    title:  一 古代中国经济的基本结构与特点
    description: 
    koLyro: topic
    koLyri:  super
    son: </v>
      </c>
      <c r="P2395" s="27" t="str">
        <f t="shared" si="310"/>
        <v xml:space="preserve">
        - 
          name:  一 古代中国经济的基本结构与特点
          title:  一 古代中国经济的基本结构与特点
          description: 
          koLyro: topic
          koLyri:  super
          son: </v>
      </c>
    </row>
    <row r="2396" spans="1:16" ht="15" customHeight="1">
      <c r="A2396" s="20">
        <f t="shared" si="304"/>
        <v>4</v>
      </c>
      <c r="B2396" s="21" t="str">
        <f t="shared" si="305"/>
        <v>知识主题</v>
      </c>
      <c r="C2396" s="21" t="str">
        <f t="shared" si="306"/>
        <v>1 发达的古代农业</v>
      </c>
      <c r="D2396" s="21" t="str">
        <f>IFERROR(IF(I2396=1,INDEX( {"chinese","english","math","physics","chemistry","biology","politics","history","geography"},MATCH(C2396,{"语文","英语","数学","物理","化学","生物","政治","历史","地理"},0)),IF(I2396=2,INDEX(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2396,{"单项选择","阅读理解","信息匹配","完形填空","短文填空","单句填空","短文改错","单句改错","句型转换","翻译短语","翻译句子","词汇/短语及固搭","完成句子","听力"},0)),"")), "")</f>
        <v/>
      </c>
      <c r="E2396" s="21" t="str">
        <f t="shared" si="307"/>
        <v>知识主题</v>
      </c>
      <c r="F2396" s="21" t="str">
        <f t="shared" si="308"/>
        <v>恰</v>
      </c>
      <c r="G2396" s="21" t="str">
        <f>INDEX( {"body","discipline","area","topic","point"},MATCH(E2396,{"知识体","知识域","知识区","知识主题","知识点"},0))</f>
        <v>topic</v>
      </c>
      <c r="H2396" s="21" t="str">
        <f>INDEX( {"super","just","sub","infras"},MATCH(F2396,{"超","恰","亚","次"},0))</f>
        <v>just</v>
      </c>
      <c r="I2396" s="21">
        <f>MATCH(E2396,{"知识体","知识域","知识区","知识主题","知识点"},0)-1</f>
        <v>3</v>
      </c>
      <c r="J2396" s="21">
        <f>MATCH(F2396,{"超","恰","亚","次"},0)-1</f>
        <v>1</v>
      </c>
      <c r="K2396" s="21" t="str">
        <f t="shared" si="309"/>
        <v>历史</v>
      </c>
      <c r="L2396" s="26" t="s">
        <v>3142</v>
      </c>
      <c r="M2396" s="23"/>
      <c r="N2396" s="23"/>
      <c r="O2396" s="24" t="str">
        <f t="shared" si="303"/>
        <v xml:space="preserve">
  - 
    name:  1 发达的古代农业
    title:  1 发达的古代农业
    description: 
    koLyro: topic
    koLyri:  just
    son: </v>
      </c>
      <c r="P2396" s="27" t="str">
        <f t="shared" si="310"/>
        <v xml:space="preserve">
          - 
            name:  1 发达的古代农业
            title:  1 发达的古代农业
            description: 
            koLyro: topic
            koLyri:  just
            son: </v>
      </c>
    </row>
    <row r="2397" spans="1:16" ht="15" customHeight="1">
      <c r="A2397" s="20">
        <f t="shared" si="304"/>
        <v>5</v>
      </c>
      <c r="B2397" s="21" t="str">
        <f t="shared" si="305"/>
        <v>知识点</v>
      </c>
      <c r="C2397" s="21" t="str">
        <f t="shared" si="306"/>
        <v>中国古代农业耕作方式</v>
      </c>
      <c r="D2397" s="21" t="str">
        <f>IFERROR(IF(I2397=1,INDEX( {"chinese","english","math","physics","chemistry","biology","politics","history","geography"},MATCH(C2397,{"语文","英语","数学","物理","化学","生物","政治","历史","地理"},0)),IF(I2397=2,INDEX(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2397,{"单项选择","阅读理解","信息匹配","完形填空","短文填空","单句填空","短文改错","单句改错","句型转换","翻译短语","翻译句子","词汇/短语及固搭","完成句子","听力"},0)),"")), "")</f>
        <v/>
      </c>
      <c r="E2397" s="21" t="str">
        <f t="shared" si="307"/>
        <v>知识点</v>
      </c>
      <c r="F2397" s="21" t="str">
        <f t="shared" si="308"/>
        <v>恰</v>
      </c>
      <c r="G2397" s="21" t="str">
        <f>INDEX( {"body","discipline","area","topic","point"},MATCH(E2397,{"知识体","知识域","知识区","知识主题","知识点"},0))</f>
        <v>point</v>
      </c>
      <c r="H2397" s="21" t="str">
        <f>INDEX( {"super","just","sub","infras"},MATCH(F2397,{"超","恰","亚","次"},0))</f>
        <v>just</v>
      </c>
      <c r="I2397" s="21">
        <f>MATCH(E2397,{"知识体","知识域","知识区","知识主题","知识点"},0)-1</f>
        <v>4</v>
      </c>
      <c r="J2397" s="21">
        <f>MATCH(F2397,{"超","恰","亚","次"},0)-1</f>
        <v>1</v>
      </c>
      <c r="K2397" s="21" t="str">
        <f t="shared" si="309"/>
        <v>历史</v>
      </c>
      <c r="L2397" s="26" t="s">
        <v>3143</v>
      </c>
      <c r="M2397" s="23"/>
      <c r="N2397" s="23"/>
      <c r="O2397" s="24" t="str">
        <f t="shared" si="303"/>
        <v xml:space="preserve">
  - 
    name:  中国古代农业耕作方式
    title:  中国古代农业耕作方式
    description: 
    koLyro: point
    koLyri:  just
    son: </v>
      </c>
      <c r="P2397" s="27" t="str">
        <f t="shared" si="310"/>
        <v xml:space="preserve">
            - 
              name:  中国古代农业耕作方式
              title:  中国古代农业耕作方式
              description: 
              koLyro: point
              koLyri:  just
              son: </v>
      </c>
    </row>
    <row r="2398" spans="1:16" ht="15" customHeight="1">
      <c r="A2398" s="20">
        <f t="shared" si="304"/>
        <v>5</v>
      </c>
      <c r="B2398" s="21" t="str">
        <f t="shared" si="305"/>
        <v>知识点</v>
      </c>
      <c r="C2398" s="21" t="str">
        <f t="shared" si="306"/>
        <v>中国古代农业生产工具</v>
      </c>
      <c r="D2398" s="21" t="str">
        <f>IFERROR(IF(I2398=1,INDEX( {"chinese","english","math","physics","chemistry","biology","politics","history","geography"},MATCH(C2398,{"语文","英语","数学","物理","化学","生物","政治","历史","地理"},0)),IF(I2398=2,INDEX(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2398,{"单项选择","阅读理解","信息匹配","完形填空","短文填空","单句填空","短文改错","单句改错","句型转换","翻译短语","翻译句子","词汇/短语及固搭","完成句子","听力"},0)),"")), "")</f>
        <v/>
      </c>
      <c r="E2398" s="21" t="str">
        <f t="shared" si="307"/>
        <v>知识点</v>
      </c>
      <c r="F2398" s="21" t="str">
        <f t="shared" si="308"/>
        <v>恰</v>
      </c>
      <c r="G2398" s="21" t="str">
        <f>INDEX( {"body","discipline","area","topic","point"},MATCH(E2398,{"知识体","知识域","知识区","知识主题","知识点"},0))</f>
        <v>point</v>
      </c>
      <c r="H2398" s="21" t="str">
        <f>INDEX( {"super","just","sub","infras"},MATCH(F2398,{"超","恰","亚","次"},0))</f>
        <v>just</v>
      </c>
      <c r="I2398" s="21">
        <f>MATCH(E2398,{"知识体","知识域","知识区","知识主题","知识点"},0)-1</f>
        <v>4</v>
      </c>
      <c r="J2398" s="21">
        <f>MATCH(F2398,{"超","恰","亚","次"},0)-1</f>
        <v>1</v>
      </c>
      <c r="K2398" s="21" t="str">
        <f t="shared" si="309"/>
        <v>历史</v>
      </c>
      <c r="L2398" s="26" t="s">
        <v>3144</v>
      </c>
      <c r="M2398" s="23"/>
      <c r="N2398" s="23"/>
      <c r="O2398" s="24" t="str">
        <f t="shared" si="303"/>
        <v xml:space="preserve">
  - 
    name:  中国古代农业生产工具
    title:  中国古代农业生产工具
    description: 
    koLyro: point
    koLyri:  just
    son: </v>
      </c>
      <c r="P2398" s="27" t="str">
        <f t="shared" si="310"/>
        <v xml:space="preserve">
            - 
              name:  中国古代农业生产工具
              title:  中国古代农业生产工具
              description: 
              koLyro: point
              koLyri:  just
              son: </v>
      </c>
    </row>
    <row r="2399" spans="1:16" ht="15" customHeight="1">
      <c r="A2399" s="20">
        <f t="shared" si="304"/>
        <v>5</v>
      </c>
      <c r="B2399" s="21" t="str">
        <f t="shared" si="305"/>
        <v>知识点</v>
      </c>
      <c r="C2399" s="21" t="str">
        <f t="shared" si="306"/>
        <v>中国古代水利工程</v>
      </c>
      <c r="D2399" s="21" t="str">
        <f>IFERROR(IF(I2399=1,INDEX( {"chinese","english","math","physics","chemistry","biology","politics","history","geography"},MATCH(C2399,{"语文","英语","数学","物理","化学","生物","政治","历史","地理"},0)),IF(I2399=2,INDEX(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2399,{"单项选择","阅读理解","信息匹配","完形填空","短文填空","单句填空","短文改错","单句改错","句型转换","翻译短语","翻译句子","词汇/短语及固搭","完成句子","听力"},0)),"")), "")</f>
        <v/>
      </c>
      <c r="E2399" s="21" t="str">
        <f t="shared" si="307"/>
        <v>知识点</v>
      </c>
      <c r="F2399" s="21" t="str">
        <f t="shared" si="308"/>
        <v>恰</v>
      </c>
      <c r="G2399" s="21" t="str">
        <f>INDEX( {"body","discipline","area","topic","point"},MATCH(E2399,{"知识体","知识域","知识区","知识主题","知识点"},0))</f>
        <v>point</v>
      </c>
      <c r="H2399" s="21" t="str">
        <f>INDEX( {"super","just","sub","infras"},MATCH(F2399,{"超","恰","亚","次"},0))</f>
        <v>just</v>
      </c>
      <c r="I2399" s="21">
        <f>MATCH(E2399,{"知识体","知识域","知识区","知识主题","知识点"},0)-1</f>
        <v>4</v>
      </c>
      <c r="J2399" s="21">
        <f>MATCH(F2399,{"超","恰","亚","次"},0)-1</f>
        <v>1</v>
      </c>
      <c r="K2399" s="21" t="str">
        <f t="shared" si="309"/>
        <v>历史</v>
      </c>
      <c r="L2399" s="26" t="s">
        <v>3145</v>
      </c>
      <c r="M2399" s="23"/>
      <c r="N2399" s="23"/>
      <c r="O2399" s="24" t="str">
        <f t="shared" si="303"/>
        <v xml:space="preserve">
  - 
    name:  中国古代水利工程
    title:  中国古代水利工程
    description: 
    koLyro: point
    koLyri:  just
    son: </v>
      </c>
      <c r="P2399" s="27" t="str">
        <f t="shared" si="310"/>
        <v xml:space="preserve">
            - 
              name:  中国古代水利工程
              title:  中国古代水利工程
              description: 
              koLyro: point
              koLyri:  just
              son: </v>
      </c>
    </row>
    <row r="2400" spans="1:16" ht="15" customHeight="1">
      <c r="A2400" s="20">
        <f t="shared" si="304"/>
        <v>5</v>
      </c>
      <c r="B2400" s="21" t="str">
        <f t="shared" si="305"/>
        <v>知识点</v>
      </c>
      <c r="C2400" s="21" t="str">
        <f t="shared" si="306"/>
        <v>中国古代的灌溉工具</v>
      </c>
      <c r="D2400" s="21" t="str">
        <f>IFERROR(IF(I2400=1,INDEX( {"chinese","english","math","physics","chemistry","biology","politics","history","geography"},MATCH(C2400,{"语文","英语","数学","物理","化学","生物","政治","历史","地理"},0)),IF(I2400=2,INDEX(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2400,{"单项选择","阅读理解","信息匹配","完形填空","短文填空","单句填空","短文改错","单句改错","句型转换","翻译短语","翻译句子","词汇/短语及固搭","完成句子","听力"},0)),"")), "")</f>
        <v/>
      </c>
      <c r="E2400" s="21" t="str">
        <f t="shared" si="307"/>
        <v>知识点</v>
      </c>
      <c r="F2400" s="21" t="str">
        <f t="shared" si="308"/>
        <v>恰</v>
      </c>
      <c r="G2400" s="21" t="str">
        <f>INDEX( {"body","discipline","area","topic","point"},MATCH(E2400,{"知识体","知识域","知识区","知识主题","知识点"},0))</f>
        <v>point</v>
      </c>
      <c r="H2400" s="21" t="str">
        <f>INDEX( {"super","just","sub","infras"},MATCH(F2400,{"超","恰","亚","次"},0))</f>
        <v>just</v>
      </c>
      <c r="I2400" s="21">
        <f>MATCH(E2400,{"知识体","知识域","知识区","知识主题","知识点"},0)-1</f>
        <v>4</v>
      </c>
      <c r="J2400" s="21">
        <f>MATCH(F2400,{"超","恰","亚","次"},0)-1</f>
        <v>1</v>
      </c>
      <c r="K2400" s="21" t="str">
        <f t="shared" si="309"/>
        <v>历史</v>
      </c>
      <c r="L2400" s="26" t="s">
        <v>3146</v>
      </c>
      <c r="M2400" s="23"/>
      <c r="N2400" s="23"/>
      <c r="O2400" s="24" t="str">
        <f t="shared" ref="O2400:O2463" si="311">SUBSTITUTE(SUBSTITUTE(SUBSTITUTE(SUBSTITUTE($O$1,"NAME",IF(D2400="",C2400,D2400)),"TITLE",C2400),"KO_LYRO",G2400),"KO_LYRI",H2400)</f>
        <v xml:space="preserve">
  - 
    name:  中国古代的灌溉工具
    title:  中国古代的灌溉工具
    description: 
    koLyro: point
    koLyri:  just
    son: </v>
      </c>
      <c r="P2400" s="27" t="str">
        <f t="shared" si="310"/>
        <v xml:space="preserve">
            - 
              name:  中国古代的灌溉工具
              title:  中国古代的灌溉工具
              description: 
              koLyro: point
              koLyri:  just
              son: </v>
      </c>
    </row>
    <row r="2401" spans="1:16" ht="15" customHeight="1">
      <c r="A2401" s="20">
        <f t="shared" si="304"/>
        <v>5</v>
      </c>
      <c r="B2401" s="21" t="str">
        <f t="shared" si="305"/>
        <v>知识点</v>
      </c>
      <c r="C2401" s="21" t="str">
        <f t="shared" si="306"/>
        <v>中国古代土地制度的演变</v>
      </c>
      <c r="D2401" s="21" t="str">
        <f>IFERROR(IF(I2401=1,INDEX( {"chinese","english","math","physics","chemistry","biology","politics","history","geography"},MATCH(C2401,{"语文","英语","数学","物理","化学","生物","政治","历史","地理"},0)),IF(I2401=2,INDEX(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2401,{"单项选择","阅读理解","信息匹配","完形填空","短文填空","单句填空","短文改错","单句改错","句型转换","翻译短语","翻译句子","词汇/短语及固搭","完成句子","听力"},0)),"")), "")</f>
        <v/>
      </c>
      <c r="E2401" s="21" t="str">
        <f t="shared" si="307"/>
        <v>知识点</v>
      </c>
      <c r="F2401" s="21" t="str">
        <f t="shared" si="308"/>
        <v>恰</v>
      </c>
      <c r="G2401" s="21" t="str">
        <f>INDEX( {"body","discipline","area","topic","point"},MATCH(E2401,{"知识体","知识域","知识区","知识主题","知识点"},0))</f>
        <v>point</v>
      </c>
      <c r="H2401" s="21" t="str">
        <f>INDEX( {"super","just","sub","infras"},MATCH(F2401,{"超","恰","亚","次"},0))</f>
        <v>just</v>
      </c>
      <c r="I2401" s="21">
        <f>MATCH(E2401,{"知识体","知识域","知识区","知识主题","知识点"},0)-1</f>
        <v>4</v>
      </c>
      <c r="J2401" s="21">
        <f>MATCH(F2401,{"超","恰","亚","次"},0)-1</f>
        <v>1</v>
      </c>
      <c r="K2401" s="21" t="str">
        <f t="shared" si="309"/>
        <v>历史</v>
      </c>
      <c r="L2401" s="26" t="s">
        <v>3147</v>
      </c>
      <c r="M2401" s="23"/>
      <c r="N2401" s="23"/>
      <c r="O2401" s="24" t="str">
        <f t="shared" si="311"/>
        <v xml:space="preserve">
  - 
    name:  中国古代土地制度的演变
    title:  中国古代土地制度的演变
    description: 
    koLyro: point
    koLyri:  just
    son: </v>
      </c>
      <c r="P2401" s="27" t="str">
        <f t="shared" si="310"/>
        <v xml:space="preserve">
            - 
              name:  中国古代土地制度的演变
              title:  中国古代土地制度的演变
              description: 
              koLyro: point
              koLyri:  just
              son: </v>
      </c>
    </row>
    <row r="2402" spans="1:16" ht="15" customHeight="1">
      <c r="A2402" s="20">
        <f t="shared" si="304"/>
        <v>5</v>
      </c>
      <c r="B2402" s="21" t="str">
        <f t="shared" si="305"/>
        <v>知识点</v>
      </c>
      <c r="C2402" s="21" t="str">
        <f t="shared" si="306"/>
        <v>中国古代农业经济的特点</v>
      </c>
      <c r="D2402" s="21" t="str">
        <f>IFERROR(IF(I2402=1,INDEX( {"chinese","english","math","physics","chemistry","biology","politics","history","geography"},MATCH(C2402,{"语文","英语","数学","物理","化学","生物","政治","历史","地理"},0)),IF(I2402=2,INDEX(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2402,{"单项选择","阅读理解","信息匹配","完形填空","短文填空","单句填空","短文改错","单句改错","句型转换","翻译短语","翻译句子","词汇/短语及固搭","完成句子","听力"},0)),"")), "")</f>
        <v/>
      </c>
      <c r="E2402" s="21" t="str">
        <f t="shared" si="307"/>
        <v>知识点</v>
      </c>
      <c r="F2402" s="21" t="str">
        <f t="shared" si="308"/>
        <v>恰</v>
      </c>
      <c r="G2402" s="21" t="str">
        <f>INDEX( {"body","discipline","area","topic","point"},MATCH(E2402,{"知识体","知识域","知识区","知识主题","知识点"},0))</f>
        <v>point</v>
      </c>
      <c r="H2402" s="21" t="str">
        <f>INDEX( {"super","just","sub","infras"},MATCH(F2402,{"超","恰","亚","次"},0))</f>
        <v>just</v>
      </c>
      <c r="I2402" s="21">
        <f>MATCH(E2402,{"知识体","知识域","知识区","知识主题","知识点"},0)-1</f>
        <v>4</v>
      </c>
      <c r="J2402" s="21">
        <f>MATCH(F2402,{"超","恰","亚","次"},0)-1</f>
        <v>1</v>
      </c>
      <c r="K2402" s="21" t="str">
        <f t="shared" si="309"/>
        <v>历史</v>
      </c>
      <c r="L2402" s="26" t="s">
        <v>3148</v>
      </c>
      <c r="M2402" s="23"/>
      <c r="N2402" s="23"/>
      <c r="O2402" s="24" t="str">
        <f t="shared" si="311"/>
        <v xml:space="preserve">
  - 
    name:  中国古代农业经济的特点
    title:  中国古代农业经济的特点
    description: 
    koLyro: point
    koLyri:  just
    son: </v>
      </c>
      <c r="P2402" s="27" t="str">
        <f t="shared" si="310"/>
        <v xml:space="preserve">
            - 
              name:  中国古代农业经济的特点
              title:  中国古代农业经济的特点
              description: 
              koLyro: point
              koLyri:  just
              son: </v>
      </c>
    </row>
    <row r="2403" spans="1:16" ht="15" customHeight="1">
      <c r="A2403" s="20">
        <f t="shared" si="304"/>
        <v>5</v>
      </c>
      <c r="B2403" s="21" t="str">
        <f t="shared" si="305"/>
        <v>知识点</v>
      </c>
      <c r="C2403" s="21" t="str">
        <f t="shared" si="306"/>
        <v>中国古代小农经济</v>
      </c>
      <c r="D2403" s="21" t="str">
        <f>IFERROR(IF(I2403=1,INDEX( {"chinese","english","math","physics","chemistry","biology","politics","history","geography"},MATCH(C2403,{"语文","英语","数学","物理","化学","生物","政治","历史","地理"},0)),IF(I2403=2,INDEX(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2403,{"单项选择","阅读理解","信息匹配","完形填空","短文填空","单句填空","短文改错","单句改错","句型转换","翻译短语","翻译句子","词汇/短语及固搭","完成句子","听力"},0)),"")), "")</f>
        <v/>
      </c>
      <c r="E2403" s="21" t="str">
        <f t="shared" si="307"/>
        <v>知识点</v>
      </c>
      <c r="F2403" s="21" t="str">
        <f t="shared" si="308"/>
        <v>恰</v>
      </c>
      <c r="G2403" s="21" t="str">
        <f>INDEX( {"body","discipline","area","topic","point"},MATCH(E2403,{"知识体","知识域","知识区","知识主题","知识点"},0))</f>
        <v>point</v>
      </c>
      <c r="H2403" s="21" t="str">
        <f>INDEX( {"super","just","sub","infras"},MATCH(F2403,{"超","恰","亚","次"},0))</f>
        <v>just</v>
      </c>
      <c r="I2403" s="21">
        <f>MATCH(E2403,{"知识体","知识域","知识区","知识主题","知识点"},0)-1</f>
        <v>4</v>
      </c>
      <c r="J2403" s="21">
        <f>MATCH(F2403,{"超","恰","亚","次"},0)-1</f>
        <v>1</v>
      </c>
      <c r="K2403" s="21" t="str">
        <f t="shared" si="309"/>
        <v>历史</v>
      </c>
      <c r="L2403" s="26" t="s">
        <v>3149</v>
      </c>
      <c r="M2403" s="23"/>
      <c r="N2403" s="23"/>
      <c r="O2403" s="24" t="str">
        <f t="shared" si="311"/>
        <v xml:space="preserve">
  - 
    name:  中国古代小农经济
    title:  中国古代小农经济
    description: 
    koLyro: point
    koLyri:  just
    son: </v>
      </c>
      <c r="P2403" s="27" t="str">
        <f t="shared" si="310"/>
        <v xml:space="preserve">
            - 
              name:  中国古代小农经济
              title:  中国古代小农经济
              description: 
              koLyro: point
              koLyri:  just
              son: </v>
      </c>
    </row>
    <row r="2404" spans="1:16" ht="15" customHeight="1">
      <c r="A2404" s="20">
        <f t="shared" si="304"/>
        <v>5</v>
      </c>
      <c r="B2404" s="21" t="str">
        <f t="shared" si="305"/>
        <v>知识点</v>
      </c>
      <c r="C2404" s="21" t="str">
        <f t="shared" si="306"/>
        <v>中国古代农业经济的地位</v>
      </c>
      <c r="D2404" s="21" t="str">
        <f>IFERROR(IF(I2404=1,INDEX( {"chinese","english","math","physics","chemistry","biology","politics","history","geography"},MATCH(C2404,{"语文","英语","数学","物理","化学","生物","政治","历史","地理"},0)),IF(I2404=2,INDEX(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2404,{"单项选择","阅读理解","信息匹配","完形填空","短文填空","单句填空","短文改错","单句改错","句型转换","翻译短语","翻译句子","词汇/短语及固搭","完成句子","听力"},0)),"")), "")</f>
        <v/>
      </c>
      <c r="E2404" s="21" t="str">
        <f t="shared" si="307"/>
        <v>知识点</v>
      </c>
      <c r="F2404" s="21" t="str">
        <f t="shared" si="308"/>
        <v>恰</v>
      </c>
      <c r="G2404" s="21" t="str">
        <f>INDEX( {"body","discipline","area","topic","point"},MATCH(E2404,{"知识体","知识域","知识区","知识主题","知识点"},0))</f>
        <v>point</v>
      </c>
      <c r="H2404" s="21" t="str">
        <f>INDEX( {"super","just","sub","infras"},MATCH(F2404,{"超","恰","亚","次"},0))</f>
        <v>just</v>
      </c>
      <c r="I2404" s="21">
        <f>MATCH(E2404,{"知识体","知识域","知识区","知识主题","知识点"},0)-1</f>
        <v>4</v>
      </c>
      <c r="J2404" s="21">
        <f>MATCH(F2404,{"超","恰","亚","次"},0)-1</f>
        <v>1</v>
      </c>
      <c r="K2404" s="21" t="str">
        <f t="shared" si="309"/>
        <v>历史</v>
      </c>
      <c r="L2404" s="26" t="s">
        <v>3150</v>
      </c>
      <c r="M2404" s="23"/>
      <c r="N2404" s="23"/>
      <c r="O2404" s="24" t="str">
        <f t="shared" si="311"/>
        <v xml:space="preserve">
  - 
    name:  中国古代农业经济的地位
    title:  中国古代农业经济的地位
    description: 
    koLyro: point
    koLyri:  just
    son: </v>
      </c>
      <c r="P2404" s="27" t="str">
        <f t="shared" si="310"/>
        <v xml:space="preserve">
            - 
              name:  中国古代农业经济的地位
              title:  中国古代农业经济的地位
              description: 
              koLyro: point
              koLyri:  just
              son: </v>
      </c>
    </row>
    <row r="2405" spans="1:16" ht="15" customHeight="1">
      <c r="A2405" s="20">
        <f t="shared" si="304"/>
        <v>5</v>
      </c>
      <c r="B2405" s="21" t="str">
        <f t="shared" si="305"/>
        <v>知识点</v>
      </c>
      <c r="C2405" s="21" t="str">
        <f t="shared" si="306"/>
        <v>传统农业的耕作技术</v>
      </c>
      <c r="D2405" s="21" t="str">
        <f>IFERROR(IF(I2405=1,INDEX( {"chinese","english","math","physics","chemistry","biology","politics","history","geography"},MATCH(C2405,{"语文","英语","数学","物理","化学","生物","政治","历史","地理"},0)),IF(I2405=2,INDEX(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2405,{"单项选择","阅读理解","信息匹配","完形填空","短文填空","单句填空","短文改错","单句改错","句型转换","翻译短语","翻译句子","词汇/短语及固搭","完成句子","听力"},0)),"")), "")</f>
        <v/>
      </c>
      <c r="E2405" s="21" t="str">
        <f t="shared" si="307"/>
        <v>知识点</v>
      </c>
      <c r="F2405" s="21" t="str">
        <f t="shared" si="308"/>
        <v>恰</v>
      </c>
      <c r="G2405" s="21" t="str">
        <f>INDEX( {"body","discipline","area","topic","point"},MATCH(E2405,{"知识体","知识域","知识区","知识主题","知识点"},0))</f>
        <v>point</v>
      </c>
      <c r="H2405" s="21" t="str">
        <f>INDEX( {"super","just","sub","infras"},MATCH(F2405,{"超","恰","亚","次"},0))</f>
        <v>just</v>
      </c>
      <c r="I2405" s="21">
        <f>MATCH(E2405,{"知识体","知识域","知识区","知识主题","知识点"},0)-1</f>
        <v>4</v>
      </c>
      <c r="J2405" s="21">
        <f>MATCH(F2405,{"超","恰","亚","次"},0)-1</f>
        <v>1</v>
      </c>
      <c r="K2405" s="21" t="str">
        <f t="shared" si="309"/>
        <v>历史</v>
      </c>
      <c r="L2405" s="26" t="s">
        <v>3151</v>
      </c>
      <c r="M2405" s="23"/>
      <c r="N2405" s="23"/>
      <c r="O2405" s="24" t="str">
        <f t="shared" si="311"/>
        <v xml:space="preserve">
  - 
    name:  传统农业的耕作技术
    title:  传统农业的耕作技术
    description: 
    koLyro: point
    koLyri:  just
    son: </v>
      </c>
      <c r="P2405" s="27" t="str">
        <f t="shared" si="310"/>
        <v xml:space="preserve">
            - 
              name:  传统农业的耕作技术
              title:  传统农业的耕作技术
              description: 
              koLyro: point
              koLyri:  just
              son: </v>
      </c>
    </row>
    <row r="2406" spans="1:16" ht="15" customHeight="1">
      <c r="A2406" s="20">
        <f t="shared" si="304"/>
        <v>5</v>
      </c>
      <c r="B2406" s="21" t="str">
        <f t="shared" si="305"/>
        <v>知识点</v>
      </c>
      <c r="C2406" s="21" t="str">
        <f t="shared" si="306"/>
        <v>古代赋税制度</v>
      </c>
      <c r="D2406" s="21" t="str">
        <f>IFERROR(IF(I2406=1,INDEX( {"chinese","english","math","physics","chemistry","biology","politics","history","geography"},MATCH(C2406,{"语文","英语","数学","物理","化学","生物","政治","历史","地理"},0)),IF(I2406=2,INDEX(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2406,{"单项选择","阅读理解","信息匹配","完形填空","短文填空","单句填空","短文改错","单句改错","句型转换","翻译短语","翻译句子","词汇/短语及固搭","完成句子","听力"},0)),"")), "")</f>
        <v/>
      </c>
      <c r="E2406" s="21" t="str">
        <f t="shared" si="307"/>
        <v>知识点</v>
      </c>
      <c r="F2406" s="21" t="str">
        <f t="shared" si="308"/>
        <v>恰</v>
      </c>
      <c r="G2406" s="21" t="str">
        <f>INDEX( {"body","discipline","area","topic","point"},MATCH(E2406,{"知识体","知识域","知识区","知识主题","知识点"},0))</f>
        <v>point</v>
      </c>
      <c r="H2406" s="21" t="str">
        <f>INDEX( {"super","just","sub","infras"},MATCH(F2406,{"超","恰","亚","次"},0))</f>
        <v>just</v>
      </c>
      <c r="I2406" s="21">
        <f>MATCH(E2406,{"知识体","知识域","知识区","知识主题","知识点"},0)-1</f>
        <v>4</v>
      </c>
      <c r="J2406" s="21">
        <f>MATCH(F2406,{"超","恰","亚","次"},0)-1</f>
        <v>1</v>
      </c>
      <c r="K2406" s="21" t="str">
        <f t="shared" si="309"/>
        <v>历史</v>
      </c>
      <c r="L2406" s="26" t="s">
        <v>3152</v>
      </c>
      <c r="M2406" s="23"/>
      <c r="N2406" s="23"/>
      <c r="O2406" s="24" t="str">
        <f t="shared" si="311"/>
        <v xml:space="preserve">
  - 
    name:  古代赋税制度
    title:  古代赋税制度
    description: 
    koLyro: point
    koLyri:  just
    son: </v>
      </c>
      <c r="P2406" s="27" t="str">
        <f t="shared" si="310"/>
        <v xml:space="preserve">
            - 
              name:  古代赋税制度
              title:  古代赋税制度
              description: 
              koLyro: point
              koLyri:  just
              son: </v>
      </c>
    </row>
    <row r="2407" spans="1:16" ht="15" customHeight="1">
      <c r="A2407" s="20">
        <f t="shared" si="304"/>
        <v>4</v>
      </c>
      <c r="B2407" s="21" t="str">
        <f t="shared" si="305"/>
        <v>知识主题</v>
      </c>
      <c r="C2407" s="21" t="str">
        <f t="shared" si="306"/>
        <v>2 古代手工业的进步</v>
      </c>
      <c r="D2407" s="21" t="str">
        <f>IFERROR(IF(I2407=1,INDEX( {"chinese","english","math","physics","chemistry","biology","politics","history","geography"},MATCH(C2407,{"语文","英语","数学","物理","化学","生物","政治","历史","地理"},0)),IF(I2407=2,INDEX(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2407,{"单项选择","阅读理解","信息匹配","完形填空","短文填空","单句填空","短文改错","单句改错","句型转换","翻译短语","翻译句子","词汇/短语及固搭","完成句子","听力"},0)),"")), "")</f>
        <v/>
      </c>
      <c r="E2407" s="21" t="str">
        <f t="shared" si="307"/>
        <v>知识主题</v>
      </c>
      <c r="F2407" s="21" t="str">
        <f t="shared" si="308"/>
        <v>恰</v>
      </c>
      <c r="G2407" s="21" t="str">
        <f>INDEX( {"body","discipline","area","topic","point"},MATCH(E2407,{"知识体","知识域","知识区","知识主题","知识点"},0))</f>
        <v>topic</v>
      </c>
      <c r="H2407" s="21" t="str">
        <f>INDEX( {"super","just","sub","infras"},MATCH(F2407,{"超","恰","亚","次"},0))</f>
        <v>just</v>
      </c>
      <c r="I2407" s="21">
        <f>MATCH(E2407,{"知识体","知识域","知识区","知识主题","知识点"},0)-1</f>
        <v>3</v>
      </c>
      <c r="J2407" s="21">
        <f>MATCH(F2407,{"超","恰","亚","次"},0)-1</f>
        <v>1</v>
      </c>
      <c r="K2407" s="21" t="str">
        <f t="shared" si="309"/>
        <v>历史</v>
      </c>
      <c r="L2407" s="26" t="s">
        <v>3153</v>
      </c>
      <c r="M2407" s="23"/>
      <c r="N2407" s="23"/>
      <c r="O2407" s="24" t="str">
        <f t="shared" si="311"/>
        <v xml:space="preserve">
  - 
    name:  2 古代手工业的进步
    title:  2 古代手工业的进步
    description: 
    koLyro: topic
    koLyri:  just
    son: </v>
      </c>
      <c r="P2407" s="27" t="str">
        <f t="shared" si="310"/>
        <v xml:space="preserve">
          - 
            name:  2 古代手工业的进步
            title:  2 古代手工业的进步
            description: 
            koLyro: topic
            koLyri:  just
            son: </v>
      </c>
    </row>
    <row r="2408" spans="1:16" ht="15" customHeight="1">
      <c r="A2408" s="20">
        <f t="shared" si="304"/>
        <v>5</v>
      </c>
      <c r="B2408" s="21" t="str">
        <f t="shared" si="305"/>
        <v>知识点</v>
      </c>
      <c r="C2408" s="21" t="str">
        <f t="shared" si="306"/>
        <v>中国古代手工业的发展</v>
      </c>
      <c r="D2408" s="21" t="str">
        <f>IFERROR(IF(I2408=1,INDEX( {"chinese","english","math","physics","chemistry","biology","politics","history","geography"},MATCH(C2408,{"语文","英语","数学","物理","化学","生物","政治","历史","地理"},0)),IF(I2408=2,INDEX(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2408,{"单项选择","阅读理解","信息匹配","完形填空","短文填空","单句填空","短文改错","单句改错","句型转换","翻译短语","翻译句子","词汇/短语及固搭","完成句子","听力"},0)),"")), "")</f>
        <v/>
      </c>
      <c r="E2408" s="21" t="str">
        <f t="shared" si="307"/>
        <v>知识点</v>
      </c>
      <c r="F2408" s="21" t="str">
        <f t="shared" si="308"/>
        <v>恰</v>
      </c>
      <c r="G2408" s="21" t="str">
        <f>INDEX( {"body","discipline","area","topic","point"},MATCH(E2408,{"知识体","知识域","知识区","知识主题","知识点"},0))</f>
        <v>point</v>
      </c>
      <c r="H2408" s="21" t="str">
        <f>INDEX( {"super","just","sub","infras"},MATCH(F2408,{"超","恰","亚","次"},0))</f>
        <v>just</v>
      </c>
      <c r="I2408" s="21">
        <f>MATCH(E2408,{"知识体","知识域","知识区","知识主题","知识点"},0)-1</f>
        <v>4</v>
      </c>
      <c r="J2408" s="21">
        <f>MATCH(F2408,{"超","恰","亚","次"},0)-1</f>
        <v>1</v>
      </c>
      <c r="K2408" s="21" t="str">
        <f t="shared" si="309"/>
        <v>历史</v>
      </c>
      <c r="L2408" s="26" t="s">
        <v>3154</v>
      </c>
      <c r="M2408" s="23"/>
      <c r="N2408" s="23"/>
      <c r="O2408" s="24" t="str">
        <f t="shared" si="311"/>
        <v xml:space="preserve">
  - 
    name:  中国古代手工业的发展
    title:  中国古代手工业的发展
    description: 
    koLyro: point
    koLyri:  just
    son: </v>
      </c>
      <c r="P2408" s="27" t="str">
        <f t="shared" si="310"/>
        <v xml:space="preserve">
            - 
              name:  中国古代手工业的发展
              title:  中国古代手工业的发展
              description: 
              koLyro: point
              koLyri:  just
              son: </v>
      </c>
    </row>
    <row r="2409" spans="1:16" ht="15" customHeight="1">
      <c r="A2409" s="20">
        <f t="shared" si="304"/>
        <v>5</v>
      </c>
      <c r="B2409" s="21" t="str">
        <f t="shared" si="305"/>
        <v>知识点</v>
      </c>
      <c r="C2409" s="21" t="str">
        <f t="shared" si="306"/>
        <v>官营手工业</v>
      </c>
      <c r="D2409" s="21" t="str">
        <f>IFERROR(IF(I2409=1,INDEX( {"chinese","english","math","physics","chemistry","biology","politics","history","geography"},MATCH(C2409,{"语文","英语","数学","物理","化学","生物","政治","历史","地理"},0)),IF(I2409=2,INDEX(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2409,{"单项选择","阅读理解","信息匹配","完形填空","短文填空","单句填空","短文改错","单句改错","句型转换","翻译短语","翻译句子","词汇/短语及固搭","完成句子","听力"},0)),"")), "")</f>
        <v/>
      </c>
      <c r="E2409" s="21" t="str">
        <f t="shared" si="307"/>
        <v>知识点</v>
      </c>
      <c r="F2409" s="21" t="str">
        <f t="shared" si="308"/>
        <v>恰</v>
      </c>
      <c r="G2409" s="21" t="str">
        <f>INDEX( {"body","discipline","area","topic","point"},MATCH(E2409,{"知识体","知识域","知识区","知识主题","知识点"},0))</f>
        <v>point</v>
      </c>
      <c r="H2409" s="21" t="str">
        <f>INDEX( {"super","just","sub","infras"},MATCH(F2409,{"超","恰","亚","次"},0))</f>
        <v>just</v>
      </c>
      <c r="I2409" s="21">
        <f>MATCH(E2409,{"知识体","知识域","知识区","知识主题","知识点"},0)-1</f>
        <v>4</v>
      </c>
      <c r="J2409" s="21">
        <f>MATCH(F2409,{"超","恰","亚","次"},0)-1</f>
        <v>1</v>
      </c>
      <c r="K2409" s="21" t="str">
        <f t="shared" si="309"/>
        <v>历史</v>
      </c>
      <c r="L2409" s="26" t="s">
        <v>3155</v>
      </c>
      <c r="M2409" s="23"/>
      <c r="N2409" s="23"/>
      <c r="O2409" s="24" t="str">
        <f t="shared" si="311"/>
        <v xml:space="preserve">
  - 
    name:  官营手工业
    title:  官营手工业
    description: 
    koLyro: point
    koLyri:  just
    son: </v>
      </c>
      <c r="P2409" s="27" t="str">
        <f t="shared" si="310"/>
        <v xml:space="preserve">
            - 
              name:  官营手工业
              title:  官营手工业
              description: 
              koLyro: point
              koLyri:  just
              son: </v>
      </c>
    </row>
    <row r="2410" spans="1:16" ht="15" customHeight="1">
      <c r="A2410" s="20">
        <f t="shared" si="304"/>
        <v>5</v>
      </c>
      <c r="B2410" s="21" t="str">
        <f t="shared" si="305"/>
        <v>知识点</v>
      </c>
      <c r="C2410" s="21" t="str">
        <f t="shared" si="306"/>
        <v>民营手工业</v>
      </c>
      <c r="D2410" s="21" t="str">
        <f>IFERROR(IF(I2410=1,INDEX( {"chinese","english","math","physics","chemistry","biology","politics","history","geography"},MATCH(C2410,{"语文","英语","数学","物理","化学","生物","政治","历史","地理"},0)),IF(I2410=2,INDEX(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2410,{"单项选择","阅读理解","信息匹配","完形填空","短文填空","单句填空","短文改错","单句改错","句型转换","翻译短语","翻译句子","词汇/短语及固搭","完成句子","听力"},0)),"")), "")</f>
        <v/>
      </c>
      <c r="E2410" s="21" t="str">
        <f t="shared" si="307"/>
        <v>知识点</v>
      </c>
      <c r="F2410" s="21" t="str">
        <f t="shared" si="308"/>
        <v>恰</v>
      </c>
      <c r="G2410" s="21" t="str">
        <f>INDEX( {"body","discipline","area","topic","point"},MATCH(E2410,{"知识体","知识域","知识区","知识主题","知识点"},0))</f>
        <v>point</v>
      </c>
      <c r="H2410" s="21" t="str">
        <f>INDEX( {"super","just","sub","infras"},MATCH(F2410,{"超","恰","亚","次"},0))</f>
        <v>just</v>
      </c>
      <c r="I2410" s="21">
        <f>MATCH(E2410,{"知识体","知识域","知识区","知识主题","知识点"},0)-1</f>
        <v>4</v>
      </c>
      <c r="J2410" s="21">
        <f>MATCH(F2410,{"超","恰","亚","次"},0)-1</f>
        <v>1</v>
      </c>
      <c r="K2410" s="21" t="str">
        <f t="shared" si="309"/>
        <v>历史</v>
      </c>
      <c r="L2410" s="26" t="s">
        <v>3156</v>
      </c>
      <c r="M2410" s="23"/>
      <c r="N2410" s="23"/>
      <c r="O2410" s="24" t="str">
        <f t="shared" si="311"/>
        <v xml:space="preserve">
  - 
    name:  民营手工业
    title:  民营手工业
    description: 
    koLyro: point
    koLyri:  just
    son: </v>
      </c>
      <c r="P2410" s="27" t="str">
        <f t="shared" si="310"/>
        <v xml:space="preserve">
            - 
              name:  民营手工业
              title:  民营手工业
              description: 
              koLyro: point
              koLyri:  just
              son: </v>
      </c>
    </row>
    <row r="2411" spans="1:16" ht="15" customHeight="1">
      <c r="A2411" s="20">
        <f t="shared" si="304"/>
        <v>5</v>
      </c>
      <c r="B2411" s="21" t="str">
        <f t="shared" si="305"/>
        <v>知识点</v>
      </c>
      <c r="C2411" s="21" t="str">
        <f t="shared" si="306"/>
        <v>家庭手工业</v>
      </c>
      <c r="D2411" s="21" t="str">
        <f>IFERROR(IF(I2411=1,INDEX( {"chinese","english","math","physics","chemistry","biology","politics","history","geography"},MATCH(C2411,{"语文","英语","数学","物理","化学","生物","政治","历史","地理"},0)),IF(I2411=2,INDEX(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2411,{"单项选择","阅读理解","信息匹配","完形填空","短文填空","单句填空","短文改错","单句改错","句型转换","翻译短语","翻译句子","词汇/短语及固搭","完成句子","听力"},0)),"")), "")</f>
        <v/>
      </c>
      <c r="E2411" s="21" t="str">
        <f t="shared" si="307"/>
        <v>知识点</v>
      </c>
      <c r="F2411" s="21" t="str">
        <f t="shared" si="308"/>
        <v>恰</v>
      </c>
      <c r="G2411" s="21" t="str">
        <f>INDEX( {"body","discipline","area","topic","point"},MATCH(E2411,{"知识体","知识域","知识区","知识主题","知识点"},0))</f>
        <v>point</v>
      </c>
      <c r="H2411" s="21" t="str">
        <f>INDEX( {"super","just","sub","infras"},MATCH(F2411,{"超","恰","亚","次"},0))</f>
        <v>just</v>
      </c>
      <c r="I2411" s="21">
        <f>MATCH(E2411,{"知识体","知识域","知识区","知识主题","知识点"},0)-1</f>
        <v>4</v>
      </c>
      <c r="J2411" s="21">
        <f>MATCH(F2411,{"超","恰","亚","次"},0)-1</f>
        <v>1</v>
      </c>
      <c r="K2411" s="21" t="str">
        <f t="shared" si="309"/>
        <v>历史</v>
      </c>
      <c r="L2411" s="26" t="s">
        <v>3157</v>
      </c>
      <c r="M2411" s="23"/>
      <c r="N2411" s="23"/>
      <c r="O2411" s="24" t="str">
        <f t="shared" si="311"/>
        <v xml:space="preserve">
  - 
    name:  家庭手工业
    title:  家庭手工业
    description: 
    koLyro: point
    koLyri:  just
    son: </v>
      </c>
      <c r="P2411" s="27" t="str">
        <f t="shared" si="310"/>
        <v xml:space="preserve">
            - 
              name:  家庭手工业
              title:  家庭手工业
              description: 
              koLyro: point
              koLyri:  just
              son: </v>
      </c>
    </row>
    <row r="2412" spans="1:16" ht="15" customHeight="1">
      <c r="A2412" s="20">
        <f t="shared" si="304"/>
        <v>5</v>
      </c>
      <c r="B2412" s="21" t="str">
        <f t="shared" si="305"/>
        <v>知识点</v>
      </c>
      <c r="C2412" s="21" t="str">
        <f t="shared" si="306"/>
        <v>田庄手工业</v>
      </c>
      <c r="D2412" s="21" t="str">
        <f>IFERROR(IF(I2412=1,INDEX( {"chinese","english","math","physics","chemistry","biology","politics","history","geography"},MATCH(C2412,{"语文","英语","数学","物理","化学","生物","政治","历史","地理"},0)),IF(I2412=2,INDEX(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2412,{"单项选择","阅读理解","信息匹配","完形填空","短文填空","单句填空","短文改错","单句改错","句型转换","翻译短语","翻译句子","词汇/短语及固搭","完成句子","听力"},0)),"")), "")</f>
        <v/>
      </c>
      <c r="E2412" s="21" t="str">
        <f t="shared" si="307"/>
        <v>知识点</v>
      </c>
      <c r="F2412" s="21" t="str">
        <f t="shared" si="308"/>
        <v>恰</v>
      </c>
      <c r="G2412" s="21" t="str">
        <f>INDEX( {"body","discipline","area","topic","point"},MATCH(E2412,{"知识体","知识域","知识区","知识主题","知识点"},0))</f>
        <v>point</v>
      </c>
      <c r="H2412" s="21" t="str">
        <f>INDEX( {"super","just","sub","infras"},MATCH(F2412,{"超","恰","亚","次"},0))</f>
        <v>just</v>
      </c>
      <c r="I2412" s="21">
        <f>MATCH(E2412,{"知识体","知识域","知识区","知识主题","知识点"},0)-1</f>
        <v>4</v>
      </c>
      <c r="J2412" s="21">
        <f>MATCH(F2412,{"超","恰","亚","次"},0)-1</f>
        <v>1</v>
      </c>
      <c r="K2412" s="21" t="str">
        <f t="shared" si="309"/>
        <v>历史</v>
      </c>
      <c r="L2412" s="26" t="s">
        <v>3158</v>
      </c>
      <c r="M2412" s="23"/>
      <c r="N2412" s="23"/>
      <c r="O2412" s="24" t="str">
        <f t="shared" si="311"/>
        <v xml:space="preserve">
  - 
    name:  田庄手工业
    title:  田庄手工业
    description: 
    koLyro: point
    koLyri:  just
    son: </v>
      </c>
      <c r="P2412" s="27" t="str">
        <f t="shared" si="310"/>
        <v xml:space="preserve">
            - 
              name:  田庄手工业
              title:  田庄手工业
              description: 
              koLyro: point
              koLyri:  just
              son: </v>
      </c>
    </row>
    <row r="2413" spans="1:16" ht="15" customHeight="1">
      <c r="A2413" s="20">
        <f t="shared" si="304"/>
        <v>5</v>
      </c>
      <c r="B2413" s="21" t="str">
        <f t="shared" si="305"/>
        <v>知识点</v>
      </c>
      <c r="C2413" s="21" t="str">
        <f t="shared" si="306"/>
        <v>古代纺织业的发展</v>
      </c>
      <c r="D2413" s="21" t="str">
        <f>IFERROR(IF(I2413=1,INDEX( {"chinese","english","math","physics","chemistry","biology","politics","history","geography"},MATCH(C2413,{"语文","英语","数学","物理","化学","生物","政治","历史","地理"},0)),IF(I2413=2,INDEX(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2413,{"单项选择","阅读理解","信息匹配","完形填空","短文填空","单句填空","短文改错","单句改错","句型转换","翻译短语","翻译句子","词汇/短语及固搭","完成句子","听力"},0)),"")), "")</f>
        <v/>
      </c>
      <c r="E2413" s="21" t="str">
        <f t="shared" si="307"/>
        <v>知识点</v>
      </c>
      <c r="F2413" s="21" t="str">
        <f t="shared" si="308"/>
        <v>恰</v>
      </c>
      <c r="G2413" s="21" t="str">
        <f>INDEX( {"body","discipline","area","topic","point"},MATCH(E2413,{"知识体","知识域","知识区","知识主题","知识点"},0))</f>
        <v>point</v>
      </c>
      <c r="H2413" s="21" t="str">
        <f>INDEX( {"super","just","sub","infras"},MATCH(F2413,{"超","恰","亚","次"},0))</f>
        <v>just</v>
      </c>
      <c r="I2413" s="21">
        <f>MATCH(E2413,{"知识体","知识域","知识区","知识主题","知识点"},0)-1</f>
        <v>4</v>
      </c>
      <c r="J2413" s="21">
        <f>MATCH(F2413,{"超","恰","亚","次"},0)-1</f>
        <v>1</v>
      </c>
      <c r="K2413" s="21" t="str">
        <f t="shared" si="309"/>
        <v>历史</v>
      </c>
      <c r="L2413" s="26" t="s">
        <v>3159</v>
      </c>
      <c r="M2413" s="23"/>
      <c r="N2413" s="23"/>
      <c r="O2413" s="24" t="str">
        <f t="shared" si="311"/>
        <v xml:space="preserve">
  - 
    name:  古代纺织业的发展
    title:  古代纺织业的发展
    description: 
    koLyro: point
    koLyri:  just
    son: </v>
      </c>
      <c r="P2413" s="27" t="str">
        <f t="shared" si="310"/>
        <v xml:space="preserve">
            - 
              name:  古代纺织业的发展
              title:  古代纺织业的发展
              description: 
              koLyro: point
              koLyri:  just
              son: </v>
      </c>
    </row>
    <row r="2414" spans="1:16" ht="15" customHeight="1">
      <c r="A2414" s="20">
        <f t="shared" si="304"/>
        <v>6</v>
      </c>
      <c r="B2414" s="21" t="str">
        <f t="shared" si="305"/>
        <v>知识亚点</v>
      </c>
      <c r="C2414" s="21" t="str">
        <f t="shared" si="306"/>
        <v>丝绸之路</v>
      </c>
      <c r="D2414" s="21" t="str">
        <f>IFERROR(IF(I2414=1,INDEX( {"chinese","english","math","physics","chemistry","biology","politics","history","geography"},MATCH(C2414,{"语文","英语","数学","物理","化学","生物","政治","历史","地理"},0)),IF(I2414=2,INDEX(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2414,{"单项选择","阅读理解","信息匹配","完形填空","短文填空","单句填空","短文改错","单句改错","句型转换","翻译短语","翻译句子","词汇/短语及固搭","完成句子","听力"},0)),"")), "")</f>
        <v/>
      </c>
      <c r="E2414" s="21" t="str">
        <f t="shared" si="307"/>
        <v>知识点</v>
      </c>
      <c r="F2414" s="21" t="str">
        <f t="shared" si="308"/>
        <v>亚</v>
      </c>
      <c r="G2414" s="21" t="str">
        <f>INDEX( {"body","discipline","area","topic","point"},MATCH(E2414,{"知识体","知识域","知识区","知识主题","知识点"},0))</f>
        <v>point</v>
      </c>
      <c r="H2414" s="21" t="str">
        <f>INDEX( {"super","just","sub","infras"},MATCH(F2414,{"超","恰","亚","次"},0))</f>
        <v>sub</v>
      </c>
      <c r="I2414" s="21">
        <f>MATCH(E2414,{"知识体","知识域","知识区","知识主题","知识点"},0)-1</f>
        <v>4</v>
      </c>
      <c r="J2414" s="21">
        <f>MATCH(F2414,{"超","恰","亚","次"},0)-1</f>
        <v>2</v>
      </c>
      <c r="K2414" s="21" t="str">
        <f t="shared" si="309"/>
        <v>历史</v>
      </c>
      <c r="L2414" s="26" t="s">
        <v>3160</v>
      </c>
      <c r="M2414" s="23"/>
      <c r="N2414" s="23"/>
      <c r="O2414" s="24" t="str">
        <f t="shared" si="311"/>
        <v xml:space="preserve">
  - 
    name:  丝绸之路
    title:  丝绸之路
    description: 
    koLyro: point
    koLyri:  sub
    son: </v>
      </c>
      <c r="P2414" s="27" t="str">
        <f t="shared" si="310"/>
        <v xml:space="preserve">
              - 
                name:  丝绸之路
                title:  丝绸之路
                description: 
                koLyro: point
                koLyri:  sub
                son: </v>
      </c>
    </row>
    <row r="2415" spans="1:16" ht="15" customHeight="1">
      <c r="A2415" s="20">
        <f t="shared" si="304"/>
        <v>5</v>
      </c>
      <c r="B2415" s="21" t="str">
        <f t="shared" si="305"/>
        <v>知识点</v>
      </c>
      <c r="C2415" s="21" t="str">
        <f t="shared" si="306"/>
        <v>古代冶金技术的发展</v>
      </c>
      <c r="D2415" s="21" t="str">
        <f>IFERROR(IF(I2415=1,INDEX( {"chinese","english","math","physics","chemistry","biology","politics","history","geography"},MATCH(C2415,{"语文","英语","数学","物理","化学","生物","政治","历史","地理"},0)),IF(I2415=2,INDEX(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2415,{"单项选择","阅读理解","信息匹配","完形填空","短文填空","单句填空","短文改错","单句改错","句型转换","翻译短语","翻译句子","词汇/短语及固搭","完成句子","听力"},0)),"")), "")</f>
        <v/>
      </c>
      <c r="E2415" s="21" t="str">
        <f t="shared" si="307"/>
        <v>知识点</v>
      </c>
      <c r="F2415" s="21" t="str">
        <f t="shared" si="308"/>
        <v>恰</v>
      </c>
      <c r="G2415" s="21" t="str">
        <f>INDEX( {"body","discipline","area","topic","point"},MATCH(E2415,{"知识体","知识域","知识区","知识主题","知识点"},0))</f>
        <v>point</v>
      </c>
      <c r="H2415" s="21" t="str">
        <f>INDEX( {"super","just","sub","infras"},MATCH(F2415,{"超","恰","亚","次"},0))</f>
        <v>just</v>
      </c>
      <c r="I2415" s="21">
        <f>MATCH(E2415,{"知识体","知识域","知识区","知识主题","知识点"},0)-1</f>
        <v>4</v>
      </c>
      <c r="J2415" s="21">
        <f>MATCH(F2415,{"超","恰","亚","次"},0)-1</f>
        <v>1</v>
      </c>
      <c r="K2415" s="21" t="str">
        <f t="shared" si="309"/>
        <v>历史</v>
      </c>
      <c r="L2415" s="26" t="s">
        <v>3161</v>
      </c>
      <c r="M2415" s="23"/>
      <c r="N2415" s="23"/>
      <c r="O2415" s="24" t="str">
        <f t="shared" si="311"/>
        <v xml:space="preserve">
  - 
    name:  古代冶金技术的发展
    title:  古代冶金技术的发展
    description: 
    koLyro: point
    koLyri:  just
    son: </v>
      </c>
      <c r="P2415" s="27" t="str">
        <f t="shared" si="310"/>
        <v xml:space="preserve">
            - 
              name:  古代冶金技术的发展
              title:  古代冶金技术的发展
              description: 
              koLyro: point
              koLyri:  just
              son: </v>
      </c>
    </row>
    <row r="2416" spans="1:16" ht="15" customHeight="1">
      <c r="A2416" s="20">
        <f t="shared" si="304"/>
        <v>5</v>
      </c>
      <c r="B2416" s="21" t="str">
        <f t="shared" si="305"/>
        <v>知识点</v>
      </c>
      <c r="C2416" s="21" t="str">
        <f t="shared" si="306"/>
        <v>古代陶瓷业的发展</v>
      </c>
      <c r="D2416" s="21" t="str">
        <f>IFERROR(IF(I2416=1,INDEX( {"chinese","english","math","physics","chemistry","biology","politics","history","geography"},MATCH(C2416,{"语文","英语","数学","物理","化学","生物","政治","历史","地理"},0)),IF(I2416=2,INDEX(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2416,{"单项选择","阅读理解","信息匹配","完形填空","短文填空","单句填空","短文改错","单句改错","句型转换","翻译短语","翻译句子","词汇/短语及固搭","完成句子","听力"},0)),"")), "")</f>
        <v/>
      </c>
      <c r="E2416" s="21" t="str">
        <f t="shared" si="307"/>
        <v>知识点</v>
      </c>
      <c r="F2416" s="21" t="str">
        <f t="shared" si="308"/>
        <v>恰</v>
      </c>
      <c r="G2416" s="21" t="str">
        <f>INDEX( {"body","discipline","area","topic","point"},MATCH(E2416,{"知识体","知识域","知识区","知识主题","知识点"},0))</f>
        <v>point</v>
      </c>
      <c r="H2416" s="21" t="str">
        <f>INDEX( {"super","just","sub","infras"},MATCH(F2416,{"超","恰","亚","次"},0))</f>
        <v>just</v>
      </c>
      <c r="I2416" s="21">
        <f>MATCH(E2416,{"知识体","知识域","知识区","知识主题","知识点"},0)-1</f>
        <v>4</v>
      </c>
      <c r="J2416" s="21">
        <f>MATCH(F2416,{"超","恰","亚","次"},0)-1</f>
        <v>1</v>
      </c>
      <c r="K2416" s="21" t="str">
        <f t="shared" si="309"/>
        <v>历史</v>
      </c>
      <c r="L2416" s="26" t="s">
        <v>3162</v>
      </c>
      <c r="M2416" s="23"/>
      <c r="N2416" s="23"/>
      <c r="O2416" s="24" t="str">
        <f t="shared" si="311"/>
        <v xml:space="preserve">
  - 
    name:  古代陶瓷业的发展
    title:  古代陶瓷业的发展
    description: 
    koLyro: point
    koLyri:  just
    son: </v>
      </c>
      <c r="P2416" s="27" t="str">
        <f t="shared" si="310"/>
        <v xml:space="preserve">
            - 
              name:  古代陶瓷业的发展
              title:  古代陶瓷业的发展
              description: 
              koLyro: point
              koLyri:  just
              son: </v>
      </c>
    </row>
    <row r="2417" spans="1:16" ht="15" customHeight="1">
      <c r="A2417" s="20">
        <f t="shared" si="304"/>
        <v>4</v>
      </c>
      <c r="B2417" s="21" t="str">
        <f t="shared" si="305"/>
        <v>知识主题</v>
      </c>
      <c r="C2417" s="21" t="str">
        <f t="shared" si="306"/>
        <v>3 古代商业的发展</v>
      </c>
      <c r="D2417" s="21" t="str">
        <f>IFERROR(IF(I2417=1,INDEX( {"chinese","english","math","physics","chemistry","biology","politics","history","geography"},MATCH(C2417,{"语文","英语","数学","物理","化学","生物","政治","历史","地理"},0)),IF(I2417=2,INDEX(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2417,{"单项选择","阅读理解","信息匹配","完形填空","短文填空","单句填空","短文改错","单句改错","句型转换","翻译短语","翻译句子","词汇/短语及固搭","完成句子","听力"},0)),"")), "")</f>
        <v/>
      </c>
      <c r="E2417" s="21" t="str">
        <f t="shared" si="307"/>
        <v>知识主题</v>
      </c>
      <c r="F2417" s="21" t="str">
        <f t="shared" si="308"/>
        <v>恰</v>
      </c>
      <c r="G2417" s="21" t="str">
        <f>INDEX( {"body","discipline","area","topic","point"},MATCH(E2417,{"知识体","知识域","知识区","知识主题","知识点"},0))</f>
        <v>topic</v>
      </c>
      <c r="H2417" s="21" t="str">
        <f>INDEX( {"super","just","sub","infras"},MATCH(F2417,{"超","恰","亚","次"},0))</f>
        <v>just</v>
      </c>
      <c r="I2417" s="21">
        <f>MATCH(E2417,{"知识体","知识域","知识区","知识主题","知识点"},0)-1</f>
        <v>3</v>
      </c>
      <c r="J2417" s="21">
        <f>MATCH(F2417,{"超","恰","亚","次"},0)-1</f>
        <v>1</v>
      </c>
      <c r="K2417" s="21" t="str">
        <f t="shared" si="309"/>
        <v>历史</v>
      </c>
      <c r="L2417" s="26" t="s">
        <v>3163</v>
      </c>
      <c r="M2417" s="23"/>
      <c r="N2417" s="23"/>
      <c r="O2417" s="24" t="str">
        <f t="shared" si="311"/>
        <v xml:space="preserve">
  - 
    name:  3 古代商业的发展
    title:  3 古代商业的发展
    description: 
    koLyro: topic
    koLyri:  just
    son: </v>
      </c>
      <c r="P2417" s="27" t="str">
        <f t="shared" si="310"/>
        <v xml:space="preserve">
          - 
            name:  3 古代商业的发展
            title:  3 古代商业的发展
            description: 
            koLyro: topic
            koLyri:  just
            son: </v>
      </c>
    </row>
    <row r="2418" spans="1:16" ht="15" customHeight="1">
      <c r="A2418" s="20">
        <f t="shared" si="304"/>
        <v>5</v>
      </c>
      <c r="B2418" s="21" t="str">
        <f t="shared" si="305"/>
        <v>知识点</v>
      </c>
      <c r="C2418" s="21" t="str">
        <f t="shared" si="306"/>
        <v>商朝时期的商业</v>
      </c>
      <c r="D2418" s="21" t="str">
        <f>IFERROR(IF(I2418=1,INDEX( {"chinese","english","math","physics","chemistry","biology","politics","history","geography"},MATCH(C2418,{"语文","英语","数学","物理","化学","生物","政治","历史","地理"},0)),IF(I2418=2,INDEX(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2418,{"单项选择","阅读理解","信息匹配","完形填空","短文填空","单句填空","短文改错","单句改错","句型转换","翻译短语","翻译句子","词汇/短语及固搭","完成句子","听力"},0)),"")), "")</f>
        <v/>
      </c>
      <c r="E2418" s="21" t="str">
        <f t="shared" si="307"/>
        <v>知识点</v>
      </c>
      <c r="F2418" s="21" t="str">
        <f t="shared" si="308"/>
        <v>恰</v>
      </c>
      <c r="G2418" s="21" t="str">
        <f>INDEX( {"body","discipline","area","topic","point"},MATCH(E2418,{"知识体","知识域","知识区","知识主题","知识点"},0))</f>
        <v>point</v>
      </c>
      <c r="H2418" s="21" t="str">
        <f>INDEX( {"super","just","sub","infras"},MATCH(F2418,{"超","恰","亚","次"},0))</f>
        <v>just</v>
      </c>
      <c r="I2418" s="21">
        <f>MATCH(E2418,{"知识体","知识域","知识区","知识主题","知识点"},0)-1</f>
        <v>4</v>
      </c>
      <c r="J2418" s="21">
        <f>MATCH(F2418,{"超","恰","亚","次"},0)-1</f>
        <v>1</v>
      </c>
      <c r="K2418" s="21" t="str">
        <f t="shared" si="309"/>
        <v>历史</v>
      </c>
      <c r="L2418" s="26" t="s">
        <v>3164</v>
      </c>
      <c r="M2418" s="23"/>
      <c r="N2418" s="23"/>
      <c r="O2418" s="24" t="str">
        <f t="shared" si="311"/>
        <v xml:space="preserve">
  - 
    name:  商朝时期的商业
    title:  商朝时期的商业
    description: 
    koLyro: point
    koLyri:  just
    son: </v>
      </c>
      <c r="P2418" s="27" t="str">
        <f t="shared" si="310"/>
        <v xml:space="preserve">
            - 
              name:  商朝时期的商业
              title:  商朝时期的商业
              description: 
              koLyro: point
              koLyri:  just
              son: </v>
      </c>
    </row>
    <row r="2419" spans="1:16" ht="15" customHeight="1">
      <c r="A2419" s="20">
        <f t="shared" si="304"/>
        <v>5</v>
      </c>
      <c r="B2419" s="21" t="str">
        <f t="shared" si="305"/>
        <v>知识点</v>
      </c>
      <c r="C2419" s="21" t="str">
        <f t="shared" si="306"/>
        <v>春秋战国时期的商业</v>
      </c>
      <c r="D2419" s="21" t="str">
        <f>IFERROR(IF(I2419=1,INDEX( {"chinese","english","math","physics","chemistry","biology","politics","history","geography"},MATCH(C2419,{"语文","英语","数学","物理","化学","生物","政治","历史","地理"},0)),IF(I2419=2,INDEX(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2419,{"单项选择","阅读理解","信息匹配","完形填空","短文填空","单句填空","短文改错","单句改错","句型转换","翻译短语","翻译句子","词汇/短语及固搭","完成句子","听力"},0)),"")), "")</f>
        <v/>
      </c>
      <c r="E2419" s="21" t="str">
        <f t="shared" si="307"/>
        <v>知识点</v>
      </c>
      <c r="F2419" s="21" t="str">
        <f t="shared" si="308"/>
        <v>恰</v>
      </c>
      <c r="G2419" s="21" t="str">
        <f>INDEX( {"body","discipline","area","topic","point"},MATCH(E2419,{"知识体","知识域","知识区","知识主题","知识点"},0))</f>
        <v>point</v>
      </c>
      <c r="H2419" s="21" t="str">
        <f>INDEX( {"super","just","sub","infras"},MATCH(F2419,{"超","恰","亚","次"},0))</f>
        <v>just</v>
      </c>
      <c r="I2419" s="21">
        <f>MATCH(E2419,{"知识体","知识域","知识区","知识主题","知识点"},0)-1</f>
        <v>4</v>
      </c>
      <c r="J2419" s="21">
        <f>MATCH(F2419,{"超","恰","亚","次"},0)-1</f>
        <v>1</v>
      </c>
      <c r="K2419" s="21" t="str">
        <f t="shared" si="309"/>
        <v>历史</v>
      </c>
      <c r="L2419" s="26" t="s">
        <v>3165</v>
      </c>
      <c r="M2419" s="23"/>
      <c r="N2419" s="23"/>
      <c r="O2419" s="24" t="str">
        <f t="shared" si="311"/>
        <v xml:space="preserve">
  - 
    name:  春秋战国时期的商业
    title:  春秋战国时期的商业
    description: 
    koLyro: point
    koLyri:  just
    son: </v>
      </c>
      <c r="P2419" s="27" t="str">
        <f t="shared" si="310"/>
        <v xml:space="preserve">
            - 
              name:  春秋战国时期的商业
              title:  春秋战国时期的商业
              description: 
              koLyro: point
              koLyri:  just
              son: </v>
      </c>
    </row>
    <row r="2420" spans="1:16" ht="15" customHeight="1">
      <c r="A2420" s="20">
        <f t="shared" si="304"/>
        <v>5</v>
      </c>
      <c r="B2420" s="21" t="str">
        <f t="shared" si="305"/>
        <v>知识点</v>
      </c>
      <c r="C2420" s="21" t="str">
        <f t="shared" si="306"/>
        <v>秦汉时期商业的发展</v>
      </c>
      <c r="D2420" s="21" t="str">
        <f>IFERROR(IF(I2420=1,INDEX( {"chinese","english","math","physics","chemistry","biology","politics","history","geography"},MATCH(C2420,{"语文","英语","数学","物理","化学","生物","政治","历史","地理"},0)),IF(I2420=2,INDEX(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2420,{"单项选择","阅读理解","信息匹配","完形填空","短文填空","单句填空","短文改错","单句改错","句型转换","翻译短语","翻译句子","词汇/短语及固搭","完成句子","听力"},0)),"")), "")</f>
        <v/>
      </c>
      <c r="E2420" s="21" t="str">
        <f t="shared" si="307"/>
        <v>知识点</v>
      </c>
      <c r="F2420" s="21" t="str">
        <f t="shared" si="308"/>
        <v>恰</v>
      </c>
      <c r="G2420" s="21" t="str">
        <f>INDEX( {"body","discipline","area","topic","point"},MATCH(E2420,{"知识体","知识域","知识区","知识主题","知识点"},0))</f>
        <v>point</v>
      </c>
      <c r="H2420" s="21" t="str">
        <f>INDEX( {"super","just","sub","infras"},MATCH(F2420,{"超","恰","亚","次"},0))</f>
        <v>just</v>
      </c>
      <c r="I2420" s="21">
        <f>MATCH(E2420,{"知识体","知识域","知识区","知识主题","知识点"},0)-1</f>
        <v>4</v>
      </c>
      <c r="J2420" s="21">
        <f>MATCH(F2420,{"超","恰","亚","次"},0)-1</f>
        <v>1</v>
      </c>
      <c r="K2420" s="21" t="str">
        <f t="shared" si="309"/>
        <v>历史</v>
      </c>
      <c r="L2420" s="26" t="s">
        <v>3166</v>
      </c>
      <c r="M2420" s="23"/>
      <c r="N2420" s="23"/>
      <c r="O2420" s="24" t="str">
        <f t="shared" si="311"/>
        <v xml:space="preserve">
  - 
    name:  秦汉时期商业的发展
    title:  秦汉时期商业的发展
    description: 
    koLyro: point
    koLyri:  just
    son: </v>
      </c>
      <c r="P2420" s="27" t="str">
        <f t="shared" si="310"/>
        <v xml:space="preserve">
            - 
              name:  秦汉时期商业的发展
              title:  秦汉时期商业的发展
              description: 
              koLyro: point
              koLyri:  just
              son: </v>
      </c>
    </row>
    <row r="2421" spans="1:16" ht="15" customHeight="1">
      <c r="A2421" s="20">
        <f t="shared" si="304"/>
        <v>5</v>
      </c>
      <c r="B2421" s="21" t="str">
        <f t="shared" si="305"/>
        <v>知识点</v>
      </c>
      <c r="C2421" s="21" t="str">
        <f t="shared" si="306"/>
        <v>唐朝的商业发展</v>
      </c>
      <c r="D2421" s="21" t="str">
        <f>IFERROR(IF(I2421=1,INDEX( {"chinese","english","math","physics","chemistry","biology","politics","history","geography"},MATCH(C2421,{"语文","英语","数学","物理","化学","生物","政治","历史","地理"},0)),IF(I2421=2,INDEX(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2421,{"单项选择","阅读理解","信息匹配","完形填空","短文填空","单句填空","短文改错","单句改错","句型转换","翻译短语","翻译句子","词汇/短语及固搭","完成句子","听力"},0)),"")), "")</f>
        <v/>
      </c>
      <c r="E2421" s="21" t="str">
        <f t="shared" si="307"/>
        <v>知识点</v>
      </c>
      <c r="F2421" s="21" t="str">
        <f t="shared" si="308"/>
        <v>恰</v>
      </c>
      <c r="G2421" s="21" t="str">
        <f>INDEX( {"body","discipline","area","topic","point"},MATCH(E2421,{"知识体","知识域","知识区","知识主题","知识点"},0))</f>
        <v>point</v>
      </c>
      <c r="H2421" s="21" t="str">
        <f>INDEX( {"super","just","sub","infras"},MATCH(F2421,{"超","恰","亚","次"},0))</f>
        <v>just</v>
      </c>
      <c r="I2421" s="21">
        <f>MATCH(E2421,{"知识体","知识域","知识区","知识主题","知识点"},0)-1</f>
        <v>4</v>
      </c>
      <c r="J2421" s="21">
        <f>MATCH(F2421,{"超","恰","亚","次"},0)-1</f>
        <v>1</v>
      </c>
      <c r="K2421" s="21" t="str">
        <f t="shared" si="309"/>
        <v>历史</v>
      </c>
      <c r="L2421" s="26" t="s">
        <v>3167</v>
      </c>
      <c r="M2421" s="23"/>
      <c r="N2421" s="23"/>
      <c r="O2421" s="24" t="str">
        <f t="shared" si="311"/>
        <v xml:space="preserve">
  - 
    name:  唐朝的商业发展
    title:  唐朝的商业发展
    description: 
    koLyro: point
    koLyri:  just
    son: </v>
      </c>
      <c r="P2421" s="27" t="str">
        <f t="shared" si="310"/>
        <v xml:space="preserve">
            - 
              name:  唐朝的商业发展
              title:  唐朝的商业发展
              description: 
              koLyro: point
              koLyri:  just
              son: </v>
      </c>
    </row>
    <row r="2422" spans="1:16" ht="15" customHeight="1">
      <c r="A2422" s="20">
        <f t="shared" si="304"/>
        <v>5</v>
      </c>
      <c r="B2422" s="21" t="str">
        <f t="shared" si="305"/>
        <v>知识点</v>
      </c>
      <c r="C2422" s="21" t="str">
        <f t="shared" si="306"/>
        <v>宋朝的商业发展</v>
      </c>
      <c r="D2422" s="21" t="str">
        <f>IFERROR(IF(I2422=1,INDEX( {"chinese","english","math","physics","chemistry","biology","politics","history","geography"},MATCH(C2422,{"语文","英语","数学","物理","化学","生物","政治","历史","地理"},0)),IF(I2422=2,INDEX(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2422,{"单项选择","阅读理解","信息匹配","完形填空","短文填空","单句填空","短文改错","单句改错","句型转换","翻译短语","翻译句子","词汇/短语及固搭","完成句子","听力"},0)),"")), "")</f>
        <v/>
      </c>
      <c r="E2422" s="21" t="str">
        <f t="shared" si="307"/>
        <v>知识点</v>
      </c>
      <c r="F2422" s="21" t="str">
        <f t="shared" si="308"/>
        <v>恰</v>
      </c>
      <c r="G2422" s="21" t="str">
        <f>INDEX( {"body","discipline","area","topic","point"},MATCH(E2422,{"知识体","知识域","知识区","知识主题","知识点"},0))</f>
        <v>point</v>
      </c>
      <c r="H2422" s="21" t="str">
        <f>INDEX( {"super","just","sub","infras"},MATCH(F2422,{"超","恰","亚","次"},0))</f>
        <v>just</v>
      </c>
      <c r="I2422" s="21">
        <f>MATCH(E2422,{"知识体","知识域","知识区","知识主题","知识点"},0)-1</f>
        <v>4</v>
      </c>
      <c r="J2422" s="21">
        <f>MATCH(F2422,{"超","恰","亚","次"},0)-1</f>
        <v>1</v>
      </c>
      <c r="K2422" s="21" t="str">
        <f t="shared" si="309"/>
        <v>历史</v>
      </c>
      <c r="L2422" s="26" t="s">
        <v>3168</v>
      </c>
      <c r="M2422" s="23"/>
      <c r="N2422" s="23"/>
      <c r="O2422" s="24" t="str">
        <f t="shared" si="311"/>
        <v xml:space="preserve">
  - 
    name:  宋朝的商业发展
    title:  宋朝的商业发展
    description: 
    koLyro: point
    koLyri:  just
    son: </v>
      </c>
      <c r="P2422" s="27" t="str">
        <f t="shared" si="310"/>
        <v xml:space="preserve">
            - 
              name:  宋朝的商业发展
              title:  宋朝的商业发展
              description: 
              koLyro: point
              koLyri:  just
              son: </v>
      </c>
    </row>
    <row r="2423" spans="1:16" ht="15" customHeight="1">
      <c r="A2423" s="20">
        <f t="shared" si="304"/>
        <v>5</v>
      </c>
      <c r="B2423" s="21" t="str">
        <f t="shared" si="305"/>
        <v>知识点</v>
      </c>
      <c r="C2423" s="21" t="str">
        <f t="shared" si="306"/>
        <v>明清时期的商业</v>
      </c>
      <c r="D2423" s="21" t="str">
        <f>IFERROR(IF(I2423=1,INDEX( {"chinese","english","math","physics","chemistry","biology","politics","history","geography"},MATCH(C2423,{"语文","英语","数学","物理","化学","生物","政治","历史","地理"},0)),IF(I2423=2,INDEX(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2423,{"单项选择","阅读理解","信息匹配","完形填空","短文填空","单句填空","短文改错","单句改错","句型转换","翻译短语","翻译句子","词汇/短语及固搭","完成句子","听力"},0)),"")), "")</f>
        <v/>
      </c>
      <c r="E2423" s="21" t="str">
        <f t="shared" si="307"/>
        <v>知识点</v>
      </c>
      <c r="F2423" s="21" t="str">
        <f t="shared" si="308"/>
        <v>恰</v>
      </c>
      <c r="G2423" s="21" t="str">
        <f>INDEX( {"body","discipline","area","topic","point"},MATCH(E2423,{"知识体","知识域","知识区","知识主题","知识点"},0))</f>
        <v>point</v>
      </c>
      <c r="H2423" s="21" t="str">
        <f>INDEX( {"super","just","sub","infras"},MATCH(F2423,{"超","恰","亚","次"},0))</f>
        <v>just</v>
      </c>
      <c r="I2423" s="21">
        <f>MATCH(E2423,{"知识体","知识域","知识区","知识主题","知识点"},0)-1</f>
        <v>4</v>
      </c>
      <c r="J2423" s="21">
        <f>MATCH(F2423,{"超","恰","亚","次"},0)-1</f>
        <v>1</v>
      </c>
      <c r="K2423" s="21" t="str">
        <f t="shared" si="309"/>
        <v>历史</v>
      </c>
      <c r="L2423" s="26" t="s">
        <v>3169</v>
      </c>
      <c r="M2423" s="23"/>
      <c r="N2423" s="23"/>
      <c r="O2423" s="24" t="str">
        <f t="shared" si="311"/>
        <v xml:space="preserve">
  - 
    name:  明清时期的商业
    title:  明清时期的商业
    description: 
    koLyro: point
    koLyri:  just
    son: </v>
      </c>
      <c r="P2423" s="27" t="str">
        <f t="shared" si="310"/>
        <v xml:space="preserve">
            - 
              name:  明清时期的商业
              title:  明清时期的商业
              description: 
              koLyro: point
              koLyri:  just
              son: </v>
      </c>
    </row>
    <row r="2424" spans="1:16" ht="15" customHeight="1">
      <c r="A2424" s="20">
        <f t="shared" si="304"/>
        <v>5</v>
      </c>
      <c r="B2424" s="21" t="str">
        <f t="shared" si="305"/>
        <v>知识点</v>
      </c>
      <c r="C2424" s="21" t="str">
        <f t="shared" si="306"/>
        <v>古代市的变迁</v>
      </c>
      <c r="D2424" s="21" t="str">
        <f>IFERROR(IF(I2424=1,INDEX( {"chinese","english","math","physics","chemistry","biology","politics","history","geography"},MATCH(C2424,{"语文","英语","数学","物理","化学","生物","政治","历史","地理"},0)),IF(I2424=2,INDEX(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2424,{"单项选择","阅读理解","信息匹配","完形填空","短文填空","单句填空","短文改错","单句改错","句型转换","翻译短语","翻译句子","词汇/短语及固搭","完成句子","听力"},0)),"")), "")</f>
        <v/>
      </c>
      <c r="E2424" s="21" t="str">
        <f t="shared" si="307"/>
        <v>知识点</v>
      </c>
      <c r="F2424" s="21" t="str">
        <f t="shared" si="308"/>
        <v>恰</v>
      </c>
      <c r="G2424" s="21" t="str">
        <f>INDEX( {"body","discipline","area","topic","point"},MATCH(E2424,{"知识体","知识域","知识区","知识主题","知识点"},0))</f>
        <v>point</v>
      </c>
      <c r="H2424" s="21" t="str">
        <f>INDEX( {"super","just","sub","infras"},MATCH(F2424,{"超","恰","亚","次"},0))</f>
        <v>just</v>
      </c>
      <c r="I2424" s="21">
        <f>MATCH(E2424,{"知识体","知识域","知识区","知识主题","知识点"},0)-1</f>
        <v>4</v>
      </c>
      <c r="J2424" s="21">
        <f>MATCH(F2424,{"超","恰","亚","次"},0)-1</f>
        <v>1</v>
      </c>
      <c r="K2424" s="21" t="str">
        <f t="shared" si="309"/>
        <v>历史</v>
      </c>
      <c r="L2424" s="26" t="s">
        <v>3170</v>
      </c>
      <c r="M2424" s="23"/>
      <c r="N2424" s="23"/>
      <c r="O2424" s="24" t="str">
        <f t="shared" si="311"/>
        <v xml:space="preserve">
  - 
    name:  古代市的变迁
    title:  古代市的变迁
    description: 
    koLyro: point
    koLyri:  just
    son: </v>
      </c>
      <c r="P2424" s="27" t="str">
        <f t="shared" si="310"/>
        <v xml:space="preserve">
            - 
              name:  古代市的变迁
              title:  古代市的变迁
              description: 
              koLyro: point
              koLyri:  just
              son: </v>
      </c>
    </row>
    <row r="2425" spans="1:16" ht="15" customHeight="1">
      <c r="A2425" s="20">
        <f t="shared" si="304"/>
        <v>6</v>
      </c>
      <c r="B2425" s="21" t="str">
        <f t="shared" si="305"/>
        <v>知识亚点</v>
      </c>
      <c r="C2425" s="21" t="str">
        <f t="shared" si="306"/>
        <v>草市和夜市</v>
      </c>
      <c r="D2425" s="21" t="str">
        <f>IFERROR(IF(I2425=1,INDEX( {"chinese","english","math","physics","chemistry","biology","politics","history","geography"},MATCH(C2425,{"语文","英语","数学","物理","化学","生物","政治","历史","地理"},0)),IF(I2425=2,INDEX(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2425,{"单项选择","阅读理解","信息匹配","完形填空","短文填空","单句填空","短文改错","单句改错","句型转换","翻译短语","翻译句子","词汇/短语及固搭","完成句子","听力"},0)),"")), "")</f>
        <v/>
      </c>
      <c r="E2425" s="21" t="str">
        <f t="shared" si="307"/>
        <v>知识点</v>
      </c>
      <c r="F2425" s="21" t="str">
        <f t="shared" si="308"/>
        <v>亚</v>
      </c>
      <c r="G2425" s="21" t="str">
        <f>INDEX( {"body","discipline","area","topic","point"},MATCH(E2425,{"知识体","知识域","知识区","知识主题","知识点"},0))</f>
        <v>point</v>
      </c>
      <c r="H2425" s="21" t="str">
        <f>INDEX( {"super","just","sub","infras"},MATCH(F2425,{"超","恰","亚","次"},0))</f>
        <v>sub</v>
      </c>
      <c r="I2425" s="21">
        <f>MATCH(E2425,{"知识体","知识域","知识区","知识主题","知识点"},0)-1</f>
        <v>4</v>
      </c>
      <c r="J2425" s="21">
        <f>MATCH(F2425,{"超","恰","亚","次"},0)-1</f>
        <v>2</v>
      </c>
      <c r="K2425" s="21" t="str">
        <f t="shared" si="309"/>
        <v>历史</v>
      </c>
      <c r="L2425" s="26" t="s">
        <v>3171</v>
      </c>
      <c r="M2425" s="23"/>
      <c r="N2425" s="23"/>
      <c r="O2425" s="24" t="str">
        <f t="shared" si="311"/>
        <v xml:space="preserve">
  - 
    name:  草市和夜市
    title:  草市和夜市
    description: 
    koLyro: point
    koLyri:  sub
    son: </v>
      </c>
      <c r="P2425" s="27" t="str">
        <f t="shared" si="310"/>
        <v xml:space="preserve">
              - 
                name:  草市和夜市
                title:  草市和夜市
                description: 
                koLyro: point
                koLyri:  sub
                son: </v>
      </c>
    </row>
    <row r="2426" spans="1:16" ht="15" customHeight="1">
      <c r="A2426" s="20">
        <f t="shared" si="304"/>
        <v>5</v>
      </c>
      <c r="B2426" s="21" t="str">
        <f t="shared" si="305"/>
        <v>知识点</v>
      </c>
      <c r="C2426" s="21" t="str">
        <f t="shared" si="306"/>
        <v>商业都会的发展</v>
      </c>
      <c r="D2426" s="21" t="str">
        <f>IFERROR(IF(I2426=1,INDEX( {"chinese","english","math","physics","chemistry","biology","politics","history","geography"},MATCH(C2426,{"语文","英语","数学","物理","化学","生物","政治","历史","地理"},0)),IF(I2426=2,INDEX(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2426,{"单项选择","阅读理解","信息匹配","完形填空","短文填空","单句填空","短文改错","单句改错","句型转换","翻译短语","翻译句子","词汇/短语及固搭","完成句子","听力"},0)),"")), "")</f>
        <v/>
      </c>
      <c r="E2426" s="21" t="str">
        <f t="shared" si="307"/>
        <v>知识点</v>
      </c>
      <c r="F2426" s="21" t="str">
        <f t="shared" si="308"/>
        <v>恰</v>
      </c>
      <c r="G2426" s="21" t="str">
        <f>INDEX( {"body","discipline","area","topic","point"},MATCH(E2426,{"知识体","知识域","知识区","知识主题","知识点"},0))</f>
        <v>point</v>
      </c>
      <c r="H2426" s="21" t="str">
        <f>INDEX( {"super","just","sub","infras"},MATCH(F2426,{"超","恰","亚","次"},0))</f>
        <v>just</v>
      </c>
      <c r="I2426" s="21">
        <f>MATCH(E2426,{"知识体","知识域","知识区","知识主题","知识点"},0)-1</f>
        <v>4</v>
      </c>
      <c r="J2426" s="21">
        <f>MATCH(F2426,{"超","恰","亚","次"},0)-1</f>
        <v>1</v>
      </c>
      <c r="K2426" s="21" t="str">
        <f t="shared" si="309"/>
        <v>历史</v>
      </c>
      <c r="L2426" s="26" t="s">
        <v>3172</v>
      </c>
      <c r="M2426" s="23"/>
      <c r="N2426" s="23"/>
      <c r="O2426" s="24" t="str">
        <f t="shared" si="311"/>
        <v xml:space="preserve">
  - 
    name:  商业都会的发展
    title:  商业都会的发展
    description: 
    koLyro: point
    koLyri:  just
    son: </v>
      </c>
      <c r="P2426" s="27" t="str">
        <f t="shared" si="310"/>
        <v xml:space="preserve">
            - 
              name:  商业都会的发展
              title:  商业都会的发展
              description: 
              koLyro: point
              koLyri:  just
              son: </v>
      </c>
    </row>
    <row r="2427" spans="1:16" ht="15" customHeight="1">
      <c r="A2427" s="20">
        <f t="shared" si="304"/>
        <v>5</v>
      </c>
      <c r="B2427" s="21" t="str">
        <f t="shared" si="305"/>
        <v>知识点</v>
      </c>
      <c r="C2427" s="21" t="str">
        <f t="shared" si="306"/>
        <v>官府控制下的对外贸易</v>
      </c>
      <c r="D2427" s="21" t="str">
        <f>IFERROR(IF(I2427=1,INDEX( {"chinese","english","math","physics","chemistry","biology","politics","history","geography"},MATCH(C2427,{"语文","英语","数学","物理","化学","生物","政治","历史","地理"},0)),IF(I2427=2,INDEX(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2427,{"单项选择","阅读理解","信息匹配","完形填空","短文填空","单句填空","短文改错","单句改错","句型转换","翻译短语","翻译句子","词汇/短语及固搭","完成句子","听力"},0)),"")), "")</f>
        <v/>
      </c>
      <c r="E2427" s="21" t="str">
        <f t="shared" si="307"/>
        <v>知识点</v>
      </c>
      <c r="F2427" s="21" t="str">
        <f t="shared" si="308"/>
        <v>恰</v>
      </c>
      <c r="G2427" s="21" t="str">
        <f>INDEX( {"body","discipline","area","topic","point"},MATCH(E2427,{"知识体","知识域","知识区","知识主题","知识点"},0))</f>
        <v>point</v>
      </c>
      <c r="H2427" s="21" t="str">
        <f>INDEX( {"super","just","sub","infras"},MATCH(F2427,{"超","恰","亚","次"},0))</f>
        <v>just</v>
      </c>
      <c r="I2427" s="21">
        <f>MATCH(E2427,{"知识体","知识域","知识区","知识主题","知识点"},0)-1</f>
        <v>4</v>
      </c>
      <c r="J2427" s="21">
        <f>MATCH(F2427,{"超","恰","亚","次"},0)-1</f>
        <v>1</v>
      </c>
      <c r="K2427" s="21" t="str">
        <f t="shared" si="309"/>
        <v>历史</v>
      </c>
      <c r="L2427" s="26" t="s">
        <v>3173</v>
      </c>
      <c r="M2427" s="23"/>
      <c r="N2427" s="23"/>
      <c r="O2427" s="24" t="str">
        <f t="shared" si="311"/>
        <v xml:space="preserve">
  - 
    name:  官府控制下的对外贸易
    title:  官府控制下的对外贸易
    description: 
    koLyro: point
    koLyri:  just
    son: </v>
      </c>
      <c r="P2427" s="27" t="str">
        <f t="shared" si="310"/>
        <v xml:space="preserve">
            - 
              name:  官府控制下的对外贸易
              title:  官府控制下的对外贸易
              description: 
              koLyro: point
              koLyri:  just
              son: </v>
      </c>
    </row>
    <row r="2428" spans="1:16" ht="15" customHeight="1">
      <c r="A2428" s="20">
        <f t="shared" si="304"/>
        <v>4</v>
      </c>
      <c r="B2428" s="21" t="str">
        <f t="shared" si="305"/>
        <v>知识主题</v>
      </c>
      <c r="C2428" s="21" t="str">
        <f t="shared" si="306"/>
        <v>4 古代的经济政策</v>
      </c>
      <c r="D2428" s="21" t="str">
        <f>IFERROR(IF(I2428=1,INDEX( {"chinese","english","math","physics","chemistry","biology","politics","history","geography"},MATCH(C2428,{"语文","英语","数学","物理","化学","生物","政治","历史","地理"},0)),IF(I2428=2,INDEX(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2428,{"单项选择","阅读理解","信息匹配","完形填空","短文填空","单句填空","短文改错","单句改错","句型转换","翻译短语","翻译句子","词汇/短语及固搭","完成句子","听力"},0)),"")), "")</f>
        <v/>
      </c>
      <c r="E2428" s="21" t="str">
        <f t="shared" si="307"/>
        <v>知识主题</v>
      </c>
      <c r="F2428" s="21" t="str">
        <f t="shared" si="308"/>
        <v>恰</v>
      </c>
      <c r="G2428" s="21" t="str">
        <f>INDEX( {"body","discipline","area","topic","point"},MATCH(E2428,{"知识体","知识域","知识区","知识主题","知识点"},0))</f>
        <v>topic</v>
      </c>
      <c r="H2428" s="21" t="str">
        <f>INDEX( {"super","just","sub","infras"},MATCH(F2428,{"超","恰","亚","次"},0))</f>
        <v>just</v>
      </c>
      <c r="I2428" s="21">
        <f>MATCH(E2428,{"知识体","知识域","知识区","知识主题","知识点"},0)-1</f>
        <v>3</v>
      </c>
      <c r="J2428" s="21">
        <f>MATCH(F2428,{"超","恰","亚","次"},0)-1</f>
        <v>1</v>
      </c>
      <c r="K2428" s="21" t="str">
        <f t="shared" si="309"/>
        <v>历史</v>
      </c>
      <c r="L2428" s="26" t="s">
        <v>3174</v>
      </c>
      <c r="M2428" s="23"/>
      <c r="N2428" s="23"/>
      <c r="O2428" s="24" t="str">
        <f t="shared" si="311"/>
        <v xml:space="preserve">
  - 
    name:  4 古代的经济政策
    title:  4 古代的经济政策
    description: 
    koLyro: topic
    koLyri:  just
    son: </v>
      </c>
      <c r="P2428" s="27" t="str">
        <f t="shared" si="310"/>
        <v xml:space="preserve">
          - 
            name:  4 古代的经济政策
            title:  4 古代的经济政策
            description: 
            koLyro: topic
            koLyri:  just
            son: </v>
      </c>
    </row>
    <row r="2429" spans="1:16" ht="15" customHeight="1">
      <c r="A2429" s="20">
        <f t="shared" si="304"/>
        <v>5</v>
      </c>
      <c r="B2429" s="21" t="str">
        <f t="shared" si="305"/>
        <v>知识点</v>
      </c>
      <c r="C2429" s="21" t="str">
        <f t="shared" si="306"/>
        <v>中国古代土地制度的演变</v>
      </c>
      <c r="D2429" s="21" t="str">
        <f>IFERROR(IF(I2429=1,INDEX( {"chinese","english","math","physics","chemistry","biology","politics","history","geography"},MATCH(C2429,{"语文","英语","数学","物理","化学","生物","政治","历史","地理"},0)),IF(I2429=2,INDEX(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2429,{"单项选择","阅读理解","信息匹配","完形填空","短文填空","单句填空","短文改错","单句改错","句型转换","翻译短语","翻译句子","词汇/短语及固搭","完成句子","听力"},0)),"")), "")</f>
        <v/>
      </c>
      <c r="E2429" s="21" t="str">
        <f t="shared" si="307"/>
        <v>知识点</v>
      </c>
      <c r="F2429" s="21" t="str">
        <f t="shared" si="308"/>
        <v>恰</v>
      </c>
      <c r="G2429" s="21" t="str">
        <f>INDEX( {"body","discipline","area","topic","point"},MATCH(E2429,{"知识体","知识域","知识区","知识主题","知识点"},0))</f>
        <v>point</v>
      </c>
      <c r="H2429" s="21" t="str">
        <f>INDEX( {"super","just","sub","infras"},MATCH(F2429,{"超","恰","亚","次"},0))</f>
        <v>just</v>
      </c>
      <c r="I2429" s="21">
        <f>MATCH(E2429,{"知识体","知识域","知识区","知识主题","知识点"},0)-1</f>
        <v>4</v>
      </c>
      <c r="J2429" s="21">
        <f>MATCH(F2429,{"超","恰","亚","次"},0)-1</f>
        <v>1</v>
      </c>
      <c r="K2429" s="21" t="str">
        <f t="shared" si="309"/>
        <v>历史</v>
      </c>
      <c r="L2429" s="26" t="s">
        <v>3147</v>
      </c>
      <c r="M2429" s="23"/>
      <c r="N2429" s="23"/>
      <c r="O2429" s="24" t="str">
        <f t="shared" si="311"/>
        <v xml:space="preserve">
  - 
    name:  中国古代土地制度的演变
    title:  中国古代土地制度的演变
    description: 
    koLyro: point
    koLyri:  just
    son: </v>
      </c>
      <c r="P2429" s="27" t="str">
        <f t="shared" si="310"/>
        <v xml:space="preserve">
            - 
              name:  中国古代土地制度的演变
              title:  中国古代土地制度的演变
              description: 
              koLyro: point
              koLyri:  just
              son: </v>
      </c>
    </row>
    <row r="2430" spans="1:16" ht="15" customHeight="1">
      <c r="A2430" s="20">
        <f t="shared" si="304"/>
        <v>5</v>
      </c>
      <c r="B2430" s="21" t="str">
        <f t="shared" si="305"/>
        <v>知识点</v>
      </c>
      <c r="C2430" s="21" t="str">
        <f t="shared" si="306"/>
        <v>古代中国经济重心的南移</v>
      </c>
      <c r="D2430" s="21" t="str">
        <f>IFERROR(IF(I2430=1,INDEX( {"chinese","english","math","physics","chemistry","biology","politics","history","geography"},MATCH(C2430,{"语文","英语","数学","物理","化学","生物","政治","历史","地理"},0)),IF(I2430=2,INDEX(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2430,{"单项选择","阅读理解","信息匹配","完形填空","短文填空","单句填空","短文改错","单句改错","句型转换","翻译短语","翻译句子","词汇/短语及固搭","完成句子","听力"},0)),"")), "")</f>
        <v/>
      </c>
      <c r="E2430" s="21" t="str">
        <f t="shared" si="307"/>
        <v>知识点</v>
      </c>
      <c r="F2430" s="21" t="str">
        <f t="shared" si="308"/>
        <v>恰</v>
      </c>
      <c r="G2430" s="21" t="str">
        <f>INDEX( {"body","discipline","area","topic","point"},MATCH(E2430,{"知识体","知识域","知识区","知识主题","知识点"},0))</f>
        <v>point</v>
      </c>
      <c r="H2430" s="21" t="str">
        <f>INDEX( {"super","just","sub","infras"},MATCH(F2430,{"超","恰","亚","次"},0))</f>
        <v>just</v>
      </c>
      <c r="I2430" s="21">
        <f>MATCH(E2430,{"知识体","知识域","知识区","知识主题","知识点"},0)-1</f>
        <v>4</v>
      </c>
      <c r="J2430" s="21">
        <f>MATCH(F2430,{"超","恰","亚","次"},0)-1</f>
        <v>1</v>
      </c>
      <c r="K2430" s="21" t="str">
        <f t="shared" si="309"/>
        <v>历史</v>
      </c>
      <c r="L2430" s="26" t="s">
        <v>3175</v>
      </c>
      <c r="M2430" s="23"/>
      <c r="N2430" s="23"/>
      <c r="O2430" s="24" t="str">
        <f t="shared" si="311"/>
        <v xml:space="preserve">
  - 
    name:  古代中国经济重心的南移
    title:  古代中国经济重心的南移
    description: 
    koLyro: point
    koLyri:  just
    son: </v>
      </c>
      <c r="P2430" s="27" t="str">
        <f t="shared" si="310"/>
        <v xml:space="preserve">
            - 
              name:  古代中国经济重心的南移
              title:  古代中国经济重心的南移
              description: 
              koLyro: point
              koLyri:  just
              son: </v>
      </c>
    </row>
    <row r="2431" spans="1:16" ht="15" customHeight="1">
      <c r="A2431" s="20">
        <f t="shared" si="304"/>
        <v>5</v>
      </c>
      <c r="B2431" s="21" t="str">
        <f t="shared" si="305"/>
        <v>知识点</v>
      </c>
      <c r="C2431" s="21" t="str">
        <f t="shared" si="306"/>
        <v>古代中国经济政策</v>
      </c>
      <c r="D2431" s="21" t="str">
        <f>IFERROR(IF(I2431=1,INDEX( {"chinese","english","math","physics","chemistry","biology","politics","history","geography"},MATCH(C2431,{"语文","英语","数学","物理","化学","生物","政治","历史","地理"},0)),IF(I2431=2,INDEX(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2431,{"单项选择","阅读理解","信息匹配","完形填空","短文填空","单句填空","短文改错","单句改错","句型转换","翻译短语","翻译句子","词汇/短语及固搭","完成句子","听力"},0)),"")), "")</f>
        <v/>
      </c>
      <c r="E2431" s="21" t="str">
        <f t="shared" si="307"/>
        <v>知识点</v>
      </c>
      <c r="F2431" s="21" t="str">
        <f t="shared" si="308"/>
        <v>恰</v>
      </c>
      <c r="G2431" s="21" t="str">
        <f>INDEX( {"body","discipline","area","topic","point"},MATCH(E2431,{"知识体","知识域","知识区","知识主题","知识点"},0))</f>
        <v>point</v>
      </c>
      <c r="H2431" s="21" t="str">
        <f>INDEX( {"super","just","sub","infras"},MATCH(F2431,{"超","恰","亚","次"},0))</f>
        <v>just</v>
      </c>
      <c r="I2431" s="21">
        <f>MATCH(E2431,{"知识体","知识域","知识区","知识主题","知识点"},0)-1</f>
        <v>4</v>
      </c>
      <c r="J2431" s="21">
        <f>MATCH(F2431,{"超","恰","亚","次"},0)-1</f>
        <v>1</v>
      </c>
      <c r="K2431" s="21" t="str">
        <f t="shared" si="309"/>
        <v>历史</v>
      </c>
      <c r="L2431" s="26" t="s">
        <v>3176</v>
      </c>
      <c r="M2431" s="23"/>
      <c r="N2431" s="23"/>
      <c r="O2431" s="24" t="str">
        <f t="shared" si="311"/>
        <v xml:space="preserve">
  - 
    name:  古代中国经济政策
    title:  古代中国经济政策
    description: 
    koLyro: point
    koLyri:  just
    son: </v>
      </c>
      <c r="P2431" s="27" t="str">
        <f t="shared" si="310"/>
        <v xml:space="preserve">
            - 
              name:  古代中国经济政策
              title:  古代中国经济政策
              description: 
              koLyro: point
              koLyri:  just
              son: </v>
      </c>
    </row>
    <row r="2432" spans="1:16" ht="15" customHeight="1">
      <c r="A2432" s="20">
        <f t="shared" si="304"/>
        <v>5</v>
      </c>
      <c r="B2432" s="21" t="str">
        <f t="shared" si="305"/>
        <v>知识点</v>
      </c>
      <c r="C2432" s="21" t="str">
        <f t="shared" si="306"/>
        <v>土地兼并</v>
      </c>
      <c r="D2432" s="21" t="str">
        <f>IFERROR(IF(I2432=1,INDEX( {"chinese","english","math","physics","chemistry","biology","politics","history","geography"},MATCH(C2432,{"语文","英语","数学","物理","化学","生物","政治","历史","地理"},0)),IF(I2432=2,INDEX(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2432,{"单项选择","阅读理解","信息匹配","完形填空","短文填空","单句填空","短文改错","单句改错","句型转换","翻译短语","翻译句子","词汇/短语及固搭","完成句子","听力"},0)),"")), "")</f>
        <v/>
      </c>
      <c r="E2432" s="21" t="str">
        <f t="shared" si="307"/>
        <v>知识点</v>
      </c>
      <c r="F2432" s="21" t="str">
        <f t="shared" si="308"/>
        <v>恰</v>
      </c>
      <c r="G2432" s="21" t="str">
        <f>INDEX( {"body","discipline","area","topic","point"},MATCH(E2432,{"知识体","知识域","知识区","知识主题","知识点"},0))</f>
        <v>point</v>
      </c>
      <c r="H2432" s="21" t="str">
        <f>INDEX( {"super","just","sub","infras"},MATCH(F2432,{"超","恰","亚","次"},0))</f>
        <v>just</v>
      </c>
      <c r="I2432" s="21">
        <f>MATCH(E2432,{"知识体","知识域","知识区","知识主题","知识点"},0)-1</f>
        <v>4</v>
      </c>
      <c r="J2432" s="21">
        <f>MATCH(F2432,{"超","恰","亚","次"},0)-1</f>
        <v>1</v>
      </c>
      <c r="K2432" s="21" t="str">
        <f t="shared" si="309"/>
        <v>历史</v>
      </c>
      <c r="L2432" s="26" t="s">
        <v>3177</v>
      </c>
      <c r="M2432" s="23"/>
      <c r="N2432" s="23"/>
      <c r="O2432" s="24" t="str">
        <f t="shared" si="311"/>
        <v xml:space="preserve">
  - 
    name:  土地兼并
    title:  土地兼并
    description: 
    koLyro: point
    koLyri:  just
    son: </v>
      </c>
      <c r="P2432" s="27" t="str">
        <f t="shared" si="310"/>
        <v xml:space="preserve">
            - 
              name:  土地兼并
              title:  土地兼并
              description: 
              koLyro: point
              koLyri:  just
              son: </v>
      </c>
    </row>
    <row r="2433" spans="1:16" ht="15" customHeight="1">
      <c r="A2433" s="20">
        <f t="shared" si="304"/>
        <v>5</v>
      </c>
      <c r="B2433" s="21" t="str">
        <f t="shared" si="305"/>
        <v>知识点</v>
      </c>
      <c r="C2433" s="21" t="str">
        <f t="shared" si="306"/>
        <v>重农抑商</v>
      </c>
      <c r="D2433" s="21" t="str">
        <f>IFERROR(IF(I2433=1,INDEX( {"chinese","english","math","physics","chemistry","biology","politics","history","geography"},MATCH(C2433,{"语文","英语","数学","物理","化学","生物","政治","历史","地理"},0)),IF(I2433=2,INDEX(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2433,{"单项选择","阅读理解","信息匹配","完形填空","短文填空","单句填空","短文改错","单句改错","句型转换","翻译短语","翻译句子","词汇/短语及固搭","完成句子","听力"},0)),"")), "")</f>
        <v/>
      </c>
      <c r="E2433" s="21" t="str">
        <f t="shared" si="307"/>
        <v>知识点</v>
      </c>
      <c r="F2433" s="21" t="str">
        <f t="shared" si="308"/>
        <v>恰</v>
      </c>
      <c r="G2433" s="21" t="str">
        <f>INDEX( {"body","discipline","area","topic","point"},MATCH(E2433,{"知识体","知识域","知识区","知识主题","知识点"},0))</f>
        <v>point</v>
      </c>
      <c r="H2433" s="21" t="str">
        <f>INDEX( {"super","just","sub","infras"},MATCH(F2433,{"超","恰","亚","次"},0))</f>
        <v>just</v>
      </c>
      <c r="I2433" s="21">
        <f>MATCH(E2433,{"知识体","知识域","知识区","知识主题","知识点"},0)-1</f>
        <v>4</v>
      </c>
      <c r="J2433" s="21">
        <f>MATCH(F2433,{"超","恰","亚","次"},0)-1</f>
        <v>1</v>
      </c>
      <c r="K2433" s="21" t="str">
        <f t="shared" si="309"/>
        <v>历史</v>
      </c>
      <c r="L2433" s="26" t="s">
        <v>3178</v>
      </c>
      <c r="M2433" s="23"/>
      <c r="N2433" s="23"/>
      <c r="O2433" s="24" t="str">
        <f t="shared" si="311"/>
        <v xml:space="preserve">
  - 
    name:  重农抑商
    title:  重农抑商
    description: 
    koLyro: point
    koLyri:  just
    son: </v>
      </c>
      <c r="P2433" s="27" t="str">
        <f t="shared" si="310"/>
        <v xml:space="preserve">
            - 
              name:  重农抑商
              title:  重农抑商
              description: 
              koLyro: point
              koLyri:  just
              son: </v>
      </c>
    </row>
    <row r="2434" spans="1:16" ht="15" customHeight="1">
      <c r="A2434" s="20">
        <f t="shared" si="304"/>
        <v>6</v>
      </c>
      <c r="B2434" s="21" t="str">
        <f t="shared" si="305"/>
        <v>知识亚点</v>
      </c>
      <c r="C2434" s="21" t="str">
        <f t="shared" si="306"/>
        <v>明清的专卖制度</v>
      </c>
      <c r="D2434" s="21" t="str">
        <f>IFERROR(IF(I2434=1,INDEX( {"chinese","english","math","physics","chemistry","biology","politics","history","geography"},MATCH(C2434,{"语文","英语","数学","物理","化学","生物","政治","历史","地理"},0)),IF(I2434=2,INDEX(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2434,{"单项选择","阅读理解","信息匹配","完形填空","短文填空","单句填空","短文改错","单句改错","句型转换","翻译短语","翻译句子","词汇/短语及固搭","完成句子","听力"},0)),"")), "")</f>
        <v/>
      </c>
      <c r="E2434" s="21" t="str">
        <f t="shared" si="307"/>
        <v>知识点</v>
      </c>
      <c r="F2434" s="21" t="str">
        <f t="shared" si="308"/>
        <v>亚</v>
      </c>
      <c r="G2434" s="21" t="str">
        <f>INDEX( {"body","discipline","area","topic","point"},MATCH(E2434,{"知识体","知识域","知识区","知识主题","知识点"},0))</f>
        <v>point</v>
      </c>
      <c r="H2434" s="21" t="str">
        <f>INDEX( {"super","just","sub","infras"},MATCH(F2434,{"超","恰","亚","次"},0))</f>
        <v>sub</v>
      </c>
      <c r="I2434" s="21">
        <f>MATCH(E2434,{"知识体","知识域","知识区","知识主题","知识点"},0)-1</f>
        <v>4</v>
      </c>
      <c r="J2434" s="21">
        <f>MATCH(F2434,{"超","恰","亚","次"},0)-1</f>
        <v>2</v>
      </c>
      <c r="K2434" s="21" t="str">
        <f t="shared" si="309"/>
        <v>历史</v>
      </c>
      <c r="L2434" s="26" t="s">
        <v>3179</v>
      </c>
      <c r="M2434" s="23"/>
      <c r="N2434" s="23"/>
      <c r="O2434" s="24" t="str">
        <f t="shared" si="311"/>
        <v xml:space="preserve">
  - 
    name:  明清的专卖制度
    title:  明清的专卖制度
    description: 
    koLyro: point
    koLyri:  sub
    son: </v>
      </c>
      <c r="P2434" s="27" t="str">
        <f t="shared" si="310"/>
        <v xml:space="preserve">
              - 
                name:  明清的专卖制度
                title:  明清的专卖制度
                description: 
                koLyro: point
                koLyri:  sub
                son: </v>
      </c>
    </row>
    <row r="2435" spans="1:16" ht="15" customHeight="1">
      <c r="A2435" s="20">
        <f t="shared" si="304"/>
        <v>5</v>
      </c>
      <c r="B2435" s="21" t="str">
        <f t="shared" si="305"/>
        <v>知识点</v>
      </c>
      <c r="C2435" s="21" t="str">
        <f t="shared" si="306"/>
        <v>海禁</v>
      </c>
      <c r="D2435" s="21" t="str">
        <f>IFERROR(IF(I2435=1,INDEX( {"chinese","english","math","physics","chemistry","biology","politics","history","geography"},MATCH(C2435,{"语文","英语","数学","物理","化学","生物","政治","历史","地理"},0)),IF(I2435=2,INDEX(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2435,{"单项选择","阅读理解","信息匹配","完形填空","短文填空","单句填空","短文改错","单句改错","句型转换","翻译短语","翻译句子","词汇/短语及固搭","完成句子","听力"},0)),"")), "")</f>
        <v/>
      </c>
      <c r="E2435" s="21" t="str">
        <f t="shared" si="307"/>
        <v>知识点</v>
      </c>
      <c r="F2435" s="21" t="str">
        <f t="shared" si="308"/>
        <v>恰</v>
      </c>
      <c r="G2435" s="21" t="str">
        <f>INDEX( {"body","discipline","area","topic","point"},MATCH(E2435,{"知识体","知识域","知识区","知识主题","知识点"},0))</f>
        <v>point</v>
      </c>
      <c r="H2435" s="21" t="str">
        <f>INDEX( {"super","just","sub","infras"},MATCH(F2435,{"超","恰","亚","次"},0))</f>
        <v>just</v>
      </c>
      <c r="I2435" s="21">
        <f>MATCH(E2435,{"知识体","知识域","知识区","知识主题","知识点"},0)-1</f>
        <v>4</v>
      </c>
      <c r="J2435" s="21">
        <f>MATCH(F2435,{"超","恰","亚","次"},0)-1</f>
        <v>1</v>
      </c>
      <c r="K2435" s="21" t="str">
        <f t="shared" si="309"/>
        <v>历史</v>
      </c>
      <c r="L2435" s="26" t="s">
        <v>3180</v>
      </c>
      <c r="M2435" s="23"/>
      <c r="N2435" s="23"/>
      <c r="O2435" s="24" t="str">
        <f t="shared" si="311"/>
        <v xml:space="preserve">
  - 
    name:  海禁
    title:  海禁
    description: 
    koLyro: point
    koLyri:  just
    son: </v>
      </c>
      <c r="P2435" s="27" t="str">
        <f t="shared" si="310"/>
        <v xml:space="preserve">
            - 
              name:  海禁
              title:  海禁
              description: 
              koLyro: point
              koLyri:  just
              son: </v>
      </c>
    </row>
    <row r="2436" spans="1:16" ht="15" customHeight="1">
      <c r="A2436" s="20">
        <f t="shared" si="304"/>
        <v>5</v>
      </c>
      <c r="B2436" s="21" t="str">
        <f t="shared" si="305"/>
        <v>知识点</v>
      </c>
      <c r="C2436" s="21" t="str">
        <f t="shared" si="306"/>
        <v>闭关锁国</v>
      </c>
      <c r="D2436" s="21" t="str">
        <f>IFERROR(IF(I2436=1,INDEX( {"chinese","english","math","physics","chemistry","biology","politics","history","geography"},MATCH(C2436,{"语文","英语","数学","物理","化学","生物","政治","历史","地理"},0)),IF(I2436=2,INDEX(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2436,{"单项选择","阅读理解","信息匹配","完形填空","短文填空","单句填空","短文改错","单句改错","句型转换","翻译短语","翻译句子","词汇/短语及固搭","完成句子","听力"},0)),"")), "")</f>
        <v/>
      </c>
      <c r="E2436" s="21" t="str">
        <f t="shared" si="307"/>
        <v>知识点</v>
      </c>
      <c r="F2436" s="21" t="str">
        <f t="shared" si="308"/>
        <v>恰</v>
      </c>
      <c r="G2436" s="21" t="str">
        <f>INDEX( {"body","discipline","area","topic","point"},MATCH(E2436,{"知识体","知识域","知识区","知识主题","知识点"},0))</f>
        <v>point</v>
      </c>
      <c r="H2436" s="21" t="str">
        <f>INDEX( {"super","just","sub","infras"},MATCH(F2436,{"超","恰","亚","次"},0))</f>
        <v>just</v>
      </c>
      <c r="I2436" s="21">
        <f>MATCH(E2436,{"知识体","知识域","知识区","知识主题","知识点"},0)-1</f>
        <v>4</v>
      </c>
      <c r="J2436" s="21">
        <f>MATCH(F2436,{"超","恰","亚","次"},0)-1</f>
        <v>1</v>
      </c>
      <c r="K2436" s="21" t="str">
        <f t="shared" si="309"/>
        <v>历史</v>
      </c>
      <c r="L2436" s="26" t="s">
        <v>3181</v>
      </c>
      <c r="M2436" s="23"/>
      <c r="N2436" s="23"/>
      <c r="O2436" s="24" t="str">
        <f t="shared" si="311"/>
        <v xml:space="preserve">
  - 
    name:  闭关锁国
    title:  闭关锁国
    description: 
    koLyro: point
    koLyri:  just
    son: </v>
      </c>
      <c r="P2436" s="27" t="str">
        <f t="shared" si="310"/>
        <v xml:space="preserve">
            - 
              name:  闭关锁国
              title:  闭关锁国
              description: 
              koLyro: point
              koLyri:  just
              son: </v>
      </c>
    </row>
    <row r="2437" spans="1:16" ht="15" customHeight="1">
      <c r="A2437" s="20">
        <f t="shared" ref="A2437:A2500" si="312">IFERROR(FIND("├",L2437),0)</f>
        <v>5</v>
      </c>
      <c r="B2437" s="21" t="str">
        <f t="shared" ref="B2437:B2500" si="313">MID(L2437,FIND("«",L2437)+1,FIND("»",L2437)-FIND("«",L2437)-1)</f>
        <v>知识点</v>
      </c>
      <c r="C2437" s="21" t="str">
        <f t="shared" ref="C2437:C2500" si="314">RIGHT(L2437,LEN(L2437)-FIND("»",L2437))</f>
        <v>资本主义萌芽的缓慢发展</v>
      </c>
      <c r="D2437" s="21" t="str">
        <f>IFERROR(IF(I2437=1,INDEX( {"chinese","english","math","physics","chemistry","biology","politics","history","geography"},MATCH(C2437,{"语文","英语","数学","物理","化学","生物","政治","历史","地理"},0)),IF(I2437=2,INDEX(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2437,{"单项选择","阅读理解","信息匹配","完形填空","短文填空","单句填空","短文改错","单句改错","句型转换","翻译短语","翻译句子","词汇/短语及固搭","完成句子","听力"},0)),"")), "")</f>
        <v/>
      </c>
      <c r="E2437" s="21" t="str">
        <f t="shared" ref="E2437:E2500" si="315">SUBSTITUTE(SUBSTITUTE(SUBSTITUTE(SUBSTITUTE(B2437,"超",""),"恰",""),"亚",""),"次","")</f>
        <v>知识点</v>
      </c>
      <c r="F2437" s="21" t="str">
        <f t="shared" ref="F2437:F2500" si="316">IF(IFERROR(FIND("超",B2437),-1)&gt;0,"超",  IF(IFERROR(FIND("亚",B2437),-1)&gt;0,"亚",   IF(IFERROR(FIND("次",B2437),-1)&gt;0,"次",    "恰"  )))</f>
        <v>恰</v>
      </c>
      <c r="G2437" s="21" t="str">
        <f>INDEX( {"body","discipline","area","topic","point"},MATCH(E2437,{"知识体","知识域","知识区","知识主题","知识点"},0))</f>
        <v>point</v>
      </c>
      <c r="H2437" s="21" t="str">
        <f>INDEX( {"super","just","sub","infras"},MATCH(F2437,{"超","恰","亚","次"},0))</f>
        <v>just</v>
      </c>
      <c r="I2437" s="21">
        <f>MATCH(E2437,{"知识体","知识域","知识区","知识主题","知识点"},0)-1</f>
        <v>4</v>
      </c>
      <c r="J2437" s="21">
        <f>MATCH(F2437,{"超","恰","亚","次"},0)-1</f>
        <v>1</v>
      </c>
      <c r="K2437" s="21" t="str">
        <f t="shared" ref="K2437:K2500" si="317">IF(I2437=0,"",IF(I2437=1,C2437,K2436))</f>
        <v>历史</v>
      </c>
      <c r="L2437" s="26" t="s">
        <v>3182</v>
      </c>
      <c r="M2437" s="23"/>
      <c r="N2437" s="23"/>
      <c r="O2437" s="24" t="str">
        <f t="shared" si="311"/>
        <v xml:space="preserve">
  - 
    name:  资本主义萌芽的缓慢发展
    title:  资本主义萌芽的缓慢发展
    description: 
    koLyro: point
    koLyri:  just
    son: </v>
      </c>
      <c r="P2437" s="27" t="str">
        <f t="shared" ref="P2437:P2500" si="318">SUBSTITUTE(O2437,CHAR(10),CHAR(10)&amp;REPT("  ",A2437))</f>
        <v xml:space="preserve">
            - 
              name:  资本主义萌芽的缓慢发展
              title:  资本主义萌芽的缓慢发展
              description: 
              koLyro: point
              koLyri:  just
              son: </v>
      </c>
    </row>
    <row r="2438" spans="1:16" ht="15" customHeight="1">
      <c r="A2438" s="20">
        <f t="shared" si="312"/>
        <v>3</v>
      </c>
      <c r="B2438" s="21" t="str">
        <f t="shared" si="313"/>
        <v>知识超主题</v>
      </c>
      <c r="C2438" s="21" t="str">
        <f t="shared" si="314"/>
        <v>二 资本主义世界市场的形成和发展</v>
      </c>
      <c r="D2438" s="21" t="str">
        <f>IFERROR(IF(I2438=1,INDEX( {"chinese","english","math","physics","chemistry","biology","politics","history","geography"},MATCH(C2438,{"语文","英语","数学","物理","化学","生物","政治","历史","地理"},0)),IF(I2438=2,INDEX(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2438,{"单项选择","阅读理解","信息匹配","完形填空","短文填空","单句填空","短文改错","单句改错","句型转换","翻译短语","翻译句子","词汇/短语及固搭","完成句子","听力"},0)),"")), "")</f>
        <v/>
      </c>
      <c r="E2438" s="21" t="str">
        <f t="shared" si="315"/>
        <v>知识主题</v>
      </c>
      <c r="F2438" s="21" t="str">
        <f t="shared" si="316"/>
        <v>超</v>
      </c>
      <c r="G2438" s="21" t="str">
        <f>INDEX( {"body","discipline","area","topic","point"},MATCH(E2438,{"知识体","知识域","知识区","知识主题","知识点"},0))</f>
        <v>topic</v>
      </c>
      <c r="H2438" s="21" t="str">
        <f>INDEX( {"super","just","sub","infras"},MATCH(F2438,{"超","恰","亚","次"},0))</f>
        <v>super</v>
      </c>
      <c r="I2438" s="21">
        <f>MATCH(E2438,{"知识体","知识域","知识区","知识主题","知识点"},0)-1</f>
        <v>3</v>
      </c>
      <c r="J2438" s="21">
        <f>MATCH(F2438,{"超","恰","亚","次"},0)-1</f>
        <v>0</v>
      </c>
      <c r="K2438" s="21" t="str">
        <f t="shared" si="317"/>
        <v>历史</v>
      </c>
      <c r="L2438" s="26" t="s">
        <v>5376</v>
      </c>
      <c r="M2438" s="23"/>
      <c r="N2438" s="23"/>
      <c r="O2438" s="24" t="str">
        <f t="shared" si="311"/>
        <v xml:space="preserve">
  - 
    name:  二 资本主义世界市场的形成和发展
    title:  二 资本主义世界市场的形成和发展
    description: 
    koLyro: topic
    koLyri:  super
    son: </v>
      </c>
      <c r="P2438" s="27" t="str">
        <f t="shared" si="318"/>
        <v xml:space="preserve">
        - 
          name:  二 资本主义世界市场的形成和发展
          title:  二 资本主义世界市场的形成和发展
          description: 
          koLyro: topic
          koLyri:  super
          son: </v>
      </c>
    </row>
    <row r="2439" spans="1:16" ht="15" customHeight="1">
      <c r="A2439" s="20">
        <f t="shared" si="312"/>
        <v>4</v>
      </c>
      <c r="B2439" s="21" t="str">
        <f t="shared" si="313"/>
        <v>知识主题</v>
      </c>
      <c r="C2439" s="21" t="str">
        <f t="shared" si="314"/>
        <v>5 开辟新航路</v>
      </c>
      <c r="D2439" s="21" t="str">
        <f>IFERROR(IF(I2439=1,INDEX( {"chinese","english","math","physics","chemistry","biology","politics","history","geography"},MATCH(C2439,{"语文","英语","数学","物理","化学","生物","政治","历史","地理"},0)),IF(I2439=2,INDEX(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2439,{"单项选择","阅读理解","信息匹配","完形填空","短文填空","单句填空","短文改错","单句改错","句型转换","翻译短语","翻译句子","词汇/短语及固搭","完成句子","听力"},0)),"")), "")</f>
        <v/>
      </c>
      <c r="E2439" s="21" t="str">
        <f t="shared" si="315"/>
        <v>知识主题</v>
      </c>
      <c r="F2439" s="21" t="str">
        <f t="shared" si="316"/>
        <v>恰</v>
      </c>
      <c r="G2439" s="21" t="str">
        <f>INDEX( {"body","discipline","area","topic","point"},MATCH(E2439,{"知识体","知识域","知识区","知识主题","知识点"},0))</f>
        <v>topic</v>
      </c>
      <c r="H2439" s="21" t="str">
        <f>INDEX( {"super","just","sub","infras"},MATCH(F2439,{"超","恰","亚","次"},0))</f>
        <v>just</v>
      </c>
      <c r="I2439" s="21">
        <f>MATCH(E2439,{"知识体","知识域","知识区","知识主题","知识点"},0)-1</f>
        <v>3</v>
      </c>
      <c r="J2439" s="21">
        <f>MATCH(F2439,{"超","恰","亚","次"},0)-1</f>
        <v>1</v>
      </c>
      <c r="K2439" s="21" t="str">
        <f t="shared" si="317"/>
        <v>历史</v>
      </c>
      <c r="L2439" s="26" t="s">
        <v>3183</v>
      </c>
      <c r="M2439" s="23"/>
      <c r="N2439" s="23"/>
      <c r="O2439" s="24" t="str">
        <f t="shared" si="311"/>
        <v xml:space="preserve">
  - 
    name:  5 开辟新航路
    title:  5 开辟新航路
    description: 
    koLyro: topic
    koLyri:  just
    son: </v>
      </c>
      <c r="P2439" s="27" t="str">
        <f t="shared" si="318"/>
        <v xml:space="preserve">
          - 
            name:  5 开辟新航路
            title:  5 开辟新航路
            description: 
            koLyro: topic
            koLyri:  just
            son: </v>
      </c>
    </row>
    <row r="2440" spans="1:16" ht="15" customHeight="1">
      <c r="A2440" s="20">
        <f t="shared" si="312"/>
        <v>5</v>
      </c>
      <c r="B2440" s="21" t="str">
        <f t="shared" si="313"/>
        <v>知识点</v>
      </c>
      <c r="C2440" s="21" t="str">
        <f t="shared" si="314"/>
        <v>古代世界文明的分散分布</v>
      </c>
      <c r="D2440" s="21" t="str">
        <f>IFERROR(IF(I2440=1,INDEX( {"chinese","english","math","physics","chemistry","biology","politics","history","geography"},MATCH(C2440,{"语文","英语","数学","物理","化学","生物","政治","历史","地理"},0)),IF(I2440=2,INDEX(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2440,{"单项选择","阅读理解","信息匹配","完形填空","短文填空","单句填空","短文改错","单句改错","句型转换","翻译短语","翻译句子","词汇/短语及固搭","完成句子","听力"},0)),"")), "")</f>
        <v/>
      </c>
      <c r="E2440" s="21" t="str">
        <f t="shared" si="315"/>
        <v>知识点</v>
      </c>
      <c r="F2440" s="21" t="str">
        <f t="shared" si="316"/>
        <v>恰</v>
      </c>
      <c r="G2440" s="21" t="str">
        <f>INDEX( {"body","discipline","area","topic","point"},MATCH(E2440,{"知识体","知识域","知识区","知识主题","知识点"},0))</f>
        <v>point</v>
      </c>
      <c r="H2440" s="21" t="str">
        <f>INDEX( {"super","just","sub","infras"},MATCH(F2440,{"超","恰","亚","次"},0))</f>
        <v>just</v>
      </c>
      <c r="I2440" s="21">
        <f>MATCH(E2440,{"知识体","知识域","知识区","知识主题","知识点"},0)-1</f>
        <v>4</v>
      </c>
      <c r="J2440" s="21">
        <f>MATCH(F2440,{"超","恰","亚","次"},0)-1</f>
        <v>1</v>
      </c>
      <c r="K2440" s="21" t="str">
        <f t="shared" si="317"/>
        <v>历史</v>
      </c>
      <c r="L2440" s="26" t="s">
        <v>3184</v>
      </c>
      <c r="M2440" s="23"/>
      <c r="N2440" s="23"/>
      <c r="O2440" s="24" t="str">
        <f t="shared" si="311"/>
        <v xml:space="preserve">
  - 
    name:  古代世界文明的分散分布
    title:  古代世界文明的分散分布
    description: 
    koLyro: point
    koLyri:  just
    son: </v>
      </c>
      <c r="P2440" s="27" t="str">
        <f t="shared" si="318"/>
        <v xml:space="preserve">
            - 
              name:  古代世界文明的分散分布
              title:  古代世界文明的分散分布
              description: 
              koLyro: point
              koLyri:  just
              son: </v>
      </c>
    </row>
    <row r="2441" spans="1:16" ht="15" customHeight="1">
      <c r="A2441" s="20">
        <f t="shared" si="312"/>
        <v>5</v>
      </c>
      <c r="B2441" s="21" t="str">
        <f t="shared" si="313"/>
        <v>知识点</v>
      </c>
      <c r="C2441" s="21" t="str">
        <f t="shared" si="314"/>
        <v>世界资本主义经济的萌生</v>
      </c>
      <c r="D2441" s="21" t="str">
        <f>IFERROR(IF(I2441=1,INDEX( {"chinese","english","math","physics","chemistry","biology","politics","history","geography"},MATCH(C2441,{"语文","英语","数学","物理","化学","生物","政治","历史","地理"},0)),IF(I2441=2,INDEX(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2441,{"单项选择","阅读理解","信息匹配","完形填空","短文填空","单句填空","短文改错","单句改错","句型转换","翻译短语","翻译句子","词汇/短语及固搭","完成句子","听力"},0)),"")), "")</f>
        <v/>
      </c>
      <c r="E2441" s="21" t="str">
        <f t="shared" si="315"/>
        <v>知识点</v>
      </c>
      <c r="F2441" s="21" t="str">
        <f t="shared" si="316"/>
        <v>恰</v>
      </c>
      <c r="G2441" s="21" t="str">
        <f>INDEX( {"body","discipline","area","topic","point"},MATCH(E2441,{"知识体","知识域","知识区","知识主题","知识点"},0))</f>
        <v>point</v>
      </c>
      <c r="H2441" s="21" t="str">
        <f>INDEX( {"super","just","sub","infras"},MATCH(F2441,{"超","恰","亚","次"},0))</f>
        <v>just</v>
      </c>
      <c r="I2441" s="21">
        <f>MATCH(E2441,{"知识体","知识域","知识区","知识主题","知识点"},0)-1</f>
        <v>4</v>
      </c>
      <c r="J2441" s="21">
        <f>MATCH(F2441,{"超","恰","亚","次"},0)-1</f>
        <v>1</v>
      </c>
      <c r="K2441" s="21" t="str">
        <f t="shared" si="317"/>
        <v>历史</v>
      </c>
      <c r="L2441" s="26" t="s">
        <v>3185</v>
      </c>
      <c r="M2441" s="23"/>
      <c r="N2441" s="23"/>
      <c r="O2441" s="24" t="str">
        <f t="shared" si="311"/>
        <v xml:space="preserve">
  - 
    name:  世界资本主义经济的萌生
    title:  世界资本主义经济的萌生
    description: 
    koLyro: point
    koLyri:  just
    son: </v>
      </c>
      <c r="P2441" s="27" t="str">
        <f t="shared" si="318"/>
        <v xml:space="preserve">
            - 
              name:  世界资本主义经济的萌生
              title:  世界资本主义经济的萌生
              description: 
              koLyro: point
              koLyri:  just
              son: </v>
      </c>
    </row>
    <row r="2442" spans="1:16" ht="15" customHeight="1">
      <c r="A2442" s="20">
        <f t="shared" si="312"/>
        <v>6</v>
      </c>
      <c r="B2442" s="21" t="str">
        <f t="shared" si="313"/>
        <v>知识亚点</v>
      </c>
      <c r="C2442" s="21" t="str">
        <f t="shared" si="314"/>
        <v>公司的出现</v>
      </c>
      <c r="D2442" s="21" t="str">
        <f>IFERROR(IF(I2442=1,INDEX( {"chinese","english","math","physics","chemistry","biology","politics","history","geography"},MATCH(C2442,{"语文","英语","数学","物理","化学","生物","政治","历史","地理"},0)),IF(I2442=2,INDEX(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2442,{"单项选择","阅读理解","信息匹配","完形填空","短文填空","单句填空","短文改错","单句改错","句型转换","翻译短语","翻译句子","词汇/短语及固搭","完成句子","听力"},0)),"")), "")</f>
        <v/>
      </c>
      <c r="E2442" s="21" t="str">
        <f t="shared" si="315"/>
        <v>知识点</v>
      </c>
      <c r="F2442" s="21" t="str">
        <f t="shared" si="316"/>
        <v>亚</v>
      </c>
      <c r="G2442" s="21" t="str">
        <f>INDEX( {"body","discipline","area","topic","point"},MATCH(E2442,{"知识体","知识域","知识区","知识主题","知识点"},0))</f>
        <v>point</v>
      </c>
      <c r="H2442" s="21" t="str">
        <f>INDEX( {"super","just","sub","infras"},MATCH(F2442,{"超","恰","亚","次"},0))</f>
        <v>sub</v>
      </c>
      <c r="I2442" s="21">
        <f>MATCH(E2442,{"知识体","知识域","知识区","知识主题","知识点"},0)-1</f>
        <v>4</v>
      </c>
      <c r="J2442" s="21">
        <f>MATCH(F2442,{"超","恰","亚","次"},0)-1</f>
        <v>2</v>
      </c>
      <c r="K2442" s="21" t="str">
        <f t="shared" si="317"/>
        <v>历史</v>
      </c>
      <c r="L2442" s="26" t="s">
        <v>3186</v>
      </c>
      <c r="M2442" s="23"/>
      <c r="N2442" s="23"/>
      <c r="O2442" s="24" t="str">
        <f t="shared" si="311"/>
        <v xml:space="preserve">
  - 
    name:  公司的出现
    title:  公司的出现
    description: 
    koLyro: point
    koLyri:  sub
    son: </v>
      </c>
      <c r="P2442" s="27" t="str">
        <f t="shared" si="318"/>
        <v xml:space="preserve">
              - 
                name:  公司的出现
                title:  公司的出现
                description: 
                koLyro: point
                koLyri:  sub
                son: </v>
      </c>
    </row>
    <row r="2443" spans="1:16" ht="15" customHeight="1">
      <c r="A2443" s="20">
        <f t="shared" si="312"/>
        <v>5</v>
      </c>
      <c r="B2443" s="21" t="str">
        <f t="shared" si="313"/>
        <v>知识点</v>
      </c>
      <c r="C2443" s="21" t="str">
        <f t="shared" si="314"/>
        <v>新航路开辟</v>
      </c>
      <c r="D2443" s="21" t="str">
        <f>IFERROR(IF(I2443=1,INDEX( {"chinese","english","math","physics","chemistry","biology","politics","history","geography"},MATCH(C2443,{"语文","英语","数学","物理","化学","生物","政治","历史","地理"},0)),IF(I2443=2,INDEX(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2443,{"单项选择","阅读理解","信息匹配","完形填空","短文填空","单句填空","短文改错","单句改错","句型转换","翻译短语","翻译句子","词汇/短语及固搭","完成句子","听力"},0)),"")), "")</f>
        <v/>
      </c>
      <c r="E2443" s="21" t="str">
        <f t="shared" si="315"/>
        <v>知识点</v>
      </c>
      <c r="F2443" s="21" t="str">
        <f t="shared" si="316"/>
        <v>恰</v>
      </c>
      <c r="G2443" s="21" t="str">
        <f>INDEX( {"body","discipline","area","topic","point"},MATCH(E2443,{"知识体","知识域","知识区","知识主题","知识点"},0))</f>
        <v>point</v>
      </c>
      <c r="H2443" s="21" t="str">
        <f>INDEX( {"super","just","sub","infras"},MATCH(F2443,{"超","恰","亚","次"},0))</f>
        <v>just</v>
      </c>
      <c r="I2443" s="21">
        <f>MATCH(E2443,{"知识体","知识域","知识区","知识主题","知识点"},0)-1</f>
        <v>4</v>
      </c>
      <c r="J2443" s="21">
        <f>MATCH(F2443,{"超","恰","亚","次"},0)-1</f>
        <v>1</v>
      </c>
      <c r="K2443" s="21" t="str">
        <f t="shared" si="317"/>
        <v>历史</v>
      </c>
      <c r="L2443" s="26" t="s">
        <v>3187</v>
      </c>
      <c r="M2443" s="23"/>
      <c r="N2443" s="23"/>
      <c r="O2443" s="24" t="str">
        <f t="shared" si="311"/>
        <v xml:space="preserve">
  - 
    name:  新航路开辟
    title:  新航路开辟
    description: 
    koLyro: point
    koLyri:  just
    son: </v>
      </c>
      <c r="P2443" s="27" t="str">
        <f t="shared" si="318"/>
        <v xml:space="preserve">
            - 
              name:  新航路开辟
              title:  新航路开辟
              description: 
              koLyro: point
              koLyri:  just
              son: </v>
      </c>
    </row>
    <row r="2444" spans="1:16" ht="15" customHeight="1">
      <c r="A2444" s="20">
        <f t="shared" si="312"/>
        <v>6</v>
      </c>
      <c r="B2444" s="21" t="str">
        <f t="shared" si="313"/>
        <v>知识亚点</v>
      </c>
      <c r="C2444" s="21" t="str">
        <f t="shared" si="314"/>
        <v>新航路开辟的原因和条件</v>
      </c>
      <c r="D2444" s="21" t="str">
        <f>IFERROR(IF(I2444=1,INDEX( {"chinese","english","math","physics","chemistry","biology","politics","history","geography"},MATCH(C2444,{"语文","英语","数学","物理","化学","生物","政治","历史","地理"},0)),IF(I2444=2,INDEX(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2444,{"单项选择","阅读理解","信息匹配","完形填空","短文填空","单句填空","短文改错","单句改错","句型转换","翻译短语","翻译句子","词汇/短语及固搭","完成句子","听力"},0)),"")), "")</f>
        <v/>
      </c>
      <c r="E2444" s="21" t="str">
        <f t="shared" si="315"/>
        <v>知识点</v>
      </c>
      <c r="F2444" s="21" t="str">
        <f t="shared" si="316"/>
        <v>亚</v>
      </c>
      <c r="G2444" s="21" t="str">
        <f>INDEX( {"body","discipline","area","topic","point"},MATCH(E2444,{"知识体","知识域","知识区","知识主题","知识点"},0))</f>
        <v>point</v>
      </c>
      <c r="H2444" s="21" t="str">
        <f>INDEX( {"super","just","sub","infras"},MATCH(F2444,{"超","恰","亚","次"},0))</f>
        <v>sub</v>
      </c>
      <c r="I2444" s="21">
        <f>MATCH(E2444,{"知识体","知识域","知识区","知识主题","知识点"},0)-1</f>
        <v>4</v>
      </c>
      <c r="J2444" s="21">
        <f>MATCH(F2444,{"超","恰","亚","次"},0)-1</f>
        <v>2</v>
      </c>
      <c r="K2444" s="21" t="str">
        <f t="shared" si="317"/>
        <v>历史</v>
      </c>
      <c r="L2444" s="26" t="s">
        <v>3188</v>
      </c>
      <c r="M2444" s="23"/>
      <c r="N2444" s="23"/>
      <c r="O2444" s="24" t="str">
        <f t="shared" si="311"/>
        <v xml:space="preserve">
  - 
    name:  新航路开辟的原因和条件
    title:  新航路开辟的原因和条件
    description: 
    koLyro: point
    koLyri:  sub
    son: </v>
      </c>
      <c r="P2444" s="27" t="str">
        <f t="shared" si="318"/>
        <v xml:space="preserve">
              - 
                name:  新航路开辟的原因和条件
                title:  新航路开辟的原因和条件
                description: 
                koLyro: point
                koLyri:  sub
                son: </v>
      </c>
    </row>
    <row r="2445" spans="1:16" ht="15" customHeight="1">
      <c r="A2445" s="20">
        <f t="shared" si="312"/>
        <v>6</v>
      </c>
      <c r="B2445" s="21" t="str">
        <f t="shared" si="313"/>
        <v>知识亚点</v>
      </c>
      <c r="C2445" s="21" t="str">
        <f t="shared" si="314"/>
        <v>迪亚士</v>
      </c>
      <c r="D2445" s="21" t="str">
        <f>IFERROR(IF(I2445=1,INDEX( {"chinese","english","math","physics","chemistry","biology","politics","history","geography"},MATCH(C2445,{"语文","英语","数学","物理","化学","生物","政治","历史","地理"},0)),IF(I2445=2,INDEX(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2445,{"单项选择","阅读理解","信息匹配","完形填空","短文填空","单句填空","短文改错","单句改错","句型转换","翻译短语","翻译句子","词汇/短语及固搭","完成句子","听力"},0)),"")), "")</f>
        <v/>
      </c>
      <c r="E2445" s="21" t="str">
        <f t="shared" si="315"/>
        <v>知识点</v>
      </c>
      <c r="F2445" s="21" t="str">
        <f t="shared" si="316"/>
        <v>亚</v>
      </c>
      <c r="G2445" s="21" t="str">
        <f>INDEX( {"body","discipline","area","topic","point"},MATCH(E2445,{"知识体","知识域","知识区","知识主题","知识点"},0))</f>
        <v>point</v>
      </c>
      <c r="H2445" s="21" t="str">
        <f>INDEX( {"super","just","sub","infras"},MATCH(F2445,{"超","恰","亚","次"},0))</f>
        <v>sub</v>
      </c>
      <c r="I2445" s="21">
        <f>MATCH(E2445,{"知识体","知识域","知识区","知识主题","知识点"},0)-1</f>
        <v>4</v>
      </c>
      <c r="J2445" s="21">
        <f>MATCH(F2445,{"超","恰","亚","次"},0)-1</f>
        <v>2</v>
      </c>
      <c r="K2445" s="21" t="str">
        <f t="shared" si="317"/>
        <v>历史</v>
      </c>
      <c r="L2445" s="26" t="s">
        <v>3189</v>
      </c>
      <c r="M2445" s="23"/>
      <c r="N2445" s="23"/>
      <c r="O2445" s="24" t="str">
        <f t="shared" si="311"/>
        <v xml:space="preserve">
  - 
    name:  迪亚士
    title:  迪亚士
    description: 
    koLyro: point
    koLyri:  sub
    son: </v>
      </c>
      <c r="P2445" s="27" t="str">
        <f t="shared" si="318"/>
        <v xml:space="preserve">
              - 
                name:  迪亚士
                title:  迪亚士
                description: 
                koLyro: point
                koLyri:  sub
                son: </v>
      </c>
    </row>
    <row r="2446" spans="1:16" ht="15" customHeight="1">
      <c r="A2446" s="20">
        <f t="shared" si="312"/>
        <v>6</v>
      </c>
      <c r="B2446" s="21" t="str">
        <f t="shared" si="313"/>
        <v>知识亚点</v>
      </c>
      <c r="C2446" s="21" t="str">
        <f t="shared" si="314"/>
        <v>哥伦布</v>
      </c>
      <c r="D2446" s="21" t="str">
        <f>IFERROR(IF(I2446=1,INDEX( {"chinese","english","math","physics","chemistry","biology","politics","history","geography"},MATCH(C2446,{"语文","英语","数学","物理","化学","生物","政治","历史","地理"},0)),IF(I2446=2,INDEX(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2446,{"单项选择","阅读理解","信息匹配","完形填空","短文填空","单句填空","短文改错","单句改错","句型转换","翻译短语","翻译句子","词汇/短语及固搭","完成句子","听力"},0)),"")), "")</f>
        <v/>
      </c>
      <c r="E2446" s="21" t="str">
        <f t="shared" si="315"/>
        <v>知识点</v>
      </c>
      <c r="F2446" s="21" t="str">
        <f t="shared" si="316"/>
        <v>亚</v>
      </c>
      <c r="G2446" s="21" t="str">
        <f>INDEX( {"body","discipline","area","topic","point"},MATCH(E2446,{"知识体","知识域","知识区","知识主题","知识点"},0))</f>
        <v>point</v>
      </c>
      <c r="H2446" s="21" t="str">
        <f>INDEX( {"super","just","sub","infras"},MATCH(F2446,{"超","恰","亚","次"},0))</f>
        <v>sub</v>
      </c>
      <c r="I2446" s="21">
        <f>MATCH(E2446,{"知识体","知识域","知识区","知识主题","知识点"},0)-1</f>
        <v>4</v>
      </c>
      <c r="J2446" s="21">
        <f>MATCH(F2446,{"超","恰","亚","次"},0)-1</f>
        <v>2</v>
      </c>
      <c r="K2446" s="21" t="str">
        <f t="shared" si="317"/>
        <v>历史</v>
      </c>
      <c r="L2446" s="26" t="s">
        <v>3190</v>
      </c>
      <c r="M2446" s="23"/>
      <c r="N2446" s="23"/>
      <c r="O2446" s="24" t="str">
        <f t="shared" si="311"/>
        <v xml:space="preserve">
  - 
    name:  哥伦布
    title:  哥伦布
    description: 
    koLyro: point
    koLyri:  sub
    son: </v>
      </c>
      <c r="P2446" s="27" t="str">
        <f t="shared" si="318"/>
        <v xml:space="preserve">
              - 
                name:  哥伦布
                title:  哥伦布
                description: 
                koLyro: point
                koLyri:  sub
                son: </v>
      </c>
    </row>
    <row r="2447" spans="1:16" ht="15" customHeight="1">
      <c r="A2447" s="20">
        <f t="shared" si="312"/>
        <v>6</v>
      </c>
      <c r="B2447" s="21" t="str">
        <f t="shared" si="313"/>
        <v>知识亚点</v>
      </c>
      <c r="C2447" s="21" t="str">
        <f t="shared" si="314"/>
        <v>达·伽马</v>
      </c>
      <c r="D2447" s="21" t="str">
        <f>IFERROR(IF(I2447=1,INDEX( {"chinese","english","math","physics","chemistry","biology","politics","history","geography"},MATCH(C2447,{"语文","英语","数学","物理","化学","生物","政治","历史","地理"},0)),IF(I2447=2,INDEX(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2447,{"单项选择","阅读理解","信息匹配","完形填空","短文填空","单句填空","短文改错","单句改错","句型转换","翻译短语","翻译句子","词汇/短语及固搭","完成句子","听力"},0)),"")), "")</f>
        <v/>
      </c>
      <c r="E2447" s="21" t="str">
        <f t="shared" si="315"/>
        <v>知识点</v>
      </c>
      <c r="F2447" s="21" t="str">
        <f t="shared" si="316"/>
        <v>亚</v>
      </c>
      <c r="G2447" s="21" t="str">
        <f>INDEX( {"body","discipline","area","topic","point"},MATCH(E2447,{"知识体","知识域","知识区","知识主题","知识点"},0))</f>
        <v>point</v>
      </c>
      <c r="H2447" s="21" t="str">
        <f>INDEX( {"super","just","sub","infras"},MATCH(F2447,{"超","恰","亚","次"},0))</f>
        <v>sub</v>
      </c>
      <c r="I2447" s="21">
        <f>MATCH(E2447,{"知识体","知识域","知识区","知识主题","知识点"},0)-1</f>
        <v>4</v>
      </c>
      <c r="J2447" s="21">
        <f>MATCH(F2447,{"超","恰","亚","次"},0)-1</f>
        <v>2</v>
      </c>
      <c r="K2447" s="21" t="str">
        <f t="shared" si="317"/>
        <v>历史</v>
      </c>
      <c r="L2447" s="26" t="s">
        <v>3191</v>
      </c>
      <c r="M2447" s="23"/>
      <c r="N2447" s="23"/>
      <c r="O2447" s="24" t="str">
        <f t="shared" si="311"/>
        <v xml:space="preserve">
  - 
    name:  达·伽马
    title:  达·伽马
    description: 
    koLyro: point
    koLyri:  sub
    son: </v>
      </c>
      <c r="P2447" s="27" t="str">
        <f t="shared" si="318"/>
        <v xml:space="preserve">
              - 
                name:  达·伽马
                title:  达·伽马
                description: 
                koLyro: point
                koLyri:  sub
                son: </v>
      </c>
    </row>
    <row r="2448" spans="1:16" ht="15" customHeight="1">
      <c r="A2448" s="20">
        <f t="shared" si="312"/>
        <v>6</v>
      </c>
      <c r="B2448" s="21" t="str">
        <f t="shared" si="313"/>
        <v>知识亚点</v>
      </c>
      <c r="C2448" s="21" t="str">
        <f t="shared" si="314"/>
        <v>麦哲伦</v>
      </c>
      <c r="D2448" s="21" t="str">
        <f>IFERROR(IF(I2448=1,INDEX( {"chinese","english","math","physics","chemistry","biology","politics","history","geography"},MATCH(C2448,{"语文","英语","数学","物理","化学","生物","政治","历史","地理"},0)),IF(I2448=2,INDEX(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2448,{"单项选择","阅读理解","信息匹配","完形填空","短文填空","单句填空","短文改错","单句改错","句型转换","翻译短语","翻译句子","词汇/短语及固搭","完成句子","听力"},0)),"")), "")</f>
        <v/>
      </c>
      <c r="E2448" s="21" t="str">
        <f t="shared" si="315"/>
        <v>知识点</v>
      </c>
      <c r="F2448" s="21" t="str">
        <f t="shared" si="316"/>
        <v>亚</v>
      </c>
      <c r="G2448" s="21" t="str">
        <f>INDEX( {"body","discipline","area","topic","point"},MATCH(E2448,{"知识体","知识域","知识区","知识主题","知识点"},0))</f>
        <v>point</v>
      </c>
      <c r="H2448" s="21" t="str">
        <f>INDEX( {"super","just","sub","infras"},MATCH(F2448,{"超","恰","亚","次"},0))</f>
        <v>sub</v>
      </c>
      <c r="I2448" s="21">
        <f>MATCH(E2448,{"知识体","知识域","知识区","知识主题","知识点"},0)-1</f>
        <v>4</v>
      </c>
      <c r="J2448" s="21">
        <f>MATCH(F2448,{"超","恰","亚","次"},0)-1</f>
        <v>2</v>
      </c>
      <c r="K2448" s="21" t="str">
        <f t="shared" si="317"/>
        <v>历史</v>
      </c>
      <c r="L2448" s="26" t="s">
        <v>3192</v>
      </c>
      <c r="M2448" s="23"/>
      <c r="N2448" s="23"/>
      <c r="O2448" s="24" t="str">
        <f t="shared" si="311"/>
        <v xml:space="preserve">
  - 
    name:  麦哲伦
    title:  麦哲伦
    description: 
    koLyro: point
    koLyri:  sub
    son: </v>
      </c>
      <c r="P2448" s="27" t="str">
        <f t="shared" si="318"/>
        <v xml:space="preserve">
              - 
                name:  麦哲伦
                title:  麦哲伦
                description: 
                koLyro: point
                koLyri:  sub
                son: </v>
      </c>
    </row>
    <row r="2449" spans="1:16" ht="15" customHeight="1">
      <c r="A2449" s="20">
        <f t="shared" si="312"/>
        <v>5</v>
      </c>
      <c r="B2449" s="21" t="str">
        <f t="shared" si="313"/>
        <v>知识点</v>
      </c>
      <c r="C2449" s="21" t="str">
        <f t="shared" si="314"/>
        <v>新航路开辟的意义</v>
      </c>
      <c r="D2449" s="21" t="str">
        <f>IFERROR(IF(I2449=1,INDEX( {"chinese","english","math","physics","chemistry","biology","politics","history","geography"},MATCH(C2449,{"语文","英语","数学","物理","化学","生物","政治","历史","地理"},0)),IF(I2449=2,INDEX(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2449,{"单项选择","阅读理解","信息匹配","完形填空","短文填空","单句填空","短文改错","单句改错","句型转换","翻译短语","翻译句子","词汇/短语及固搭","完成句子","听力"},0)),"")), "")</f>
        <v/>
      </c>
      <c r="E2449" s="21" t="str">
        <f t="shared" si="315"/>
        <v>知识点</v>
      </c>
      <c r="F2449" s="21" t="str">
        <f t="shared" si="316"/>
        <v>恰</v>
      </c>
      <c r="G2449" s="21" t="str">
        <f>INDEX( {"body","discipline","area","topic","point"},MATCH(E2449,{"知识体","知识域","知识区","知识主题","知识点"},0))</f>
        <v>point</v>
      </c>
      <c r="H2449" s="21" t="str">
        <f>INDEX( {"super","just","sub","infras"},MATCH(F2449,{"超","恰","亚","次"},0))</f>
        <v>just</v>
      </c>
      <c r="I2449" s="21">
        <f>MATCH(E2449,{"知识体","知识域","知识区","知识主题","知识点"},0)-1</f>
        <v>4</v>
      </c>
      <c r="J2449" s="21">
        <f>MATCH(F2449,{"超","恰","亚","次"},0)-1</f>
        <v>1</v>
      </c>
      <c r="K2449" s="21" t="str">
        <f t="shared" si="317"/>
        <v>历史</v>
      </c>
      <c r="L2449" s="26" t="s">
        <v>3193</v>
      </c>
      <c r="M2449" s="23"/>
      <c r="N2449" s="23"/>
      <c r="O2449" s="24" t="str">
        <f t="shared" si="311"/>
        <v xml:space="preserve">
  - 
    name:  新航路开辟的意义
    title:  新航路开辟的意义
    description: 
    koLyro: point
    koLyri:  just
    son: </v>
      </c>
      <c r="P2449" s="27" t="str">
        <f t="shared" si="318"/>
        <v xml:space="preserve">
            - 
              name:  新航路开辟的意义
              title:  新航路开辟的意义
              description: 
              koLyro: point
              koLyri:  just
              son: </v>
      </c>
    </row>
    <row r="2450" spans="1:16" ht="15" customHeight="1">
      <c r="A2450" s="20">
        <f t="shared" si="312"/>
        <v>6</v>
      </c>
      <c r="B2450" s="21" t="str">
        <f t="shared" si="313"/>
        <v>知识亚点</v>
      </c>
      <c r="C2450" s="21" t="str">
        <f t="shared" si="314"/>
        <v>地理大发现</v>
      </c>
      <c r="D2450" s="21" t="str">
        <f>IFERROR(IF(I2450=1,INDEX( {"chinese","english","math","physics","chemistry","biology","politics","history","geography"},MATCH(C2450,{"语文","英语","数学","物理","化学","生物","政治","历史","地理"},0)),IF(I2450=2,INDEX(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2450,{"单项选择","阅读理解","信息匹配","完形填空","短文填空","单句填空","短文改错","单句改错","句型转换","翻译短语","翻译句子","词汇/短语及固搭","完成句子","听力"},0)),"")), "")</f>
        <v/>
      </c>
      <c r="E2450" s="21" t="str">
        <f t="shared" si="315"/>
        <v>知识点</v>
      </c>
      <c r="F2450" s="21" t="str">
        <f t="shared" si="316"/>
        <v>亚</v>
      </c>
      <c r="G2450" s="21" t="str">
        <f>INDEX( {"body","discipline","area","topic","point"},MATCH(E2450,{"知识体","知识域","知识区","知识主题","知识点"},0))</f>
        <v>point</v>
      </c>
      <c r="H2450" s="21" t="str">
        <f>INDEX( {"super","just","sub","infras"},MATCH(F2450,{"超","恰","亚","次"},0))</f>
        <v>sub</v>
      </c>
      <c r="I2450" s="21">
        <f>MATCH(E2450,{"知识体","知识域","知识区","知识主题","知识点"},0)-1</f>
        <v>4</v>
      </c>
      <c r="J2450" s="21">
        <f>MATCH(F2450,{"超","恰","亚","次"},0)-1</f>
        <v>2</v>
      </c>
      <c r="K2450" s="21" t="str">
        <f t="shared" si="317"/>
        <v>历史</v>
      </c>
      <c r="L2450" s="26" t="s">
        <v>3194</v>
      </c>
      <c r="M2450" s="23"/>
      <c r="N2450" s="23"/>
      <c r="O2450" s="24" t="str">
        <f t="shared" si="311"/>
        <v xml:space="preserve">
  - 
    name:  地理大发现
    title:  地理大发现
    description: 
    koLyro: point
    koLyri:  sub
    son: </v>
      </c>
      <c r="P2450" s="27" t="str">
        <f t="shared" si="318"/>
        <v xml:space="preserve">
              - 
                name:  地理大发现
                title:  地理大发现
                description: 
                koLyro: point
                koLyri:  sub
                son: </v>
      </c>
    </row>
    <row r="2451" spans="1:16" ht="15" customHeight="1">
      <c r="A2451" s="20">
        <f t="shared" si="312"/>
        <v>6</v>
      </c>
      <c r="B2451" s="21" t="str">
        <f t="shared" si="313"/>
        <v>知识亚点</v>
      </c>
      <c r="C2451" s="21" t="str">
        <f t="shared" si="314"/>
        <v>商业革命</v>
      </c>
      <c r="D2451" s="21" t="str">
        <f>IFERROR(IF(I2451=1,INDEX( {"chinese","english","math","physics","chemistry","biology","politics","history","geography"},MATCH(C2451,{"语文","英语","数学","物理","化学","生物","政治","历史","地理"},0)),IF(I2451=2,INDEX(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2451,{"单项选择","阅读理解","信息匹配","完形填空","短文填空","单句填空","短文改错","单句改错","句型转换","翻译短语","翻译句子","词汇/短语及固搭","完成句子","听力"},0)),"")), "")</f>
        <v/>
      </c>
      <c r="E2451" s="21" t="str">
        <f t="shared" si="315"/>
        <v>知识点</v>
      </c>
      <c r="F2451" s="21" t="str">
        <f t="shared" si="316"/>
        <v>亚</v>
      </c>
      <c r="G2451" s="21" t="str">
        <f>INDEX( {"body","discipline","area","topic","point"},MATCH(E2451,{"知识体","知识域","知识区","知识主题","知识点"},0))</f>
        <v>point</v>
      </c>
      <c r="H2451" s="21" t="str">
        <f>INDEX( {"super","just","sub","infras"},MATCH(F2451,{"超","恰","亚","次"},0))</f>
        <v>sub</v>
      </c>
      <c r="I2451" s="21">
        <f>MATCH(E2451,{"知识体","知识域","知识区","知识主题","知识点"},0)-1</f>
        <v>4</v>
      </c>
      <c r="J2451" s="21">
        <f>MATCH(F2451,{"超","恰","亚","次"},0)-1</f>
        <v>2</v>
      </c>
      <c r="K2451" s="21" t="str">
        <f t="shared" si="317"/>
        <v>历史</v>
      </c>
      <c r="L2451" s="26" t="s">
        <v>3195</v>
      </c>
      <c r="M2451" s="23"/>
      <c r="N2451" s="23"/>
      <c r="O2451" s="24" t="str">
        <f t="shared" si="311"/>
        <v xml:space="preserve">
  - 
    name:  商业革命
    title:  商业革命
    description: 
    koLyro: point
    koLyri:  sub
    son: </v>
      </c>
      <c r="P2451" s="27" t="str">
        <f t="shared" si="318"/>
        <v xml:space="preserve">
              - 
                name:  商业革命
                title:  商业革命
                description: 
                koLyro: point
                koLyri:  sub
                son: </v>
      </c>
    </row>
    <row r="2452" spans="1:16" ht="15" customHeight="1">
      <c r="A2452" s="20">
        <f t="shared" si="312"/>
        <v>6</v>
      </c>
      <c r="B2452" s="21" t="str">
        <f t="shared" si="313"/>
        <v>知识亚点</v>
      </c>
      <c r="C2452" s="21" t="str">
        <f t="shared" si="314"/>
        <v>价格革命</v>
      </c>
      <c r="D2452" s="21" t="str">
        <f>IFERROR(IF(I2452=1,INDEX( {"chinese","english","math","physics","chemistry","biology","politics","history","geography"},MATCH(C2452,{"语文","英语","数学","物理","化学","生物","政治","历史","地理"},0)),IF(I2452=2,INDEX(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2452,{"单项选择","阅读理解","信息匹配","完形填空","短文填空","单句填空","短文改错","单句改错","句型转换","翻译短语","翻译句子","词汇/短语及固搭","完成句子","听力"},0)),"")), "")</f>
        <v/>
      </c>
      <c r="E2452" s="21" t="str">
        <f t="shared" si="315"/>
        <v>知识点</v>
      </c>
      <c r="F2452" s="21" t="str">
        <f t="shared" si="316"/>
        <v>亚</v>
      </c>
      <c r="G2452" s="21" t="str">
        <f>INDEX( {"body","discipline","area","topic","point"},MATCH(E2452,{"知识体","知识域","知识区","知识主题","知识点"},0))</f>
        <v>point</v>
      </c>
      <c r="H2452" s="21" t="str">
        <f>INDEX( {"super","just","sub","infras"},MATCH(F2452,{"超","恰","亚","次"},0))</f>
        <v>sub</v>
      </c>
      <c r="I2452" s="21">
        <f>MATCH(E2452,{"知识体","知识域","知识区","知识主题","知识点"},0)-1</f>
        <v>4</v>
      </c>
      <c r="J2452" s="21">
        <f>MATCH(F2452,{"超","恰","亚","次"},0)-1</f>
        <v>2</v>
      </c>
      <c r="K2452" s="21" t="str">
        <f t="shared" si="317"/>
        <v>历史</v>
      </c>
      <c r="L2452" s="26" t="s">
        <v>3196</v>
      </c>
      <c r="M2452" s="23"/>
      <c r="N2452" s="23"/>
      <c r="O2452" s="24" t="str">
        <f t="shared" si="311"/>
        <v xml:space="preserve">
  - 
    name:  价格革命
    title:  价格革命
    description: 
    koLyro: point
    koLyri:  sub
    son: </v>
      </c>
      <c r="P2452" s="27" t="str">
        <f t="shared" si="318"/>
        <v xml:space="preserve">
              - 
                name:  价格革命
                title:  价格革命
                description: 
                koLyro: point
                koLyri:  sub
                son: </v>
      </c>
    </row>
    <row r="2453" spans="1:16" ht="15" customHeight="1">
      <c r="A2453" s="20">
        <f t="shared" si="312"/>
        <v>5</v>
      </c>
      <c r="B2453" s="21" t="str">
        <f t="shared" si="313"/>
        <v>知识点</v>
      </c>
      <c r="C2453" s="21" t="str">
        <f t="shared" si="314"/>
        <v>世界市场雏形出现</v>
      </c>
      <c r="D2453" s="21" t="str">
        <f>IFERROR(IF(I2453=1,INDEX( {"chinese","english","math","physics","chemistry","biology","politics","history","geography"},MATCH(C2453,{"语文","英语","数学","物理","化学","生物","政治","历史","地理"},0)),IF(I2453=2,INDEX(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2453,{"单项选择","阅读理解","信息匹配","完形填空","短文填空","单句填空","短文改错","单句改错","句型转换","翻译短语","翻译句子","词汇/短语及固搭","完成句子","听力"},0)),"")), "")</f>
        <v/>
      </c>
      <c r="E2453" s="21" t="str">
        <f t="shared" si="315"/>
        <v>知识点</v>
      </c>
      <c r="F2453" s="21" t="str">
        <f t="shared" si="316"/>
        <v>恰</v>
      </c>
      <c r="G2453" s="21" t="str">
        <f>INDEX( {"body","discipline","area","topic","point"},MATCH(E2453,{"知识体","知识域","知识区","知识主题","知识点"},0))</f>
        <v>point</v>
      </c>
      <c r="H2453" s="21" t="str">
        <f>INDEX( {"super","just","sub","infras"},MATCH(F2453,{"超","恰","亚","次"},0))</f>
        <v>just</v>
      </c>
      <c r="I2453" s="21">
        <f>MATCH(E2453,{"知识体","知识域","知识区","知识主题","知识点"},0)-1</f>
        <v>4</v>
      </c>
      <c r="J2453" s="21">
        <f>MATCH(F2453,{"超","恰","亚","次"},0)-1</f>
        <v>1</v>
      </c>
      <c r="K2453" s="21" t="str">
        <f t="shared" si="317"/>
        <v>历史</v>
      </c>
      <c r="L2453" s="26" t="s">
        <v>3197</v>
      </c>
      <c r="M2453" s="23"/>
      <c r="N2453" s="23"/>
      <c r="O2453" s="24" t="str">
        <f t="shared" si="311"/>
        <v xml:space="preserve">
  - 
    name:  世界市场雏形出现
    title:  世界市场雏形出现
    description: 
    koLyro: point
    koLyri:  just
    son: </v>
      </c>
      <c r="P2453" s="27" t="str">
        <f t="shared" si="318"/>
        <v xml:space="preserve">
            - 
              name:  世界市场雏形出现
              title:  世界市场雏形出现
              description: 
              koLyro: point
              koLyri:  just
              son: </v>
      </c>
    </row>
    <row r="2454" spans="1:16" ht="15" customHeight="1">
      <c r="A2454" s="20">
        <f t="shared" si="312"/>
        <v>4</v>
      </c>
      <c r="B2454" s="21" t="str">
        <f t="shared" si="313"/>
        <v>知识主题</v>
      </c>
      <c r="C2454" s="21" t="str">
        <f t="shared" si="314"/>
        <v>6 殖民扩张与世界市场的拓展</v>
      </c>
      <c r="D2454" s="21" t="str">
        <f>IFERROR(IF(I2454=1,INDEX( {"chinese","english","math","physics","chemistry","biology","politics","history","geography"},MATCH(C2454,{"语文","英语","数学","物理","化学","生物","政治","历史","地理"},0)),IF(I2454=2,INDEX(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2454,{"单项选择","阅读理解","信息匹配","完形填空","短文填空","单句填空","短文改错","单句改错","句型转换","翻译短语","翻译句子","词汇/短语及固搭","完成句子","听力"},0)),"")), "")</f>
        <v/>
      </c>
      <c r="E2454" s="21" t="str">
        <f t="shared" si="315"/>
        <v>知识主题</v>
      </c>
      <c r="F2454" s="21" t="str">
        <f t="shared" si="316"/>
        <v>恰</v>
      </c>
      <c r="G2454" s="21" t="str">
        <f>INDEX( {"body","discipline","area","topic","point"},MATCH(E2454,{"知识体","知识域","知识区","知识主题","知识点"},0))</f>
        <v>topic</v>
      </c>
      <c r="H2454" s="21" t="str">
        <f>INDEX( {"super","just","sub","infras"},MATCH(F2454,{"超","恰","亚","次"},0))</f>
        <v>just</v>
      </c>
      <c r="I2454" s="21">
        <f>MATCH(E2454,{"知识体","知识域","知识区","知识主题","知识点"},0)-1</f>
        <v>3</v>
      </c>
      <c r="J2454" s="21">
        <f>MATCH(F2454,{"超","恰","亚","次"},0)-1</f>
        <v>1</v>
      </c>
      <c r="K2454" s="21" t="str">
        <f t="shared" si="317"/>
        <v>历史</v>
      </c>
      <c r="L2454" s="26" t="s">
        <v>3198</v>
      </c>
      <c r="M2454" s="23"/>
      <c r="N2454" s="23"/>
      <c r="O2454" s="24" t="str">
        <f t="shared" si="311"/>
        <v xml:space="preserve">
  - 
    name:  6 殖民扩张与世界市场的拓展
    title:  6 殖民扩张与世界市场的拓展
    description: 
    koLyro: topic
    koLyri:  just
    son: </v>
      </c>
      <c r="P2454" s="27" t="str">
        <f t="shared" si="318"/>
        <v xml:space="preserve">
          - 
            name:  6 殖民扩张与世界市场的拓展
            title:  6 殖民扩张与世界市场的拓展
            description: 
            koLyro: topic
            koLyri:  just
            son: </v>
      </c>
    </row>
    <row r="2455" spans="1:16" ht="15" customHeight="1">
      <c r="A2455" s="20">
        <f t="shared" si="312"/>
        <v>5</v>
      </c>
      <c r="B2455" s="21" t="str">
        <f t="shared" si="313"/>
        <v>知识点</v>
      </c>
      <c r="C2455" s="21" t="str">
        <f t="shared" si="314"/>
        <v>荷兰的殖民扩张</v>
      </c>
      <c r="D2455" s="21" t="str">
        <f>IFERROR(IF(I2455=1,INDEX( {"chinese","english","math","physics","chemistry","biology","politics","history","geography"},MATCH(C2455,{"语文","英语","数学","物理","化学","生物","政治","历史","地理"},0)),IF(I2455=2,INDEX(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2455,{"单项选择","阅读理解","信息匹配","完形填空","短文填空","单句填空","短文改错","单句改错","句型转换","翻译短语","翻译句子","词汇/短语及固搭","完成句子","听力"},0)),"")), "")</f>
        <v/>
      </c>
      <c r="E2455" s="21" t="str">
        <f t="shared" si="315"/>
        <v>知识点</v>
      </c>
      <c r="F2455" s="21" t="str">
        <f t="shared" si="316"/>
        <v>恰</v>
      </c>
      <c r="G2455" s="21" t="str">
        <f>INDEX( {"body","discipline","area","topic","point"},MATCH(E2455,{"知识体","知识域","知识区","知识主题","知识点"},0))</f>
        <v>point</v>
      </c>
      <c r="H2455" s="21" t="str">
        <f>INDEX( {"super","just","sub","infras"},MATCH(F2455,{"超","恰","亚","次"},0))</f>
        <v>just</v>
      </c>
      <c r="I2455" s="21">
        <f>MATCH(E2455,{"知识体","知识域","知识区","知识主题","知识点"},0)-1</f>
        <v>4</v>
      </c>
      <c r="J2455" s="21">
        <f>MATCH(F2455,{"超","恰","亚","次"},0)-1</f>
        <v>1</v>
      </c>
      <c r="K2455" s="21" t="str">
        <f t="shared" si="317"/>
        <v>历史</v>
      </c>
      <c r="L2455" s="26" t="s">
        <v>3199</v>
      </c>
      <c r="M2455" s="23"/>
      <c r="N2455" s="23"/>
      <c r="O2455" s="24" t="str">
        <f t="shared" si="311"/>
        <v xml:space="preserve">
  - 
    name:  荷兰的殖民扩张
    title:  荷兰的殖民扩张
    description: 
    koLyro: point
    koLyri:  just
    son: </v>
      </c>
      <c r="P2455" s="27" t="str">
        <f t="shared" si="318"/>
        <v xml:space="preserve">
            - 
              name:  荷兰的殖民扩张
              title:  荷兰的殖民扩张
              description: 
              koLyro: point
              koLyri:  just
              son: </v>
      </c>
    </row>
    <row r="2456" spans="1:16" ht="15" customHeight="1">
      <c r="A2456" s="20">
        <f t="shared" si="312"/>
        <v>6</v>
      </c>
      <c r="B2456" s="21" t="str">
        <f t="shared" si="313"/>
        <v>知识亚点</v>
      </c>
      <c r="C2456" s="21" t="str">
        <f t="shared" si="314"/>
        <v>海上马车夫</v>
      </c>
      <c r="D2456" s="21" t="str">
        <f>IFERROR(IF(I2456=1,INDEX( {"chinese","english","math","physics","chemistry","biology","politics","history","geography"},MATCH(C2456,{"语文","英语","数学","物理","化学","生物","政治","历史","地理"},0)),IF(I2456=2,INDEX(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2456,{"单项选择","阅读理解","信息匹配","完形填空","短文填空","单句填空","短文改错","单句改错","句型转换","翻译短语","翻译句子","词汇/短语及固搭","完成句子","听力"},0)),"")), "")</f>
        <v/>
      </c>
      <c r="E2456" s="21" t="str">
        <f t="shared" si="315"/>
        <v>知识点</v>
      </c>
      <c r="F2456" s="21" t="str">
        <f t="shared" si="316"/>
        <v>亚</v>
      </c>
      <c r="G2456" s="21" t="str">
        <f>INDEX( {"body","discipline","area","topic","point"},MATCH(E2456,{"知识体","知识域","知识区","知识主题","知识点"},0))</f>
        <v>point</v>
      </c>
      <c r="H2456" s="21" t="str">
        <f>INDEX( {"super","just","sub","infras"},MATCH(F2456,{"超","恰","亚","次"},0))</f>
        <v>sub</v>
      </c>
      <c r="I2456" s="21">
        <f>MATCH(E2456,{"知识体","知识域","知识区","知识主题","知识点"},0)-1</f>
        <v>4</v>
      </c>
      <c r="J2456" s="21">
        <f>MATCH(F2456,{"超","恰","亚","次"},0)-1</f>
        <v>2</v>
      </c>
      <c r="K2456" s="21" t="str">
        <f t="shared" si="317"/>
        <v>历史</v>
      </c>
      <c r="L2456" s="26" t="s">
        <v>3200</v>
      </c>
      <c r="M2456" s="23"/>
      <c r="N2456" s="23"/>
      <c r="O2456" s="24" t="str">
        <f t="shared" si="311"/>
        <v xml:space="preserve">
  - 
    name:  海上马车夫
    title:  海上马车夫
    description: 
    koLyro: point
    koLyri:  sub
    son: </v>
      </c>
      <c r="P2456" s="27" t="str">
        <f t="shared" si="318"/>
        <v xml:space="preserve">
              - 
                name:  海上马车夫
                title:  海上马车夫
                description: 
                koLyro: point
                koLyri:  sub
                son: </v>
      </c>
    </row>
    <row r="2457" spans="1:16" ht="15" customHeight="1">
      <c r="A2457" s="20">
        <f t="shared" si="312"/>
        <v>5</v>
      </c>
      <c r="B2457" s="21" t="str">
        <f t="shared" si="313"/>
        <v>知识点</v>
      </c>
      <c r="C2457" s="21" t="str">
        <f t="shared" si="314"/>
        <v>英国的殖民扩张</v>
      </c>
      <c r="D2457" s="21" t="str">
        <f>IFERROR(IF(I2457=1,INDEX( {"chinese","english","math","physics","chemistry","biology","politics","history","geography"},MATCH(C2457,{"语文","英语","数学","物理","化学","生物","政治","历史","地理"},0)),IF(I2457=2,INDEX(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2457,{"单项选择","阅读理解","信息匹配","完形填空","短文填空","单句填空","短文改错","单句改错","句型转换","翻译短语","翻译句子","词汇/短语及固搭","完成句子","听力"},0)),"")), "")</f>
        <v/>
      </c>
      <c r="E2457" s="21" t="str">
        <f t="shared" si="315"/>
        <v>知识点</v>
      </c>
      <c r="F2457" s="21" t="str">
        <f t="shared" si="316"/>
        <v>恰</v>
      </c>
      <c r="G2457" s="21" t="str">
        <f>INDEX( {"body","discipline","area","topic","point"},MATCH(E2457,{"知识体","知识域","知识区","知识主题","知识点"},0))</f>
        <v>point</v>
      </c>
      <c r="H2457" s="21" t="str">
        <f>INDEX( {"super","just","sub","infras"},MATCH(F2457,{"超","恰","亚","次"},0))</f>
        <v>just</v>
      </c>
      <c r="I2457" s="21">
        <f>MATCH(E2457,{"知识体","知识域","知识区","知识主题","知识点"},0)-1</f>
        <v>4</v>
      </c>
      <c r="J2457" s="21">
        <f>MATCH(F2457,{"超","恰","亚","次"},0)-1</f>
        <v>1</v>
      </c>
      <c r="K2457" s="21" t="str">
        <f t="shared" si="317"/>
        <v>历史</v>
      </c>
      <c r="L2457" s="26" t="s">
        <v>3201</v>
      </c>
      <c r="M2457" s="23"/>
      <c r="N2457" s="23"/>
      <c r="O2457" s="24" t="str">
        <f t="shared" si="311"/>
        <v xml:space="preserve">
  - 
    name:  英国的殖民扩张
    title:  英国的殖民扩张
    description: 
    koLyro: point
    koLyri:  just
    son: </v>
      </c>
      <c r="P2457" s="27" t="str">
        <f t="shared" si="318"/>
        <v xml:space="preserve">
            - 
              name:  英国的殖民扩张
              title:  英国的殖民扩张
              description: 
              koLyro: point
              koLyri:  just
              son: </v>
      </c>
    </row>
    <row r="2458" spans="1:16" ht="15" customHeight="1">
      <c r="A2458" s="20">
        <f t="shared" si="312"/>
        <v>6</v>
      </c>
      <c r="B2458" s="21" t="str">
        <f t="shared" si="313"/>
        <v>知识亚点</v>
      </c>
      <c r="C2458" s="21" t="str">
        <f t="shared" si="314"/>
        <v>东印度公司</v>
      </c>
      <c r="D2458" s="21" t="str">
        <f>IFERROR(IF(I2458=1,INDEX( {"chinese","english","math","physics","chemistry","biology","politics","history","geography"},MATCH(C2458,{"语文","英语","数学","物理","化学","生物","政治","历史","地理"},0)),IF(I2458=2,INDEX(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2458,{"单项选择","阅读理解","信息匹配","完形填空","短文填空","单句填空","短文改错","单句改错","句型转换","翻译短语","翻译句子","词汇/短语及固搭","完成句子","听力"},0)),"")), "")</f>
        <v/>
      </c>
      <c r="E2458" s="21" t="str">
        <f t="shared" si="315"/>
        <v>知识点</v>
      </c>
      <c r="F2458" s="21" t="str">
        <f t="shared" si="316"/>
        <v>亚</v>
      </c>
      <c r="G2458" s="21" t="str">
        <f>INDEX( {"body","discipline","area","topic","point"},MATCH(E2458,{"知识体","知识域","知识区","知识主题","知识点"},0))</f>
        <v>point</v>
      </c>
      <c r="H2458" s="21" t="str">
        <f>INDEX( {"super","just","sub","infras"},MATCH(F2458,{"超","恰","亚","次"},0))</f>
        <v>sub</v>
      </c>
      <c r="I2458" s="21">
        <f>MATCH(E2458,{"知识体","知识域","知识区","知识主题","知识点"},0)-1</f>
        <v>4</v>
      </c>
      <c r="J2458" s="21">
        <f>MATCH(F2458,{"超","恰","亚","次"},0)-1</f>
        <v>2</v>
      </c>
      <c r="K2458" s="21" t="str">
        <f t="shared" si="317"/>
        <v>历史</v>
      </c>
      <c r="L2458" s="26" t="s">
        <v>3202</v>
      </c>
      <c r="M2458" s="23"/>
      <c r="N2458" s="23"/>
      <c r="O2458" s="24" t="str">
        <f t="shared" si="311"/>
        <v xml:space="preserve">
  - 
    name:  东印度公司
    title:  东印度公司
    description: 
    koLyro: point
    koLyri:  sub
    son: </v>
      </c>
      <c r="P2458" s="27" t="str">
        <f t="shared" si="318"/>
        <v xml:space="preserve">
              - 
                name:  东印度公司
                title:  东印度公司
                description: 
                koLyro: point
                koLyri:  sub
                son: </v>
      </c>
    </row>
    <row r="2459" spans="1:16" ht="15" customHeight="1">
      <c r="A2459" s="20">
        <f t="shared" si="312"/>
        <v>6</v>
      </c>
      <c r="B2459" s="21" t="str">
        <f t="shared" si="313"/>
        <v>知识亚点</v>
      </c>
      <c r="C2459" s="21" t="str">
        <f t="shared" si="314"/>
        <v>《航海条例》</v>
      </c>
      <c r="D2459" s="21" t="str">
        <f>IFERROR(IF(I2459=1,INDEX( {"chinese","english","math","physics","chemistry","biology","politics","history","geography"},MATCH(C2459,{"语文","英语","数学","物理","化学","生物","政治","历史","地理"},0)),IF(I2459=2,INDEX(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2459,{"单项选择","阅读理解","信息匹配","完形填空","短文填空","单句填空","短文改错","单句改错","句型转换","翻译短语","翻译句子","词汇/短语及固搭","完成句子","听力"},0)),"")), "")</f>
        <v/>
      </c>
      <c r="E2459" s="21" t="str">
        <f t="shared" si="315"/>
        <v>知识点</v>
      </c>
      <c r="F2459" s="21" t="str">
        <f t="shared" si="316"/>
        <v>亚</v>
      </c>
      <c r="G2459" s="21" t="str">
        <f>INDEX( {"body","discipline","area","topic","point"},MATCH(E2459,{"知识体","知识域","知识区","知识主题","知识点"},0))</f>
        <v>point</v>
      </c>
      <c r="H2459" s="21" t="str">
        <f>INDEX( {"super","just","sub","infras"},MATCH(F2459,{"超","恰","亚","次"},0))</f>
        <v>sub</v>
      </c>
      <c r="I2459" s="21">
        <f>MATCH(E2459,{"知识体","知识域","知识区","知识主题","知识点"},0)-1</f>
        <v>4</v>
      </c>
      <c r="J2459" s="21">
        <f>MATCH(F2459,{"超","恰","亚","次"},0)-1</f>
        <v>2</v>
      </c>
      <c r="K2459" s="21" t="str">
        <f t="shared" si="317"/>
        <v>历史</v>
      </c>
      <c r="L2459" s="26" t="s">
        <v>3203</v>
      </c>
      <c r="M2459" s="23"/>
      <c r="N2459" s="23"/>
      <c r="O2459" s="24" t="str">
        <f t="shared" si="311"/>
        <v xml:space="preserve">
  - 
    name:  《航海条例》
    title:  《航海条例》
    description: 
    koLyro: point
    koLyri:  sub
    son: </v>
      </c>
      <c r="P2459" s="27" t="str">
        <f t="shared" si="318"/>
        <v xml:space="preserve">
              - 
                name:  《航海条例》
                title:  《航海条例》
                description: 
                koLyro: point
                koLyri:  sub
                son: </v>
      </c>
    </row>
    <row r="2460" spans="1:16" ht="15" customHeight="1">
      <c r="A2460" s="20">
        <f t="shared" si="312"/>
        <v>6</v>
      </c>
      <c r="B2460" s="21" t="str">
        <f t="shared" si="313"/>
        <v>知识亚点</v>
      </c>
      <c r="C2460" s="21" t="str">
        <f t="shared" si="314"/>
        <v>“日不落帝国”</v>
      </c>
      <c r="D2460" s="21" t="str">
        <f>IFERROR(IF(I2460=1,INDEX( {"chinese","english","math","physics","chemistry","biology","politics","history","geography"},MATCH(C2460,{"语文","英语","数学","物理","化学","生物","政治","历史","地理"},0)),IF(I2460=2,INDEX(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2460,{"单项选择","阅读理解","信息匹配","完形填空","短文填空","单句填空","短文改错","单句改错","句型转换","翻译短语","翻译句子","词汇/短语及固搭","完成句子","听力"},0)),"")), "")</f>
        <v/>
      </c>
      <c r="E2460" s="21" t="str">
        <f t="shared" si="315"/>
        <v>知识点</v>
      </c>
      <c r="F2460" s="21" t="str">
        <f t="shared" si="316"/>
        <v>亚</v>
      </c>
      <c r="G2460" s="21" t="str">
        <f>INDEX( {"body","discipline","area","topic","point"},MATCH(E2460,{"知识体","知识域","知识区","知识主题","知识点"},0))</f>
        <v>point</v>
      </c>
      <c r="H2460" s="21" t="str">
        <f>INDEX( {"super","just","sub","infras"},MATCH(F2460,{"超","恰","亚","次"},0))</f>
        <v>sub</v>
      </c>
      <c r="I2460" s="21">
        <f>MATCH(E2460,{"知识体","知识域","知识区","知识主题","知识点"},0)-1</f>
        <v>4</v>
      </c>
      <c r="J2460" s="21">
        <f>MATCH(F2460,{"超","恰","亚","次"},0)-1</f>
        <v>2</v>
      </c>
      <c r="K2460" s="21" t="str">
        <f t="shared" si="317"/>
        <v>历史</v>
      </c>
      <c r="L2460" s="26" t="s">
        <v>3204</v>
      </c>
      <c r="M2460" s="23"/>
      <c r="N2460" s="23"/>
      <c r="O2460" s="24" t="str">
        <f t="shared" si="311"/>
        <v xml:space="preserve">
  - 
    name:  “日不落帝国”
    title:  “日不落帝国”
    description: 
    koLyro: point
    koLyri:  sub
    son: </v>
      </c>
      <c r="P2460" s="27" t="str">
        <f t="shared" si="318"/>
        <v xml:space="preserve">
              - 
                name:  “日不落帝国”
                title:  “日不落帝国”
                description: 
                koLyro: point
                koLyri:  sub
                son: </v>
      </c>
    </row>
    <row r="2461" spans="1:16" ht="15" customHeight="1">
      <c r="A2461" s="20">
        <f t="shared" si="312"/>
        <v>5</v>
      </c>
      <c r="B2461" s="21" t="str">
        <f t="shared" si="313"/>
        <v>知识点</v>
      </c>
      <c r="C2461" s="21" t="str">
        <f t="shared" si="314"/>
        <v>三角贸易</v>
      </c>
      <c r="D2461" s="21" t="str">
        <f>IFERROR(IF(I2461=1,INDEX( {"chinese","english","math","physics","chemistry","biology","politics","history","geography"},MATCH(C2461,{"语文","英语","数学","物理","化学","生物","政治","历史","地理"},0)),IF(I2461=2,INDEX(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2461,{"单项选择","阅读理解","信息匹配","完形填空","短文填空","单句填空","短文改错","单句改错","句型转换","翻译短语","翻译句子","词汇/短语及固搭","完成句子","听力"},0)),"")), "")</f>
        <v/>
      </c>
      <c r="E2461" s="21" t="str">
        <f t="shared" si="315"/>
        <v>知识点</v>
      </c>
      <c r="F2461" s="21" t="str">
        <f t="shared" si="316"/>
        <v>恰</v>
      </c>
      <c r="G2461" s="21" t="str">
        <f>INDEX( {"body","discipline","area","topic","point"},MATCH(E2461,{"知识体","知识域","知识区","知识主题","知识点"},0))</f>
        <v>point</v>
      </c>
      <c r="H2461" s="21" t="str">
        <f>INDEX( {"super","just","sub","infras"},MATCH(F2461,{"超","恰","亚","次"},0))</f>
        <v>just</v>
      </c>
      <c r="I2461" s="21">
        <f>MATCH(E2461,{"知识体","知识域","知识区","知识主题","知识点"},0)-1</f>
        <v>4</v>
      </c>
      <c r="J2461" s="21">
        <f>MATCH(F2461,{"超","恰","亚","次"},0)-1</f>
        <v>1</v>
      </c>
      <c r="K2461" s="21" t="str">
        <f t="shared" si="317"/>
        <v>历史</v>
      </c>
      <c r="L2461" s="26" t="s">
        <v>3205</v>
      </c>
      <c r="M2461" s="23"/>
      <c r="N2461" s="23"/>
      <c r="O2461" s="24" t="str">
        <f t="shared" si="311"/>
        <v xml:space="preserve">
  - 
    name:  三角贸易
    title:  三角贸易
    description: 
    koLyro: point
    koLyri:  just
    son: </v>
      </c>
      <c r="P2461" s="27" t="str">
        <f t="shared" si="318"/>
        <v xml:space="preserve">
            - 
              name:  三角贸易
              title:  三角贸易
              description: 
              koLyro: point
              koLyri:  just
              son: </v>
      </c>
    </row>
    <row r="2462" spans="1:16" ht="15" customHeight="1">
      <c r="A2462" s="20">
        <f t="shared" si="312"/>
        <v>5</v>
      </c>
      <c r="B2462" s="21" t="str">
        <f t="shared" si="313"/>
        <v>知识点</v>
      </c>
      <c r="C2462" s="21" t="str">
        <f t="shared" si="314"/>
        <v>对殖民扩张的认识</v>
      </c>
      <c r="D2462" s="21" t="str">
        <f>IFERROR(IF(I2462=1,INDEX( {"chinese","english","math","physics","chemistry","biology","politics","history","geography"},MATCH(C2462,{"语文","英语","数学","物理","化学","生物","政治","历史","地理"},0)),IF(I2462=2,INDEX(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2462,{"单项选择","阅读理解","信息匹配","完形填空","短文填空","单句填空","短文改错","单句改错","句型转换","翻译短语","翻译句子","词汇/短语及固搭","完成句子","听力"},0)),"")), "")</f>
        <v/>
      </c>
      <c r="E2462" s="21" t="str">
        <f t="shared" si="315"/>
        <v>知识点</v>
      </c>
      <c r="F2462" s="21" t="str">
        <f t="shared" si="316"/>
        <v>恰</v>
      </c>
      <c r="G2462" s="21" t="str">
        <f>INDEX( {"body","discipline","area","topic","point"},MATCH(E2462,{"知识体","知识域","知识区","知识主题","知识点"},0))</f>
        <v>point</v>
      </c>
      <c r="H2462" s="21" t="str">
        <f>INDEX( {"super","just","sub","infras"},MATCH(F2462,{"超","恰","亚","次"},0))</f>
        <v>just</v>
      </c>
      <c r="I2462" s="21">
        <f>MATCH(E2462,{"知识体","知识域","知识区","知识主题","知识点"},0)-1</f>
        <v>4</v>
      </c>
      <c r="J2462" s="21">
        <f>MATCH(F2462,{"超","恰","亚","次"},0)-1</f>
        <v>1</v>
      </c>
      <c r="K2462" s="21" t="str">
        <f t="shared" si="317"/>
        <v>历史</v>
      </c>
      <c r="L2462" s="26" t="s">
        <v>3206</v>
      </c>
      <c r="M2462" s="23"/>
      <c r="N2462" s="23"/>
      <c r="O2462" s="24" t="str">
        <f t="shared" si="311"/>
        <v xml:space="preserve">
  - 
    name:  对殖民扩张的认识
    title:  对殖民扩张的认识
    description: 
    koLyro: point
    koLyri:  just
    son: </v>
      </c>
      <c r="P2462" s="27" t="str">
        <f t="shared" si="318"/>
        <v xml:space="preserve">
            - 
              name:  对殖民扩张的认识
              title:  对殖民扩张的认识
              description: 
              koLyro: point
              koLyri:  just
              son: </v>
      </c>
    </row>
    <row r="2463" spans="1:16" ht="15" customHeight="1">
      <c r="A2463" s="20">
        <f t="shared" si="312"/>
        <v>4</v>
      </c>
      <c r="B2463" s="21" t="str">
        <f t="shared" si="313"/>
        <v>知识主题</v>
      </c>
      <c r="C2463" s="21" t="str">
        <f t="shared" si="314"/>
        <v>7 第一次工业革命</v>
      </c>
      <c r="D2463" s="21" t="str">
        <f>IFERROR(IF(I2463=1,INDEX( {"chinese","english","math","physics","chemistry","biology","politics","history","geography"},MATCH(C2463,{"语文","英语","数学","物理","化学","生物","政治","历史","地理"},0)),IF(I2463=2,INDEX(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2463,{"单项选择","阅读理解","信息匹配","完形填空","短文填空","单句填空","短文改错","单句改错","句型转换","翻译短语","翻译句子","词汇/短语及固搭","完成句子","听力"},0)),"")), "")</f>
        <v/>
      </c>
      <c r="E2463" s="21" t="str">
        <f t="shared" si="315"/>
        <v>知识主题</v>
      </c>
      <c r="F2463" s="21" t="str">
        <f t="shared" si="316"/>
        <v>恰</v>
      </c>
      <c r="G2463" s="21" t="str">
        <f>INDEX( {"body","discipline","area","topic","point"},MATCH(E2463,{"知识体","知识域","知识区","知识主题","知识点"},0))</f>
        <v>topic</v>
      </c>
      <c r="H2463" s="21" t="str">
        <f>INDEX( {"super","just","sub","infras"},MATCH(F2463,{"超","恰","亚","次"},0))</f>
        <v>just</v>
      </c>
      <c r="I2463" s="21">
        <f>MATCH(E2463,{"知识体","知识域","知识区","知识主题","知识点"},0)-1</f>
        <v>3</v>
      </c>
      <c r="J2463" s="21">
        <f>MATCH(F2463,{"超","恰","亚","次"},0)-1</f>
        <v>1</v>
      </c>
      <c r="K2463" s="21" t="str">
        <f t="shared" si="317"/>
        <v>历史</v>
      </c>
      <c r="L2463" s="26" t="s">
        <v>3207</v>
      </c>
      <c r="M2463" s="23"/>
      <c r="N2463" s="23"/>
      <c r="O2463" s="24" t="str">
        <f t="shared" si="311"/>
        <v xml:space="preserve">
  - 
    name:  7 第一次工业革命
    title:  7 第一次工业革命
    description: 
    koLyro: topic
    koLyri:  just
    son: </v>
      </c>
      <c r="P2463" s="27" t="str">
        <f t="shared" si="318"/>
        <v xml:space="preserve">
          - 
            name:  7 第一次工业革命
            title:  7 第一次工业革命
            description: 
            koLyro: topic
            koLyri:  just
            son: </v>
      </c>
    </row>
    <row r="2464" spans="1:16" ht="15" customHeight="1">
      <c r="A2464" s="20">
        <f t="shared" si="312"/>
        <v>5</v>
      </c>
      <c r="B2464" s="21" t="str">
        <f t="shared" si="313"/>
        <v>知识点</v>
      </c>
      <c r="C2464" s="21" t="str">
        <f t="shared" si="314"/>
        <v>工业革命</v>
      </c>
      <c r="D2464" s="21" t="str">
        <f>IFERROR(IF(I2464=1,INDEX( {"chinese","english","math","physics","chemistry","biology","politics","history","geography"},MATCH(C2464,{"语文","英语","数学","物理","化学","生物","政治","历史","地理"},0)),IF(I2464=2,INDEX(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2464,{"单项选择","阅读理解","信息匹配","完形填空","短文填空","单句填空","短文改错","单句改错","句型转换","翻译短语","翻译句子","词汇/短语及固搭","完成句子","听力"},0)),"")), "")</f>
        <v/>
      </c>
      <c r="E2464" s="21" t="str">
        <f t="shared" si="315"/>
        <v>知识点</v>
      </c>
      <c r="F2464" s="21" t="str">
        <f t="shared" si="316"/>
        <v>恰</v>
      </c>
      <c r="G2464" s="21" t="str">
        <f>INDEX( {"body","discipline","area","topic","point"},MATCH(E2464,{"知识体","知识域","知识区","知识主题","知识点"},0))</f>
        <v>point</v>
      </c>
      <c r="H2464" s="21" t="str">
        <f>INDEX( {"super","just","sub","infras"},MATCH(F2464,{"超","恰","亚","次"},0))</f>
        <v>just</v>
      </c>
      <c r="I2464" s="21">
        <f>MATCH(E2464,{"知识体","知识域","知识区","知识主题","知识点"},0)-1</f>
        <v>4</v>
      </c>
      <c r="J2464" s="21">
        <f>MATCH(F2464,{"超","恰","亚","次"},0)-1</f>
        <v>1</v>
      </c>
      <c r="K2464" s="21" t="str">
        <f t="shared" si="317"/>
        <v>历史</v>
      </c>
      <c r="L2464" s="26" t="s">
        <v>3208</v>
      </c>
      <c r="M2464" s="23"/>
      <c r="N2464" s="23"/>
      <c r="O2464" s="24" t="str">
        <f t="shared" ref="O2464:O2527" si="319">SUBSTITUTE(SUBSTITUTE(SUBSTITUTE(SUBSTITUTE($O$1,"NAME",IF(D2464="",C2464,D2464)),"TITLE",C2464),"KO_LYRO",G2464),"KO_LYRI",H2464)</f>
        <v xml:space="preserve">
  - 
    name:  工业革命
    title:  工业革命
    description: 
    koLyro: point
    koLyri:  just
    son: </v>
      </c>
      <c r="P2464" s="27" t="str">
        <f t="shared" si="318"/>
        <v xml:space="preserve">
            - 
              name:  工业革命
              title:  工业革命
              description: 
              koLyro: point
              koLyri:  just
              son: </v>
      </c>
    </row>
    <row r="2465" spans="1:16" ht="15" customHeight="1">
      <c r="A2465" s="20">
        <f t="shared" si="312"/>
        <v>6</v>
      </c>
      <c r="B2465" s="21" t="str">
        <f t="shared" si="313"/>
        <v>知识亚点</v>
      </c>
      <c r="C2465" s="21" t="str">
        <f t="shared" si="314"/>
        <v>瓦特改良蒸汽机</v>
      </c>
      <c r="D2465" s="21" t="str">
        <f>IFERROR(IF(I2465=1,INDEX( {"chinese","english","math","physics","chemistry","biology","politics","history","geography"},MATCH(C2465,{"语文","英语","数学","物理","化学","生物","政治","历史","地理"},0)),IF(I2465=2,INDEX(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2465,{"单项选择","阅读理解","信息匹配","完形填空","短文填空","单句填空","短文改错","单句改错","句型转换","翻译短语","翻译句子","词汇/短语及固搭","完成句子","听力"},0)),"")), "")</f>
        <v/>
      </c>
      <c r="E2465" s="21" t="str">
        <f t="shared" si="315"/>
        <v>知识点</v>
      </c>
      <c r="F2465" s="21" t="str">
        <f t="shared" si="316"/>
        <v>亚</v>
      </c>
      <c r="G2465" s="21" t="str">
        <f>INDEX( {"body","discipline","area","topic","point"},MATCH(E2465,{"知识体","知识域","知识区","知识主题","知识点"},0))</f>
        <v>point</v>
      </c>
      <c r="H2465" s="21" t="str">
        <f>INDEX( {"super","just","sub","infras"},MATCH(F2465,{"超","恰","亚","次"},0))</f>
        <v>sub</v>
      </c>
      <c r="I2465" s="21">
        <f>MATCH(E2465,{"知识体","知识域","知识区","知识主题","知识点"},0)-1</f>
        <v>4</v>
      </c>
      <c r="J2465" s="21">
        <f>MATCH(F2465,{"超","恰","亚","次"},0)-1</f>
        <v>2</v>
      </c>
      <c r="K2465" s="21" t="str">
        <f t="shared" si="317"/>
        <v>历史</v>
      </c>
      <c r="L2465" s="26" t="s">
        <v>3209</v>
      </c>
      <c r="M2465" s="23"/>
      <c r="N2465" s="23"/>
      <c r="O2465" s="24" t="str">
        <f t="shared" si="319"/>
        <v xml:space="preserve">
  - 
    name:  瓦特改良蒸汽机
    title:  瓦特改良蒸汽机
    description: 
    koLyro: point
    koLyri:  sub
    son: </v>
      </c>
      <c r="P2465" s="27" t="str">
        <f t="shared" si="318"/>
        <v xml:space="preserve">
              - 
                name:  瓦特改良蒸汽机
                title:  瓦特改良蒸汽机
                description: 
                koLyro: point
                koLyri:  sub
                son: </v>
      </c>
    </row>
    <row r="2466" spans="1:16" ht="15" customHeight="1">
      <c r="A2466" s="20">
        <f t="shared" si="312"/>
        <v>6</v>
      </c>
      <c r="B2466" s="21" t="str">
        <f t="shared" si="313"/>
        <v>知识亚点</v>
      </c>
      <c r="C2466" s="21" t="str">
        <f t="shared" si="314"/>
        <v>工业革命的成就</v>
      </c>
      <c r="D2466" s="21" t="str">
        <f>IFERROR(IF(I2466=1,INDEX( {"chinese","english","math","physics","chemistry","biology","politics","history","geography"},MATCH(C2466,{"语文","英语","数学","物理","化学","生物","政治","历史","地理"},0)),IF(I2466=2,INDEX(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2466,{"单项选择","阅读理解","信息匹配","完形填空","短文填空","单句填空","短文改错","单句改错","句型转换","翻译短语","翻译句子","词汇/短语及固搭","完成句子","听力"},0)),"")), "")</f>
        <v/>
      </c>
      <c r="E2466" s="21" t="str">
        <f t="shared" si="315"/>
        <v>知识点</v>
      </c>
      <c r="F2466" s="21" t="str">
        <f t="shared" si="316"/>
        <v>亚</v>
      </c>
      <c r="G2466" s="21" t="str">
        <f>INDEX( {"body","discipline","area","topic","point"},MATCH(E2466,{"知识体","知识域","知识区","知识主题","知识点"},0))</f>
        <v>point</v>
      </c>
      <c r="H2466" s="21" t="str">
        <f>INDEX( {"super","just","sub","infras"},MATCH(F2466,{"超","恰","亚","次"},0))</f>
        <v>sub</v>
      </c>
      <c r="I2466" s="21">
        <f>MATCH(E2466,{"知识体","知识域","知识区","知识主题","知识点"},0)-1</f>
        <v>4</v>
      </c>
      <c r="J2466" s="21">
        <f>MATCH(F2466,{"超","恰","亚","次"},0)-1</f>
        <v>2</v>
      </c>
      <c r="K2466" s="21" t="str">
        <f t="shared" si="317"/>
        <v>历史</v>
      </c>
      <c r="L2466" s="26" t="s">
        <v>3210</v>
      </c>
      <c r="M2466" s="23"/>
      <c r="N2466" s="23"/>
      <c r="O2466" s="24" t="str">
        <f t="shared" si="319"/>
        <v xml:space="preserve">
  - 
    name:  工业革命的成就
    title:  工业革命的成就
    description: 
    koLyro: point
    koLyri:  sub
    son: </v>
      </c>
      <c r="P2466" s="27" t="str">
        <f t="shared" si="318"/>
        <v xml:space="preserve">
              - 
                name:  工业革命的成就
                title:  工业革命的成就
                description: 
                koLyro: point
                koLyri:  sub
                son: </v>
      </c>
    </row>
    <row r="2467" spans="1:16" ht="15" customHeight="1">
      <c r="A2467" s="20">
        <f t="shared" si="312"/>
        <v>5</v>
      </c>
      <c r="B2467" s="21" t="str">
        <f t="shared" si="313"/>
        <v>知识点</v>
      </c>
      <c r="C2467" s="21" t="str">
        <f t="shared" si="314"/>
        <v>世界市场基本形成</v>
      </c>
      <c r="D2467" s="21" t="str">
        <f>IFERROR(IF(I2467=1,INDEX( {"chinese","english","math","physics","chemistry","biology","politics","history","geography"},MATCH(C2467,{"语文","英语","数学","物理","化学","生物","政治","历史","地理"},0)),IF(I2467=2,INDEX(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2467,{"单项选择","阅读理解","信息匹配","完形填空","短文填空","单句填空","短文改错","单句改错","句型转换","翻译短语","翻译句子","词汇/短语及固搭","完成句子","听力"},0)),"")), "")</f>
        <v/>
      </c>
      <c r="E2467" s="21" t="str">
        <f t="shared" si="315"/>
        <v>知识点</v>
      </c>
      <c r="F2467" s="21" t="str">
        <f t="shared" si="316"/>
        <v>恰</v>
      </c>
      <c r="G2467" s="21" t="str">
        <f>INDEX( {"body","discipline","area","topic","point"},MATCH(E2467,{"知识体","知识域","知识区","知识主题","知识点"},0))</f>
        <v>point</v>
      </c>
      <c r="H2467" s="21" t="str">
        <f>INDEX( {"super","just","sub","infras"},MATCH(F2467,{"超","恰","亚","次"},0))</f>
        <v>just</v>
      </c>
      <c r="I2467" s="21">
        <f>MATCH(E2467,{"知识体","知识域","知识区","知识主题","知识点"},0)-1</f>
        <v>4</v>
      </c>
      <c r="J2467" s="21">
        <f>MATCH(F2467,{"超","恰","亚","次"},0)-1</f>
        <v>1</v>
      </c>
      <c r="K2467" s="21" t="str">
        <f t="shared" si="317"/>
        <v>历史</v>
      </c>
      <c r="L2467" s="26" t="s">
        <v>3211</v>
      </c>
      <c r="M2467" s="23"/>
      <c r="N2467" s="23"/>
      <c r="O2467" s="24" t="str">
        <f t="shared" si="319"/>
        <v xml:space="preserve">
  - 
    name:  世界市场基本形成
    title:  世界市场基本形成
    description: 
    koLyro: point
    koLyri:  just
    son: </v>
      </c>
      <c r="P2467" s="27" t="str">
        <f t="shared" si="318"/>
        <v xml:space="preserve">
            - 
              name:  世界市场基本形成
              title:  世界市场基本形成
              description: 
              koLyro: point
              koLyri:  just
              son: </v>
      </c>
    </row>
    <row r="2468" spans="1:16" ht="15" customHeight="1">
      <c r="A2468" s="20">
        <f t="shared" si="312"/>
        <v>4</v>
      </c>
      <c r="B2468" s="21" t="str">
        <f t="shared" si="313"/>
        <v>知识主题</v>
      </c>
      <c r="C2468" s="21" t="str">
        <f t="shared" si="314"/>
        <v>8 第二次工业革命</v>
      </c>
      <c r="D2468" s="21" t="str">
        <f>IFERROR(IF(I2468=1,INDEX( {"chinese","english","math","physics","chemistry","biology","politics","history","geography"},MATCH(C2468,{"语文","英语","数学","物理","化学","生物","政治","历史","地理"},0)),IF(I2468=2,INDEX(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2468,{"单项选择","阅读理解","信息匹配","完形填空","短文填空","单句填空","短文改错","单句改错","句型转换","翻译短语","翻译句子","词汇/短语及固搭","完成句子","听力"},0)),"")), "")</f>
        <v/>
      </c>
      <c r="E2468" s="21" t="str">
        <f t="shared" si="315"/>
        <v>知识主题</v>
      </c>
      <c r="F2468" s="21" t="str">
        <f t="shared" si="316"/>
        <v>恰</v>
      </c>
      <c r="G2468" s="21" t="str">
        <f>INDEX( {"body","discipline","area","topic","point"},MATCH(E2468,{"知识体","知识域","知识区","知识主题","知识点"},0))</f>
        <v>topic</v>
      </c>
      <c r="H2468" s="21" t="str">
        <f>INDEX( {"super","just","sub","infras"},MATCH(F2468,{"超","恰","亚","次"},0))</f>
        <v>just</v>
      </c>
      <c r="I2468" s="21">
        <f>MATCH(E2468,{"知识体","知识域","知识区","知识主题","知识点"},0)-1</f>
        <v>3</v>
      </c>
      <c r="J2468" s="21">
        <f>MATCH(F2468,{"超","恰","亚","次"},0)-1</f>
        <v>1</v>
      </c>
      <c r="K2468" s="21" t="str">
        <f t="shared" si="317"/>
        <v>历史</v>
      </c>
      <c r="L2468" s="26" t="s">
        <v>3212</v>
      </c>
      <c r="M2468" s="23"/>
      <c r="N2468" s="23"/>
      <c r="O2468" s="24" t="str">
        <f t="shared" si="319"/>
        <v xml:space="preserve">
  - 
    name:  8 第二次工业革命
    title:  8 第二次工业革命
    description: 
    koLyro: topic
    koLyri:  just
    son: </v>
      </c>
      <c r="P2468" s="27" t="str">
        <f t="shared" si="318"/>
        <v xml:space="preserve">
          - 
            name:  8 第二次工业革命
            title:  8 第二次工业革命
            description: 
            koLyro: topic
            koLyri:  just
            son: </v>
      </c>
    </row>
    <row r="2469" spans="1:16" ht="15" customHeight="1">
      <c r="A2469" s="20">
        <f t="shared" si="312"/>
        <v>5</v>
      </c>
      <c r="B2469" s="21" t="str">
        <f t="shared" si="313"/>
        <v>知识点</v>
      </c>
      <c r="C2469" s="21" t="str">
        <f t="shared" si="314"/>
        <v>第二次工业革命</v>
      </c>
      <c r="D2469" s="21" t="str">
        <f>IFERROR(IF(I2469=1,INDEX( {"chinese","english","math","physics","chemistry","biology","politics","history","geography"},MATCH(C2469,{"语文","英语","数学","物理","化学","生物","政治","历史","地理"},0)),IF(I2469=2,INDEX(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2469,{"单项选择","阅读理解","信息匹配","完形填空","短文填空","单句填空","短文改错","单句改错","句型转换","翻译短语","翻译句子","词汇/短语及固搭","完成句子","听力"},0)),"")), "")</f>
        <v/>
      </c>
      <c r="E2469" s="21" t="str">
        <f t="shared" si="315"/>
        <v>知识点</v>
      </c>
      <c r="F2469" s="21" t="str">
        <f t="shared" si="316"/>
        <v>恰</v>
      </c>
      <c r="G2469" s="21" t="str">
        <f>INDEX( {"body","discipline","area","topic","point"},MATCH(E2469,{"知识体","知识域","知识区","知识主题","知识点"},0))</f>
        <v>point</v>
      </c>
      <c r="H2469" s="21" t="str">
        <f>INDEX( {"super","just","sub","infras"},MATCH(F2469,{"超","恰","亚","次"},0))</f>
        <v>just</v>
      </c>
      <c r="I2469" s="21">
        <f>MATCH(E2469,{"知识体","知识域","知识区","知识主题","知识点"},0)-1</f>
        <v>4</v>
      </c>
      <c r="J2469" s="21">
        <f>MATCH(F2469,{"超","恰","亚","次"},0)-1</f>
        <v>1</v>
      </c>
      <c r="K2469" s="21" t="str">
        <f t="shared" si="317"/>
        <v>历史</v>
      </c>
      <c r="L2469" s="26" t="s">
        <v>3213</v>
      </c>
      <c r="M2469" s="23"/>
      <c r="N2469" s="23"/>
      <c r="O2469" s="24" t="str">
        <f t="shared" si="319"/>
        <v xml:space="preserve">
  - 
    name:  第二次工业革命
    title:  第二次工业革命
    description: 
    koLyro: point
    koLyri:  just
    son: </v>
      </c>
      <c r="P2469" s="27" t="str">
        <f t="shared" si="318"/>
        <v xml:space="preserve">
            - 
              name:  第二次工业革命
              title:  第二次工业革命
              description: 
              koLyro: point
              koLyri:  just
              son: </v>
      </c>
    </row>
    <row r="2470" spans="1:16" ht="15" customHeight="1">
      <c r="A2470" s="20">
        <f t="shared" si="312"/>
        <v>6</v>
      </c>
      <c r="B2470" s="21" t="str">
        <f t="shared" si="313"/>
        <v>知识亚点</v>
      </c>
      <c r="C2470" s="21" t="str">
        <f t="shared" si="314"/>
        <v>电力的广泛使用</v>
      </c>
      <c r="D2470" s="21" t="str">
        <f>IFERROR(IF(I2470=1,INDEX( {"chinese","english","math","physics","chemistry","biology","politics","history","geography"},MATCH(C2470,{"语文","英语","数学","物理","化学","生物","政治","历史","地理"},0)),IF(I2470=2,INDEX(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2470,{"单项选择","阅读理解","信息匹配","完形填空","短文填空","单句填空","短文改错","单句改错","句型转换","翻译短语","翻译句子","词汇/短语及固搭","完成句子","听力"},0)),"")), "")</f>
        <v/>
      </c>
      <c r="E2470" s="21" t="str">
        <f t="shared" si="315"/>
        <v>知识点</v>
      </c>
      <c r="F2470" s="21" t="str">
        <f t="shared" si="316"/>
        <v>亚</v>
      </c>
      <c r="G2470" s="21" t="str">
        <f>INDEX( {"body","discipline","area","topic","point"},MATCH(E2470,{"知识体","知识域","知识区","知识主题","知识点"},0))</f>
        <v>point</v>
      </c>
      <c r="H2470" s="21" t="str">
        <f>INDEX( {"super","just","sub","infras"},MATCH(F2470,{"超","恰","亚","次"},0))</f>
        <v>sub</v>
      </c>
      <c r="I2470" s="21">
        <f>MATCH(E2470,{"知识体","知识域","知识区","知识主题","知识点"},0)-1</f>
        <v>4</v>
      </c>
      <c r="J2470" s="21">
        <f>MATCH(F2470,{"超","恰","亚","次"},0)-1</f>
        <v>2</v>
      </c>
      <c r="K2470" s="21" t="str">
        <f t="shared" si="317"/>
        <v>历史</v>
      </c>
      <c r="L2470" s="26" t="s">
        <v>3214</v>
      </c>
      <c r="M2470" s="23"/>
      <c r="N2470" s="23"/>
      <c r="O2470" s="24" t="str">
        <f t="shared" si="319"/>
        <v xml:space="preserve">
  - 
    name:  电力的广泛使用
    title:  电力的广泛使用
    description: 
    koLyro: point
    koLyri:  sub
    son: </v>
      </c>
      <c r="P2470" s="27" t="str">
        <f t="shared" si="318"/>
        <v xml:space="preserve">
              - 
                name:  电力的广泛使用
                title:  电力的广泛使用
                description: 
                koLyro: point
                koLyri:  sub
                son: </v>
      </c>
    </row>
    <row r="2471" spans="1:16" ht="15" customHeight="1">
      <c r="A2471" s="20">
        <f t="shared" si="312"/>
        <v>6</v>
      </c>
      <c r="B2471" s="21" t="str">
        <f t="shared" si="313"/>
        <v>知识亚点</v>
      </c>
      <c r="C2471" s="21" t="str">
        <f t="shared" si="314"/>
        <v>第二次工业革命的成就</v>
      </c>
      <c r="D2471" s="21" t="str">
        <f>IFERROR(IF(I2471=1,INDEX( {"chinese","english","math","physics","chemistry","biology","politics","history","geography"},MATCH(C2471,{"语文","英语","数学","物理","化学","生物","政治","历史","地理"},0)),IF(I2471=2,INDEX(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2471,{"单项选择","阅读理解","信息匹配","完形填空","短文填空","单句填空","短文改错","单句改错","句型转换","翻译短语","翻译句子","词汇/短语及固搭","完成句子","听力"},0)),"")), "")</f>
        <v/>
      </c>
      <c r="E2471" s="21" t="str">
        <f t="shared" si="315"/>
        <v>知识点</v>
      </c>
      <c r="F2471" s="21" t="str">
        <f t="shared" si="316"/>
        <v>亚</v>
      </c>
      <c r="G2471" s="21" t="str">
        <f>INDEX( {"body","discipline","area","topic","point"},MATCH(E2471,{"知识体","知识域","知识区","知识主题","知识点"},0))</f>
        <v>point</v>
      </c>
      <c r="H2471" s="21" t="str">
        <f>INDEX( {"super","just","sub","infras"},MATCH(F2471,{"超","恰","亚","次"},0))</f>
        <v>sub</v>
      </c>
      <c r="I2471" s="21">
        <f>MATCH(E2471,{"知识体","知识域","知识区","知识主题","知识点"},0)-1</f>
        <v>4</v>
      </c>
      <c r="J2471" s="21">
        <f>MATCH(F2471,{"超","恰","亚","次"},0)-1</f>
        <v>2</v>
      </c>
      <c r="K2471" s="21" t="str">
        <f t="shared" si="317"/>
        <v>历史</v>
      </c>
      <c r="L2471" s="26" t="s">
        <v>3215</v>
      </c>
      <c r="M2471" s="23"/>
      <c r="N2471" s="23"/>
      <c r="O2471" s="24" t="str">
        <f t="shared" si="319"/>
        <v xml:space="preserve">
  - 
    name:  第二次工业革命的成就
    title:  第二次工业革命的成就
    description: 
    koLyro: point
    koLyri:  sub
    son: </v>
      </c>
      <c r="P2471" s="27" t="str">
        <f t="shared" si="318"/>
        <v xml:space="preserve">
              - 
                name:  第二次工业革命的成就
                title:  第二次工业革命的成就
                description: 
                koLyro: point
                koLyri:  sub
                son: </v>
      </c>
    </row>
    <row r="2472" spans="1:16" ht="15" customHeight="1">
      <c r="A2472" s="20">
        <f t="shared" si="312"/>
        <v>5</v>
      </c>
      <c r="B2472" s="21" t="str">
        <f t="shared" si="313"/>
        <v>知识点</v>
      </c>
      <c r="C2472" s="21" t="str">
        <f t="shared" si="314"/>
        <v>垄断组织的出现</v>
      </c>
      <c r="D2472" s="21" t="str">
        <f>IFERROR(IF(I2472=1,INDEX( {"chinese","english","math","physics","chemistry","biology","politics","history","geography"},MATCH(C2472,{"语文","英语","数学","物理","化学","生物","政治","历史","地理"},0)),IF(I2472=2,INDEX(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2472,{"单项选择","阅读理解","信息匹配","完形填空","短文填空","单句填空","短文改错","单句改错","句型转换","翻译短语","翻译句子","词汇/短语及固搭","完成句子","听力"},0)),"")), "")</f>
        <v/>
      </c>
      <c r="E2472" s="21" t="str">
        <f t="shared" si="315"/>
        <v>知识点</v>
      </c>
      <c r="F2472" s="21" t="str">
        <f t="shared" si="316"/>
        <v>恰</v>
      </c>
      <c r="G2472" s="21" t="str">
        <f>INDEX( {"body","discipline","area","topic","point"},MATCH(E2472,{"知识体","知识域","知识区","知识主题","知识点"},0))</f>
        <v>point</v>
      </c>
      <c r="H2472" s="21" t="str">
        <f>INDEX( {"super","just","sub","infras"},MATCH(F2472,{"超","恰","亚","次"},0))</f>
        <v>just</v>
      </c>
      <c r="I2472" s="21">
        <f>MATCH(E2472,{"知识体","知识域","知识区","知识主题","知识点"},0)-1</f>
        <v>4</v>
      </c>
      <c r="J2472" s="21">
        <f>MATCH(F2472,{"超","恰","亚","次"},0)-1</f>
        <v>1</v>
      </c>
      <c r="K2472" s="21" t="str">
        <f t="shared" si="317"/>
        <v>历史</v>
      </c>
      <c r="L2472" s="26" t="s">
        <v>3216</v>
      </c>
      <c r="M2472" s="23"/>
      <c r="N2472" s="23"/>
      <c r="O2472" s="24" t="str">
        <f t="shared" si="319"/>
        <v xml:space="preserve">
  - 
    name:  垄断组织的出现
    title:  垄断组织的出现
    description: 
    koLyro: point
    koLyri:  just
    son: </v>
      </c>
      <c r="P2472" s="27" t="str">
        <f t="shared" si="318"/>
        <v xml:space="preserve">
            - 
              name:  垄断组织的出现
              title:  垄断组织的出现
              description: 
              koLyro: point
              koLyri:  just
              son: </v>
      </c>
    </row>
    <row r="2473" spans="1:16" ht="15" customHeight="1">
      <c r="A2473" s="20">
        <f t="shared" si="312"/>
        <v>5</v>
      </c>
      <c r="B2473" s="21" t="str">
        <f t="shared" si="313"/>
        <v>知识点</v>
      </c>
      <c r="C2473" s="21" t="str">
        <f t="shared" si="314"/>
        <v>世界市场最终形成</v>
      </c>
      <c r="D2473" s="21" t="str">
        <f>IFERROR(IF(I2473=1,INDEX( {"chinese","english","math","physics","chemistry","biology","politics","history","geography"},MATCH(C2473,{"语文","英语","数学","物理","化学","生物","政治","历史","地理"},0)),IF(I2473=2,INDEX(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2473,{"单项选择","阅读理解","信息匹配","完形填空","短文填空","单句填空","短文改错","单句改错","句型转换","翻译短语","翻译句子","词汇/短语及固搭","完成句子","听力"},0)),"")), "")</f>
        <v/>
      </c>
      <c r="E2473" s="21" t="str">
        <f t="shared" si="315"/>
        <v>知识点</v>
      </c>
      <c r="F2473" s="21" t="str">
        <f t="shared" si="316"/>
        <v>恰</v>
      </c>
      <c r="G2473" s="21" t="str">
        <f>INDEX( {"body","discipline","area","topic","point"},MATCH(E2473,{"知识体","知识域","知识区","知识主题","知识点"},0))</f>
        <v>point</v>
      </c>
      <c r="H2473" s="21" t="str">
        <f>INDEX( {"super","just","sub","infras"},MATCH(F2473,{"超","恰","亚","次"},0))</f>
        <v>just</v>
      </c>
      <c r="I2473" s="21">
        <f>MATCH(E2473,{"知识体","知识域","知识区","知识主题","知识点"},0)-1</f>
        <v>4</v>
      </c>
      <c r="J2473" s="21">
        <f>MATCH(F2473,{"超","恰","亚","次"},0)-1</f>
        <v>1</v>
      </c>
      <c r="K2473" s="21" t="str">
        <f t="shared" si="317"/>
        <v>历史</v>
      </c>
      <c r="L2473" s="26" t="s">
        <v>3217</v>
      </c>
      <c r="M2473" s="23"/>
      <c r="N2473" s="23"/>
      <c r="O2473" s="24" t="str">
        <f t="shared" si="319"/>
        <v xml:space="preserve">
  - 
    name:  世界市场最终形成
    title:  世界市场最终形成
    description: 
    koLyro: point
    koLyri:  just
    son: </v>
      </c>
      <c r="P2473" s="27" t="str">
        <f t="shared" si="318"/>
        <v xml:space="preserve">
            - 
              name:  世界市场最终形成
              title:  世界市场最终形成
              description: 
              koLyro: point
              koLyri:  just
              son: </v>
      </c>
    </row>
    <row r="2474" spans="1:16" ht="15" customHeight="1">
      <c r="A2474" s="20">
        <f t="shared" si="312"/>
        <v>3</v>
      </c>
      <c r="B2474" s="21" t="str">
        <f t="shared" si="313"/>
        <v>知识超主题</v>
      </c>
      <c r="C2474" s="21" t="str">
        <f t="shared" si="314"/>
        <v>三 近代中国经济结构的变动与资本主义的曲折发展</v>
      </c>
      <c r="D2474" s="21" t="str">
        <f>IFERROR(IF(I2474=1,INDEX( {"chinese","english","math","physics","chemistry","biology","politics","history","geography"},MATCH(C2474,{"语文","英语","数学","物理","化学","生物","政治","历史","地理"},0)),IF(I2474=2,INDEX(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2474,{"单项选择","阅读理解","信息匹配","完形填空","短文填空","单句填空","短文改错","单句改错","句型转换","翻译短语","翻译句子","词汇/短语及固搭","完成句子","听力"},0)),"")), "")</f>
        <v/>
      </c>
      <c r="E2474" s="21" t="str">
        <f t="shared" si="315"/>
        <v>知识主题</v>
      </c>
      <c r="F2474" s="21" t="str">
        <f t="shared" si="316"/>
        <v>超</v>
      </c>
      <c r="G2474" s="21" t="str">
        <f>INDEX( {"body","discipline","area","topic","point"},MATCH(E2474,{"知识体","知识域","知识区","知识主题","知识点"},0))</f>
        <v>topic</v>
      </c>
      <c r="H2474" s="21" t="str">
        <f>INDEX( {"super","just","sub","infras"},MATCH(F2474,{"超","恰","亚","次"},0))</f>
        <v>super</v>
      </c>
      <c r="I2474" s="21">
        <f>MATCH(E2474,{"知识体","知识域","知识区","知识主题","知识点"},0)-1</f>
        <v>3</v>
      </c>
      <c r="J2474" s="21">
        <f>MATCH(F2474,{"超","恰","亚","次"},0)-1</f>
        <v>0</v>
      </c>
      <c r="K2474" s="21" t="str">
        <f t="shared" si="317"/>
        <v>历史</v>
      </c>
      <c r="L2474" s="26" t="s">
        <v>5377</v>
      </c>
      <c r="M2474" s="23"/>
      <c r="N2474" s="23"/>
      <c r="O2474" s="24" t="str">
        <f t="shared" si="319"/>
        <v xml:space="preserve">
  - 
    name:  三 近代中国经济结构的变动与资本主义的曲折发展
    title:  三 近代中国经济结构的变动与资本主义的曲折发展
    description: 
    koLyro: topic
    koLyri:  super
    son: </v>
      </c>
      <c r="P2474" s="27" t="str">
        <f t="shared" si="318"/>
        <v xml:space="preserve">
        - 
          name:  三 近代中国经济结构的变动与资本主义的曲折发展
          title:  三 近代中国经济结构的变动与资本主义的曲折发展
          description: 
          koLyro: topic
          koLyri:  super
          son: </v>
      </c>
    </row>
    <row r="2475" spans="1:16" ht="15" customHeight="1">
      <c r="A2475" s="20">
        <f t="shared" si="312"/>
        <v>4</v>
      </c>
      <c r="B2475" s="21" t="str">
        <f t="shared" si="313"/>
        <v>知识主题</v>
      </c>
      <c r="C2475" s="21" t="str">
        <f t="shared" si="314"/>
        <v>9 近代中国民族工业的兴起</v>
      </c>
      <c r="D2475" s="21" t="str">
        <f>IFERROR(IF(I2475=1,INDEX( {"chinese","english","math","physics","chemistry","biology","politics","history","geography"},MATCH(C2475,{"语文","英语","数学","物理","化学","生物","政治","历史","地理"},0)),IF(I2475=2,INDEX(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2475,{"单项选择","阅读理解","信息匹配","完形填空","短文填空","单句填空","短文改错","单句改错","句型转换","翻译短语","翻译句子","词汇/短语及固搭","完成句子","听力"},0)),"")), "")</f>
        <v/>
      </c>
      <c r="E2475" s="21" t="str">
        <f t="shared" si="315"/>
        <v>知识主题</v>
      </c>
      <c r="F2475" s="21" t="str">
        <f t="shared" si="316"/>
        <v>恰</v>
      </c>
      <c r="G2475" s="21" t="str">
        <f>INDEX( {"body","discipline","area","topic","point"},MATCH(E2475,{"知识体","知识域","知识区","知识主题","知识点"},0))</f>
        <v>topic</v>
      </c>
      <c r="H2475" s="21" t="str">
        <f>INDEX( {"super","just","sub","infras"},MATCH(F2475,{"超","恰","亚","次"},0))</f>
        <v>just</v>
      </c>
      <c r="I2475" s="21">
        <f>MATCH(E2475,{"知识体","知识域","知识区","知识主题","知识点"},0)-1</f>
        <v>3</v>
      </c>
      <c r="J2475" s="21">
        <f>MATCH(F2475,{"超","恰","亚","次"},0)-1</f>
        <v>1</v>
      </c>
      <c r="K2475" s="21" t="str">
        <f t="shared" si="317"/>
        <v>历史</v>
      </c>
      <c r="L2475" s="26" t="s">
        <v>3218</v>
      </c>
      <c r="M2475" s="23"/>
      <c r="N2475" s="23"/>
      <c r="O2475" s="24" t="str">
        <f t="shared" si="319"/>
        <v xml:space="preserve">
  - 
    name:  9 近代中国民族工业的兴起
    title:  9 近代中国民族工业的兴起
    description: 
    koLyro: topic
    koLyri:  just
    son: </v>
      </c>
      <c r="P2475" s="27" t="str">
        <f t="shared" si="318"/>
        <v xml:space="preserve">
          - 
            name:  9 近代中国民族工业的兴起
            title:  9 近代中国民族工业的兴起
            description: 
            koLyro: topic
            koLyri:  just
            son: </v>
      </c>
    </row>
    <row r="2476" spans="1:16" ht="15" customHeight="1">
      <c r="A2476" s="20">
        <f t="shared" si="312"/>
        <v>5</v>
      </c>
      <c r="B2476" s="21" t="str">
        <f t="shared" si="313"/>
        <v>知识点</v>
      </c>
      <c r="C2476" s="21" t="str">
        <f t="shared" si="314"/>
        <v>自然经济的逐渐解体</v>
      </c>
      <c r="D2476" s="21" t="str">
        <f>IFERROR(IF(I2476=1,INDEX( {"chinese","english","math","physics","chemistry","biology","politics","history","geography"},MATCH(C2476,{"语文","英语","数学","物理","化学","生物","政治","历史","地理"},0)),IF(I2476=2,INDEX(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2476,{"单项选择","阅读理解","信息匹配","完形填空","短文填空","单句填空","短文改错","单句改错","句型转换","翻译短语","翻译句子","词汇/短语及固搭","完成句子","听力"},0)),"")), "")</f>
        <v/>
      </c>
      <c r="E2476" s="21" t="str">
        <f t="shared" si="315"/>
        <v>知识点</v>
      </c>
      <c r="F2476" s="21" t="str">
        <f t="shared" si="316"/>
        <v>恰</v>
      </c>
      <c r="G2476" s="21" t="str">
        <f>INDEX( {"body","discipline","area","topic","point"},MATCH(E2476,{"知识体","知识域","知识区","知识主题","知识点"},0))</f>
        <v>point</v>
      </c>
      <c r="H2476" s="21" t="str">
        <f>INDEX( {"super","just","sub","infras"},MATCH(F2476,{"超","恰","亚","次"},0))</f>
        <v>just</v>
      </c>
      <c r="I2476" s="21">
        <f>MATCH(E2476,{"知识体","知识域","知识区","知识主题","知识点"},0)-1</f>
        <v>4</v>
      </c>
      <c r="J2476" s="21">
        <f>MATCH(F2476,{"超","恰","亚","次"},0)-1</f>
        <v>1</v>
      </c>
      <c r="K2476" s="21" t="str">
        <f t="shared" si="317"/>
        <v>历史</v>
      </c>
      <c r="L2476" s="26" t="s">
        <v>3219</v>
      </c>
      <c r="M2476" s="23"/>
      <c r="N2476" s="23"/>
      <c r="O2476" s="24" t="str">
        <f t="shared" si="319"/>
        <v xml:space="preserve">
  - 
    name:  自然经济的逐渐解体
    title:  自然经济的逐渐解体
    description: 
    koLyro: point
    koLyri:  just
    son: </v>
      </c>
      <c r="P2476" s="27" t="str">
        <f t="shared" si="318"/>
        <v xml:space="preserve">
            - 
              name:  自然经济的逐渐解体
              title:  自然经济的逐渐解体
              description: 
              koLyro: point
              koLyri:  just
              son: </v>
      </c>
    </row>
    <row r="2477" spans="1:16" ht="15" customHeight="1">
      <c r="A2477" s="20">
        <f t="shared" si="312"/>
        <v>5</v>
      </c>
      <c r="B2477" s="21" t="str">
        <f t="shared" si="313"/>
        <v>知识点</v>
      </c>
      <c r="C2477" s="21" t="str">
        <f t="shared" si="314"/>
        <v>洋务运动</v>
      </c>
      <c r="D2477" s="21" t="str">
        <f>IFERROR(IF(I2477=1,INDEX( {"chinese","english","math","physics","chemistry","biology","politics","history","geography"},MATCH(C2477,{"语文","英语","数学","物理","化学","生物","政治","历史","地理"},0)),IF(I2477=2,INDEX(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2477,{"单项选择","阅读理解","信息匹配","完形填空","短文填空","单句填空","短文改错","单句改错","句型转换","翻译短语","翻译句子","词汇/短语及固搭","完成句子","听力"},0)),"")), "")</f>
        <v/>
      </c>
      <c r="E2477" s="21" t="str">
        <f t="shared" si="315"/>
        <v>知识点</v>
      </c>
      <c r="F2477" s="21" t="str">
        <f t="shared" si="316"/>
        <v>恰</v>
      </c>
      <c r="G2477" s="21" t="str">
        <f>INDEX( {"body","discipline","area","topic","point"},MATCH(E2477,{"知识体","知识域","知识区","知识主题","知识点"},0))</f>
        <v>point</v>
      </c>
      <c r="H2477" s="21" t="str">
        <f>INDEX( {"super","just","sub","infras"},MATCH(F2477,{"超","恰","亚","次"},0))</f>
        <v>just</v>
      </c>
      <c r="I2477" s="21">
        <f>MATCH(E2477,{"知识体","知识域","知识区","知识主题","知识点"},0)-1</f>
        <v>4</v>
      </c>
      <c r="J2477" s="21">
        <f>MATCH(F2477,{"超","恰","亚","次"},0)-1</f>
        <v>1</v>
      </c>
      <c r="K2477" s="21" t="str">
        <f t="shared" si="317"/>
        <v>历史</v>
      </c>
      <c r="L2477" s="26" t="s">
        <v>3220</v>
      </c>
      <c r="M2477" s="23"/>
      <c r="N2477" s="23"/>
      <c r="O2477" s="24" t="str">
        <f t="shared" si="319"/>
        <v xml:space="preserve">
  - 
    name:  洋务运动
    title:  洋务运动
    description: 
    koLyro: point
    koLyri:  just
    son: </v>
      </c>
      <c r="P2477" s="27" t="str">
        <f t="shared" si="318"/>
        <v xml:space="preserve">
            - 
              name:  洋务运动
              title:  洋务运动
              description: 
              koLyro: point
              koLyri:  just
              son: </v>
      </c>
    </row>
    <row r="2478" spans="1:16" ht="15" customHeight="1">
      <c r="A2478" s="20">
        <f t="shared" si="312"/>
        <v>5</v>
      </c>
      <c r="B2478" s="21" t="str">
        <f t="shared" si="313"/>
        <v>知识点</v>
      </c>
      <c r="C2478" s="21" t="str">
        <f t="shared" si="314"/>
        <v>中国民族资本主义产生的原因</v>
      </c>
      <c r="D2478" s="21" t="str">
        <f>IFERROR(IF(I2478=1,INDEX( {"chinese","english","math","physics","chemistry","biology","politics","history","geography"},MATCH(C2478,{"语文","英语","数学","物理","化学","生物","政治","历史","地理"},0)),IF(I2478=2,INDEX(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2478,{"单项选择","阅读理解","信息匹配","完形填空","短文填空","单句填空","短文改错","单句改错","句型转换","翻译短语","翻译句子","词汇/短语及固搭","完成句子","听力"},0)),"")), "")</f>
        <v/>
      </c>
      <c r="E2478" s="21" t="str">
        <f t="shared" si="315"/>
        <v>知识点</v>
      </c>
      <c r="F2478" s="21" t="str">
        <f t="shared" si="316"/>
        <v>恰</v>
      </c>
      <c r="G2478" s="21" t="str">
        <f>INDEX( {"body","discipline","area","topic","point"},MATCH(E2478,{"知识体","知识域","知识区","知识主题","知识点"},0))</f>
        <v>point</v>
      </c>
      <c r="H2478" s="21" t="str">
        <f>INDEX( {"super","just","sub","infras"},MATCH(F2478,{"超","恰","亚","次"},0))</f>
        <v>just</v>
      </c>
      <c r="I2478" s="21">
        <f>MATCH(E2478,{"知识体","知识域","知识区","知识主题","知识点"},0)-1</f>
        <v>4</v>
      </c>
      <c r="J2478" s="21">
        <f>MATCH(F2478,{"超","恰","亚","次"},0)-1</f>
        <v>1</v>
      </c>
      <c r="K2478" s="21" t="str">
        <f t="shared" si="317"/>
        <v>历史</v>
      </c>
      <c r="L2478" s="26" t="s">
        <v>3221</v>
      </c>
      <c r="M2478" s="23"/>
      <c r="N2478" s="23"/>
      <c r="O2478" s="24" t="str">
        <f t="shared" si="319"/>
        <v xml:space="preserve">
  - 
    name:  中国民族资本主义产生的原因
    title:  中国民族资本主义产生的原因
    description: 
    koLyro: point
    koLyri:  just
    son: </v>
      </c>
      <c r="P2478" s="27" t="str">
        <f t="shared" si="318"/>
        <v xml:space="preserve">
            - 
              name:  中国民族资本主义产生的原因
              title:  中国民族资本主义产生的原因
              description: 
              koLyro: point
              koLyri:  just
              son: </v>
      </c>
    </row>
    <row r="2479" spans="1:16" ht="15" customHeight="1">
      <c r="A2479" s="20">
        <f t="shared" si="312"/>
        <v>5</v>
      </c>
      <c r="B2479" s="21" t="str">
        <f t="shared" si="313"/>
        <v>知识点</v>
      </c>
      <c r="C2479" s="21" t="str">
        <f t="shared" si="314"/>
        <v>中国早期民族资本主义的特点</v>
      </c>
      <c r="D2479" s="21" t="str">
        <f>IFERROR(IF(I2479=1,INDEX( {"chinese","english","math","physics","chemistry","biology","politics","history","geography"},MATCH(C2479,{"语文","英语","数学","物理","化学","生物","政治","历史","地理"},0)),IF(I2479=2,INDEX(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2479,{"单项选择","阅读理解","信息匹配","完形填空","短文填空","单句填空","短文改错","单句改错","句型转换","翻译短语","翻译句子","词汇/短语及固搭","完成句子","听力"},0)),"")), "")</f>
        <v/>
      </c>
      <c r="E2479" s="21" t="str">
        <f t="shared" si="315"/>
        <v>知识点</v>
      </c>
      <c r="F2479" s="21" t="str">
        <f t="shared" si="316"/>
        <v>恰</v>
      </c>
      <c r="G2479" s="21" t="str">
        <f>INDEX( {"body","discipline","area","topic","point"},MATCH(E2479,{"知识体","知识域","知识区","知识主题","知识点"},0))</f>
        <v>point</v>
      </c>
      <c r="H2479" s="21" t="str">
        <f>INDEX( {"super","just","sub","infras"},MATCH(F2479,{"超","恰","亚","次"},0))</f>
        <v>just</v>
      </c>
      <c r="I2479" s="21">
        <f>MATCH(E2479,{"知识体","知识域","知识区","知识主题","知识点"},0)-1</f>
        <v>4</v>
      </c>
      <c r="J2479" s="21">
        <f>MATCH(F2479,{"超","恰","亚","次"},0)-1</f>
        <v>1</v>
      </c>
      <c r="K2479" s="21" t="str">
        <f t="shared" si="317"/>
        <v>历史</v>
      </c>
      <c r="L2479" s="26" t="s">
        <v>3222</v>
      </c>
      <c r="M2479" s="23"/>
      <c r="N2479" s="23"/>
      <c r="O2479" s="24" t="str">
        <f t="shared" si="319"/>
        <v xml:space="preserve">
  - 
    name:  中国早期民族资本主义的特点
    title:  中国早期民族资本主义的特点
    description: 
    koLyro: point
    koLyri:  just
    son: </v>
      </c>
      <c r="P2479" s="27" t="str">
        <f t="shared" si="318"/>
        <v xml:space="preserve">
            - 
              name:  中国早期民族资本主义的特点
              title:  中国早期民族资本主义的特点
              description: 
              koLyro: point
              koLyri:  just
              son: </v>
      </c>
    </row>
    <row r="2480" spans="1:16" ht="15" customHeight="1">
      <c r="A2480" s="20">
        <f t="shared" si="312"/>
        <v>4</v>
      </c>
      <c r="B2480" s="21" t="str">
        <f t="shared" si="313"/>
        <v>知识主题</v>
      </c>
      <c r="C2480" s="21" t="str">
        <f t="shared" si="314"/>
        <v>10 民国时期民族工业的曲折发展</v>
      </c>
      <c r="D2480" s="21" t="str">
        <f>IFERROR(IF(I2480=1,INDEX( {"chinese","english","math","physics","chemistry","biology","politics","history","geography"},MATCH(C2480,{"语文","英语","数学","物理","化学","生物","政治","历史","地理"},0)),IF(I2480=2,INDEX(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2480,{"单项选择","阅读理解","信息匹配","完形填空","短文填空","单句填空","短文改错","单句改错","句型转换","翻译短语","翻译句子","词汇/短语及固搭","完成句子","听力"},0)),"")), "")</f>
        <v/>
      </c>
      <c r="E2480" s="21" t="str">
        <f t="shared" si="315"/>
        <v>知识主题</v>
      </c>
      <c r="F2480" s="21" t="str">
        <f t="shared" si="316"/>
        <v>恰</v>
      </c>
      <c r="G2480" s="21" t="str">
        <f>INDEX( {"body","discipline","area","topic","point"},MATCH(E2480,{"知识体","知识域","知识区","知识主题","知识点"},0))</f>
        <v>topic</v>
      </c>
      <c r="H2480" s="21" t="str">
        <f>INDEX( {"super","just","sub","infras"},MATCH(F2480,{"超","恰","亚","次"},0))</f>
        <v>just</v>
      </c>
      <c r="I2480" s="21">
        <f>MATCH(E2480,{"知识体","知识域","知识区","知识主题","知识点"},0)-1</f>
        <v>3</v>
      </c>
      <c r="J2480" s="21">
        <f>MATCH(F2480,{"超","恰","亚","次"},0)-1</f>
        <v>1</v>
      </c>
      <c r="K2480" s="21" t="str">
        <f t="shared" si="317"/>
        <v>历史</v>
      </c>
      <c r="L2480" s="26" t="s">
        <v>3223</v>
      </c>
      <c r="M2480" s="23"/>
      <c r="N2480" s="23"/>
      <c r="O2480" s="24" t="str">
        <f t="shared" si="319"/>
        <v xml:space="preserve">
  - 
    name:  10 民国时期民族工业的曲折发展
    title:  10 民国时期民族工业的曲折发展
    description: 
    koLyro: topic
    koLyri:  just
    son: </v>
      </c>
      <c r="P2480" s="27" t="str">
        <f t="shared" si="318"/>
        <v xml:space="preserve">
          - 
            name:  10 民国时期民族工业的曲折发展
            title:  10 民国时期民族工业的曲折发展
            description: 
            koLyro: topic
            koLyri:  just
            son: </v>
      </c>
    </row>
    <row r="2481" spans="1:16" ht="15" customHeight="1">
      <c r="A2481" s="20">
        <f t="shared" si="312"/>
        <v>5</v>
      </c>
      <c r="B2481" s="21" t="str">
        <f t="shared" si="313"/>
        <v>知识点</v>
      </c>
      <c r="C2481" s="21" t="str">
        <f t="shared" si="314"/>
        <v>民族资本主义的曲折发展</v>
      </c>
      <c r="D2481" s="21" t="str">
        <f>IFERROR(IF(I2481=1,INDEX( {"chinese","english","math","physics","chemistry","biology","politics","history","geography"},MATCH(C2481,{"语文","英语","数学","物理","化学","生物","政治","历史","地理"},0)),IF(I2481=2,INDEX(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2481,{"单项选择","阅读理解","信息匹配","完形填空","短文填空","单句填空","短文改错","单句改错","句型转换","翻译短语","翻译句子","词汇/短语及固搭","完成句子","听力"},0)),"")), "")</f>
        <v/>
      </c>
      <c r="E2481" s="21" t="str">
        <f t="shared" si="315"/>
        <v>知识点</v>
      </c>
      <c r="F2481" s="21" t="str">
        <f t="shared" si="316"/>
        <v>恰</v>
      </c>
      <c r="G2481" s="21" t="str">
        <f>INDEX( {"body","discipline","area","topic","point"},MATCH(E2481,{"知识体","知识域","知识区","知识主题","知识点"},0))</f>
        <v>point</v>
      </c>
      <c r="H2481" s="21" t="str">
        <f>INDEX( {"super","just","sub","infras"},MATCH(F2481,{"超","恰","亚","次"},0))</f>
        <v>just</v>
      </c>
      <c r="I2481" s="21">
        <f>MATCH(E2481,{"知识体","知识域","知识区","知识主题","知识点"},0)-1</f>
        <v>4</v>
      </c>
      <c r="J2481" s="21">
        <f>MATCH(F2481,{"超","恰","亚","次"},0)-1</f>
        <v>1</v>
      </c>
      <c r="K2481" s="21" t="str">
        <f t="shared" si="317"/>
        <v>历史</v>
      </c>
      <c r="L2481" s="26" t="s">
        <v>3224</v>
      </c>
      <c r="M2481" s="23"/>
      <c r="N2481" s="23"/>
      <c r="O2481" s="24" t="str">
        <f t="shared" si="319"/>
        <v xml:space="preserve">
  - 
    name:  民族资本主义的曲折发展
    title:  民族资本主义的曲折发展
    description: 
    koLyro: point
    koLyri:  just
    son: </v>
      </c>
      <c r="P2481" s="27" t="str">
        <f t="shared" si="318"/>
        <v xml:space="preserve">
            - 
              name:  民族资本主义的曲折发展
              title:  民族资本主义的曲折发展
              description: 
              koLyro: point
              koLyri:  just
              son: </v>
      </c>
    </row>
    <row r="2482" spans="1:16" ht="15" customHeight="1">
      <c r="A2482" s="20">
        <f t="shared" si="312"/>
        <v>6</v>
      </c>
      <c r="B2482" s="21" t="str">
        <f t="shared" si="313"/>
        <v>知识亚点</v>
      </c>
      <c r="C2482" s="21" t="str">
        <f t="shared" si="314"/>
        <v>民族资本主义初步发展</v>
      </c>
      <c r="D2482" s="21" t="str">
        <f>IFERROR(IF(I2482=1,INDEX( {"chinese","english","math","physics","chemistry","biology","politics","history","geography"},MATCH(C2482,{"语文","英语","数学","物理","化学","生物","政治","历史","地理"},0)),IF(I2482=2,INDEX(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2482,{"单项选择","阅读理解","信息匹配","完形填空","短文填空","单句填空","短文改错","单句改错","句型转换","翻译短语","翻译句子","词汇/短语及固搭","完成句子","听力"},0)),"")), "")</f>
        <v/>
      </c>
      <c r="E2482" s="21" t="str">
        <f t="shared" si="315"/>
        <v>知识点</v>
      </c>
      <c r="F2482" s="21" t="str">
        <f t="shared" si="316"/>
        <v>亚</v>
      </c>
      <c r="G2482" s="21" t="str">
        <f>INDEX( {"body","discipline","area","topic","point"},MATCH(E2482,{"知识体","知识域","知识区","知识主题","知识点"},0))</f>
        <v>point</v>
      </c>
      <c r="H2482" s="21" t="str">
        <f>INDEX( {"super","just","sub","infras"},MATCH(F2482,{"超","恰","亚","次"},0))</f>
        <v>sub</v>
      </c>
      <c r="I2482" s="21">
        <f>MATCH(E2482,{"知识体","知识域","知识区","知识主题","知识点"},0)-1</f>
        <v>4</v>
      </c>
      <c r="J2482" s="21">
        <f>MATCH(F2482,{"超","恰","亚","次"},0)-1</f>
        <v>2</v>
      </c>
      <c r="K2482" s="21" t="str">
        <f t="shared" si="317"/>
        <v>历史</v>
      </c>
      <c r="L2482" s="26" t="s">
        <v>3225</v>
      </c>
      <c r="M2482" s="23"/>
      <c r="N2482" s="23"/>
      <c r="O2482" s="24" t="str">
        <f t="shared" si="319"/>
        <v xml:space="preserve">
  - 
    name:  民族资本主义初步发展
    title:  民族资本主义初步发展
    description: 
    koLyro: point
    koLyri:  sub
    son: </v>
      </c>
      <c r="P2482" s="27" t="str">
        <f t="shared" si="318"/>
        <v xml:space="preserve">
              - 
                name:  民族资本主义初步发展
                title:  民族资本主义初步发展
                description: 
                koLyro: point
                koLyri:  sub
                son: </v>
      </c>
    </row>
    <row r="2483" spans="1:16" ht="15" customHeight="1">
      <c r="A2483" s="20">
        <f t="shared" si="312"/>
        <v>6</v>
      </c>
      <c r="B2483" s="21" t="str">
        <f t="shared" si="313"/>
        <v>知识亚点</v>
      </c>
      <c r="C2483" s="21" t="str">
        <f t="shared" si="314"/>
        <v>民族资本主义发展的“短暂春天”</v>
      </c>
      <c r="D2483" s="21" t="str">
        <f>IFERROR(IF(I2483=1,INDEX( {"chinese","english","math","physics","chemistry","biology","politics","history","geography"},MATCH(C2483,{"语文","英语","数学","物理","化学","生物","政治","历史","地理"},0)),IF(I2483=2,INDEX(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2483,{"单项选择","阅读理解","信息匹配","完形填空","短文填空","单句填空","短文改错","单句改错","句型转换","翻译短语","翻译句子","词汇/短语及固搭","完成句子","听力"},0)),"")), "")</f>
        <v/>
      </c>
      <c r="E2483" s="21" t="str">
        <f t="shared" si="315"/>
        <v>知识点</v>
      </c>
      <c r="F2483" s="21" t="str">
        <f t="shared" si="316"/>
        <v>亚</v>
      </c>
      <c r="G2483" s="21" t="str">
        <f>INDEX( {"body","discipline","area","topic","point"},MATCH(E2483,{"知识体","知识域","知识区","知识主题","知识点"},0))</f>
        <v>point</v>
      </c>
      <c r="H2483" s="21" t="str">
        <f>INDEX( {"super","just","sub","infras"},MATCH(F2483,{"超","恰","亚","次"},0))</f>
        <v>sub</v>
      </c>
      <c r="I2483" s="21">
        <f>MATCH(E2483,{"知识体","知识域","知识区","知识主题","知识点"},0)-1</f>
        <v>4</v>
      </c>
      <c r="J2483" s="21">
        <f>MATCH(F2483,{"超","恰","亚","次"},0)-1</f>
        <v>2</v>
      </c>
      <c r="K2483" s="21" t="str">
        <f t="shared" si="317"/>
        <v>历史</v>
      </c>
      <c r="L2483" s="26" t="s">
        <v>3226</v>
      </c>
      <c r="M2483" s="23"/>
      <c r="N2483" s="23"/>
      <c r="O2483" s="24" t="str">
        <f t="shared" si="319"/>
        <v xml:space="preserve">
  - 
    name:  民族资本主义发展的“短暂春天”
    title:  民族资本主义发展的“短暂春天”
    description: 
    koLyro: point
    koLyri:  sub
    son: </v>
      </c>
      <c r="P2483" s="27" t="str">
        <f t="shared" si="318"/>
        <v xml:space="preserve">
              - 
                name:  民族资本主义发展的“短暂春天”
                title:  民族资本主义发展的“短暂春天”
                description: 
                koLyro: point
                koLyri:  sub
                son: </v>
      </c>
    </row>
    <row r="2484" spans="1:16" ht="15" customHeight="1">
      <c r="A2484" s="20">
        <f t="shared" si="312"/>
        <v>6</v>
      </c>
      <c r="B2484" s="21" t="str">
        <f t="shared" si="313"/>
        <v>知识亚点</v>
      </c>
      <c r="C2484" s="21" t="str">
        <f t="shared" si="314"/>
        <v>国民政府通知前期民族资本主义较快发展</v>
      </c>
      <c r="D2484" s="21" t="str">
        <f>IFERROR(IF(I2484=1,INDEX( {"chinese","english","math","physics","chemistry","biology","politics","history","geography"},MATCH(C2484,{"语文","英语","数学","物理","化学","生物","政治","历史","地理"},0)),IF(I2484=2,INDEX(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2484,{"单项选择","阅读理解","信息匹配","完形填空","短文填空","单句填空","短文改错","单句改错","句型转换","翻译短语","翻译句子","词汇/短语及固搭","完成句子","听力"},0)),"")), "")</f>
        <v/>
      </c>
      <c r="E2484" s="21" t="str">
        <f t="shared" si="315"/>
        <v>知识点</v>
      </c>
      <c r="F2484" s="21" t="str">
        <f t="shared" si="316"/>
        <v>亚</v>
      </c>
      <c r="G2484" s="21" t="str">
        <f>INDEX( {"body","discipline","area","topic","point"},MATCH(E2484,{"知识体","知识域","知识区","知识主题","知识点"},0))</f>
        <v>point</v>
      </c>
      <c r="H2484" s="21" t="str">
        <f>INDEX( {"super","just","sub","infras"},MATCH(F2484,{"超","恰","亚","次"},0))</f>
        <v>sub</v>
      </c>
      <c r="I2484" s="21">
        <f>MATCH(E2484,{"知识体","知识域","知识区","知识主题","知识点"},0)-1</f>
        <v>4</v>
      </c>
      <c r="J2484" s="21">
        <f>MATCH(F2484,{"超","恰","亚","次"},0)-1</f>
        <v>2</v>
      </c>
      <c r="K2484" s="21" t="str">
        <f t="shared" si="317"/>
        <v>历史</v>
      </c>
      <c r="L2484" s="26" t="s">
        <v>3227</v>
      </c>
      <c r="M2484" s="23"/>
      <c r="N2484" s="23"/>
      <c r="O2484" s="24" t="str">
        <f t="shared" si="319"/>
        <v xml:space="preserve">
  - 
    name:  国民政府通知前期民族资本主义较快发展
    title:  国民政府通知前期民族资本主义较快发展
    description: 
    koLyro: point
    koLyri:  sub
    son: </v>
      </c>
      <c r="P2484" s="27" t="str">
        <f t="shared" si="318"/>
        <v xml:space="preserve">
              - 
                name:  国民政府通知前期民族资本主义较快发展
                title:  国民政府通知前期民族资本主义较快发展
                description: 
                koLyro: point
                koLyri:  sub
                son: </v>
      </c>
    </row>
    <row r="2485" spans="1:16" ht="15" customHeight="1">
      <c r="A2485" s="20">
        <f t="shared" si="312"/>
        <v>6</v>
      </c>
      <c r="B2485" s="21" t="str">
        <f t="shared" si="313"/>
        <v>知识亚点</v>
      </c>
      <c r="C2485" s="21" t="str">
        <f t="shared" si="314"/>
        <v>抗日战争时期民族资本主义遭受空前打击</v>
      </c>
      <c r="D2485" s="21" t="str">
        <f>IFERROR(IF(I2485=1,INDEX( {"chinese","english","math","physics","chemistry","biology","politics","history","geography"},MATCH(C2485,{"语文","英语","数学","物理","化学","生物","政治","历史","地理"},0)),IF(I2485=2,INDEX(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2485,{"单项选择","阅读理解","信息匹配","完形填空","短文填空","单句填空","短文改错","单句改错","句型转换","翻译短语","翻译句子","词汇/短语及固搭","完成句子","听力"},0)),"")), "")</f>
        <v/>
      </c>
      <c r="E2485" s="21" t="str">
        <f t="shared" si="315"/>
        <v>知识点</v>
      </c>
      <c r="F2485" s="21" t="str">
        <f t="shared" si="316"/>
        <v>亚</v>
      </c>
      <c r="G2485" s="21" t="str">
        <f>INDEX( {"body","discipline","area","topic","point"},MATCH(E2485,{"知识体","知识域","知识区","知识主题","知识点"},0))</f>
        <v>point</v>
      </c>
      <c r="H2485" s="21" t="str">
        <f>INDEX( {"super","just","sub","infras"},MATCH(F2485,{"超","恰","亚","次"},0))</f>
        <v>sub</v>
      </c>
      <c r="I2485" s="21">
        <f>MATCH(E2485,{"知识体","知识域","知识区","知识主题","知识点"},0)-1</f>
        <v>4</v>
      </c>
      <c r="J2485" s="21">
        <f>MATCH(F2485,{"超","恰","亚","次"},0)-1</f>
        <v>2</v>
      </c>
      <c r="K2485" s="21" t="str">
        <f t="shared" si="317"/>
        <v>历史</v>
      </c>
      <c r="L2485" s="26" t="s">
        <v>3228</v>
      </c>
      <c r="M2485" s="23"/>
      <c r="N2485" s="23"/>
      <c r="O2485" s="24" t="str">
        <f t="shared" si="319"/>
        <v xml:space="preserve">
  - 
    name:  抗日战争时期民族资本主义遭受空前打击
    title:  抗日战争时期民族资本主义遭受空前打击
    description: 
    koLyro: point
    koLyri:  sub
    son: </v>
      </c>
      <c r="P2485" s="27" t="str">
        <f t="shared" si="318"/>
        <v xml:space="preserve">
              - 
                name:  抗日战争时期民族资本主义遭受空前打击
                title:  抗日战争时期民族资本主义遭受空前打击
                description: 
                koLyro: point
                koLyri:  sub
                son: </v>
      </c>
    </row>
    <row r="2486" spans="1:16" ht="15" customHeight="1">
      <c r="A2486" s="20">
        <f t="shared" si="312"/>
        <v>6</v>
      </c>
      <c r="B2486" s="21" t="str">
        <f t="shared" si="313"/>
        <v>知识亚点</v>
      </c>
      <c r="C2486" s="21" t="str">
        <f t="shared" si="314"/>
        <v>解放战争时期民族资本主义陷入绝境</v>
      </c>
      <c r="D2486" s="21" t="str">
        <f>IFERROR(IF(I2486=1,INDEX( {"chinese","english","math","physics","chemistry","biology","politics","history","geography"},MATCH(C2486,{"语文","英语","数学","物理","化学","生物","政治","历史","地理"},0)),IF(I2486=2,INDEX(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2486,{"单项选择","阅读理解","信息匹配","完形填空","短文填空","单句填空","短文改错","单句改错","句型转换","翻译短语","翻译句子","词汇/短语及固搭","完成句子","听力"},0)),"")), "")</f>
        <v/>
      </c>
      <c r="E2486" s="21" t="str">
        <f t="shared" si="315"/>
        <v>知识点</v>
      </c>
      <c r="F2486" s="21" t="str">
        <f t="shared" si="316"/>
        <v>亚</v>
      </c>
      <c r="G2486" s="21" t="str">
        <f>INDEX( {"body","discipline","area","topic","point"},MATCH(E2486,{"知识体","知识域","知识区","知识主题","知识点"},0))</f>
        <v>point</v>
      </c>
      <c r="H2486" s="21" t="str">
        <f>INDEX( {"super","just","sub","infras"},MATCH(F2486,{"超","恰","亚","次"},0))</f>
        <v>sub</v>
      </c>
      <c r="I2486" s="21">
        <f>MATCH(E2486,{"知识体","知识域","知识区","知识主题","知识点"},0)-1</f>
        <v>4</v>
      </c>
      <c r="J2486" s="21">
        <f>MATCH(F2486,{"超","恰","亚","次"},0)-1</f>
        <v>2</v>
      </c>
      <c r="K2486" s="21" t="str">
        <f t="shared" si="317"/>
        <v>历史</v>
      </c>
      <c r="L2486" s="26" t="s">
        <v>3229</v>
      </c>
      <c r="M2486" s="23"/>
      <c r="N2486" s="23"/>
      <c r="O2486" s="24" t="str">
        <f t="shared" si="319"/>
        <v xml:space="preserve">
  - 
    name:  解放战争时期民族资本主义陷入绝境
    title:  解放战争时期民族资本主义陷入绝境
    description: 
    koLyro: point
    koLyri:  sub
    son: </v>
      </c>
      <c r="P2486" s="27" t="str">
        <f t="shared" si="318"/>
        <v xml:space="preserve">
              - 
                name:  解放战争时期民族资本主义陷入绝境
                title:  解放战争时期民族资本主义陷入绝境
                description: 
                koLyro: point
                koLyri:  sub
                son: </v>
      </c>
    </row>
    <row r="2487" spans="1:16" ht="15" customHeight="1">
      <c r="A2487" s="20">
        <f t="shared" si="312"/>
        <v>4</v>
      </c>
      <c r="B2487" s="21" t="str">
        <f t="shared" si="313"/>
        <v>知识主题</v>
      </c>
      <c r="C2487" s="21" t="str">
        <f t="shared" si="314"/>
        <v>11 近代中国资本主义的历史命运</v>
      </c>
      <c r="D2487" s="21" t="str">
        <f>IFERROR(IF(I2487=1,INDEX( {"chinese","english","math","physics","chemistry","biology","politics","history","geography"},MATCH(C2487,{"语文","英语","数学","物理","化学","生物","政治","历史","地理"},0)),IF(I2487=2,INDEX(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2487,{"单项选择","阅读理解","信息匹配","完形填空","短文填空","单句填空","短文改错","单句改错","句型转换","翻译短语","翻译句子","词汇/短语及固搭","完成句子","听力"},0)),"")), "")</f>
        <v/>
      </c>
      <c r="E2487" s="21" t="str">
        <f t="shared" si="315"/>
        <v>知识主题</v>
      </c>
      <c r="F2487" s="21" t="str">
        <f t="shared" si="316"/>
        <v>恰</v>
      </c>
      <c r="G2487" s="21" t="str">
        <f>INDEX( {"body","discipline","area","topic","point"},MATCH(E2487,{"知识体","知识域","知识区","知识主题","知识点"},0))</f>
        <v>topic</v>
      </c>
      <c r="H2487" s="21" t="str">
        <f>INDEX( {"super","just","sub","infras"},MATCH(F2487,{"超","恰","亚","次"},0))</f>
        <v>just</v>
      </c>
      <c r="I2487" s="21">
        <f>MATCH(E2487,{"知识体","知识域","知识区","知识主题","知识点"},0)-1</f>
        <v>3</v>
      </c>
      <c r="J2487" s="21">
        <f>MATCH(F2487,{"超","恰","亚","次"},0)-1</f>
        <v>1</v>
      </c>
      <c r="K2487" s="21" t="str">
        <f t="shared" si="317"/>
        <v>历史</v>
      </c>
      <c r="L2487" s="26" t="s">
        <v>3230</v>
      </c>
      <c r="M2487" s="23"/>
      <c r="N2487" s="23"/>
      <c r="O2487" s="24" t="str">
        <f t="shared" si="319"/>
        <v xml:space="preserve">
  - 
    name:  11 近代中国资本主义的历史命运
    title:  11 近代中国资本主义的历史命运
    description: 
    koLyro: topic
    koLyri:  just
    son: </v>
      </c>
      <c r="P2487" s="27" t="str">
        <f t="shared" si="318"/>
        <v xml:space="preserve">
          - 
            name:  11 近代中国资本主义的历史命运
            title:  11 近代中国资本主义的历史命运
            description: 
            koLyro: topic
            koLyri:  just
            son: </v>
      </c>
    </row>
    <row r="2488" spans="1:16" ht="15" customHeight="1">
      <c r="A2488" s="20">
        <f t="shared" si="312"/>
        <v>5</v>
      </c>
      <c r="B2488" s="21" t="str">
        <f t="shared" si="313"/>
        <v>知识点</v>
      </c>
      <c r="C2488" s="21" t="str">
        <f t="shared" si="314"/>
        <v>对近代民族资本主义发展的评价</v>
      </c>
      <c r="D2488" s="21" t="str">
        <f>IFERROR(IF(I2488=1,INDEX( {"chinese","english","math","physics","chemistry","biology","politics","history","geography"},MATCH(C2488,{"语文","英语","数学","物理","化学","生物","政治","历史","地理"},0)),IF(I2488=2,INDEX(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2488,{"单项选择","阅读理解","信息匹配","完形填空","短文填空","单句填空","短文改错","单句改错","句型转换","翻译短语","翻译句子","词汇/短语及固搭","完成句子","听力"},0)),"")), "")</f>
        <v/>
      </c>
      <c r="E2488" s="21" t="str">
        <f t="shared" si="315"/>
        <v>知识点</v>
      </c>
      <c r="F2488" s="21" t="str">
        <f t="shared" si="316"/>
        <v>恰</v>
      </c>
      <c r="G2488" s="21" t="str">
        <f>INDEX( {"body","discipline","area","topic","point"},MATCH(E2488,{"知识体","知识域","知识区","知识主题","知识点"},0))</f>
        <v>point</v>
      </c>
      <c r="H2488" s="21" t="str">
        <f>INDEX( {"super","just","sub","infras"},MATCH(F2488,{"超","恰","亚","次"},0))</f>
        <v>just</v>
      </c>
      <c r="I2488" s="21">
        <f>MATCH(E2488,{"知识体","知识域","知识区","知识主题","知识点"},0)-1</f>
        <v>4</v>
      </c>
      <c r="J2488" s="21">
        <f>MATCH(F2488,{"超","恰","亚","次"},0)-1</f>
        <v>1</v>
      </c>
      <c r="K2488" s="21" t="str">
        <f t="shared" si="317"/>
        <v>历史</v>
      </c>
      <c r="L2488" s="26" t="s">
        <v>3231</v>
      </c>
      <c r="M2488" s="23"/>
      <c r="N2488" s="23"/>
      <c r="O2488" s="24" t="str">
        <f t="shared" si="319"/>
        <v xml:space="preserve">
  - 
    name:  对近代民族资本主义发展的评价
    title:  对近代民族资本主义发展的评价
    description: 
    koLyro: point
    koLyri:  just
    son: </v>
      </c>
      <c r="P2488" s="27" t="str">
        <f t="shared" si="318"/>
        <v xml:space="preserve">
            - 
              name:  对近代民族资本主义发展的评价
              title:  对近代民族资本主义发展的评价
              description: 
              koLyro: point
              koLyri:  just
              son: </v>
      </c>
    </row>
    <row r="2489" spans="1:16" ht="15" customHeight="1">
      <c r="A2489" s="20">
        <f t="shared" si="312"/>
        <v>6</v>
      </c>
      <c r="B2489" s="21" t="str">
        <f t="shared" si="313"/>
        <v>知识亚点</v>
      </c>
      <c r="C2489" s="21" t="str">
        <f t="shared" si="314"/>
        <v>民族资本主义的发展特点</v>
      </c>
      <c r="D2489" s="21" t="str">
        <f>IFERROR(IF(I2489=1,INDEX( {"chinese","english","math","physics","chemistry","biology","politics","history","geography"},MATCH(C2489,{"语文","英语","数学","物理","化学","生物","政治","历史","地理"},0)),IF(I2489=2,INDEX(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2489,{"单项选择","阅读理解","信息匹配","完形填空","短文填空","单句填空","短文改错","单句改错","句型转换","翻译短语","翻译句子","词汇/短语及固搭","完成句子","听力"},0)),"")), "")</f>
        <v/>
      </c>
      <c r="E2489" s="21" t="str">
        <f t="shared" si="315"/>
        <v>知识点</v>
      </c>
      <c r="F2489" s="21" t="str">
        <f t="shared" si="316"/>
        <v>亚</v>
      </c>
      <c r="G2489" s="21" t="str">
        <f>INDEX( {"body","discipline","area","topic","point"},MATCH(E2489,{"知识体","知识域","知识区","知识主题","知识点"},0))</f>
        <v>point</v>
      </c>
      <c r="H2489" s="21" t="str">
        <f>INDEX( {"super","just","sub","infras"},MATCH(F2489,{"超","恰","亚","次"},0))</f>
        <v>sub</v>
      </c>
      <c r="I2489" s="21">
        <f>MATCH(E2489,{"知识体","知识域","知识区","知识主题","知识点"},0)-1</f>
        <v>4</v>
      </c>
      <c r="J2489" s="21">
        <f>MATCH(F2489,{"超","恰","亚","次"},0)-1</f>
        <v>2</v>
      </c>
      <c r="K2489" s="21" t="str">
        <f t="shared" si="317"/>
        <v>历史</v>
      </c>
      <c r="L2489" s="26" t="s">
        <v>3232</v>
      </c>
      <c r="M2489" s="23"/>
      <c r="N2489" s="23"/>
      <c r="O2489" s="24" t="str">
        <f t="shared" si="319"/>
        <v xml:space="preserve">
  - 
    name:  民族资本主义的发展特点
    title:  民族资本主义的发展特点
    description: 
    koLyro: point
    koLyri:  sub
    son: </v>
      </c>
      <c r="P2489" s="27" t="str">
        <f t="shared" si="318"/>
        <v xml:space="preserve">
              - 
                name:  民族资本主义的发展特点
                title:  民族资本主义的发展特点
                description: 
                koLyro: point
                koLyri:  sub
                son: </v>
      </c>
    </row>
    <row r="2490" spans="1:16" ht="15" customHeight="1">
      <c r="A2490" s="20">
        <f t="shared" si="312"/>
        <v>6</v>
      </c>
      <c r="B2490" s="21" t="str">
        <f t="shared" si="313"/>
        <v>知识亚点</v>
      </c>
      <c r="C2490" s="21" t="str">
        <f t="shared" si="314"/>
        <v>影响民族资本主义发展的因素</v>
      </c>
      <c r="D2490" s="21" t="str">
        <f>IFERROR(IF(I2490=1,INDEX( {"chinese","english","math","physics","chemistry","biology","politics","history","geography"},MATCH(C2490,{"语文","英语","数学","物理","化学","生物","政治","历史","地理"},0)),IF(I2490=2,INDEX(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2490,{"单项选择","阅读理解","信息匹配","完形填空","短文填空","单句填空","短文改错","单句改错","句型转换","翻译短语","翻译句子","词汇/短语及固搭","完成句子","听力"},0)),"")), "")</f>
        <v/>
      </c>
      <c r="E2490" s="21" t="str">
        <f t="shared" si="315"/>
        <v>知识点</v>
      </c>
      <c r="F2490" s="21" t="str">
        <f t="shared" si="316"/>
        <v>亚</v>
      </c>
      <c r="G2490" s="21" t="str">
        <f>INDEX( {"body","discipline","area","topic","point"},MATCH(E2490,{"知识体","知识域","知识区","知识主题","知识点"},0))</f>
        <v>point</v>
      </c>
      <c r="H2490" s="21" t="str">
        <f>INDEX( {"super","just","sub","infras"},MATCH(F2490,{"超","恰","亚","次"},0))</f>
        <v>sub</v>
      </c>
      <c r="I2490" s="21">
        <f>MATCH(E2490,{"知识体","知识域","知识区","知识主题","知识点"},0)-1</f>
        <v>4</v>
      </c>
      <c r="J2490" s="21">
        <f>MATCH(F2490,{"超","恰","亚","次"},0)-1</f>
        <v>2</v>
      </c>
      <c r="K2490" s="21" t="str">
        <f t="shared" si="317"/>
        <v>历史</v>
      </c>
      <c r="L2490" s="26" t="s">
        <v>3233</v>
      </c>
      <c r="M2490" s="23"/>
      <c r="N2490" s="23"/>
      <c r="O2490" s="24" t="str">
        <f t="shared" si="319"/>
        <v xml:space="preserve">
  - 
    name:  影响民族资本主义发展的因素
    title:  影响民族资本主义发展的因素
    description: 
    koLyro: point
    koLyri:  sub
    son: </v>
      </c>
      <c r="P2490" s="27" t="str">
        <f t="shared" si="318"/>
        <v xml:space="preserve">
              - 
                name:  影响民族资本主义发展的因素
                title:  影响民族资本主义发展的因素
                description: 
                koLyro: point
                koLyri:  sub
                son: </v>
      </c>
    </row>
    <row r="2491" spans="1:16" ht="15" customHeight="1">
      <c r="A2491" s="20">
        <f t="shared" si="312"/>
        <v>3</v>
      </c>
      <c r="B2491" s="21" t="str">
        <f t="shared" si="313"/>
        <v>知识超主题</v>
      </c>
      <c r="C2491" s="21" t="str">
        <f t="shared" si="314"/>
        <v>四 中国特色社会主义建设的道路</v>
      </c>
      <c r="D2491" s="21" t="str">
        <f>IFERROR(IF(I2491=1,INDEX( {"chinese","english","math","physics","chemistry","biology","politics","history","geography"},MATCH(C2491,{"语文","英语","数学","物理","化学","生物","政治","历史","地理"},0)),IF(I2491=2,INDEX(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2491,{"单项选择","阅读理解","信息匹配","完形填空","短文填空","单句填空","短文改错","单句改错","句型转换","翻译短语","翻译句子","词汇/短语及固搭","完成句子","听力"},0)),"")), "")</f>
        <v/>
      </c>
      <c r="E2491" s="21" t="str">
        <f t="shared" si="315"/>
        <v>知识主题</v>
      </c>
      <c r="F2491" s="21" t="str">
        <f t="shared" si="316"/>
        <v>超</v>
      </c>
      <c r="G2491" s="21" t="str">
        <f>INDEX( {"body","discipline","area","topic","point"},MATCH(E2491,{"知识体","知识域","知识区","知识主题","知识点"},0))</f>
        <v>topic</v>
      </c>
      <c r="H2491" s="21" t="str">
        <f>INDEX( {"super","just","sub","infras"},MATCH(F2491,{"超","恰","亚","次"},0))</f>
        <v>super</v>
      </c>
      <c r="I2491" s="21">
        <f>MATCH(E2491,{"知识体","知识域","知识区","知识主题","知识点"},0)-1</f>
        <v>3</v>
      </c>
      <c r="J2491" s="21">
        <f>MATCH(F2491,{"超","恰","亚","次"},0)-1</f>
        <v>0</v>
      </c>
      <c r="K2491" s="21" t="str">
        <f t="shared" si="317"/>
        <v>历史</v>
      </c>
      <c r="L2491" s="26" t="s">
        <v>5378</v>
      </c>
      <c r="M2491" s="23"/>
      <c r="N2491" s="23"/>
      <c r="O2491" s="24" t="str">
        <f t="shared" si="319"/>
        <v xml:space="preserve">
  - 
    name:  四 中国特色社会主义建设的道路
    title:  四 中国特色社会主义建设的道路
    description: 
    koLyro: topic
    koLyri:  super
    son: </v>
      </c>
      <c r="P2491" s="27" t="str">
        <f t="shared" si="318"/>
        <v xml:space="preserve">
        - 
          name:  四 中国特色社会主义建设的道路
          title:  四 中国特色社会主义建设的道路
          description: 
          koLyro: topic
          koLyri:  super
          son: </v>
      </c>
    </row>
    <row r="2492" spans="1:16" ht="15" customHeight="1">
      <c r="A2492" s="20">
        <f t="shared" si="312"/>
        <v>4</v>
      </c>
      <c r="B2492" s="21" t="str">
        <f t="shared" si="313"/>
        <v>知识主题</v>
      </c>
      <c r="C2492" s="21" t="str">
        <f t="shared" si="314"/>
        <v>12 经济建设的发展和曲折</v>
      </c>
      <c r="D2492" s="21" t="str">
        <f>IFERROR(IF(I2492=1,INDEX( {"chinese","english","math","physics","chemistry","biology","politics","history","geography"},MATCH(C2492,{"语文","英语","数学","物理","化学","生物","政治","历史","地理"},0)),IF(I2492=2,INDEX(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2492,{"单项选择","阅读理解","信息匹配","完形填空","短文填空","单句填空","短文改错","单句改错","句型转换","翻译短语","翻译句子","词汇/短语及固搭","完成句子","听力"},0)),"")), "")</f>
        <v/>
      </c>
      <c r="E2492" s="21" t="str">
        <f t="shared" si="315"/>
        <v>知识主题</v>
      </c>
      <c r="F2492" s="21" t="str">
        <f t="shared" si="316"/>
        <v>恰</v>
      </c>
      <c r="G2492" s="21" t="str">
        <f>INDEX( {"body","discipline","area","topic","point"},MATCH(E2492,{"知识体","知识域","知识区","知识主题","知识点"},0))</f>
        <v>topic</v>
      </c>
      <c r="H2492" s="21" t="str">
        <f>INDEX( {"super","just","sub","infras"},MATCH(F2492,{"超","恰","亚","次"},0))</f>
        <v>just</v>
      </c>
      <c r="I2492" s="21">
        <f>MATCH(E2492,{"知识体","知识域","知识区","知识主题","知识点"},0)-1</f>
        <v>3</v>
      </c>
      <c r="J2492" s="21">
        <f>MATCH(F2492,{"超","恰","亚","次"},0)-1</f>
        <v>1</v>
      </c>
      <c r="K2492" s="21" t="str">
        <f t="shared" si="317"/>
        <v>历史</v>
      </c>
      <c r="L2492" s="26" t="s">
        <v>3234</v>
      </c>
      <c r="M2492" s="23"/>
      <c r="N2492" s="23"/>
      <c r="O2492" s="24" t="str">
        <f t="shared" si="319"/>
        <v xml:space="preserve">
  - 
    name:  12 经济建设的发展和曲折
    title:  12 经济建设的发展和曲折
    description: 
    koLyro: topic
    koLyri:  just
    son: </v>
      </c>
      <c r="P2492" s="27" t="str">
        <f t="shared" si="318"/>
        <v xml:space="preserve">
          - 
            name:  12 经济建设的发展和曲折
            title:  12 经济建设的发展和曲折
            description: 
            koLyro: topic
            koLyri:  just
            son: </v>
      </c>
    </row>
    <row r="2493" spans="1:16" ht="15" customHeight="1">
      <c r="A2493" s="20">
        <f t="shared" si="312"/>
        <v>5</v>
      </c>
      <c r="B2493" s="21" t="str">
        <f t="shared" si="313"/>
        <v>知识点</v>
      </c>
      <c r="C2493" s="21" t="str">
        <f t="shared" si="314"/>
        <v>建国初期我国面临的形势</v>
      </c>
      <c r="D2493" s="21" t="str">
        <f>IFERROR(IF(I2493=1,INDEX( {"chinese","english","math","physics","chemistry","biology","politics","history","geography"},MATCH(C2493,{"语文","英语","数学","物理","化学","生物","政治","历史","地理"},0)),IF(I2493=2,INDEX(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2493,{"单项选择","阅读理解","信息匹配","完形填空","短文填空","单句填空","短文改错","单句改错","句型转换","翻译短语","翻译句子","词汇/短语及固搭","完成句子","听力"},0)),"")), "")</f>
        <v/>
      </c>
      <c r="E2493" s="21" t="str">
        <f t="shared" si="315"/>
        <v>知识点</v>
      </c>
      <c r="F2493" s="21" t="str">
        <f t="shared" si="316"/>
        <v>恰</v>
      </c>
      <c r="G2493" s="21" t="str">
        <f>INDEX( {"body","discipline","area","topic","point"},MATCH(E2493,{"知识体","知识域","知识区","知识主题","知识点"},0))</f>
        <v>point</v>
      </c>
      <c r="H2493" s="21" t="str">
        <f>INDEX( {"super","just","sub","infras"},MATCH(F2493,{"超","恰","亚","次"},0))</f>
        <v>just</v>
      </c>
      <c r="I2493" s="21">
        <f>MATCH(E2493,{"知识体","知识域","知识区","知识主题","知识点"},0)-1</f>
        <v>4</v>
      </c>
      <c r="J2493" s="21">
        <f>MATCH(F2493,{"超","恰","亚","次"},0)-1</f>
        <v>1</v>
      </c>
      <c r="K2493" s="21" t="str">
        <f t="shared" si="317"/>
        <v>历史</v>
      </c>
      <c r="L2493" s="26" t="s">
        <v>3235</v>
      </c>
      <c r="M2493" s="23"/>
      <c r="N2493" s="23"/>
      <c r="O2493" s="24" t="str">
        <f t="shared" si="319"/>
        <v xml:space="preserve">
  - 
    name:  建国初期我国面临的形势
    title:  建国初期我国面临的形势
    description: 
    koLyro: point
    koLyri:  just
    son: </v>
      </c>
      <c r="P2493" s="27" t="str">
        <f t="shared" si="318"/>
        <v xml:space="preserve">
            - 
              name:  建国初期我国面临的形势
              title:  建国初期我国面临的形势
              description: 
              koLyro: point
              koLyri:  just
              son: </v>
      </c>
    </row>
    <row r="2494" spans="1:16" ht="15" customHeight="1">
      <c r="A2494" s="20">
        <f t="shared" si="312"/>
        <v>5</v>
      </c>
      <c r="B2494" s="21" t="str">
        <f t="shared" si="313"/>
        <v>知识点</v>
      </c>
      <c r="C2494" s="21" t="str">
        <f t="shared" si="314"/>
        <v>一五计划</v>
      </c>
      <c r="D2494" s="21" t="str">
        <f>IFERROR(IF(I2494=1,INDEX( {"chinese","english","math","physics","chemistry","biology","politics","history","geography"},MATCH(C2494,{"语文","英语","数学","物理","化学","生物","政治","历史","地理"},0)),IF(I2494=2,INDEX(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2494,{"单项选择","阅读理解","信息匹配","完形填空","短文填空","单句填空","短文改错","单句改错","句型转换","翻译短语","翻译句子","词汇/短语及固搭","完成句子","听力"},0)),"")), "")</f>
        <v/>
      </c>
      <c r="E2494" s="21" t="str">
        <f t="shared" si="315"/>
        <v>知识点</v>
      </c>
      <c r="F2494" s="21" t="str">
        <f t="shared" si="316"/>
        <v>恰</v>
      </c>
      <c r="G2494" s="21" t="str">
        <f>INDEX( {"body","discipline","area","topic","point"},MATCH(E2494,{"知识体","知识域","知识区","知识主题","知识点"},0))</f>
        <v>point</v>
      </c>
      <c r="H2494" s="21" t="str">
        <f>INDEX( {"super","just","sub","infras"},MATCH(F2494,{"超","恰","亚","次"},0))</f>
        <v>just</v>
      </c>
      <c r="I2494" s="21">
        <f>MATCH(E2494,{"知识体","知识域","知识区","知识主题","知识点"},0)-1</f>
        <v>4</v>
      </c>
      <c r="J2494" s="21">
        <f>MATCH(F2494,{"超","恰","亚","次"},0)-1</f>
        <v>1</v>
      </c>
      <c r="K2494" s="21" t="str">
        <f t="shared" si="317"/>
        <v>历史</v>
      </c>
      <c r="L2494" s="26" t="s">
        <v>3236</v>
      </c>
      <c r="M2494" s="23"/>
      <c r="N2494" s="23"/>
      <c r="O2494" s="24" t="str">
        <f t="shared" si="319"/>
        <v xml:space="preserve">
  - 
    name:  一五计划
    title:  一五计划
    description: 
    koLyro: point
    koLyri:  just
    son: </v>
      </c>
      <c r="P2494" s="27" t="str">
        <f t="shared" si="318"/>
        <v xml:space="preserve">
            - 
              name:  一五计划
              title:  一五计划
              description: 
              koLyro: point
              koLyri:  just
              son: </v>
      </c>
    </row>
    <row r="2495" spans="1:16" ht="15" customHeight="1">
      <c r="A2495" s="20">
        <f t="shared" si="312"/>
        <v>5</v>
      </c>
      <c r="B2495" s="21" t="str">
        <f t="shared" si="313"/>
        <v>知识点</v>
      </c>
      <c r="C2495" s="21" t="str">
        <f t="shared" si="314"/>
        <v>三大改造</v>
      </c>
      <c r="D2495" s="21" t="str">
        <f>IFERROR(IF(I2495=1,INDEX( {"chinese","english","math","physics","chemistry","biology","politics","history","geography"},MATCH(C2495,{"语文","英语","数学","物理","化学","生物","政治","历史","地理"},0)),IF(I2495=2,INDEX(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2495,{"单项选择","阅读理解","信息匹配","完形填空","短文填空","单句填空","短文改错","单句改错","句型转换","翻译短语","翻译句子","词汇/短语及固搭","完成句子","听力"},0)),"")), "")</f>
        <v/>
      </c>
      <c r="E2495" s="21" t="str">
        <f t="shared" si="315"/>
        <v>知识点</v>
      </c>
      <c r="F2495" s="21" t="str">
        <f t="shared" si="316"/>
        <v>恰</v>
      </c>
      <c r="G2495" s="21" t="str">
        <f>INDEX( {"body","discipline","area","topic","point"},MATCH(E2495,{"知识体","知识域","知识区","知识主题","知识点"},0))</f>
        <v>point</v>
      </c>
      <c r="H2495" s="21" t="str">
        <f>INDEX( {"super","just","sub","infras"},MATCH(F2495,{"超","恰","亚","次"},0))</f>
        <v>just</v>
      </c>
      <c r="I2495" s="21">
        <f>MATCH(E2495,{"知识体","知识域","知识区","知识主题","知识点"},0)-1</f>
        <v>4</v>
      </c>
      <c r="J2495" s="21">
        <f>MATCH(F2495,{"超","恰","亚","次"},0)-1</f>
        <v>1</v>
      </c>
      <c r="K2495" s="21" t="str">
        <f t="shared" si="317"/>
        <v>历史</v>
      </c>
      <c r="L2495" s="26" t="s">
        <v>3237</v>
      </c>
      <c r="M2495" s="23"/>
      <c r="N2495" s="23"/>
      <c r="O2495" s="24" t="str">
        <f t="shared" si="319"/>
        <v xml:space="preserve">
  - 
    name:  三大改造
    title:  三大改造
    description: 
    koLyro: point
    koLyri:  just
    son: </v>
      </c>
      <c r="P2495" s="27" t="str">
        <f t="shared" si="318"/>
        <v xml:space="preserve">
            - 
              name:  三大改造
              title:  三大改造
              description: 
              koLyro: point
              koLyri:  just
              son: </v>
      </c>
    </row>
    <row r="2496" spans="1:16" ht="15" customHeight="1">
      <c r="A2496" s="20">
        <f t="shared" si="312"/>
        <v>6</v>
      </c>
      <c r="B2496" s="21" t="str">
        <f t="shared" si="313"/>
        <v>知识亚点</v>
      </c>
      <c r="C2496" s="21" t="str">
        <f t="shared" si="314"/>
        <v>农业生产合作社</v>
      </c>
      <c r="D2496" s="21" t="str">
        <f>IFERROR(IF(I2496=1,INDEX( {"chinese","english","math","physics","chemistry","biology","politics","history","geography"},MATCH(C2496,{"语文","英语","数学","物理","化学","生物","政治","历史","地理"},0)),IF(I2496=2,INDEX(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2496,{"单项选择","阅读理解","信息匹配","完形填空","短文填空","单句填空","短文改错","单句改错","句型转换","翻译短语","翻译句子","词汇/短语及固搭","完成句子","听力"},0)),"")), "")</f>
        <v/>
      </c>
      <c r="E2496" s="21" t="str">
        <f t="shared" si="315"/>
        <v>知识点</v>
      </c>
      <c r="F2496" s="21" t="str">
        <f t="shared" si="316"/>
        <v>亚</v>
      </c>
      <c r="G2496" s="21" t="str">
        <f>INDEX( {"body","discipline","area","topic","point"},MATCH(E2496,{"知识体","知识域","知识区","知识主题","知识点"},0))</f>
        <v>point</v>
      </c>
      <c r="H2496" s="21" t="str">
        <f>INDEX( {"super","just","sub","infras"},MATCH(F2496,{"超","恰","亚","次"},0))</f>
        <v>sub</v>
      </c>
      <c r="I2496" s="21">
        <f>MATCH(E2496,{"知识体","知识域","知识区","知识主题","知识点"},0)-1</f>
        <v>4</v>
      </c>
      <c r="J2496" s="21">
        <f>MATCH(F2496,{"超","恰","亚","次"},0)-1</f>
        <v>2</v>
      </c>
      <c r="K2496" s="21" t="str">
        <f t="shared" si="317"/>
        <v>历史</v>
      </c>
      <c r="L2496" s="26" t="s">
        <v>3238</v>
      </c>
      <c r="M2496" s="23"/>
      <c r="N2496" s="23"/>
      <c r="O2496" s="24" t="str">
        <f t="shared" si="319"/>
        <v xml:space="preserve">
  - 
    name:  农业生产合作社
    title:  农业生产合作社
    description: 
    koLyro: point
    koLyri:  sub
    son: </v>
      </c>
      <c r="P2496" s="27" t="str">
        <f t="shared" si="318"/>
        <v xml:space="preserve">
              - 
                name:  农业生产合作社
                title:  农业生产合作社
                description: 
                koLyro: point
                koLyri:  sub
                son: </v>
      </c>
    </row>
    <row r="2497" spans="1:16" ht="15" customHeight="1">
      <c r="A2497" s="20">
        <f t="shared" si="312"/>
        <v>6</v>
      </c>
      <c r="B2497" s="21" t="str">
        <f t="shared" si="313"/>
        <v>知识亚点</v>
      </c>
      <c r="C2497" s="21" t="str">
        <f t="shared" si="314"/>
        <v>手工业生产合作社</v>
      </c>
      <c r="D2497" s="21" t="str">
        <f>IFERROR(IF(I2497=1,INDEX( {"chinese","english","math","physics","chemistry","biology","politics","history","geography"},MATCH(C2497,{"语文","英语","数学","物理","化学","生物","政治","历史","地理"},0)),IF(I2497=2,INDEX(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2497,{"单项选择","阅读理解","信息匹配","完形填空","短文填空","单句填空","短文改错","单句改错","句型转换","翻译短语","翻译句子","词汇/短语及固搭","完成句子","听力"},0)),"")), "")</f>
        <v/>
      </c>
      <c r="E2497" s="21" t="str">
        <f t="shared" si="315"/>
        <v>知识点</v>
      </c>
      <c r="F2497" s="21" t="str">
        <f t="shared" si="316"/>
        <v>亚</v>
      </c>
      <c r="G2497" s="21" t="str">
        <f>INDEX( {"body","discipline","area","topic","point"},MATCH(E2497,{"知识体","知识域","知识区","知识主题","知识点"},0))</f>
        <v>point</v>
      </c>
      <c r="H2497" s="21" t="str">
        <f>INDEX( {"super","just","sub","infras"},MATCH(F2497,{"超","恰","亚","次"},0))</f>
        <v>sub</v>
      </c>
      <c r="I2497" s="21">
        <f>MATCH(E2497,{"知识体","知识域","知识区","知识主题","知识点"},0)-1</f>
        <v>4</v>
      </c>
      <c r="J2497" s="21">
        <f>MATCH(F2497,{"超","恰","亚","次"},0)-1</f>
        <v>2</v>
      </c>
      <c r="K2497" s="21" t="str">
        <f t="shared" si="317"/>
        <v>历史</v>
      </c>
      <c r="L2497" s="26" t="s">
        <v>3239</v>
      </c>
      <c r="M2497" s="23"/>
      <c r="N2497" s="23"/>
      <c r="O2497" s="24" t="str">
        <f t="shared" si="319"/>
        <v xml:space="preserve">
  - 
    name:  手工业生产合作社
    title:  手工业生产合作社
    description: 
    koLyro: point
    koLyri:  sub
    son: </v>
      </c>
      <c r="P2497" s="27" t="str">
        <f t="shared" si="318"/>
        <v xml:space="preserve">
              - 
                name:  手工业生产合作社
                title:  手工业生产合作社
                description: 
                koLyro: point
                koLyri:  sub
                son: </v>
      </c>
    </row>
    <row r="2498" spans="1:16" ht="15" customHeight="1">
      <c r="A2498" s="20">
        <f t="shared" si="312"/>
        <v>6</v>
      </c>
      <c r="B2498" s="21" t="str">
        <f t="shared" si="313"/>
        <v>知识亚点</v>
      </c>
      <c r="C2498" s="21" t="str">
        <f t="shared" si="314"/>
        <v>公私合营</v>
      </c>
      <c r="D2498" s="21" t="str">
        <f>IFERROR(IF(I2498=1,INDEX( {"chinese","english","math","physics","chemistry","biology","politics","history","geography"},MATCH(C2498,{"语文","英语","数学","物理","化学","生物","政治","历史","地理"},0)),IF(I2498=2,INDEX(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2498,{"单项选择","阅读理解","信息匹配","完形填空","短文填空","单句填空","短文改错","单句改错","句型转换","翻译短语","翻译句子","词汇/短语及固搭","完成句子","听力"},0)),"")), "")</f>
        <v/>
      </c>
      <c r="E2498" s="21" t="str">
        <f t="shared" si="315"/>
        <v>知识点</v>
      </c>
      <c r="F2498" s="21" t="str">
        <f t="shared" si="316"/>
        <v>亚</v>
      </c>
      <c r="G2498" s="21" t="str">
        <f>INDEX( {"body","discipline","area","topic","point"},MATCH(E2498,{"知识体","知识域","知识区","知识主题","知识点"},0))</f>
        <v>point</v>
      </c>
      <c r="H2498" s="21" t="str">
        <f>INDEX( {"super","just","sub","infras"},MATCH(F2498,{"超","恰","亚","次"},0))</f>
        <v>sub</v>
      </c>
      <c r="I2498" s="21">
        <f>MATCH(E2498,{"知识体","知识域","知识区","知识主题","知识点"},0)-1</f>
        <v>4</v>
      </c>
      <c r="J2498" s="21">
        <f>MATCH(F2498,{"超","恰","亚","次"},0)-1</f>
        <v>2</v>
      </c>
      <c r="K2498" s="21" t="str">
        <f t="shared" si="317"/>
        <v>历史</v>
      </c>
      <c r="L2498" s="26" t="s">
        <v>3240</v>
      </c>
      <c r="M2498" s="23"/>
      <c r="N2498" s="23"/>
      <c r="O2498" s="24" t="str">
        <f t="shared" si="319"/>
        <v xml:space="preserve">
  - 
    name:  公私合营
    title:  公私合营
    description: 
    koLyro: point
    koLyri:  sub
    son: </v>
      </c>
      <c r="P2498" s="27" t="str">
        <f t="shared" si="318"/>
        <v xml:space="preserve">
              - 
                name:  公私合营
                title:  公私合营
                description: 
                koLyro: point
                koLyri:  sub
                son: </v>
      </c>
    </row>
    <row r="2499" spans="1:16" ht="15" customHeight="1">
      <c r="A2499" s="20">
        <f t="shared" si="312"/>
        <v>5</v>
      </c>
      <c r="B2499" s="21" t="str">
        <f t="shared" si="313"/>
        <v>知识点</v>
      </c>
      <c r="C2499" s="21" t="str">
        <f t="shared" si="314"/>
        <v>中共八大</v>
      </c>
      <c r="D2499" s="21" t="str">
        <f>IFERROR(IF(I2499=1,INDEX( {"chinese","english","math","physics","chemistry","biology","politics","history","geography"},MATCH(C2499,{"语文","英语","数学","物理","化学","生物","政治","历史","地理"},0)),IF(I2499=2,INDEX(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2499,{"单项选择","阅读理解","信息匹配","完形填空","短文填空","单句填空","短文改错","单句改错","句型转换","翻译短语","翻译句子","词汇/短语及固搭","完成句子","听力"},0)),"")), "")</f>
        <v/>
      </c>
      <c r="E2499" s="21" t="str">
        <f t="shared" si="315"/>
        <v>知识点</v>
      </c>
      <c r="F2499" s="21" t="str">
        <f t="shared" si="316"/>
        <v>恰</v>
      </c>
      <c r="G2499" s="21" t="str">
        <f>INDEX( {"body","discipline","area","topic","point"},MATCH(E2499,{"知识体","知识域","知识区","知识主题","知识点"},0))</f>
        <v>point</v>
      </c>
      <c r="H2499" s="21" t="str">
        <f>INDEX( {"super","just","sub","infras"},MATCH(F2499,{"超","恰","亚","次"},0))</f>
        <v>just</v>
      </c>
      <c r="I2499" s="21">
        <f>MATCH(E2499,{"知识体","知识域","知识区","知识主题","知识点"},0)-1</f>
        <v>4</v>
      </c>
      <c r="J2499" s="21">
        <f>MATCH(F2499,{"超","恰","亚","次"},0)-1</f>
        <v>1</v>
      </c>
      <c r="K2499" s="21" t="str">
        <f t="shared" si="317"/>
        <v>历史</v>
      </c>
      <c r="L2499" s="26" t="s">
        <v>3241</v>
      </c>
      <c r="M2499" s="23"/>
      <c r="N2499" s="23"/>
      <c r="O2499" s="24" t="str">
        <f t="shared" si="319"/>
        <v xml:space="preserve">
  - 
    name:  中共八大
    title:  中共八大
    description: 
    koLyro: point
    koLyri:  just
    son: </v>
      </c>
      <c r="P2499" s="27" t="str">
        <f t="shared" si="318"/>
        <v xml:space="preserve">
            - 
              name:  中共八大
              title:  中共八大
              description: 
              koLyro: point
              koLyri:  just
              son: </v>
      </c>
    </row>
    <row r="2500" spans="1:16" ht="15" customHeight="1">
      <c r="A2500" s="20">
        <f t="shared" si="312"/>
        <v>5</v>
      </c>
      <c r="B2500" s="21" t="str">
        <f t="shared" si="313"/>
        <v>知识点</v>
      </c>
      <c r="C2500" s="21" t="str">
        <f t="shared" si="314"/>
        <v>中共八大二次会议</v>
      </c>
      <c r="D2500" s="21" t="str">
        <f>IFERROR(IF(I2500=1,INDEX( {"chinese","english","math","physics","chemistry","biology","politics","history","geography"},MATCH(C2500,{"语文","英语","数学","物理","化学","生物","政治","历史","地理"},0)),IF(I2500=2,INDEX(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2500,{"单项选择","阅读理解","信息匹配","完形填空","短文填空","单句填空","短文改错","单句改错","句型转换","翻译短语","翻译句子","词汇/短语及固搭","完成句子","听力"},0)),"")), "")</f>
        <v/>
      </c>
      <c r="E2500" s="21" t="str">
        <f t="shared" si="315"/>
        <v>知识点</v>
      </c>
      <c r="F2500" s="21" t="str">
        <f t="shared" si="316"/>
        <v>恰</v>
      </c>
      <c r="G2500" s="21" t="str">
        <f>INDEX( {"body","discipline","area","topic","point"},MATCH(E2500,{"知识体","知识域","知识区","知识主题","知识点"},0))</f>
        <v>point</v>
      </c>
      <c r="H2500" s="21" t="str">
        <f>INDEX( {"super","just","sub","infras"},MATCH(F2500,{"超","恰","亚","次"},0))</f>
        <v>just</v>
      </c>
      <c r="I2500" s="21">
        <f>MATCH(E2500,{"知识体","知识域","知识区","知识主题","知识点"},0)-1</f>
        <v>4</v>
      </c>
      <c r="J2500" s="21">
        <f>MATCH(F2500,{"超","恰","亚","次"},0)-1</f>
        <v>1</v>
      </c>
      <c r="K2500" s="21" t="str">
        <f t="shared" si="317"/>
        <v>历史</v>
      </c>
      <c r="L2500" s="26" t="s">
        <v>3242</v>
      </c>
      <c r="M2500" s="23"/>
      <c r="N2500" s="23"/>
      <c r="O2500" s="24" t="str">
        <f t="shared" si="319"/>
        <v xml:space="preserve">
  - 
    name:  中共八大二次会议
    title:  中共八大二次会议
    description: 
    koLyro: point
    koLyri:  just
    son: </v>
      </c>
      <c r="P2500" s="27" t="str">
        <f t="shared" si="318"/>
        <v xml:space="preserve">
            - 
              name:  中共八大二次会议
              title:  中共八大二次会议
              description: 
              koLyro: point
              koLyri:  just
              son: </v>
      </c>
    </row>
    <row r="2501" spans="1:16" ht="15" customHeight="1">
      <c r="A2501" s="20">
        <f t="shared" ref="A2501:A2564" si="320">IFERROR(FIND("├",L2501),0)</f>
        <v>5</v>
      </c>
      <c r="B2501" s="21" t="str">
        <f t="shared" ref="B2501:B2564" si="321">MID(L2501,FIND("«",L2501)+1,FIND("»",L2501)-FIND("«",L2501)-1)</f>
        <v>知识点</v>
      </c>
      <c r="C2501" s="21" t="str">
        <f t="shared" ref="C2501:C2564" si="322">RIGHT(L2501,LEN(L2501)-FIND("»",L2501))</f>
        <v>大跃进</v>
      </c>
      <c r="D2501" s="21" t="str">
        <f>IFERROR(IF(I2501=1,INDEX( {"chinese","english","math","physics","chemistry","biology","politics","history","geography"},MATCH(C2501,{"语文","英语","数学","物理","化学","生物","政治","历史","地理"},0)),IF(I2501=2,INDEX(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2501,{"单项选择","阅读理解","信息匹配","完形填空","短文填空","单句填空","短文改错","单句改错","句型转换","翻译短语","翻译句子","词汇/短语及固搭","完成句子","听力"},0)),"")), "")</f>
        <v/>
      </c>
      <c r="E2501" s="21" t="str">
        <f t="shared" ref="E2501:E2564" si="323">SUBSTITUTE(SUBSTITUTE(SUBSTITUTE(SUBSTITUTE(B2501,"超",""),"恰",""),"亚",""),"次","")</f>
        <v>知识点</v>
      </c>
      <c r="F2501" s="21" t="str">
        <f t="shared" ref="F2501:F2564" si="324">IF(IFERROR(FIND("超",B2501),-1)&gt;0,"超",  IF(IFERROR(FIND("亚",B2501),-1)&gt;0,"亚",   IF(IFERROR(FIND("次",B2501),-1)&gt;0,"次",    "恰"  )))</f>
        <v>恰</v>
      </c>
      <c r="G2501" s="21" t="str">
        <f>INDEX( {"body","discipline","area","topic","point"},MATCH(E2501,{"知识体","知识域","知识区","知识主题","知识点"},0))</f>
        <v>point</v>
      </c>
      <c r="H2501" s="21" t="str">
        <f>INDEX( {"super","just","sub","infras"},MATCH(F2501,{"超","恰","亚","次"},0))</f>
        <v>just</v>
      </c>
      <c r="I2501" s="21">
        <f>MATCH(E2501,{"知识体","知识域","知识区","知识主题","知识点"},0)-1</f>
        <v>4</v>
      </c>
      <c r="J2501" s="21">
        <f>MATCH(F2501,{"超","恰","亚","次"},0)-1</f>
        <v>1</v>
      </c>
      <c r="K2501" s="21" t="str">
        <f t="shared" ref="K2501:K2564" si="325">IF(I2501=0,"",IF(I2501=1,C2501,K2500))</f>
        <v>历史</v>
      </c>
      <c r="L2501" s="26" t="s">
        <v>3243</v>
      </c>
      <c r="M2501" s="23"/>
      <c r="N2501" s="23"/>
      <c r="O2501" s="24" t="str">
        <f t="shared" si="319"/>
        <v xml:space="preserve">
  - 
    name:  大跃进
    title:  大跃进
    description: 
    koLyro: point
    koLyri:  just
    son: </v>
      </c>
      <c r="P2501" s="27" t="str">
        <f t="shared" ref="P2501:P2564" si="326">SUBSTITUTE(O2501,CHAR(10),CHAR(10)&amp;REPT("  ",A2501))</f>
        <v xml:space="preserve">
            - 
              name:  大跃进
              title:  大跃进
              description: 
              koLyro: point
              koLyri:  just
              son: </v>
      </c>
    </row>
    <row r="2502" spans="1:16" ht="15" customHeight="1">
      <c r="A2502" s="20">
        <f t="shared" si="320"/>
        <v>5</v>
      </c>
      <c r="B2502" s="21" t="str">
        <f t="shared" si="321"/>
        <v>知识点</v>
      </c>
      <c r="C2502" s="21" t="str">
        <f t="shared" si="322"/>
        <v>人民公社化运动</v>
      </c>
      <c r="D2502" s="21" t="str">
        <f>IFERROR(IF(I2502=1,INDEX( {"chinese","english","math","physics","chemistry","biology","politics","history","geography"},MATCH(C2502,{"语文","英语","数学","物理","化学","生物","政治","历史","地理"},0)),IF(I2502=2,INDEX(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2502,{"单项选择","阅读理解","信息匹配","完形填空","短文填空","单句填空","短文改错","单句改错","句型转换","翻译短语","翻译句子","词汇/短语及固搭","完成句子","听力"},0)),"")), "")</f>
        <v/>
      </c>
      <c r="E2502" s="21" t="str">
        <f t="shared" si="323"/>
        <v>知识点</v>
      </c>
      <c r="F2502" s="21" t="str">
        <f t="shared" si="324"/>
        <v>恰</v>
      </c>
      <c r="G2502" s="21" t="str">
        <f>INDEX( {"body","discipline","area","topic","point"},MATCH(E2502,{"知识体","知识域","知识区","知识主题","知识点"},0))</f>
        <v>point</v>
      </c>
      <c r="H2502" s="21" t="str">
        <f>INDEX( {"super","just","sub","infras"},MATCH(F2502,{"超","恰","亚","次"},0))</f>
        <v>just</v>
      </c>
      <c r="I2502" s="21">
        <f>MATCH(E2502,{"知识体","知识域","知识区","知识主题","知识点"},0)-1</f>
        <v>4</v>
      </c>
      <c r="J2502" s="21">
        <f>MATCH(F2502,{"超","恰","亚","次"},0)-1</f>
        <v>1</v>
      </c>
      <c r="K2502" s="21" t="str">
        <f t="shared" si="325"/>
        <v>历史</v>
      </c>
      <c r="L2502" s="26" t="s">
        <v>3244</v>
      </c>
      <c r="M2502" s="23"/>
      <c r="N2502" s="23"/>
      <c r="O2502" s="24" t="str">
        <f t="shared" si="319"/>
        <v xml:space="preserve">
  - 
    name:  人民公社化运动
    title:  人民公社化运动
    description: 
    koLyro: point
    koLyri:  just
    son: </v>
      </c>
      <c r="P2502" s="27" t="str">
        <f t="shared" si="326"/>
        <v xml:space="preserve">
            - 
              name:  人民公社化运动
              title:  人民公社化运动
              description: 
              koLyro: point
              koLyri:  just
              son: </v>
      </c>
    </row>
    <row r="2503" spans="1:16" ht="15" customHeight="1">
      <c r="A2503" s="20">
        <f t="shared" si="320"/>
        <v>5</v>
      </c>
      <c r="B2503" s="21" t="str">
        <f t="shared" si="321"/>
        <v>知识点</v>
      </c>
      <c r="C2503" s="21" t="str">
        <f t="shared" si="322"/>
        <v>八字方针</v>
      </c>
      <c r="D2503" s="21" t="str">
        <f>IFERROR(IF(I2503=1,INDEX( {"chinese","english","math","physics","chemistry","biology","politics","history","geography"},MATCH(C2503,{"语文","英语","数学","物理","化学","生物","政治","历史","地理"},0)),IF(I2503=2,INDEX(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2503,{"单项选择","阅读理解","信息匹配","完形填空","短文填空","单句填空","短文改错","单句改错","句型转换","翻译短语","翻译句子","词汇/短语及固搭","完成句子","听力"},0)),"")), "")</f>
        <v/>
      </c>
      <c r="E2503" s="21" t="str">
        <f t="shared" si="323"/>
        <v>知识点</v>
      </c>
      <c r="F2503" s="21" t="str">
        <f t="shared" si="324"/>
        <v>恰</v>
      </c>
      <c r="G2503" s="21" t="str">
        <f>INDEX( {"body","discipline","area","topic","point"},MATCH(E2503,{"知识体","知识域","知识区","知识主题","知识点"},0))</f>
        <v>point</v>
      </c>
      <c r="H2503" s="21" t="str">
        <f>INDEX( {"super","just","sub","infras"},MATCH(F2503,{"超","恰","亚","次"},0))</f>
        <v>just</v>
      </c>
      <c r="I2503" s="21">
        <f>MATCH(E2503,{"知识体","知识域","知识区","知识主题","知识点"},0)-1</f>
        <v>4</v>
      </c>
      <c r="J2503" s="21">
        <f>MATCH(F2503,{"超","恰","亚","次"},0)-1</f>
        <v>1</v>
      </c>
      <c r="K2503" s="21" t="str">
        <f t="shared" si="325"/>
        <v>历史</v>
      </c>
      <c r="L2503" s="26" t="s">
        <v>3245</v>
      </c>
      <c r="M2503" s="23"/>
      <c r="N2503" s="23"/>
      <c r="O2503" s="24" t="str">
        <f t="shared" si="319"/>
        <v xml:space="preserve">
  - 
    name:  八字方针
    title:  八字方针
    description: 
    koLyro: point
    koLyri:  just
    son: </v>
      </c>
      <c r="P2503" s="27" t="str">
        <f t="shared" si="326"/>
        <v xml:space="preserve">
            - 
              name:  八字方针
              title:  八字方针
              description: 
              koLyro: point
              koLyri:  just
              son: </v>
      </c>
    </row>
    <row r="2504" spans="1:16" ht="15" customHeight="1">
      <c r="A2504" s="20">
        <f t="shared" si="320"/>
        <v>5</v>
      </c>
      <c r="B2504" s="21" t="str">
        <f t="shared" si="321"/>
        <v>知识点</v>
      </c>
      <c r="C2504" s="21" t="str">
        <f t="shared" si="322"/>
        <v>文化大革命</v>
      </c>
      <c r="D2504" s="21" t="str">
        <f>IFERROR(IF(I2504=1,INDEX( {"chinese","english","math","physics","chemistry","biology","politics","history","geography"},MATCH(C2504,{"语文","英语","数学","物理","化学","生物","政治","历史","地理"},0)),IF(I2504=2,INDEX(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2504,{"单项选择","阅读理解","信息匹配","完形填空","短文填空","单句填空","短文改错","单句改错","句型转换","翻译短语","翻译句子","词汇/短语及固搭","完成句子","听力"},0)),"")), "")</f>
        <v/>
      </c>
      <c r="E2504" s="21" t="str">
        <f t="shared" si="323"/>
        <v>知识点</v>
      </c>
      <c r="F2504" s="21" t="str">
        <f t="shared" si="324"/>
        <v>恰</v>
      </c>
      <c r="G2504" s="21" t="str">
        <f>INDEX( {"body","discipline","area","topic","point"},MATCH(E2504,{"知识体","知识域","知识区","知识主题","知识点"},0))</f>
        <v>point</v>
      </c>
      <c r="H2504" s="21" t="str">
        <f>INDEX( {"super","just","sub","infras"},MATCH(F2504,{"超","恰","亚","次"},0))</f>
        <v>just</v>
      </c>
      <c r="I2504" s="21">
        <f>MATCH(E2504,{"知识体","知识域","知识区","知识主题","知识点"},0)-1</f>
        <v>4</v>
      </c>
      <c r="J2504" s="21">
        <f>MATCH(F2504,{"超","恰","亚","次"},0)-1</f>
        <v>1</v>
      </c>
      <c r="K2504" s="21" t="str">
        <f t="shared" si="325"/>
        <v>历史</v>
      </c>
      <c r="L2504" s="26" t="s">
        <v>3066</v>
      </c>
      <c r="M2504" s="23"/>
      <c r="N2504" s="23"/>
      <c r="O2504" s="24" t="str">
        <f t="shared" si="319"/>
        <v xml:space="preserve">
  - 
    name:  文化大革命
    title:  文化大革命
    description: 
    koLyro: point
    koLyri:  just
    son: </v>
      </c>
      <c r="P2504" s="27" t="str">
        <f t="shared" si="326"/>
        <v xml:space="preserve">
            - 
              name:  文化大革命
              title:  文化大革命
              description: 
              koLyro: point
              koLyri:  just
              son: </v>
      </c>
    </row>
    <row r="2505" spans="1:16" ht="15" customHeight="1">
      <c r="A2505" s="20">
        <f t="shared" si="320"/>
        <v>4</v>
      </c>
      <c r="B2505" s="21" t="str">
        <f t="shared" si="321"/>
        <v>知识主题</v>
      </c>
      <c r="C2505" s="21" t="str">
        <f t="shared" si="322"/>
        <v>13 从计划经济到市场经济</v>
      </c>
      <c r="D2505" s="21" t="str">
        <f>IFERROR(IF(I2505=1,INDEX( {"chinese","english","math","physics","chemistry","biology","politics","history","geography"},MATCH(C2505,{"语文","英语","数学","物理","化学","生物","政治","历史","地理"},0)),IF(I2505=2,INDEX(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2505,{"单项选择","阅读理解","信息匹配","完形填空","短文填空","单句填空","短文改错","单句改错","句型转换","翻译短语","翻译句子","词汇/短语及固搭","完成句子","听力"},0)),"")), "")</f>
        <v/>
      </c>
      <c r="E2505" s="21" t="str">
        <f t="shared" si="323"/>
        <v>知识主题</v>
      </c>
      <c r="F2505" s="21" t="str">
        <f t="shared" si="324"/>
        <v>恰</v>
      </c>
      <c r="G2505" s="21" t="str">
        <f>INDEX( {"body","discipline","area","topic","point"},MATCH(E2505,{"知识体","知识域","知识区","知识主题","知识点"},0))</f>
        <v>topic</v>
      </c>
      <c r="H2505" s="21" t="str">
        <f>INDEX( {"super","just","sub","infras"},MATCH(F2505,{"超","恰","亚","次"},0))</f>
        <v>just</v>
      </c>
      <c r="I2505" s="21">
        <f>MATCH(E2505,{"知识体","知识域","知识区","知识主题","知识点"},0)-1</f>
        <v>3</v>
      </c>
      <c r="J2505" s="21">
        <f>MATCH(F2505,{"超","恰","亚","次"},0)-1</f>
        <v>1</v>
      </c>
      <c r="K2505" s="21" t="str">
        <f t="shared" si="325"/>
        <v>历史</v>
      </c>
      <c r="L2505" s="26" t="s">
        <v>3246</v>
      </c>
      <c r="M2505" s="23"/>
      <c r="N2505" s="23"/>
      <c r="O2505" s="24" t="str">
        <f t="shared" si="319"/>
        <v xml:space="preserve">
  - 
    name:  13 从计划经济到市场经济
    title:  13 从计划经济到市场经济
    description: 
    koLyro: topic
    koLyri:  just
    son: </v>
      </c>
      <c r="P2505" s="27" t="str">
        <f t="shared" si="326"/>
        <v xml:space="preserve">
          - 
            name:  13 从计划经济到市场经济
            title:  13 从计划经济到市场经济
            description: 
            koLyro: topic
            koLyri:  just
            son: </v>
      </c>
    </row>
    <row r="2506" spans="1:16" ht="15" customHeight="1">
      <c r="A2506" s="20">
        <f t="shared" si="320"/>
        <v>5</v>
      </c>
      <c r="B2506" s="21" t="str">
        <f t="shared" si="321"/>
        <v>知识点</v>
      </c>
      <c r="C2506" s="21" t="str">
        <f t="shared" si="322"/>
        <v>十一届三中全会</v>
      </c>
      <c r="D2506" s="21" t="str">
        <f>IFERROR(IF(I2506=1,INDEX( {"chinese","english","math","physics","chemistry","biology","politics","history","geography"},MATCH(C2506,{"语文","英语","数学","物理","化学","生物","政治","历史","地理"},0)),IF(I2506=2,INDEX(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2506,{"单项选择","阅读理解","信息匹配","完形填空","短文填空","单句填空","短文改错","单句改错","句型转换","翻译短语","翻译句子","词汇/短语及固搭","完成句子","听力"},0)),"")), "")</f>
        <v/>
      </c>
      <c r="E2506" s="21" t="str">
        <f t="shared" si="323"/>
        <v>知识点</v>
      </c>
      <c r="F2506" s="21" t="str">
        <f t="shared" si="324"/>
        <v>恰</v>
      </c>
      <c r="G2506" s="21" t="str">
        <f>INDEX( {"body","discipline","area","topic","point"},MATCH(E2506,{"知识体","知识域","知识区","知识主题","知识点"},0))</f>
        <v>point</v>
      </c>
      <c r="H2506" s="21" t="str">
        <f>INDEX( {"super","just","sub","infras"},MATCH(F2506,{"超","恰","亚","次"},0))</f>
        <v>just</v>
      </c>
      <c r="I2506" s="21">
        <f>MATCH(E2506,{"知识体","知识域","知识区","知识主题","知识点"},0)-1</f>
        <v>4</v>
      </c>
      <c r="J2506" s="21">
        <f>MATCH(F2506,{"超","恰","亚","次"},0)-1</f>
        <v>1</v>
      </c>
      <c r="K2506" s="21" t="str">
        <f t="shared" si="325"/>
        <v>历史</v>
      </c>
      <c r="L2506" s="26" t="s">
        <v>3247</v>
      </c>
      <c r="M2506" s="23"/>
      <c r="N2506" s="23"/>
      <c r="O2506" s="24" t="str">
        <f t="shared" si="319"/>
        <v xml:space="preserve">
  - 
    name:  十一届三中全会
    title:  十一届三中全会
    description: 
    koLyro: point
    koLyri:  just
    son: </v>
      </c>
      <c r="P2506" s="27" t="str">
        <f t="shared" si="326"/>
        <v xml:space="preserve">
            - 
              name:  十一届三中全会
              title:  十一届三中全会
              description: 
              koLyro: point
              koLyri:  just
              son: </v>
      </c>
    </row>
    <row r="2507" spans="1:16" ht="15" customHeight="1">
      <c r="A2507" s="20">
        <f t="shared" si="320"/>
        <v>5</v>
      </c>
      <c r="B2507" s="21" t="str">
        <f t="shared" si="321"/>
        <v>知识点</v>
      </c>
      <c r="C2507" s="21" t="str">
        <f t="shared" si="322"/>
        <v>改革开放</v>
      </c>
      <c r="D2507" s="21" t="str">
        <f>IFERROR(IF(I2507=1,INDEX( {"chinese","english","math","physics","chemistry","biology","politics","history","geography"},MATCH(C2507,{"语文","英语","数学","物理","化学","生物","政治","历史","地理"},0)),IF(I2507=2,INDEX(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2507,{"单项选择","阅读理解","信息匹配","完形填空","短文填空","单句填空","短文改错","单句改错","句型转换","翻译短语","翻译句子","词汇/短语及固搭","完成句子","听力"},0)),"")), "")</f>
        <v/>
      </c>
      <c r="E2507" s="21" t="str">
        <f t="shared" si="323"/>
        <v>知识点</v>
      </c>
      <c r="F2507" s="21" t="str">
        <f t="shared" si="324"/>
        <v>恰</v>
      </c>
      <c r="G2507" s="21" t="str">
        <f>INDEX( {"body","discipline","area","topic","point"},MATCH(E2507,{"知识体","知识域","知识区","知识主题","知识点"},0))</f>
        <v>point</v>
      </c>
      <c r="H2507" s="21" t="str">
        <f>INDEX( {"super","just","sub","infras"},MATCH(F2507,{"超","恰","亚","次"},0))</f>
        <v>just</v>
      </c>
      <c r="I2507" s="21">
        <f>MATCH(E2507,{"知识体","知识域","知识区","知识主题","知识点"},0)-1</f>
        <v>4</v>
      </c>
      <c r="J2507" s="21">
        <f>MATCH(F2507,{"超","恰","亚","次"},0)-1</f>
        <v>1</v>
      </c>
      <c r="K2507" s="21" t="str">
        <f t="shared" si="325"/>
        <v>历史</v>
      </c>
      <c r="L2507" s="26" t="s">
        <v>3248</v>
      </c>
      <c r="M2507" s="23"/>
      <c r="N2507" s="23"/>
      <c r="O2507" s="24" t="str">
        <f t="shared" si="319"/>
        <v xml:space="preserve">
  - 
    name:  改革开放
    title:  改革开放
    description: 
    koLyro: point
    koLyri:  just
    son: </v>
      </c>
      <c r="P2507" s="27" t="str">
        <f t="shared" si="326"/>
        <v xml:space="preserve">
            - 
              name:  改革开放
              title:  改革开放
              description: 
              koLyro: point
              koLyri:  just
              son: </v>
      </c>
    </row>
    <row r="2508" spans="1:16" ht="15" customHeight="1">
      <c r="A2508" s="20">
        <f t="shared" si="320"/>
        <v>5</v>
      </c>
      <c r="B2508" s="21" t="str">
        <f t="shared" si="321"/>
        <v>知识点</v>
      </c>
      <c r="C2508" s="21" t="str">
        <f t="shared" si="322"/>
        <v>经济体制改革</v>
      </c>
      <c r="D2508" s="21" t="str">
        <f>IFERROR(IF(I2508=1,INDEX( {"chinese","english","math","physics","chemistry","biology","politics","history","geography"},MATCH(C2508,{"语文","英语","数学","物理","化学","生物","政治","历史","地理"},0)),IF(I2508=2,INDEX(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2508,{"单项选择","阅读理解","信息匹配","完形填空","短文填空","单句填空","短文改错","单句改错","句型转换","翻译短语","翻译句子","词汇/短语及固搭","完成句子","听力"},0)),"")), "")</f>
        <v/>
      </c>
      <c r="E2508" s="21" t="str">
        <f t="shared" si="323"/>
        <v>知识点</v>
      </c>
      <c r="F2508" s="21" t="str">
        <f t="shared" si="324"/>
        <v>恰</v>
      </c>
      <c r="G2508" s="21" t="str">
        <f>INDEX( {"body","discipline","area","topic","point"},MATCH(E2508,{"知识体","知识域","知识区","知识主题","知识点"},0))</f>
        <v>point</v>
      </c>
      <c r="H2508" s="21" t="str">
        <f>INDEX( {"super","just","sub","infras"},MATCH(F2508,{"超","恰","亚","次"},0))</f>
        <v>just</v>
      </c>
      <c r="I2508" s="21">
        <f>MATCH(E2508,{"知识体","知识域","知识区","知识主题","知识点"},0)-1</f>
        <v>4</v>
      </c>
      <c r="J2508" s="21">
        <f>MATCH(F2508,{"超","恰","亚","次"},0)-1</f>
        <v>1</v>
      </c>
      <c r="K2508" s="21" t="str">
        <f t="shared" si="325"/>
        <v>历史</v>
      </c>
      <c r="L2508" s="26" t="s">
        <v>3249</v>
      </c>
      <c r="M2508" s="23"/>
      <c r="N2508" s="23"/>
      <c r="O2508" s="24" t="str">
        <f t="shared" si="319"/>
        <v xml:space="preserve">
  - 
    name:  经济体制改革
    title:  经济体制改革
    description: 
    koLyro: point
    koLyri:  just
    son: </v>
      </c>
      <c r="P2508" s="27" t="str">
        <f t="shared" si="326"/>
        <v xml:space="preserve">
            - 
              name:  经济体制改革
              title:  经济体制改革
              description: 
              koLyro: point
              koLyri:  just
              son: </v>
      </c>
    </row>
    <row r="2509" spans="1:16" ht="15" customHeight="1">
      <c r="A2509" s="20">
        <f t="shared" si="320"/>
        <v>6</v>
      </c>
      <c r="B2509" s="21" t="str">
        <f t="shared" si="321"/>
        <v>知识亚点</v>
      </c>
      <c r="C2509" s="21" t="str">
        <f t="shared" si="322"/>
        <v>家庭联产承包责任制</v>
      </c>
      <c r="D2509" s="21" t="str">
        <f>IFERROR(IF(I2509=1,INDEX( {"chinese","english","math","physics","chemistry","biology","politics","history","geography"},MATCH(C2509,{"语文","英语","数学","物理","化学","生物","政治","历史","地理"},0)),IF(I2509=2,INDEX(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2509,{"单项选择","阅读理解","信息匹配","完形填空","短文填空","单句填空","短文改错","单句改错","句型转换","翻译短语","翻译句子","词汇/短语及固搭","完成句子","听力"},0)),"")), "")</f>
        <v/>
      </c>
      <c r="E2509" s="21" t="str">
        <f t="shared" si="323"/>
        <v>知识点</v>
      </c>
      <c r="F2509" s="21" t="str">
        <f t="shared" si="324"/>
        <v>亚</v>
      </c>
      <c r="G2509" s="21" t="str">
        <f>INDEX( {"body","discipline","area","topic","point"},MATCH(E2509,{"知识体","知识域","知识区","知识主题","知识点"},0))</f>
        <v>point</v>
      </c>
      <c r="H2509" s="21" t="str">
        <f>INDEX( {"super","just","sub","infras"},MATCH(F2509,{"超","恰","亚","次"},0))</f>
        <v>sub</v>
      </c>
      <c r="I2509" s="21">
        <f>MATCH(E2509,{"知识体","知识域","知识区","知识主题","知识点"},0)-1</f>
        <v>4</v>
      </c>
      <c r="J2509" s="21">
        <f>MATCH(F2509,{"超","恰","亚","次"},0)-1</f>
        <v>2</v>
      </c>
      <c r="K2509" s="21" t="str">
        <f t="shared" si="325"/>
        <v>历史</v>
      </c>
      <c r="L2509" s="26" t="s">
        <v>3250</v>
      </c>
      <c r="M2509" s="23"/>
      <c r="N2509" s="23"/>
      <c r="O2509" s="24" t="str">
        <f t="shared" si="319"/>
        <v xml:space="preserve">
  - 
    name:  家庭联产承包责任制
    title:  家庭联产承包责任制
    description: 
    koLyro: point
    koLyri:  sub
    son: </v>
      </c>
      <c r="P2509" s="27" t="str">
        <f t="shared" si="326"/>
        <v xml:space="preserve">
              - 
                name:  家庭联产承包责任制
                title:  家庭联产承包责任制
                description: 
                koLyro: point
                koLyri:  sub
                son: </v>
      </c>
    </row>
    <row r="2510" spans="1:16" ht="15" customHeight="1">
      <c r="A2510" s="20">
        <f t="shared" si="320"/>
        <v>6</v>
      </c>
      <c r="B2510" s="21" t="str">
        <f t="shared" si="321"/>
        <v>知识亚点</v>
      </c>
      <c r="C2510" s="21" t="str">
        <f t="shared" si="322"/>
        <v>村民委员会</v>
      </c>
      <c r="D2510" s="21" t="str">
        <f>IFERROR(IF(I2510=1,INDEX( {"chinese","english","math","physics","chemistry","biology","politics","history","geography"},MATCH(C2510,{"语文","英语","数学","物理","化学","生物","政治","历史","地理"},0)),IF(I2510=2,INDEX(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2510,{"单项选择","阅读理解","信息匹配","完形填空","短文填空","单句填空","短文改错","单句改错","句型转换","翻译短语","翻译句子","词汇/短语及固搭","完成句子","听力"},0)),"")), "")</f>
        <v/>
      </c>
      <c r="E2510" s="21" t="str">
        <f t="shared" si="323"/>
        <v>知识点</v>
      </c>
      <c r="F2510" s="21" t="str">
        <f t="shared" si="324"/>
        <v>亚</v>
      </c>
      <c r="G2510" s="21" t="str">
        <f>INDEX( {"body","discipline","area","topic","point"},MATCH(E2510,{"知识体","知识域","知识区","知识主题","知识点"},0))</f>
        <v>point</v>
      </c>
      <c r="H2510" s="21" t="str">
        <f>INDEX( {"super","just","sub","infras"},MATCH(F2510,{"超","恰","亚","次"},0))</f>
        <v>sub</v>
      </c>
      <c r="I2510" s="21">
        <f>MATCH(E2510,{"知识体","知识域","知识区","知识主题","知识点"},0)-1</f>
        <v>4</v>
      </c>
      <c r="J2510" s="21">
        <f>MATCH(F2510,{"超","恰","亚","次"},0)-1</f>
        <v>2</v>
      </c>
      <c r="K2510" s="21" t="str">
        <f t="shared" si="325"/>
        <v>历史</v>
      </c>
      <c r="L2510" s="26" t="s">
        <v>3251</v>
      </c>
      <c r="M2510" s="23"/>
      <c r="N2510" s="23"/>
      <c r="O2510" s="24" t="str">
        <f t="shared" si="319"/>
        <v xml:space="preserve">
  - 
    name:  村民委员会
    title:  村民委员会
    description: 
    koLyro: point
    koLyri:  sub
    son: </v>
      </c>
      <c r="P2510" s="27" t="str">
        <f t="shared" si="326"/>
        <v xml:space="preserve">
              - 
                name:  村民委员会
                title:  村民委员会
                description: 
                koLyro: point
                koLyri:  sub
                son: </v>
      </c>
    </row>
    <row r="2511" spans="1:16" ht="15" customHeight="1">
      <c r="A2511" s="20">
        <f t="shared" si="320"/>
        <v>6</v>
      </c>
      <c r="B2511" s="21" t="str">
        <f t="shared" si="321"/>
        <v>知识亚点</v>
      </c>
      <c r="C2511" s="21" t="str">
        <f t="shared" si="322"/>
        <v>城市经济体制改革</v>
      </c>
      <c r="D2511" s="21" t="str">
        <f>IFERROR(IF(I2511=1,INDEX( {"chinese","english","math","physics","chemistry","biology","politics","history","geography"},MATCH(C2511,{"语文","英语","数学","物理","化学","生物","政治","历史","地理"},0)),IF(I2511=2,INDEX(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2511,{"单项选择","阅读理解","信息匹配","完形填空","短文填空","单句填空","短文改错","单句改错","句型转换","翻译短语","翻译句子","词汇/短语及固搭","完成句子","听力"},0)),"")), "")</f>
        <v/>
      </c>
      <c r="E2511" s="21" t="str">
        <f t="shared" si="323"/>
        <v>知识点</v>
      </c>
      <c r="F2511" s="21" t="str">
        <f t="shared" si="324"/>
        <v>亚</v>
      </c>
      <c r="G2511" s="21" t="str">
        <f>INDEX( {"body","discipline","area","topic","point"},MATCH(E2511,{"知识体","知识域","知识区","知识主题","知识点"},0))</f>
        <v>point</v>
      </c>
      <c r="H2511" s="21" t="str">
        <f>INDEX( {"super","just","sub","infras"},MATCH(F2511,{"超","恰","亚","次"},0))</f>
        <v>sub</v>
      </c>
      <c r="I2511" s="21">
        <f>MATCH(E2511,{"知识体","知识域","知识区","知识主题","知识点"},0)-1</f>
        <v>4</v>
      </c>
      <c r="J2511" s="21">
        <f>MATCH(F2511,{"超","恰","亚","次"},0)-1</f>
        <v>2</v>
      </c>
      <c r="K2511" s="21" t="str">
        <f t="shared" si="325"/>
        <v>历史</v>
      </c>
      <c r="L2511" s="26" t="s">
        <v>3252</v>
      </c>
      <c r="M2511" s="23"/>
      <c r="N2511" s="23"/>
      <c r="O2511" s="24" t="str">
        <f t="shared" si="319"/>
        <v xml:space="preserve">
  - 
    name:  城市经济体制改革
    title:  城市经济体制改革
    description: 
    koLyro: point
    koLyri:  sub
    son: </v>
      </c>
      <c r="P2511" s="27" t="str">
        <f t="shared" si="326"/>
        <v xml:space="preserve">
              - 
                name:  城市经济体制改革
                title:  城市经济体制改革
                description: 
                koLyro: point
                koLyri:  sub
                son: </v>
      </c>
    </row>
    <row r="2512" spans="1:16" ht="15" customHeight="1">
      <c r="A2512" s="20">
        <f t="shared" si="320"/>
        <v>6</v>
      </c>
      <c r="B2512" s="21" t="str">
        <f t="shared" si="321"/>
        <v>知识亚点</v>
      </c>
      <c r="C2512" s="21" t="str">
        <f t="shared" si="322"/>
        <v>劳动分配制度</v>
      </c>
      <c r="D2512" s="21" t="str">
        <f>IFERROR(IF(I2512=1,INDEX( {"chinese","english","math","physics","chemistry","biology","politics","history","geography"},MATCH(C2512,{"语文","英语","数学","物理","化学","生物","政治","历史","地理"},0)),IF(I2512=2,INDEX(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2512,{"单项选择","阅读理解","信息匹配","完形填空","短文填空","单句填空","短文改错","单句改错","句型转换","翻译短语","翻译句子","词汇/短语及固搭","完成句子","听力"},0)),"")), "")</f>
        <v/>
      </c>
      <c r="E2512" s="21" t="str">
        <f t="shared" si="323"/>
        <v>知识点</v>
      </c>
      <c r="F2512" s="21" t="str">
        <f t="shared" si="324"/>
        <v>亚</v>
      </c>
      <c r="G2512" s="21" t="str">
        <f>INDEX( {"body","discipline","area","topic","point"},MATCH(E2512,{"知识体","知识域","知识区","知识主题","知识点"},0))</f>
        <v>point</v>
      </c>
      <c r="H2512" s="21" t="str">
        <f>INDEX( {"super","just","sub","infras"},MATCH(F2512,{"超","恰","亚","次"},0))</f>
        <v>sub</v>
      </c>
      <c r="I2512" s="21">
        <f>MATCH(E2512,{"知识体","知识域","知识区","知识主题","知识点"},0)-1</f>
        <v>4</v>
      </c>
      <c r="J2512" s="21">
        <f>MATCH(F2512,{"超","恰","亚","次"},0)-1</f>
        <v>2</v>
      </c>
      <c r="K2512" s="21" t="str">
        <f t="shared" si="325"/>
        <v>历史</v>
      </c>
      <c r="L2512" s="26" t="s">
        <v>3253</v>
      </c>
      <c r="M2512" s="23"/>
      <c r="N2512" s="23"/>
      <c r="O2512" s="24" t="str">
        <f t="shared" si="319"/>
        <v xml:space="preserve">
  - 
    name:  劳动分配制度
    title:  劳动分配制度
    description: 
    koLyro: point
    koLyri:  sub
    son: </v>
      </c>
      <c r="P2512" s="27" t="str">
        <f t="shared" si="326"/>
        <v xml:space="preserve">
              - 
                name:  劳动分配制度
                title:  劳动分配制度
                description: 
                koLyro: point
                koLyri:  sub
                son: </v>
      </c>
    </row>
    <row r="2513" spans="1:16" ht="15" customHeight="1">
      <c r="A2513" s="20">
        <f t="shared" si="320"/>
        <v>5</v>
      </c>
      <c r="B2513" s="21" t="str">
        <f t="shared" si="321"/>
        <v>知识点</v>
      </c>
      <c r="C2513" s="21" t="str">
        <f t="shared" si="322"/>
        <v>社会主义市场经济体制</v>
      </c>
      <c r="D2513" s="21" t="str">
        <f>IFERROR(IF(I2513=1,INDEX( {"chinese","english","math","physics","chemistry","biology","politics","history","geography"},MATCH(C2513,{"语文","英语","数学","物理","化学","生物","政治","历史","地理"},0)),IF(I2513=2,INDEX(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2513,{"单项选择","阅读理解","信息匹配","完形填空","短文填空","单句填空","短文改错","单句改错","句型转换","翻译短语","翻译句子","词汇/短语及固搭","完成句子","听力"},0)),"")), "")</f>
        <v/>
      </c>
      <c r="E2513" s="21" t="str">
        <f t="shared" si="323"/>
        <v>知识点</v>
      </c>
      <c r="F2513" s="21" t="str">
        <f t="shared" si="324"/>
        <v>恰</v>
      </c>
      <c r="G2513" s="21" t="str">
        <f>INDEX( {"body","discipline","area","topic","point"},MATCH(E2513,{"知识体","知识域","知识区","知识主题","知识点"},0))</f>
        <v>point</v>
      </c>
      <c r="H2513" s="21" t="str">
        <f>INDEX( {"super","just","sub","infras"},MATCH(F2513,{"超","恰","亚","次"},0))</f>
        <v>just</v>
      </c>
      <c r="I2513" s="21">
        <f>MATCH(E2513,{"知识体","知识域","知识区","知识主题","知识点"},0)-1</f>
        <v>4</v>
      </c>
      <c r="J2513" s="21">
        <f>MATCH(F2513,{"超","恰","亚","次"},0)-1</f>
        <v>1</v>
      </c>
      <c r="K2513" s="21" t="str">
        <f t="shared" si="325"/>
        <v>历史</v>
      </c>
      <c r="L2513" s="26" t="s">
        <v>3254</v>
      </c>
      <c r="M2513" s="23"/>
      <c r="N2513" s="23"/>
      <c r="O2513" s="24" t="str">
        <f t="shared" si="319"/>
        <v xml:space="preserve">
  - 
    name:  社会主义市场经济体制
    title:  社会主义市场经济体制
    description: 
    koLyro: point
    koLyri:  just
    son: </v>
      </c>
      <c r="P2513" s="27" t="str">
        <f t="shared" si="326"/>
        <v xml:space="preserve">
            - 
              name:  社会主义市场经济体制
              title:  社会主义市场经济体制
              description: 
              koLyro: point
              koLyri:  just
              son: </v>
      </c>
    </row>
    <row r="2514" spans="1:16" ht="15" customHeight="1">
      <c r="A2514" s="20">
        <f t="shared" si="320"/>
        <v>4</v>
      </c>
      <c r="B2514" s="21" t="str">
        <f t="shared" si="321"/>
        <v>知识主题</v>
      </c>
      <c r="C2514" s="21" t="str">
        <f t="shared" si="322"/>
        <v>14 对外开放格局的初步形成</v>
      </c>
      <c r="D2514" s="21" t="str">
        <f>IFERROR(IF(I2514=1,INDEX( {"chinese","english","math","physics","chemistry","biology","politics","history","geography"},MATCH(C2514,{"语文","英语","数学","物理","化学","生物","政治","历史","地理"},0)),IF(I2514=2,INDEX(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2514,{"单项选择","阅读理解","信息匹配","完形填空","短文填空","单句填空","短文改错","单句改错","句型转换","翻译短语","翻译句子","词汇/短语及固搭","完成句子","听力"},0)),"")), "")</f>
        <v/>
      </c>
      <c r="E2514" s="21" t="str">
        <f t="shared" si="323"/>
        <v>知识主题</v>
      </c>
      <c r="F2514" s="21" t="str">
        <f t="shared" si="324"/>
        <v>恰</v>
      </c>
      <c r="G2514" s="21" t="str">
        <f>INDEX( {"body","discipline","area","topic","point"},MATCH(E2514,{"知识体","知识域","知识区","知识主题","知识点"},0))</f>
        <v>topic</v>
      </c>
      <c r="H2514" s="21" t="str">
        <f>INDEX( {"super","just","sub","infras"},MATCH(F2514,{"超","恰","亚","次"},0))</f>
        <v>just</v>
      </c>
      <c r="I2514" s="21">
        <f>MATCH(E2514,{"知识体","知识域","知识区","知识主题","知识点"},0)-1</f>
        <v>3</v>
      </c>
      <c r="J2514" s="21">
        <f>MATCH(F2514,{"超","恰","亚","次"},0)-1</f>
        <v>1</v>
      </c>
      <c r="K2514" s="21" t="str">
        <f t="shared" si="325"/>
        <v>历史</v>
      </c>
      <c r="L2514" s="26" t="s">
        <v>3255</v>
      </c>
      <c r="M2514" s="23"/>
      <c r="N2514" s="23"/>
      <c r="O2514" s="24" t="str">
        <f t="shared" si="319"/>
        <v xml:space="preserve">
  - 
    name:  14 对外开放格局的初步形成
    title:  14 对外开放格局的初步形成
    description: 
    koLyro: topic
    koLyri:  just
    son: </v>
      </c>
      <c r="P2514" s="27" t="str">
        <f t="shared" si="326"/>
        <v xml:space="preserve">
          - 
            name:  14 对外开放格局的初步形成
            title:  14 对外开放格局的初步形成
            description: 
            koLyro: topic
            koLyri:  just
            son: </v>
      </c>
    </row>
    <row r="2515" spans="1:16" ht="15" customHeight="1">
      <c r="A2515" s="20">
        <f t="shared" si="320"/>
        <v>5</v>
      </c>
      <c r="B2515" s="21" t="str">
        <f t="shared" si="321"/>
        <v>知识点</v>
      </c>
      <c r="C2515" s="21" t="str">
        <f t="shared" si="322"/>
        <v>经济特区的创办</v>
      </c>
      <c r="D2515" s="21" t="str">
        <f>IFERROR(IF(I2515=1,INDEX( {"chinese","english","math","physics","chemistry","biology","politics","history","geography"},MATCH(C2515,{"语文","英语","数学","物理","化学","生物","政治","历史","地理"},0)),IF(I2515=2,INDEX(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2515,{"单项选择","阅读理解","信息匹配","完形填空","短文填空","单句填空","短文改错","单句改错","句型转换","翻译短语","翻译句子","词汇/短语及固搭","完成句子","听力"},0)),"")), "")</f>
        <v/>
      </c>
      <c r="E2515" s="21" t="str">
        <f t="shared" si="323"/>
        <v>知识点</v>
      </c>
      <c r="F2515" s="21" t="str">
        <f t="shared" si="324"/>
        <v>恰</v>
      </c>
      <c r="G2515" s="21" t="str">
        <f>INDEX( {"body","discipline","area","topic","point"},MATCH(E2515,{"知识体","知识域","知识区","知识主题","知识点"},0))</f>
        <v>point</v>
      </c>
      <c r="H2515" s="21" t="str">
        <f>INDEX( {"super","just","sub","infras"},MATCH(F2515,{"超","恰","亚","次"},0))</f>
        <v>just</v>
      </c>
      <c r="I2515" s="21">
        <f>MATCH(E2515,{"知识体","知识域","知识区","知识主题","知识点"},0)-1</f>
        <v>4</v>
      </c>
      <c r="J2515" s="21">
        <f>MATCH(F2515,{"超","恰","亚","次"},0)-1</f>
        <v>1</v>
      </c>
      <c r="K2515" s="21" t="str">
        <f t="shared" si="325"/>
        <v>历史</v>
      </c>
      <c r="L2515" s="26" t="s">
        <v>3256</v>
      </c>
      <c r="M2515" s="23"/>
      <c r="N2515" s="23"/>
      <c r="O2515" s="24" t="str">
        <f t="shared" si="319"/>
        <v xml:space="preserve">
  - 
    name:  经济特区的创办
    title:  经济特区的创办
    description: 
    koLyro: point
    koLyri:  just
    son: </v>
      </c>
      <c r="P2515" s="27" t="str">
        <f t="shared" si="326"/>
        <v xml:space="preserve">
            - 
              name:  经济特区的创办
              title:  经济特区的创办
              description: 
              koLyro: point
              koLyri:  just
              son: </v>
      </c>
    </row>
    <row r="2516" spans="1:16" ht="15" customHeight="1">
      <c r="A2516" s="20">
        <f t="shared" si="320"/>
        <v>6</v>
      </c>
      <c r="B2516" s="21" t="str">
        <f t="shared" si="321"/>
        <v>知识亚点</v>
      </c>
      <c r="C2516" s="21" t="str">
        <f t="shared" si="322"/>
        <v>一夜崛起的城市</v>
      </c>
      <c r="D2516" s="21" t="str">
        <f>IFERROR(IF(I2516=1,INDEX( {"chinese","english","math","physics","chemistry","biology","politics","history","geography"},MATCH(C2516,{"语文","英语","数学","物理","化学","生物","政治","历史","地理"},0)),IF(I2516=2,INDEX(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2516,{"单项选择","阅读理解","信息匹配","完形填空","短文填空","单句填空","短文改错","单句改错","句型转换","翻译短语","翻译句子","词汇/短语及固搭","完成句子","听力"},0)),"")), "")</f>
        <v/>
      </c>
      <c r="E2516" s="21" t="str">
        <f t="shared" si="323"/>
        <v>知识点</v>
      </c>
      <c r="F2516" s="21" t="str">
        <f t="shared" si="324"/>
        <v>亚</v>
      </c>
      <c r="G2516" s="21" t="str">
        <f>INDEX( {"body","discipline","area","topic","point"},MATCH(E2516,{"知识体","知识域","知识区","知识主题","知识点"},0))</f>
        <v>point</v>
      </c>
      <c r="H2516" s="21" t="str">
        <f>INDEX( {"super","just","sub","infras"},MATCH(F2516,{"超","恰","亚","次"},0))</f>
        <v>sub</v>
      </c>
      <c r="I2516" s="21">
        <f>MATCH(E2516,{"知识体","知识域","知识区","知识主题","知识点"},0)-1</f>
        <v>4</v>
      </c>
      <c r="J2516" s="21">
        <f>MATCH(F2516,{"超","恰","亚","次"},0)-1</f>
        <v>2</v>
      </c>
      <c r="K2516" s="21" t="str">
        <f t="shared" si="325"/>
        <v>历史</v>
      </c>
      <c r="L2516" s="26" t="s">
        <v>3257</v>
      </c>
      <c r="M2516" s="23"/>
      <c r="N2516" s="23"/>
      <c r="O2516" s="24" t="str">
        <f t="shared" si="319"/>
        <v xml:space="preserve">
  - 
    name:  一夜崛起的城市
    title:  一夜崛起的城市
    description: 
    koLyro: point
    koLyri:  sub
    son: </v>
      </c>
      <c r="P2516" s="27" t="str">
        <f t="shared" si="326"/>
        <v xml:space="preserve">
              - 
                name:  一夜崛起的城市
                title:  一夜崛起的城市
                description: 
                koLyro: point
                koLyri:  sub
                son: </v>
      </c>
    </row>
    <row r="2517" spans="1:16" ht="15" customHeight="1">
      <c r="A2517" s="20">
        <f t="shared" si="320"/>
        <v>5</v>
      </c>
      <c r="B2517" s="21" t="str">
        <f t="shared" si="321"/>
        <v>知识点</v>
      </c>
      <c r="C2517" s="21" t="str">
        <f t="shared" si="322"/>
        <v>沿海经济开放区的开辟</v>
      </c>
      <c r="D2517" s="21" t="str">
        <f>IFERROR(IF(I2517=1,INDEX( {"chinese","english","math","physics","chemistry","biology","politics","history","geography"},MATCH(C2517,{"语文","英语","数学","物理","化学","生物","政治","历史","地理"},0)),IF(I2517=2,INDEX(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2517,{"单项选择","阅读理解","信息匹配","完形填空","短文填空","单句填空","短文改错","单句改错","句型转换","翻译短语","翻译句子","词汇/短语及固搭","完成句子","听力"},0)),"")), "")</f>
        <v/>
      </c>
      <c r="E2517" s="21" t="str">
        <f t="shared" si="323"/>
        <v>知识点</v>
      </c>
      <c r="F2517" s="21" t="str">
        <f t="shared" si="324"/>
        <v>恰</v>
      </c>
      <c r="G2517" s="21" t="str">
        <f>INDEX( {"body","discipline","area","topic","point"},MATCH(E2517,{"知识体","知识域","知识区","知识主题","知识点"},0))</f>
        <v>point</v>
      </c>
      <c r="H2517" s="21" t="str">
        <f>INDEX( {"super","just","sub","infras"},MATCH(F2517,{"超","恰","亚","次"},0))</f>
        <v>just</v>
      </c>
      <c r="I2517" s="21">
        <f>MATCH(E2517,{"知识体","知识域","知识区","知识主题","知识点"},0)-1</f>
        <v>4</v>
      </c>
      <c r="J2517" s="21">
        <f>MATCH(F2517,{"超","恰","亚","次"},0)-1</f>
        <v>1</v>
      </c>
      <c r="K2517" s="21" t="str">
        <f t="shared" si="325"/>
        <v>历史</v>
      </c>
      <c r="L2517" s="26" t="s">
        <v>3258</v>
      </c>
      <c r="M2517" s="23"/>
      <c r="N2517" s="23"/>
      <c r="O2517" s="24" t="str">
        <f t="shared" si="319"/>
        <v xml:space="preserve">
  - 
    name:  沿海经济开放区的开辟
    title:  沿海经济开放区的开辟
    description: 
    koLyro: point
    koLyri:  just
    son: </v>
      </c>
      <c r="P2517" s="27" t="str">
        <f t="shared" si="326"/>
        <v xml:space="preserve">
            - 
              name:  沿海经济开放区的开辟
              title:  沿海经济开放区的开辟
              description: 
              koLyro: point
              koLyri:  just
              son: </v>
      </c>
    </row>
    <row r="2518" spans="1:16" ht="15" customHeight="1">
      <c r="A2518" s="20">
        <f t="shared" si="320"/>
        <v>5</v>
      </c>
      <c r="B2518" s="21" t="str">
        <f t="shared" si="321"/>
        <v>知识点</v>
      </c>
      <c r="C2518" s="21" t="str">
        <f t="shared" si="322"/>
        <v>浦东的开发和开放</v>
      </c>
      <c r="D2518" s="21" t="str">
        <f>IFERROR(IF(I2518=1,INDEX( {"chinese","english","math","physics","chemistry","biology","politics","history","geography"},MATCH(C2518,{"语文","英语","数学","物理","化学","生物","政治","历史","地理"},0)),IF(I2518=2,INDEX(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2518,{"单项选择","阅读理解","信息匹配","完形填空","短文填空","单句填空","短文改错","单句改错","句型转换","翻译短语","翻译句子","词汇/短语及固搭","完成句子","听力"},0)),"")), "")</f>
        <v/>
      </c>
      <c r="E2518" s="21" t="str">
        <f t="shared" si="323"/>
        <v>知识点</v>
      </c>
      <c r="F2518" s="21" t="str">
        <f t="shared" si="324"/>
        <v>恰</v>
      </c>
      <c r="G2518" s="21" t="str">
        <f>INDEX( {"body","discipline","area","topic","point"},MATCH(E2518,{"知识体","知识域","知识区","知识主题","知识点"},0))</f>
        <v>point</v>
      </c>
      <c r="H2518" s="21" t="str">
        <f>INDEX( {"super","just","sub","infras"},MATCH(F2518,{"超","恰","亚","次"},0))</f>
        <v>just</v>
      </c>
      <c r="I2518" s="21">
        <f>MATCH(E2518,{"知识体","知识域","知识区","知识主题","知识点"},0)-1</f>
        <v>4</v>
      </c>
      <c r="J2518" s="21">
        <f>MATCH(F2518,{"超","恰","亚","次"},0)-1</f>
        <v>1</v>
      </c>
      <c r="K2518" s="21" t="str">
        <f t="shared" si="325"/>
        <v>历史</v>
      </c>
      <c r="L2518" s="26" t="s">
        <v>3259</v>
      </c>
      <c r="M2518" s="23"/>
      <c r="N2518" s="23"/>
      <c r="O2518" s="24" t="str">
        <f t="shared" si="319"/>
        <v xml:space="preserve">
  - 
    name:  浦东的开发和开放
    title:  浦东的开发和开放
    description: 
    koLyro: point
    koLyri:  just
    son: </v>
      </c>
      <c r="P2518" s="27" t="str">
        <f t="shared" si="326"/>
        <v xml:space="preserve">
            - 
              name:  浦东的开发和开放
              title:  浦东的开发和开放
              description: 
              koLyro: point
              koLyri:  just
              son: </v>
      </c>
    </row>
    <row r="2519" spans="1:16" ht="15" customHeight="1">
      <c r="A2519" s="20">
        <f t="shared" si="320"/>
        <v>5</v>
      </c>
      <c r="B2519" s="21" t="str">
        <f t="shared" si="321"/>
        <v>知识点</v>
      </c>
      <c r="C2519" s="21" t="str">
        <f t="shared" si="322"/>
        <v>对外开放格局</v>
      </c>
      <c r="D2519" s="21" t="str">
        <f>IFERROR(IF(I2519=1,INDEX( {"chinese","english","math","physics","chemistry","biology","politics","history","geography"},MATCH(C2519,{"语文","英语","数学","物理","化学","生物","政治","历史","地理"},0)),IF(I2519=2,INDEX(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2519,{"单项选择","阅读理解","信息匹配","完形填空","短文填空","单句填空","短文改错","单句改错","句型转换","翻译短语","翻译句子","词汇/短语及固搭","完成句子","听力"},0)),"")), "")</f>
        <v/>
      </c>
      <c r="E2519" s="21" t="str">
        <f t="shared" si="323"/>
        <v>知识点</v>
      </c>
      <c r="F2519" s="21" t="str">
        <f t="shared" si="324"/>
        <v>恰</v>
      </c>
      <c r="G2519" s="21" t="str">
        <f>INDEX( {"body","discipline","area","topic","point"},MATCH(E2519,{"知识体","知识域","知识区","知识主题","知识点"},0))</f>
        <v>point</v>
      </c>
      <c r="H2519" s="21" t="str">
        <f>INDEX( {"super","just","sub","infras"},MATCH(F2519,{"超","恰","亚","次"},0))</f>
        <v>just</v>
      </c>
      <c r="I2519" s="21">
        <f>MATCH(E2519,{"知识体","知识域","知识区","知识主题","知识点"},0)-1</f>
        <v>4</v>
      </c>
      <c r="J2519" s="21">
        <f>MATCH(F2519,{"超","恰","亚","次"},0)-1</f>
        <v>1</v>
      </c>
      <c r="K2519" s="21" t="str">
        <f t="shared" si="325"/>
        <v>历史</v>
      </c>
      <c r="L2519" s="26" t="s">
        <v>3260</v>
      </c>
      <c r="M2519" s="23"/>
      <c r="N2519" s="23"/>
      <c r="O2519" s="24" t="str">
        <f t="shared" si="319"/>
        <v xml:space="preserve">
  - 
    name:  对外开放格局
    title:  对外开放格局
    description: 
    koLyro: point
    koLyri:  just
    son: </v>
      </c>
      <c r="P2519" s="27" t="str">
        <f t="shared" si="326"/>
        <v xml:space="preserve">
            - 
              name:  对外开放格局
              title:  对外开放格局
              description: 
              koLyro: point
              koLyri:  just
              son: </v>
      </c>
    </row>
    <row r="2520" spans="1:16" ht="15" customHeight="1">
      <c r="A2520" s="20">
        <f t="shared" si="320"/>
        <v>6</v>
      </c>
      <c r="B2520" s="21" t="str">
        <f t="shared" si="321"/>
        <v>知识亚点</v>
      </c>
      <c r="C2520" s="21" t="str">
        <f t="shared" si="322"/>
        <v>对外开放格局的特点</v>
      </c>
      <c r="D2520" s="21" t="str">
        <f>IFERROR(IF(I2520=1,INDEX( {"chinese","english","math","physics","chemistry","biology","politics","history","geography"},MATCH(C2520,{"语文","英语","数学","物理","化学","生物","政治","历史","地理"},0)),IF(I2520=2,INDEX(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2520,{"单项选择","阅读理解","信息匹配","完形填空","短文填空","单句填空","短文改错","单句改错","句型转换","翻译短语","翻译句子","词汇/短语及固搭","完成句子","听力"},0)),"")), "")</f>
        <v/>
      </c>
      <c r="E2520" s="21" t="str">
        <f t="shared" si="323"/>
        <v>知识点</v>
      </c>
      <c r="F2520" s="21" t="str">
        <f t="shared" si="324"/>
        <v>亚</v>
      </c>
      <c r="G2520" s="21" t="str">
        <f>INDEX( {"body","discipline","area","topic","point"},MATCH(E2520,{"知识体","知识域","知识区","知识主题","知识点"},0))</f>
        <v>point</v>
      </c>
      <c r="H2520" s="21" t="str">
        <f>INDEX( {"super","just","sub","infras"},MATCH(F2520,{"超","恰","亚","次"},0))</f>
        <v>sub</v>
      </c>
      <c r="I2520" s="21">
        <f>MATCH(E2520,{"知识体","知识域","知识区","知识主题","知识点"},0)-1</f>
        <v>4</v>
      </c>
      <c r="J2520" s="21">
        <f>MATCH(F2520,{"超","恰","亚","次"},0)-1</f>
        <v>2</v>
      </c>
      <c r="K2520" s="21" t="str">
        <f t="shared" si="325"/>
        <v>历史</v>
      </c>
      <c r="L2520" s="26" t="s">
        <v>3261</v>
      </c>
      <c r="M2520" s="23"/>
      <c r="N2520" s="23"/>
      <c r="O2520" s="24" t="str">
        <f t="shared" si="319"/>
        <v xml:space="preserve">
  - 
    name:  对外开放格局的特点
    title:  对外开放格局的特点
    description: 
    koLyro: point
    koLyri:  sub
    son: </v>
      </c>
      <c r="P2520" s="27" t="str">
        <f t="shared" si="326"/>
        <v xml:space="preserve">
              - 
                name:  对外开放格局的特点
                title:  对外开放格局的特点
                description: 
                koLyro: point
                koLyri:  sub
                son: </v>
      </c>
    </row>
    <row r="2521" spans="1:16" ht="15" customHeight="1">
      <c r="A2521" s="20">
        <f t="shared" si="320"/>
        <v>3</v>
      </c>
      <c r="B2521" s="21" t="str">
        <f t="shared" si="321"/>
        <v>知识超主题</v>
      </c>
      <c r="C2521" s="21" t="str">
        <f t="shared" si="322"/>
        <v>五 中国近代社会生活的变迁</v>
      </c>
      <c r="D2521" s="21" t="str">
        <f>IFERROR(IF(I2521=1,INDEX( {"chinese","english","math","physics","chemistry","biology","politics","history","geography"},MATCH(C2521,{"语文","英语","数学","物理","化学","生物","政治","历史","地理"},0)),IF(I2521=2,INDEX(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2521,{"单项选择","阅读理解","信息匹配","完形填空","短文填空","单句填空","短文改错","单句改错","句型转换","翻译短语","翻译句子","词汇/短语及固搭","完成句子","听力"},0)),"")), "")</f>
        <v/>
      </c>
      <c r="E2521" s="21" t="str">
        <f t="shared" si="323"/>
        <v>知识主题</v>
      </c>
      <c r="F2521" s="21" t="str">
        <f t="shared" si="324"/>
        <v>超</v>
      </c>
      <c r="G2521" s="21" t="str">
        <f>INDEX( {"body","discipline","area","topic","point"},MATCH(E2521,{"知识体","知识域","知识区","知识主题","知识点"},0))</f>
        <v>topic</v>
      </c>
      <c r="H2521" s="21" t="str">
        <f>INDEX( {"super","just","sub","infras"},MATCH(F2521,{"超","恰","亚","次"},0))</f>
        <v>super</v>
      </c>
      <c r="I2521" s="21">
        <f>MATCH(E2521,{"知识体","知识域","知识区","知识主题","知识点"},0)-1</f>
        <v>3</v>
      </c>
      <c r="J2521" s="21">
        <f>MATCH(F2521,{"超","恰","亚","次"},0)-1</f>
        <v>0</v>
      </c>
      <c r="K2521" s="21" t="str">
        <f t="shared" si="325"/>
        <v>历史</v>
      </c>
      <c r="L2521" s="26" t="s">
        <v>5379</v>
      </c>
      <c r="M2521" s="23"/>
      <c r="N2521" s="23"/>
      <c r="O2521" s="24" t="str">
        <f t="shared" si="319"/>
        <v xml:space="preserve">
  - 
    name:  五 中国近代社会生活的变迁
    title:  五 中国近代社会生活的变迁
    description: 
    koLyro: topic
    koLyri:  super
    son: </v>
      </c>
      <c r="P2521" s="27" t="str">
        <f t="shared" si="326"/>
        <v xml:space="preserve">
        - 
          name:  五 中国近代社会生活的变迁
          title:  五 中国近代社会生活的变迁
          description: 
          koLyro: topic
          koLyri:  super
          son: </v>
      </c>
    </row>
    <row r="2522" spans="1:16" ht="15" customHeight="1">
      <c r="A2522" s="20">
        <f t="shared" si="320"/>
        <v>4</v>
      </c>
      <c r="B2522" s="21" t="str">
        <f t="shared" si="321"/>
        <v>知识主题</v>
      </c>
      <c r="C2522" s="21" t="str">
        <f t="shared" si="322"/>
        <v>15 物质生活与习俗的变迁</v>
      </c>
      <c r="D2522" s="21" t="str">
        <f>IFERROR(IF(I2522=1,INDEX( {"chinese","english","math","physics","chemistry","biology","politics","history","geography"},MATCH(C2522,{"语文","英语","数学","物理","化学","生物","政治","历史","地理"},0)),IF(I2522=2,INDEX(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2522,{"单项选择","阅读理解","信息匹配","完形填空","短文填空","单句填空","短文改错","单句改错","句型转换","翻译短语","翻译句子","词汇/短语及固搭","完成句子","听力"},0)),"")), "")</f>
        <v/>
      </c>
      <c r="E2522" s="21" t="str">
        <f t="shared" si="323"/>
        <v>知识主题</v>
      </c>
      <c r="F2522" s="21" t="str">
        <f t="shared" si="324"/>
        <v>恰</v>
      </c>
      <c r="G2522" s="21" t="str">
        <f>INDEX( {"body","discipline","area","topic","point"},MATCH(E2522,{"知识体","知识域","知识区","知识主题","知识点"},0))</f>
        <v>topic</v>
      </c>
      <c r="H2522" s="21" t="str">
        <f>INDEX( {"super","just","sub","infras"},MATCH(F2522,{"超","恰","亚","次"},0))</f>
        <v>just</v>
      </c>
      <c r="I2522" s="21">
        <f>MATCH(E2522,{"知识体","知识域","知识区","知识主题","知识点"},0)-1</f>
        <v>3</v>
      </c>
      <c r="J2522" s="21">
        <f>MATCH(F2522,{"超","恰","亚","次"},0)-1</f>
        <v>1</v>
      </c>
      <c r="K2522" s="21" t="str">
        <f t="shared" si="325"/>
        <v>历史</v>
      </c>
      <c r="L2522" s="26" t="s">
        <v>3262</v>
      </c>
      <c r="M2522" s="23"/>
      <c r="N2522" s="23"/>
      <c r="O2522" s="24" t="str">
        <f t="shared" si="319"/>
        <v xml:space="preserve">
  - 
    name:  15 物质生活与习俗的变迁
    title:  15 物质生活与习俗的变迁
    description: 
    koLyro: topic
    koLyri:  just
    son: </v>
      </c>
      <c r="P2522" s="27" t="str">
        <f t="shared" si="326"/>
        <v xml:space="preserve">
          - 
            name:  15 物质生活与习俗的变迁
            title:  15 物质生活与习俗的变迁
            description: 
            koLyro: topic
            koLyri:  just
            son: </v>
      </c>
    </row>
    <row r="2523" spans="1:16" ht="15" customHeight="1">
      <c r="A2523" s="20">
        <f t="shared" si="320"/>
        <v>5</v>
      </c>
      <c r="B2523" s="21" t="str">
        <f t="shared" si="321"/>
        <v>知识点</v>
      </c>
      <c r="C2523" s="21" t="str">
        <f t="shared" si="322"/>
        <v>近代社会生活的变化</v>
      </c>
      <c r="D2523" s="21" t="str">
        <f>IFERROR(IF(I2523=1,INDEX( {"chinese","english","math","physics","chemistry","biology","politics","history","geography"},MATCH(C2523,{"语文","英语","数学","物理","化学","生物","政治","历史","地理"},0)),IF(I2523=2,INDEX(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2523,{"单项选择","阅读理解","信息匹配","完形填空","短文填空","单句填空","短文改错","单句改错","句型转换","翻译短语","翻译句子","词汇/短语及固搭","完成句子","听力"},0)),"")), "")</f>
        <v/>
      </c>
      <c r="E2523" s="21" t="str">
        <f t="shared" si="323"/>
        <v>知识点</v>
      </c>
      <c r="F2523" s="21" t="str">
        <f t="shared" si="324"/>
        <v>恰</v>
      </c>
      <c r="G2523" s="21" t="str">
        <f>INDEX( {"body","discipline","area","topic","point"},MATCH(E2523,{"知识体","知识域","知识区","知识主题","知识点"},0))</f>
        <v>point</v>
      </c>
      <c r="H2523" s="21" t="str">
        <f>INDEX( {"super","just","sub","infras"},MATCH(F2523,{"超","恰","亚","次"},0))</f>
        <v>just</v>
      </c>
      <c r="I2523" s="21">
        <f>MATCH(E2523,{"知识体","知识域","知识区","知识主题","知识点"},0)-1</f>
        <v>4</v>
      </c>
      <c r="J2523" s="21">
        <f>MATCH(F2523,{"超","恰","亚","次"},0)-1</f>
        <v>1</v>
      </c>
      <c r="K2523" s="21" t="str">
        <f t="shared" si="325"/>
        <v>历史</v>
      </c>
      <c r="L2523" s="26" t="s">
        <v>3263</v>
      </c>
      <c r="M2523" s="23"/>
      <c r="N2523" s="23"/>
      <c r="O2523" s="24" t="str">
        <f t="shared" si="319"/>
        <v xml:space="preserve">
  - 
    name:  近代社会生活的变化
    title:  近代社会生活的变化
    description: 
    koLyro: point
    koLyri:  just
    son: </v>
      </c>
      <c r="P2523" s="27" t="str">
        <f t="shared" si="326"/>
        <v xml:space="preserve">
            - 
              name:  近代社会生活的变化
              title:  近代社会生活的变化
              description: 
              koLyro: point
              koLyri:  just
              son: </v>
      </c>
    </row>
    <row r="2524" spans="1:16" ht="15" customHeight="1">
      <c r="A2524" s="20">
        <f t="shared" si="320"/>
        <v>6</v>
      </c>
      <c r="B2524" s="21" t="str">
        <f t="shared" si="321"/>
        <v>知识亚点</v>
      </c>
      <c r="C2524" s="21" t="str">
        <f t="shared" si="322"/>
        <v>近代物质生活的变化</v>
      </c>
      <c r="D2524" s="21" t="str">
        <f>IFERROR(IF(I2524=1,INDEX( {"chinese","english","math","physics","chemistry","biology","politics","history","geography"},MATCH(C2524,{"语文","英语","数学","物理","化学","生物","政治","历史","地理"},0)),IF(I2524=2,INDEX(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2524,{"单项选择","阅读理解","信息匹配","完形填空","短文填空","单句填空","短文改错","单句改错","句型转换","翻译短语","翻译句子","词汇/短语及固搭","完成句子","听力"},0)),"")), "")</f>
        <v/>
      </c>
      <c r="E2524" s="21" t="str">
        <f t="shared" si="323"/>
        <v>知识点</v>
      </c>
      <c r="F2524" s="21" t="str">
        <f t="shared" si="324"/>
        <v>亚</v>
      </c>
      <c r="G2524" s="21" t="str">
        <f>INDEX( {"body","discipline","area","topic","point"},MATCH(E2524,{"知识体","知识域","知识区","知识主题","知识点"},0))</f>
        <v>point</v>
      </c>
      <c r="H2524" s="21" t="str">
        <f>INDEX( {"super","just","sub","infras"},MATCH(F2524,{"超","恰","亚","次"},0))</f>
        <v>sub</v>
      </c>
      <c r="I2524" s="21">
        <f>MATCH(E2524,{"知识体","知识域","知识区","知识主题","知识点"},0)-1</f>
        <v>4</v>
      </c>
      <c r="J2524" s="21">
        <f>MATCH(F2524,{"超","恰","亚","次"},0)-1</f>
        <v>2</v>
      </c>
      <c r="K2524" s="21" t="str">
        <f t="shared" si="325"/>
        <v>历史</v>
      </c>
      <c r="L2524" s="26" t="s">
        <v>3264</v>
      </c>
      <c r="M2524" s="23"/>
      <c r="N2524" s="23"/>
      <c r="O2524" s="24" t="str">
        <f t="shared" si="319"/>
        <v xml:space="preserve">
  - 
    name:  近代物质生活的变化
    title:  近代物质生活的变化
    description: 
    koLyro: point
    koLyri:  sub
    son: </v>
      </c>
      <c r="P2524" s="27" t="str">
        <f t="shared" si="326"/>
        <v xml:space="preserve">
              - 
                name:  近代物质生活的变化
                title:  近代物质生活的变化
                description: 
                koLyro: point
                koLyri:  sub
                son: </v>
      </c>
    </row>
    <row r="2525" spans="1:16" ht="15" customHeight="1">
      <c r="A2525" s="20">
        <f t="shared" si="320"/>
        <v>6</v>
      </c>
      <c r="B2525" s="21" t="str">
        <f t="shared" si="321"/>
        <v>知识亚点</v>
      </c>
      <c r="C2525" s="21" t="str">
        <f t="shared" si="322"/>
        <v>近代社会习俗的变迁</v>
      </c>
      <c r="D2525" s="21" t="str">
        <f>IFERROR(IF(I2525=1,INDEX( {"chinese","english","math","physics","chemistry","biology","politics","history","geography"},MATCH(C2525,{"语文","英语","数学","物理","化学","生物","政治","历史","地理"},0)),IF(I2525=2,INDEX(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2525,{"单项选择","阅读理解","信息匹配","完形填空","短文填空","单句填空","短文改错","单句改错","句型转换","翻译短语","翻译句子","词汇/短语及固搭","完成句子","听力"},0)),"")), "")</f>
        <v/>
      </c>
      <c r="E2525" s="21" t="str">
        <f t="shared" si="323"/>
        <v>知识点</v>
      </c>
      <c r="F2525" s="21" t="str">
        <f t="shared" si="324"/>
        <v>亚</v>
      </c>
      <c r="G2525" s="21" t="str">
        <f>INDEX( {"body","discipline","area","topic","point"},MATCH(E2525,{"知识体","知识域","知识区","知识主题","知识点"},0))</f>
        <v>point</v>
      </c>
      <c r="H2525" s="21" t="str">
        <f>INDEX( {"super","just","sub","infras"},MATCH(F2525,{"超","恰","亚","次"},0))</f>
        <v>sub</v>
      </c>
      <c r="I2525" s="21">
        <f>MATCH(E2525,{"知识体","知识域","知识区","知识主题","知识点"},0)-1</f>
        <v>4</v>
      </c>
      <c r="J2525" s="21">
        <f>MATCH(F2525,{"超","恰","亚","次"},0)-1</f>
        <v>2</v>
      </c>
      <c r="K2525" s="21" t="str">
        <f t="shared" si="325"/>
        <v>历史</v>
      </c>
      <c r="L2525" s="26" t="s">
        <v>3265</v>
      </c>
      <c r="M2525" s="23"/>
      <c r="N2525" s="23"/>
      <c r="O2525" s="24" t="str">
        <f t="shared" si="319"/>
        <v xml:space="preserve">
  - 
    name:  近代社会习俗的变迁
    title:  近代社会习俗的变迁
    description: 
    koLyro: point
    koLyri:  sub
    son: </v>
      </c>
      <c r="P2525" s="27" t="str">
        <f t="shared" si="326"/>
        <v xml:space="preserve">
              - 
                name:  近代社会习俗的变迁
                title:  近代社会习俗的变迁
                description: 
                koLyro: point
                koLyri:  sub
                son: </v>
      </c>
    </row>
    <row r="2526" spans="1:16" ht="15" customHeight="1">
      <c r="A2526" s="20">
        <f t="shared" si="320"/>
        <v>6</v>
      </c>
      <c r="B2526" s="21" t="str">
        <f t="shared" si="321"/>
        <v>知识亚点</v>
      </c>
      <c r="C2526" s="21" t="str">
        <f t="shared" si="322"/>
        <v>近代社会生活变化的原因</v>
      </c>
      <c r="D2526" s="21" t="str">
        <f>IFERROR(IF(I2526=1,INDEX( {"chinese","english","math","physics","chemistry","biology","politics","history","geography"},MATCH(C2526,{"语文","英语","数学","物理","化学","生物","政治","历史","地理"},0)),IF(I2526=2,INDEX(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2526,{"单项选择","阅读理解","信息匹配","完形填空","短文填空","单句填空","短文改错","单句改错","句型转换","翻译短语","翻译句子","词汇/短语及固搭","完成句子","听力"},0)),"")), "")</f>
        <v/>
      </c>
      <c r="E2526" s="21" t="str">
        <f t="shared" si="323"/>
        <v>知识点</v>
      </c>
      <c r="F2526" s="21" t="str">
        <f t="shared" si="324"/>
        <v>亚</v>
      </c>
      <c r="G2526" s="21" t="str">
        <f>INDEX( {"body","discipline","area","topic","point"},MATCH(E2526,{"知识体","知识域","知识区","知识主题","知识点"},0))</f>
        <v>point</v>
      </c>
      <c r="H2526" s="21" t="str">
        <f>INDEX( {"super","just","sub","infras"},MATCH(F2526,{"超","恰","亚","次"},0))</f>
        <v>sub</v>
      </c>
      <c r="I2526" s="21">
        <f>MATCH(E2526,{"知识体","知识域","知识区","知识主题","知识点"},0)-1</f>
        <v>4</v>
      </c>
      <c r="J2526" s="21">
        <f>MATCH(F2526,{"超","恰","亚","次"},0)-1</f>
        <v>2</v>
      </c>
      <c r="K2526" s="21" t="str">
        <f t="shared" si="325"/>
        <v>历史</v>
      </c>
      <c r="L2526" s="26" t="s">
        <v>3266</v>
      </c>
      <c r="M2526" s="23"/>
      <c r="N2526" s="23"/>
      <c r="O2526" s="24" t="str">
        <f t="shared" si="319"/>
        <v xml:space="preserve">
  - 
    name:  近代社会生活变化的原因
    title:  近代社会生活变化的原因
    description: 
    koLyro: point
    koLyri:  sub
    son: </v>
      </c>
      <c r="P2526" s="27" t="str">
        <f t="shared" si="326"/>
        <v xml:space="preserve">
              - 
                name:  近代社会生活变化的原因
                title:  近代社会生活变化的原因
                description: 
                koLyro: point
                koLyri:  sub
                son: </v>
      </c>
    </row>
    <row r="2527" spans="1:16" ht="15" customHeight="1">
      <c r="A2527" s="20">
        <f t="shared" si="320"/>
        <v>5</v>
      </c>
      <c r="B2527" s="21" t="str">
        <f t="shared" si="321"/>
        <v>知识点</v>
      </c>
      <c r="C2527" s="21" t="str">
        <f t="shared" si="322"/>
        <v>现代社会生活的变化</v>
      </c>
      <c r="D2527" s="21" t="str">
        <f>IFERROR(IF(I2527=1,INDEX( {"chinese","english","math","physics","chemistry","biology","politics","history","geography"},MATCH(C2527,{"语文","英语","数学","物理","化学","生物","政治","历史","地理"},0)),IF(I2527=2,INDEX(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2527,{"单项选择","阅读理解","信息匹配","完形填空","短文填空","单句填空","短文改错","单句改错","句型转换","翻译短语","翻译句子","词汇/短语及固搭","完成句子","听力"},0)),"")), "")</f>
        <v/>
      </c>
      <c r="E2527" s="21" t="str">
        <f t="shared" si="323"/>
        <v>知识点</v>
      </c>
      <c r="F2527" s="21" t="str">
        <f t="shared" si="324"/>
        <v>恰</v>
      </c>
      <c r="G2527" s="21" t="str">
        <f>INDEX( {"body","discipline","area","topic","point"},MATCH(E2527,{"知识体","知识域","知识区","知识主题","知识点"},0))</f>
        <v>point</v>
      </c>
      <c r="H2527" s="21" t="str">
        <f>INDEX( {"super","just","sub","infras"},MATCH(F2527,{"超","恰","亚","次"},0))</f>
        <v>just</v>
      </c>
      <c r="I2527" s="21">
        <f>MATCH(E2527,{"知识体","知识域","知识区","知识主题","知识点"},0)-1</f>
        <v>4</v>
      </c>
      <c r="J2527" s="21">
        <f>MATCH(F2527,{"超","恰","亚","次"},0)-1</f>
        <v>1</v>
      </c>
      <c r="K2527" s="21" t="str">
        <f t="shared" si="325"/>
        <v>历史</v>
      </c>
      <c r="L2527" s="26" t="s">
        <v>3267</v>
      </c>
      <c r="M2527" s="23"/>
      <c r="N2527" s="23"/>
      <c r="O2527" s="24" t="str">
        <f t="shared" si="319"/>
        <v xml:space="preserve">
  - 
    name:  现代社会生活的变化
    title:  现代社会生活的变化
    description: 
    koLyro: point
    koLyri:  just
    son: </v>
      </c>
      <c r="P2527" s="27" t="str">
        <f t="shared" si="326"/>
        <v xml:space="preserve">
            - 
              name:  现代社会生活的变化
              title:  现代社会生活的变化
              description: 
              koLyro: point
              koLyri:  just
              son: </v>
      </c>
    </row>
    <row r="2528" spans="1:16" ht="15" customHeight="1">
      <c r="A2528" s="20">
        <f t="shared" si="320"/>
        <v>6</v>
      </c>
      <c r="B2528" s="21" t="str">
        <f t="shared" si="321"/>
        <v>知识亚点</v>
      </c>
      <c r="C2528" s="21" t="str">
        <f t="shared" si="322"/>
        <v>中国社会新风尚</v>
      </c>
      <c r="D2528" s="21" t="str">
        <f>IFERROR(IF(I2528=1,INDEX( {"chinese","english","math","physics","chemistry","biology","politics","history","geography"},MATCH(C2528,{"语文","英语","数学","物理","化学","生物","政治","历史","地理"},0)),IF(I2528=2,INDEX(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2528,{"单项选择","阅读理解","信息匹配","完形填空","短文填空","单句填空","短文改错","单句改错","句型转换","翻译短语","翻译句子","词汇/短语及固搭","完成句子","听力"},0)),"")), "")</f>
        <v/>
      </c>
      <c r="E2528" s="21" t="str">
        <f t="shared" si="323"/>
        <v>知识点</v>
      </c>
      <c r="F2528" s="21" t="str">
        <f t="shared" si="324"/>
        <v>亚</v>
      </c>
      <c r="G2528" s="21" t="str">
        <f>INDEX( {"body","discipline","area","topic","point"},MATCH(E2528,{"知识体","知识域","知识区","知识主题","知识点"},0))</f>
        <v>point</v>
      </c>
      <c r="H2528" s="21" t="str">
        <f>INDEX( {"super","just","sub","infras"},MATCH(F2528,{"超","恰","亚","次"},0))</f>
        <v>sub</v>
      </c>
      <c r="I2528" s="21">
        <f>MATCH(E2528,{"知识体","知识域","知识区","知识主题","知识点"},0)-1</f>
        <v>4</v>
      </c>
      <c r="J2528" s="21">
        <f>MATCH(F2528,{"超","恰","亚","次"},0)-1</f>
        <v>2</v>
      </c>
      <c r="K2528" s="21" t="str">
        <f t="shared" si="325"/>
        <v>历史</v>
      </c>
      <c r="L2528" s="26" t="s">
        <v>3268</v>
      </c>
      <c r="M2528" s="23"/>
      <c r="N2528" s="23"/>
      <c r="O2528" s="24" t="str">
        <f t="shared" ref="O2528:O2591" si="327">SUBSTITUTE(SUBSTITUTE(SUBSTITUTE(SUBSTITUTE($O$1,"NAME",IF(D2528="",C2528,D2528)),"TITLE",C2528),"KO_LYRO",G2528),"KO_LYRI",H2528)</f>
        <v xml:space="preserve">
  - 
    name:  中国社会新风尚
    title:  中国社会新风尚
    description: 
    koLyro: point
    koLyri:  sub
    son: </v>
      </c>
      <c r="P2528" s="27" t="str">
        <f t="shared" si="326"/>
        <v xml:space="preserve">
              - 
                name:  中国社会新风尚
                title:  中国社会新风尚
                description: 
                koLyro: point
                koLyri:  sub
                son: </v>
      </c>
    </row>
    <row r="2529" spans="1:16" ht="15" customHeight="1">
      <c r="A2529" s="20">
        <f t="shared" si="320"/>
        <v>6</v>
      </c>
      <c r="B2529" s="21" t="str">
        <f t="shared" si="321"/>
        <v>知识亚点</v>
      </c>
      <c r="C2529" s="21" t="str">
        <f t="shared" si="322"/>
        <v>“菜篮子工程”</v>
      </c>
      <c r="D2529" s="21" t="str">
        <f>IFERROR(IF(I2529=1,INDEX( {"chinese","english","math","physics","chemistry","biology","politics","history","geography"},MATCH(C2529,{"语文","英语","数学","物理","化学","生物","政治","历史","地理"},0)),IF(I2529=2,INDEX(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2529,{"单项选择","阅读理解","信息匹配","完形填空","短文填空","单句填空","短文改错","单句改错","句型转换","翻译短语","翻译句子","词汇/短语及固搭","完成句子","听力"},0)),"")), "")</f>
        <v/>
      </c>
      <c r="E2529" s="21" t="str">
        <f t="shared" si="323"/>
        <v>知识点</v>
      </c>
      <c r="F2529" s="21" t="str">
        <f t="shared" si="324"/>
        <v>亚</v>
      </c>
      <c r="G2529" s="21" t="str">
        <f>INDEX( {"body","discipline","area","topic","point"},MATCH(E2529,{"知识体","知识域","知识区","知识主题","知识点"},0))</f>
        <v>point</v>
      </c>
      <c r="H2529" s="21" t="str">
        <f>INDEX( {"super","just","sub","infras"},MATCH(F2529,{"超","恰","亚","次"},0))</f>
        <v>sub</v>
      </c>
      <c r="I2529" s="21">
        <f>MATCH(E2529,{"知识体","知识域","知识区","知识主题","知识点"},0)-1</f>
        <v>4</v>
      </c>
      <c r="J2529" s="21">
        <f>MATCH(F2529,{"超","恰","亚","次"},0)-1</f>
        <v>2</v>
      </c>
      <c r="K2529" s="21" t="str">
        <f t="shared" si="325"/>
        <v>历史</v>
      </c>
      <c r="L2529" s="26" t="s">
        <v>3269</v>
      </c>
      <c r="M2529" s="23"/>
      <c r="N2529" s="23"/>
      <c r="O2529" s="24" t="str">
        <f t="shared" si="327"/>
        <v xml:space="preserve">
  - 
    name:  “菜篮子工程”
    title:  “菜篮子工程”
    description: 
    koLyro: point
    koLyri:  sub
    son: </v>
      </c>
      <c r="P2529" s="27" t="str">
        <f t="shared" si="326"/>
        <v xml:space="preserve">
              - 
                name:  “菜篮子工程”
                title:  “菜篮子工程”
                description: 
                koLyro: point
                koLyri:  sub
                son: </v>
      </c>
    </row>
    <row r="2530" spans="1:16" ht="15" customHeight="1">
      <c r="A2530" s="20">
        <f t="shared" si="320"/>
        <v>6</v>
      </c>
      <c r="B2530" s="21" t="str">
        <f t="shared" si="321"/>
        <v>知识亚点</v>
      </c>
      <c r="C2530" s="21" t="str">
        <f t="shared" si="322"/>
        <v>“安居工程”</v>
      </c>
      <c r="D2530" s="21" t="str">
        <f>IFERROR(IF(I2530=1,INDEX( {"chinese","english","math","physics","chemistry","biology","politics","history","geography"},MATCH(C2530,{"语文","英语","数学","物理","化学","生物","政治","历史","地理"},0)),IF(I2530=2,INDEX(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2530,{"单项选择","阅读理解","信息匹配","完形填空","短文填空","单句填空","短文改错","单句改错","句型转换","翻译短语","翻译句子","词汇/短语及固搭","完成句子","听力"},0)),"")), "")</f>
        <v/>
      </c>
      <c r="E2530" s="21" t="str">
        <f t="shared" si="323"/>
        <v>知识点</v>
      </c>
      <c r="F2530" s="21" t="str">
        <f t="shared" si="324"/>
        <v>亚</v>
      </c>
      <c r="G2530" s="21" t="str">
        <f>INDEX( {"body","discipline","area","topic","point"},MATCH(E2530,{"知识体","知识域","知识区","知识主题","知识点"},0))</f>
        <v>point</v>
      </c>
      <c r="H2530" s="21" t="str">
        <f>INDEX( {"super","just","sub","infras"},MATCH(F2530,{"超","恰","亚","次"},0))</f>
        <v>sub</v>
      </c>
      <c r="I2530" s="21">
        <f>MATCH(E2530,{"知识体","知识域","知识区","知识主题","知识点"},0)-1</f>
        <v>4</v>
      </c>
      <c r="J2530" s="21">
        <f>MATCH(F2530,{"超","恰","亚","次"},0)-1</f>
        <v>2</v>
      </c>
      <c r="K2530" s="21" t="str">
        <f t="shared" si="325"/>
        <v>历史</v>
      </c>
      <c r="L2530" s="26" t="s">
        <v>3270</v>
      </c>
      <c r="M2530" s="23"/>
      <c r="N2530" s="23"/>
      <c r="O2530" s="24" t="str">
        <f t="shared" si="327"/>
        <v xml:space="preserve">
  - 
    name:  “安居工程”
    title:  “安居工程”
    description: 
    koLyro: point
    koLyri:  sub
    son: </v>
      </c>
      <c r="P2530" s="27" t="str">
        <f t="shared" si="326"/>
        <v xml:space="preserve">
              - 
                name:  “安居工程”
                title:  “安居工程”
                description: 
                koLyro: point
                koLyri:  sub
                son: </v>
      </c>
    </row>
    <row r="2531" spans="1:16" ht="15" customHeight="1">
      <c r="A2531" s="20">
        <f t="shared" si="320"/>
        <v>6</v>
      </c>
      <c r="B2531" s="21" t="str">
        <f t="shared" si="321"/>
        <v>知识亚点</v>
      </c>
      <c r="C2531" s="21" t="str">
        <f t="shared" si="322"/>
        <v>现代社会生活变化的原因</v>
      </c>
      <c r="D2531" s="21" t="str">
        <f>IFERROR(IF(I2531=1,INDEX( {"chinese","english","math","physics","chemistry","biology","politics","history","geography"},MATCH(C2531,{"语文","英语","数学","物理","化学","生物","政治","历史","地理"},0)),IF(I2531=2,INDEX(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2531,{"单项选择","阅读理解","信息匹配","完形填空","短文填空","单句填空","短文改错","单句改错","句型转换","翻译短语","翻译句子","词汇/短语及固搭","完成句子","听力"},0)),"")), "")</f>
        <v/>
      </c>
      <c r="E2531" s="21" t="str">
        <f t="shared" si="323"/>
        <v>知识点</v>
      </c>
      <c r="F2531" s="21" t="str">
        <f t="shared" si="324"/>
        <v>亚</v>
      </c>
      <c r="G2531" s="21" t="str">
        <f>INDEX( {"body","discipline","area","topic","point"},MATCH(E2531,{"知识体","知识域","知识区","知识主题","知识点"},0))</f>
        <v>point</v>
      </c>
      <c r="H2531" s="21" t="str">
        <f>INDEX( {"super","just","sub","infras"},MATCH(F2531,{"超","恰","亚","次"},0))</f>
        <v>sub</v>
      </c>
      <c r="I2531" s="21">
        <f>MATCH(E2531,{"知识体","知识域","知识区","知识主题","知识点"},0)-1</f>
        <v>4</v>
      </c>
      <c r="J2531" s="21">
        <f>MATCH(F2531,{"超","恰","亚","次"},0)-1</f>
        <v>2</v>
      </c>
      <c r="K2531" s="21" t="str">
        <f t="shared" si="325"/>
        <v>历史</v>
      </c>
      <c r="L2531" s="26" t="s">
        <v>3271</v>
      </c>
      <c r="M2531" s="23"/>
      <c r="N2531" s="23"/>
      <c r="O2531" s="24" t="str">
        <f t="shared" si="327"/>
        <v xml:space="preserve">
  - 
    name:  现代社会生活变化的原因
    title:  现代社会生活变化的原因
    description: 
    koLyro: point
    koLyri:  sub
    son: </v>
      </c>
      <c r="P2531" s="27" t="str">
        <f t="shared" si="326"/>
        <v xml:space="preserve">
              - 
                name:  现代社会生活变化的原因
                title:  现代社会生活变化的原因
                description: 
                koLyro: point
                koLyri:  sub
                son: </v>
      </c>
    </row>
    <row r="2532" spans="1:16" ht="15" customHeight="1">
      <c r="A2532" s="20">
        <f t="shared" si="320"/>
        <v>4</v>
      </c>
      <c r="B2532" s="21" t="str">
        <f t="shared" si="321"/>
        <v>知识主题</v>
      </c>
      <c r="C2532" s="21" t="str">
        <f t="shared" si="322"/>
        <v>16 交通和通讯工具的进步</v>
      </c>
      <c r="D2532" s="21" t="str">
        <f>IFERROR(IF(I2532=1,INDEX( {"chinese","english","math","physics","chemistry","biology","politics","history","geography"},MATCH(C2532,{"语文","英语","数学","物理","化学","生物","政治","历史","地理"},0)),IF(I2532=2,INDEX(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2532,{"单项选择","阅读理解","信息匹配","完形填空","短文填空","单句填空","短文改错","单句改错","句型转换","翻译短语","翻译句子","词汇/短语及固搭","完成句子","听力"},0)),"")), "")</f>
        <v/>
      </c>
      <c r="E2532" s="21" t="str">
        <f t="shared" si="323"/>
        <v>知识主题</v>
      </c>
      <c r="F2532" s="21" t="str">
        <f t="shared" si="324"/>
        <v>恰</v>
      </c>
      <c r="G2532" s="21" t="str">
        <f>INDEX( {"body","discipline","area","topic","point"},MATCH(E2532,{"知识体","知识域","知识区","知识主题","知识点"},0))</f>
        <v>topic</v>
      </c>
      <c r="H2532" s="21" t="str">
        <f>INDEX( {"super","just","sub","infras"},MATCH(F2532,{"超","恰","亚","次"},0))</f>
        <v>just</v>
      </c>
      <c r="I2532" s="21">
        <f>MATCH(E2532,{"知识体","知识域","知识区","知识主题","知识点"},0)-1</f>
        <v>3</v>
      </c>
      <c r="J2532" s="21">
        <f>MATCH(F2532,{"超","恰","亚","次"},0)-1</f>
        <v>1</v>
      </c>
      <c r="K2532" s="21" t="str">
        <f t="shared" si="325"/>
        <v>历史</v>
      </c>
      <c r="L2532" s="26" t="s">
        <v>3272</v>
      </c>
      <c r="M2532" s="23"/>
      <c r="N2532" s="23"/>
      <c r="O2532" s="24" t="str">
        <f t="shared" si="327"/>
        <v xml:space="preserve">
  - 
    name:  16 交通和通讯工具的进步
    title:  16 交通和通讯工具的进步
    description: 
    koLyro: topic
    koLyri:  just
    son: </v>
      </c>
      <c r="P2532" s="27" t="str">
        <f t="shared" si="326"/>
        <v xml:space="preserve">
          - 
            name:  16 交通和通讯工具的进步
            title:  16 交通和通讯工具的进步
            description: 
            koLyro: topic
            koLyri:  just
            son: </v>
      </c>
    </row>
    <row r="2533" spans="1:16" ht="15" customHeight="1">
      <c r="A2533" s="20">
        <f t="shared" si="320"/>
        <v>5</v>
      </c>
      <c r="B2533" s="21" t="str">
        <f t="shared" si="321"/>
        <v>知识点</v>
      </c>
      <c r="C2533" s="21" t="str">
        <f t="shared" si="322"/>
        <v>交通工具的进步</v>
      </c>
      <c r="D2533" s="21" t="str">
        <f>IFERROR(IF(I2533=1,INDEX( {"chinese","english","math","physics","chemistry","biology","politics","history","geography"},MATCH(C2533,{"语文","英语","数学","物理","化学","生物","政治","历史","地理"},0)),IF(I2533=2,INDEX(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2533,{"单项选择","阅读理解","信息匹配","完形填空","短文填空","单句填空","短文改错","单句改错","句型转换","翻译短语","翻译句子","词汇/短语及固搭","完成句子","听力"},0)),"")), "")</f>
        <v/>
      </c>
      <c r="E2533" s="21" t="str">
        <f t="shared" si="323"/>
        <v>知识点</v>
      </c>
      <c r="F2533" s="21" t="str">
        <f t="shared" si="324"/>
        <v>恰</v>
      </c>
      <c r="G2533" s="21" t="str">
        <f>INDEX( {"body","discipline","area","topic","point"},MATCH(E2533,{"知识体","知识域","知识区","知识主题","知识点"},0))</f>
        <v>point</v>
      </c>
      <c r="H2533" s="21" t="str">
        <f>INDEX( {"super","just","sub","infras"},MATCH(F2533,{"超","恰","亚","次"},0))</f>
        <v>just</v>
      </c>
      <c r="I2533" s="21">
        <f>MATCH(E2533,{"知识体","知识域","知识区","知识主题","知识点"},0)-1</f>
        <v>4</v>
      </c>
      <c r="J2533" s="21">
        <f>MATCH(F2533,{"超","恰","亚","次"},0)-1</f>
        <v>1</v>
      </c>
      <c r="K2533" s="21" t="str">
        <f t="shared" si="325"/>
        <v>历史</v>
      </c>
      <c r="L2533" s="26" t="s">
        <v>3273</v>
      </c>
      <c r="M2533" s="23"/>
      <c r="N2533" s="23"/>
      <c r="O2533" s="24" t="str">
        <f t="shared" si="327"/>
        <v xml:space="preserve">
  - 
    name:  交通工具的进步
    title:  交通工具的进步
    description: 
    koLyro: point
    koLyri:  just
    son: </v>
      </c>
      <c r="P2533" s="27" t="str">
        <f t="shared" si="326"/>
        <v xml:space="preserve">
            - 
              name:  交通工具的进步
              title:  交通工具的进步
              description: 
              koLyro: point
              koLyri:  just
              son: </v>
      </c>
    </row>
    <row r="2534" spans="1:16" ht="15" customHeight="1">
      <c r="A2534" s="20">
        <f t="shared" si="320"/>
        <v>6</v>
      </c>
      <c r="B2534" s="21" t="str">
        <f t="shared" si="321"/>
        <v>知识亚点</v>
      </c>
      <c r="C2534" s="21" t="str">
        <f t="shared" si="322"/>
        <v>铁路的发展</v>
      </c>
      <c r="D2534" s="21" t="str">
        <f>IFERROR(IF(I2534=1,INDEX( {"chinese","english","math","physics","chemistry","biology","politics","history","geography"},MATCH(C2534,{"语文","英语","数学","物理","化学","生物","政治","历史","地理"},0)),IF(I2534=2,INDEX(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2534,{"单项选择","阅读理解","信息匹配","完形填空","短文填空","单句填空","短文改错","单句改错","句型转换","翻译短语","翻译句子","词汇/短语及固搭","完成句子","听力"},0)),"")), "")</f>
        <v/>
      </c>
      <c r="E2534" s="21" t="str">
        <f t="shared" si="323"/>
        <v>知识点</v>
      </c>
      <c r="F2534" s="21" t="str">
        <f t="shared" si="324"/>
        <v>亚</v>
      </c>
      <c r="G2534" s="21" t="str">
        <f>INDEX( {"body","discipline","area","topic","point"},MATCH(E2534,{"知识体","知识域","知识区","知识主题","知识点"},0))</f>
        <v>point</v>
      </c>
      <c r="H2534" s="21" t="str">
        <f>INDEX( {"super","just","sub","infras"},MATCH(F2534,{"超","恰","亚","次"},0))</f>
        <v>sub</v>
      </c>
      <c r="I2534" s="21">
        <f>MATCH(E2534,{"知识体","知识域","知识区","知识主题","知识点"},0)-1</f>
        <v>4</v>
      </c>
      <c r="J2534" s="21">
        <f>MATCH(F2534,{"超","恰","亚","次"},0)-1</f>
        <v>2</v>
      </c>
      <c r="K2534" s="21" t="str">
        <f t="shared" si="325"/>
        <v>历史</v>
      </c>
      <c r="L2534" s="26" t="s">
        <v>3274</v>
      </c>
      <c r="M2534" s="23"/>
      <c r="N2534" s="23"/>
      <c r="O2534" s="24" t="str">
        <f t="shared" si="327"/>
        <v xml:space="preserve">
  - 
    name:  铁路的发展
    title:  铁路的发展
    description: 
    koLyro: point
    koLyri:  sub
    son: </v>
      </c>
      <c r="P2534" s="27" t="str">
        <f t="shared" si="326"/>
        <v xml:space="preserve">
              - 
                name:  铁路的发展
                title:  铁路的发展
                description: 
                koLyro: point
                koLyri:  sub
                son: </v>
      </c>
    </row>
    <row r="2535" spans="1:16" ht="15" customHeight="1">
      <c r="A2535" s="20">
        <f t="shared" si="320"/>
        <v>6</v>
      </c>
      <c r="B2535" s="21" t="str">
        <f t="shared" si="321"/>
        <v>知识亚点</v>
      </c>
      <c r="C2535" s="21" t="str">
        <f t="shared" si="322"/>
        <v>公路的发展</v>
      </c>
      <c r="D2535" s="21" t="str">
        <f>IFERROR(IF(I2535=1,INDEX( {"chinese","english","math","physics","chemistry","biology","politics","history","geography"},MATCH(C2535,{"语文","英语","数学","物理","化学","生物","政治","历史","地理"},0)),IF(I2535=2,INDEX(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2535,{"单项选择","阅读理解","信息匹配","完形填空","短文填空","单句填空","短文改错","单句改错","句型转换","翻译短语","翻译句子","词汇/短语及固搭","完成句子","听力"},0)),"")), "")</f>
        <v/>
      </c>
      <c r="E2535" s="21" t="str">
        <f t="shared" si="323"/>
        <v>知识点</v>
      </c>
      <c r="F2535" s="21" t="str">
        <f t="shared" si="324"/>
        <v>亚</v>
      </c>
      <c r="G2535" s="21" t="str">
        <f>INDEX( {"body","discipline","area","topic","point"},MATCH(E2535,{"知识体","知识域","知识区","知识主题","知识点"},0))</f>
        <v>point</v>
      </c>
      <c r="H2535" s="21" t="str">
        <f>INDEX( {"super","just","sub","infras"},MATCH(F2535,{"超","恰","亚","次"},0))</f>
        <v>sub</v>
      </c>
      <c r="I2535" s="21">
        <f>MATCH(E2535,{"知识体","知识域","知识区","知识主题","知识点"},0)-1</f>
        <v>4</v>
      </c>
      <c r="J2535" s="21">
        <f>MATCH(F2535,{"超","恰","亚","次"},0)-1</f>
        <v>2</v>
      </c>
      <c r="K2535" s="21" t="str">
        <f t="shared" si="325"/>
        <v>历史</v>
      </c>
      <c r="L2535" s="26" t="s">
        <v>3275</v>
      </c>
      <c r="M2535" s="23"/>
      <c r="N2535" s="23"/>
      <c r="O2535" s="24" t="str">
        <f t="shared" si="327"/>
        <v xml:space="preserve">
  - 
    name:  公路的发展
    title:  公路的发展
    description: 
    koLyro: point
    koLyri:  sub
    son: </v>
      </c>
      <c r="P2535" s="27" t="str">
        <f t="shared" si="326"/>
        <v xml:space="preserve">
              - 
                name:  公路的发展
                title:  公路的发展
                description: 
                koLyro: point
                koLyri:  sub
                son: </v>
      </c>
    </row>
    <row r="2536" spans="1:16" ht="15" customHeight="1">
      <c r="A2536" s="20">
        <f t="shared" si="320"/>
        <v>6</v>
      </c>
      <c r="B2536" s="21" t="str">
        <f t="shared" si="321"/>
        <v>知识亚点</v>
      </c>
      <c r="C2536" s="21" t="str">
        <f t="shared" si="322"/>
        <v>水运的发展</v>
      </c>
      <c r="D2536" s="21" t="str">
        <f>IFERROR(IF(I2536=1,INDEX( {"chinese","english","math","physics","chemistry","biology","politics","history","geography"},MATCH(C2536,{"语文","英语","数学","物理","化学","生物","政治","历史","地理"},0)),IF(I2536=2,INDEX(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2536,{"单项选择","阅读理解","信息匹配","完形填空","短文填空","单句填空","短文改错","单句改错","句型转换","翻译短语","翻译句子","词汇/短语及固搭","完成句子","听力"},0)),"")), "")</f>
        <v/>
      </c>
      <c r="E2536" s="21" t="str">
        <f t="shared" si="323"/>
        <v>知识点</v>
      </c>
      <c r="F2536" s="21" t="str">
        <f t="shared" si="324"/>
        <v>亚</v>
      </c>
      <c r="G2536" s="21" t="str">
        <f>INDEX( {"body","discipline","area","topic","point"},MATCH(E2536,{"知识体","知识域","知识区","知识主题","知识点"},0))</f>
        <v>point</v>
      </c>
      <c r="H2536" s="21" t="str">
        <f>INDEX( {"super","just","sub","infras"},MATCH(F2536,{"超","恰","亚","次"},0))</f>
        <v>sub</v>
      </c>
      <c r="I2536" s="21">
        <f>MATCH(E2536,{"知识体","知识域","知识区","知识主题","知识点"},0)-1</f>
        <v>4</v>
      </c>
      <c r="J2536" s="21">
        <f>MATCH(F2536,{"超","恰","亚","次"},0)-1</f>
        <v>2</v>
      </c>
      <c r="K2536" s="21" t="str">
        <f t="shared" si="325"/>
        <v>历史</v>
      </c>
      <c r="L2536" s="26" t="s">
        <v>3276</v>
      </c>
      <c r="M2536" s="23"/>
      <c r="N2536" s="23"/>
      <c r="O2536" s="24" t="str">
        <f t="shared" si="327"/>
        <v xml:space="preserve">
  - 
    name:  水运的发展
    title:  水运的发展
    description: 
    koLyro: point
    koLyri:  sub
    son: </v>
      </c>
      <c r="P2536" s="27" t="str">
        <f t="shared" si="326"/>
        <v xml:space="preserve">
              - 
                name:  水运的发展
                title:  水运的发展
                description: 
                koLyro: point
                koLyri:  sub
                son: </v>
      </c>
    </row>
    <row r="2537" spans="1:16" ht="15" customHeight="1">
      <c r="A2537" s="20">
        <f t="shared" si="320"/>
        <v>6</v>
      </c>
      <c r="B2537" s="21" t="str">
        <f t="shared" si="321"/>
        <v>知识亚点</v>
      </c>
      <c r="C2537" s="21" t="str">
        <f t="shared" si="322"/>
        <v>航空运输的发展</v>
      </c>
      <c r="D2537" s="21" t="str">
        <f>IFERROR(IF(I2537=1,INDEX( {"chinese","english","math","physics","chemistry","biology","politics","history","geography"},MATCH(C2537,{"语文","英语","数学","物理","化学","生物","政治","历史","地理"},0)),IF(I2537=2,INDEX(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2537,{"单项选择","阅读理解","信息匹配","完形填空","短文填空","单句填空","短文改错","单句改错","句型转换","翻译短语","翻译句子","词汇/短语及固搭","完成句子","听力"},0)),"")), "")</f>
        <v/>
      </c>
      <c r="E2537" s="21" t="str">
        <f t="shared" si="323"/>
        <v>知识点</v>
      </c>
      <c r="F2537" s="21" t="str">
        <f t="shared" si="324"/>
        <v>亚</v>
      </c>
      <c r="G2537" s="21" t="str">
        <f>INDEX( {"body","discipline","area","topic","point"},MATCH(E2537,{"知识体","知识域","知识区","知识主题","知识点"},0))</f>
        <v>point</v>
      </c>
      <c r="H2537" s="21" t="str">
        <f>INDEX( {"super","just","sub","infras"},MATCH(F2537,{"超","恰","亚","次"},0))</f>
        <v>sub</v>
      </c>
      <c r="I2537" s="21">
        <f>MATCH(E2537,{"知识体","知识域","知识区","知识主题","知识点"},0)-1</f>
        <v>4</v>
      </c>
      <c r="J2537" s="21">
        <f>MATCH(F2537,{"超","恰","亚","次"},0)-1</f>
        <v>2</v>
      </c>
      <c r="K2537" s="21" t="str">
        <f t="shared" si="325"/>
        <v>历史</v>
      </c>
      <c r="L2537" s="26" t="s">
        <v>3277</v>
      </c>
      <c r="M2537" s="23"/>
      <c r="N2537" s="23"/>
      <c r="O2537" s="24" t="str">
        <f t="shared" si="327"/>
        <v xml:space="preserve">
  - 
    name:  航空运输的发展
    title:  航空运输的发展
    description: 
    koLyro: point
    koLyri:  sub
    son: </v>
      </c>
      <c r="P2537" s="27" t="str">
        <f t="shared" si="326"/>
        <v xml:space="preserve">
              - 
                name:  航空运输的发展
                title:  航空运输的发展
                description: 
                koLyro: point
                koLyri:  sub
                son: </v>
      </c>
    </row>
    <row r="2538" spans="1:16" ht="15" customHeight="1">
      <c r="A2538" s="20">
        <f t="shared" si="320"/>
        <v>5</v>
      </c>
      <c r="B2538" s="21" t="str">
        <f t="shared" si="321"/>
        <v>知识点</v>
      </c>
      <c r="C2538" s="21" t="str">
        <f t="shared" si="322"/>
        <v>通讯工具的变迁</v>
      </c>
      <c r="D2538" s="21" t="str">
        <f>IFERROR(IF(I2538=1,INDEX( {"chinese","english","math","physics","chemistry","biology","politics","history","geography"},MATCH(C2538,{"语文","英语","数学","物理","化学","生物","政治","历史","地理"},0)),IF(I2538=2,INDEX(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2538,{"单项选择","阅读理解","信息匹配","完形填空","短文填空","单句填空","短文改错","单句改错","句型转换","翻译短语","翻译句子","词汇/短语及固搭","完成句子","听力"},0)),"")), "")</f>
        <v/>
      </c>
      <c r="E2538" s="21" t="str">
        <f t="shared" si="323"/>
        <v>知识点</v>
      </c>
      <c r="F2538" s="21" t="str">
        <f t="shared" si="324"/>
        <v>恰</v>
      </c>
      <c r="G2538" s="21" t="str">
        <f>INDEX( {"body","discipline","area","topic","point"},MATCH(E2538,{"知识体","知识域","知识区","知识主题","知识点"},0))</f>
        <v>point</v>
      </c>
      <c r="H2538" s="21" t="str">
        <f>INDEX( {"super","just","sub","infras"},MATCH(F2538,{"超","恰","亚","次"},0))</f>
        <v>just</v>
      </c>
      <c r="I2538" s="21">
        <f>MATCH(E2538,{"知识体","知识域","知识区","知识主题","知识点"},0)-1</f>
        <v>4</v>
      </c>
      <c r="J2538" s="21">
        <f>MATCH(F2538,{"超","恰","亚","次"},0)-1</f>
        <v>1</v>
      </c>
      <c r="K2538" s="21" t="str">
        <f t="shared" si="325"/>
        <v>历史</v>
      </c>
      <c r="L2538" s="26" t="s">
        <v>3278</v>
      </c>
      <c r="M2538" s="23"/>
      <c r="N2538" s="23"/>
      <c r="O2538" s="24" t="str">
        <f t="shared" si="327"/>
        <v xml:space="preserve">
  - 
    name:  通讯工具的变迁
    title:  通讯工具的变迁
    description: 
    koLyro: point
    koLyri:  just
    son: </v>
      </c>
      <c r="P2538" s="27" t="str">
        <f t="shared" si="326"/>
        <v xml:space="preserve">
            - 
              name:  通讯工具的变迁
              title:  通讯工具的变迁
              description: 
              koLyro: point
              koLyri:  just
              son: </v>
      </c>
    </row>
    <row r="2539" spans="1:16" ht="15" customHeight="1">
      <c r="A2539" s="20">
        <f t="shared" si="320"/>
        <v>6</v>
      </c>
      <c r="B2539" s="21" t="str">
        <f t="shared" si="321"/>
        <v>知识亚点</v>
      </c>
      <c r="C2539" s="21" t="str">
        <f t="shared" si="322"/>
        <v>电报</v>
      </c>
      <c r="D2539" s="21" t="str">
        <f>IFERROR(IF(I2539=1,INDEX( {"chinese","english","math","physics","chemistry","biology","politics","history","geography"},MATCH(C2539,{"语文","英语","数学","物理","化学","生物","政治","历史","地理"},0)),IF(I2539=2,INDEX(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2539,{"单项选择","阅读理解","信息匹配","完形填空","短文填空","单句填空","短文改错","单句改错","句型转换","翻译短语","翻译句子","词汇/短语及固搭","完成句子","听力"},0)),"")), "")</f>
        <v/>
      </c>
      <c r="E2539" s="21" t="str">
        <f t="shared" si="323"/>
        <v>知识点</v>
      </c>
      <c r="F2539" s="21" t="str">
        <f t="shared" si="324"/>
        <v>亚</v>
      </c>
      <c r="G2539" s="21" t="str">
        <f>INDEX( {"body","discipline","area","topic","point"},MATCH(E2539,{"知识体","知识域","知识区","知识主题","知识点"},0))</f>
        <v>point</v>
      </c>
      <c r="H2539" s="21" t="str">
        <f>INDEX( {"super","just","sub","infras"},MATCH(F2539,{"超","恰","亚","次"},0))</f>
        <v>sub</v>
      </c>
      <c r="I2539" s="21">
        <f>MATCH(E2539,{"知识体","知识域","知识区","知识主题","知识点"},0)-1</f>
        <v>4</v>
      </c>
      <c r="J2539" s="21">
        <f>MATCH(F2539,{"超","恰","亚","次"},0)-1</f>
        <v>2</v>
      </c>
      <c r="K2539" s="21" t="str">
        <f t="shared" si="325"/>
        <v>历史</v>
      </c>
      <c r="L2539" s="26" t="s">
        <v>3279</v>
      </c>
      <c r="M2539" s="23"/>
      <c r="N2539" s="23"/>
      <c r="O2539" s="24" t="str">
        <f t="shared" si="327"/>
        <v xml:space="preserve">
  - 
    name:  电报
    title:  电报
    description: 
    koLyro: point
    koLyri:  sub
    son: </v>
      </c>
      <c r="P2539" s="27" t="str">
        <f t="shared" si="326"/>
        <v xml:space="preserve">
              - 
                name:  电报
                title:  电报
                description: 
                koLyro: point
                koLyri:  sub
                son: </v>
      </c>
    </row>
    <row r="2540" spans="1:16" ht="15" customHeight="1">
      <c r="A2540" s="20">
        <f t="shared" si="320"/>
        <v>6</v>
      </c>
      <c r="B2540" s="21" t="str">
        <f t="shared" si="321"/>
        <v>知识亚点</v>
      </c>
      <c r="C2540" s="21" t="str">
        <f t="shared" si="322"/>
        <v>电话</v>
      </c>
      <c r="D2540" s="21" t="str">
        <f>IFERROR(IF(I2540=1,INDEX( {"chinese","english","math","physics","chemistry","biology","politics","history","geography"},MATCH(C2540,{"语文","英语","数学","物理","化学","生物","政治","历史","地理"},0)),IF(I2540=2,INDEX(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2540,{"单项选择","阅读理解","信息匹配","完形填空","短文填空","单句填空","短文改错","单句改错","句型转换","翻译短语","翻译句子","词汇/短语及固搭","完成句子","听力"},0)),"")), "")</f>
        <v/>
      </c>
      <c r="E2540" s="21" t="str">
        <f t="shared" si="323"/>
        <v>知识点</v>
      </c>
      <c r="F2540" s="21" t="str">
        <f t="shared" si="324"/>
        <v>亚</v>
      </c>
      <c r="G2540" s="21" t="str">
        <f>INDEX( {"body","discipline","area","topic","point"},MATCH(E2540,{"知识体","知识域","知识区","知识主题","知识点"},0))</f>
        <v>point</v>
      </c>
      <c r="H2540" s="21" t="str">
        <f>INDEX( {"super","just","sub","infras"},MATCH(F2540,{"超","恰","亚","次"},0))</f>
        <v>sub</v>
      </c>
      <c r="I2540" s="21">
        <f>MATCH(E2540,{"知识体","知识域","知识区","知识主题","知识点"},0)-1</f>
        <v>4</v>
      </c>
      <c r="J2540" s="21">
        <f>MATCH(F2540,{"超","恰","亚","次"},0)-1</f>
        <v>2</v>
      </c>
      <c r="K2540" s="21" t="str">
        <f t="shared" si="325"/>
        <v>历史</v>
      </c>
      <c r="L2540" s="26" t="s">
        <v>3280</v>
      </c>
      <c r="M2540" s="23"/>
      <c r="N2540" s="23"/>
      <c r="O2540" s="24" t="str">
        <f t="shared" si="327"/>
        <v xml:space="preserve">
  - 
    name:  电话
    title:  电话
    description: 
    koLyro: point
    koLyri:  sub
    son: </v>
      </c>
      <c r="P2540" s="27" t="str">
        <f t="shared" si="326"/>
        <v xml:space="preserve">
              - 
                name:  电话
                title:  电话
                description: 
                koLyro: point
                koLyri:  sub
                son: </v>
      </c>
    </row>
    <row r="2541" spans="1:16" ht="15" customHeight="1">
      <c r="A2541" s="20">
        <f t="shared" si="320"/>
        <v>4</v>
      </c>
      <c r="B2541" s="21" t="str">
        <f t="shared" si="321"/>
        <v>知识主题</v>
      </c>
      <c r="C2541" s="21" t="str">
        <f t="shared" si="322"/>
        <v>17 大众传媒的变迁</v>
      </c>
      <c r="D2541" s="21" t="str">
        <f>IFERROR(IF(I2541=1,INDEX( {"chinese","english","math","physics","chemistry","biology","politics","history","geography"},MATCH(C2541,{"语文","英语","数学","物理","化学","生物","政治","历史","地理"},0)),IF(I2541=2,INDEX(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2541,{"单项选择","阅读理解","信息匹配","完形填空","短文填空","单句填空","短文改错","单句改错","句型转换","翻译短语","翻译句子","词汇/短语及固搭","完成句子","听力"},0)),"")), "")</f>
        <v/>
      </c>
      <c r="E2541" s="21" t="str">
        <f t="shared" si="323"/>
        <v>知识主题</v>
      </c>
      <c r="F2541" s="21" t="str">
        <f t="shared" si="324"/>
        <v>恰</v>
      </c>
      <c r="G2541" s="21" t="str">
        <f>INDEX( {"body","discipline","area","topic","point"},MATCH(E2541,{"知识体","知识域","知识区","知识主题","知识点"},0))</f>
        <v>topic</v>
      </c>
      <c r="H2541" s="21" t="str">
        <f>INDEX( {"super","just","sub","infras"},MATCH(F2541,{"超","恰","亚","次"},0))</f>
        <v>just</v>
      </c>
      <c r="I2541" s="21">
        <f>MATCH(E2541,{"知识体","知识域","知识区","知识主题","知识点"},0)-1</f>
        <v>3</v>
      </c>
      <c r="J2541" s="21">
        <f>MATCH(F2541,{"超","恰","亚","次"},0)-1</f>
        <v>1</v>
      </c>
      <c r="K2541" s="21" t="str">
        <f t="shared" si="325"/>
        <v>历史</v>
      </c>
      <c r="L2541" s="26" t="s">
        <v>3281</v>
      </c>
      <c r="M2541" s="23"/>
      <c r="N2541" s="23"/>
      <c r="O2541" s="24" t="str">
        <f t="shared" si="327"/>
        <v xml:space="preserve">
  - 
    name:  17 大众传媒的变迁
    title:  17 大众传媒的变迁
    description: 
    koLyro: topic
    koLyri:  just
    son: </v>
      </c>
      <c r="P2541" s="27" t="str">
        <f t="shared" si="326"/>
        <v xml:space="preserve">
          - 
            name:  17 大众传媒的变迁
            title:  17 大众传媒的变迁
            description: 
            koLyro: topic
            koLyri:  just
            son: </v>
      </c>
    </row>
    <row r="2542" spans="1:16" ht="15" customHeight="1">
      <c r="A2542" s="20">
        <f t="shared" si="320"/>
        <v>5</v>
      </c>
      <c r="B2542" s="21" t="str">
        <f t="shared" si="321"/>
        <v>知识点</v>
      </c>
      <c r="C2542" s="21" t="str">
        <f t="shared" si="322"/>
        <v>报刊业的发展</v>
      </c>
      <c r="D2542" s="21" t="str">
        <f>IFERROR(IF(I2542=1,INDEX( {"chinese","english","math","physics","chemistry","biology","politics","history","geography"},MATCH(C2542,{"语文","英语","数学","物理","化学","生物","政治","历史","地理"},0)),IF(I2542=2,INDEX(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2542,{"单项选择","阅读理解","信息匹配","完形填空","短文填空","单句填空","短文改错","单句改错","句型转换","翻译短语","翻译句子","词汇/短语及固搭","完成句子","听力"},0)),"")), "")</f>
        <v/>
      </c>
      <c r="E2542" s="21" t="str">
        <f t="shared" si="323"/>
        <v>知识点</v>
      </c>
      <c r="F2542" s="21" t="str">
        <f t="shared" si="324"/>
        <v>恰</v>
      </c>
      <c r="G2542" s="21" t="str">
        <f>INDEX( {"body","discipline","area","topic","point"},MATCH(E2542,{"知识体","知识域","知识区","知识主题","知识点"},0))</f>
        <v>point</v>
      </c>
      <c r="H2542" s="21" t="str">
        <f>INDEX( {"super","just","sub","infras"},MATCH(F2542,{"超","恰","亚","次"},0))</f>
        <v>just</v>
      </c>
      <c r="I2542" s="21">
        <f>MATCH(E2542,{"知识体","知识域","知识区","知识主题","知识点"},0)-1</f>
        <v>4</v>
      </c>
      <c r="J2542" s="21">
        <f>MATCH(F2542,{"超","恰","亚","次"},0)-1</f>
        <v>1</v>
      </c>
      <c r="K2542" s="21" t="str">
        <f t="shared" si="325"/>
        <v>历史</v>
      </c>
      <c r="L2542" s="26" t="s">
        <v>3282</v>
      </c>
      <c r="M2542" s="23"/>
      <c r="N2542" s="23"/>
      <c r="O2542" s="24" t="str">
        <f t="shared" si="327"/>
        <v xml:space="preserve">
  - 
    name:  报刊业的发展
    title:  报刊业的发展
    description: 
    koLyro: point
    koLyri:  just
    son: </v>
      </c>
      <c r="P2542" s="27" t="str">
        <f t="shared" si="326"/>
        <v xml:space="preserve">
            - 
              name:  报刊业的发展
              title:  报刊业的发展
              description: 
              koLyro: point
              koLyri:  just
              son: </v>
      </c>
    </row>
    <row r="2543" spans="1:16" ht="15" customHeight="1">
      <c r="A2543" s="20">
        <f t="shared" si="320"/>
        <v>5</v>
      </c>
      <c r="B2543" s="21" t="str">
        <f t="shared" si="321"/>
        <v>知识点</v>
      </c>
      <c r="C2543" s="21" t="str">
        <f t="shared" si="322"/>
        <v>影视事业的发展</v>
      </c>
      <c r="D2543" s="21" t="str">
        <f>IFERROR(IF(I2543=1,INDEX( {"chinese","english","math","physics","chemistry","biology","politics","history","geography"},MATCH(C2543,{"语文","英语","数学","物理","化学","生物","政治","历史","地理"},0)),IF(I2543=2,INDEX(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2543,{"单项选择","阅读理解","信息匹配","完形填空","短文填空","单句填空","短文改错","单句改错","句型转换","翻译短语","翻译句子","词汇/短语及固搭","完成句子","听力"},0)),"")), "")</f>
        <v/>
      </c>
      <c r="E2543" s="21" t="str">
        <f t="shared" si="323"/>
        <v>知识点</v>
      </c>
      <c r="F2543" s="21" t="str">
        <f t="shared" si="324"/>
        <v>恰</v>
      </c>
      <c r="G2543" s="21" t="str">
        <f>INDEX( {"body","discipline","area","topic","point"},MATCH(E2543,{"知识体","知识域","知识区","知识主题","知识点"},0))</f>
        <v>point</v>
      </c>
      <c r="H2543" s="21" t="str">
        <f>INDEX( {"super","just","sub","infras"},MATCH(F2543,{"超","恰","亚","次"},0))</f>
        <v>just</v>
      </c>
      <c r="I2543" s="21">
        <f>MATCH(E2543,{"知识体","知识域","知识区","知识主题","知识点"},0)-1</f>
        <v>4</v>
      </c>
      <c r="J2543" s="21">
        <f>MATCH(F2543,{"超","恰","亚","次"},0)-1</f>
        <v>1</v>
      </c>
      <c r="K2543" s="21" t="str">
        <f t="shared" si="325"/>
        <v>历史</v>
      </c>
      <c r="L2543" s="26" t="s">
        <v>3283</v>
      </c>
      <c r="M2543" s="23"/>
      <c r="N2543" s="23"/>
      <c r="O2543" s="24" t="str">
        <f t="shared" si="327"/>
        <v xml:space="preserve">
  - 
    name:  影视事业的发展
    title:  影视事业的发展
    description: 
    koLyro: point
    koLyri:  just
    son: </v>
      </c>
      <c r="P2543" s="27" t="str">
        <f t="shared" si="326"/>
        <v xml:space="preserve">
            - 
              name:  影视事业的发展
              title:  影视事业的发展
              description: 
              koLyro: point
              koLyri:  just
              son: </v>
      </c>
    </row>
    <row r="2544" spans="1:16" ht="15" customHeight="1">
      <c r="A2544" s="20">
        <f t="shared" si="320"/>
        <v>6</v>
      </c>
      <c r="B2544" s="21" t="str">
        <f t="shared" si="321"/>
        <v>知识亚点</v>
      </c>
      <c r="C2544" s="21" t="str">
        <f t="shared" si="322"/>
        <v>电影业的发展</v>
      </c>
      <c r="D2544" s="21" t="str">
        <f>IFERROR(IF(I2544=1,INDEX( {"chinese","english","math","physics","chemistry","biology","politics","history","geography"},MATCH(C2544,{"语文","英语","数学","物理","化学","生物","政治","历史","地理"},0)),IF(I2544=2,INDEX(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2544,{"单项选择","阅读理解","信息匹配","完形填空","短文填空","单句填空","短文改错","单句改错","句型转换","翻译短语","翻译句子","词汇/短语及固搭","完成句子","听力"},0)),"")), "")</f>
        <v/>
      </c>
      <c r="E2544" s="21" t="str">
        <f t="shared" si="323"/>
        <v>知识点</v>
      </c>
      <c r="F2544" s="21" t="str">
        <f t="shared" si="324"/>
        <v>亚</v>
      </c>
      <c r="G2544" s="21" t="str">
        <f>INDEX( {"body","discipline","area","topic","point"},MATCH(E2544,{"知识体","知识域","知识区","知识主题","知识点"},0))</f>
        <v>point</v>
      </c>
      <c r="H2544" s="21" t="str">
        <f>INDEX( {"super","just","sub","infras"},MATCH(F2544,{"超","恰","亚","次"},0))</f>
        <v>sub</v>
      </c>
      <c r="I2544" s="21">
        <f>MATCH(E2544,{"知识体","知识域","知识区","知识主题","知识点"},0)-1</f>
        <v>4</v>
      </c>
      <c r="J2544" s="21">
        <f>MATCH(F2544,{"超","恰","亚","次"},0)-1</f>
        <v>2</v>
      </c>
      <c r="K2544" s="21" t="str">
        <f t="shared" si="325"/>
        <v>历史</v>
      </c>
      <c r="L2544" s="26" t="s">
        <v>3284</v>
      </c>
      <c r="M2544" s="23"/>
      <c r="N2544" s="23"/>
      <c r="O2544" s="24" t="str">
        <f t="shared" si="327"/>
        <v xml:space="preserve">
  - 
    name:  电影业的发展
    title:  电影业的发展
    description: 
    koLyro: point
    koLyri:  sub
    son: </v>
      </c>
      <c r="P2544" s="27" t="str">
        <f t="shared" si="326"/>
        <v xml:space="preserve">
              - 
                name:  电影业的发展
                title:  电影业的发展
                description: 
                koLyro: point
                koLyri:  sub
                son: </v>
      </c>
    </row>
    <row r="2545" spans="1:16" ht="15" customHeight="1">
      <c r="A2545" s="20">
        <f t="shared" si="320"/>
        <v>6</v>
      </c>
      <c r="B2545" s="21" t="str">
        <f t="shared" si="321"/>
        <v>知识亚点</v>
      </c>
      <c r="C2545" s="21" t="str">
        <f t="shared" si="322"/>
        <v>电视业的诞生</v>
      </c>
      <c r="D2545" s="21" t="str">
        <f>IFERROR(IF(I2545=1,INDEX( {"chinese","english","math","physics","chemistry","biology","politics","history","geography"},MATCH(C2545,{"语文","英语","数学","物理","化学","生物","政治","历史","地理"},0)),IF(I2545=2,INDEX(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2545,{"单项选择","阅读理解","信息匹配","完形填空","短文填空","单句填空","短文改错","单句改错","句型转换","翻译短语","翻译句子","词汇/短语及固搭","完成句子","听力"},0)),"")), "")</f>
        <v/>
      </c>
      <c r="E2545" s="21" t="str">
        <f t="shared" si="323"/>
        <v>知识点</v>
      </c>
      <c r="F2545" s="21" t="str">
        <f t="shared" si="324"/>
        <v>亚</v>
      </c>
      <c r="G2545" s="21" t="str">
        <f>INDEX( {"body","discipline","area","topic","point"},MATCH(E2545,{"知识体","知识域","知识区","知识主题","知识点"},0))</f>
        <v>point</v>
      </c>
      <c r="H2545" s="21" t="str">
        <f>INDEX( {"super","just","sub","infras"},MATCH(F2545,{"超","恰","亚","次"},0))</f>
        <v>sub</v>
      </c>
      <c r="I2545" s="21">
        <f>MATCH(E2545,{"知识体","知识域","知识区","知识主题","知识点"},0)-1</f>
        <v>4</v>
      </c>
      <c r="J2545" s="21">
        <f>MATCH(F2545,{"超","恰","亚","次"},0)-1</f>
        <v>2</v>
      </c>
      <c r="K2545" s="21" t="str">
        <f t="shared" si="325"/>
        <v>历史</v>
      </c>
      <c r="L2545" s="26" t="s">
        <v>3285</v>
      </c>
      <c r="M2545" s="23"/>
      <c r="N2545" s="23"/>
      <c r="O2545" s="24" t="str">
        <f t="shared" si="327"/>
        <v xml:space="preserve">
  - 
    name:  电视业的诞生
    title:  电视业的诞生
    description: 
    koLyro: point
    koLyri:  sub
    son: </v>
      </c>
      <c r="P2545" s="27" t="str">
        <f t="shared" si="326"/>
        <v xml:space="preserve">
              - 
                name:  电视业的诞生
                title:  电视业的诞生
                description: 
                koLyro: point
                koLyri:  sub
                son: </v>
      </c>
    </row>
    <row r="2546" spans="1:16" ht="15" customHeight="1">
      <c r="A2546" s="20">
        <f t="shared" si="320"/>
        <v>5</v>
      </c>
      <c r="B2546" s="21" t="str">
        <f t="shared" si="321"/>
        <v>知识点</v>
      </c>
      <c r="C2546" s="21" t="str">
        <f t="shared" si="322"/>
        <v>互联网的兴起</v>
      </c>
      <c r="D2546" s="21" t="str">
        <f>IFERROR(IF(I2546=1,INDEX( {"chinese","english","math","physics","chemistry","biology","politics","history","geography"},MATCH(C2546,{"语文","英语","数学","物理","化学","生物","政治","历史","地理"},0)),IF(I2546=2,INDEX(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2546,{"单项选择","阅读理解","信息匹配","完形填空","短文填空","单句填空","短文改错","单句改错","句型转换","翻译短语","翻译句子","词汇/短语及固搭","完成句子","听力"},0)),"")), "")</f>
        <v/>
      </c>
      <c r="E2546" s="21" t="str">
        <f t="shared" si="323"/>
        <v>知识点</v>
      </c>
      <c r="F2546" s="21" t="str">
        <f t="shared" si="324"/>
        <v>恰</v>
      </c>
      <c r="G2546" s="21" t="str">
        <f>INDEX( {"body","discipline","area","topic","point"},MATCH(E2546,{"知识体","知识域","知识区","知识主题","知识点"},0))</f>
        <v>point</v>
      </c>
      <c r="H2546" s="21" t="str">
        <f>INDEX( {"super","just","sub","infras"},MATCH(F2546,{"超","恰","亚","次"},0))</f>
        <v>just</v>
      </c>
      <c r="I2546" s="21">
        <f>MATCH(E2546,{"知识体","知识域","知识区","知识主题","知识点"},0)-1</f>
        <v>4</v>
      </c>
      <c r="J2546" s="21">
        <f>MATCH(F2546,{"超","恰","亚","次"},0)-1</f>
        <v>1</v>
      </c>
      <c r="K2546" s="21" t="str">
        <f t="shared" si="325"/>
        <v>历史</v>
      </c>
      <c r="L2546" s="26" t="s">
        <v>3286</v>
      </c>
      <c r="M2546" s="23"/>
      <c r="N2546" s="23"/>
      <c r="O2546" s="24" t="str">
        <f t="shared" si="327"/>
        <v xml:space="preserve">
  - 
    name:  互联网的兴起
    title:  互联网的兴起
    description: 
    koLyro: point
    koLyri:  just
    son: </v>
      </c>
      <c r="P2546" s="27" t="str">
        <f t="shared" si="326"/>
        <v xml:space="preserve">
            - 
              name:  互联网的兴起
              title:  互联网的兴起
              description: 
              koLyro: point
              koLyri:  just
              son: </v>
      </c>
    </row>
    <row r="2547" spans="1:16" ht="15" customHeight="1">
      <c r="A2547" s="20">
        <f t="shared" si="320"/>
        <v>6</v>
      </c>
      <c r="B2547" s="21" t="str">
        <f t="shared" si="321"/>
        <v>知识亚点</v>
      </c>
      <c r="C2547" s="21" t="str">
        <f t="shared" si="322"/>
        <v>对互联网的认识</v>
      </c>
      <c r="D2547" s="21" t="str">
        <f>IFERROR(IF(I2547=1,INDEX( {"chinese","english","math","physics","chemistry","biology","politics","history","geography"},MATCH(C2547,{"语文","英语","数学","物理","化学","生物","政治","历史","地理"},0)),IF(I2547=2,INDEX(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2547,{"单项选择","阅读理解","信息匹配","完形填空","短文填空","单句填空","短文改错","单句改错","句型转换","翻译短语","翻译句子","词汇/短语及固搭","完成句子","听力"},0)),"")), "")</f>
        <v/>
      </c>
      <c r="E2547" s="21" t="str">
        <f t="shared" si="323"/>
        <v>知识点</v>
      </c>
      <c r="F2547" s="21" t="str">
        <f t="shared" si="324"/>
        <v>亚</v>
      </c>
      <c r="G2547" s="21" t="str">
        <f>INDEX( {"body","discipline","area","topic","point"},MATCH(E2547,{"知识体","知识域","知识区","知识主题","知识点"},0))</f>
        <v>point</v>
      </c>
      <c r="H2547" s="21" t="str">
        <f>INDEX( {"super","just","sub","infras"},MATCH(F2547,{"超","恰","亚","次"},0))</f>
        <v>sub</v>
      </c>
      <c r="I2547" s="21">
        <f>MATCH(E2547,{"知识体","知识域","知识区","知识主题","知识点"},0)-1</f>
        <v>4</v>
      </c>
      <c r="J2547" s="21">
        <f>MATCH(F2547,{"超","恰","亚","次"},0)-1</f>
        <v>2</v>
      </c>
      <c r="K2547" s="21" t="str">
        <f t="shared" si="325"/>
        <v>历史</v>
      </c>
      <c r="L2547" s="26" t="s">
        <v>3287</v>
      </c>
      <c r="M2547" s="23"/>
      <c r="N2547" s="23"/>
      <c r="O2547" s="24" t="str">
        <f t="shared" si="327"/>
        <v xml:space="preserve">
  - 
    name:  对互联网的认识
    title:  对互联网的认识
    description: 
    koLyro: point
    koLyri:  sub
    son: </v>
      </c>
      <c r="P2547" s="27" t="str">
        <f t="shared" si="326"/>
        <v xml:space="preserve">
              - 
                name:  对互联网的认识
                title:  对互联网的认识
                description: 
                koLyro: point
                koLyri:  sub
                son: </v>
      </c>
    </row>
    <row r="2548" spans="1:16" ht="15" customHeight="1">
      <c r="A2548" s="20">
        <f t="shared" si="320"/>
        <v>3</v>
      </c>
      <c r="B2548" s="21" t="str">
        <f t="shared" si="321"/>
        <v>知识超主题</v>
      </c>
      <c r="C2548" s="21" t="str">
        <f t="shared" si="322"/>
        <v>六 世界资本主义经济政策的调整</v>
      </c>
      <c r="D2548" s="21" t="str">
        <f>IFERROR(IF(I2548=1,INDEX( {"chinese","english","math","physics","chemistry","biology","politics","history","geography"},MATCH(C2548,{"语文","英语","数学","物理","化学","生物","政治","历史","地理"},0)),IF(I2548=2,INDEX(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2548,{"单项选择","阅读理解","信息匹配","完形填空","短文填空","单句填空","短文改错","单句改错","句型转换","翻译短语","翻译句子","词汇/短语及固搭","完成句子","听力"},0)),"")), "")</f>
        <v/>
      </c>
      <c r="E2548" s="21" t="str">
        <f t="shared" si="323"/>
        <v>知识主题</v>
      </c>
      <c r="F2548" s="21" t="str">
        <f t="shared" si="324"/>
        <v>超</v>
      </c>
      <c r="G2548" s="21" t="str">
        <f>INDEX( {"body","discipline","area","topic","point"},MATCH(E2548,{"知识体","知识域","知识区","知识主题","知识点"},0))</f>
        <v>topic</v>
      </c>
      <c r="H2548" s="21" t="str">
        <f>INDEX( {"super","just","sub","infras"},MATCH(F2548,{"超","恰","亚","次"},0))</f>
        <v>super</v>
      </c>
      <c r="I2548" s="21">
        <f>MATCH(E2548,{"知识体","知识域","知识区","知识主题","知识点"},0)-1</f>
        <v>3</v>
      </c>
      <c r="J2548" s="21">
        <f>MATCH(F2548,{"超","恰","亚","次"},0)-1</f>
        <v>0</v>
      </c>
      <c r="K2548" s="21" t="str">
        <f t="shared" si="325"/>
        <v>历史</v>
      </c>
      <c r="L2548" s="26" t="s">
        <v>5380</v>
      </c>
      <c r="M2548" s="23"/>
      <c r="N2548" s="23"/>
      <c r="O2548" s="24" t="str">
        <f t="shared" si="327"/>
        <v xml:space="preserve">
  - 
    name:  六 世界资本主义经济政策的调整
    title:  六 世界资本主义经济政策的调整
    description: 
    koLyro: topic
    koLyri:  super
    son: </v>
      </c>
      <c r="P2548" s="27" t="str">
        <f t="shared" si="326"/>
        <v xml:space="preserve">
        - 
          name:  六 世界资本主义经济政策的调整
          title:  六 世界资本主义经济政策的调整
          description: 
          koLyro: topic
          koLyri:  super
          son: </v>
      </c>
    </row>
    <row r="2549" spans="1:16" ht="15" customHeight="1">
      <c r="A2549" s="20">
        <f t="shared" si="320"/>
        <v>4</v>
      </c>
      <c r="B2549" s="21" t="str">
        <f t="shared" si="321"/>
        <v>知识主题</v>
      </c>
      <c r="C2549" s="21" t="str">
        <f t="shared" si="322"/>
        <v>18 空前严重的资本主义世界经济危机</v>
      </c>
      <c r="D2549" s="21" t="str">
        <f>IFERROR(IF(I2549=1,INDEX( {"chinese","english","math","physics","chemistry","biology","politics","history","geography"},MATCH(C2549,{"语文","英语","数学","物理","化学","生物","政治","历史","地理"},0)),IF(I2549=2,INDEX(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2549,{"单项选择","阅读理解","信息匹配","完形填空","短文填空","单句填空","短文改错","单句改错","句型转换","翻译短语","翻译句子","词汇/短语及固搭","完成句子","听力"},0)),"")), "")</f>
        <v/>
      </c>
      <c r="E2549" s="21" t="str">
        <f t="shared" si="323"/>
        <v>知识主题</v>
      </c>
      <c r="F2549" s="21" t="str">
        <f t="shared" si="324"/>
        <v>恰</v>
      </c>
      <c r="G2549" s="21" t="str">
        <f>INDEX( {"body","discipline","area","topic","point"},MATCH(E2549,{"知识体","知识域","知识区","知识主题","知识点"},0))</f>
        <v>topic</v>
      </c>
      <c r="H2549" s="21" t="str">
        <f>INDEX( {"super","just","sub","infras"},MATCH(F2549,{"超","恰","亚","次"},0))</f>
        <v>just</v>
      </c>
      <c r="I2549" s="21">
        <f>MATCH(E2549,{"知识体","知识域","知识区","知识主题","知识点"},0)-1</f>
        <v>3</v>
      </c>
      <c r="J2549" s="21">
        <f>MATCH(F2549,{"超","恰","亚","次"},0)-1</f>
        <v>1</v>
      </c>
      <c r="K2549" s="21" t="str">
        <f t="shared" si="325"/>
        <v>历史</v>
      </c>
      <c r="L2549" s="26" t="s">
        <v>3288</v>
      </c>
      <c r="M2549" s="23"/>
      <c r="N2549" s="23"/>
      <c r="O2549" s="24" t="str">
        <f t="shared" si="327"/>
        <v xml:space="preserve">
  - 
    name:  18 空前严重的资本主义世界经济危机
    title:  18 空前严重的资本主义世界经济危机
    description: 
    koLyro: topic
    koLyri:  just
    son: </v>
      </c>
      <c r="P2549" s="27" t="str">
        <f t="shared" si="326"/>
        <v xml:space="preserve">
          - 
            name:  18 空前严重的资本主义世界经济危机
            title:  18 空前严重的资本主义世界经济危机
            description: 
            koLyro: topic
            koLyri:  just
            son: </v>
      </c>
    </row>
    <row r="2550" spans="1:16" ht="15" customHeight="1">
      <c r="A2550" s="20">
        <f t="shared" si="320"/>
        <v>5</v>
      </c>
      <c r="B2550" s="21" t="str">
        <f t="shared" si="321"/>
        <v>知识点</v>
      </c>
      <c r="C2550" s="21" t="str">
        <f t="shared" si="322"/>
        <v>经济大危机的爆发</v>
      </c>
      <c r="D2550" s="21" t="str">
        <f>IFERROR(IF(I2550=1,INDEX( {"chinese","english","math","physics","chemistry","biology","politics","history","geography"},MATCH(C2550,{"语文","英语","数学","物理","化学","生物","政治","历史","地理"},0)),IF(I2550=2,INDEX(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2550,{"单项选择","阅读理解","信息匹配","完形填空","短文填空","单句填空","短文改错","单句改错","句型转换","翻译短语","翻译句子","词汇/短语及固搭","完成句子","听力"},0)),"")), "")</f>
        <v/>
      </c>
      <c r="E2550" s="21" t="str">
        <f t="shared" si="323"/>
        <v>知识点</v>
      </c>
      <c r="F2550" s="21" t="str">
        <f t="shared" si="324"/>
        <v>恰</v>
      </c>
      <c r="G2550" s="21" t="str">
        <f>INDEX( {"body","discipline","area","topic","point"},MATCH(E2550,{"知识体","知识域","知识区","知识主题","知识点"},0))</f>
        <v>point</v>
      </c>
      <c r="H2550" s="21" t="str">
        <f>INDEX( {"super","just","sub","infras"},MATCH(F2550,{"超","恰","亚","次"},0))</f>
        <v>just</v>
      </c>
      <c r="I2550" s="21">
        <f>MATCH(E2550,{"知识体","知识域","知识区","知识主题","知识点"},0)-1</f>
        <v>4</v>
      </c>
      <c r="J2550" s="21">
        <f>MATCH(F2550,{"超","恰","亚","次"},0)-1</f>
        <v>1</v>
      </c>
      <c r="K2550" s="21" t="str">
        <f t="shared" si="325"/>
        <v>历史</v>
      </c>
      <c r="L2550" s="26" t="s">
        <v>3289</v>
      </c>
      <c r="M2550" s="23"/>
      <c r="N2550" s="23"/>
      <c r="O2550" s="24" t="str">
        <f t="shared" si="327"/>
        <v xml:space="preserve">
  - 
    name:  经济大危机的爆发
    title:  经济大危机的爆发
    description: 
    koLyro: point
    koLyri:  just
    son: </v>
      </c>
      <c r="P2550" s="27" t="str">
        <f t="shared" si="326"/>
        <v xml:space="preserve">
            - 
              name:  经济大危机的爆发
              title:  经济大危机的爆发
              description: 
              koLyro: point
              koLyri:  just
              son: </v>
      </c>
    </row>
    <row r="2551" spans="1:16" ht="15" customHeight="1">
      <c r="A2551" s="20">
        <f t="shared" si="320"/>
        <v>5</v>
      </c>
      <c r="B2551" s="21" t="str">
        <f t="shared" si="321"/>
        <v>知识点</v>
      </c>
      <c r="C2551" s="21" t="str">
        <f t="shared" si="322"/>
        <v>经济大危机的扩展</v>
      </c>
      <c r="D2551" s="21" t="str">
        <f>IFERROR(IF(I2551=1,INDEX( {"chinese","english","math","physics","chemistry","biology","politics","history","geography"},MATCH(C2551,{"语文","英语","数学","物理","化学","生物","政治","历史","地理"},0)),IF(I2551=2,INDEX(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2551,{"单项选择","阅读理解","信息匹配","完形填空","短文填空","单句填空","短文改错","单句改错","句型转换","翻译短语","翻译句子","词汇/短语及固搭","完成句子","听力"},0)),"")), "")</f>
        <v/>
      </c>
      <c r="E2551" s="21" t="str">
        <f t="shared" si="323"/>
        <v>知识点</v>
      </c>
      <c r="F2551" s="21" t="str">
        <f t="shared" si="324"/>
        <v>恰</v>
      </c>
      <c r="G2551" s="21" t="str">
        <f>INDEX( {"body","discipline","area","topic","point"},MATCH(E2551,{"知识体","知识域","知识区","知识主题","知识点"},0))</f>
        <v>point</v>
      </c>
      <c r="H2551" s="21" t="str">
        <f>INDEX( {"super","just","sub","infras"},MATCH(F2551,{"超","恰","亚","次"},0))</f>
        <v>just</v>
      </c>
      <c r="I2551" s="21">
        <f>MATCH(E2551,{"知识体","知识域","知识区","知识主题","知识点"},0)-1</f>
        <v>4</v>
      </c>
      <c r="J2551" s="21">
        <f>MATCH(F2551,{"超","恰","亚","次"},0)-1</f>
        <v>1</v>
      </c>
      <c r="K2551" s="21" t="str">
        <f t="shared" si="325"/>
        <v>历史</v>
      </c>
      <c r="L2551" s="26" t="s">
        <v>3290</v>
      </c>
      <c r="M2551" s="23"/>
      <c r="N2551" s="23"/>
      <c r="O2551" s="24" t="str">
        <f t="shared" si="327"/>
        <v xml:space="preserve">
  - 
    name:  经济大危机的扩展
    title:  经济大危机的扩展
    description: 
    koLyro: point
    koLyri:  just
    son: </v>
      </c>
      <c r="P2551" s="27" t="str">
        <f t="shared" si="326"/>
        <v xml:space="preserve">
            - 
              name:  经济大危机的扩展
              title:  经济大危机的扩展
              description: 
              koLyro: point
              koLyri:  just
              son: </v>
      </c>
    </row>
    <row r="2552" spans="1:16" ht="15" customHeight="1">
      <c r="A2552" s="20">
        <f t="shared" si="320"/>
        <v>5</v>
      </c>
      <c r="B2552" s="21" t="str">
        <f t="shared" si="321"/>
        <v>知识点</v>
      </c>
      <c r="C2552" s="21" t="str">
        <f t="shared" si="322"/>
        <v>经济大危机的特点</v>
      </c>
      <c r="D2552" s="21" t="str">
        <f>IFERROR(IF(I2552=1,INDEX( {"chinese","english","math","physics","chemistry","biology","politics","history","geography"},MATCH(C2552,{"语文","英语","数学","物理","化学","生物","政治","历史","地理"},0)),IF(I2552=2,INDEX(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2552,{"单项选择","阅读理解","信息匹配","完形填空","短文填空","单句填空","短文改错","单句改错","句型转换","翻译短语","翻译句子","词汇/短语及固搭","完成句子","听力"},0)),"")), "")</f>
        <v/>
      </c>
      <c r="E2552" s="21" t="str">
        <f t="shared" si="323"/>
        <v>知识点</v>
      </c>
      <c r="F2552" s="21" t="str">
        <f t="shared" si="324"/>
        <v>恰</v>
      </c>
      <c r="G2552" s="21" t="str">
        <f>INDEX( {"body","discipline","area","topic","point"},MATCH(E2552,{"知识体","知识域","知识区","知识主题","知识点"},0))</f>
        <v>point</v>
      </c>
      <c r="H2552" s="21" t="str">
        <f>INDEX( {"super","just","sub","infras"},MATCH(F2552,{"超","恰","亚","次"},0))</f>
        <v>just</v>
      </c>
      <c r="I2552" s="21">
        <f>MATCH(E2552,{"知识体","知识域","知识区","知识主题","知识点"},0)-1</f>
        <v>4</v>
      </c>
      <c r="J2552" s="21">
        <f>MATCH(F2552,{"超","恰","亚","次"},0)-1</f>
        <v>1</v>
      </c>
      <c r="K2552" s="21" t="str">
        <f t="shared" si="325"/>
        <v>历史</v>
      </c>
      <c r="L2552" s="26" t="s">
        <v>3291</v>
      </c>
      <c r="M2552" s="23"/>
      <c r="N2552" s="23"/>
      <c r="O2552" s="24" t="str">
        <f t="shared" si="327"/>
        <v xml:space="preserve">
  - 
    name:  经济大危机的特点
    title:  经济大危机的特点
    description: 
    koLyro: point
    koLyri:  just
    son: </v>
      </c>
      <c r="P2552" s="27" t="str">
        <f t="shared" si="326"/>
        <v xml:space="preserve">
            - 
              name:  经济大危机的特点
              title:  经济大危机的特点
              description: 
              koLyro: point
              koLyri:  just
              son: </v>
      </c>
    </row>
    <row r="2553" spans="1:16" ht="15" customHeight="1">
      <c r="A2553" s="20">
        <f t="shared" si="320"/>
        <v>5</v>
      </c>
      <c r="B2553" s="21" t="str">
        <f t="shared" si="321"/>
        <v>知识点</v>
      </c>
      <c r="C2553" s="21" t="str">
        <f t="shared" si="322"/>
        <v>经济大危机的影响</v>
      </c>
      <c r="D2553" s="21" t="str">
        <f>IFERROR(IF(I2553=1,INDEX( {"chinese","english","math","physics","chemistry","biology","politics","history","geography"},MATCH(C2553,{"语文","英语","数学","物理","化学","生物","政治","历史","地理"},0)),IF(I2553=2,INDEX(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2553,{"单项选择","阅读理解","信息匹配","完形填空","短文填空","单句填空","短文改错","单句改错","句型转换","翻译短语","翻译句子","词汇/短语及固搭","完成句子","听力"},0)),"")), "")</f>
        <v/>
      </c>
      <c r="E2553" s="21" t="str">
        <f t="shared" si="323"/>
        <v>知识点</v>
      </c>
      <c r="F2553" s="21" t="str">
        <f t="shared" si="324"/>
        <v>恰</v>
      </c>
      <c r="G2553" s="21" t="str">
        <f>INDEX( {"body","discipline","area","topic","point"},MATCH(E2553,{"知识体","知识域","知识区","知识主题","知识点"},0))</f>
        <v>point</v>
      </c>
      <c r="H2553" s="21" t="str">
        <f>INDEX( {"super","just","sub","infras"},MATCH(F2553,{"超","恰","亚","次"},0))</f>
        <v>just</v>
      </c>
      <c r="I2553" s="21">
        <f>MATCH(E2553,{"知识体","知识域","知识区","知识主题","知识点"},0)-1</f>
        <v>4</v>
      </c>
      <c r="J2553" s="21">
        <f>MATCH(F2553,{"超","恰","亚","次"},0)-1</f>
        <v>1</v>
      </c>
      <c r="K2553" s="21" t="str">
        <f t="shared" si="325"/>
        <v>历史</v>
      </c>
      <c r="L2553" s="26" t="s">
        <v>3292</v>
      </c>
      <c r="M2553" s="23"/>
      <c r="N2553" s="23"/>
      <c r="O2553" s="24" t="str">
        <f t="shared" si="327"/>
        <v xml:space="preserve">
  - 
    name:  经济大危机的影响
    title:  经济大危机的影响
    description: 
    koLyro: point
    koLyri:  just
    son: </v>
      </c>
      <c r="P2553" s="27" t="str">
        <f t="shared" si="326"/>
        <v xml:space="preserve">
            - 
              name:  经济大危机的影响
              title:  经济大危机的影响
              description: 
              koLyro: point
              koLyri:  just
              son: </v>
      </c>
    </row>
    <row r="2554" spans="1:16" ht="15" customHeight="1">
      <c r="A2554" s="20">
        <f t="shared" si="320"/>
        <v>5</v>
      </c>
      <c r="B2554" s="21" t="str">
        <f t="shared" si="321"/>
        <v>知识点</v>
      </c>
      <c r="C2554" s="21" t="str">
        <f t="shared" si="322"/>
        <v>胡佛的自由放任政策</v>
      </c>
      <c r="D2554" s="21" t="str">
        <f>IFERROR(IF(I2554=1,INDEX( {"chinese","english","math","physics","chemistry","biology","politics","history","geography"},MATCH(C2554,{"语文","英语","数学","物理","化学","生物","政治","历史","地理"},0)),IF(I2554=2,INDEX(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2554,{"单项选择","阅读理解","信息匹配","完形填空","短文填空","单句填空","短文改错","单句改错","句型转换","翻译短语","翻译句子","词汇/短语及固搭","完成句子","听力"},0)),"")), "")</f>
        <v/>
      </c>
      <c r="E2554" s="21" t="str">
        <f t="shared" si="323"/>
        <v>知识点</v>
      </c>
      <c r="F2554" s="21" t="str">
        <f t="shared" si="324"/>
        <v>恰</v>
      </c>
      <c r="G2554" s="21" t="str">
        <f>INDEX( {"body","discipline","area","topic","point"},MATCH(E2554,{"知识体","知识域","知识区","知识主题","知识点"},0))</f>
        <v>point</v>
      </c>
      <c r="H2554" s="21" t="str">
        <f>INDEX( {"super","just","sub","infras"},MATCH(F2554,{"超","恰","亚","次"},0))</f>
        <v>just</v>
      </c>
      <c r="I2554" s="21">
        <f>MATCH(E2554,{"知识体","知识域","知识区","知识主题","知识点"},0)-1</f>
        <v>4</v>
      </c>
      <c r="J2554" s="21">
        <f>MATCH(F2554,{"超","恰","亚","次"},0)-1</f>
        <v>1</v>
      </c>
      <c r="K2554" s="21" t="str">
        <f t="shared" si="325"/>
        <v>历史</v>
      </c>
      <c r="L2554" s="26" t="s">
        <v>3293</v>
      </c>
      <c r="M2554" s="23"/>
      <c r="N2554" s="23"/>
      <c r="O2554" s="24" t="str">
        <f t="shared" si="327"/>
        <v xml:space="preserve">
  - 
    name:  胡佛的自由放任政策
    title:  胡佛的自由放任政策
    description: 
    koLyro: point
    koLyri:  just
    son: </v>
      </c>
      <c r="P2554" s="27" t="str">
        <f t="shared" si="326"/>
        <v xml:space="preserve">
            - 
              name:  胡佛的自由放任政策
              title:  胡佛的自由放任政策
              description: 
              koLyro: point
              koLyri:  just
              son: </v>
      </c>
    </row>
    <row r="2555" spans="1:16" ht="15" customHeight="1">
      <c r="A2555" s="20">
        <f t="shared" si="320"/>
        <v>4</v>
      </c>
      <c r="B2555" s="21" t="str">
        <f t="shared" si="321"/>
        <v>知识主题</v>
      </c>
      <c r="C2555" s="21" t="str">
        <f t="shared" si="322"/>
        <v>19 罗斯福新政</v>
      </c>
      <c r="D2555" s="21" t="str">
        <f>IFERROR(IF(I2555=1,INDEX( {"chinese","english","math","physics","chemistry","biology","politics","history","geography"},MATCH(C2555,{"语文","英语","数学","物理","化学","生物","政治","历史","地理"},0)),IF(I2555=2,INDEX(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2555,{"单项选择","阅读理解","信息匹配","完形填空","短文填空","单句填空","短文改错","单句改错","句型转换","翻译短语","翻译句子","词汇/短语及固搭","完成句子","听力"},0)),"")), "")</f>
        <v/>
      </c>
      <c r="E2555" s="21" t="str">
        <f t="shared" si="323"/>
        <v>知识主题</v>
      </c>
      <c r="F2555" s="21" t="str">
        <f t="shared" si="324"/>
        <v>恰</v>
      </c>
      <c r="G2555" s="21" t="str">
        <f>INDEX( {"body","discipline","area","topic","point"},MATCH(E2555,{"知识体","知识域","知识区","知识主题","知识点"},0))</f>
        <v>topic</v>
      </c>
      <c r="H2555" s="21" t="str">
        <f>INDEX( {"super","just","sub","infras"},MATCH(F2555,{"超","恰","亚","次"},0))</f>
        <v>just</v>
      </c>
      <c r="I2555" s="21">
        <f>MATCH(E2555,{"知识体","知识域","知识区","知识主题","知识点"},0)-1</f>
        <v>3</v>
      </c>
      <c r="J2555" s="21">
        <f>MATCH(F2555,{"超","恰","亚","次"},0)-1</f>
        <v>1</v>
      </c>
      <c r="K2555" s="21" t="str">
        <f t="shared" si="325"/>
        <v>历史</v>
      </c>
      <c r="L2555" s="26" t="s">
        <v>3294</v>
      </c>
      <c r="M2555" s="23"/>
      <c r="N2555" s="23"/>
      <c r="O2555" s="24" t="str">
        <f t="shared" si="327"/>
        <v xml:space="preserve">
  - 
    name:  19 罗斯福新政
    title:  19 罗斯福新政
    description: 
    koLyro: topic
    koLyri:  just
    son: </v>
      </c>
      <c r="P2555" s="27" t="str">
        <f t="shared" si="326"/>
        <v xml:space="preserve">
          - 
            name:  19 罗斯福新政
            title:  19 罗斯福新政
            description: 
            koLyro: topic
            koLyri:  just
            son: </v>
      </c>
    </row>
    <row r="2556" spans="1:16" ht="15" customHeight="1">
      <c r="A2556" s="20">
        <f t="shared" si="320"/>
        <v>5</v>
      </c>
      <c r="B2556" s="21" t="str">
        <f t="shared" si="321"/>
        <v>知识点</v>
      </c>
      <c r="C2556" s="21" t="str">
        <f t="shared" si="322"/>
        <v>罗斯福新政的背景</v>
      </c>
      <c r="D2556" s="21" t="str">
        <f>IFERROR(IF(I2556=1,INDEX( {"chinese","english","math","physics","chemistry","biology","politics","history","geography"},MATCH(C2556,{"语文","英语","数学","物理","化学","生物","政治","历史","地理"},0)),IF(I2556=2,INDEX(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2556,{"单项选择","阅读理解","信息匹配","完形填空","短文填空","单句填空","短文改错","单句改错","句型转换","翻译短语","翻译句子","词汇/短语及固搭","完成句子","听力"},0)),"")), "")</f>
        <v/>
      </c>
      <c r="E2556" s="21" t="str">
        <f t="shared" si="323"/>
        <v>知识点</v>
      </c>
      <c r="F2556" s="21" t="str">
        <f t="shared" si="324"/>
        <v>恰</v>
      </c>
      <c r="G2556" s="21" t="str">
        <f>INDEX( {"body","discipline","area","topic","point"},MATCH(E2556,{"知识体","知识域","知识区","知识主题","知识点"},0))</f>
        <v>point</v>
      </c>
      <c r="H2556" s="21" t="str">
        <f>INDEX( {"super","just","sub","infras"},MATCH(F2556,{"超","恰","亚","次"},0))</f>
        <v>just</v>
      </c>
      <c r="I2556" s="21">
        <f>MATCH(E2556,{"知识体","知识域","知识区","知识主题","知识点"},0)-1</f>
        <v>4</v>
      </c>
      <c r="J2556" s="21">
        <f>MATCH(F2556,{"超","恰","亚","次"},0)-1</f>
        <v>1</v>
      </c>
      <c r="K2556" s="21" t="str">
        <f t="shared" si="325"/>
        <v>历史</v>
      </c>
      <c r="L2556" s="26" t="s">
        <v>3295</v>
      </c>
      <c r="M2556" s="23"/>
      <c r="N2556" s="23"/>
      <c r="O2556" s="24" t="str">
        <f t="shared" si="327"/>
        <v xml:space="preserve">
  - 
    name:  罗斯福新政的背景
    title:  罗斯福新政的背景
    description: 
    koLyro: point
    koLyri:  just
    son: </v>
      </c>
      <c r="P2556" s="27" t="str">
        <f t="shared" si="326"/>
        <v xml:space="preserve">
            - 
              name:  罗斯福新政的背景
              title:  罗斯福新政的背景
              description: 
              koLyro: point
              koLyri:  just
              son: </v>
      </c>
    </row>
    <row r="2557" spans="1:16" ht="15" customHeight="1">
      <c r="A2557" s="20">
        <f t="shared" si="320"/>
        <v>5</v>
      </c>
      <c r="B2557" s="21" t="str">
        <f t="shared" si="321"/>
        <v>知识点</v>
      </c>
      <c r="C2557" s="21" t="str">
        <f t="shared" si="322"/>
        <v>罗斯福新政的措施</v>
      </c>
      <c r="D2557" s="21" t="str">
        <f>IFERROR(IF(I2557=1,INDEX( {"chinese","english","math","physics","chemistry","biology","politics","history","geography"},MATCH(C2557,{"语文","英语","数学","物理","化学","生物","政治","历史","地理"},0)),IF(I2557=2,INDEX(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2557,{"单项选择","阅读理解","信息匹配","完形填空","短文填空","单句填空","短文改错","单句改错","句型转换","翻译短语","翻译句子","词汇/短语及固搭","完成句子","听力"},0)),"")), "")</f>
        <v/>
      </c>
      <c r="E2557" s="21" t="str">
        <f t="shared" si="323"/>
        <v>知识点</v>
      </c>
      <c r="F2557" s="21" t="str">
        <f t="shared" si="324"/>
        <v>恰</v>
      </c>
      <c r="G2557" s="21" t="str">
        <f>INDEX( {"body","discipline","area","topic","point"},MATCH(E2557,{"知识体","知识域","知识区","知识主题","知识点"},0))</f>
        <v>point</v>
      </c>
      <c r="H2557" s="21" t="str">
        <f>INDEX( {"super","just","sub","infras"},MATCH(F2557,{"超","恰","亚","次"},0))</f>
        <v>just</v>
      </c>
      <c r="I2557" s="21">
        <f>MATCH(E2557,{"知识体","知识域","知识区","知识主题","知识点"},0)-1</f>
        <v>4</v>
      </c>
      <c r="J2557" s="21">
        <f>MATCH(F2557,{"超","恰","亚","次"},0)-1</f>
        <v>1</v>
      </c>
      <c r="K2557" s="21" t="str">
        <f t="shared" si="325"/>
        <v>历史</v>
      </c>
      <c r="L2557" s="26" t="s">
        <v>3296</v>
      </c>
      <c r="M2557" s="23"/>
      <c r="N2557" s="23"/>
      <c r="O2557" s="24" t="str">
        <f t="shared" si="327"/>
        <v xml:space="preserve">
  - 
    name:  罗斯福新政的措施
    title:  罗斯福新政的措施
    description: 
    koLyro: point
    koLyri:  just
    son: </v>
      </c>
      <c r="P2557" s="27" t="str">
        <f t="shared" si="326"/>
        <v xml:space="preserve">
            - 
              name:  罗斯福新政的措施
              title:  罗斯福新政的措施
              description: 
              koLyro: point
              koLyri:  just
              son: </v>
      </c>
    </row>
    <row r="2558" spans="1:16" ht="15" customHeight="1">
      <c r="A2558" s="20">
        <f t="shared" si="320"/>
        <v>5</v>
      </c>
      <c r="B2558" s="21" t="str">
        <f t="shared" si="321"/>
        <v>知识点</v>
      </c>
      <c r="C2558" s="21" t="str">
        <f t="shared" si="322"/>
        <v>罗斯福新政的影响</v>
      </c>
      <c r="D2558" s="21" t="str">
        <f>IFERROR(IF(I2558=1,INDEX( {"chinese","english","math","physics","chemistry","biology","politics","history","geography"},MATCH(C2558,{"语文","英语","数学","物理","化学","生物","政治","历史","地理"},0)),IF(I2558=2,INDEX(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2558,{"单项选择","阅读理解","信息匹配","完形填空","短文填空","单句填空","短文改错","单句改错","句型转换","翻译短语","翻译句子","词汇/短语及固搭","完成句子","听力"},0)),"")), "")</f>
        <v/>
      </c>
      <c r="E2558" s="21" t="str">
        <f t="shared" si="323"/>
        <v>知识点</v>
      </c>
      <c r="F2558" s="21" t="str">
        <f t="shared" si="324"/>
        <v>恰</v>
      </c>
      <c r="G2558" s="21" t="str">
        <f>INDEX( {"body","discipline","area","topic","point"},MATCH(E2558,{"知识体","知识域","知识区","知识主题","知识点"},0))</f>
        <v>point</v>
      </c>
      <c r="H2558" s="21" t="str">
        <f>INDEX( {"super","just","sub","infras"},MATCH(F2558,{"超","恰","亚","次"},0))</f>
        <v>just</v>
      </c>
      <c r="I2558" s="21">
        <f>MATCH(E2558,{"知识体","知识域","知识区","知识主题","知识点"},0)-1</f>
        <v>4</v>
      </c>
      <c r="J2558" s="21">
        <f>MATCH(F2558,{"超","恰","亚","次"},0)-1</f>
        <v>1</v>
      </c>
      <c r="K2558" s="21" t="str">
        <f t="shared" si="325"/>
        <v>历史</v>
      </c>
      <c r="L2558" s="26" t="s">
        <v>3297</v>
      </c>
      <c r="M2558" s="23"/>
      <c r="N2558" s="23"/>
      <c r="O2558" s="24" t="str">
        <f t="shared" si="327"/>
        <v xml:space="preserve">
  - 
    name:  罗斯福新政的影响
    title:  罗斯福新政的影响
    description: 
    koLyro: point
    koLyri:  just
    son: </v>
      </c>
      <c r="P2558" s="27" t="str">
        <f t="shared" si="326"/>
        <v xml:space="preserve">
            - 
              name:  罗斯福新政的影响
              title:  罗斯福新政的影响
              description: 
              koLyro: point
              koLyri:  just
              son: </v>
      </c>
    </row>
    <row r="2559" spans="1:16" ht="15" customHeight="1">
      <c r="A2559" s="20">
        <f t="shared" si="320"/>
        <v>6</v>
      </c>
      <c r="B2559" s="21" t="str">
        <f t="shared" si="321"/>
        <v>知识亚点</v>
      </c>
      <c r="C2559" s="21" t="str">
        <f t="shared" si="322"/>
        <v>国家垄断资本主义出现</v>
      </c>
      <c r="D2559" s="21" t="str">
        <f>IFERROR(IF(I2559=1,INDEX( {"chinese","english","math","physics","chemistry","biology","politics","history","geography"},MATCH(C2559,{"语文","英语","数学","物理","化学","生物","政治","历史","地理"},0)),IF(I2559=2,INDEX(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2559,{"单项选择","阅读理解","信息匹配","完形填空","短文填空","单句填空","短文改错","单句改错","句型转换","翻译短语","翻译句子","词汇/短语及固搭","完成句子","听力"},0)),"")), "")</f>
        <v/>
      </c>
      <c r="E2559" s="21" t="str">
        <f t="shared" si="323"/>
        <v>知识点</v>
      </c>
      <c r="F2559" s="21" t="str">
        <f t="shared" si="324"/>
        <v>亚</v>
      </c>
      <c r="G2559" s="21" t="str">
        <f>INDEX( {"body","discipline","area","topic","point"},MATCH(E2559,{"知识体","知识域","知识区","知识主题","知识点"},0))</f>
        <v>point</v>
      </c>
      <c r="H2559" s="21" t="str">
        <f>INDEX( {"super","just","sub","infras"},MATCH(F2559,{"超","恰","亚","次"},0))</f>
        <v>sub</v>
      </c>
      <c r="I2559" s="21">
        <f>MATCH(E2559,{"知识体","知识域","知识区","知识主题","知识点"},0)-1</f>
        <v>4</v>
      </c>
      <c r="J2559" s="21">
        <f>MATCH(F2559,{"超","恰","亚","次"},0)-1</f>
        <v>2</v>
      </c>
      <c r="K2559" s="21" t="str">
        <f t="shared" si="325"/>
        <v>历史</v>
      </c>
      <c r="L2559" s="26" t="s">
        <v>3298</v>
      </c>
      <c r="M2559" s="23"/>
      <c r="N2559" s="23"/>
      <c r="O2559" s="24" t="str">
        <f t="shared" si="327"/>
        <v xml:space="preserve">
  - 
    name:  国家垄断资本主义出现
    title:  国家垄断资本主义出现
    description: 
    koLyro: point
    koLyri:  sub
    son: </v>
      </c>
      <c r="P2559" s="27" t="str">
        <f t="shared" si="326"/>
        <v xml:space="preserve">
              - 
                name:  国家垄断资本主义出现
                title:  国家垄断资本主义出现
                description: 
                koLyro: point
                koLyri:  sub
                son: </v>
      </c>
    </row>
    <row r="2560" spans="1:16" ht="15" customHeight="1">
      <c r="A2560" s="20">
        <f t="shared" si="320"/>
        <v>4</v>
      </c>
      <c r="B2560" s="21" t="str">
        <f t="shared" si="321"/>
        <v>知识主题</v>
      </c>
      <c r="C2560" s="21" t="str">
        <f t="shared" si="322"/>
        <v>20 战后资本主义的新变化</v>
      </c>
      <c r="D2560" s="21" t="str">
        <f>IFERROR(IF(I2560=1,INDEX( {"chinese","english","math","physics","chemistry","biology","politics","history","geography"},MATCH(C2560,{"语文","英语","数学","物理","化学","生物","政治","历史","地理"},0)),IF(I2560=2,INDEX(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2560,{"单项选择","阅读理解","信息匹配","完形填空","短文填空","单句填空","短文改错","单句改错","句型转换","翻译短语","翻译句子","词汇/短语及固搭","完成句子","听力"},0)),"")), "")</f>
        <v/>
      </c>
      <c r="E2560" s="21" t="str">
        <f t="shared" si="323"/>
        <v>知识主题</v>
      </c>
      <c r="F2560" s="21" t="str">
        <f t="shared" si="324"/>
        <v>恰</v>
      </c>
      <c r="G2560" s="21" t="str">
        <f>INDEX( {"body","discipline","area","topic","point"},MATCH(E2560,{"知识体","知识域","知识区","知识主题","知识点"},0))</f>
        <v>topic</v>
      </c>
      <c r="H2560" s="21" t="str">
        <f>INDEX( {"super","just","sub","infras"},MATCH(F2560,{"超","恰","亚","次"},0))</f>
        <v>just</v>
      </c>
      <c r="I2560" s="21">
        <f>MATCH(E2560,{"知识体","知识域","知识区","知识主题","知识点"},0)-1</f>
        <v>3</v>
      </c>
      <c r="J2560" s="21">
        <f>MATCH(F2560,{"超","恰","亚","次"},0)-1</f>
        <v>1</v>
      </c>
      <c r="K2560" s="21" t="str">
        <f t="shared" si="325"/>
        <v>历史</v>
      </c>
      <c r="L2560" s="26" t="s">
        <v>3299</v>
      </c>
      <c r="M2560" s="23"/>
      <c r="N2560" s="23"/>
      <c r="O2560" s="24" t="str">
        <f t="shared" si="327"/>
        <v xml:space="preserve">
  - 
    name:  20 战后资本主义的新变化
    title:  20 战后资本主义的新变化
    description: 
    koLyro: topic
    koLyri:  just
    son: </v>
      </c>
      <c r="P2560" s="27" t="str">
        <f t="shared" si="326"/>
        <v xml:space="preserve">
          - 
            name:  20 战后资本主义的新变化
            title:  20 战后资本主义的新变化
            description: 
            koLyro: topic
            koLyri:  just
            son: </v>
      </c>
    </row>
    <row r="2561" spans="1:16" ht="15" customHeight="1">
      <c r="A2561" s="20">
        <f t="shared" si="320"/>
        <v>5</v>
      </c>
      <c r="B2561" s="21" t="str">
        <f t="shared" si="321"/>
        <v>知识点</v>
      </c>
      <c r="C2561" s="21" t="str">
        <f t="shared" si="322"/>
        <v>国家垄断资本主义的发展</v>
      </c>
      <c r="D2561" s="21" t="str">
        <f>IFERROR(IF(I2561=1,INDEX( {"chinese","english","math","physics","chemistry","biology","politics","history","geography"},MATCH(C2561,{"语文","英语","数学","物理","化学","生物","政治","历史","地理"},0)),IF(I2561=2,INDEX(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2561,{"单项选择","阅读理解","信息匹配","完形填空","短文填空","单句填空","短文改错","单句改错","句型转换","翻译短语","翻译句子","词汇/短语及固搭","完成句子","听力"},0)),"")), "")</f>
        <v/>
      </c>
      <c r="E2561" s="21" t="str">
        <f t="shared" si="323"/>
        <v>知识点</v>
      </c>
      <c r="F2561" s="21" t="str">
        <f t="shared" si="324"/>
        <v>恰</v>
      </c>
      <c r="G2561" s="21" t="str">
        <f>INDEX( {"body","discipline","area","topic","point"},MATCH(E2561,{"知识体","知识域","知识区","知识主题","知识点"},0))</f>
        <v>point</v>
      </c>
      <c r="H2561" s="21" t="str">
        <f>INDEX( {"super","just","sub","infras"},MATCH(F2561,{"超","恰","亚","次"},0))</f>
        <v>just</v>
      </c>
      <c r="I2561" s="21">
        <f>MATCH(E2561,{"知识体","知识域","知识区","知识主题","知识点"},0)-1</f>
        <v>4</v>
      </c>
      <c r="J2561" s="21">
        <f>MATCH(F2561,{"超","恰","亚","次"},0)-1</f>
        <v>1</v>
      </c>
      <c r="K2561" s="21" t="str">
        <f t="shared" si="325"/>
        <v>历史</v>
      </c>
      <c r="L2561" s="26" t="s">
        <v>3300</v>
      </c>
      <c r="M2561" s="23"/>
      <c r="N2561" s="23"/>
      <c r="O2561" s="24" t="str">
        <f t="shared" si="327"/>
        <v xml:space="preserve">
  - 
    name:  国家垄断资本主义的发展
    title:  国家垄断资本主义的发展
    description: 
    koLyro: point
    koLyri:  just
    son: </v>
      </c>
      <c r="P2561" s="27" t="str">
        <f t="shared" si="326"/>
        <v xml:space="preserve">
            - 
              name:  国家垄断资本主义的发展
              title:  国家垄断资本主义的发展
              description: 
              koLyro: point
              koLyri:  just
              son: </v>
      </c>
    </row>
    <row r="2562" spans="1:16" ht="15" customHeight="1">
      <c r="A2562" s="20">
        <f t="shared" si="320"/>
        <v>6</v>
      </c>
      <c r="B2562" s="21" t="str">
        <f t="shared" si="321"/>
        <v>知识亚点</v>
      </c>
      <c r="C2562" s="21" t="str">
        <f t="shared" si="322"/>
        <v>凯恩斯主义</v>
      </c>
      <c r="D2562" s="21" t="str">
        <f>IFERROR(IF(I2562=1,INDEX( {"chinese","english","math","physics","chemistry","biology","politics","history","geography"},MATCH(C2562,{"语文","英语","数学","物理","化学","生物","政治","历史","地理"},0)),IF(I2562=2,INDEX(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2562,{"单项选择","阅读理解","信息匹配","完形填空","短文填空","单句填空","短文改错","单句改错","句型转换","翻译短语","翻译句子","词汇/短语及固搭","完成句子","听力"},0)),"")), "")</f>
        <v/>
      </c>
      <c r="E2562" s="21" t="str">
        <f t="shared" si="323"/>
        <v>知识点</v>
      </c>
      <c r="F2562" s="21" t="str">
        <f t="shared" si="324"/>
        <v>亚</v>
      </c>
      <c r="G2562" s="21" t="str">
        <f>INDEX( {"body","discipline","area","topic","point"},MATCH(E2562,{"知识体","知识域","知识区","知识主题","知识点"},0))</f>
        <v>point</v>
      </c>
      <c r="H2562" s="21" t="str">
        <f>INDEX( {"super","just","sub","infras"},MATCH(F2562,{"超","恰","亚","次"},0))</f>
        <v>sub</v>
      </c>
      <c r="I2562" s="21">
        <f>MATCH(E2562,{"知识体","知识域","知识区","知识主题","知识点"},0)-1</f>
        <v>4</v>
      </c>
      <c r="J2562" s="21">
        <f>MATCH(F2562,{"超","恰","亚","次"},0)-1</f>
        <v>2</v>
      </c>
      <c r="K2562" s="21" t="str">
        <f t="shared" si="325"/>
        <v>历史</v>
      </c>
      <c r="L2562" s="26" t="s">
        <v>3301</v>
      </c>
      <c r="M2562" s="23"/>
      <c r="N2562" s="23"/>
      <c r="O2562" s="24" t="str">
        <f t="shared" si="327"/>
        <v xml:space="preserve">
  - 
    name:  凯恩斯主义
    title:  凯恩斯主义
    description: 
    koLyro: point
    koLyri:  sub
    son: </v>
      </c>
      <c r="P2562" s="27" t="str">
        <f t="shared" si="326"/>
        <v xml:space="preserve">
              - 
                name:  凯恩斯主义
                title:  凯恩斯主义
                description: 
                koLyro: point
                koLyri:  sub
                son: </v>
      </c>
    </row>
    <row r="2563" spans="1:16" ht="15" customHeight="1">
      <c r="A2563" s="20">
        <f t="shared" si="320"/>
        <v>6</v>
      </c>
      <c r="B2563" s="21" t="str">
        <f t="shared" si="321"/>
        <v>知识亚点</v>
      </c>
      <c r="C2563" s="21" t="str">
        <f t="shared" si="322"/>
        <v>70年代美国经济的“滞胀”</v>
      </c>
      <c r="D2563" s="21" t="str">
        <f>IFERROR(IF(I2563=1,INDEX( {"chinese","english","math","physics","chemistry","biology","politics","history","geography"},MATCH(C2563,{"语文","英语","数学","物理","化学","生物","政治","历史","地理"},0)),IF(I2563=2,INDEX(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2563,{"单项选择","阅读理解","信息匹配","完形填空","短文填空","单句填空","短文改错","单句改错","句型转换","翻译短语","翻译句子","词汇/短语及固搭","完成句子","听力"},0)),"")), "")</f>
        <v/>
      </c>
      <c r="E2563" s="21" t="str">
        <f t="shared" si="323"/>
        <v>知识点</v>
      </c>
      <c r="F2563" s="21" t="str">
        <f t="shared" si="324"/>
        <v>亚</v>
      </c>
      <c r="G2563" s="21" t="str">
        <f>INDEX( {"body","discipline","area","topic","point"},MATCH(E2563,{"知识体","知识域","知识区","知识主题","知识点"},0))</f>
        <v>point</v>
      </c>
      <c r="H2563" s="21" t="str">
        <f>INDEX( {"super","just","sub","infras"},MATCH(F2563,{"超","恰","亚","次"},0))</f>
        <v>sub</v>
      </c>
      <c r="I2563" s="21">
        <f>MATCH(E2563,{"知识体","知识域","知识区","知识主题","知识点"},0)-1</f>
        <v>4</v>
      </c>
      <c r="J2563" s="21">
        <f>MATCH(F2563,{"超","恰","亚","次"},0)-1</f>
        <v>2</v>
      </c>
      <c r="K2563" s="21" t="str">
        <f t="shared" si="325"/>
        <v>历史</v>
      </c>
      <c r="L2563" s="26" t="s">
        <v>3302</v>
      </c>
      <c r="M2563" s="23"/>
      <c r="N2563" s="23"/>
      <c r="O2563" s="24" t="str">
        <f t="shared" si="327"/>
        <v xml:space="preserve">
  - 
    name:  70年代美国经济的“滞胀”
    title:  70年代美国经济的“滞胀”
    description: 
    koLyro: point
    koLyri:  sub
    son: </v>
      </c>
      <c r="P2563" s="27" t="str">
        <f t="shared" si="326"/>
        <v xml:space="preserve">
              - 
                name:  70年代美国经济的“滞胀”
                title:  70年代美国经济的“滞胀”
                description: 
                koLyro: point
                koLyri:  sub
                son: </v>
      </c>
    </row>
    <row r="2564" spans="1:16" ht="15" customHeight="1">
      <c r="A2564" s="20">
        <f t="shared" si="320"/>
        <v>5</v>
      </c>
      <c r="B2564" s="21" t="str">
        <f t="shared" si="321"/>
        <v>知识点</v>
      </c>
      <c r="C2564" s="21" t="str">
        <f t="shared" si="322"/>
        <v>战后西欧和日本的崛起</v>
      </c>
      <c r="D2564" s="21" t="str">
        <f>IFERROR(IF(I2564=1,INDEX( {"chinese","english","math","physics","chemistry","biology","politics","history","geography"},MATCH(C2564,{"语文","英语","数学","物理","化学","生物","政治","历史","地理"},0)),IF(I2564=2,INDEX(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2564,{"单项选择","阅读理解","信息匹配","完形填空","短文填空","单句填空","短文改错","单句改错","句型转换","翻译短语","翻译句子","词汇/短语及固搭","完成句子","听力"},0)),"")), "")</f>
        <v/>
      </c>
      <c r="E2564" s="21" t="str">
        <f t="shared" si="323"/>
        <v>知识点</v>
      </c>
      <c r="F2564" s="21" t="str">
        <f t="shared" si="324"/>
        <v>恰</v>
      </c>
      <c r="G2564" s="21" t="str">
        <f>INDEX( {"body","discipline","area","topic","point"},MATCH(E2564,{"知识体","知识域","知识区","知识主题","知识点"},0))</f>
        <v>point</v>
      </c>
      <c r="H2564" s="21" t="str">
        <f>INDEX( {"super","just","sub","infras"},MATCH(F2564,{"超","恰","亚","次"},0))</f>
        <v>just</v>
      </c>
      <c r="I2564" s="21">
        <f>MATCH(E2564,{"知识体","知识域","知识区","知识主题","知识点"},0)-1</f>
        <v>4</v>
      </c>
      <c r="J2564" s="21">
        <f>MATCH(F2564,{"超","恰","亚","次"},0)-1</f>
        <v>1</v>
      </c>
      <c r="K2564" s="21" t="str">
        <f t="shared" si="325"/>
        <v>历史</v>
      </c>
      <c r="L2564" s="26" t="s">
        <v>3303</v>
      </c>
      <c r="M2564" s="23"/>
      <c r="N2564" s="23"/>
      <c r="O2564" s="24" t="str">
        <f t="shared" si="327"/>
        <v xml:space="preserve">
  - 
    name:  战后西欧和日本的崛起
    title:  战后西欧和日本的崛起
    description: 
    koLyro: point
    koLyri:  just
    son: </v>
      </c>
      <c r="P2564" s="27" t="str">
        <f t="shared" si="326"/>
        <v xml:space="preserve">
            - 
              name:  战后西欧和日本的崛起
              title:  战后西欧和日本的崛起
              description: 
              koLyro: point
              koLyri:  just
              son: </v>
      </c>
    </row>
    <row r="2565" spans="1:16" ht="15" customHeight="1">
      <c r="A2565" s="20">
        <f t="shared" ref="A2565:A2628" si="328">IFERROR(FIND("├",L2565),0)</f>
        <v>6</v>
      </c>
      <c r="B2565" s="21" t="str">
        <f t="shared" ref="B2565:B2628" si="329">MID(L2565,FIND("«",L2565)+1,FIND("»",L2565)-FIND("«",L2565)-1)</f>
        <v>知识亚点</v>
      </c>
      <c r="C2565" s="21" t="str">
        <f t="shared" ref="C2565:C2628" si="330">RIGHT(L2565,LEN(L2565)-FIND("»",L2565))</f>
        <v>混合经济</v>
      </c>
      <c r="D2565" s="21" t="str">
        <f>IFERROR(IF(I2565=1,INDEX( {"chinese","english","math","physics","chemistry","biology","politics","history","geography"},MATCH(C2565,{"语文","英语","数学","物理","化学","生物","政治","历史","地理"},0)),IF(I2565=2,INDEX(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2565,{"单项选择","阅读理解","信息匹配","完形填空","短文填空","单句填空","短文改错","单句改错","句型转换","翻译短语","翻译句子","词汇/短语及固搭","完成句子","听力"},0)),"")), "")</f>
        <v/>
      </c>
      <c r="E2565" s="21" t="str">
        <f t="shared" ref="E2565:E2628" si="331">SUBSTITUTE(SUBSTITUTE(SUBSTITUTE(SUBSTITUTE(B2565,"超",""),"恰",""),"亚",""),"次","")</f>
        <v>知识点</v>
      </c>
      <c r="F2565" s="21" t="str">
        <f t="shared" ref="F2565:F2628" si="332">IF(IFERROR(FIND("超",B2565),-1)&gt;0,"超",  IF(IFERROR(FIND("亚",B2565),-1)&gt;0,"亚",   IF(IFERROR(FIND("次",B2565),-1)&gt;0,"次",    "恰"  )))</f>
        <v>亚</v>
      </c>
      <c r="G2565" s="21" t="str">
        <f>INDEX( {"body","discipline","area","topic","point"},MATCH(E2565,{"知识体","知识域","知识区","知识主题","知识点"},0))</f>
        <v>point</v>
      </c>
      <c r="H2565" s="21" t="str">
        <f>INDEX( {"super","just","sub","infras"},MATCH(F2565,{"超","恰","亚","次"},0))</f>
        <v>sub</v>
      </c>
      <c r="I2565" s="21">
        <f>MATCH(E2565,{"知识体","知识域","知识区","知识主题","知识点"},0)-1</f>
        <v>4</v>
      </c>
      <c r="J2565" s="21">
        <f>MATCH(F2565,{"超","恰","亚","次"},0)-1</f>
        <v>2</v>
      </c>
      <c r="K2565" s="21" t="str">
        <f t="shared" ref="K2565:K2628" si="333">IF(I2565=0,"",IF(I2565=1,C2565,K2564))</f>
        <v>历史</v>
      </c>
      <c r="L2565" s="26" t="s">
        <v>3304</v>
      </c>
      <c r="M2565" s="23"/>
      <c r="N2565" s="23"/>
      <c r="O2565" s="24" t="str">
        <f t="shared" si="327"/>
        <v xml:space="preserve">
  - 
    name:  混合经济
    title:  混合经济
    description: 
    koLyro: point
    koLyri:  sub
    son: </v>
      </c>
      <c r="P2565" s="27" t="str">
        <f t="shared" ref="P2565:P2628" si="334">SUBSTITUTE(O2565,CHAR(10),CHAR(10)&amp;REPT("  ",A2565))</f>
        <v xml:space="preserve">
              - 
                name:  混合经济
                title:  混合经济
                description: 
                koLyro: point
                koLyri:  sub
                son: </v>
      </c>
    </row>
    <row r="2566" spans="1:16" ht="15" customHeight="1">
      <c r="A2566" s="20">
        <f t="shared" si="328"/>
        <v>5</v>
      </c>
      <c r="B2566" s="21" t="str">
        <f t="shared" si="329"/>
        <v>知识点</v>
      </c>
      <c r="C2566" s="21" t="str">
        <f t="shared" si="330"/>
        <v>“福利国家”</v>
      </c>
      <c r="D2566" s="21" t="str">
        <f>IFERROR(IF(I2566=1,INDEX( {"chinese","english","math","physics","chemistry","biology","politics","history","geography"},MATCH(C2566,{"语文","英语","数学","物理","化学","生物","政治","历史","地理"},0)),IF(I2566=2,INDEX(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2566,{"单项选择","阅读理解","信息匹配","完形填空","短文填空","单句填空","短文改错","单句改错","句型转换","翻译短语","翻译句子","词汇/短语及固搭","完成句子","听力"},0)),"")), "")</f>
        <v/>
      </c>
      <c r="E2566" s="21" t="str">
        <f t="shared" si="331"/>
        <v>知识点</v>
      </c>
      <c r="F2566" s="21" t="str">
        <f t="shared" si="332"/>
        <v>恰</v>
      </c>
      <c r="G2566" s="21" t="str">
        <f>INDEX( {"body","discipline","area","topic","point"},MATCH(E2566,{"知识体","知识域","知识区","知识主题","知识点"},0))</f>
        <v>point</v>
      </c>
      <c r="H2566" s="21" t="str">
        <f>INDEX( {"super","just","sub","infras"},MATCH(F2566,{"超","恰","亚","次"},0))</f>
        <v>just</v>
      </c>
      <c r="I2566" s="21">
        <f>MATCH(E2566,{"知识体","知识域","知识区","知识主题","知识点"},0)-1</f>
        <v>4</v>
      </c>
      <c r="J2566" s="21">
        <f>MATCH(F2566,{"超","恰","亚","次"},0)-1</f>
        <v>1</v>
      </c>
      <c r="K2566" s="21" t="str">
        <f t="shared" si="333"/>
        <v>历史</v>
      </c>
      <c r="L2566" s="26" t="s">
        <v>3305</v>
      </c>
      <c r="M2566" s="23"/>
      <c r="N2566" s="23"/>
      <c r="O2566" s="24" t="str">
        <f t="shared" si="327"/>
        <v xml:space="preserve">
  - 
    name:  “福利国家”
    title:  “福利国家”
    description: 
    koLyro: point
    koLyri:  just
    son: </v>
      </c>
      <c r="P2566" s="27" t="str">
        <f t="shared" si="334"/>
        <v xml:space="preserve">
            - 
              name:  “福利国家”
              title:  “福利国家”
              description: 
              koLyro: point
              koLyri:  just
              son: </v>
      </c>
    </row>
    <row r="2567" spans="1:16" ht="15" customHeight="1">
      <c r="A2567" s="20">
        <f t="shared" si="328"/>
        <v>5</v>
      </c>
      <c r="B2567" s="21" t="str">
        <f t="shared" si="329"/>
        <v>知识点</v>
      </c>
      <c r="C2567" s="21" t="str">
        <f t="shared" si="330"/>
        <v>第三产业的兴起</v>
      </c>
      <c r="D2567" s="21" t="str">
        <f>IFERROR(IF(I2567=1,INDEX( {"chinese","english","math","physics","chemistry","biology","politics","history","geography"},MATCH(C2567,{"语文","英语","数学","物理","化学","生物","政治","历史","地理"},0)),IF(I2567=2,INDEX(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2567,{"单项选择","阅读理解","信息匹配","完形填空","短文填空","单句填空","短文改错","单句改错","句型转换","翻译短语","翻译句子","词汇/短语及固搭","完成句子","听力"},0)),"")), "")</f>
        <v/>
      </c>
      <c r="E2567" s="21" t="str">
        <f t="shared" si="331"/>
        <v>知识点</v>
      </c>
      <c r="F2567" s="21" t="str">
        <f t="shared" si="332"/>
        <v>恰</v>
      </c>
      <c r="G2567" s="21" t="str">
        <f>INDEX( {"body","discipline","area","topic","point"},MATCH(E2567,{"知识体","知识域","知识区","知识主题","知识点"},0))</f>
        <v>point</v>
      </c>
      <c r="H2567" s="21" t="str">
        <f>INDEX( {"super","just","sub","infras"},MATCH(F2567,{"超","恰","亚","次"},0))</f>
        <v>just</v>
      </c>
      <c r="I2567" s="21">
        <f>MATCH(E2567,{"知识体","知识域","知识区","知识主题","知识点"},0)-1</f>
        <v>4</v>
      </c>
      <c r="J2567" s="21">
        <f>MATCH(F2567,{"超","恰","亚","次"},0)-1</f>
        <v>1</v>
      </c>
      <c r="K2567" s="21" t="str">
        <f t="shared" si="333"/>
        <v>历史</v>
      </c>
      <c r="L2567" s="26" t="s">
        <v>3306</v>
      </c>
      <c r="M2567" s="23"/>
      <c r="N2567" s="23"/>
      <c r="O2567" s="24" t="str">
        <f t="shared" si="327"/>
        <v xml:space="preserve">
  - 
    name:  第三产业的兴起
    title:  第三产业的兴起
    description: 
    koLyro: point
    koLyri:  just
    son: </v>
      </c>
      <c r="P2567" s="27" t="str">
        <f t="shared" si="334"/>
        <v xml:space="preserve">
            - 
              name:  第三产业的兴起
              title:  第三产业的兴起
              description: 
              koLyro: point
              koLyri:  just
              son: </v>
      </c>
    </row>
    <row r="2568" spans="1:16" ht="15" customHeight="1">
      <c r="A2568" s="20">
        <f t="shared" si="328"/>
        <v>5</v>
      </c>
      <c r="B2568" s="21" t="str">
        <f t="shared" si="329"/>
        <v>知识点</v>
      </c>
      <c r="C2568" s="21" t="str">
        <f t="shared" si="330"/>
        <v>“新经济”的出现</v>
      </c>
      <c r="D2568" s="21" t="str">
        <f>IFERROR(IF(I2568=1,INDEX( {"chinese","english","math","physics","chemistry","biology","politics","history","geography"},MATCH(C2568,{"语文","英语","数学","物理","化学","生物","政治","历史","地理"},0)),IF(I2568=2,INDEX(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2568,{"单项选择","阅读理解","信息匹配","完形填空","短文填空","单句填空","短文改错","单句改错","句型转换","翻译短语","翻译句子","词汇/短语及固搭","完成句子","听力"},0)),"")), "")</f>
        <v/>
      </c>
      <c r="E2568" s="21" t="str">
        <f t="shared" si="331"/>
        <v>知识点</v>
      </c>
      <c r="F2568" s="21" t="str">
        <f t="shared" si="332"/>
        <v>恰</v>
      </c>
      <c r="G2568" s="21" t="str">
        <f>INDEX( {"body","discipline","area","topic","point"},MATCH(E2568,{"知识体","知识域","知识区","知识主题","知识点"},0))</f>
        <v>point</v>
      </c>
      <c r="H2568" s="21" t="str">
        <f>INDEX( {"super","just","sub","infras"},MATCH(F2568,{"超","恰","亚","次"},0))</f>
        <v>just</v>
      </c>
      <c r="I2568" s="21">
        <f>MATCH(E2568,{"知识体","知识域","知识区","知识主题","知识点"},0)-1</f>
        <v>4</v>
      </c>
      <c r="J2568" s="21">
        <f>MATCH(F2568,{"超","恰","亚","次"},0)-1</f>
        <v>1</v>
      </c>
      <c r="K2568" s="21" t="str">
        <f t="shared" si="333"/>
        <v>历史</v>
      </c>
      <c r="L2568" s="26" t="s">
        <v>3307</v>
      </c>
      <c r="M2568" s="23"/>
      <c r="N2568" s="23"/>
      <c r="O2568" s="24" t="str">
        <f t="shared" si="327"/>
        <v xml:space="preserve">
  - 
    name:  “新经济”的出现
    title:  “新经济”的出现
    description: 
    koLyro: point
    koLyri:  just
    son: </v>
      </c>
      <c r="P2568" s="27" t="str">
        <f t="shared" si="334"/>
        <v xml:space="preserve">
            - 
              name:  “新经济”的出现
              title:  “新经济”的出现
              description: 
              koLyro: point
              koLyri:  just
              son: </v>
      </c>
    </row>
    <row r="2569" spans="1:16" ht="15" customHeight="1">
      <c r="A2569" s="20">
        <f t="shared" si="328"/>
        <v>3</v>
      </c>
      <c r="B2569" s="21" t="str">
        <f t="shared" si="329"/>
        <v>知识超主题</v>
      </c>
      <c r="C2569" s="21" t="str">
        <f t="shared" si="330"/>
        <v>七 苏联的社会主义建设</v>
      </c>
      <c r="D2569" s="21" t="str">
        <f>IFERROR(IF(I2569=1,INDEX( {"chinese","english","math","physics","chemistry","biology","politics","history","geography"},MATCH(C2569,{"语文","英语","数学","物理","化学","生物","政治","历史","地理"},0)),IF(I2569=2,INDEX(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2569,{"单项选择","阅读理解","信息匹配","完形填空","短文填空","单句填空","短文改错","单句改错","句型转换","翻译短语","翻译句子","词汇/短语及固搭","完成句子","听力"},0)),"")), "")</f>
        <v/>
      </c>
      <c r="E2569" s="21" t="str">
        <f t="shared" si="331"/>
        <v>知识主题</v>
      </c>
      <c r="F2569" s="21" t="str">
        <f t="shared" si="332"/>
        <v>超</v>
      </c>
      <c r="G2569" s="21" t="str">
        <f>INDEX( {"body","discipline","area","topic","point"},MATCH(E2569,{"知识体","知识域","知识区","知识主题","知识点"},0))</f>
        <v>topic</v>
      </c>
      <c r="H2569" s="21" t="str">
        <f>INDEX( {"super","just","sub","infras"},MATCH(F2569,{"超","恰","亚","次"},0))</f>
        <v>super</v>
      </c>
      <c r="I2569" s="21">
        <f>MATCH(E2569,{"知识体","知识域","知识区","知识主题","知识点"},0)-1</f>
        <v>3</v>
      </c>
      <c r="J2569" s="21">
        <f>MATCH(F2569,{"超","恰","亚","次"},0)-1</f>
        <v>0</v>
      </c>
      <c r="K2569" s="21" t="str">
        <f t="shared" si="333"/>
        <v>历史</v>
      </c>
      <c r="L2569" s="26" t="s">
        <v>5381</v>
      </c>
      <c r="M2569" s="23"/>
      <c r="N2569" s="23"/>
      <c r="O2569" s="24" t="str">
        <f t="shared" si="327"/>
        <v xml:space="preserve">
  - 
    name:  七 苏联的社会主义建设
    title:  七 苏联的社会主义建设
    description: 
    koLyro: topic
    koLyri:  super
    son: </v>
      </c>
      <c r="P2569" s="27" t="str">
        <f t="shared" si="334"/>
        <v xml:space="preserve">
        - 
          name:  七 苏联的社会主义建设
          title:  七 苏联的社会主义建设
          description: 
          koLyro: topic
          koLyri:  super
          son: </v>
      </c>
    </row>
    <row r="2570" spans="1:16" ht="15" customHeight="1">
      <c r="A2570" s="20">
        <f t="shared" si="328"/>
        <v>4</v>
      </c>
      <c r="B2570" s="21" t="str">
        <f t="shared" si="329"/>
        <v>知识主题</v>
      </c>
      <c r="C2570" s="21" t="str">
        <f t="shared" si="330"/>
        <v>21 社会主义建设道路的初期探索</v>
      </c>
      <c r="D2570" s="21" t="str">
        <f>IFERROR(IF(I2570=1,INDEX( {"chinese","english","math","physics","chemistry","biology","politics","history","geography"},MATCH(C2570,{"语文","英语","数学","物理","化学","生物","政治","历史","地理"},0)),IF(I2570=2,INDEX(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2570,{"单项选择","阅读理解","信息匹配","完形填空","短文填空","单句填空","短文改错","单句改错","句型转换","翻译短语","翻译句子","词汇/短语及固搭","完成句子","听力"},0)),"")), "")</f>
        <v/>
      </c>
      <c r="E2570" s="21" t="str">
        <f t="shared" si="331"/>
        <v>知识主题</v>
      </c>
      <c r="F2570" s="21" t="str">
        <f t="shared" si="332"/>
        <v>恰</v>
      </c>
      <c r="G2570" s="21" t="str">
        <f>INDEX( {"body","discipline","area","topic","point"},MATCH(E2570,{"知识体","知识域","知识区","知识主题","知识点"},0))</f>
        <v>topic</v>
      </c>
      <c r="H2570" s="21" t="str">
        <f>INDEX( {"super","just","sub","infras"},MATCH(F2570,{"超","恰","亚","次"},0))</f>
        <v>just</v>
      </c>
      <c r="I2570" s="21">
        <f>MATCH(E2570,{"知识体","知识域","知识区","知识主题","知识点"},0)-1</f>
        <v>3</v>
      </c>
      <c r="J2570" s="21">
        <f>MATCH(F2570,{"超","恰","亚","次"},0)-1</f>
        <v>1</v>
      </c>
      <c r="K2570" s="21" t="str">
        <f t="shared" si="333"/>
        <v>历史</v>
      </c>
      <c r="L2570" s="26" t="s">
        <v>3308</v>
      </c>
      <c r="M2570" s="23"/>
      <c r="N2570" s="23"/>
      <c r="O2570" s="24" t="str">
        <f t="shared" si="327"/>
        <v xml:space="preserve">
  - 
    name:  21 社会主义建设道路的初期探索
    title:  21 社会主义建设道路的初期探索
    description: 
    koLyro: topic
    koLyri:  just
    son: </v>
      </c>
      <c r="P2570" s="27" t="str">
        <f t="shared" si="334"/>
        <v xml:space="preserve">
          - 
            name:  21 社会主义建设道路的初期探索
            title:  21 社会主义建设道路的初期探索
            description: 
            koLyro: topic
            koLyri:  just
            son: </v>
      </c>
    </row>
    <row r="2571" spans="1:16" ht="15" customHeight="1">
      <c r="A2571" s="20">
        <f t="shared" si="328"/>
        <v>5</v>
      </c>
      <c r="B2571" s="21" t="str">
        <f t="shared" si="329"/>
        <v>知识点</v>
      </c>
      <c r="C2571" s="21" t="str">
        <f t="shared" si="330"/>
        <v>战时共产主义政策</v>
      </c>
      <c r="D2571" s="21" t="str">
        <f>IFERROR(IF(I2571=1,INDEX( {"chinese","english","math","physics","chemistry","biology","politics","history","geography"},MATCH(C2571,{"语文","英语","数学","物理","化学","生物","政治","历史","地理"},0)),IF(I2571=2,INDEX(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2571,{"单项选择","阅读理解","信息匹配","完形填空","短文填空","单句填空","短文改错","单句改错","句型转换","翻译短语","翻译句子","词汇/短语及固搭","完成句子","听力"},0)),"")), "")</f>
        <v/>
      </c>
      <c r="E2571" s="21" t="str">
        <f t="shared" si="331"/>
        <v>知识点</v>
      </c>
      <c r="F2571" s="21" t="str">
        <f t="shared" si="332"/>
        <v>恰</v>
      </c>
      <c r="G2571" s="21" t="str">
        <f>INDEX( {"body","discipline","area","topic","point"},MATCH(E2571,{"知识体","知识域","知识区","知识主题","知识点"},0))</f>
        <v>point</v>
      </c>
      <c r="H2571" s="21" t="str">
        <f>INDEX( {"super","just","sub","infras"},MATCH(F2571,{"超","恰","亚","次"},0))</f>
        <v>just</v>
      </c>
      <c r="I2571" s="21">
        <f>MATCH(E2571,{"知识体","知识域","知识区","知识主题","知识点"},0)-1</f>
        <v>4</v>
      </c>
      <c r="J2571" s="21">
        <f>MATCH(F2571,{"超","恰","亚","次"},0)-1</f>
        <v>1</v>
      </c>
      <c r="K2571" s="21" t="str">
        <f t="shared" si="333"/>
        <v>历史</v>
      </c>
      <c r="L2571" s="26" t="s">
        <v>3309</v>
      </c>
      <c r="M2571" s="23"/>
      <c r="N2571" s="23"/>
      <c r="O2571" s="24" t="str">
        <f t="shared" si="327"/>
        <v xml:space="preserve">
  - 
    name:  战时共产主义政策
    title:  战时共产主义政策
    description: 
    koLyro: point
    koLyri:  just
    son: </v>
      </c>
      <c r="P2571" s="27" t="str">
        <f t="shared" si="334"/>
        <v xml:space="preserve">
            - 
              name:  战时共产主义政策
              title:  战时共产主义政策
              description: 
              koLyro: point
              koLyri:  just
              son: </v>
      </c>
    </row>
    <row r="2572" spans="1:16" ht="15" customHeight="1">
      <c r="A2572" s="20">
        <f t="shared" si="328"/>
        <v>5</v>
      </c>
      <c r="B2572" s="21" t="str">
        <f t="shared" si="329"/>
        <v>知识点</v>
      </c>
      <c r="C2572" s="21" t="str">
        <f t="shared" si="330"/>
        <v>新经济政策</v>
      </c>
      <c r="D2572" s="21" t="str">
        <f>IFERROR(IF(I2572=1,INDEX( {"chinese","english","math","physics","chemistry","biology","politics","history","geography"},MATCH(C2572,{"语文","英语","数学","物理","化学","生物","政治","历史","地理"},0)),IF(I2572=2,INDEX(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2572,{"单项选择","阅读理解","信息匹配","完形填空","短文填空","单句填空","短文改错","单句改错","句型转换","翻译短语","翻译句子","词汇/短语及固搭","完成句子","听力"},0)),"")), "")</f>
        <v/>
      </c>
      <c r="E2572" s="21" t="str">
        <f t="shared" si="331"/>
        <v>知识点</v>
      </c>
      <c r="F2572" s="21" t="str">
        <f t="shared" si="332"/>
        <v>恰</v>
      </c>
      <c r="G2572" s="21" t="str">
        <f>INDEX( {"body","discipline","area","topic","point"},MATCH(E2572,{"知识体","知识域","知识区","知识主题","知识点"},0))</f>
        <v>point</v>
      </c>
      <c r="H2572" s="21" t="str">
        <f>INDEX( {"super","just","sub","infras"},MATCH(F2572,{"超","恰","亚","次"},0))</f>
        <v>just</v>
      </c>
      <c r="I2572" s="21">
        <f>MATCH(E2572,{"知识体","知识域","知识区","知识主题","知识点"},0)-1</f>
        <v>4</v>
      </c>
      <c r="J2572" s="21">
        <f>MATCH(F2572,{"超","恰","亚","次"},0)-1</f>
        <v>1</v>
      </c>
      <c r="K2572" s="21" t="str">
        <f t="shared" si="333"/>
        <v>历史</v>
      </c>
      <c r="L2572" s="26" t="s">
        <v>3310</v>
      </c>
      <c r="M2572" s="23"/>
      <c r="N2572" s="23"/>
      <c r="O2572" s="24" t="str">
        <f t="shared" si="327"/>
        <v xml:space="preserve">
  - 
    name:  新经济政策
    title:  新经济政策
    description: 
    koLyro: point
    koLyri:  just
    son: </v>
      </c>
      <c r="P2572" s="27" t="str">
        <f t="shared" si="334"/>
        <v xml:space="preserve">
            - 
              name:  新经济政策
              title:  新经济政策
              description: 
              koLyro: point
              koLyri:  just
              son: </v>
      </c>
    </row>
    <row r="2573" spans="1:16" ht="15" customHeight="1">
      <c r="A2573" s="20">
        <f t="shared" si="328"/>
        <v>5</v>
      </c>
      <c r="B2573" s="21" t="str">
        <f t="shared" si="329"/>
        <v>知识点</v>
      </c>
      <c r="C2573" s="21" t="str">
        <f t="shared" si="330"/>
        <v>对列宁的评价</v>
      </c>
      <c r="D2573" s="21" t="str">
        <f>IFERROR(IF(I2573=1,INDEX( {"chinese","english","math","physics","chemistry","biology","politics","history","geography"},MATCH(C2573,{"语文","英语","数学","物理","化学","生物","政治","历史","地理"},0)),IF(I2573=2,INDEX(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2573,{"单项选择","阅读理解","信息匹配","完形填空","短文填空","单句填空","短文改错","单句改错","句型转换","翻译短语","翻译句子","词汇/短语及固搭","完成句子","听力"},0)),"")), "")</f>
        <v/>
      </c>
      <c r="E2573" s="21" t="str">
        <f t="shared" si="331"/>
        <v>知识点</v>
      </c>
      <c r="F2573" s="21" t="str">
        <f t="shared" si="332"/>
        <v>恰</v>
      </c>
      <c r="G2573" s="21" t="str">
        <f>INDEX( {"body","discipline","area","topic","point"},MATCH(E2573,{"知识体","知识域","知识区","知识主题","知识点"},0))</f>
        <v>point</v>
      </c>
      <c r="H2573" s="21" t="str">
        <f>INDEX( {"super","just","sub","infras"},MATCH(F2573,{"超","恰","亚","次"},0))</f>
        <v>just</v>
      </c>
      <c r="I2573" s="21">
        <f>MATCH(E2573,{"知识体","知识域","知识区","知识主题","知识点"},0)-1</f>
        <v>4</v>
      </c>
      <c r="J2573" s="21">
        <f>MATCH(F2573,{"超","恰","亚","次"},0)-1</f>
        <v>1</v>
      </c>
      <c r="K2573" s="21" t="str">
        <f t="shared" si="333"/>
        <v>历史</v>
      </c>
      <c r="L2573" s="26" t="s">
        <v>3311</v>
      </c>
      <c r="M2573" s="23"/>
      <c r="N2573" s="23"/>
      <c r="O2573" s="24" t="str">
        <f t="shared" si="327"/>
        <v xml:space="preserve">
  - 
    name:  对列宁的评价
    title:  对列宁的评价
    description: 
    koLyro: point
    koLyri:  just
    son: </v>
      </c>
      <c r="P2573" s="27" t="str">
        <f t="shared" si="334"/>
        <v xml:space="preserve">
            - 
              name:  对列宁的评价
              title:  对列宁的评价
              description: 
              koLyro: point
              koLyri:  just
              son: </v>
      </c>
    </row>
    <row r="2574" spans="1:16" ht="15" customHeight="1">
      <c r="A2574" s="20">
        <f t="shared" si="328"/>
        <v>4</v>
      </c>
      <c r="B2574" s="21" t="str">
        <f t="shared" si="329"/>
        <v>知识主题</v>
      </c>
      <c r="C2574" s="21" t="str">
        <f t="shared" si="330"/>
        <v>22 斯大林模式的社会主义建设道路</v>
      </c>
      <c r="D2574" s="21" t="str">
        <f>IFERROR(IF(I2574=1,INDEX( {"chinese","english","math","physics","chemistry","biology","politics","history","geography"},MATCH(C2574,{"语文","英语","数学","物理","化学","生物","政治","历史","地理"},0)),IF(I2574=2,INDEX(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2574,{"单项选择","阅读理解","信息匹配","完形填空","短文填空","单句填空","短文改错","单句改错","句型转换","翻译短语","翻译句子","词汇/短语及固搭","完成句子","听力"},0)),"")), "")</f>
        <v/>
      </c>
      <c r="E2574" s="21" t="str">
        <f t="shared" si="331"/>
        <v>知识主题</v>
      </c>
      <c r="F2574" s="21" t="str">
        <f t="shared" si="332"/>
        <v>恰</v>
      </c>
      <c r="G2574" s="21" t="str">
        <f>INDEX( {"body","discipline","area","topic","point"},MATCH(E2574,{"知识体","知识域","知识区","知识主题","知识点"},0))</f>
        <v>topic</v>
      </c>
      <c r="H2574" s="21" t="str">
        <f>INDEX( {"super","just","sub","infras"},MATCH(F2574,{"超","恰","亚","次"},0))</f>
        <v>just</v>
      </c>
      <c r="I2574" s="21">
        <f>MATCH(E2574,{"知识体","知识域","知识区","知识主题","知识点"},0)-1</f>
        <v>3</v>
      </c>
      <c r="J2574" s="21">
        <f>MATCH(F2574,{"超","恰","亚","次"},0)-1</f>
        <v>1</v>
      </c>
      <c r="K2574" s="21" t="str">
        <f t="shared" si="333"/>
        <v>历史</v>
      </c>
      <c r="L2574" s="26" t="s">
        <v>3312</v>
      </c>
      <c r="M2574" s="23"/>
      <c r="N2574" s="23"/>
      <c r="O2574" s="24" t="str">
        <f t="shared" si="327"/>
        <v xml:space="preserve">
  - 
    name:  22 斯大林模式的社会主义建设道路
    title:  22 斯大林模式的社会主义建设道路
    description: 
    koLyro: topic
    koLyri:  just
    son: </v>
      </c>
      <c r="P2574" s="27" t="str">
        <f t="shared" si="334"/>
        <v xml:space="preserve">
          - 
            name:  22 斯大林模式的社会主义建设道路
            title:  22 斯大林模式的社会主义建设道路
            description: 
            koLyro: topic
            koLyri:  just
            son: </v>
      </c>
    </row>
    <row r="2575" spans="1:16" ht="15" customHeight="1">
      <c r="A2575" s="20">
        <f t="shared" si="328"/>
        <v>5</v>
      </c>
      <c r="B2575" s="21" t="str">
        <f t="shared" si="329"/>
        <v>知识点</v>
      </c>
      <c r="C2575" s="21" t="str">
        <f t="shared" si="330"/>
        <v>苏联的建立</v>
      </c>
      <c r="D2575" s="21" t="str">
        <f>IFERROR(IF(I2575=1,INDEX( {"chinese","english","math","physics","chemistry","biology","politics","history","geography"},MATCH(C2575,{"语文","英语","数学","物理","化学","生物","政治","历史","地理"},0)),IF(I2575=2,INDEX(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2575,{"单项选择","阅读理解","信息匹配","完形填空","短文填空","单句填空","短文改错","单句改错","句型转换","翻译短语","翻译句子","词汇/短语及固搭","完成句子","听力"},0)),"")), "")</f>
        <v/>
      </c>
      <c r="E2575" s="21" t="str">
        <f t="shared" si="331"/>
        <v>知识点</v>
      </c>
      <c r="F2575" s="21" t="str">
        <f t="shared" si="332"/>
        <v>恰</v>
      </c>
      <c r="G2575" s="21" t="str">
        <f>INDEX( {"body","discipline","area","topic","point"},MATCH(E2575,{"知识体","知识域","知识区","知识主题","知识点"},0))</f>
        <v>point</v>
      </c>
      <c r="H2575" s="21" t="str">
        <f>INDEX( {"super","just","sub","infras"},MATCH(F2575,{"超","恰","亚","次"},0))</f>
        <v>just</v>
      </c>
      <c r="I2575" s="21">
        <f>MATCH(E2575,{"知识体","知识域","知识区","知识主题","知识点"},0)-1</f>
        <v>4</v>
      </c>
      <c r="J2575" s="21">
        <f>MATCH(F2575,{"超","恰","亚","次"},0)-1</f>
        <v>1</v>
      </c>
      <c r="K2575" s="21" t="str">
        <f t="shared" si="333"/>
        <v>历史</v>
      </c>
      <c r="L2575" s="26" t="s">
        <v>3313</v>
      </c>
      <c r="M2575" s="23"/>
      <c r="N2575" s="23"/>
      <c r="O2575" s="24" t="str">
        <f t="shared" si="327"/>
        <v xml:space="preserve">
  - 
    name:  苏联的建立
    title:  苏联的建立
    description: 
    koLyro: point
    koLyri:  just
    son: </v>
      </c>
      <c r="P2575" s="27" t="str">
        <f t="shared" si="334"/>
        <v xml:space="preserve">
            - 
              name:  苏联的建立
              title:  苏联的建立
              description: 
              koLyro: point
              koLyri:  just
              son: </v>
      </c>
    </row>
    <row r="2576" spans="1:16" ht="15" customHeight="1">
      <c r="A2576" s="20">
        <f t="shared" si="328"/>
        <v>5</v>
      </c>
      <c r="B2576" s="21" t="str">
        <f t="shared" si="329"/>
        <v>知识点</v>
      </c>
      <c r="C2576" s="21" t="str">
        <f t="shared" si="330"/>
        <v>斯大林优先发展重工业</v>
      </c>
      <c r="D2576" s="21" t="str">
        <f>IFERROR(IF(I2576=1,INDEX( {"chinese","english","math","physics","chemistry","biology","politics","history","geography"},MATCH(C2576,{"语文","英语","数学","物理","化学","生物","政治","历史","地理"},0)),IF(I2576=2,INDEX(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2576,{"单项选择","阅读理解","信息匹配","完形填空","短文填空","单句填空","短文改错","单句改错","句型转换","翻译短语","翻译句子","词汇/短语及固搭","完成句子","听力"},0)),"")), "")</f>
        <v/>
      </c>
      <c r="E2576" s="21" t="str">
        <f t="shared" si="331"/>
        <v>知识点</v>
      </c>
      <c r="F2576" s="21" t="str">
        <f t="shared" si="332"/>
        <v>恰</v>
      </c>
      <c r="G2576" s="21" t="str">
        <f>INDEX( {"body","discipline","area","topic","point"},MATCH(E2576,{"知识体","知识域","知识区","知识主题","知识点"},0))</f>
        <v>point</v>
      </c>
      <c r="H2576" s="21" t="str">
        <f>INDEX( {"super","just","sub","infras"},MATCH(F2576,{"超","恰","亚","次"},0))</f>
        <v>just</v>
      </c>
      <c r="I2576" s="21">
        <f>MATCH(E2576,{"知识体","知识域","知识区","知识主题","知识点"},0)-1</f>
        <v>4</v>
      </c>
      <c r="J2576" s="21">
        <f>MATCH(F2576,{"超","恰","亚","次"},0)-1</f>
        <v>1</v>
      </c>
      <c r="K2576" s="21" t="str">
        <f t="shared" si="333"/>
        <v>历史</v>
      </c>
      <c r="L2576" s="26" t="s">
        <v>3314</v>
      </c>
      <c r="M2576" s="23"/>
      <c r="N2576" s="23"/>
      <c r="O2576" s="24" t="str">
        <f t="shared" si="327"/>
        <v xml:space="preserve">
  - 
    name:  斯大林优先发展重工业
    title:  斯大林优先发展重工业
    description: 
    koLyro: point
    koLyri:  just
    son: </v>
      </c>
      <c r="P2576" s="27" t="str">
        <f t="shared" si="334"/>
        <v xml:space="preserve">
            - 
              name:  斯大林优先发展重工业
              title:  斯大林优先发展重工业
              description: 
              koLyro: point
              koLyri:  just
              son: </v>
      </c>
    </row>
    <row r="2577" spans="1:16" ht="15" customHeight="1">
      <c r="A2577" s="20">
        <f t="shared" si="328"/>
        <v>5</v>
      </c>
      <c r="B2577" s="21" t="str">
        <f t="shared" si="329"/>
        <v>知识点</v>
      </c>
      <c r="C2577" s="21" t="str">
        <f t="shared" si="330"/>
        <v>农业全盘集体化</v>
      </c>
      <c r="D2577" s="21" t="str">
        <f>IFERROR(IF(I2577=1,INDEX( {"chinese","english","math","physics","chemistry","biology","politics","history","geography"},MATCH(C2577,{"语文","英语","数学","物理","化学","生物","政治","历史","地理"},0)),IF(I2577=2,INDEX(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2577,{"单项选择","阅读理解","信息匹配","完形填空","短文填空","单句填空","短文改错","单句改错","句型转换","翻译短语","翻译句子","词汇/短语及固搭","完成句子","听力"},0)),"")), "")</f>
        <v/>
      </c>
      <c r="E2577" s="21" t="str">
        <f t="shared" si="331"/>
        <v>知识点</v>
      </c>
      <c r="F2577" s="21" t="str">
        <f t="shared" si="332"/>
        <v>恰</v>
      </c>
      <c r="G2577" s="21" t="str">
        <f>INDEX( {"body","discipline","area","topic","point"},MATCH(E2577,{"知识体","知识域","知识区","知识主题","知识点"},0))</f>
        <v>point</v>
      </c>
      <c r="H2577" s="21" t="str">
        <f>INDEX( {"super","just","sub","infras"},MATCH(F2577,{"超","恰","亚","次"},0))</f>
        <v>just</v>
      </c>
      <c r="I2577" s="21">
        <f>MATCH(E2577,{"知识体","知识域","知识区","知识主题","知识点"},0)-1</f>
        <v>4</v>
      </c>
      <c r="J2577" s="21">
        <f>MATCH(F2577,{"超","恰","亚","次"},0)-1</f>
        <v>1</v>
      </c>
      <c r="K2577" s="21" t="str">
        <f t="shared" si="333"/>
        <v>历史</v>
      </c>
      <c r="L2577" s="26" t="s">
        <v>3315</v>
      </c>
      <c r="M2577" s="23"/>
      <c r="N2577" s="23"/>
      <c r="O2577" s="24" t="str">
        <f t="shared" si="327"/>
        <v xml:space="preserve">
  - 
    name:  农业全盘集体化
    title:  农业全盘集体化
    description: 
    koLyro: point
    koLyri:  just
    son: </v>
      </c>
      <c r="P2577" s="27" t="str">
        <f t="shared" si="334"/>
        <v xml:space="preserve">
            - 
              name:  农业全盘集体化
              title:  农业全盘集体化
              description: 
              koLyro: point
              koLyri:  just
              son: </v>
      </c>
    </row>
    <row r="2578" spans="1:16" ht="15" customHeight="1">
      <c r="A2578" s="20">
        <f t="shared" si="328"/>
        <v>5</v>
      </c>
      <c r="B2578" s="21" t="str">
        <f t="shared" si="329"/>
        <v>知识点</v>
      </c>
      <c r="C2578" s="21" t="str">
        <f t="shared" si="330"/>
        <v>斯大林模式的特征</v>
      </c>
      <c r="D2578" s="21" t="str">
        <f>IFERROR(IF(I2578=1,INDEX( {"chinese","english","math","physics","chemistry","biology","politics","history","geography"},MATCH(C2578,{"语文","英语","数学","物理","化学","生物","政治","历史","地理"},0)),IF(I2578=2,INDEX(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2578,{"单项选择","阅读理解","信息匹配","完形填空","短文填空","单句填空","短文改错","单句改错","句型转换","翻译短语","翻译句子","词汇/短语及固搭","完成句子","听力"},0)),"")), "")</f>
        <v/>
      </c>
      <c r="E2578" s="21" t="str">
        <f t="shared" si="331"/>
        <v>知识点</v>
      </c>
      <c r="F2578" s="21" t="str">
        <f t="shared" si="332"/>
        <v>恰</v>
      </c>
      <c r="G2578" s="21" t="str">
        <f>INDEX( {"body","discipline","area","topic","point"},MATCH(E2578,{"知识体","知识域","知识区","知识主题","知识点"},0))</f>
        <v>point</v>
      </c>
      <c r="H2578" s="21" t="str">
        <f>INDEX( {"super","just","sub","infras"},MATCH(F2578,{"超","恰","亚","次"},0))</f>
        <v>just</v>
      </c>
      <c r="I2578" s="21">
        <f>MATCH(E2578,{"知识体","知识域","知识区","知识主题","知识点"},0)-1</f>
        <v>4</v>
      </c>
      <c r="J2578" s="21">
        <f>MATCH(F2578,{"超","恰","亚","次"},0)-1</f>
        <v>1</v>
      </c>
      <c r="K2578" s="21" t="str">
        <f t="shared" si="333"/>
        <v>历史</v>
      </c>
      <c r="L2578" s="26" t="s">
        <v>3316</v>
      </c>
      <c r="M2578" s="23"/>
      <c r="N2578" s="23"/>
      <c r="O2578" s="24" t="str">
        <f t="shared" si="327"/>
        <v xml:space="preserve">
  - 
    name:  斯大林模式的特征
    title:  斯大林模式的特征
    description: 
    koLyro: point
    koLyri:  just
    son: </v>
      </c>
      <c r="P2578" s="27" t="str">
        <f t="shared" si="334"/>
        <v xml:space="preserve">
            - 
              name:  斯大林模式的特征
              title:  斯大林模式的特征
              description: 
              koLyro: point
              koLyri:  just
              son: </v>
      </c>
    </row>
    <row r="2579" spans="1:16" ht="15" customHeight="1">
      <c r="A2579" s="20">
        <f t="shared" si="328"/>
        <v>5</v>
      </c>
      <c r="B2579" s="21" t="str">
        <f t="shared" si="329"/>
        <v>知识点</v>
      </c>
      <c r="C2579" s="21" t="str">
        <f t="shared" si="330"/>
        <v>对斯大林模式的评价</v>
      </c>
      <c r="D2579" s="21" t="str">
        <f>IFERROR(IF(I2579=1,INDEX( {"chinese","english","math","physics","chemistry","biology","politics","history","geography"},MATCH(C2579,{"语文","英语","数学","物理","化学","生物","政治","历史","地理"},0)),IF(I2579=2,INDEX(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2579,{"单项选择","阅读理解","信息匹配","完形填空","短文填空","单句填空","短文改错","单句改错","句型转换","翻译短语","翻译句子","词汇/短语及固搭","完成句子","听力"},0)),"")), "")</f>
        <v/>
      </c>
      <c r="E2579" s="21" t="str">
        <f t="shared" si="331"/>
        <v>知识点</v>
      </c>
      <c r="F2579" s="21" t="str">
        <f t="shared" si="332"/>
        <v>恰</v>
      </c>
      <c r="G2579" s="21" t="str">
        <f>INDEX( {"body","discipline","area","topic","point"},MATCH(E2579,{"知识体","知识域","知识区","知识主题","知识点"},0))</f>
        <v>point</v>
      </c>
      <c r="H2579" s="21" t="str">
        <f>INDEX( {"super","just","sub","infras"},MATCH(F2579,{"超","恰","亚","次"},0))</f>
        <v>just</v>
      </c>
      <c r="I2579" s="21">
        <f>MATCH(E2579,{"知识体","知识域","知识区","知识主题","知识点"},0)-1</f>
        <v>4</v>
      </c>
      <c r="J2579" s="21">
        <f>MATCH(F2579,{"超","恰","亚","次"},0)-1</f>
        <v>1</v>
      </c>
      <c r="K2579" s="21" t="str">
        <f t="shared" si="333"/>
        <v>历史</v>
      </c>
      <c r="L2579" s="26" t="s">
        <v>3317</v>
      </c>
      <c r="M2579" s="23"/>
      <c r="N2579" s="23"/>
      <c r="O2579" s="24" t="str">
        <f t="shared" si="327"/>
        <v xml:space="preserve">
  - 
    name:  对斯大林模式的评价
    title:  对斯大林模式的评价
    description: 
    koLyro: point
    koLyri:  just
    son: </v>
      </c>
      <c r="P2579" s="27" t="str">
        <f t="shared" si="334"/>
        <v xml:space="preserve">
            - 
              name:  对斯大林模式的评价
              title:  对斯大林模式的评价
              description: 
              koLyro: point
              koLyri:  just
              son: </v>
      </c>
    </row>
    <row r="2580" spans="1:16" ht="15" customHeight="1">
      <c r="A2580" s="20">
        <f t="shared" si="328"/>
        <v>5</v>
      </c>
      <c r="B2580" s="21" t="str">
        <f t="shared" si="329"/>
        <v>知识点</v>
      </c>
      <c r="C2580" s="21" t="str">
        <f t="shared" si="330"/>
        <v>对斯大林的评价</v>
      </c>
      <c r="D2580" s="21" t="str">
        <f>IFERROR(IF(I2580=1,INDEX( {"chinese","english","math","physics","chemistry","biology","politics","history","geography"},MATCH(C2580,{"语文","英语","数学","物理","化学","生物","政治","历史","地理"},0)),IF(I2580=2,INDEX(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2580,{"单项选择","阅读理解","信息匹配","完形填空","短文填空","单句填空","短文改错","单句改错","句型转换","翻译短语","翻译句子","词汇/短语及固搭","完成句子","听力"},0)),"")), "")</f>
        <v/>
      </c>
      <c r="E2580" s="21" t="str">
        <f t="shared" si="331"/>
        <v>知识点</v>
      </c>
      <c r="F2580" s="21" t="str">
        <f t="shared" si="332"/>
        <v>恰</v>
      </c>
      <c r="G2580" s="21" t="str">
        <f>INDEX( {"body","discipline","area","topic","point"},MATCH(E2580,{"知识体","知识域","知识区","知识主题","知识点"},0))</f>
        <v>point</v>
      </c>
      <c r="H2580" s="21" t="str">
        <f>INDEX( {"super","just","sub","infras"},MATCH(F2580,{"超","恰","亚","次"},0))</f>
        <v>just</v>
      </c>
      <c r="I2580" s="21">
        <f>MATCH(E2580,{"知识体","知识域","知识区","知识主题","知识点"},0)-1</f>
        <v>4</v>
      </c>
      <c r="J2580" s="21">
        <f>MATCH(F2580,{"超","恰","亚","次"},0)-1</f>
        <v>1</v>
      </c>
      <c r="K2580" s="21" t="str">
        <f t="shared" si="333"/>
        <v>历史</v>
      </c>
      <c r="L2580" s="26" t="s">
        <v>3318</v>
      </c>
      <c r="M2580" s="23"/>
      <c r="N2580" s="23"/>
      <c r="O2580" s="24" t="str">
        <f t="shared" si="327"/>
        <v xml:space="preserve">
  - 
    name:  对斯大林的评价
    title:  对斯大林的评价
    description: 
    koLyro: point
    koLyri:  just
    son: </v>
      </c>
      <c r="P2580" s="27" t="str">
        <f t="shared" si="334"/>
        <v xml:space="preserve">
            - 
              name:  对斯大林的评价
              title:  对斯大林的评价
              description: 
              koLyro: point
              koLyri:  just
              son: </v>
      </c>
    </row>
    <row r="2581" spans="1:16" ht="15" customHeight="1">
      <c r="A2581" s="20">
        <f t="shared" si="328"/>
        <v>4</v>
      </c>
      <c r="B2581" s="21" t="str">
        <f t="shared" si="329"/>
        <v>知识主题</v>
      </c>
      <c r="C2581" s="21" t="str">
        <f t="shared" si="330"/>
        <v>23 二战后苏联的经济改革</v>
      </c>
      <c r="D2581" s="21" t="str">
        <f>IFERROR(IF(I2581=1,INDEX( {"chinese","english","math","physics","chemistry","biology","politics","history","geography"},MATCH(C2581,{"语文","英语","数学","物理","化学","生物","政治","历史","地理"},0)),IF(I2581=2,INDEX(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2581,{"单项选择","阅读理解","信息匹配","完形填空","短文填空","单句填空","短文改错","单句改错","句型转换","翻译短语","翻译句子","词汇/短语及固搭","完成句子","听力"},0)),"")), "")</f>
        <v/>
      </c>
      <c r="E2581" s="21" t="str">
        <f t="shared" si="331"/>
        <v>知识主题</v>
      </c>
      <c r="F2581" s="21" t="str">
        <f t="shared" si="332"/>
        <v>恰</v>
      </c>
      <c r="G2581" s="21" t="str">
        <f>INDEX( {"body","discipline","area","topic","point"},MATCH(E2581,{"知识体","知识域","知识区","知识主题","知识点"},0))</f>
        <v>topic</v>
      </c>
      <c r="H2581" s="21" t="str">
        <f>INDEX( {"super","just","sub","infras"},MATCH(F2581,{"超","恰","亚","次"},0))</f>
        <v>just</v>
      </c>
      <c r="I2581" s="21">
        <f>MATCH(E2581,{"知识体","知识域","知识区","知识主题","知识点"},0)-1</f>
        <v>3</v>
      </c>
      <c r="J2581" s="21">
        <f>MATCH(F2581,{"超","恰","亚","次"},0)-1</f>
        <v>1</v>
      </c>
      <c r="K2581" s="21" t="str">
        <f t="shared" si="333"/>
        <v>历史</v>
      </c>
      <c r="L2581" s="26" t="s">
        <v>3319</v>
      </c>
      <c r="M2581" s="23"/>
      <c r="N2581" s="23"/>
      <c r="O2581" s="24" t="str">
        <f t="shared" si="327"/>
        <v xml:space="preserve">
  - 
    name:  23 二战后苏联的经济改革
    title:  23 二战后苏联的经济改革
    description: 
    koLyro: topic
    koLyri:  just
    son: </v>
      </c>
      <c r="P2581" s="27" t="str">
        <f t="shared" si="334"/>
        <v xml:space="preserve">
          - 
            name:  23 二战后苏联的经济改革
            title:  23 二战后苏联的经济改革
            description: 
            koLyro: topic
            koLyri:  just
            son: </v>
      </c>
    </row>
    <row r="2582" spans="1:16" ht="15" customHeight="1">
      <c r="A2582" s="20">
        <f t="shared" si="328"/>
        <v>5</v>
      </c>
      <c r="B2582" s="21" t="str">
        <f t="shared" si="329"/>
        <v>知识点</v>
      </c>
      <c r="C2582" s="21" t="str">
        <f t="shared" si="330"/>
        <v>赫鲁晓夫改革</v>
      </c>
      <c r="D2582" s="21" t="str">
        <f>IFERROR(IF(I2582=1,INDEX( {"chinese","english","math","physics","chemistry","biology","politics","history","geography"},MATCH(C2582,{"语文","英语","数学","物理","化学","生物","政治","历史","地理"},0)),IF(I2582=2,INDEX(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2582,{"单项选择","阅读理解","信息匹配","完形填空","短文填空","单句填空","短文改错","单句改错","句型转换","翻译短语","翻译句子","词汇/短语及固搭","完成句子","听力"},0)),"")), "")</f>
        <v/>
      </c>
      <c r="E2582" s="21" t="str">
        <f t="shared" si="331"/>
        <v>知识点</v>
      </c>
      <c r="F2582" s="21" t="str">
        <f t="shared" si="332"/>
        <v>恰</v>
      </c>
      <c r="G2582" s="21" t="str">
        <f>INDEX( {"body","discipline","area","topic","point"},MATCH(E2582,{"知识体","知识域","知识区","知识主题","知识点"},0))</f>
        <v>point</v>
      </c>
      <c r="H2582" s="21" t="str">
        <f>INDEX( {"super","just","sub","infras"},MATCH(F2582,{"超","恰","亚","次"},0))</f>
        <v>just</v>
      </c>
      <c r="I2582" s="21">
        <f>MATCH(E2582,{"知识体","知识域","知识区","知识主题","知识点"},0)-1</f>
        <v>4</v>
      </c>
      <c r="J2582" s="21">
        <f>MATCH(F2582,{"超","恰","亚","次"},0)-1</f>
        <v>1</v>
      </c>
      <c r="K2582" s="21" t="str">
        <f t="shared" si="333"/>
        <v>历史</v>
      </c>
      <c r="L2582" s="26" t="s">
        <v>3320</v>
      </c>
      <c r="M2582" s="23"/>
      <c r="N2582" s="23"/>
      <c r="O2582" s="24" t="str">
        <f t="shared" si="327"/>
        <v xml:space="preserve">
  - 
    name:  赫鲁晓夫改革
    title:  赫鲁晓夫改革
    description: 
    koLyro: point
    koLyri:  just
    son: </v>
      </c>
      <c r="P2582" s="27" t="str">
        <f t="shared" si="334"/>
        <v xml:space="preserve">
            - 
              name:  赫鲁晓夫改革
              title:  赫鲁晓夫改革
              description: 
              koLyro: point
              koLyri:  just
              son: </v>
      </c>
    </row>
    <row r="2583" spans="1:16" ht="15" customHeight="1">
      <c r="A2583" s="20">
        <f t="shared" si="328"/>
        <v>5</v>
      </c>
      <c r="B2583" s="21" t="str">
        <f t="shared" si="329"/>
        <v>知识点</v>
      </c>
      <c r="C2583" s="21" t="str">
        <f t="shared" si="330"/>
        <v>勃列日涅夫改革</v>
      </c>
      <c r="D2583" s="21" t="str">
        <f>IFERROR(IF(I2583=1,INDEX( {"chinese","english","math","physics","chemistry","biology","politics","history","geography"},MATCH(C2583,{"语文","英语","数学","物理","化学","生物","政治","历史","地理"},0)),IF(I2583=2,INDEX(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2583,{"单项选择","阅读理解","信息匹配","完形填空","短文填空","单句填空","短文改错","单句改错","句型转换","翻译短语","翻译句子","词汇/短语及固搭","完成句子","听力"},0)),"")), "")</f>
        <v/>
      </c>
      <c r="E2583" s="21" t="str">
        <f t="shared" si="331"/>
        <v>知识点</v>
      </c>
      <c r="F2583" s="21" t="str">
        <f t="shared" si="332"/>
        <v>恰</v>
      </c>
      <c r="G2583" s="21" t="str">
        <f>INDEX( {"body","discipline","area","topic","point"},MATCH(E2583,{"知识体","知识域","知识区","知识主题","知识点"},0))</f>
        <v>point</v>
      </c>
      <c r="H2583" s="21" t="str">
        <f>INDEX( {"super","just","sub","infras"},MATCH(F2583,{"超","恰","亚","次"},0))</f>
        <v>just</v>
      </c>
      <c r="I2583" s="21">
        <f>MATCH(E2583,{"知识体","知识域","知识区","知识主题","知识点"},0)-1</f>
        <v>4</v>
      </c>
      <c r="J2583" s="21">
        <f>MATCH(F2583,{"超","恰","亚","次"},0)-1</f>
        <v>1</v>
      </c>
      <c r="K2583" s="21" t="str">
        <f t="shared" si="333"/>
        <v>历史</v>
      </c>
      <c r="L2583" s="26" t="s">
        <v>3321</v>
      </c>
      <c r="M2583" s="23"/>
      <c r="N2583" s="23"/>
      <c r="O2583" s="24" t="str">
        <f t="shared" si="327"/>
        <v xml:space="preserve">
  - 
    name:  勃列日涅夫改革
    title:  勃列日涅夫改革
    description: 
    koLyro: point
    koLyri:  just
    son: </v>
      </c>
      <c r="P2583" s="27" t="str">
        <f t="shared" si="334"/>
        <v xml:space="preserve">
            - 
              name:  勃列日涅夫改革
              title:  勃列日涅夫改革
              description: 
              koLyro: point
              koLyri:  just
              son: </v>
      </c>
    </row>
    <row r="2584" spans="1:16" ht="15" customHeight="1">
      <c r="A2584" s="20">
        <f t="shared" si="328"/>
        <v>5</v>
      </c>
      <c r="B2584" s="21" t="str">
        <f t="shared" si="329"/>
        <v>知识点</v>
      </c>
      <c r="C2584" s="21" t="str">
        <f t="shared" si="330"/>
        <v>戈尔巴乔夫改革</v>
      </c>
      <c r="D2584" s="21" t="str">
        <f>IFERROR(IF(I2584=1,INDEX( {"chinese","english","math","physics","chemistry","biology","politics","history","geography"},MATCH(C2584,{"语文","英语","数学","物理","化学","生物","政治","历史","地理"},0)),IF(I2584=2,INDEX(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2584,{"单项选择","阅读理解","信息匹配","完形填空","短文填空","单句填空","短文改错","单句改错","句型转换","翻译短语","翻译句子","词汇/短语及固搭","完成句子","听力"},0)),"")), "")</f>
        <v/>
      </c>
      <c r="E2584" s="21" t="str">
        <f t="shared" si="331"/>
        <v>知识点</v>
      </c>
      <c r="F2584" s="21" t="str">
        <f t="shared" si="332"/>
        <v>恰</v>
      </c>
      <c r="G2584" s="21" t="str">
        <f>INDEX( {"body","discipline","area","topic","point"},MATCH(E2584,{"知识体","知识域","知识区","知识主题","知识点"},0))</f>
        <v>point</v>
      </c>
      <c r="H2584" s="21" t="str">
        <f>INDEX( {"super","just","sub","infras"},MATCH(F2584,{"超","恰","亚","次"},0))</f>
        <v>just</v>
      </c>
      <c r="I2584" s="21">
        <f>MATCH(E2584,{"知识体","知识域","知识区","知识主题","知识点"},0)-1</f>
        <v>4</v>
      </c>
      <c r="J2584" s="21">
        <f>MATCH(F2584,{"超","恰","亚","次"},0)-1</f>
        <v>1</v>
      </c>
      <c r="K2584" s="21" t="str">
        <f t="shared" si="333"/>
        <v>历史</v>
      </c>
      <c r="L2584" s="26" t="s">
        <v>3322</v>
      </c>
      <c r="M2584" s="23"/>
      <c r="N2584" s="23"/>
      <c r="O2584" s="24" t="str">
        <f t="shared" si="327"/>
        <v xml:space="preserve">
  - 
    name:  戈尔巴乔夫改革
    title:  戈尔巴乔夫改革
    description: 
    koLyro: point
    koLyri:  just
    son: </v>
      </c>
      <c r="P2584" s="27" t="str">
        <f t="shared" si="334"/>
        <v xml:space="preserve">
            - 
              name:  戈尔巴乔夫改革
              title:  戈尔巴乔夫改革
              description: 
              koLyro: point
              koLyri:  just
              son: </v>
      </c>
    </row>
    <row r="2585" spans="1:16" ht="15" customHeight="1">
      <c r="A2585" s="20">
        <f t="shared" si="328"/>
        <v>5</v>
      </c>
      <c r="B2585" s="21" t="str">
        <f t="shared" si="329"/>
        <v>知识点</v>
      </c>
      <c r="C2585" s="21" t="str">
        <f t="shared" si="330"/>
        <v>苏联的解体</v>
      </c>
      <c r="D2585" s="21" t="str">
        <f>IFERROR(IF(I2585=1,INDEX( {"chinese","english","math","physics","chemistry","biology","politics","history","geography"},MATCH(C2585,{"语文","英语","数学","物理","化学","生物","政治","历史","地理"},0)),IF(I2585=2,INDEX(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2585,{"单项选择","阅读理解","信息匹配","完形填空","短文填空","单句填空","短文改错","单句改错","句型转换","翻译短语","翻译句子","词汇/短语及固搭","完成句子","听力"},0)),"")), "")</f>
        <v/>
      </c>
      <c r="E2585" s="21" t="str">
        <f t="shared" si="331"/>
        <v>知识点</v>
      </c>
      <c r="F2585" s="21" t="str">
        <f t="shared" si="332"/>
        <v>恰</v>
      </c>
      <c r="G2585" s="21" t="str">
        <f>INDEX( {"body","discipline","area","topic","point"},MATCH(E2585,{"知识体","知识域","知识区","知识主题","知识点"},0))</f>
        <v>point</v>
      </c>
      <c r="H2585" s="21" t="str">
        <f>INDEX( {"super","just","sub","infras"},MATCH(F2585,{"超","恰","亚","次"},0))</f>
        <v>just</v>
      </c>
      <c r="I2585" s="21">
        <f>MATCH(E2585,{"知识体","知识域","知识区","知识主题","知识点"},0)-1</f>
        <v>4</v>
      </c>
      <c r="J2585" s="21">
        <f>MATCH(F2585,{"超","恰","亚","次"},0)-1</f>
        <v>1</v>
      </c>
      <c r="K2585" s="21" t="str">
        <f t="shared" si="333"/>
        <v>历史</v>
      </c>
      <c r="L2585" s="26" t="s">
        <v>3323</v>
      </c>
      <c r="M2585" s="23"/>
      <c r="N2585" s="23"/>
      <c r="O2585" s="24" t="str">
        <f t="shared" si="327"/>
        <v xml:space="preserve">
  - 
    name:  苏联的解体
    title:  苏联的解体
    description: 
    koLyro: point
    koLyri:  just
    son: </v>
      </c>
      <c r="P2585" s="27" t="str">
        <f t="shared" si="334"/>
        <v xml:space="preserve">
            - 
              name:  苏联的解体
              title:  苏联的解体
              description: 
              koLyro: point
              koLyri:  just
              son: </v>
      </c>
    </row>
    <row r="2586" spans="1:16" ht="15" customHeight="1">
      <c r="A2586" s="20">
        <f t="shared" si="328"/>
        <v>3</v>
      </c>
      <c r="B2586" s="21" t="str">
        <f t="shared" si="329"/>
        <v>知识超主题</v>
      </c>
      <c r="C2586" s="21" t="str">
        <f t="shared" si="330"/>
        <v>八 世界经济的全球化趋势</v>
      </c>
      <c r="D2586" s="21" t="str">
        <f>IFERROR(IF(I2586=1,INDEX( {"chinese","english","math","physics","chemistry","biology","politics","history","geography"},MATCH(C2586,{"语文","英语","数学","物理","化学","生物","政治","历史","地理"},0)),IF(I2586=2,INDEX(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2586,{"单项选择","阅读理解","信息匹配","完形填空","短文填空","单句填空","短文改错","单句改错","句型转换","翻译短语","翻译句子","词汇/短语及固搭","完成句子","听力"},0)),"")), "")</f>
        <v/>
      </c>
      <c r="E2586" s="21" t="str">
        <f t="shared" si="331"/>
        <v>知识主题</v>
      </c>
      <c r="F2586" s="21" t="str">
        <f t="shared" si="332"/>
        <v>超</v>
      </c>
      <c r="G2586" s="21" t="str">
        <f>INDEX( {"body","discipline","area","topic","point"},MATCH(E2586,{"知识体","知识域","知识区","知识主题","知识点"},0))</f>
        <v>topic</v>
      </c>
      <c r="H2586" s="21" t="str">
        <f>INDEX( {"super","just","sub","infras"},MATCH(F2586,{"超","恰","亚","次"},0))</f>
        <v>super</v>
      </c>
      <c r="I2586" s="21">
        <f>MATCH(E2586,{"知识体","知识域","知识区","知识主题","知识点"},0)-1</f>
        <v>3</v>
      </c>
      <c r="J2586" s="21">
        <f>MATCH(F2586,{"超","恰","亚","次"},0)-1</f>
        <v>0</v>
      </c>
      <c r="K2586" s="21" t="str">
        <f t="shared" si="333"/>
        <v>历史</v>
      </c>
      <c r="L2586" s="26" t="s">
        <v>5382</v>
      </c>
      <c r="M2586" s="23"/>
      <c r="N2586" s="23"/>
      <c r="O2586" s="24" t="str">
        <f t="shared" si="327"/>
        <v xml:space="preserve">
  - 
    name:  八 世界经济的全球化趋势
    title:  八 世界经济的全球化趋势
    description: 
    koLyro: topic
    koLyri:  super
    son: </v>
      </c>
      <c r="P2586" s="27" t="str">
        <f t="shared" si="334"/>
        <v xml:space="preserve">
        - 
          name:  八 世界经济的全球化趋势
          title:  八 世界经济的全球化趋势
          description: 
          koLyro: topic
          koLyri:  super
          son: </v>
      </c>
    </row>
    <row r="2587" spans="1:16" ht="15" customHeight="1">
      <c r="A2587" s="20">
        <f t="shared" si="328"/>
        <v>4</v>
      </c>
      <c r="B2587" s="21" t="str">
        <f t="shared" si="329"/>
        <v>知识主题</v>
      </c>
      <c r="C2587" s="21" t="str">
        <f t="shared" si="330"/>
        <v>24 战后资本主义世界经济体系的形成</v>
      </c>
      <c r="D2587" s="21" t="str">
        <f>IFERROR(IF(I2587=1,INDEX( {"chinese","english","math","physics","chemistry","biology","politics","history","geography"},MATCH(C2587,{"语文","英语","数学","物理","化学","生物","政治","历史","地理"},0)),IF(I2587=2,INDEX(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2587,{"单项选择","阅读理解","信息匹配","完形填空","短文填空","单句填空","短文改错","单句改错","句型转换","翻译短语","翻译句子","词汇/短语及固搭","完成句子","听力"},0)),"")), "")</f>
        <v/>
      </c>
      <c r="E2587" s="21" t="str">
        <f t="shared" si="331"/>
        <v>知识主题</v>
      </c>
      <c r="F2587" s="21" t="str">
        <f t="shared" si="332"/>
        <v>恰</v>
      </c>
      <c r="G2587" s="21" t="str">
        <f>INDEX( {"body","discipline","area","topic","point"},MATCH(E2587,{"知识体","知识域","知识区","知识主题","知识点"},0))</f>
        <v>topic</v>
      </c>
      <c r="H2587" s="21" t="str">
        <f>INDEX( {"super","just","sub","infras"},MATCH(F2587,{"超","恰","亚","次"},0))</f>
        <v>just</v>
      </c>
      <c r="I2587" s="21">
        <f>MATCH(E2587,{"知识体","知识域","知识区","知识主题","知识点"},0)-1</f>
        <v>3</v>
      </c>
      <c r="J2587" s="21">
        <f>MATCH(F2587,{"超","恰","亚","次"},0)-1</f>
        <v>1</v>
      </c>
      <c r="K2587" s="21" t="str">
        <f t="shared" si="333"/>
        <v>历史</v>
      </c>
      <c r="L2587" s="26" t="s">
        <v>3324</v>
      </c>
      <c r="M2587" s="23"/>
      <c r="N2587" s="23"/>
      <c r="O2587" s="24" t="str">
        <f t="shared" si="327"/>
        <v xml:space="preserve">
  - 
    name:  24 战后资本主义世界经济体系的形成
    title:  24 战后资本主义世界经济体系的形成
    description: 
    koLyro: topic
    koLyri:  just
    son: </v>
      </c>
      <c r="P2587" s="27" t="str">
        <f t="shared" si="334"/>
        <v xml:space="preserve">
          - 
            name:  24 战后资本主义世界经济体系的形成
            title:  24 战后资本主义世界经济体系的形成
            description: 
            koLyro: topic
            koLyri:  just
            son: </v>
      </c>
    </row>
    <row r="2588" spans="1:16" ht="15" customHeight="1">
      <c r="A2588" s="20">
        <f t="shared" si="328"/>
        <v>5</v>
      </c>
      <c r="B2588" s="21" t="str">
        <f t="shared" si="329"/>
        <v>知识点</v>
      </c>
      <c r="C2588" s="21" t="str">
        <f t="shared" si="330"/>
        <v>布雷顿森林体系</v>
      </c>
      <c r="D2588" s="21" t="str">
        <f>IFERROR(IF(I2588=1,INDEX( {"chinese","english","math","physics","chemistry","biology","politics","history","geography"},MATCH(C2588,{"语文","英语","数学","物理","化学","生物","政治","历史","地理"},0)),IF(I2588=2,INDEX(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2588,{"单项选择","阅读理解","信息匹配","完形填空","短文填空","单句填空","短文改错","单句改错","句型转换","翻译短语","翻译句子","词汇/短语及固搭","完成句子","听力"},0)),"")), "")</f>
        <v/>
      </c>
      <c r="E2588" s="21" t="str">
        <f t="shared" si="331"/>
        <v>知识点</v>
      </c>
      <c r="F2588" s="21" t="str">
        <f t="shared" si="332"/>
        <v>恰</v>
      </c>
      <c r="G2588" s="21" t="str">
        <f>INDEX( {"body","discipline","area","topic","point"},MATCH(E2588,{"知识体","知识域","知识区","知识主题","知识点"},0))</f>
        <v>point</v>
      </c>
      <c r="H2588" s="21" t="str">
        <f>INDEX( {"super","just","sub","infras"},MATCH(F2588,{"超","恰","亚","次"},0))</f>
        <v>just</v>
      </c>
      <c r="I2588" s="21">
        <f>MATCH(E2588,{"知识体","知识域","知识区","知识主题","知识点"},0)-1</f>
        <v>4</v>
      </c>
      <c r="J2588" s="21">
        <f>MATCH(F2588,{"超","恰","亚","次"},0)-1</f>
        <v>1</v>
      </c>
      <c r="K2588" s="21" t="str">
        <f t="shared" si="333"/>
        <v>历史</v>
      </c>
      <c r="L2588" s="26" t="s">
        <v>3325</v>
      </c>
      <c r="M2588" s="23"/>
      <c r="N2588" s="23"/>
      <c r="O2588" s="24" t="str">
        <f t="shared" si="327"/>
        <v xml:space="preserve">
  - 
    name:  布雷顿森林体系
    title:  布雷顿森林体系
    description: 
    koLyro: point
    koLyri:  just
    son: </v>
      </c>
      <c r="P2588" s="27" t="str">
        <f t="shared" si="334"/>
        <v xml:space="preserve">
            - 
              name:  布雷顿森林体系
              title:  布雷顿森林体系
              description: 
              koLyro: point
              koLyri:  just
              son: </v>
      </c>
    </row>
    <row r="2589" spans="1:16" ht="15" customHeight="1">
      <c r="A2589" s="20">
        <f t="shared" si="328"/>
        <v>5</v>
      </c>
      <c r="B2589" s="21" t="str">
        <f t="shared" si="329"/>
        <v>知识点</v>
      </c>
      <c r="C2589" s="21" t="str">
        <f t="shared" si="330"/>
        <v>国际货币基金组织</v>
      </c>
      <c r="D2589" s="21" t="str">
        <f>IFERROR(IF(I2589=1,INDEX( {"chinese","english","math","physics","chemistry","biology","politics","history","geography"},MATCH(C2589,{"语文","英语","数学","物理","化学","生物","政治","历史","地理"},0)),IF(I2589=2,INDEX(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2589,{"单项选择","阅读理解","信息匹配","完形填空","短文填空","单句填空","短文改错","单句改错","句型转换","翻译短语","翻译句子","词汇/短语及固搭","完成句子","听力"},0)),"")), "")</f>
        <v/>
      </c>
      <c r="E2589" s="21" t="str">
        <f t="shared" si="331"/>
        <v>知识点</v>
      </c>
      <c r="F2589" s="21" t="str">
        <f t="shared" si="332"/>
        <v>恰</v>
      </c>
      <c r="G2589" s="21" t="str">
        <f>INDEX( {"body","discipline","area","topic","point"},MATCH(E2589,{"知识体","知识域","知识区","知识主题","知识点"},0))</f>
        <v>point</v>
      </c>
      <c r="H2589" s="21" t="str">
        <f>INDEX( {"super","just","sub","infras"},MATCH(F2589,{"超","恰","亚","次"},0))</f>
        <v>just</v>
      </c>
      <c r="I2589" s="21">
        <f>MATCH(E2589,{"知识体","知识域","知识区","知识主题","知识点"},0)-1</f>
        <v>4</v>
      </c>
      <c r="J2589" s="21">
        <f>MATCH(F2589,{"超","恰","亚","次"},0)-1</f>
        <v>1</v>
      </c>
      <c r="K2589" s="21" t="str">
        <f t="shared" si="333"/>
        <v>历史</v>
      </c>
      <c r="L2589" s="26" t="s">
        <v>3326</v>
      </c>
      <c r="M2589" s="23"/>
      <c r="N2589" s="23"/>
      <c r="O2589" s="24" t="str">
        <f t="shared" si="327"/>
        <v xml:space="preserve">
  - 
    name:  国际货币基金组织
    title:  国际货币基金组织
    description: 
    koLyro: point
    koLyri:  just
    son: </v>
      </c>
      <c r="P2589" s="27" t="str">
        <f t="shared" si="334"/>
        <v xml:space="preserve">
            - 
              name:  国际货币基金组织
              title:  国际货币基金组织
              description: 
              koLyro: point
              koLyri:  just
              son: </v>
      </c>
    </row>
    <row r="2590" spans="1:16" ht="15" customHeight="1">
      <c r="A2590" s="20">
        <f t="shared" si="328"/>
        <v>5</v>
      </c>
      <c r="B2590" s="21" t="str">
        <f t="shared" si="329"/>
        <v>知识点</v>
      </c>
      <c r="C2590" s="21" t="str">
        <f t="shared" si="330"/>
        <v>世界银行</v>
      </c>
      <c r="D2590" s="21" t="str">
        <f>IFERROR(IF(I2590=1,INDEX( {"chinese","english","math","physics","chemistry","biology","politics","history","geography"},MATCH(C2590,{"语文","英语","数学","物理","化学","生物","政治","历史","地理"},0)),IF(I2590=2,INDEX(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2590,{"单项选择","阅读理解","信息匹配","完形填空","短文填空","单句填空","短文改错","单句改错","句型转换","翻译短语","翻译句子","词汇/短语及固搭","完成句子","听力"},0)),"")), "")</f>
        <v/>
      </c>
      <c r="E2590" s="21" t="str">
        <f t="shared" si="331"/>
        <v>知识点</v>
      </c>
      <c r="F2590" s="21" t="str">
        <f t="shared" si="332"/>
        <v>恰</v>
      </c>
      <c r="G2590" s="21" t="str">
        <f>INDEX( {"body","discipline","area","topic","point"},MATCH(E2590,{"知识体","知识域","知识区","知识主题","知识点"},0))</f>
        <v>point</v>
      </c>
      <c r="H2590" s="21" t="str">
        <f>INDEX( {"super","just","sub","infras"},MATCH(F2590,{"超","恰","亚","次"},0))</f>
        <v>just</v>
      </c>
      <c r="I2590" s="21">
        <f>MATCH(E2590,{"知识体","知识域","知识区","知识主题","知识点"},0)-1</f>
        <v>4</v>
      </c>
      <c r="J2590" s="21">
        <f>MATCH(F2590,{"超","恰","亚","次"},0)-1</f>
        <v>1</v>
      </c>
      <c r="K2590" s="21" t="str">
        <f t="shared" si="333"/>
        <v>历史</v>
      </c>
      <c r="L2590" s="26" t="s">
        <v>3327</v>
      </c>
      <c r="M2590" s="23"/>
      <c r="N2590" s="23"/>
      <c r="O2590" s="24" t="str">
        <f t="shared" si="327"/>
        <v xml:space="preserve">
  - 
    name:  世界银行
    title:  世界银行
    description: 
    koLyro: point
    koLyri:  just
    son: </v>
      </c>
      <c r="P2590" s="27" t="str">
        <f t="shared" si="334"/>
        <v xml:space="preserve">
            - 
              name:  世界银行
              title:  世界银行
              description: 
              koLyro: point
              koLyri:  just
              son: </v>
      </c>
    </row>
    <row r="2591" spans="1:16" ht="15" customHeight="1">
      <c r="A2591" s="20">
        <f t="shared" si="328"/>
        <v>5</v>
      </c>
      <c r="B2591" s="21" t="str">
        <f t="shared" si="329"/>
        <v>知识点</v>
      </c>
      <c r="C2591" s="21" t="str">
        <f t="shared" si="330"/>
        <v>美元成为世界货币</v>
      </c>
      <c r="D2591" s="21" t="str">
        <f>IFERROR(IF(I2591=1,INDEX( {"chinese","english","math","physics","chemistry","biology","politics","history","geography"},MATCH(C2591,{"语文","英语","数学","物理","化学","生物","政治","历史","地理"},0)),IF(I2591=2,INDEX(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2591,{"单项选择","阅读理解","信息匹配","完形填空","短文填空","单句填空","短文改错","单句改错","句型转换","翻译短语","翻译句子","词汇/短语及固搭","完成句子","听力"},0)),"")), "")</f>
        <v/>
      </c>
      <c r="E2591" s="21" t="str">
        <f t="shared" si="331"/>
        <v>知识点</v>
      </c>
      <c r="F2591" s="21" t="str">
        <f t="shared" si="332"/>
        <v>恰</v>
      </c>
      <c r="G2591" s="21" t="str">
        <f>INDEX( {"body","discipline","area","topic","point"},MATCH(E2591,{"知识体","知识域","知识区","知识主题","知识点"},0))</f>
        <v>point</v>
      </c>
      <c r="H2591" s="21" t="str">
        <f>INDEX( {"super","just","sub","infras"},MATCH(F2591,{"超","恰","亚","次"},0))</f>
        <v>just</v>
      </c>
      <c r="I2591" s="21">
        <f>MATCH(E2591,{"知识体","知识域","知识区","知识主题","知识点"},0)-1</f>
        <v>4</v>
      </c>
      <c r="J2591" s="21">
        <f>MATCH(F2591,{"超","恰","亚","次"},0)-1</f>
        <v>1</v>
      </c>
      <c r="K2591" s="21" t="str">
        <f t="shared" si="333"/>
        <v>历史</v>
      </c>
      <c r="L2591" s="26" t="s">
        <v>3328</v>
      </c>
      <c r="M2591" s="23"/>
      <c r="N2591" s="23"/>
      <c r="O2591" s="24" t="str">
        <f t="shared" si="327"/>
        <v xml:space="preserve">
  - 
    name:  美元成为世界货币
    title:  美元成为世界货币
    description: 
    koLyro: point
    koLyri:  just
    son: </v>
      </c>
      <c r="P2591" s="27" t="str">
        <f t="shared" si="334"/>
        <v xml:space="preserve">
            - 
              name:  美元成为世界货币
              title:  美元成为世界货币
              description: 
              koLyro: point
              koLyri:  just
              son: </v>
      </c>
    </row>
    <row r="2592" spans="1:16" ht="15" customHeight="1">
      <c r="A2592" s="20">
        <f t="shared" si="328"/>
        <v>5</v>
      </c>
      <c r="B2592" s="21" t="str">
        <f t="shared" si="329"/>
        <v>知识点</v>
      </c>
      <c r="C2592" s="21" t="str">
        <f t="shared" si="330"/>
        <v>关贸总协定</v>
      </c>
      <c r="D2592" s="21" t="str">
        <f>IFERROR(IF(I2592=1,INDEX( {"chinese","english","math","physics","chemistry","biology","politics","history","geography"},MATCH(C2592,{"语文","英语","数学","物理","化学","生物","政治","历史","地理"},0)),IF(I2592=2,INDEX(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2592,{"单项选择","阅读理解","信息匹配","完形填空","短文填空","单句填空","短文改错","单句改错","句型转换","翻译短语","翻译句子","词汇/短语及固搭","完成句子","听力"},0)),"")), "")</f>
        <v/>
      </c>
      <c r="E2592" s="21" t="str">
        <f t="shared" si="331"/>
        <v>知识点</v>
      </c>
      <c r="F2592" s="21" t="str">
        <f t="shared" si="332"/>
        <v>恰</v>
      </c>
      <c r="G2592" s="21" t="str">
        <f>INDEX( {"body","discipline","area","topic","point"},MATCH(E2592,{"知识体","知识域","知识区","知识主题","知识点"},0))</f>
        <v>point</v>
      </c>
      <c r="H2592" s="21" t="str">
        <f>INDEX( {"super","just","sub","infras"},MATCH(F2592,{"超","恰","亚","次"},0))</f>
        <v>just</v>
      </c>
      <c r="I2592" s="21">
        <f>MATCH(E2592,{"知识体","知识域","知识区","知识主题","知识点"},0)-1</f>
        <v>4</v>
      </c>
      <c r="J2592" s="21">
        <f>MATCH(F2592,{"超","恰","亚","次"},0)-1</f>
        <v>1</v>
      </c>
      <c r="K2592" s="21" t="str">
        <f t="shared" si="333"/>
        <v>历史</v>
      </c>
      <c r="L2592" s="26" t="s">
        <v>3329</v>
      </c>
      <c r="M2592" s="23"/>
      <c r="N2592" s="23"/>
      <c r="O2592" s="24" t="str">
        <f t="shared" ref="O2592:O2655" si="335">SUBSTITUTE(SUBSTITUTE(SUBSTITUTE(SUBSTITUTE($O$1,"NAME",IF(D2592="",C2592,D2592)),"TITLE",C2592),"KO_LYRO",G2592),"KO_LYRI",H2592)</f>
        <v xml:space="preserve">
  - 
    name:  关贸总协定
    title:  关贸总协定
    description: 
    koLyro: point
    koLyri:  just
    son: </v>
      </c>
      <c r="P2592" s="27" t="str">
        <f t="shared" si="334"/>
        <v xml:space="preserve">
            - 
              name:  关贸总协定
              title:  关贸总协定
              description: 
              koLyro: point
              koLyri:  just
              son: </v>
      </c>
    </row>
    <row r="2593" spans="1:16" ht="15" customHeight="1">
      <c r="A2593" s="20">
        <f t="shared" si="328"/>
        <v>4</v>
      </c>
      <c r="B2593" s="21" t="str">
        <f t="shared" si="329"/>
        <v>知识主题</v>
      </c>
      <c r="C2593" s="21" t="str">
        <f t="shared" si="330"/>
        <v>25 世界经济的区域集团化</v>
      </c>
      <c r="D2593" s="21" t="str">
        <f>IFERROR(IF(I2593=1,INDEX( {"chinese","english","math","physics","chemistry","biology","politics","history","geography"},MATCH(C2593,{"语文","英语","数学","物理","化学","生物","政治","历史","地理"},0)),IF(I2593=2,INDEX(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2593,{"单项选择","阅读理解","信息匹配","完形填空","短文填空","单句填空","短文改错","单句改错","句型转换","翻译短语","翻译句子","词汇/短语及固搭","完成句子","听力"},0)),"")), "")</f>
        <v/>
      </c>
      <c r="E2593" s="21" t="str">
        <f t="shared" si="331"/>
        <v>知识主题</v>
      </c>
      <c r="F2593" s="21" t="str">
        <f t="shared" si="332"/>
        <v>恰</v>
      </c>
      <c r="G2593" s="21" t="str">
        <f>INDEX( {"body","discipline","area","topic","point"},MATCH(E2593,{"知识体","知识域","知识区","知识主题","知识点"},0))</f>
        <v>topic</v>
      </c>
      <c r="H2593" s="21" t="str">
        <f>INDEX( {"super","just","sub","infras"},MATCH(F2593,{"超","恰","亚","次"},0))</f>
        <v>just</v>
      </c>
      <c r="I2593" s="21">
        <f>MATCH(E2593,{"知识体","知识域","知识区","知识主题","知识点"},0)-1</f>
        <v>3</v>
      </c>
      <c r="J2593" s="21">
        <f>MATCH(F2593,{"超","恰","亚","次"},0)-1</f>
        <v>1</v>
      </c>
      <c r="K2593" s="21" t="str">
        <f t="shared" si="333"/>
        <v>历史</v>
      </c>
      <c r="L2593" s="26" t="s">
        <v>3330</v>
      </c>
      <c r="M2593" s="23"/>
      <c r="N2593" s="23"/>
      <c r="O2593" s="24" t="str">
        <f t="shared" si="335"/>
        <v xml:space="preserve">
  - 
    name:  25 世界经济的区域集团化
    title:  25 世界经济的区域集团化
    description: 
    koLyro: topic
    koLyri:  just
    son: </v>
      </c>
      <c r="P2593" s="27" t="str">
        <f t="shared" si="334"/>
        <v xml:space="preserve">
          - 
            name:  25 世界经济的区域集团化
            title:  25 世界经济的区域集团化
            description: 
            koLyro: topic
            koLyri:  just
            son: </v>
      </c>
    </row>
    <row r="2594" spans="1:16" ht="15" customHeight="1">
      <c r="A2594" s="20">
        <f t="shared" si="328"/>
        <v>5</v>
      </c>
      <c r="B2594" s="21" t="str">
        <f t="shared" si="329"/>
        <v>知识点</v>
      </c>
      <c r="C2594" s="21" t="str">
        <f t="shared" si="330"/>
        <v>欧洲联盟</v>
      </c>
      <c r="D2594" s="21" t="str">
        <f>IFERROR(IF(I2594=1,INDEX( {"chinese","english","math","physics","chemistry","biology","politics","history","geography"},MATCH(C2594,{"语文","英语","数学","物理","化学","生物","政治","历史","地理"},0)),IF(I2594=2,INDEX(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2594,{"单项选择","阅读理解","信息匹配","完形填空","短文填空","单句填空","短文改错","单句改错","句型转换","翻译短语","翻译句子","词汇/短语及固搭","完成句子","听力"},0)),"")), "")</f>
        <v/>
      </c>
      <c r="E2594" s="21" t="str">
        <f t="shared" si="331"/>
        <v>知识点</v>
      </c>
      <c r="F2594" s="21" t="str">
        <f t="shared" si="332"/>
        <v>恰</v>
      </c>
      <c r="G2594" s="21" t="str">
        <f>INDEX( {"body","discipline","area","topic","point"},MATCH(E2594,{"知识体","知识域","知识区","知识主题","知识点"},0))</f>
        <v>point</v>
      </c>
      <c r="H2594" s="21" t="str">
        <f>INDEX( {"super","just","sub","infras"},MATCH(F2594,{"超","恰","亚","次"},0))</f>
        <v>just</v>
      </c>
      <c r="I2594" s="21">
        <f>MATCH(E2594,{"知识体","知识域","知识区","知识主题","知识点"},0)-1</f>
        <v>4</v>
      </c>
      <c r="J2594" s="21">
        <f>MATCH(F2594,{"超","恰","亚","次"},0)-1</f>
        <v>1</v>
      </c>
      <c r="K2594" s="21" t="str">
        <f t="shared" si="333"/>
        <v>历史</v>
      </c>
      <c r="L2594" s="26" t="s">
        <v>3331</v>
      </c>
      <c r="M2594" s="23"/>
      <c r="N2594" s="23"/>
      <c r="O2594" s="24" t="str">
        <f t="shared" si="335"/>
        <v xml:space="preserve">
  - 
    name:  欧洲联盟
    title:  欧洲联盟
    description: 
    koLyro: point
    koLyri:  just
    son: </v>
      </c>
      <c r="P2594" s="27" t="str">
        <f t="shared" si="334"/>
        <v xml:space="preserve">
            - 
              name:  欧洲联盟
              title:  欧洲联盟
              description: 
              koLyro: point
              koLyri:  just
              son: </v>
      </c>
    </row>
    <row r="2595" spans="1:16" ht="15" customHeight="1">
      <c r="A2595" s="20">
        <f t="shared" si="328"/>
        <v>5</v>
      </c>
      <c r="B2595" s="21" t="str">
        <f t="shared" si="329"/>
        <v>知识点</v>
      </c>
      <c r="C2595" s="21" t="str">
        <f t="shared" si="330"/>
        <v>北美自由贸易区</v>
      </c>
      <c r="D2595" s="21" t="str">
        <f>IFERROR(IF(I2595=1,INDEX( {"chinese","english","math","physics","chemistry","biology","politics","history","geography"},MATCH(C2595,{"语文","英语","数学","物理","化学","生物","政治","历史","地理"},0)),IF(I2595=2,INDEX(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2595,{"单项选择","阅读理解","信息匹配","完形填空","短文填空","单句填空","短文改错","单句改错","句型转换","翻译短语","翻译句子","词汇/短语及固搭","完成句子","听力"},0)),"")), "")</f>
        <v/>
      </c>
      <c r="E2595" s="21" t="str">
        <f t="shared" si="331"/>
        <v>知识点</v>
      </c>
      <c r="F2595" s="21" t="str">
        <f t="shared" si="332"/>
        <v>恰</v>
      </c>
      <c r="G2595" s="21" t="str">
        <f>INDEX( {"body","discipline","area","topic","point"},MATCH(E2595,{"知识体","知识域","知识区","知识主题","知识点"},0))</f>
        <v>point</v>
      </c>
      <c r="H2595" s="21" t="str">
        <f>INDEX( {"super","just","sub","infras"},MATCH(F2595,{"超","恰","亚","次"},0))</f>
        <v>just</v>
      </c>
      <c r="I2595" s="21">
        <f>MATCH(E2595,{"知识体","知识域","知识区","知识主题","知识点"},0)-1</f>
        <v>4</v>
      </c>
      <c r="J2595" s="21">
        <f>MATCH(F2595,{"超","恰","亚","次"},0)-1</f>
        <v>1</v>
      </c>
      <c r="K2595" s="21" t="str">
        <f t="shared" si="333"/>
        <v>历史</v>
      </c>
      <c r="L2595" s="26" t="s">
        <v>3332</v>
      </c>
      <c r="M2595" s="23"/>
      <c r="N2595" s="23"/>
      <c r="O2595" s="24" t="str">
        <f t="shared" si="335"/>
        <v xml:space="preserve">
  - 
    name:  北美自由贸易区
    title:  北美自由贸易区
    description: 
    koLyro: point
    koLyri:  just
    son: </v>
      </c>
      <c r="P2595" s="27" t="str">
        <f t="shared" si="334"/>
        <v xml:space="preserve">
            - 
              name:  北美自由贸易区
              title:  北美自由贸易区
              description: 
              koLyro: point
              koLyri:  just
              son: </v>
      </c>
    </row>
    <row r="2596" spans="1:16" ht="15" customHeight="1">
      <c r="A2596" s="20">
        <f t="shared" si="328"/>
        <v>5</v>
      </c>
      <c r="B2596" s="21" t="str">
        <f t="shared" si="329"/>
        <v>知识点</v>
      </c>
      <c r="C2596" s="21" t="str">
        <f t="shared" si="330"/>
        <v>亚太经济合作组织</v>
      </c>
      <c r="D2596" s="21" t="str">
        <f>IFERROR(IF(I2596=1,INDEX( {"chinese","english","math","physics","chemistry","biology","politics","history","geography"},MATCH(C2596,{"语文","英语","数学","物理","化学","生物","政治","历史","地理"},0)),IF(I2596=2,INDEX(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2596,{"单项选择","阅读理解","信息匹配","完形填空","短文填空","单句填空","短文改错","单句改错","句型转换","翻译短语","翻译句子","词汇/短语及固搭","完成句子","听力"},0)),"")), "")</f>
        <v/>
      </c>
      <c r="E2596" s="21" t="str">
        <f t="shared" si="331"/>
        <v>知识点</v>
      </c>
      <c r="F2596" s="21" t="str">
        <f t="shared" si="332"/>
        <v>恰</v>
      </c>
      <c r="G2596" s="21" t="str">
        <f>INDEX( {"body","discipline","area","topic","point"},MATCH(E2596,{"知识体","知识域","知识区","知识主题","知识点"},0))</f>
        <v>point</v>
      </c>
      <c r="H2596" s="21" t="str">
        <f>INDEX( {"super","just","sub","infras"},MATCH(F2596,{"超","恰","亚","次"},0))</f>
        <v>just</v>
      </c>
      <c r="I2596" s="21">
        <f>MATCH(E2596,{"知识体","知识域","知识区","知识主题","知识点"},0)-1</f>
        <v>4</v>
      </c>
      <c r="J2596" s="21">
        <f>MATCH(F2596,{"超","恰","亚","次"},0)-1</f>
        <v>1</v>
      </c>
      <c r="K2596" s="21" t="str">
        <f t="shared" si="333"/>
        <v>历史</v>
      </c>
      <c r="L2596" s="26" t="s">
        <v>3333</v>
      </c>
      <c r="M2596" s="23"/>
      <c r="N2596" s="23"/>
      <c r="O2596" s="24" t="str">
        <f t="shared" si="335"/>
        <v xml:space="preserve">
  - 
    name:  亚太经济合作组织
    title:  亚太经济合作组织
    description: 
    koLyro: point
    koLyri:  just
    son: </v>
      </c>
      <c r="P2596" s="27" t="str">
        <f t="shared" si="334"/>
        <v xml:space="preserve">
            - 
              name:  亚太经济合作组织
              title:  亚太经济合作组织
              description: 
              koLyro: point
              koLyri:  just
              son: </v>
      </c>
    </row>
    <row r="2597" spans="1:16" ht="15" customHeight="1">
      <c r="A2597" s="20">
        <f t="shared" si="328"/>
        <v>4</v>
      </c>
      <c r="B2597" s="21" t="str">
        <f t="shared" si="329"/>
        <v>知识主题</v>
      </c>
      <c r="C2597" s="21" t="str">
        <f t="shared" si="330"/>
        <v>26 世界经济的全球化趋势</v>
      </c>
      <c r="D2597" s="21" t="str">
        <f>IFERROR(IF(I2597=1,INDEX( {"chinese","english","math","physics","chemistry","biology","politics","history","geography"},MATCH(C2597,{"语文","英语","数学","物理","化学","生物","政治","历史","地理"},0)),IF(I2597=2,INDEX(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2597,{"单项选择","阅读理解","信息匹配","完形填空","短文填空","单句填空","短文改错","单句改错","句型转换","翻译短语","翻译句子","词汇/短语及固搭","完成句子","听力"},0)),"")), "")</f>
        <v/>
      </c>
      <c r="E2597" s="21" t="str">
        <f t="shared" si="331"/>
        <v>知识主题</v>
      </c>
      <c r="F2597" s="21" t="str">
        <f t="shared" si="332"/>
        <v>恰</v>
      </c>
      <c r="G2597" s="21" t="str">
        <f>INDEX( {"body","discipline","area","topic","point"},MATCH(E2597,{"知识体","知识域","知识区","知识主题","知识点"},0))</f>
        <v>topic</v>
      </c>
      <c r="H2597" s="21" t="str">
        <f>INDEX( {"super","just","sub","infras"},MATCH(F2597,{"超","恰","亚","次"},0))</f>
        <v>just</v>
      </c>
      <c r="I2597" s="21">
        <f>MATCH(E2597,{"知识体","知识域","知识区","知识主题","知识点"},0)-1</f>
        <v>3</v>
      </c>
      <c r="J2597" s="21">
        <f>MATCH(F2597,{"超","恰","亚","次"},0)-1</f>
        <v>1</v>
      </c>
      <c r="K2597" s="21" t="str">
        <f t="shared" si="333"/>
        <v>历史</v>
      </c>
      <c r="L2597" s="26" t="s">
        <v>3334</v>
      </c>
      <c r="M2597" s="23"/>
      <c r="N2597" s="23"/>
      <c r="O2597" s="24" t="str">
        <f t="shared" si="335"/>
        <v xml:space="preserve">
  - 
    name:  26 世界经济的全球化趋势
    title:  26 世界经济的全球化趋势
    description: 
    koLyro: topic
    koLyri:  just
    son: </v>
      </c>
      <c r="P2597" s="27" t="str">
        <f t="shared" si="334"/>
        <v xml:space="preserve">
          - 
            name:  26 世界经济的全球化趋势
            title:  26 世界经济的全球化趋势
            description: 
            koLyro: topic
            koLyri:  just
            son: </v>
      </c>
    </row>
    <row r="2598" spans="1:16" ht="15" customHeight="1">
      <c r="A2598" s="20">
        <f t="shared" si="328"/>
        <v>5</v>
      </c>
      <c r="B2598" s="21" t="str">
        <f t="shared" si="329"/>
        <v>知识点</v>
      </c>
      <c r="C2598" s="21" t="str">
        <f t="shared" si="330"/>
        <v>经济全球化的发展</v>
      </c>
      <c r="D2598" s="21" t="str">
        <f>IFERROR(IF(I2598=1,INDEX( {"chinese","english","math","physics","chemistry","biology","politics","history","geography"},MATCH(C2598,{"语文","英语","数学","物理","化学","生物","政治","历史","地理"},0)),IF(I2598=2,INDEX(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2598,{"单项选择","阅读理解","信息匹配","完形填空","短文填空","单句填空","短文改错","单句改错","句型转换","翻译短语","翻译句子","词汇/短语及固搭","完成句子","听力"},0)),"")), "")</f>
        <v/>
      </c>
      <c r="E2598" s="21" t="str">
        <f t="shared" si="331"/>
        <v>知识点</v>
      </c>
      <c r="F2598" s="21" t="str">
        <f t="shared" si="332"/>
        <v>恰</v>
      </c>
      <c r="G2598" s="21" t="str">
        <f>INDEX( {"body","discipline","area","topic","point"},MATCH(E2598,{"知识体","知识域","知识区","知识主题","知识点"},0))</f>
        <v>point</v>
      </c>
      <c r="H2598" s="21" t="str">
        <f>INDEX( {"super","just","sub","infras"},MATCH(F2598,{"超","恰","亚","次"},0))</f>
        <v>just</v>
      </c>
      <c r="I2598" s="21">
        <f>MATCH(E2598,{"知识体","知识域","知识区","知识主题","知识点"},0)-1</f>
        <v>4</v>
      </c>
      <c r="J2598" s="21">
        <f>MATCH(F2598,{"超","恰","亚","次"},0)-1</f>
        <v>1</v>
      </c>
      <c r="K2598" s="21" t="str">
        <f t="shared" si="333"/>
        <v>历史</v>
      </c>
      <c r="L2598" s="26" t="s">
        <v>3335</v>
      </c>
      <c r="M2598" s="23"/>
      <c r="N2598" s="23"/>
      <c r="O2598" s="24" t="str">
        <f t="shared" si="335"/>
        <v xml:space="preserve">
  - 
    name:  经济全球化的发展
    title:  经济全球化的发展
    description: 
    koLyro: point
    koLyri:  just
    son: </v>
      </c>
      <c r="P2598" s="27" t="str">
        <f t="shared" si="334"/>
        <v xml:space="preserve">
            - 
              name:  经济全球化的发展
              title:  经济全球化的发展
              description: 
              koLyro: point
              koLyri:  just
              son: </v>
      </c>
    </row>
    <row r="2599" spans="1:16" ht="15" customHeight="1">
      <c r="A2599" s="20">
        <f t="shared" si="328"/>
        <v>5</v>
      </c>
      <c r="B2599" s="21" t="str">
        <f t="shared" si="329"/>
        <v>知识点</v>
      </c>
      <c r="C2599" s="21" t="str">
        <f t="shared" si="330"/>
        <v>世界贸易组织</v>
      </c>
      <c r="D2599" s="21" t="str">
        <f>IFERROR(IF(I2599=1,INDEX( {"chinese","english","math","physics","chemistry","biology","politics","history","geography"},MATCH(C2599,{"语文","英语","数学","物理","化学","生物","政治","历史","地理"},0)),IF(I2599=2,INDEX(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2599,{"单项选择","阅读理解","信息匹配","完形填空","短文填空","单句填空","短文改错","单句改错","句型转换","翻译短语","翻译句子","词汇/短语及固搭","完成句子","听力"},0)),"")), "")</f>
        <v/>
      </c>
      <c r="E2599" s="21" t="str">
        <f t="shared" si="331"/>
        <v>知识点</v>
      </c>
      <c r="F2599" s="21" t="str">
        <f t="shared" si="332"/>
        <v>恰</v>
      </c>
      <c r="G2599" s="21" t="str">
        <f>INDEX( {"body","discipline","area","topic","point"},MATCH(E2599,{"知识体","知识域","知识区","知识主题","知识点"},0))</f>
        <v>point</v>
      </c>
      <c r="H2599" s="21" t="str">
        <f>INDEX( {"super","just","sub","infras"},MATCH(F2599,{"超","恰","亚","次"},0))</f>
        <v>just</v>
      </c>
      <c r="I2599" s="21">
        <f>MATCH(E2599,{"知识体","知识域","知识区","知识主题","知识点"},0)-1</f>
        <v>4</v>
      </c>
      <c r="J2599" s="21">
        <f>MATCH(F2599,{"超","恰","亚","次"},0)-1</f>
        <v>1</v>
      </c>
      <c r="K2599" s="21" t="str">
        <f t="shared" si="333"/>
        <v>历史</v>
      </c>
      <c r="L2599" s="26" t="s">
        <v>3336</v>
      </c>
      <c r="M2599" s="23"/>
      <c r="N2599" s="23"/>
      <c r="O2599" s="24" t="str">
        <f t="shared" si="335"/>
        <v xml:space="preserve">
  - 
    name:  世界贸易组织
    title:  世界贸易组织
    description: 
    koLyro: point
    koLyri:  just
    son: </v>
      </c>
      <c r="P2599" s="27" t="str">
        <f t="shared" si="334"/>
        <v xml:space="preserve">
            - 
              name:  世界贸易组织
              title:  世界贸易组织
              description: 
              koLyro: point
              koLyri:  just
              son: </v>
      </c>
    </row>
    <row r="2600" spans="1:16" ht="15" customHeight="1">
      <c r="A2600" s="20">
        <f t="shared" si="328"/>
        <v>5</v>
      </c>
      <c r="B2600" s="21" t="str">
        <f t="shared" si="329"/>
        <v>知识点</v>
      </c>
      <c r="C2600" s="21" t="str">
        <f t="shared" si="330"/>
        <v>中国加入世贸组织</v>
      </c>
      <c r="D2600" s="21" t="str">
        <f>IFERROR(IF(I2600=1,INDEX( {"chinese","english","math","physics","chemistry","biology","politics","history","geography"},MATCH(C2600,{"语文","英语","数学","物理","化学","生物","政治","历史","地理"},0)),IF(I2600=2,INDEX(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2600,{"单项选择","阅读理解","信息匹配","完形填空","短文填空","单句填空","短文改错","单句改错","句型转换","翻译短语","翻译句子","词汇/短语及固搭","完成句子","听力"},0)),"")), "")</f>
        <v/>
      </c>
      <c r="E2600" s="21" t="str">
        <f t="shared" si="331"/>
        <v>知识点</v>
      </c>
      <c r="F2600" s="21" t="str">
        <f t="shared" si="332"/>
        <v>恰</v>
      </c>
      <c r="G2600" s="21" t="str">
        <f>INDEX( {"body","discipline","area","topic","point"},MATCH(E2600,{"知识体","知识域","知识区","知识主题","知识点"},0))</f>
        <v>point</v>
      </c>
      <c r="H2600" s="21" t="str">
        <f>INDEX( {"super","just","sub","infras"},MATCH(F2600,{"超","恰","亚","次"},0))</f>
        <v>just</v>
      </c>
      <c r="I2600" s="21">
        <f>MATCH(E2600,{"知识体","知识域","知识区","知识主题","知识点"},0)-1</f>
        <v>4</v>
      </c>
      <c r="J2600" s="21">
        <f>MATCH(F2600,{"超","恰","亚","次"},0)-1</f>
        <v>1</v>
      </c>
      <c r="K2600" s="21" t="str">
        <f t="shared" si="333"/>
        <v>历史</v>
      </c>
      <c r="L2600" s="26" t="s">
        <v>3337</v>
      </c>
      <c r="M2600" s="23"/>
      <c r="N2600" s="23"/>
      <c r="O2600" s="24" t="str">
        <f t="shared" si="335"/>
        <v xml:space="preserve">
  - 
    name:  中国加入世贸组织
    title:  中国加入世贸组织
    description: 
    koLyro: point
    koLyri:  just
    son: </v>
      </c>
      <c r="P2600" s="27" t="str">
        <f t="shared" si="334"/>
        <v xml:space="preserve">
            - 
              name:  中国加入世贸组织
              title:  中国加入世贸组织
              description: 
              koLyro: point
              koLyri:  just
              son: </v>
      </c>
    </row>
    <row r="2601" spans="1:16" ht="15" customHeight="1">
      <c r="A2601" s="20">
        <f t="shared" si="328"/>
        <v>2</v>
      </c>
      <c r="B2601" s="21" t="str">
        <f t="shared" si="329"/>
        <v>知识区</v>
      </c>
      <c r="C2601" s="21" t="str">
        <f t="shared" si="330"/>
        <v>必修3</v>
      </c>
      <c r="D2601" s="21" t="str">
        <f>IFERROR(IF(I2601=1,INDEX( {"chinese","english","math","physics","chemistry","biology","politics","history","geography"},MATCH(C2601,{"语文","英语","数学","物理","化学","生物","政治","历史","地理"},0)),IF(I2601=2,INDEX(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2601,{"单项选择","阅读理解","信息匹配","完形填空","短文填空","单句填空","短文改错","单句改错","句型转换","翻译短语","翻译句子","词汇/短语及固搭","完成句子","听力"},0)),"")), "")</f>
        <v/>
      </c>
      <c r="E2601" s="21" t="str">
        <f t="shared" si="331"/>
        <v>知识区</v>
      </c>
      <c r="F2601" s="21" t="str">
        <f t="shared" si="332"/>
        <v>恰</v>
      </c>
      <c r="G2601" s="21" t="str">
        <f>INDEX( {"body","discipline","area","topic","point"},MATCH(E2601,{"知识体","知识域","知识区","知识主题","知识点"},0))</f>
        <v>area</v>
      </c>
      <c r="H2601" s="21" t="str">
        <f>INDEX( {"super","just","sub","infras"},MATCH(F2601,{"超","恰","亚","次"},0))</f>
        <v>just</v>
      </c>
      <c r="I2601" s="21">
        <f>MATCH(E2601,{"知识体","知识域","知识区","知识主题","知识点"},0)-1</f>
        <v>2</v>
      </c>
      <c r="J2601" s="21">
        <f>MATCH(F2601,{"超","恰","亚","次"},0)-1</f>
        <v>1</v>
      </c>
      <c r="K2601" s="21" t="str">
        <f t="shared" si="333"/>
        <v>历史</v>
      </c>
      <c r="L2601" s="26" t="s">
        <v>3338</v>
      </c>
      <c r="M2601" s="23"/>
      <c r="N2601" s="23"/>
      <c r="O2601" s="24" t="str">
        <f t="shared" si="335"/>
        <v xml:space="preserve">
  - 
    name:  必修3
    title:  必修3
    description: 
    koLyro: area
    koLyri:  just
    son: </v>
      </c>
      <c r="P2601" s="27" t="str">
        <f t="shared" si="334"/>
        <v xml:space="preserve">
      - 
        name:  必修3
        title:  必修3
        description: 
        koLyro: area
        koLyri:  just
        son: </v>
      </c>
    </row>
    <row r="2602" spans="1:16" ht="15" customHeight="1">
      <c r="A2602" s="20">
        <f t="shared" si="328"/>
        <v>3</v>
      </c>
      <c r="B2602" s="21" t="str">
        <f t="shared" si="329"/>
        <v>知识超主题</v>
      </c>
      <c r="C2602" s="21" t="str">
        <f t="shared" si="330"/>
        <v>一 中国传统文化主流思想的演变</v>
      </c>
      <c r="D2602" s="21" t="str">
        <f>IFERROR(IF(I2602=1,INDEX( {"chinese","english","math","physics","chemistry","biology","politics","history","geography"},MATCH(C2602,{"语文","英语","数学","物理","化学","生物","政治","历史","地理"},0)),IF(I2602=2,INDEX(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2602,{"单项选择","阅读理解","信息匹配","完形填空","短文填空","单句填空","短文改错","单句改错","句型转换","翻译短语","翻译句子","词汇/短语及固搭","完成句子","听力"},0)),"")), "")</f>
        <v/>
      </c>
      <c r="E2602" s="21" t="str">
        <f t="shared" si="331"/>
        <v>知识主题</v>
      </c>
      <c r="F2602" s="21" t="str">
        <f t="shared" si="332"/>
        <v>超</v>
      </c>
      <c r="G2602" s="21" t="str">
        <f>INDEX( {"body","discipline","area","topic","point"},MATCH(E2602,{"知识体","知识域","知识区","知识主题","知识点"},0))</f>
        <v>topic</v>
      </c>
      <c r="H2602" s="21" t="str">
        <f>INDEX( {"super","just","sub","infras"},MATCH(F2602,{"超","恰","亚","次"},0))</f>
        <v>super</v>
      </c>
      <c r="I2602" s="21">
        <f>MATCH(E2602,{"知识体","知识域","知识区","知识主题","知识点"},0)-1</f>
        <v>3</v>
      </c>
      <c r="J2602" s="21">
        <f>MATCH(F2602,{"超","恰","亚","次"},0)-1</f>
        <v>0</v>
      </c>
      <c r="K2602" s="21" t="str">
        <f t="shared" si="333"/>
        <v>历史</v>
      </c>
      <c r="L2602" s="26" t="s">
        <v>5383</v>
      </c>
      <c r="M2602" s="23"/>
      <c r="N2602" s="23"/>
      <c r="O2602" s="24" t="str">
        <f t="shared" si="335"/>
        <v xml:space="preserve">
  - 
    name:  一 中国传统文化主流思想的演变
    title:  一 中国传统文化主流思想的演变
    description: 
    koLyro: topic
    koLyri:  super
    son: </v>
      </c>
      <c r="P2602" s="27" t="str">
        <f t="shared" si="334"/>
        <v xml:space="preserve">
        - 
          name:  一 中国传统文化主流思想的演变
          title:  一 中国传统文化主流思想的演变
          description: 
          koLyro: topic
          koLyri:  super
          son: </v>
      </c>
    </row>
    <row r="2603" spans="1:16" ht="15" customHeight="1">
      <c r="A2603" s="20">
        <f t="shared" si="328"/>
        <v>4</v>
      </c>
      <c r="B2603" s="21" t="str">
        <f t="shared" si="329"/>
        <v>知识主题</v>
      </c>
      <c r="C2603" s="21" t="str">
        <f t="shared" si="330"/>
        <v>1 “百家争鸣”和儒家思想的形成</v>
      </c>
      <c r="D2603" s="21" t="str">
        <f>IFERROR(IF(I2603=1,INDEX( {"chinese","english","math","physics","chemistry","biology","politics","history","geography"},MATCH(C2603,{"语文","英语","数学","物理","化学","生物","政治","历史","地理"},0)),IF(I2603=2,INDEX(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2603,{"单项选择","阅读理解","信息匹配","完形填空","短文填空","单句填空","短文改错","单句改错","句型转换","翻译短语","翻译句子","词汇/短语及固搭","完成句子","听力"},0)),"")), "")</f>
        <v/>
      </c>
      <c r="E2603" s="21" t="str">
        <f t="shared" si="331"/>
        <v>知识主题</v>
      </c>
      <c r="F2603" s="21" t="str">
        <f t="shared" si="332"/>
        <v>恰</v>
      </c>
      <c r="G2603" s="21" t="str">
        <f>INDEX( {"body","discipline","area","topic","point"},MATCH(E2603,{"知识体","知识域","知识区","知识主题","知识点"},0))</f>
        <v>topic</v>
      </c>
      <c r="H2603" s="21" t="str">
        <f>INDEX( {"super","just","sub","infras"},MATCH(F2603,{"超","恰","亚","次"},0))</f>
        <v>just</v>
      </c>
      <c r="I2603" s="21">
        <f>MATCH(E2603,{"知识体","知识域","知识区","知识主题","知识点"},0)-1</f>
        <v>3</v>
      </c>
      <c r="J2603" s="21">
        <f>MATCH(F2603,{"超","恰","亚","次"},0)-1</f>
        <v>1</v>
      </c>
      <c r="K2603" s="21" t="str">
        <f t="shared" si="333"/>
        <v>历史</v>
      </c>
      <c r="L2603" s="26" t="s">
        <v>3339</v>
      </c>
      <c r="M2603" s="23"/>
      <c r="N2603" s="23"/>
      <c r="O2603" s="24" t="str">
        <f t="shared" si="335"/>
        <v xml:space="preserve">
  - 
    name:  1 “百家争鸣”和儒家思想的形成
    title:  1 “百家争鸣”和儒家思想的形成
    description: 
    koLyro: topic
    koLyri:  just
    son: </v>
      </c>
      <c r="P2603" s="27" t="str">
        <f t="shared" si="334"/>
        <v xml:space="preserve">
          - 
            name:  1 “百家争鸣”和儒家思想的形成
            title:  1 “百家争鸣”和儒家思想的形成
            description: 
            koLyro: topic
            koLyri:  just
            son: </v>
      </c>
    </row>
    <row r="2604" spans="1:16" ht="15" customHeight="1">
      <c r="A2604" s="20">
        <f t="shared" si="328"/>
        <v>5</v>
      </c>
      <c r="B2604" s="21" t="str">
        <f t="shared" si="329"/>
        <v>知识点</v>
      </c>
      <c r="C2604" s="21" t="str">
        <f t="shared" si="330"/>
        <v>“百家争鸣”局面的出现</v>
      </c>
      <c r="D2604" s="21" t="str">
        <f>IFERROR(IF(I2604=1,INDEX( {"chinese","english","math","physics","chemistry","biology","politics","history","geography"},MATCH(C2604,{"语文","英语","数学","物理","化学","生物","政治","历史","地理"},0)),IF(I2604=2,INDEX(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2604,{"单项选择","阅读理解","信息匹配","完形填空","短文填空","单句填空","短文改错","单句改错","句型转换","翻译短语","翻译句子","词汇/短语及固搭","完成句子","听力"},0)),"")), "")</f>
        <v/>
      </c>
      <c r="E2604" s="21" t="str">
        <f t="shared" si="331"/>
        <v>知识点</v>
      </c>
      <c r="F2604" s="21" t="str">
        <f t="shared" si="332"/>
        <v>恰</v>
      </c>
      <c r="G2604" s="21" t="str">
        <f>INDEX( {"body","discipline","area","topic","point"},MATCH(E2604,{"知识体","知识域","知识区","知识主题","知识点"},0))</f>
        <v>point</v>
      </c>
      <c r="H2604" s="21" t="str">
        <f>INDEX( {"super","just","sub","infras"},MATCH(F2604,{"超","恰","亚","次"},0))</f>
        <v>just</v>
      </c>
      <c r="I2604" s="21">
        <f>MATCH(E2604,{"知识体","知识域","知识区","知识主题","知识点"},0)-1</f>
        <v>4</v>
      </c>
      <c r="J2604" s="21">
        <f>MATCH(F2604,{"超","恰","亚","次"},0)-1</f>
        <v>1</v>
      </c>
      <c r="K2604" s="21" t="str">
        <f t="shared" si="333"/>
        <v>历史</v>
      </c>
      <c r="L2604" s="26" t="s">
        <v>3340</v>
      </c>
      <c r="M2604" s="23"/>
      <c r="N2604" s="23"/>
      <c r="O2604" s="24" t="str">
        <f t="shared" si="335"/>
        <v xml:space="preserve">
  - 
    name:  “百家争鸣”局面的出现
    title:  “百家争鸣”局面的出现
    description: 
    koLyro: point
    koLyri:  just
    son: </v>
      </c>
      <c r="P2604" s="27" t="str">
        <f t="shared" si="334"/>
        <v xml:space="preserve">
            - 
              name:  “百家争鸣”局面的出现
              title:  “百家争鸣”局面的出现
              description: 
              koLyro: point
              koLyri:  just
              son: </v>
      </c>
    </row>
    <row r="2605" spans="1:16" ht="15" customHeight="1">
      <c r="A2605" s="20">
        <f t="shared" si="328"/>
        <v>5</v>
      </c>
      <c r="B2605" s="21" t="str">
        <f t="shared" si="329"/>
        <v>知识点</v>
      </c>
      <c r="C2605" s="21" t="str">
        <f t="shared" si="330"/>
        <v>孔子的儒家思想</v>
      </c>
      <c r="D2605" s="21" t="str">
        <f>IFERROR(IF(I2605=1,INDEX( {"chinese","english","math","physics","chemistry","biology","politics","history","geography"},MATCH(C2605,{"语文","英语","数学","物理","化学","生物","政治","历史","地理"},0)),IF(I2605=2,INDEX(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2605,{"单项选择","阅读理解","信息匹配","完形填空","短文填空","单句填空","短文改错","单句改错","句型转换","翻译短语","翻译句子","词汇/短语及固搭","完成句子","听力"},0)),"")), "")</f>
        <v/>
      </c>
      <c r="E2605" s="21" t="str">
        <f t="shared" si="331"/>
        <v>知识点</v>
      </c>
      <c r="F2605" s="21" t="str">
        <f t="shared" si="332"/>
        <v>恰</v>
      </c>
      <c r="G2605" s="21" t="str">
        <f>INDEX( {"body","discipline","area","topic","point"},MATCH(E2605,{"知识体","知识域","知识区","知识主题","知识点"},0))</f>
        <v>point</v>
      </c>
      <c r="H2605" s="21" t="str">
        <f>INDEX( {"super","just","sub","infras"},MATCH(F2605,{"超","恰","亚","次"},0))</f>
        <v>just</v>
      </c>
      <c r="I2605" s="21">
        <f>MATCH(E2605,{"知识体","知识域","知识区","知识主题","知识点"},0)-1</f>
        <v>4</v>
      </c>
      <c r="J2605" s="21">
        <f>MATCH(F2605,{"超","恰","亚","次"},0)-1</f>
        <v>1</v>
      </c>
      <c r="K2605" s="21" t="str">
        <f t="shared" si="333"/>
        <v>历史</v>
      </c>
      <c r="L2605" s="26" t="s">
        <v>3341</v>
      </c>
      <c r="M2605" s="23"/>
      <c r="N2605" s="23"/>
      <c r="O2605" s="24" t="str">
        <f t="shared" si="335"/>
        <v xml:space="preserve">
  - 
    name:  孔子的儒家思想
    title:  孔子的儒家思想
    description: 
    koLyro: point
    koLyri:  just
    son: </v>
      </c>
      <c r="P2605" s="27" t="str">
        <f t="shared" si="334"/>
        <v xml:space="preserve">
            - 
              name:  孔子的儒家思想
              title:  孔子的儒家思想
              description: 
              koLyro: point
              koLyri:  just
              son: </v>
      </c>
    </row>
    <row r="2606" spans="1:16" ht="15" customHeight="1">
      <c r="A2606" s="20">
        <f t="shared" si="328"/>
        <v>5</v>
      </c>
      <c r="B2606" s="21" t="str">
        <f t="shared" si="329"/>
        <v>知识点</v>
      </c>
      <c r="C2606" s="21" t="str">
        <f t="shared" si="330"/>
        <v>孟子的儒家思想</v>
      </c>
      <c r="D2606" s="21" t="str">
        <f>IFERROR(IF(I2606=1,INDEX( {"chinese","english","math","physics","chemistry","biology","politics","history","geography"},MATCH(C2606,{"语文","英语","数学","物理","化学","生物","政治","历史","地理"},0)),IF(I2606=2,INDEX(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2606,{"单项选择","阅读理解","信息匹配","完形填空","短文填空","单句填空","短文改错","单句改错","句型转换","翻译短语","翻译句子","词汇/短语及固搭","完成句子","听力"},0)),"")), "")</f>
        <v/>
      </c>
      <c r="E2606" s="21" t="str">
        <f t="shared" si="331"/>
        <v>知识点</v>
      </c>
      <c r="F2606" s="21" t="str">
        <f t="shared" si="332"/>
        <v>恰</v>
      </c>
      <c r="G2606" s="21" t="str">
        <f>INDEX( {"body","discipline","area","topic","point"},MATCH(E2606,{"知识体","知识域","知识区","知识主题","知识点"},0))</f>
        <v>point</v>
      </c>
      <c r="H2606" s="21" t="str">
        <f>INDEX( {"super","just","sub","infras"},MATCH(F2606,{"超","恰","亚","次"},0))</f>
        <v>just</v>
      </c>
      <c r="I2606" s="21">
        <f>MATCH(E2606,{"知识体","知识域","知识区","知识主题","知识点"},0)-1</f>
        <v>4</v>
      </c>
      <c r="J2606" s="21">
        <f>MATCH(F2606,{"超","恰","亚","次"},0)-1</f>
        <v>1</v>
      </c>
      <c r="K2606" s="21" t="str">
        <f t="shared" si="333"/>
        <v>历史</v>
      </c>
      <c r="L2606" s="26" t="s">
        <v>3342</v>
      </c>
      <c r="M2606" s="23"/>
      <c r="N2606" s="23"/>
      <c r="O2606" s="24" t="str">
        <f t="shared" si="335"/>
        <v xml:space="preserve">
  - 
    name:  孟子的儒家思想
    title:  孟子的儒家思想
    description: 
    koLyro: point
    koLyri:  just
    son: </v>
      </c>
      <c r="P2606" s="27" t="str">
        <f t="shared" si="334"/>
        <v xml:space="preserve">
            - 
              name:  孟子的儒家思想
              title:  孟子的儒家思想
              description: 
              koLyro: point
              koLyri:  just
              son: </v>
      </c>
    </row>
    <row r="2607" spans="1:16" ht="15" customHeight="1">
      <c r="A2607" s="20">
        <f t="shared" si="328"/>
        <v>5</v>
      </c>
      <c r="B2607" s="21" t="str">
        <f t="shared" si="329"/>
        <v>知识点</v>
      </c>
      <c r="C2607" s="21" t="str">
        <f t="shared" si="330"/>
        <v>荀子的儒家思想</v>
      </c>
      <c r="D2607" s="21" t="str">
        <f>IFERROR(IF(I2607=1,INDEX( {"chinese","english","math","physics","chemistry","biology","politics","history","geography"},MATCH(C2607,{"语文","英语","数学","物理","化学","生物","政治","历史","地理"},0)),IF(I2607=2,INDEX(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2607,{"单项选择","阅读理解","信息匹配","完形填空","短文填空","单句填空","短文改错","单句改错","句型转换","翻译短语","翻译句子","词汇/短语及固搭","完成句子","听力"},0)),"")), "")</f>
        <v/>
      </c>
      <c r="E2607" s="21" t="str">
        <f t="shared" si="331"/>
        <v>知识点</v>
      </c>
      <c r="F2607" s="21" t="str">
        <f t="shared" si="332"/>
        <v>恰</v>
      </c>
      <c r="G2607" s="21" t="str">
        <f>INDEX( {"body","discipline","area","topic","point"},MATCH(E2607,{"知识体","知识域","知识区","知识主题","知识点"},0))</f>
        <v>point</v>
      </c>
      <c r="H2607" s="21" t="str">
        <f>INDEX( {"super","just","sub","infras"},MATCH(F2607,{"超","恰","亚","次"},0))</f>
        <v>just</v>
      </c>
      <c r="I2607" s="21">
        <f>MATCH(E2607,{"知识体","知识域","知识区","知识主题","知识点"},0)-1</f>
        <v>4</v>
      </c>
      <c r="J2607" s="21">
        <f>MATCH(F2607,{"超","恰","亚","次"},0)-1</f>
        <v>1</v>
      </c>
      <c r="K2607" s="21" t="str">
        <f t="shared" si="333"/>
        <v>历史</v>
      </c>
      <c r="L2607" s="26" t="s">
        <v>3343</v>
      </c>
      <c r="M2607" s="23"/>
      <c r="N2607" s="23"/>
      <c r="O2607" s="24" t="str">
        <f t="shared" si="335"/>
        <v xml:space="preserve">
  - 
    name:  荀子的儒家思想
    title:  荀子的儒家思想
    description: 
    koLyro: point
    koLyri:  just
    son: </v>
      </c>
      <c r="P2607" s="27" t="str">
        <f t="shared" si="334"/>
        <v xml:space="preserve">
            - 
              name:  荀子的儒家思想
              title:  荀子的儒家思想
              description: 
              koLyro: point
              koLyri:  just
              son: </v>
      </c>
    </row>
    <row r="2608" spans="1:16" ht="15" customHeight="1">
      <c r="A2608" s="20">
        <f t="shared" si="328"/>
        <v>5</v>
      </c>
      <c r="B2608" s="21" t="str">
        <f t="shared" si="329"/>
        <v>知识点</v>
      </c>
      <c r="C2608" s="21" t="str">
        <f t="shared" si="330"/>
        <v>老子的道家思想</v>
      </c>
      <c r="D2608" s="21" t="str">
        <f>IFERROR(IF(I2608=1,INDEX( {"chinese","english","math","physics","chemistry","biology","politics","history","geography"},MATCH(C2608,{"语文","英语","数学","物理","化学","生物","政治","历史","地理"},0)),IF(I2608=2,INDEX(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2608,{"单项选择","阅读理解","信息匹配","完形填空","短文填空","单句填空","短文改错","单句改错","句型转换","翻译短语","翻译句子","词汇/短语及固搭","完成句子","听力"},0)),"")), "")</f>
        <v/>
      </c>
      <c r="E2608" s="21" t="str">
        <f t="shared" si="331"/>
        <v>知识点</v>
      </c>
      <c r="F2608" s="21" t="str">
        <f t="shared" si="332"/>
        <v>恰</v>
      </c>
      <c r="G2608" s="21" t="str">
        <f>INDEX( {"body","discipline","area","topic","point"},MATCH(E2608,{"知识体","知识域","知识区","知识主题","知识点"},0))</f>
        <v>point</v>
      </c>
      <c r="H2608" s="21" t="str">
        <f>INDEX( {"super","just","sub","infras"},MATCH(F2608,{"超","恰","亚","次"},0))</f>
        <v>just</v>
      </c>
      <c r="I2608" s="21">
        <f>MATCH(E2608,{"知识体","知识域","知识区","知识主题","知识点"},0)-1</f>
        <v>4</v>
      </c>
      <c r="J2608" s="21">
        <f>MATCH(F2608,{"超","恰","亚","次"},0)-1</f>
        <v>1</v>
      </c>
      <c r="K2608" s="21" t="str">
        <f t="shared" si="333"/>
        <v>历史</v>
      </c>
      <c r="L2608" s="26" t="s">
        <v>3344</v>
      </c>
      <c r="M2608" s="23"/>
      <c r="N2608" s="23"/>
      <c r="O2608" s="24" t="str">
        <f t="shared" si="335"/>
        <v xml:space="preserve">
  - 
    name:  老子的道家思想
    title:  老子的道家思想
    description: 
    koLyro: point
    koLyri:  just
    son: </v>
      </c>
      <c r="P2608" s="27" t="str">
        <f t="shared" si="334"/>
        <v xml:space="preserve">
            - 
              name:  老子的道家思想
              title:  老子的道家思想
              description: 
              koLyro: point
              koLyri:  just
              son: </v>
      </c>
    </row>
    <row r="2609" spans="1:16" ht="15" customHeight="1">
      <c r="A2609" s="20">
        <f t="shared" si="328"/>
        <v>5</v>
      </c>
      <c r="B2609" s="21" t="str">
        <f t="shared" si="329"/>
        <v>知识点</v>
      </c>
      <c r="C2609" s="21" t="str">
        <f t="shared" si="330"/>
        <v>庄子的道家思想</v>
      </c>
      <c r="D2609" s="21" t="str">
        <f>IFERROR(IF(I2609=1,INDEX( {"chinese","english","math","physics","chemistry","biology","politics","history","geography"},MATCH(C2609,{"语文","英语","数学","物理","化学","生物","政治","历史","地理"},0)),IF(I2609=2,INDEX(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2609,{"单项选择","阅读理解","信息匹配","完形填空","短文填空","单句填空","短文改错","单句改错","句型转换","翻译短语","翻译句子","词汇/短语及固搭","完成句子","听力"},0)),"")), "")</f>
        <v/>
      </c>
      <c r="E2609" s="21" t="str">
        <f t="shared" si="331"/>
        <v>知识点</v>
      </c>
      <c r="F2609" s="21" t="str">
        <f t="shared" si="332"/>
        <v>恰</v>
      </c>
      <c r="G2609" s="21" t="str">
        <f>INDEX( {"body","discipline","area","topic","point"},MATCH(E2609,{"知识体","知识域","知识区","知识主题","知识点"},0))</f>
        <v>point</v>
      </c>
      <c r="H2609" s="21" t="str">
        <f>INDEX( {"super","just","sub","infras"},MATCH(F2609,{"超","恰","亚","次"},0))</f>
        <v>just</v>
      </c>
      <c r="I2609" s="21">
        <f>MATCH(E2609,{"知识体","知识域","知识区","知识主题","知识点"},0)-1</f>
        <v>4</v>
      </c>
      <c r="J2609" s="21">
        <f>MATCH(F2609,{"超","恰","亚","次"},0)-1</f>
        <v>1</v>
      </c>
      <c r="K2609" s="21" t="str">
        <f t="shared" si="333"/>
        <v>历史</v>
      </c>
      <c r="L2609" s="26" t="s">
        <v>3345</v>
      </c>
      <c r="M2609" s="23"/>
      <c r="N2609" s="23"/>
      <c r="O2609" s="24" t="str">
        <f t="shared" si="335"/>
        <v xml:space="preserve">
  - 
    name:  庄子的道家思想
    title:  庄子的道家思想
    description: 
    koLyro: point
    koLyri:  just
    son: </v>
      </c>
      <c r="P2609" s="27" t="str">
        <f t="shared" si="334"/>
        <v xml:space="preserve">
            - 
              name:  庄子的道家思想
              title:  庄子的道家思想
              description: 
              koLyro: point
              koLyri:  just
              son: </v>
      </c>
    </row>
    <row r="2610" spans="1:16" ht="15" customHeight="1">
      <c r="A2610" s="20">
        <f t="shared" si="328"/>
        <v>5</v>
      </c>
      <c r="B2610" s="21" t="str">
        <f t="shared" si="329"/>
        <v>知识点</v>
      </c>
      <c r="C2610" s="21" t="str">
        <f t="shared" si="330"/>
        <v>韩非子的法家思想</v>
      </c>
      <c r="D2610" s="21" t="str">
        <f>IFERROR(IF(I2610=1,INDEX( {"chinese","english","math","physics","chemistry","biology","politics","history","geography"},MATCH(C2610,{"语文","英语","数学","物理","化学","生物","政治","历史","地理"},0)),IF(I2610=2,INDEX(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2610,{"单项选择","阅读理解","信息匹配","完形填空","短文填空","单句填空","短文改错","单句改错","句型转换","翻译短语","翻译句子","词汇/短语及固搭","完成句子","听力"},0)),"")), "")</f>
        <v/>
      </c>
      <c r="E2610" s="21" t="str">
        <f t="shared" si="331"/>
        <v>知识点</v>
      </c>
      <c r="F2610" s="21" t="str">
        <f t="shared" si="332"/>
        <v>恰</v>
      </c>
      <c r="G2610" s="21" t="str">
        <f>INDEX( {"body","discipline","area","topic","point"},MATCH(E2610,{"知识体","知识域","知识区","知识主题","知识点"},0))</f>
        <v>point</v>
      </c>
      <c r="H2610" s="21" t="str">
        <f>INDEX( {"super","just","sub","infras"},MATCH(F2610,{"超","恰","亚","次"},0))</f>
        <v>just</v>
      </c>
      <c r="I2610" s="21">
        <f>MATCH(E2610,{"知识体","知识域","知识区","知识主题","知识点"},0)-1</f>
        <v>4</v>
      </c>
      <c r="J2610" s="21">
        <f>MATCH(F2610,{"超","恰","亚","次"},0)-1</f>
        <v>1</v>
      </c>
      <c r="K2610" s="21" t="str">
        <f t="shared" si="333"/>
        <v>历史</v>
      </c>
      <c r="L2610" s="26" t="s">
        <v>3346</v>
      </c>
      <c r="M2610" s="23"/>
      <c r="N2610" s="23"/>
      <c r="O2610" s="24" t="str">
        <f t="shared" si="335"/>
        <v xml:space="preserve">
  - 
    name:  韩非子的法家思想
    title:  韩非子的法家思想
    description: 
    koLyro: point
    koLyri:  just
    son: </v>
      </c>
      <c r="P2610" s="27" t="str">
        <f t="shared" si="334"/>
        <v xml:space="preserve">
            - 
              name:  韩非子的法家思想
              title:  韩非子的法家思想
              description: 
              koLyro: point
              koLyri:  just
              son: </v>
      </c>
    </row>
    <row r="2611" spans="1:16" ht="15" customHeight="1">
      <c r="A2611" s="20">
        <f t="shared" si="328"/>
        <v>4</v>
      </c>
      <c r="B2611" s="21" t="str">
        <f t="shared" si="329"/>
        <v>知识主题</v>
      </c>
      <c r="C2611" s="21" t="str">
        <f t="shared" si="330"/>
        <v>2 “罢黜百家，独尊儒术”</v>
      </c>
      <c r="D2611" s="21" t="str">
        <f>IFERROR(IF(I2611=1,INDEX( {"chinese","english","math","physics","chemistry","biology","politics","history","geography"},MATCH(C2611,{"语文","英语","数学","物理","化学","生物","政治","历史","地理"},0)),IF(I2611=2,INDEX(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2611,{"单项选择","阅读理解","信息匹配","完形填空","短文填空","单句填空","短文改错","单句改错","句型转换","翻译短语","翻译句子","词汇/短语及固搭","完成句子","听力"},0)),"")), "")</f>
        <v/>
      </c>
      <c r="E2611" s="21" t="str">
        <f t="shared" si="331"/>
        <v>知识主题</v>
      </c>
      <c r="F2611" s="21" t="str">
        <f t="shared" si="332"/>
        <v>恰</v>
      </c>
      <c r="G2611" s="21" t="str">
        <f>INDEX( {"body","discipline","area","topic","point"},MATCH(E2611,{"知识体","知识域","知识区","知识主题","知识点"},0))</f>
        <v>topic</v>
      </c>
      <c r="H2611" s="21" t="str">
        <f>INDEX( {"super","just","sub","infras"},MATCH(F2611,{"超","恰","亚","次"},0))</f>
        <v>just</v>
      </c>
      <c r="I2611" s="21">
        <f>MATCH(E2611,{"知识体","知识域","知识区","知识主题","知识点"},0)-1</f>
        <v>3</v>
      </c>
      <c r="J2611" s="21">
        <f>MATCH(F2611,{"超","恰","亚","次"},0)-1</f>
        <v>1</v>
      </c>
      <c r="K2611" s="21" t="str">
        <f t="shared" si="333"/>
        <v>历史</v>
      </c>
      <c r="L2611" s="26" t="s">
        <v>3347</v>
      </c>
      <c r="M2611" s="23"/>
      <c r="N2611" s="23"/>
      <c r="O2611" s="24" t="str">
        <f t="shared" si="335"/>
        <v xml:space="preserve">
  - 
    name:  2 “罢黜百家，独尊儒术”
    title:  2 “罢黜百家，独尊儒术”
    description: 
    koLyro: topic
    koLyri:  just
    son: </v>
      </c>
      <c r="P2611" s="27" t="str">
        <f t="shared" si="334"/>
        <v xml:space="preserve">
          - 
            name:  2 “罢黜百家，独尊儒术”
            title:  2 “罢黜百家，独尊儒术”
            description: 
            koLyro: topic
            koLyri:  just
            son: </v>
      </c>
    </row>
    <row r="2612" spans="1:16" ht="15" customHeight="1">
      <c r="A2612" s="20">
        <f t="shared" si="328"/>
        <v>5</v>
      </c>
      <c r="B2612" s="21" t="str">
        <f t="shared" si="329"/>
        <v>知识点</v>
      </c>
      <c r="C2612" s="21" t="str">
        <f t="shared" si="330"/>
        <v>董仲舒对儒家思想的发展</v>
      </c>
      <c r="D2612" s="21" t="str">
        <f>IFERROR(IF(I2612=1,INDEX( {"chinese","english","math","physics","chemistry","biology","politics","history","geography"},MATCH(C2612,{"语文","英语","数学","物理","化学","生物","政治","历史","地理"},0)),IF(I2612=2,INDEX(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2612,{"单项选择","阅读理解","信息匹配","完形填空","短文填空","单句填空","短文改错","单句改错","句型转换","翻译短语","翻译句子","词汇/短语及固搭","完成句子","听力"},0)),"")), "")</f>
        <v/>
      </c>
      <c r="E2612" s="21" t="str">
        <f t="shared" si="331"/>
        <v>知识点</v>
      </c>
      <c r="F2612" s="21" t="str">
        <f t="shared" si="332"/>
        <v>恰</v>
      </c>
      <c r="G2612" s="21" t="str">
        <f>INDEX( {"body","discipline","area","topic","point"},MATCH(E2612,{"知识体","知识域","知识区","知识主题","知识点"},0))</f>
        <v>point</v>
      </c>
      <c r="H2612" s="21" t="str">
        <f>INDEX( {"super","just","sub","infras"},MATCH(F2612,{"超","恰","亚","次"},0))</f>
        <v>just</v>
      </c>
      <c r="I2612" s="21">
        <f>MATCH(E2612,{"知识体","知识域","知识区","知识主题","知识点"},0)-1</f>
        <v>4</v>
      </c>
      <c r="J2612" s="21">
        <f>MATCH(F2612,{"超","恰","亚","次"},0)-1</f>
        <v>1</v>
      </c>
      <c r="K2612" s="21" t="str">
        <f t="shared" si="333"/>
        <v>历史</v>
      </c>
      <c r="L2612" s="26" t="s">
        <v>3348</v>
      </c>
      <c r="M2612" s="23"/>
      <c r="N2612" s="23"/>
      <c r="O2612" s="24" t="str">
        <f t="shared" si="335"/>
        <v xml:space="preserve">
  - 
    name:  董仲舒对儒家思想的发展
    title:  董仲舒对儒家思想的发展
    description: 
    koLyro: point
    koLyri:  just
    son: </v>
      </c>
      <c r="P2612" s="27" t="str">
        <f t="shared" si="334"/>
        <v xml:space="preserve">
            - 
              name:  董仲舒对儒家思想的发展
              title:  董仲舒对儒家思想的发展
              description: 
              koLyro: point
              koLyri:  just
              son: </v>
      </c>
    </row>
    <row r="2613" spans="1:16" ht="15" customHeight="1">
      <c r="A2613" s="20">
        <f t="shared" si="328"/>
        <v>5</v>
      </c>
      <c r="B2613" s="21" t="str">
        <f t="shared" si="329"/>
        <v>知识点</v>
      </c>
      <c r="C2613" s="21" t="str">
        <f t="shared" si="330"/>
        <v>汉武帝确立儒学独尊地位</v>
      </c>
      <c r="D2613" s="21" t="str">
        <f>IFERROR(IF(I2613=1,INDEX( {"chinese","english","math","physics","chemistry","biology","politics","history","geography"},MATCH(C2613,{"语文","英语","数学","物理","化学","生物","政治","历史","地理"},0)),IF(I2613=2,INDEX(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2613,{"单项选择","阅读理解","信息匹配","完形填空","短文填空","单句填空","短文改错","单句改错","句型转换","翻译短语","翻译句子","词汇/短语及固搭","完成句子","听力"},0)),"")), "")</f>
        <v/>
      </c>
      <c r="E2613" s="21" t="str">
        <f t="shared" si="331"/>
        <v>知识点</v>
      </c>
      <c r="F2613" s="21" t="str">
        <f t="shared" si="332"/>
        <v>恰</v>
      </c>
      <c r="G2613" s="21" t="str">
        <f>INDEX( {"body","discipline","area","topic","point"},MATCH(E2613,{"知识体","知识域","知识区","知识主题","知识点"},0))</f>
        <v>point</v>
      </c>
      <c r="H2613" s="21" t="str">
        <f>INDEX( {"super","just","sub","infras"},MATCH(F2613,{"超","恰","亚","次"},0))</f>
        <v>just</v>
      </c>
      <c r="I2613" s="21">
        <f>MATCH(E2613,{"知识体","知识域","知识区","知识主题","知识点"},0)-1</f>
        <v>4</v>
      </c>
      <c r="J2613" s="21">
        <f>MATCH(F2613,{"超","恰","亚","次"},0)-1</f>
        <v>1</v>
      </c>
      <c r="K2613" s="21" t="str">
        <f t="shared" si="333"/>
        <v>历史</v>
      </c>
      <c r="L2613" s="26" t="s">
        <v>3349</v>
      </c>
      <c r="M2613" s="23"/>
      <c r="N2613" s="23"/>
      <c r="O2613" s="24" t="str">
        <f t="shared" si="335"/>
        <v xml:space="preserve">
  - 
    name:  汉武帝确立儒学独尊地位
    title:  汉武帝确立儒学独尊地位
    description: 
    koLyro: point
    koLyri:  just
    son: </v>
      </c>
      <c r="P2613" s="27" t="str">
        <f t="shared" si="334"/>
        <v xml:space="preserve">
            - 
              name:  汉武帝确立儒学独尊地位
              title:  汉武帝确立儒学独尊地位
              description: 
              koLyro: point
              koLyri:  just
              son: </v>
      </c>
    </row>
    <row r="2614" spans="1:16" ht="15" customHeight="1">
      <c r="A2614" s="20">
        <f t="shared" si="328"/>
        <v>4</v>
      </c>
      <c r="B2614" s="21" t="str">
        <f t="shared" si="329"/>
        <v>知识主题</v>
      </c>
      <c r="C2614" s="21" t="str">
        <f t="shared" si="330"/>
        <v>3 宋明理学</v>
      </c>
      <c r="D2614" s="21" t="str">
        <f>IFERROR(IF(I2614=1,INDEX( {"chinese","english","math","physics","chemistry","biology","politics","history","geography"},MATCH(C2614,{"语文","英语","数学","物理","化学","生物","政治","历史","地理"},0)),IF(I2614=2,INDEX(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2614,{"单项选择","阅读理解","信息匹配","完形填空","短文填空","单句填空","短文改错","单句改错","句型转换","翻译短语","翻译句子","词汇/短语及固搭","完成句子","听力"},0)),"")), "")</f>
        <v/>
      </c>
      <c r="E2614" s="21" t="str">
        <f t="shared" si="331"/>
        <v>知识主题</v>
      </c>
      <c r="F2614" s="21" t="str">
        <f t="shared" si="332"/>
        <v>恰</v>
      </c>
      <c r="G2614" s="21" t="str">
        <f>INDEX( {"body","discipline","area","topic","point"},MATCH(E2614,{"知识体","知识域","知识区","知识主题","知识点"},0))</f>
        <v>topic</v>
      </c>
      <c r="H2614" s="21" t="str">
        <f>INDEX( {"super","just","sub","infras"},MATCH(F2614,{"超","恰","亚","次"},0))</f>
        <v>just</v>
      </c>
      <c r="I2614" s="21">
        <f>MATCH(E2614,{"知识体","知识域","知识区","知识主题","知识点"},0)-1</f>
        <v>3</v>
      </c>
      <c r="J2614" s="21">
        <f>MATCH(F2614,{"超","恰","亚","次"},0)-1</f>
        <v>1</v>
      </c>
      <c r="K2614" s="21" t="str">
        <f t="shared" si="333"/>
        <v>历史</v>
      </c>
      <c r="L2614" s="26" t="s">
        <v>3350</v>
      </c>
      <c r="M2614" s="23"/>
      <c r="N2614" s="23"/>
      <c r="O2614" s="24" t="str">
        <f t="shared" si="335"/>
        <v xml:space="preserve">
  - 
    name:  3 宋明理学
    title:  3 宋明理学
    description: 
    koLyro: topic
    koLyri:  just
    son: </v>
      </c>
      <c r="P2614" s="27" t="str">
        <f t="shared" si="334"/>
        <v xml:space="preserve">
          - 
            name:  3 宋明理学
            title:  3 宋明理学
            description: 
            koLyro: topic
            koLyri:  just
            son: </v>
      </c>
    </row>
    <row r="2615" spans="1:16" ht="15" customHeight="1">
      <c r="A2615" s="20">
        <f t="shared" si="328"/>
        <v>5</v>
      </c>
      <c r="B2615" s="21" t="str">
        <f t="shared" si="329"/>
        <v>知识点</v>
      </c>
      <c r="C2615" s="21" t="str">
        <f t="shared" si="330"/>
        <v>三教合一</v>
      </c>
      <c r="D2615" s="21" t="str">
        <f>IFERROR(IF(I2615=1,INDEX( {"chinese","english","math","physics","chemistry","biology","politics","history","geography"},MATCH(C2615,{"语文","英语","数学","物理","化学","生物","政治","历史","地理"},0)),IF(I2615=2,INDEX(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2615,{"单项选择","阅读理解","信息匹配","完形填空","短文填空","单句填空","短文改错","单句改错","句型转换","翻译短语","翻译句子","词汇/短语及固搭","完成句子","听力"},0)),"")), "")</f>
        <v/>
      </c>
      <c r="E2615" s="21" t="str">
        <f t="shared" si="331"/>
        <v>知识点</v>
      </c>
      <c r="F2615" s="21" t="str">
        <f t="shared" si="332"/>
        <v>恰</v>
      </c>
      <c r="G2615" s="21" t="str">
        <f>INDEX( {"body","discipline","area","topic","point"},MATCH(E2615,{"知识体","知识域","知识区","知识主题","知识点"},0))</f>
        <v>point</v>
      </c>
      <c r="H2615" s="21" t="str">
        <f>INDEX( {"super","just","sub","infras"},MATCH(F2615,{"超","恰","亚","次"},0))</f>
        <v>just</v>
      </c>
      <c r="I2615" s="21">
        <f>MATCH(E2615,{"知识体","知识域","知识区","知识主题","知识点"},0)-1</f>
        <v>4</v>
      </c>
      <c r="J2615" s="21">
        <f>MATCH(F2615,{"超","恰","亚","次"},0)-1</f>
        <v>1</v>
      </c>
      <c r="K2615" s="21" t="str">
        <f t="shared" si="333"/>
        <v>历史</v>
      </c>
      <c r="L2615" s="26" t="s">
        <v>3351</v>
      </c>
      <c r="M2615" s="23"/>
      <c r="N2615" s="23"/>
      <c r="O2615" s="24" t="str">
        <f t="shared" si="335"/>
        <v xml:space="preserve">
  - 
    name:  三教合一
    title:  三教合一
    description: 
    koLyro: point
    koLyri:  just
    son: </v>
      </c>
      <c r="P2615" s="27" t="str">
        <f t="shared" si="334"/>
        <v xml:space="preserve">
            - 
              name:  三教合一
              title:  三教合一
              description: 
              koLyro: point
              koLyri:  just
              son: </v>
      </c>
    </row>
    <row r="2616" spans="1:16" ht="15" customHeight="1">
      <c r="A2616" s="20">
        <f t="shared" si="328"/>
        <v>5</v>
      </c>
      <c r="B2616" s="21" t="str">
        <f t="shared" si="329"/>
        <v>知识点</v>
      </c>
      <c r="C2616" s="21" t="str">
        <f t="shared" si="330"/>
        <v>程朱理学</v>
      </c>
      <c r="D2616" s="21" t="str">
        <f>IFERROR(IF(I2616=1,INDEX( {"chinese","english","math","physics","chemistry","biology","politics","history","geography"},MATCH(C2616,{"语文","英语","数学","物理","化学","生物","政治","历史","地理"},0)),IF(I2616=2,INDEX(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2616,{"单项选择","阅读理解","信息匹配","完形填空","短文填空","单句填空","短文改错","单句改错","句型转换","翻译短语","翻译句子","词汇/短语及固搭","完成句子","听力"},0)),"")), "")</f>
        <v/>
      </c>
      <c r="E2616" s="21" t="str">
        <f t="shared" si="331"/>
        <v>知识点</v>
      </c>
      <c r="F2616" s="21" t="str">
        <f t="shared" si="332"/>
        <v>恰</v>
      </c>
      <c r="G2616" s="21" t="str">
        <f>INDEX( {"body","discipline","area","topic","point"},MATCH(E2616,{"知识体","知识域","知识区","知识主题","知识点"},0))</f>
        <v>point</v>
      </c>
      <c r="H2616" s="21" t="str">
        <f>INDEX( {"super","just","sub","infras"},MATCH(F2616,{"超","恰","亚","次"},0))</f>
        <v>just</v>
      </c>
      <c r="I2616" s="21">
        <f>MATCH(E2616,{"知识体","知识域","知识区","知识主题","知识点"},0)-1</f>
        <v>4</v>
      </c>
      <c r="J2616" s="21">
        <f>MATCH(F2616,{"超","恰","亚","次"},0)-1</f>
        <v>1</v>
      </c>
      <c r="K2616" s="21" t="str">
        <f t="shared" si="333"/>
        <v>历史</v>
      </c>
      <c r="L2616" s="26" t="s">
        <v>3352</v>
      </c>
      <c r="M2616" s="23"/>
      <c r="N2616" s="23"/>
      <c r="O2616" s="24" t="str">
        <f t="shared" si="335"/>
        <v xml:space="preserve">
  - 
    name:  程朱理学
    title:  程朱理学
    description: 
    koLyro: point
    koLyri:  just
    son: </v>
      </c>
      <c r="P2616" s="27" t="str">
        <f t="shared" si="334"/>
        <v xml:space="preserve">
            - 
              name:  程朱理学
              title:  程朱理学
              description: 
              koLyro: point
              koLyri:  just
              son: </v>
      </c>
    </row>
    <row r="2617" spans="1:16" ht="15" customHeight="1">
      <c r="A2617" s="20">
        <f t="shared" si="328"/>
        <v>5</v>
      </c>
      <c r="B2617" s="21" t="str">
        <f t="shared" si="329"/>
        <v>知识点</v>
      </c>
      <c r="C2617" s="21" t="str">
        <f t="shared" si="330"/>
        <v>陆王心学</v>
      </c>
      <c r="D2617" s="21" t="str">
        <f>IFERROR(IF(I2617=1,INDEX( {"chinese","english","math","physics","chemistry","biology","politics","history","geography"},MATCH(C2617,{"语文","英语","数学","物理","化学","生物","政治","历史","地理"},0)),IF(I2617=2,INDEX(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2617,{"单项选择","阅读理解","信息匹配","完形填空","短文填空","单句填空","短文改错","单句改错","句型转换","翻译短语","翻译句子","词汇/短语及固搭","完成句子","听力"},0)),"")), "")</f>
        <v/>
      </c>
      <c r="E2617" s="21" t="str">
        <f t="shared" si="331"/>
        <v>知识点</v>
      </c>
      <c r="F2617" s="21" t="str">
        <f t="shared" si="332"/>
        <v>恰</v>
      </c>
      <c r="G2617" s="21" t="str">
        <f>INDEX( {"body","discipline","area","topic","point"},MATCH(E2617,{"知识体","知识域","知识区","知识主题","知识点"},0))</f>
        <v>point</v>
      </c>
      <c r="H2617" s="21" t="str">
        <f>INDEX( {"super","just","sub","infras"},MATCH(F2617,{"超","恰","亚","次"},0))</f>
        <v>just</v>
      </c>
      <c r="I2617" s="21">
        <f>MATCH(E2617,{"知识体","知识域","知识区","知识主题","知识点"},0)-1</f>
        <v>4</v>
      </c>
      <c r="J2617" s="21">
        <f>MATCH(F2617,{"超","恰","亚","次"},0)-1</f>
        <v>1</v>
      </c>
      <c r="K2617" s="21" t="str">
        <f t="shared" si="333"/>
        <v>历史</v>
      </c>
      <c r="L2617" s="26" t="s">
        <v>3353</v>
      </c>
      <c r="M2617" s="23"/>
      <c r="N2617" s="23"/>
      <c r="O2617" s="24" t="str">
        <f t="shared" si="335"/>
        <v xml:space="preserve">
  - 
    name:  陆王心学
    title:  陆王心学
    description: 
    koLyro: point
    koLyri:  just
    son: </v>
      </c>
      <c r="P2617" s="27" t="str">
        <f t="shared" si="334"/>
        <v xml:space="preserve">
            - 
              name:  陆王心学
              title:  陆王心学
              description: 
              koLyro: point
              koLyri:  just
              son: </v>
      </c>
    </row>
    <row r="2618" spans="1:16" ht="15" customHeight="1">
      <c r="A2618" s="20">
        <f t="shared" si="328"/>
        <v>4</v>
      </c>
      <c r="B2618" s="21" t="str">
        <f t="shared" si="329"/>
        <v>知识主题</v>
      </c>
      <c r="C2618" s="21" t="str">
        <f t="shared" si="330"/>
        <v>4 明清之际活跃的儒家思想</v>
      </c>
      <c r="D2618" s="21" t="str">
        <f>IFERROR(IF(I2618=1,INDEX( {"chinese","english","math","physics","chemistry","biology","politics","history","geography"},MATCH(C2618,{"语文","英语","数学","物理","化学","生物","政治","历史","地理"},0)),IF(I2618=2,INDEX(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2618,{"单项选择","阅读理解","信息匹配","完形填空","短文填空","单句填空","短文改错","单句改错","句型转换","翻译短语","翻译句子","词汇/短语及固搭","完成句子","听力"},0)),"")), "")</f>
        <v/>
      </c>
      <c r="E2618" s="21" t="str">
        <f t="shared" si="331"/>
        <v>知识主题</v>
      </c>
      <c r="F2618" s="21" t="str">
        <f t="shared" si="332"/>
        <v>恰</v>
      </c>
      <c r="G2618" s="21" t="str">
        <f>INDEX( {"body","discipline","area","topic","point"},MATCH(E2618,{"知识体","知识域","知识区","知识主题","知识点"},0))</f>
        <v>topic</v>
      </c>
      <c r="H2618" s="21" t="str">
        <f>INDEX( {"super","just","sub","infras"},MATCH(F2618,{"超","恰","亚","次"},0))</f>
        <v>just</v>
      </c>
      <c r="I2618" s="21">
        <f>MATCH(E2618,{"知识体","知识域","知识区","知识主题","知识点"},0)-1</f>
        <v>3</v>
      </c>
      <c r="J2618" s="21">
        <f>MATCH(F2618,{"超","恰","亚","次"},0)-1</f>
        <v>1</v>
      </c>
      <c r="K2618" s="21" t="str">
        <f t="shared" si="333"/>
        <v>历史</v>
      </c>
      <c r="L2618" s="26" t="s">
        <v>3354</v>
      </c>
      <c r="M2618" s="23"/>
      <c r="N2618" s="23"/>
      <c r="O2618" s="24" t="str">
        <f t="shared" si="335"/>
        <v xml:space="preserve">
  - 
    name:  4 明清之际活跃的儒家思想
    title:  4 明清之际活跃的儒家思想
    description: 
    koLyro: topic
    koLyri:  just
    son: </v>
      </c>
      <c r="P2618" s="27" t="str">
        <f t="shared" si="334"/>
        <v xml:space="preserve">
          - 
            name:  4 明清之际活跃的儒家思想
            title:  4 明清之际活跃的儒家思想
            description: 
            koLyro: topic
            koLyri:  just
            son: </v>
      </c>
    </row>
    <row r="2619" spans="1:16" ht="15" customHeight="1">
      <c r="A2619" s="20">
        <f t="shared" si="328"/>
        <v>5</v>
      </c>
      <c r="B2619" s="21" t="str">
        <f t="shared" si="329"/>
        <v>知识点</v>
      </c>
      <c r="C2619" s="21" t="str">
        <f t="shared" si="330"/>
        <v>明清之际的儒家思想</v>
      </c>
      <c r="D2619" s="21" t="str">
        <f>IFERROR(IF(I2619=1,INDEX( {"chinese","english","math","physics","chemistry","biology","politics","history","geography"},MATCH(C2619,{"语文","英语","数学","物理","化学","生物","政治","历史","地理"},0)),IF(I2619=2,INDEX(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2619,{"单项选择","阅读理解","信息匹配","完形填空","短文填空","单句填空","短文改错","单句改错","句型转换","翻译短语","翻译句子","词汇/短语及固搭","完成句子","听力"},0)),"")), "")</f>
        <v/>
      </c>
      <c r="E2619" s="21" t="str">
        <f t="shared" si="331"/>
        <v>知识点</v>
      </c>
      <c r="F2619" s="21" t="str">
        <f t="shared" si="332"/>
        <v>恰</v>
      </c>
      <c r="G2619" s="21" t="str">
        <f>INDEX( {"body","discipline","area","topic","point"},MATCH(E2619,{"知识体","知识域","知识区","知识主题","知识点"},0))</f>
        <v>point</v>
      </c>
      <c r="H2619" s="21" t="str">
        <f>INDEX( {"super","just","sub","infras"},MATCH(F2619,{"超","恰","亚","次"},0))</f>
        <v>just</v>
      </c>
      <c r="I2619" s="21">
        <f>MATCH(E2619,{"知识体","知识域","知识区","知识主题","知识点"},0)-1</f>
        <v>4</v>
      </c>
      <c r="J2619" s="21">
        <f>MATCH(F2619,{"超","恰","亚","次"},0)-1</f>
        <v>1</v>
      </c>
      <c r="K2619" s="21" t="str">
        <f t="shared" si="333"/>
        <v>历史</v>
      </c>
      <c r="L2619" s="26" t="s">
        <v>3355</v>
      </c>
      <c r="M2619" s="23"/>
      <c r="N2619" s="23"/>
      <c r="O2619" s="24" t="str">
        <f t="shared" si="335"/>
        <v xml:space="preserve">
  - 
    name:  明清之际的儒家思想
    title:  明清之际的儒家思想
    description: 
    koLyro: point
    koLyri:  just
    son: </v>
      </c>
      <c r="P2619" s="27" t="str">
        <f t="shared" si="334"/>
        <v xml:space="preserve">
            - 
              name:  明清之际的儒家思想
              title:  明清之际的儒家思想
              description: 
              koLyro: point
              koLyri:  just
              son: </v>
      </c>
    </row>
    <row r="2620" spans="1:16" ht="15" customHeight="1">
      <c r="A2620" s="20">
        <f t="shared" si="328"/>
        <v>5</v>
      </c>
      <c r="B2620" s="21" t="str">
        <f t="shared" si="329"/>
        <v>知识点</v>
      </c>
      <c r="C2620" s="21" t="str">
        <f t="shared" si="330"/>
        <v>儒家思想的发展演变</v>
      </c>
      <c r="D2620" s="21" t="str">
        <f>IFERROR(IF(I2620=1,INDEX( {"chinese","english","math","physics","chemistry","biology","politics","history","geography"},MATCH(C2620,{"语文","英语","数学","物理","化学","生物","政治","历史","地理"},0)),IF(I2620=2,INDEX(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2620,{"单项选择","阅读理解","信息匹配","完形填空","短文填空","单句填空","短文改错","单句改错","句型转换","翻译短语","翻译句子","词汇/短语及固搭","完成句子","听力"},0)),"")), "")</f>
        <v/>
      </c>
      <c r="E2620" s="21" t="str">
        <f t="shared" si="331"/>
        <v>知识点</v>
      </c>
      <c r="F2620" s="21" t="str">
        <f t="shared" si="332"/>
        <v>恰</v>
      </c>
      <c r="G2620" s="21" t="str">
        <f>INDEX( {"body","discipline","area","topic","point"},MATCH(E2620,{"知识体","知识域","知识区","知识主题","知识点"},0))</f>
        <v>point</v>
      </c>
      <c r="H2620" s="21" t="str">
        <f>INDEX( {"super","just","sub","infras"},MATCH(F2620,{"超","恰","亚","次"},0))</f>
        <v>just</v>
      </c>
      <c r="I2620" s="21">
        <f>MATCH(E2620,{"知识体","知识域","知识区","知识主题","知识点"},0)-1</f>
        <v>4</v>
      </c>
      <c r="J2620" s="21">
        <f>MATCH(F2620,{"超","恰","亚","次"},0)-1</f>
        <v>1</v>
      </c>
      <c r="K2620" s="21" t="str">
        <f t="shared" si="333"/>
        <v>历史</v>
      </c>
      <c r="L2620" s="26" t="s">
        <v>3356</v>
      </c>
      <c r="M2620" s="23"/>
      <c r="N2620" s="23"/>
      <c r="O2620" s="24" t="str">
        <f t="shared" si="335"/>
        <v xml:space="preserve">
  - 
    name:  儒家思想的发展演变
    title:  儒家思想的发展演变
    description: 
    koLyro: point
    koLyri:  just
    son: </v>
      </c>
      <c r="P2620" s="27" t="str">
        <f t="shared" si="334"/>
        <v xml:space="preserve">
            - 
              name:  儒家思想的发展演变
              title:  儒家思想的发展演变
              description: 
              koLyro: point
              koLyri:  just
              son: </v>
      </c>
    </row>
    <row r="2621" spans="1:16" ht="15" customHeight="1">
      <c r="A2621" s="20">
        <f t="shared" si="328"/>
        <v>6</v>
      </c>
      <c r="B2621" s="21" t="str">
        <f t="shared" si="329"/>
        <v>知识亚点</v>
      </c>
      <c r="C2621" s="21" t="str">
        <f t="shared" si="330"/>
        <v>李贽的离经叛道思想</v>
      </c>
      <c r="D2621" s="21" t="str">
        <f>IFERROR(IF(I2621=1,INDEX( {"chinese","english","math","physics","chemistry","biology","politics","history","geography"},MATCH(C2621,{"语文","英语","数学","物理","化学","生物","政治","历史","地理"},0)),IF(I2621=2,INDEX(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2621,{"单项选择","阅读理解","信息匹配","完形填空","短文填空","单句填空","短文改错","单句改错","句型转换","翻译短语","翻译句子","词汇/短语及固搭","完成句子","听力"},0)),"")), "")</f>
        <v/>
      </c>
      <c r="E2621" s="21" t="str">
        <f t="shared" si="331"/>
        <v>知识点</v>
      </c>
      <c r="F2621" s="21" t="str">
        <f t="shared" si="332"/>
        <v>亚</v>
      </c>
      <c r="G2621" s="21" t="str">
        <f>INDEX( {"body","discipline","area","topic","point"},MATCH(E2621,{"知识体","知识域","知识区","知识主题","知识点"},0))</f>
        <v>point</v>
      </c>
      <c r="H2621" s="21" t="str">
        <f>INDEX( {"super","just","sub","infras"},MATCH(F2621,{"超","恰","亚","次"},0))</f>
        <v>sub</v>
      </c>
      <c r="I2621" s="21">
        <f>MATCH(E2621,{"知识体","知识域","知识区","知识主题","知识点"},0)-1</f>
        <v>4</v>
      </c>
      <c r="J2621" s="21">
        <f>MATCH(F2621,{"超","恰","亚","次"},0)-1</f>
        <v>2</v>
      </c>
      <c r="K2621" s="21" t="str">
        <f t="shared" si="333"/>
        <v>历史</v>
      </c>
      <c r="L2621" s="26" t="s">
        <v>3357</v>
      </c>
      <c r="M2621" s="23"/>
      <c r="N2621" s="23"/>
      <c r="O2621" s="24" t="str">
        <f t="shared" si="335"/>
        <v xml:space="preserve">
  - 
    name:  李贽的离经叛道思想
    title:  李贽的离经叛道思想
    description: 
    koLyro: point
    koLyri:  sub
    son: </v>
      </c>
      <c r="P2621" s="27" t="str">
        <f t="shared" si="334"/>
        <v xml:space="preserve">
              - 
                name:  李贽的离经叛道思想
                title:  李贽的离经叛道思想
                description: 
                koLyro: point
                koLyri:  sub
                son: </v>
      </c>
    </row>
    <row r="2622" spans="1:16" ht="15" customHeight="1">
      <c r="A2622" s="20">
        <f t="shared" si="328"/>
        <v>6</v>
      </c>
      <c r="B2622" s="21" t="str">
        <f t="shared" si="329"/>
        <v>知识亚点</v>
      </c>
      <c r="C2622" s="21" t="str">
        <f t="shared" si="330"/>
        <v>黄宗羲对君主专制的抨击</v>
      </c>
      <c r="D2622" s="21" t="str">
        <f>IFERROR(IF(I2622=1,INDEX( {"chinese","english","math","physics","chemistry","biology","politics","history","geography"},MATCH(C2622,{"语文","英语","数学","物理","化学","生物","政治","历史","地理"},0)),IF(I2622=2,INDEX(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2622,{"单项选择","阅读理解","信息匹配","完形填空","短文填空","单句填空","短文改错","单句改错","句型转换","翻译短语","翻译句子","词汇/短语及固搭","完成句子","听力"},0)),"")), "")</f>
        <v/>
      </c>
      <c r="E2622" s="21" t="str">
        <f t="shared" si="331"/>
        <v>知识点</v>
      </c>
      <c r="F2622" s="21" t="str">
        <f t="shared" si="332"/>
        <v>亚</v>
      </c>
      <c r="G2622" s="21" t="str">
        <f>INDEX( {"body","discipline","area","topic","point"},MATCH(E2622,{"知识体","知识域","知识区","知识主题","知识点"},0))</f>
        <v>point</v>
      </c>
      <c r="H2622" s="21" t="str">
        <f>INDEX( {"super","just","sub","infras"},MATCH(F2622,{"超","恰","亚","次"},0))</f>
        <v>sub</v>
      </c>
      <c r="I2622" s="21">
        <f>MATCH(E2622,{"知识体","知识域","知识区","知识主题","知识点"},0)-1</f>
        <v>4</v>
      </c>
      <c r="J2622" s="21">
        <f>MATCH(F2622,{"超","恰","亚","次"},0)-1</f>
        <v>2</v>
      </c>
      <c r="K2622" s="21" t="str">
        <f t="shared" si="333"/>
        <v>历史</v>
      </c>
      <c r="L2622" s="26" t="s">
        <v>3358</v>
      </c>
      <c r="M2622" s="23"/>
      <c r="N2622" s="23"/>
      <c r="O2622" s="24" t="str">
        <f t="shared" si="335"/>
        <v xml:space="preserve">
  - 
    name:  黄宗羲对君主专制的抨击
    title:  黄宗羲对君主专制的抨击
    description: 
    koLyro: point
    koLyri:  sub
    son: </v>
      </c>
      <c r="P2622" s="27" t="str">
        <f t="shared" si="334"/>
        <v xml:space="preserve">
              - 
                name:  黄宗羲对君主专制的抨击
                title:  黄宗羲对君主专制的抨击
                description: 
                koLyro: point
                koLyri:  sub
                son: </v>
      </c>
    </row>
    <row r="2623" spans="1:16" ht="15" customHeight="1">
      <c r="A2623" s="20">
        <f t="shared" si="328"/>
        <v>6</v>
      </c>
      <c r="B2623" s="21" t="str">
        <f t="shared" si="329"/>
        <v>知识亚点</v>
      </c>
      <c r="C2623" s="21" t="str">
        <f t="shared" si="330"/>
        <v>顾炎武的经世致用主张</v>
      </c>
      <c r="D2623" s="21" t="str">
        <f>IFERROR(IF(I2623=1,INDEX( {"chinese","english","math","physics","chemistry","biology","politics","history","geography"},MATCH(C2623,{"语文","英语","数学","物理","化学","生物","政治","历史","地理"},0)),IF(I2623=2,INDEX(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2623,{"单项选择","阅读理解","信息匹配","完形填空","短文填空","单句填空","短文改错","单句改错","句型转换","翻译短语","翻译句子","词汇/短语及固搭","完成句子","听力"},0)),"")), "")</f>
        <v/>
      </c>
      <c r="E2623" s="21" t="str">
        <f t="shared" si="331"/>
        <v>知识点</v>
      </c>
      <c r="F2623" s="21" t="str">
        <f t="shared" si="332"/>
        <v>亚</v>
      </c>
      <c r="G2623" s="21" t="str">
        <f>INDEX( {"body","discipline","area","topic","point"},MATCH(E2623,{"知识体","知识域","知识区","知识主题","知识点"},0))</f>
        <v>point</v>
      </c>
      <c r="H2623" s="21" t="str">
        <f>INDEX( {"super","just","sub","infras"},MATCH(F2623,{"超","恰","亚","次"},0))</f>
        <v>sub</v>
      </c>
      <c r="I2623" s="21">
        <f>MATCH(E2623,{"知识体","知识域","知识区","知识主题","知识点"},0)-1</f>
        <v>4</v>
      </c>
      <c r="J2623" s="21">
        <f>MATCH(F2623,{"超","恰","亚","次"},0)-1</f>
        <v>2</v>
      </c>
      <c r="K2623" s="21" t="str">
        <f t="shared" si="333"/>
        <v>历史</v>
      </c>
      <c r="L2623" s="26" t="s">
        <v>3359</v>
      </c>
      <c r="M2623" s="23"/>
      <c r="N2623" s="23"/>
      <c r="O2623" s="24" t="str">
        <f t="shared" si="335"/>
        <v xml:space="preserve">
  - 
    name:  顾炎武的经世致用主张
    title:  顾炎武的经世致用主张
    description: 
    koLyro: point
    koLyri:  sub
    son: </v>
      </c>
      <c r="P2623" s="27" t="str">
        <f t="shared" si="334"/>
        <v xml:space="preserve">
              - 
                name:  顾炎武的经世致用主张
                title:  顾炎武的经世致用主张
                description: 
                koLyro: point
                koLyri:  sub
                son: </v>
      </c>
    </row>
    <row r="2624" spans="1:16" ht="15" customHeight="1">
      <c r="A2624" s="20">
        <f t="shared" si="328"/>
        <v>6</v>
      </c>
      <c r="B2624" s="21" t="str">
        <f t="shared" si="329"/>
        <v>知识亚点</v>
      </c>
      <c r="C2624" s="21" t="str">
        <f t="shared" si="330"/>
        <v>王夫之的唯物思想</v>
      </c>
      <c r="D2624" s="21" t="str">
        <f>IFERROR(IF(I2624=1,INDEX( {"chinese","english","math","physics","chemistry","biology","politics","history","geography"},MATCH(C2624,{"语文","英语","数学","物理","化学","生物","政治","历史","地理"},0)),IF(I2624=2,INDEX(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2624,{"单项选择","阅读理解","信息匹配","完形填空","短文填空","单句填空","短文改错","单句改错","句型转换","翻译短语","翻译句子","词汇/短语及固搭","完成句子","听力"},0)),"")), "")</f>
        <v/>
      </c>
      <c r="E2624" s="21" t="str">
        <f t="shared" si="331"/>
        <v>知识点</v>
      </c>
      <c r="F2624" s="21" t="str">
        <f t="shared" si="332"/>
        <v>亚</v>
      </c>
      <c r="G2624" s="21" t="str">
        <f>INDEX( {"body","discipline","area","topic","point"},MATCH(E2624,{"知识体","知识域","知识区","知识主题","知识点"},0))</f>
        <v>point</v>
      </c>
      <c r="H2624" s="21" t="str">
        <f>INDEX( {"super","just","sub","infras"},MATCH(F2624,{"超","恰","亚","次"},0))</f>
        <v>sub</v>
      </c>
      <c r="I2624" s="21">
        <f>MATCH(E2624,{"知识体","知识域","知识区","知识主题","知识点"},0)-1</f>
        <v>4</v>
      </c>
      <c r="J2624" s="21">
        <f>MATCH(F2624,{"超","恰","亚","次"},0)-1</f>
        <v>2</v>
      </c>
      <c r="K2624" s="21" t="str">
        <f t="shared" si="333"/>
        <v>历史</v>
      </c>
      <c r="L2624" s="26" t="s">
        <v>3360</v>
      </c>
      <c r="M2624" s="23"/>
      <c r="N2624" s="23"/>
      <c r="O2624" s="24" t="str">
        <f t="shared" si="335"/>
        <v xml:space="preserve">
  - 
    name:  王夫之的唯物思想
    title:  王夫之的唯物思想
    description: 
    koLyro: point
    koLyri:  sub
    son: </v>
      </c>
      <c r="P2624" s="27" t="str">
        <f t="shared" si="334"/>
        <v xml:space="preserve">
              - 
                name:  王夫之的唯物思想
                title:  王夫之的唯物思想
                description: 
                koLyro: point
                koLyri:  sub
                son: </v>
      </c>
    </row>
    <row r="2625" spans="1:16" ht="15" customHeight="1">
      <c r="A2625" s="20">
        <f t="shared" si="328"/>
        <v>5</v>
      </c>
      <c r="B2625" s="21" t="str">
        <f t="shared" si="329"/>
        <v>知识点</v>
      </c>
      <c r="C2625" s="21" t="str">
        <f t="shared" si="330"/>
        <v>传统儒学文化的现代意义</v>
      </c>
      <c r="D2625" s="21" t="str">
        <f>IFERROR(IF(I2625=1,INDEX( {"chinese","english","math","physics","chemistry","biology","politics","history","geography"},MATCH(C2625,{"语文","英语","数学","物理","化学","生物","政治","历史","地理"},0)),IF(I2625=2,INDEX(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2625,{"单项选择","阅读理解","信息匹配","完形填空","短文填空","单句填空","短文改错","单句改错","句型转换","翻译短语","翻译句子","词汇/短语及固搭","完成句子","听力"},0)),"")), "")</f>
        <v/>
      </c>
      <c r="E2625" s="21" t="str">
        <f t="shared" si="331"/>
        <v>知识点</v>
      </c>
      <c r="F2625" s="21" t="str">
        <f t="shared" si="332"/>
        <v>恰</v>
      </c>
      <c r="G2625" s="21" t="str">
        <f>INDEX( {"body","discipline","area","topic","point"},MATCH(E2625,{"知识体","知识域","知识区","知识主题","知识点"},0))</f>
        <v>point</v>
      </c>
      <c r="H2625" s="21" t="str">
        <f>INDEX( {"super","just","sub","infras"},MATCH(F2625,{"超","恰","亚","次"},0))</f>
        <v>just</v>
      </c>
      <c r="I2625" s="21">
        <f>MATCH(E2625,{"知识体","知识域","知识区","知识主题","知识点"},0)-1</f>
        <v>4</v>
      </c>
      <c r="J2625" s="21">
        <f>MATCH(F2625,{"超","恰","亚","次"},0)-1</f>
        <v>1</v>
      </c>
      <c r="K2625" s="21" t="str">
        <f t="shared" si="333"/>
        <v>历史</v>
      </c>
      <c r="L2625" s="26" t="s">
        <v>3361</v>
      </c>
      <c r="M2625" s="23"/>
      <c r="N2625" s="23"/>
      <c r="O2625" s="24" t="str">
        <f t="shared" si="335"/>
        <v xml:space="preserve">
  - 
    name:  传统儒学文化的现代意义
    title:  传统儒学文化的现代意义
    description: 
    koLyro: point
    koLyri:  just
    son: </v>
      </c>
      <c r="P2625" s="27" t="str">
        <f t="shared" si="334"/>
        <v xml:space="preserve">
            - 
              name:  传统儒学文化的现代意义
              title:  传统儒学文化的现代意义
              description: 
              koLyro: point
              koLyri:  just
              son: </v>
      </c>
    </row>
    <row r="2626" spans="1:16" ht="15" customHeight="1">
      <c r="A2626" s="20">
        <f t="shared" si="328"/>
        <v>5</v>
      </c>
      <c r="B2626" s="21" t="str">
        <f t="shared" si="329"/>
        <v>知识点</v>
      </c>
      <c r="C2626" s="21" t="str">
        <f t="shared" si="330"/>
        <v>正确对待传统儒家文化</v>
      </c>
      <c r="D2626" s="21" t="str">
        <f>IFERROR(IF(I2626=1,INDEX( {"chinese","english","math","physics","chemistry","biology","politics","history","geography"},MATCH(C2626,{"语文","英语","数学","物理","化学","生物","政治","历史","地理"},0)),IF(I2626=2,INDEX(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2626,{"单项选择","阅读理解","信息匹配","完形填空","短文填空","单句填空","短文改错","单句改错","句型转换","翻译短语","翻译句子","词汇/短语及固搭","完成句子","听力"},0)),"")), "")</f>
        <v/>
      </c>
      <c r="E2626" s="21" t="str">
        <f t="shared" si="331"/>
        <v>知识点</v>
      </c>
      <c r="F2626" s="21" t="str">
        <f t="shared" si="332"/>
        <v>恰</v>
      </c>
      <c r="G2626" s="21" t="str">
        <f>INDEX( {"body","discipline","area","topic","point"},MATCH(E2626,{"知识体","知识域","知识区","知识主题","知识点"},0))</f>
        <v>point</v>
      </c>
      <c r="H2626" s="21" t="str">
        <f>INDEX( {"super","just","sub","infras"},MATCH(F2626,{"超","恰","亚","次"},0))</f>
        <v>just</v>
      </c>
      <c r="I2626" s="21">
        <f>MATCH(E2626,{"知识体","知识域","知识区","知识主题","知识点"},0)-1</f>
        <v>4</v>
      </c>
      <c r="J2626" s="21">
        <f>MATCH(F2626,{"超","恰","亚","次"},0)-1</f>
        <v>1</v>
      </c>
      <c r="K2626" s="21" t="str">
        <f t="shared" si="333"/>
        <v>历史</v>
      </c>
      <c r="L2626" s="26" t="s">
        <v>3362</v>
      </c>
      <c r="M2626" s="23"/>
      <c r="N2626" s="23"/>
      <c r="O2626" s="24" t="str">
        <f t="shared" si="335"/>
        <v xml:space="preserve">
  - 
    name:  正确对待传统儒家文化
    title:  正确对待传统儒家文化
    description: 
    koLyro: point
    koLyri:  just
    son: </v>
      </c>
      <c r="P2626" s="27" t="str">
        <f t="shared" si="334"/>
        <v xml:space="preserve">
            - 
              name:  正确对待传统儒家文化
              title:  正确对待传统儒家文化
              description: 
              koLyro: point
              koLyri:  just
              son: </v>
      </c>
    </row>
    <row r="2627" spans="1:16" ht="15" customHeight="1">
      <c r="A2627" s="20">
        <f t="shared" si="328"/>
        <v>3</v>
      </c>
      <c r="B2627" s="21" t="str">
        <f t="shared" si="329"/>
        <v>知识超主题</v>
      </c>
      <c r="C2627" s="21" t="str">
        <f t="shared" si="330"/>
        <v>二 西方人文精神的起源及其发展</v>
      </c>
      <c r="D2627" s="21" t="str">
        <f>IFERROR(IF(I2627=1,INDEX( {"chinese","english","math","physics","chemistry","biology","politics","history","geography"},MATCH(C2627,{"语文","英语","数学","物理","化学","生物","政治","历史","地理"},0)),IF(I2627=2,INDEX(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2627,{"单项选择","阅读理解","信息匹配","完形填空","短文填空","单句填空","短文改错","单句改错","句型转换","翻译短语","翻译句子","词汇/短语及固搭","完成句子","听力"},0)),"")), "")</f>
        <v/>
      </c>
      <c r="E2627" s="21" t="str">
        <f t="shared" si="331"/>
        <v>知识主题</v>
      </c>
      <c r="F2627" s="21" t="str">
        <f t="shared" si="332"/>
        <v>超</v>
      </c>
      <c r="G2627" s="21" t="str">
        <f>INDEX( {"body","discipline","area","topic","point"},MATCH(E2627,{"知识体","知识域","知识区","知识主题","知识点"},0))</f>
        <v>topic</v>
      </c>
      <c r="H2627" s="21" t="str">
        <f>INDEX( {"super","just","sub","infras"},MATCH(F2627,{"超","恰","亚","次"},0))</f>
        <v>super</v>
      </c>
      <c r="I2627" s="21">
        <f>MATCH(E2627,{"知识体","知识域","知识区","知识主题","知识点"},0)-1</f>
        <v>3</v>
      </c>
      <c r="J2627" s="21">
        <f>MATCH(F2627,{"超","恰","亚","次"},0)-1</f>
        <v>0</v>
      </c>
      <c r="K2627" s="21" t="str">
        <f t="shared" si="333"/>
        <v>历史</v>
      </c>
      <c r="L2627" s="26" t="s">
        <v>5384</v>
      </c>
      <c r="M2627" s="23"/>
      <c r="N2627" s="23"/>
      <c r="O2627" s="24" t="str">
        <f t="shared" si="335"/>
        <v xml:space="preserve">
  - 
    name:  二 西方人文精神的起源及其发展
    title:  二 西方人文精神的起源及其发展
    description: 
    koLyro: topic
    koLyri:  super
    son: </v>
      </c>
      <c r="P2627" s="27" t="str">
        <f t="shared" si="334"/>
        <v xml:space="preserve">
        - 
          name:  二 西方人文精神的起源及其发展
          title:  二 西方人文精神的起源及其发展
          description: 
          koLyro: topic
          koLyri:  super
          son: </v>
      </c>
    </row>
    <row r="2628" spans="1:16" ht="15" customHeight="1">
      <c r="A2628" s="20">
        <f t="shared" si="328"/>
        <v>4</v>
      </c>
      <c r="B2628" s="21" t="str">
        <f t="shared" si="329"/>
        <v>知识主题</v>
      </c>
      <c r="C2628" s="21" t="str">
        <f t="shared" si="330"/>
        <v>5 西方人文主义思想的起源</v>
      </c>
      <c r="D2628" s="21" t="str">
        <f>IFERROR(IF(I2628=1,INDEX( {"chinese","english","math","physics","chemistry","biology","politics","history","geography"},MATCH(C2628,{"语文","英语","数学","物理","化学","生物","政治","历史","地理"},0)),IF(I2628=2,INDEX(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2628,{"单项选择","阅读理解","信息匹配","完形填空","短文填空","单句填空","短文改错","单句改错","句型转换","翻译短语","翻译句子","词汇/短语及固搭","完成句子","听力"},0)),"")), "")</f>
        <v/>
      </c>
      <c r="E2628" s="21" t="str">
        <f t="shared" si="331"/>
        <v>知识主题</v>
      </c>
      <c r="F2628" s="21" t="str">
        <f t="shared" si="332"/>
        <v>恰</v>
      </c>
      <c r="G2628" s="21" t="str">
        <f>INDEX( {"body","discipline","area","topic","point"},MATCH(E2628,{"知识体","知识域","知识区","知识主题","知识点"},0))</f>
        <v>topic</v>
      </c>
      <c r="H2628" s="21" t="str">
        <f>INDEX( {"super","just","sub","infras"},MATCH(F2628,{"超","恰","亚","次"},0))</f>
        <v>just</v>
      </c>
      <c r="I2628" s="21">
        <f>MATCH(E2628,{"知识体","知识域","知识区","知识主题","知识点"},0)-1</f>
        <v>3</v>
      </c>
      <c r="J2628" s="21">
        <f>MATCH(F2628,{"超","恰","亚","次"},0)-1</f>
        <v>1</v>
      </c>
      <c r="K2628" s="21" t="str">
        <f t="shared" si="333"/>
        <v>历史</v>
      </c>
      <c r="L2628" s="26" t="s">
        <v>3363</v>
      </c>
      <c r="M2628" s="23"/>
      <c r="N2628" s="23"/>
      <c r="O2628" s="24" t="str">
        <f t="shared" si="335"/>
        <v xml:space="preserve">
  - 
    name:  5 西方人文主义思想的起源
    title:  5 西方人文主义思想的起源
    description: 
    koLyro: topic
    koLyri:  just
    son: </v>
      </c>
      <c r="P2628" s="27" t="str">
        <f t="shared" si="334"/>
        <v xml:space="preserve">
          - 
            name:  5 西方人文主义思想的起源
            title:  5 西方人文主义思想的起源
            description: 
            koLyro: topic
            koLyri:  just
            son: </v>
      </c>
    </row>
    <row r="2629" spans="1:16" ht="15" customHeight="1">
      <c r="A2629" s="20">
        <f t="shared" ref="A2629:A2692" si="336">IFERROR(FIND("├",L2629),0)</f>
        <v>5</v>
      </c>
      <c r="B2629" s="21" t="str">
        <f t="shared" ref="B2629:B2692" si="337">MID(L2629,FIND("«",L2629)+1,FIND("»",L2629)-FIND("«",L2629)-1)</f>
        <v>知识点</v>
      </c>
      <c r="C2629" s="21" t="str">
        <f t="shared" ref="C2629:C2692" si="338">RIGHT(L2629,LEN(L2629)-FIND("»",L2629))</f>
        <v>智者学派</v>
      </c>
      <c r="D2629" s="21" t="str">
        <f>IFERROR(IF(I2629=1,INDEX( {"chinese","english","math","physics","chemistry","biology","politics","history","geography"},MATCH(C2629,{"语文","英语","数学","物理","化学","生物","政治","历史","地理"},0)),IF(I2629=2,INDEX(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2629,{"单项选择","阅读理解","信息匹配","完形填空","短文填空","单句填空","短文改错","单句改错","句型转换","翻译短语","翻译句子","词汇/短语及固搭","完成句子","听力"},0)),"")), "")</f>
        <v/>
      </c>
      <c r="E2629" s="21" t="str">
        <f t="shared" ref="E2629:E2692" si="339">SUBSTITUTE(SUBSTITUTE(SUBSTITUTE(SUBSTITUTE(B2629,"超",""),"恰",""),"亚",""),"次","")</f>
        <v>知识点</v>
      </c>
      <c r="F2629" s="21" t="str">
        <f t="shared" ref="F2629:F2692" si="340">IF(IFERROR(FIND("超",B2629),-1)&gt;0,"超",  IF(IFERROR(FIND("亚",B2629),-1)&gt;0,"亚",   IF(IFERROR(FIND("次",B2629),-1)&gt;0,"次",    "恰"  )))</f>
        <v>恰</v>
      </c>
      <c r="G2629" s="21" t="str">
        <f>INDEX( {"body","discipline","area","topic","point"},MATCH(E2629,{"知识体","知识域","知识区","知识主题","知识点"},0))</f>
        <v>point</v>
      </c>
      <c r="H2629" s="21" t="str">
        <f>INDEX( {"super","just","sub","infras"},MATCH(F2629,{"超","恰","亚","次"},0))</f>
        <v>just</v>
      </c>
      <c r="I2629" s="21">
        <f>MATCH(E2629,{"知识体","知识域","知识区","知识主题","知识点"},0)-1</f>
        <v>4</v>
      </c>
      <c r="J2629" s="21">
        <f>MATCH(F2629,{"超","恰","亚","次"},0)-1</f>
        <v>1</v>
      </c>
      <c r="K2629" s="21" t="str">
        <f t="shared" ref="K2629:K2692" si="341">IF(I2629=0,"",IF(I2629=1,C2629,K2628))</f>
        <v>历史</v>
      </c>
      <c r="L2629" s="26" t="s">
        <v>3364</v>
      </c>
      <c r="M2629" s="23"/>
      <c r="N2629" s="23"/>
      <c r="O2629" s="24" t="str">
        <f t="shared" si="335"/>
        <v xml:space="preserve">
  - 
    name:  智者学派
    title:  智者学派
    description: 
    koLyro: point
    koLyri:  just
    son: </v>
      </c>
      <c r="P2629" s="27" t="str">
        <f t="shared" ref="P2629:P2692" si="342">SUBSTITUTE(O2629,CHAR(10),CHAR(10)&amp;REPT("  ",A2629))</f>
        <v xml:space="preserve">
            - 
              name:  智者学派
              title:  智者学派
              description: 
              koLyro: point
              koLyri:  just
              son: </v>
      </c>
    </row>
    <row r="2630" spans="1:16" ht="15" customHeight="1">
      <c r="A2630" s="20">
        <f t="shared" si="336"/>
        <v>6</v>
      </c>
      <c r="B2630" s="21" t="str">
        <f t="shared" si="337"/>
        <v>知识亚点</v>
      </c>
      <c r="C2630" s="21" t="str">
        <f t="shared" si="338"/>
        <v>普罗泰格拉的思想</v>
      </c>
      <c r="D2630" s="21" t="str">
        <f>IFERROR(IF(I2630=1,INDEX( {"chinese","english","math","physics","chemistry","biology","politics","history","geography"},MATCH(C2630,{"语文","英语","数学","物理","化学","生物","政治","历史","地理"},0)),IF(I2630=2,INDEX(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2630,{"单项选择","阅读理解","信息匹配","完形填空","短文填空","单句填空","短文改错","单句改错","句型转换","翻译短语","翻译句子","词汇/短语及固搭","完成句子","听力"},0)),"")), "")</f>
        <v/>
      </c>
      <c r="E2630" s="21" t="str">
        <f t="shared" si="339"/>
        <v>知识点</v>
      </c>
      <c r="F2630" s="21" t="str">
        <f t="shared" si="340"/>
        <v>亚</v>
      </c>
      <c r="G2630" s="21" t="str">
        <f>INDEX( {"body","discipline","area","topic","point"},MATCH(E2630,{"知识体","知识域","知识区","知识主题","知识点"},0))</f>
        <v>point</v>
      </c>
      <c r="H2630" s="21" t="str">
        <f>INDEX( {"super","just","sub","infras"},MATCH(F2630,{"超","恰","亚","次"},0))</f>
        <v>sub</v>
      </c>
      <c r="I2630" s="21">
        <f>MATCH(E2630,{"知识体","知识域","知识区","知识主题","知识点"},0)-1</f>
        <v>4</v>
      </c>
      <c r="J2630" s="21">
        <f>MATCH(F2630,{"超","恰","亚","次"},0)-1</f>
        <v>2</v>
      </c>
      <c r="K2630" s="21" t="str">
        <f t="shared" si="341"/>
        <v>历史</v>
      </c>
      <c r="L2630" s="26" t="s">
        <v>3365</v>
      </c>
      <c r="M2630" s="23"/>
      <c r="N2630" s="23"/>
      <c r="O2630" s="24" t="str">
        <f t="shared" si="335"/>
        <v xml:space="preserve">
  - 
    name:  普罗泰格拉的思想
    title:  普罗泰格拉的思想
    description: 
    koLyro: point
    koLyri:  sub
    son: </v>
      </c>
      <c r="P2630" s="27" t="str">
        <f t="shared" si="342"/>
        <v xml:space="preserve">
              - 
                name:  普罗泰格拉的思想
                title:  普罗泰格拉的思想
                description: 
                koLyro: point
                koLyri:  sub
                son: </v>
      </c>
    </row>
    <row r="2631" spans="1:16" ht="15" customHeight="1">
      <c r="A2631" s="20">
        <f t="shared" si="336"/>
        <v>6</v>
      </c>
      <c r="B2631" s="21" t="str">
        <f t="shared" si="337"/>
        <v>知识亚点</v>
      </c>
      <c r="C2631" s="21" t="str">
        <f t="shared" si="338"/>
        <v>苏格拉底的思想</v>
      </c>
      <c r="D2631" s="21" t="str">
        <f>IFERROR(IF(I2631=1,INDEX( {"chinese","english","math","physics","chemistry","biology","politics","history","geography"},MATCH(C2631,{"语文","英语","数学","物理","化学","生物","政治","历史","地理"},0)),IF(I2631=2,INDEX(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2631,{"单项选择","阅读理解","信息匹配","完形填空","短文填空","单句填空","短文改错","单句改错","句型转换","翻译短语","翻译句子","词汇/短语及固搭","完成句子","听力"},0)),"")), "")</f>
        <v/>
      </c>
      <c r="E2631" s="21" t="str">
        <f t="shared" si="339"/>
        <v>知识点</v>
      </c>
      <c r="F2631" s="21" t="str">
        <f t="shared" si="340"/>
        <v>亚</v>
      </c>
      <c r="G2631" s="21" t="str">
        <f>INDEX( {"body","discipline","area","topic","point"},MATCH(E2631,{"知识体","知识域","知识区","知识主题","知识点"},0))</f>
        <v>point</v>
      </c>
      <c r="H2631" s="21" t="str">
        <f>INDEX( {"super","just","sub","infras"},MATCH(F2631,{"超","恰","亚","次"},0))</f>
        <v>sub</v>
      </c>
      <c r="I2631" s="21">
        <f>MATCH(E2631,{"知识体","知识域","知识区","知识主题","知识点"},0)-1</f>
        <v>4</v>
      </c>
      <c r="J2631" s="21">
        <f>MATCH(F2631,{"超","恰","亚","次"},0)-1</f>
        <v>2</v>
      </c>
      <c r="K2631" s="21" t="str">
        <f t="shared" si="341"/>
        <v>历史</v>
      </c>
      <c r="L2631" s="26" t="s">
        <v>3366</v>
      </c>
      <c r="M2631" s="23"/>
      <c r="N2631" s="23"/>
      <c r="O2631" s="24" t="str">
        <f t="shared" si="335"/>
        <v xml:space="preserve">
  - 
    name:  苏格拉底的思想
    title:  苏格拉底的思想
    description: 
    koLyro: point
    koLyri:  sub
    son: </v>
      </c>
      <c r="P2631" s="27" t="str">
        <f t="shared" si="342"/>
        <v xml:space="preserve">
              - 
                name:  苏格拉底的思想
                title:  苏格拉底的思想
                description: 
                koLyro: point
                koLyri:  sub
                son: </v>
      </c>
    </row>
    <row r="2632" spans="1:16" ht="15" customHeight="1">
      <c r="A2632" s="20">
        <f t="shared" si="336"/>
        <v>6</v>
      </c>
      <c r="B2632" s="21" t="str">
        <f t="shared" si="337"/>
        <v>知识亚点</v>
      </c>
      <c r="C2632" s="21" t="str">
        <f t="shared" si="338"/>
        <v>柏拉图和《理想国》</v>
      </c>
      <c r="D2632" s="21" t="str">
        <f>IFERROR(IF(I2632=1,INDEX( {"chinese","english","math","physics","chemistry","biology","politics","history","geography"},MATCH(C2632,{"语文","英语","数学","物理","化学","生物","政治","历史","地理"},0)),IF(I2632=2,INDEX(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2632,{"单项选择","阅读理解","信息匹配","完形填空","短文填空","单句填空","短文改错","单句改错","句型转换","翻译短语","翻译句子","词汇/短语及固搭","完成句子","听力"},0)),"")), "")</f>
        <v/>
      </c>
      <c r="E2632" s="21" t="str">
        <f t="shared" si="339"/>
        <v>知识点</v>
      </c>
      <c r="F2632" s="21" t="str">
        <f t="shared" si="340"/>
        <v>亚</v>
      </c>
      <c r="G2632" s="21" t="str">
        <f>INDEX( {"body","discipline","area","topic","point"},MATCH(E2632,{"知识体","知识域","知识区","知识主题","知识点"},0))</f>
        <v>point</v>
      </c>
      <c r="H2632" s="21" t="str">
        <f>INDEX( {"super","just","sub","infras"},MATCH(F2632,{"超","恰","亚","次"},0))</f>
        <v>sub</v>
      </c>
      <c r="I2632" s="21">
        <f>MATCH(E2632,{"知识体","知识域","知识区","知识主题","知识点"},0)-1</f>
        <v>4</v>
      </c>
      <c r="J2632" s="21">
        <f>MATCH(F2632,{"超","恰","亚","次"},0)-1</f>
        <v>2</v>
      </c>
      <c r="K2632" s="21" t="str">
        <f t="shared" si="341"/>
        <v>历史</v>
      </c>
      <c r="L2632" s="26" t="s">
        <v>3367</v>
      </c>
      <c r="M2632" s="23"/>
      <c r="N2632" s="23"/>
      <c r="O2632" s="24" t="str">
        <f t="shared" si="335"/>
        <v xml:space="preserve">
  - 
    name:  柏拉图和《理想国》
    title:  柏拉图和《理想国》
    description: 
    koLyro: point
    koLyri:  sub
    son: </v>
      </c>
      <c r="P2632" s="27" t="str">
        <f t="shared" si="342"/>
        <v xml:space="preserve">
              - 
                name:  柏拉图和《理想国》
                title:  柏拉图和《理想国》
                description: 
                koLyro: point
                koLyri:  sub
                son: </v>
      </c>
    </row>
    <row r="2633" spans="1:16" ht="15" customHeight="1">
      <c r="A2633" s="20">
        <f t="shared" si="336"/>
        <v>6</v>
      </c>
      <c r="B2633" s="21" t="str">
        <f t="shared" si="337"/>
        <v>知识亚点</v>
      </c>
      <c r="C2633" s="21" t="str">
        <f t="shared" si="338"/>
        <v>亚里士多德</v>
      </c>
      <c r="D2633" s="21" t="str">
        <f>IFERROR(IF(I2633=1,INDEX( {"chinese","english","math","physics","chemistry","biology","politics","history","geography"},MATCH(C2633,{"语文","英语","数学","物理","化学","生物","政治","历史","地理"},0)),IF(I2633=2,INDEX(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2633,{"单项选择","阅读理解","信息匹配","完形填空","短文填空","单句填空","短文改错","单句改错","句型转换","翻译短语","翻译句子","词汇/短语及固搭","完成句子","听力"},0)),"")), "")</f>
        <v/>
      </c>
      <c r="E2633" s="21" t="str">
        <f t="shared" si="339"/>
        <v>知识点</v>
      </c>
      <c r="F2633" s="21" t="str">
        <f t="shared" si="340"/>
        <v>亚</v>
      </c>
      <c r="G2633" s="21" t="str">
        <f>INDEX( {"body","discipline","area","topic","point"},MATCH(E2633,{"知识体","知识域","知识区","知识主题","知识点"},0))</f>
        <v>point</v>
      </c>
      <c r="H2633" s="21" t="str">
        <f>INDEX( {"super","just","sub","infras"},MATCH(F2633,{"超","恰","亚","次"},0))</f>
        <v>sub</v>
      </c>
      <c r="I2633" s="21">
        <f>MATCH(E2633,{"知识体","知识域","知识区","知识主题","知识点"},0)-1</f>
        <v>4</v>
      </c>
      <c r="J2633" s="21">
        <f>MATCH(F2633,{"超","恰","亚","次"},0)-1</f>
        <v>2</v>
      </c>
      <c r="K2633" s="21" t="str">
        <f t="shared" si="341"/>
        <v>历史</v>
      </c>
      <c r="L2633" s="26" t="s">
        <v>3368</v>
      </c>
      <c r="M2633" s="23"/>
      <c r="N2633" s="23"/>
      <c r="O2633" s="24" t="str">
        <f t="shared" si="335"/>
        <v xml:space="preserve">
  - 
    name:  亚里士多德
    title:  亚里士多德
    description: 
    koLyro: point
    koLyri:  sub
    son: </v>
      </c>
      <c r="P2633" s="27" t="str">
        <f t="shared" si="342"/>
        <v xml:space="preserve">
              - 
                name:  亚里士多德
                title:  亚里士多德
                description: 
                koLyro: point
                koLyri:  sub
                son: </v>
      </c>
    </row>
    <row r="2634" spans="1:16" ht="15" customHeight="1">
      <c r="A2634" s="20">
        <f t="shared" si="336"/>
        <v>4</v>
      </c>
      <c r="B2634" s="21" t="str">
        <f t="shared" si="337"/>
        <v>知识主题</v>
      </c>
      <c r="C2634" s="21" t="str">
        <f t="shared" si="338"/>
        <v>6 文艺复兴和宗教改革</v>
      </c>
      <c r="D2634" s="21" t="str">
        <f>IFERROR(IF(I2634=1,INDEX( {"chinese","english","math","physics","chemistry","biology","politics","history","geography"},MATCH(C2634,{"语文","英语","数学","物理","化学","生物","政治","历史","地理"},0)),IF(I2634=2,INDEX(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2634,{"单项选择","阅读理解","信息匹配","完形填空","短文填空","单句填空","短文改错","单句改错","句型转换","翻译短语","翻译句子","词汇/短语及固搭","完成句子","听力"},0)),"")), "")</f>
        <v/>
      </c>
      <c r="E2634" s="21" t="str">
        <f t="shared" si="339"/>
        <v>知识主题</v>
      </c>
      <c r="F2634" s="21" t="str">
        <f t="shared" si="340"/>
        <v>恰</v>
      </c>
      <c r="G2634" s="21" t="str">
        <f>INDEX( {"body","discipline","area","topic","point"},MATCH(E2634,{"知识体","知识域","知识区","知识主题","知识点"},0))</f>
        <v>topic</v>
      </c>
      <c r="H2634" s="21" t="str">
        <f>INDEX( {"super","just","sub","infras"},MATCH(F2634,{"超","恰","亚","次"},0))</f>
        <v>just</v>
      </c>
      <c r="I2634" s="21">
        <f>MATCH(E2634,{"知识体","知识域","知识区","知识主题","知识点"},0)-1</f>
        <v>3</v>
      </c>
      <c r="J2634" s="21">
        <f>MATCH(F2634,{"超","恰","亚","次"},0)-1</f>
        <v>1</v>
      </c>
      <c r="K2634" s="21" t="str">
        <f t="shared" si="341"/>
        <v>历史</v>
      </c>
      <c r="L2634" s="26" t="s">
        <v>3369</v>
      </c>
      <c r="M2634" s="23"/>
      <c r="N2634" s="23"/>
      <c r="O2634" s="24" t="str">
        <f t="shared" si="335"/>
        <v xml:space="preserve">
  - 
    name:  6 文艺复兴和宗教改革
    title:  6 文艺复兴和宗教改革
    description: 
    koLyro: topic
    koLyri:  just
    son: </v>
      </c>
      <c r="P2634" s="27" t="str">
        <f t="shared" si="342"/>
        <v xml:space="preserve">
          - 
            name:  6 文艺复兴和宗教改革
            title:  6 文艺复兴和宗教改革
            description: 
            koLyro: topic
            koLyri:  just
            son: </v>
      </c>
    </row>
    <row r="2635" spans="1:16" ht="15" customHeight="1">
      <c r="A2635" s="20">
        <f t="shared" si="336"/>
        <v>5</v>
      </c>
      <c r="B2635" s="21" t="str">
        <f t="shared" si="337"/>
        <v>知识点</v>
      </c>
      <c r="C2635" s="21" t="str">
        <f t="shared" si="338"/>
        <v>意大利的资本主义萌芽</v>
      </c>
      <c r="D2635" s="21" t="str">
        <f>IFERROR(IF(I2635=1,INDEX( {"chinese","english","math","physics","chemistry","biology","politics","history","geography"},MATCH(C2635,{"语文","英语","数学","物理","化学","生物","政治","历史","地理"},0)),IF(I2635=2,INDEX(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2635,{"单项选择","阅读理解","信息匹配","完形填空","短文填空","单句填空","短文改错","单句改错","句型转换","翻译短语","翻译句子","词汇/短语及固搭","完成句子","听力"},0)),"")), "")</f>
        <v/>
      </c>
      <c r="E2635" s="21" t="str">
        <f t="shared" si="339"/>
        <v>知识点</v>
      </c>
      <c r="F2635" s="21" t="str">
        <f t="shared" si="340"/>
        <v>恰</v>
      </c>
      <c r="G2635" s="21" t="str">
        <f>INDEX( {"body","discipline","area","topic","point"},MATCH(E2635,{"知识体","知识域","知识区","知识主题","知识点"},0))</f>
        <v>point</v>
      </c>
      <c r="H2635" s="21" t="str">
        <f>INDEX( {"super","just","sub","infras"},MATCH(F2635,{"超","恰","亚","次"},0))</f>
        <v>just</v>
      </c>
      <c r="I2635" s="21">
        <f>MATCH(E2635,{"知识体","知识域","知识区","知识主题","知识点"},0)-1</f>
        <v>4</v>
      </c>
      <c r="J2635" s="21">
        <f>MATCH(F2635,{"超","恰","亚","次"},0)-1</f>
        <v>1</v>
      </c>
      <c r="K2635" s="21" t="str">
        <f t="shared" si="341"/>
        <v>历史</v>
      </c>
      <c r="L2635" s="26" t="s">
        <v>3370</v>
      </c>
      <c r="M2635" s="23"/>
      <c r="N2635" s="23"/>
      <c r="O2635" s="24" t="str">
        <f t="shared" si="335"/>
        <v xml:space="preserve">
  - 
    name:  意大利的资本主义萌芽
    title:  意大利的资本主义萌芽
    description: 
    koLyro: point
    koLyri:  just
    son: </v>
      </c>
      <c r="P2635" s="27" t="str">
        <f t="shared" si="342"/>
        <v xml:space="preserve">
            - 
              name:  意大利的资本主义萌芽
              title:  意大利的资本主义萌芽
              description: 
              koLyro: point
              koLyri:  just
              son: </v>
      </c>
    </row>
    <row r="2636" spans="1:16" ht="15" customHeight="1">
      <c r="A2636" s="20">
        <f t="shared" si="336"/>
        <v>5</v>
      </c>
      <c r="B2636" s="21" t="str">
        <f t="shared" si="337"/>
        <v>知识点</v>
      </c>
      <c r="C2636" s="21" t="str">
        <f t="shared" si="338"/>
        <v>文艺复兴</v>
      </c>
      <c r="D2636" s="21" t="str">
        <f>IFERROR(IF(I2636=1,INDEX( {"chinese","english","math","physics","chemistry","biology","politics","history","geography"},MATCH(C2636,{"语文","英语","数学","物理","化学","生物","政治","历史","地理"},0)),IF(I2636=2,INDEX(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2636,{"单项选择","阅读理解","信息匹配","完形填空","短文填空","单句填空","短文改错","单句改错","句型转换","翻译短语","翻译句子","词汇/短语及固搭","完成句子","听力"},0)),"")), "")</f>
        <v/>
      </c>
      <c r="E2636" s="21" t="str">
        <f t="shared" si="339"/>
        <v>知识点</v>
      </c>
      <c r="F2636" s="21" t="str">
        <f t="shared" si="340"/>
        <v>恰</v>
      </c>
      <c r="G2636" s="21" t="str">
        <f>INDEX( {"body","discipline","area","topic","point"},MATCH(E2636,{"知识体","知识域","知识区","知识主题","知识点"},0))</f>
        <v>point</v>
      </c>
      <c r="H2636" s="21" t="str">
        <f>INDEX( {"super","just","sub","infras"},MATCH(F2636,{"超","恰","亚","次"},0))</f>
        <v>just</v>
      </c>
      <c r="I2636" s="21">
        <f>MATCH(E2636,{"知识体","知识域","知识区","知识主题","知识点"},0)-1</f>
        <v>4</v>
      </c>
      <c r="J2636" s="21">
        <f>MATCH(F2636,{"超","恰","亚","次"},0)-1</f>
        <v>1</v>
      </c>
      <c r="K2636" s="21" t="str">
        <f t="shared" si="341"/>
        <v>历史</v>
      </c>
      <c r="L2636" s="26" t="s">
        <v>3371</v>
      </c>
      <c r="M2636" s="23"/>
      <c r="N2636" s="23"/>
      <c r="O2636" s="24" t="str">
        <f t="shared" si="335"/>
        <v xml:space="preserve">
  - 
    name:  文艺复兴
    title:  文艺复兴
    description: 
    koLyro: point
    koLyri:  just
    son: </v>
      </c>
      <c r="P2636" s="27" t="str">
        <f t="shared" si="342"/>
        <v xml:space="preserve">
            - 
              name:  文艺复兴
              title:  文艺复兴
              description: 
              koLyro: point
              koLyri:  just
              son: </v>
      </c>
    </row>
    <row r="2637" spans="1:16" ht="15" customHeight="1">
      <c r="A2637" s="20">
        <f t="shared" si="336"/>
        <v>6</v>
      </c>
      <c r="B2637" s="21" t="str">
        <f t="shared" si="337"/>
        <v>知识亚点</v>
      </c>
      <c r="C2637" s="21" t="str">
        <f t="shared" si="338"/>
        <v>人文主义</v>
      </c>
      <c r="D2637" s="21" t="str">
        <f>IFERROR(IF(I2637=1,INDEX( {"chinese","english","math","physics","chemistry","biology","politics","history","geography"},MATCH(C2637,{"语文","英语","数学","物理","化学","生物","政治","历史","地理"},0)),IF(I2637=2,INDEX(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2637,{"单项选择","阅读理解","信息匹配","完形填空","短文填空","单句填空","短文改错","单句改错","句型转换","翻译短语","翻译句子","词汇/短语及固搭","完成句子","听力"},0)),"")), "")</f>
        <v/>
      </c>
      <c r="E2637" s="21" t="str">
        <f t="shared" si="339"/>
        <v>知识点</v>
      </c>
      <c r="F2637" s="21" t="str">
        <f t="shared" si="340"/>
        <v>亚</v>
      </c>
      <c r="G2637" s="21" t="str">
        <f>INDEX( {"body","discipline","area","topic","point"},MATCH(E2637,{"知识体","知识域","知识区","知识主题","知识点"},0))</f>
        <v>point</v>
      </c>
      <c r="H2637" s="21" t="str">
        <f>INDEX( {"super","just","sub","infras"},MATCH(F2637,{"超","恰","亚","次"},0))</f>
        <v>sub</v>
      </c>
      <c r="I2637" s="21">
        <f>MATCH(E2637,{"知识体","知识域","知识区","知识主题","知识点"},0)-1</f>
        <v>4</v>
      </c>
      <c r="J2637" s="21">
        <f>MATCH(F2637,{"超","恰","亚","次"},0)-1</f>
        <v>2</v>
      </c>
      <c r="K2637" s="21" t="str">
        <f t="shared" si="341"/>
        <v>历史</v>
      </c>
      <c r="L2637" s="26" t="s">
        <v>3372</v>
      </c>
      <c r="M2637" s="23"/>
      <c r="N2637" s="23"/>
      <c r="O2637" s="24" t="str">
        <f t="shared" si="335"/>
        <v xml:space="preserve">
  - 
    name:  人文主义
    title:  人文主义
    description: 
    koLyro: point
    koLyri:  sub
    son: </v>
      </c>
      <c r="P2637" s="27" t="str">
        <f t="shared" si="342"/>
        <v xml:space="preserve">
              - 
                name:  人文主义
                title:  人文主义
                description: 
                koLyro: point
                koLyri:  sub
                son: </v>
      </c>
    </row>
    <row r="2638" spans="1:16" ht="15" customHeight="1">
      <c r="A2638" s="20">
        <f t="shared" si="336"/>
        <v>5</v>
      </c>
      <c r="B2638" s="21" t="str">
        <f t="shared" si="337"/>
        <v>知识点</v>
      </c>
      <c r="C2638" s="21" t="str">
        <f t="shared" si="338"/>
        <v>文艺复兴时期的“文学三杰”</v>
      </c>
      <c r="D2638" s="21" t="str">
        <f>IFERROR(IF(I2638=1,INDEX( {"chinese","english","math","physics","chemistry","biology","politics","history","geography"},MATCH(C2638,{"语文","英语","数学","物理","化学","生物","政治","历史","地理"},0)),IF(I2638=2,INDEX(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2638,{"单项选择","阅读理解","信息匹配","完形填空","短文填空","单句填空","短文改错","单句改错","句型转换","翻译短语","翻译句子","词汇/短语及固搭","完成句子","听力"},0)),"")), "")</f>
        <v/>
      </c>
      <c r="E2638" s="21" t="str">
        <f t="shared" si="339"/>
        <v>知识点</v>
      </c>
      <c r="F2638" s="21" t="str">
        <f t="shared" si="340"/>
        <v>恰</v>
      </c>
      <c r="G2638" s="21" t="str">
        <f>INDEX( {"body","discipline","area","topic","point"},MATCH(E2638,{"知识体","知识域","知识区","知识主题","知识点"},0))</f>
        <v>point</v>
      </c>
      <c r="H2638" s="21" t="str">
        <f>INDEX( {"super","just","sub","infras"},MATCH(F2638,{"超","恰","亚","次"},0))</f>
        <v>just</v>
      </c>
      <c r="I2638" s="21">
        <f>MATCH(E2638,{"知识体","知识域","知识区","知识主题","知识点"},0)-1</f>
        <v>4</v>
      </c>
      <c r="J2638" s="21">
        <f>MATCH(F2638,{"超","恰","亚","次"},0)-1</f>
        <v>1</v>
      </c>
      <c r="K2638" s="21" t="str">
        <f t="shared" si="341"/>
        <v>历史</v>
      </c>
      <c r="L2638" s="26" t="s">
        <v>3373</v>
      </c>
      <c r="M2638" s="23"/>
      <c r="N2638" s="23"/>
      <c r="O2638" s="24" t="str">
        <f t="shared" si="335"/>
        <v xml:space="preserve">
  - 
    name:  文艺复兴时期的“文学三杰”
    title:  文艺复兴时期的“文学三杰”
    description: 
    koLyro: point
    koLyri:  just
    son: </v>
      </c>
      <c r="P2638" s="27" t="str">
        <f t="shared" si="342"/>
        <v xml:space="preserve">
            - 
              name:  文艺复兴时期的“文学三杰”
              title:  文艺复兴时期的“文学三杰”
              description: 
              koLyro: point
              koLyri:  just
              son: </v>
      </c>
    </row>
    <row r="2639" spans="1:16" ht="15" customHeight="1">
      <c r="A2639" s="20">
        <f t="shared" si="336"/>
        <v>6</v>
      </c>
      <c r="B2639" s="21" t="str">
        <f t="shared" si="337"/>
        <v>知识亚点</v>
      </c>
      <c r="C2639" s="21" t="str">
        <f t="shared" si="338"/>
        <v>薄伽丘《十日谈》</v>
      </c>
      <c r="D2639" s="21" t="str">
        <f>IFERROR(IF(I2639=1,INDEX( {"chinese","english","math","physics","chemistry","biology","politics","history","geography"},MATCH(C2639,{"语文","英语","数学","物理","化学","生物","政治","历史","地理"},0)),IF(I2639=2,INDEX(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2639,{"单项选择","阅读理解","信息匹配","完形填空","短文填空","单句填空","短文改错","单句改错","句型转换","翻译短语","翻译句子","词汇/短语及固搭","完成句子","听力"},0)),"")), "")</f>
        <v/>
      </c>
      <c r="E2639" s="21" t="str">
        <f t="shared" si="339"/>
        <v>知识点</v>
      </c>
      <c r="F2639" s="21" t="str">
        <f t="shared" si="340"/>
        <v>亚</v>
      </c>
      <c r="G2639" s="21" t="str">
        <f>INDEX( {"body","discipline","area","topic","point"},MATCH(E2639,{"知识体","知识域","知识区","知识主题","知识点"},0))</f>
        <v>point</v>
      </c>
      <c r="H2639" s="21" t="str">
        <f>INDEX( {"super","just","sub","infras"},MATCH(F2639,{"超","恰","亚","次"},0))</f>
        <v>sub</v>
      </c>
      <c r="I2639" s="21">
        <f>MATCH(E2639,{"知识体","知识域","知识区","知识主题","知识点"},0)-1</f>
        <v>4</v>
      </c>
      <c r="J2639" s="21">
        <f>MATCH(F2639,{"超","恰","亚","次"},0)-1</f>
        <v>2</v>
      </c>
      <c r="K2639" s="21" t="str">
        <f t="shared" si="341"/>
        <v>历史</v>
      </c>
      <c r="L2639" s="26" t="s">
        <v>3374</v>
      </c>
      <c r="M2639" s="23"/>
      <c r="N2639" s="23"/>
      <c r="O2639" s="24" t="str">
        <f t="shared" si="335"/>
        <v xml:space="preserve">
  - 
    name:  薄伽丘《十日谈》
    title:  薄伽丘《十日谈》
    description: 
    koLyro: point
    koLyri:  sub
    son: </v>
      </c>
      <c r="P2639" s="27" t="str">
        <f t="shared" si="342"/>
        <v xml:space="preserve">
              - 
                name:  薄伽丘《十日谈》
                title:  薄伽丘《十日谈》
                description: 
                koLyro: point
                koLyri:  sub
                son: </v>
      </c>
    </row>
    <row r="2640" spans="1:16" ht="15" customHeight="1">
      <c r="A2640" s="20">
        <f t="shared" si="336"/>
        <v>6</v>
      </c>
      <c r="B2640" s="21" t="str">
        <f t="shared" si="337"/>
        <v>知识亚点</v>
      </c>
      <c r="C2640" s="21" t="str">
        <f t="shared" si="338"/>
        <v>但丁《神曲》</v>
      </c>
      <c r="D2640" s="21" t="str">
        <f>IFERROR(IF(I2640=1,INDEX( {"chinese","english","math","physics","chemistry","biology","politics","history","geography"},MATCH(C2640,{"语文","英语","数学","物理","化学","生物","政治","历史","地理"},0)),IF(I2640=2,INDEX(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2640,{"单项选择","阅读理解","信息匹配","完形填空","短文填空","单句填空","短文改错","单句改错","句型转换","翻译短语","翻译句子","词汇/短语及固搭","完成句子","听力"},0)),"")), "")</f>
        <v/>
      </c>
      <c r="E2640" s="21" t="str">
        <f t="shared" si="339"/>
        <v>知识点</v>
      </c>
      <c r="F2640" s="21" t="str">
        <f t="shared" si="340"/>
        <v>亚</v>
      </c>
      <c r="G2640" s="21" t="str">
        <f>INDEX( {"body","discipline","area","topic","point"},MATCH(E2640,{"知识体","知识域","知识区","知识主题","知识点"},0))</f>
        <v>point</v>
      </c>
      <c r="H2640" s="21" t="str">
        <f>INDEX( {"super","just","sub","infras"},MATCH(F2640,{"超","恰","亚","次"},0))</f>
        <v>sub</v>
      </c>
      <c r="I2640" s="21">
        <f>MATCH(E2640,{"知识体","知识域","知识区","知识主题","知识点"},0)-1</f>
        <v>4</v>
      </c>
      <c r="J2640" s="21">
        <f>MATCH(F2640,{"超","恰","亚","次"},0)-1</f>
        <v>2</v>
      </c>
      <c r="K2640" s="21" t="str">
        <f t="shared" si="341"/>
        <v>历史</v>
      </c>
      <c r="L2640" s="26" t="s">
        <v>3375</v>
      </c>
      <c r="M2640" s="23"/>
      <c r="N2640" s="23"/>
      <c r="O2640" s="24" t="str">
        <f t="shared" si="335"/>
        <v xml:space="preserve">
  - 
    name:  但丁《神曲》
    title:  但丁《神曲》
    description: 
    koLyro: point
    koLyri:  sub
    son: </v>
      </c>
      <c r="P2640" s="27" t="str">
        <f t="shared" si="342"/>
        <v xml:space="preserve">
              - 
                name:  但丁《神曲》
                title:  但丁《神曲》
                description: 
                koLyro: point
                koLyri:  sub
                son: </v>
      </c>
    </row>
    <row r="2641" spans="1:16" ht="15" customHeight="1">
      <c r="A2641" s="20">
        <f t="shared" si="336"/>
        <v>6</v>
      </c>
      <c r="B2641" s="21" t="str">
        <f t="shared" si="337"/>
        <v>知识亚点</v>
      </c>
      <c r="C2641" s="21" t="str">
        <f t="shared" si="338"/>
        <v>彼特拉克《歌集》</v>
      </c>
      <c r="D2641" s="21" t="str">
        <f>IFERROR(IF(I2641=1,INDEX( {"chinese","english","math","physics","chemistry","biology","politics","history","geography"},MATCH(C2641,{"语文","英语","数学","物理","化学","生物","政治","历史","地理"},0)),IF(I2641=2,INDEX(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2641,{"单项选择","阅读理解","信息匹配","完形填空","短文填空","单句填空","短文改错","单句改错","句型转换","翻译短语","翻译句子","词汇/短语及固搭","完成句子","听力"},0)),"")), "")</f>
        <v/>
      </c>
      <c r="E2641" s="21" t="str">
        <f t="shared" si="339"/>
        <v>知识点</v>
      </c>
      <c r="F2641" s="21" t="str">
        <f t="shared" si="340"/>
        <v>亚</v>
      </c>
      <c r="G2641" s="21" t="str">
        <f>INDEX( {"body","discipline","area","topic","point"},MATCH(E2641,{"知识体","知识域","知识区","知识主题","知识点"},0))</f>
        <v>point</v>
      </c>
      <c r="H2641" s="21" t="str">
        <f>INDEX( {"super","just","sub","infras"},MATCH(F2641,{"超","恰","亚","次"},0))</f>
        <v>sub</v>
      </c>
      <c r="I2641" s="21">
        <f>MATCH(E2641,{"知识体","知识域","知识区","知识主题","知识点"},0)-1</f>
        <v>4</v>
      </c>
      <c r="J2641" s="21">
        <f>MATCH(F2641,{"超","恰","亚","次"},0)-1</f>
        <v>2</v>
      </c>
      <c r="K2641" s="21" t="str">
        <f t="shared" si="341"/>
        <v>历史</v>
      </c>
      <c r="L2641" s="26" t="s">
        <v>3376</v>
      </c>
      <c r="M2641" s="23"/>
      <c r="N2641" s="23"/>
      <c r="O2641" s="24" t="str">
        <f t="shared" si="335"/>
        <v xml:space="preserve">
  - 
    name:  彼特拉克《歌集》
    title:  彼特拉克《歌集》
    description: 
    koLyro: point
    koLyri:  sub
    son: </v>
      </c>
      <c r="P2641" s="27" t="str">
        <f t="shared" si="342"/>
        <v xml:space="preserve">
              - 
                name:  彼特拉克《歌集》
                title:  彼特拉克《歌集》
                description: 
                koLyro: point
                koLyri:  sub
                son: </v>
      </c>
    </row>
    <row r="2642" spans="1:16" ht="15" customHeight="1">
      <c r="A2642" s="20">
        <f t="shared" si="336"/>
        <v>5</v>
      </c>
      <c r="B2642" s="21" t="str">
        <f t="shared" si="337"/>
        <v>知识点</v>
      </c>
      <c r="C2642" s="21" t="str">
        <f t="shared" si="338"/>
        <v>文艺复兴时期的“美术三杰”</v>
      </c>
      <c r="D2642" s="21" t="str">
        <f>IFERROR(IF(I2642=1,INDEX( {"chinese","english","math","physics","chemistry","biology","politics","history","geography"},MATCH(C2642,{"语文","英语","数学","物理","化学","生物","政治","历史","地理"},0)),IF(I2642=2,INDEX(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2642,{"单项选择","阅读理解","信息匹配","完形填空","短文填空","单句填空","短文改错","单句改错","句型转换","翻译短语","翻译句子","词汇/短语及固搭","完成句子","听力"},0)),"")), "")</f>
        <v/>
      </c>
      <c r="E2642" s="21" t="str">
        <f t="shared" si="339"/>
        <v>知识点</v>
      </c>
      <c r="F2642" s="21" t="str">
        <f t="shared" si="340"/>
        <v>恰</v>
      </c>
      <c r="G2642" s="21" t="str">
        <f>INDEX( {"body","discipline","area","topic","point"},MATCH(E2642,{"知识体","知识域","知识区","知识主题","知识点"},0))</f>
        <v>point</v>
      </c>
      <c r="H2642" s="21" t="str">
        <f>INDEX( {"super","just","sub","infras"},MATCH(F2642,{"超","恰","亚","次"},0))</f>
        <v>just</v>
      </c>
      <c r="I2642" s="21">
        <f>MATCH(E2642,{"知识体","知识域","知识区","知识主题","知识点"},0)-1</f>
        <v>4</v>
      </c>
      <c r="J2642" s="21">
        <f>MATCH(F2642,{"超","恰","亚","次"},0)-1</f>
        <v>1</v>
      </c>
      <c r="K2642" s="21" t="str">
        <f t="shared" si="341"/>
        <v>历史</v>
      </c>
      <c r="L2642" s="26" t="s">
        <v>3377</v>
      </c>
      <c r="M2642" s="23"/>
      <c r="N2642" s="23"/>
      <c r="O2642" s="24" t="str">
        <f t="shared" si="335"/>
        <v xml:space="preserve">
  - 
    name:  文艺复兴时期的“美术三杰”
    title:  文艺复兴时期的“美术三杰”
    description: 
    koLyro: point
    koLyri:  just
    son: </v>
      </c>
      <c r="P2642" s="27" t="str">
        <f t="shared" si="342"/>
        <v xml:space="preserve">
            - 
              name:  文艺复兴时期的“美术三杰”
              title:  文艺复兴时期的“美术三杰”
              description: 
              koLyro: point
              koLyri:  just
              son: </v>
      </c>
    </row>
    <row r="2643" spans="1:16" ht="15" customHeight="1">
      <c r="A2643" s="20">
        <f t="shared" si="336"/>
        <v>6</v>
      </c>
      <c r="B2643" s="21" t="str">
        <f t="shared" si="337"/>
        <v>知识亚点</v>
      </c>
      <c r="C2643" s="21" t="str">
        <f t="shared" si="338"/>
        <v>拉斐尔</v>
      </c>
      <c r="D2643" s="21" t="str">
        <f>IFERROR(IF(I2643=1,INDEX( {"chinese","english","math","physics","chemistry","biology","politics","history","geography"},MATCH(C2643,{"语文","英语","数学","物理","化学","生物","政治","历史","地理"},0)),IF(I2643=2,INDEX(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2643,{"单项选择","阅读理解","信息匹配","完形填空","短文填空","单句填空","短文改错","单句改错","句型转换","翻译短语","翻译句子","词汇/短语及固搭","完成句子","听力"},0)),"")), "")</f>
        <v/>
      </c>
      <c r="E2643" s="21" t="str">
        <f t="shared" si="339"/>
        <v>知识点</v>
      </c>
      <c r="F2643" s="21" t="str">
        <f t="shared" si="340"/>
        <v>亚</v>
      </c>
      <c r="G2643" s="21" t="str">
        <f>INDEX( {"body","discipline","area","topic","point"},MATCH(E2643,{"知识体","知识域","知识区","知识主题","知识点"},0))</f>
        <v>point</v>
      </c>
      <c r="H2643" s="21" t="str">
        <f>INDEX( {"super","just","sub","infras"},MATCH(F2643,{"超","恰","亚","次"},0))</f>
        <v>sub</v>
      </c>
      <c r="I2643" s="21">
        <f>MATCH(E2643,{"知识体","知识域","知识区","知识主题","知识点"},0)-1</f>
        <v>4</v>
      </c>
      <c r="J2643" s="21">
        <f>MATCH(F2643,{"超","恰","亚","次"},0)-1</f>
        <v>2</v>
      </c>
      <c r="K2643" s="21" t="str">
        <f t="shared" si="341"/>
        <v>历史</v>
      </c>
      <c r="L2643" s="26" t="s">
        <v>3378</v>
      </c>
      <c r="M2643" s="23"/>
      <c r="N2643" s="23"/>
      <c r="O2643" s="24" t="str">
        <f t="shared" si="335"/>
        <v xml:space="preserve">
  - 
    name:  拉斐尔
    title:  拉斐尔
    description: 
    koLyro: point
    koLyri:  sub
    son: </v>
      </c>
      <c r="P2643" s="27" t="str">
        <f t="shared" si="342"/>
        <v xml:space="preserve">
              - 
                name:  拉斐尔
                title:  拉斐尔
                description: 
                koLyro: point
                koLyri:  sub
                son: </v>
      </c>
    </row>
    <row r="2644" spans="1:16" ht="15" customHeight="1">
      <c r="A2644" s="20">
        <f t="shared" si="336"/>
        <v>6</v>
      </c>
      <c r="B2644" s="21" t="str">
        <f t="shared" si="337"/>
        <v>知识亚点</v>
      </c>
      <c r="C2644" s="21" t="str">
        <f t="shared" si="338"/>
        <v>米开朗琪罗</v>
      </c>
      <c r="D2644" s="21" t="str">
        <f>IFERROR(IF(I2644=1,INDEX( {"chinese","english","math","physics","chemistry","biology","politics","history","geography"},MATCH(C2644,{"语文","英语","数学","物理","化学","生物","政治","历史","地理"},0)),IF(I2644=2,INDEX(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2644,{"单项选择","阅读理解","信息匹配","完形填空","短文填空","单句填空","短文改错","单句改错","句型转换","翻译短语","翻译句子","词汇/短语及固搭","完成句子","听力"},0)),"")), "")</f>
        <v/>
      </c>
      <c r="E2644" s="21" t="str">
        <f t="shared" si="339"/>
        <v>知识点</v>
      </c>
      <c r="F2644" s="21" t="str">
        <f t="shared" si="340"/>
        <v>亚</v>
      </c>
      <c r="G2644" s="21" t="str">
        <f>INDEX( {"body","discipline","area","topic","point"},MATCH(E2644,{"知识体","知识域","知识区","知识主题","知识点"},0))</f>
        <v>point</v>
      </c>
      <c r="H2644" s="21" t="str">
        <f>INDEX( {"super","just","sub","infras"},MATCH(F2644,{"超","恰","亚","次"},0))</f>
        <v>sub</v>
      </c>
      <c r="I2644" s="21">
        <f>MATCH(E2644,{"知识体","知识域","知识区","知识主题","知识点"},0)-1</f>
        <v>4</v>
      </c>
      <c r="J2644" s="21">
        <f>MATCH(F2644,{"超","恰","亚","次"},0)-1</f>
        <v>2</v>
      </c>
      <c r="K2644" s="21" t="str">
        <f t="shared" si="341"/>
        <v>历史</v>
      </c>
      <c r="L2644" s="26" t="s">
        <v>3379</v>
      </c>
      <c r="M2644" s="23"/>
      <c r="N2644" s="23"/>
      <c r="O2644" s="24" t="str">
        <f t="shared" si="335"/>
        <v xml:space="preserve">
  - 
    name:  米开朗琪罗
    title:  米开朗琪罗
    description: 
    koLyro: point
    koLyri:  sub
    son: </v>
      </c>
      <c r="P2644" s="27" t="str">
        <f t="shared" si="342"/>
        <v xml:space="preserve">
              - 
                name:  米开朗琪罗
                title:  米开朗琪罗
                description: 
                koLyro: point
                koLyri:  sub
                son: </v>
      </c>
    </row>
    <row r="2645" spans="1:16" ht="15" customHeight="1">
      <c r="A2645" s="20">
        <f t="shared" si="336"/>
        <v>6</v>
      </c>
      <c r="B2645" s="21" t="str">
        <f t="shared" si="337"/>
        <v>知识亚点</v>
      </c>
      <c r="C2645" s="21" t="str">
        <f t="shared" si="338"/>
        <v>达·芬奇</v>
      </c>
      <c r="D2645" s="21" t="str">
        <f>IFERROR(IF(I2645=1,INDEX( {"chinese","english","math","physics","chemistry","biology","politics","history","geography"},MATCH(C2645,{"语文","英语","数学","物理","化学","生物","政治","历史","地理"},0)),IF(I2645=2,INDEX(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2645,{"单项选择","阅读理解","信息匹配","完形填空","短文填空","单句填空","短文改错","单句改错","句型转换","翻译短语","翻译句子","词汇/短语及固搭","完成句子","听力"},0)),"")), "")</f>
        <v/>
      </c>
      <c r="E2645" s="21" t="str">
        <f t="shared" si="339"/>
        <v>知识点</v>
      </c>
      <c r="F2645" s="21" t="str">
        <f t="shared" si="340"/>
        <v>亚</v>
      </c>
      <c r="G2645" s="21" t="str">
        <f>INDEX( {"body","discipline","area","topic","point"},MATCH(E2645,{"知识体","知识域","知识区","知识主题","知识点"},0))</f>
        <v>point</v>
      </c>
      <c r="H2645" s="21" t="str">
        <f>INDEX( {"super","just","sub","infras"},MATCH(F2645,{"超","恰","亚","次"},0))</f>
        <v>sub</v>
      </c>
      <c r="I2645" s="21">
        <f>MATCH(E2645,{"知识体","知识域","知识区","知识主题","知识点"},0)-1</f>
        <v>4</v>
      </c>
      <c r="J2645" s="21">
        <f>MATCH(F2645,{"超","恰","亚","次"},0)-1</f>
        <v>2</v>
      </c>
      <c r="K2645" s="21" t="str">
        <f t="shared" si="341"/>
        <v>历史</v>
      </c>
      <c r="L2645" s="26" t="s">
        <v>3380</v>
      </c>
      <c r="M2645" s="23"/>
      <c r="N2645" s="23"/>
      <c r="O2645" s="24" t="str">
        <f t="shared" si="335"/>
        <v xml:space="preserve">
  - 
    name:  达·芬奇
    title:  达·芬奇
    description: 
    koLyro: point
    koLyri:  sub
    son: </v>
      </c>
      <c r="P2645" s="27" t="str">
        <f t="shared" si="342"/>
        <v xml:space="preserve">
              - 
                name:  达·芬奇
                title:  达·芬奇
                description: 
                koLyro: point
                koLyri:  sub
                son: </v>
      </c>
    </row>
    <row r="2646" spans="1:16" ht="15" customHeight="1">
      <c r="A2646" s="20">
        <f t="shared" si="336"/>
        <v>5</v>
      </c>
      <c r="B2646" s="21" t="str">
        <f t="shared" si="337"/>
        <v>知识点</v>
      </c>
      <c r="C2646" s="21" t="str">
        <f t="shared" si="338"/>
        <v>宗教改革</v>
      </c>
      <c r="D2646" s="21" t="str">
        <f>IFERROR(IF(I2646=1,INDEX( {"chinese","english","math","physics","chemistry","biology","politics","history","geography"},MATCH(C2646,{"语文","英语","数学","物理","化学","生物","政治","历史","地理"},0)),IF(I2646=2,INDEX(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2646,{"单项选择","阅读理解","信息匹配","完形填空","短文填空","单句填空","短文改错","单句改错","句型转换","翻译短语","翻译句子","词汇/短语及固搭","完成句子","听力"},0)),"")), "")</f>
        <v/>
      </c>
      <c r="E2646" s="21" t="str">
        <f t="shared" si="339"/>
        <v>知识点</v>
      </c>
      <c r="F2646" s="21" t="str">
        <f t="shared" si="340"/>
        <v>恰</v>
      </c>
      <c r="G2646" s="21" t="str">
        <f>INDEX( {"body","discipline","area","topic","point"},MATCH(E2646,{"知识体","知识域","知识区","知识主题","知识点"},0))</f>
        <v>point</v>
      </c>
      <c r="H2646" s="21" t="str">
        <f>INDEX( {"super","just","sub","infras"},MATCH(F2646,{"超","恰","亚","次"},0))</f>
        <v>just</v>
      </c>
      <c r="I2646" s="21">
        <f>MATCH(E2646,{"知识体","知识域","知识区","知识主题","知识点"},0)-1</f>
        <v>4</v>
      </c>
      <c r="J2646" s="21">
        <f>MATCH(F2646,{"超","恰","亚","次"},0)-1</f>
        <v>1</v>
      </c>
      <c r="K2646" s="21" t="str">
        <f t="shared" si="341"/>
        <v>历史</v>
      </c>
      <c r="L2646" s="26" t="s">
        <v>3381</v>
      </c>
      <c r="M2646" s="23"/>
      <c r="N2646" s="23"/>
      <c r="O2646" s="24" t="str">
        <f t="shared" si="335"/>
        <v xml:space="preserve">
  - 
    name:  宗教改革
    title:  宗教改革
    description: 
    koLyro: point
    koLyri:  just
    son: </v>
      </c>
      <c r="P2646" s="27" t="str">
        <f t="shared" si="342"/>
        <v xml:space="preserve">
            - 
              name:  宗教改革
              title:  宗教改革
              description: 
              koLyro: point
              koLyri:  just
              son: </v>
      </c>
    </row>
    <row r="2647" spans="1:16" ht="15" customHeight="1">
      <c r="A2647" s="20">
        <f t="shared" si="336"/>
        <v>6</v>
      </c>
      <c r="B2647" s="21" t="str">
        <f t="shared" si="337"/>
        <v>知识亚点</v>
      </c>
      <c r="C2647" s="21" t="str">
        <f t="shared" si="338"/>
        <v>宗教改革的背景</v>
      </c>
      <c r="D2647" s="21" t="str">
        <f>IFERROR(IF(I2647=1,INDEX( {"chinese","english","math","physics","chemistry","biology","politics","history","geography"},MATCH(C2647,{"语文","英语","数学","物理","化学","生物","政治","历史","地理"},0)),IF(I2647=2,INDEX(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2647,{"单项选择","阅读理解","信息匹配","完形填空","短文填空","单句填空","短文改错","单句改错","句型转换","翻译短语","翻译句子","词汇/短语及固搭","完成句子","听力"},0)),"")), "")</f>
        <v/>
      </c>
      <c r="E2647" s="21" t="str">
        <f t="shared" si="339"/>
        <v>知识点</v>
      </c>
      <c r="F2647" s="21" t="str">
        <f t="shared" si="340"/>
        <v>亚</v>
      </c>
      <c r="G2647" s="21" t="str">
        <f>INDEX( {"body","discipline","area","topic","point"},MATCH(E2647,{"知识体","知识域","知识区","知识主题","知识点"},0))</f>
        <v>point</v>
      </c>
      <c r="H2647" s="21" t="str">
        <f>INDEX( {"super","just","sub","infras"},MATCH(F2647,{"超","恰","亚","次"},0))</f>
        <v>sub</v>
      </c>
      <c r="I2647" s="21">
        <f>MATCH(E2647,{"知识体","知识域","知识区","知识主题","知识点"},0)-1</f>
        <v>4</v>
      </c>
      <c r="J2647" s="21">
        <f>MATCH(F2647,{"超","恰","亚","次"},0)-1</f>
        <v>2</v>
      </c>
      <c r="K2647" s="21" t="str">
        <f t="shared" si="341"/>
        <v>历史</v>
      </c>
      <c r="L2647" s="26" t="s">
        <v>3382</v>
      </c>
      <c r="M2647" s="23"/>
      <c r="N2647" s="23"/>
      <c r="O2647" s="24" t="str">
        <f t="shared" si="335"/>
        <v xml:space="preserve">
  - 
    name:  宗教改革的背景
    title:  宗教改革的背景
    description: 
    koLyro: point
    koLyri:  sub
    son: </v>
      </c>
      <c r="P2647" s="27" t="str">
        <f t="shared" si="342"/>
        <v xml:space="preserve">
              - 
                name:  宗教改革的背景
                title:  宗教改革的背景
                description: 
                koLyro: point
                koLyri:  sub
                son: </v>
      </c>
    </row>
    <row r="2648" spans="1:16" ht="15" customHeight="1">
      <c r="A2648" s="20">
        <f t="shared" si="336"/>
        <v>6</v>
      </c>
      <c r="B2648" s="21" t="str">
        <f t="shared" si="337"/>
        <v>知识亚点</v>
      </c>
      <c r="C2648" s="21" t="str">
        <f t="shared" si="338"/>
        <v>马丁·路德的宗教改革</v>
      </c>
      <c r="D2648" s="21" t="str">
        <f>IFERROR(IF(I2648=1,INDEX( {"chinese","english","math","physics","chemistry","biology","politics","history","geography"},MATCH(C2648,{"语文","英语","数学","物理","化学","生物","政治","历史","地理"},0)),IF(I2648=2,INDEX(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2648,{"单项选择","阅读理解","信息匹配","完形填空","短文填空","单句填空","短文改错","单句改错","句型转换","翻译短语","翻译句子","词汇/短语及固搭","完成句子","听力"},0)),"")), "")</f>
        <v/>
      </c>
      <c r="E2648" s="21" t="str">
        <f t="shared" si="339"/>
        <v>知识点</v>
      </c>
      <c r="F2648" s="21" t="str">
        <f t="shared" si="340"/>
        <v>亚</v>
      </c>
      <c r="G2648" s="21" t="str">
        <f>INDEX( {"body","discipline","area","topic","point"},MATCH(E2648,{"知识体","知识域","知识区","知识主题","知识点"},0))</f>
        <v>point</v>
      </c>
      <c r="H2648" s="21" t="str">
        <f>INDEX( {"super","just","sub","infras"},MATCH(F2648,{"超","恰","亚","次"},0))</f>
        <v>sub</v>
      </c>
      <c r="I2648" s="21">
        <f>MATCH(E2648,{"知识体","知识域","知识区","知识主题","知识点"},0)-1</f>
        <v>4</v>
      </c>
      <c r="J2648" s="21">
        <f>MATCH(F2648,{"超","恰","亚","次"},0)-1</f>
        <v>2</v>
      </c>
      <c r="K2648" s="21" t="str">
        <f t="shared" si="341"/>
        <v>历史</v>
      </c>
      <c r="L2648" s="26" t="s">
        <v>3383</v>
      </c>
      <c r="M2648" s="23"/>
      <c r="N2648" s="23"/>
      <c r="O2648" s="24" t="str">
        <f t="shared" si="335"/>
        <v xml:space="preserve">
  - 
    name:  马丁·路德的宗教改革
    title:  马丁·路德的宗教改革
    description: 
    koLyro: point
    koLyri:  sub
    son: </v>
      </c>
      <c r="P2648" s="27" t="str">
        <f t="shared" si="342"/>
        <v xml:space="preserve">
              - 
                name:  马丁·路德的宗教改革
                title:  马丁·路德的宗教改革
                description: 
                koLyro: point
                koLyri:  sub
                son: </v>
      </c>
    </row>
    <row r="2649" spans="1:16" ht="15" customHeight="1">
      <c r="A2649" s="20">
        <f t="shared" si="336"/>
        <v>6</v>
      </c>
      <c r="B2649" s="21" t="str">
        <f t="shared" si="337"/>
        <v>知识亚点</v>
      </c>
      <c r="C2649" s="21" t="str">
        <f t="shared" si="338"/>
        <v>宗教改革的影响</v>
      </c>
      <c r="D2649" s="21" t="str">
        <f>IFERROR(IF(I2649=1,INDEX( {"chinese","english","math","physics","chemistry","biology","politics","history","geography"},MATCH(C2649,{"语文","英语","数学","物理","化学","生物","政治","历史","地理"},0)),IF(I2649=2,INDEX(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2649,{"单项选择","阅读理解","信息匹配","完形填空","短文填空","单句填空","短文改错","单句改错","句型转换","翻译短语","翻译句子","词汇/短语及固搭","完成句子","听力"},0)),"")), "")</f>
        <v/>
      </c>
      <c r="E2649" s="21" t="str">
        <f t="shared" si="339"/>
        <v>知识点</v>
      </c>
      <c r="F2649" s="21" t="str">
        <f t="shared" si="340"/>
        <v>亚</v>
      </c>
      <c r="G2649" s="21" t="str">
        <f>INDEX( {"body","discipline","area","topic","point"},MATCH(E2649,{"知识体","知识域","知识区","知识主题","知识点"},0))</f>
        <v>point</v>
      </c>
      <c r="H2649" s="21" t="str">
        <f>INDEX( {"super","just","sub","infras"},MATCH(F2649,{"超","恰","亚","次"},0))</f>
        <v>sub</v>
      </c>
      <c r="I2649" s="21">
        <f>MATCH(E2649,{"知识体","知识域","知识区","知识主题","知识点"},0)-1</f>
        <v>4</v>
      </c>
      <c r="J2649" s="21">
        <f>MATCH(F2649,{"超","恰","亚","次"},0)-1</f>
        <v>2</v>
      </c>
      <c r="K2649" s="21" t="str">
        <f t="shared" si="341"/>
        <v>历史</v>
      </c>
      <c r="L2649" s="26" t="s">
        <v>3384</v>
      </c>
      <c r="M2649" s="23"/>
      <c r="N2649" s="23"/>
      <c r="O2649" s="24" t="str">
        <f t="shared" si="335"/>
        <v xml:space="preserve">
  - 
    name:  宗教改革的影响
    title:  宗教改革的影响
    description: 
    koLyro: point
    koLyri:  sub
    son: </v>
      </c>
      <c r="P2649" s="27" t="str">
        <f t="shared" si="342"/>
        <v xml:space="preserve">
              - 
                name:  宗教改革的影响
                title:  宗教改革的影响
                description: 
                koLyro: point
                koLyri:  sub
                son: </v>
      </c>
    </row>
    <row r="2650" spans="1:16" ht="15" customHeight="1">
      <c r="A2650" s="20">
        <f t="shared" si="336"/>
        <v>4</v>
      </c>
      <c r="B2650" s="21" t="str">
        <f t="shared" si="337"/>
        <v>知识主题</v>
      </c>
      <c r="C2650" s="21" t="str">
        <f t="shared" si="338"/>
        <v>7 启蒙运动</v>
      </c>
      <c r="D2650" s="21" t="str">
        <f>IFERROR(IF(I2650=1,INDEX( {"chinese","english","math","physics","chemistry","biology","politics","history","geography"},MATCH(C2650,{"语文","英语","数学","物理","化学","生物","政治","历史","地理"},0)),IF(I2650=2,INDEX(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2650,{"单项选择","阅读理解","信息匹配","完形填空","短文填空","单句填空","短文改错","单句改错","句型转换","翻译短语","翻译句子","词汇/短语及固搭","完成句子","听力"},0)),"")), "")</f>
        <v/>
      </c>
      <c r="E2650" s="21" t="str">
        <f t="shared" si="339"/>
        <v>知识主题</v>
      </c>
      <c r="F2650" s="21" t="str">
        <f t="shared" si="340"/>
        <v>恰</v>
      </c>
      <c r="G2650" s="21" t="str">
        <f>INDEX( {"body","discipline","area","topic","point"},MATCH(E2650,{"知识体","知识域","知识区","知识主题","知识点"},0))</f>
        <v>topic</v>
      </c>
      <c r="H2650" s="21" t="str">
        <f>INDEX( {"super","just","sub","infras"},MATCH(F2650,{"超","恰","亚","次"},0))</f>
        <v>just</v>
      </c>
      <c r="I2650" s="21">
        <f>MATCH(E2650,{"知识体","知识域","知识区","知识主题","知识点"},0)-1</f>
        <v>3</v>
      </c>
      <c r="J2650" s="21">
        <f>MATCH(F2650,{"超","恰","亚","次"},0)-1</f>
        <v>1</v>
      </c>
      <c r="K2650" s="21" t="str">
        <f t="shared" si="341"/>
        <v>历史</v>
      </c>
      <c r="L2650" s="26" t="s">
        <v>3385</v>
      </c>
      <c r="M2650" s="23"/>
      <c r="N2650" s="23"/>
      <c r="O2650" s="24" t="str">
        <f t="shared" si="335"/>
        <v xml:space="preserve">
  - 
    name:  7 启蒙运动
    title:  7 启蒙运动
    description: 
    koLyro: topic
    koLyri:  just
    son: </v>
      </c>
      <c r="P2650" s="27" t="str">
        <f t="shared" si="342"/>
        <v xml:space="preserve">
          - 
            name:  7 启蒙运动
            title:  7 启蒙运动
            description: 
            koLyro: topic
            koLyri:  just
            son: </v>
      </c>
    </row>
    <row r="2651" spans="1:16" ht="15" customHeight="1">
      <c r="A2651" s="20">
        <f t="shared" si="336"/>
        <v>5</v>
      </c>
      <c r="B2651" s="21" t="str">
        <f t="shared" si="337"/>
        <v>知识点</v>
      </c>
      <c r="C2651" s="21" t="str">
        <f t="shared" si="338"/>
        <v>启蒙运动</v>
      </c>
      <c r="D2651" s="21" t="str">
        <f>IFERROR(IF(I2651=1,INDEX( {"chinese","english","math","physics","chemistry","biology","politics","history","geography"},MATCH(C2651,{"语文","英语","数学","物理","化学","生物","政治","历史","地理"},0)),IF(I2651=2,INDEX(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2651,{"单项选择","阅读理解","信息匹配","完形填空","短文填空","单句填空","短文改错","单句改错","句型转换","翻译短语","翻译句子","词汇/短语及固搭","完成句子","听力"},0)),"")), "")</f>
        <v/>
      </c>
      <c r="E2651" s="21" t="str">
        <f t="shared" si="339"/>
        <v>知识点</v>
      </c>
      <c r="F2651" s="21" t="str">
        <f t="shared" si="340"/>
        <v>恰</v>
      </c>
      <c r="G2651" s="21" t="str">
        <f>INDEX( {"body","discipline","area","topic","point"},MATCH(E2651,{"知识体","知识域","知识区","知识主题","知识点"},0))</f>
        <v>point</v>
      </c>
      <c r="H2651" s="21" t="str">
        <f>INDEX( {"super","just","sub","infras"},MATCH(F2651,{"超","恰","亚","次"},0))</f>
        <v>just</v>
      </c>
      <c r="I2651" s="21">
        <f>MATCH(E2651,{"知识体","知识域","知识区","知识主题","知识点"},0)-1</f>
        <v>4</v>
      </c>
      <c r="J2651" s="21">
        <f>MATCH(F2651,{"超","恰","亚","次"},0)-1</f>
        <v>1</v>
      </c>
      <c r="K2651" s="21" t="str">
        <f t="shared" si="341"/>
        <v>历史</v>
      </c>
      <c r="L2651" s="26" t="s">
        <v>3386</v>
      </c>
      <c r="M2651" s="23"/>
      <c r="N2651" s="23"/>
      <c r="O2651" s="24" t="str">
        <f t="shared" si="335"/>
        <v xml:space="preserve">
  - 
    name:  启蒙运动
    title:  启蒙运动
    description: 
    koLyro: point
    koLyri:  just
    son: </v>
      </c>
      <c r="P2651" s="27" t="str">
        <f t="shared" si="342"/>
        <v xml:space="preserve">
            - 
              name:  启蒙运动
              title:  启蒙运动
              description: 
              koLyro: point
              koLyri:  just
              son: </v>
      </c>
    </row>
    <row r="2652" spans="1:16" ht="15" customHeight="1">
      <c r="A2652" s="20">
        <f t="shared" si="336"/>
        <v>6</v>
      </c>
      <c r="B2652" s="21" t="str">
        <f t="shared" si="337"/>
        <v>知识亚点</v>
      </c>
      <c r="C2652" s="21" t="str">
        <f t="shared" si="338"/>
        <v>理性主义</v>
      </c>
      <c r="D2652" s="21" t="str">
        <f>IFERROR(IF(I2652=1,INDEX( {"chinese","english","math","physics","chemistry","biology","politics","history","geography"},MATCH(C2652,{"语文","英语","数学","物理","化学","生物","政治","历史","地理"},0)),IF(I2652=2,INDEX(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2652,{"单项选择","阅读理解","信息匹配","完形填空","短文填空","单句填空","短文改错","单句改错","句型转换","翻译短语","翻译句子","词汇/短语及固搭","完成句子","听力"},0)),"")), "")</f>
        <v/>
      </c>
      <c r="E2652" s="21" t="str">
        <f t="shared" si="339"/>
        <v>知识点</v>
      </c>
      <c r="F2652" s="21" t="str">
        <f t="shared" si="340"/>
        <v>亚</v>
      </c>
      <c r="G2652" s="21" t="str">
        <f>INDEX( {"body","discipline","area","topic","point"},MATCH(E2652,{"知识体","知识域","知识区","知识主题","知识点"},0))</f>
        <v>point</v>
      </c>
      <c r="H2652" s="21" t="str">
        <f>INDEX( {"super","just","sub","infras"},MATCH(F2652,{"超","恰","亚","次"},0))</f>
        <v>sub</v>
      </c>
      <c r="I2652" s="21">
        <f>MATCH(E2652,{"知识体","知识域","知识区","知识主题","知识点"},0)-1</f>
        <v>4</v>
      </c>
      <c r="J2652" s="21">
        <f>MATCH(F2652,{"超","恰","亚","次"},0)-1</f>
        <v>2</v>
      </c>
      <c r="K2652" s="21" t="str">
        <f t="shared" si="341"/>
        <v>历史</v>
      </c>
      <c r="L2652" s="26" t="s">
        <v>3387</v>
      </c>
      <c r="M2652" s="23"/>
      <c r="N2652" s="23"/>
      <c r="O2652" s="24" t="str">
        <f t="shared" si="335"/>
        <v xml:space="preserve">
  - 
    name:  理性主义
    title:  理性主义
    description: 
    koLyro: point
    koLyri:  sub
    son: </v>
      </c>
      <c r="P2652" s="27" t="str">
        <f t="shared" si="342"/>
        <v xml:space="preserve">
              - 
                name:  理性主义
                title:  理性主义
                description: 
                koLyro: point
                koLyri:  sub
                son: </v>
      </c>
    </row>
    <row r="2653" spans="1:16" ht="15" customHeight="1">
      <c r="A2653" s="20">
        <f t="shared" si="336"/>
        <v>5</v>
      </c>
      <c r="B2653" s="21" t="str">
        <f t="shared" si="337"/>
        <v>知识点</v>
      </c>
      <c r="C2653" s="21" t="str">
        <f t="shared" si="338"/>
        <v>英国的启蒙思想</v>
      </c>
      <c r="D2653" s="21" t="str">
        <f>IFERROR(IF(I2653=1,INDEX( {"chinese","english","math","physics","chemistry","biology","politics","history","geography"},MATCH(C2653,{"语文","英语","数学","物理","化学","生物","政治","历史","地理"},0)),IF(I2653=2,INDEX(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2653,{"单项选择","阅读理解","信息匹配","完形填空","短文填空","单句填空","短文改错","单句改错","句型转换","翻译短语","翻译句子","词汇/短语及固搭","完成句子","听力"},0)),"")), "")</f>
        <v/>
      </c>
      <c r="E2653" s="21" t="str">
        <f t="shared" si="339"/>
        <v>知识点</v>
      </c>
      <c r="F2653" s="21" t="str">
        <f t="shared" si="340"/>
        <v>恰</v>
      </c>
      <c r="G2653" s="21" t="str">
        <f>INDEX( {"body","discipline","area","topic","point"},MATCH(E2653,{"知识体","知识域","知识区","知识主题","知识点"},0))</f>
        <v>point</v>
      </c>
      <c r="H2653" s="21" t="str">
        <f>INDEX( {"super","just","sub","infras"},MATCH(F2653,{"超","恰","亚","次"},0))</f>
        <v>just</v>
      </c>
      <c r="I2653" s="21">
        <f>MATCH(E2653,{"知识体","知识域","知识区","知识主题","知识点"},0)-1</f>
        <v>4</v>
      </c>
      <c r="J2653" s="21">
        <f>MATCH(F2653,{"超","恰","亚","次"},0)-1</f>
        <v>1</v>
      </c>
      <c r="K2653" s="21" t="str">
        <f t="shared" si="341"/>
        <v>历史</v>
      </c>
      <c r="L2653" s="26" t="s">
        <v>3388</v>
      </c>
      <c r="M2653" s="23"/>
      <c r="N2653" s="23"/>
      <c r="O2653" s="24" t="str">
        <f t="shared" si="335"/>
        <v xml:space="preserve">
  - 
    name:  英国的启蒙思想
    title:  英国的启蒙思想
    description: 
    koLyro: point
    koLyri:  just
    son: </v>
      </c>
      <c r="P2653" s="27" t="str">
        <f t="shared" si="342"/>
        <v xml:space="preserve">
            - 
              name:  英国的启蒙思想
              title:  英国的启蒙思想
              description: 
              koLyro: point
              koLyri:  just
              son: </v>
      </c>
    </row>
    <row r="2654" spans="1:16" ht="15" customHeight="1">
      <c r="A2654" s="20">
        <f t="shared" si="336"/>
        <v>6</v>
      </c>
      <c r="B2654" s="21" t="str">
        <f t="shared" si="337"/>
        <v>知识亚点</v>
      </c>
      <c r="C2654" s="21" t="str">
        <f t="shared" si="338"/>
        <v>霍布斯</v>
      </c>
      <c r="D2654" s="21" t="str">
        <f>IFERROR(IF(I2654=1,INDEX( {"chinese","english","math","physics","chemistry","biology","politics","history","geography"},MATCH(C2654,{"语文","英语","数学","物理","化学","生物","政治","历史","地理"},0)),IF(I2654=2,INDEX(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2654,{"单项选择","阅读理解","信息匹配","完形填空","短文填空","单句填空","短文改错","单句改错","句型转换","翻译短语","翻译句子","词汇/短语及固搭","完成句子","听力"},0)),"")), "")</f>
        <v/>
      </c>
      <c r="E2654" s="21" t="str">
        <f t="shared" si="339"/>
        <v>知识点</v>
      </c>
      <c r="F2654" s="21" t="str">
        <f t="shared" si="340"/>
        <v>亚</v>
      </c>
      <c r="G2654" s="21" t="str">
        <f>INDEX( {"body","discipline","area","topic","point"},MATCH(E2654,{"知识体","知识域","知识区","知识主题","知识点"},0))</f>
        <v>point</v>
      </c>
      <c r="H2654" s="21" t="str">
        <f>INDEX( {"super","just","sub","infras"},MATCH(F2654,{"超","恰","亚","次"},0))</f>
        <v>sub</v>
      </c>
      <c r="I2654" s="21">
        <f>MATCH(E2654,{"知识体","知识域","知识区","知识主题","知识点"},0)-1</f>
        <v>4</v>
      </c>
      <c r="J2654" s="21">
        <f>MATCH(F2654,{"超","恰","亚","次"},0)-1</f>
        <v>2</v>
      </c>
      <c r="K2654" s="21" t="str">
        <f t="shared" si="341"/>
        <v>历史</v>
      </c>
      <c r="L2654" s="26" t="s">
        <v>3389</v>
      </c>
      <c r="M2654" s="23"/>
      <c r="N2654" s="23"/>
      <c r="O2654" s="24" t="str">
        <f t="shared" si="335"/>
        <v xml:space="preserve">
  - 
    name:  霍布斯
    title:  霍布斯
    description: 
    koLyro: point
    koLyri:  sub
    son: </v>
      </c>
      <c r="P2654" s="27" t="str">
        <f t="shared" si="342"/>
        <v xml:space="preserve">
              - 
                name:  霍布斯
                title:  霍布斯
                description: 
                koLyro: point
                koLyri:  sub
                son: </v>
      </c>
    </row>
    <row r="2655" spans="1:16" ht="15" customHeight="1">
      <c r="A2655" s="20">
        <f t="shared" si="336"/>
        <v>6</v>
      </c>
      <c r="B2655" s="21" t="str">
        <f t="shared" si="337"/>
        <v>知识亚点</v>
      </c>
      <c r="C2655" s="21" t="str">
        <f t="shared" si="338"/>
        <v>洛克</v>
      </c>
      <c r="D2655" s="21" t="str">
        <f>IFERROR(IF(I2655=1,INDEX( {"chinese","english","math","physics","chemistry","biology","politics","history","geography"},MATCH(C2655,{"语文","英语","数学","物理","化学","生物","政治","历史","地理"},0)),IF(I2655=2,INDEX(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2655,{"单项选择","阅读理解","信息匹配","完形填空","短文填空","单句填空","短文改错","单句改错","句型转换","翻译短语","翻译句子","词汇/短语及固搭","完成句子","听力"},0)),"")), "")</f>
        <v/>
      </c>
      <c r="E2655" s="21" t="str">
        <f t="shared" si="339"/>
        <v>知识点</v>
      </c>
      <c r="F2655" s="21" t="str">
        <f t="shared" si="340"/>
        <v>亚</v>
      </c>
      <c r="G2655" s="21" t="str">
        <f>INDEX( {"body","discipline","area","topic","point"},MATCH(E2655,{"知识体","知识域","知识区","知识主题","知识点"},0))</f>
        <v>point</v>
      </c>
      <c r="H2655" s="21" t="str">
        <f>INDEX( {"super","just","sub","infras"},MATCH(F2655,{"超","恰","亚","次"},0))</f>
        <v>sub</v>
      </c>
      <c r="I2655" s="21">
        <f>MATCH(E2655,{"知识体","知识域","知识区","知识主题","知识点"},0)-1</f>
        <v>4</v>
      </c>
      <c r="J2655" s="21">
        <f>MATCH(F2655,{"超","恰","亚","次"},0)-1</f>
        <v>2</v>
      </c>
      <c r="K2655" s="21" t="str">
        <f t="shared" si="341"/>
        <v>历史</v>
      </c>
      <c r="L2655" s="26" t="s">
        <v>3390</v>
      </c>
      <c r="M2655" s="23"/>
      <c r="N2655" s="23"/>
      <c r="O2655" s="24" t="str">
        <f t="shared" si="335"/>
        <v xml:space="preserve">
  - 
    name:  洛克
    title:  洛克
    description: 
    koLyro: point
    koLyri:  sub
    son: </v>
      </c>
      <c r="P2655" s="27" t="str">
        <f t="shared" si="342"/>
        <v xml:space="preserve">
              - 
                name:  洛克
                title:  洛克
                description: 
                koLyro: point
                koLyri:  sub
                son: </v>
      </c>
    </row>
    <row r="2656" spans="1:16" ht="15" customHeight="1">
      <c r="A2656" s="20">
        <f t="shared" si="336"/>
        <v>5</v>
      </c>
      <c r="B2656" s="21" t="str">
        <f t="shared" si="337"/>
        <v>知识点</v>
      </c>
      <c r="C2656" s="21" t="str">
        <f t="shared" si="338"/>
        <v>法国的启蒙思想</v>
      </c>
      <c r="D2656" s="21" t="str">
        <f>IFERROR(IF(I2656=1,INDEX( {"chinese","english","math","physics","chemistry","biology","politics","history","geography"},MATCH(C2656,{"语文","英语","数学","物理","化学","生物","政治","历史","地理"},0)),IF(I2656=2,INDEX(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2656,{"单项选择","阅读理解","信息匹配","完形填空","短文填空","单句填空","短文改错","单句改错","句型转换","翻译短语","翻译句子","词汇/短语及固搭","完成句子","听力"},0)),"")), "")</f>
        <v/>
      </c>
      <c r="E2656" s="21" t="str">
        <f t="shared" si="339"/>
        <v>知识点</v>
      </c>
      <c r="F2656" s="21" t="str">
        <f t="shared" si="340"/>
        <v>恰</v>
      </c>
      <c r="G2656" s="21" t="str">
        <f>INDEX( {"body","discipline","area","topic","point"},MATCH(E2656,{"知识体","知识域","知识区","知识主题","知识点"},0))</f>
        <v>point</v>
      </c>
      <c r="H2656" s="21" t="str">
        <f>INDEX( {"super","just","sub","infras"},MATCH(F2656,{"超","恰","亚","次"},0))</f>
        <v>just</v>
      </c>
      <c r="I2656" s="21">
        <f>MATCH(E2656,{"知识体","知识域","知识区","知识主题","知识点"},0)-1</f>
        <v>4</v>
      </c>
      <c r="J2656" s="21">
        <f>MATCH(F2656,{"超","恰","亚","次"},0)-1</f>
        <v>1</v>
      </c>
      <c r="K2656" s="21" t="str">
        <f t="shared" si="341"/>
        <v>历史</v>
      </c>
      <c r="L2656" s="26" t="s">
        <v>3391</v>
      </c>
      <c r="M2656" s="23"/>
      <c r="N2656" s="23"/>
      <c r="O2656" s="24" t="str">
        <f t="shared" ref="O2656:O2719" si="343">SUBSTITUTE(SUBSTITUTE(SUBSTITUTE(SUBSTITUTE($O$1,"NAME",IF(D2656="",C2656,D2656)),"TITLE",C2656),"KO_LYRO",G2656),"KO_LYRI",H2656)</f>
        <v xml:space="preserve">
  - 
    name:  法国的启蒙思想
    title:  法国的启蒙思想
    description: 
    koLyro: point
    koLyri:  just
    son: </v>
      </c>
      <c r="P2656" s="27" t="str">
        <f t="shared" si="342"/>
        <v xml:space="preserve">
            - 
              name:  法国的启蒙思想
              title:  法国的启蒙思想
              description: 
              koLyro: point
              koLyri:  just
              son: </v>
      </c>
    </row>
    <row r="2657" spans="1:16" ht="15" customHeight="1">
      <c r="A2657" s="20">
        <f t="shared" si="336"/>
        <v>6</v>
      </c>
      <c r="B2657" s="21" t="str">
        <f t="shared" si="337"/>
        <v>知识亚点</v>
      </c>
      <c r="C2657" s="21" t="str">
        <f t="shared" si="338"/>
        <v>伏尔泰</v>
      </c>
      <c r="D2657" s="21" t="str">
        <f>IFERROR(IF(I2657=1,INDEX( {"chinese","english","math","physics","chemistry","biology","politics","history","geography"},MATCH(C2657,{"语文","英语","数学","物理","化学","生物","政治","历史","地理"},0)),IF(I2657=2,INDEX(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2657,{"单项选择","阅读理解","信息匹配","完形填空","短文填空","单句填空","短文改错","单句改错","句型转换","翻译短语","翻译句子","词汇/短语及固搭","完成句子","听力"},0)),"")), "")</f>
        <v/>
      </c>
      <c r="E2657" s="21" t="str">
        <f t="shared" si="339"/>
        <v>知识点</v>
      </c>
      <c r="F2657" s="21" t="str">
        <f t="shared" si="340"/>
        <v>亚</v>
      </c>
      <c r="G2657" s="21" t="str">
        <f>INDEX( {"body","discipline","area","topic","point"},MATCH(E2657,{"知识体","知识域","知识区","知识主题","知识点"},0))</f>
        <v>point</v>
      </c>
      <c r="H2657" s="21" t="str">
        <f>INDEX( {"super","just","sub","infras"},MATCH(F2657,{"超","恰","亚","次"},0))</f>
        <v>sub</v>
      </c>
      <c r="I2657" s="21">
        <f>MATCH(E2657,{"知识体","知识域","知识区","知识主题","知识点"},0)-1</f>
        <v>4</v>
      </c>
      <c r="J2657" s="21">
        <f>MATCH(F2657,{"超","恰","亚","次"},0)-1</f>
        <v>2</v>
      </c>
      <c r="K2657" s="21" t="str">
        <f t="shared" si="341"/>
        <v>历史</v>
      </c>
      <c r="L2657" s="26" t="s">
        <v>3392</v>
      </c>
      <c r="M2657" s="23"/>
      <c r="N2657" s="23"/>
      <c r="O2657" s="24" t="str">
        <f t="shared" si="343"/>
        <v xml:space="preserve">
  - 
    name:  伏尔泰
    title:  伏尔泰
    description: 
    koLyro: point
    koLyri:  sub
    son: </v>
      </c>
      <c r="P2657" s="27" t="str">
        <f t="shared" si="342"/>
        <v xml:space="preserve">
              - 
                name:  伏尔泰
                title:  伏尔泰
                description: 
                koLyro: point
                koLyri:  sub
                son: </v>
      </c>
    </row>
    <row r="2658" spans="1:16" ht="15" customHeight="1">
      <c r="A2658" s="20">
        <f t="shared" si="336"/>
        <v>6</v>
      </c>
      <c r="B2658" s="21" t="str">
        <f t="shared" si="337"/>
        <v>知识亚点</v>
      </c>
      <c r="C2658" s="21" t="str">
        <f t="shared" si="338"/>
        <v>孟德斯鸠</v>
      </c>
      <c r="D2658" s="21" t="str">
        <f>IFERROR(IF(I2658=1,INDEX( {"chinese","english","math","physics","chemistry","biology","politics","history","geography"},MATCH(C2658,{"语文","英语","数学","物理","化学","生物","政治","历史","地理"},0)),IF(I2658=2,INDEX(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2658,{"单项选择","阅读理解","信息匹配","完形填空","短文填空","单句填空","短文改错","单句改错","句型转换","翻译短语","翻译句子","词汇/短语及固搭","完成句子","听力"},0)),"")), "")</f>
        <v/>
      </c>
      <c r="E2658" s="21" t="str">
        <f t="shared" si="339"/>
        <v>知识点</v>
      </c>
      <c r="F2658" s="21" t="str">
        <f t="shared" si="340"/>
        <v>亚</v>
      </c>
      <c r="G2658" s="21" t="str">
        <f>INDEX( {"body","discipline","area","topic","point"},MATCH(E2658,{"知识体","知识域","知识区","知识主题","知识点"},0))</f>
        <v>point</v>
      </c>
      <c r="H2658" s="21" t="str">
        <f>INDEX( {"super","just","sub","infras"},MATCH(F2658,{"超","恰","亚","次"},0))</f>
        <v>sub</v>
      </c>
      <c r="I2658" s="21">
        <f>MATCH(E2658,{"知识体","知识域","知识区","知识主题","知识点"},0)-1</f>
        <v>4</v>
      </c>
      <c r="J2658" s="21">
        <f>MATCH(F2658,{"超","恰","亚","次"},0)-1</f>
        <v>2</v>
      </c>
      <c r="K2658" s="21" t="str">
        <f t="shared" si="341"/>
        <v>历史</v>
      </c>
      <c r="L2658" s="26" t="s">
        <v>3393</v>
      </c>
      <c r="M2658" s="23"/>
      <c r="N2658" s="23"/>
      <c r="O2658" s="24" t="str">
        <f t="shared" si="343"/>
        <v xml:space="preserve">
  - 
    name:  孟德斯鸠
    title:  孟德斯鸠
    description: 
    koLyro: point
    koLyri:  sub
    son: </v>
      </c>
      <c r="P2658" s="27" t="str">
        <f t="shared" si="342"/>
        <v xml:space="preserve">
              - 
                name:  孟德斯鸠
                title:  孟德斯鸠
                description: 
                koLyro: point
                koLyri:  sub
                son: </v>
      </c>
    </row>
    <row r="2659" spans="1:16" ht="15" customHeight="1">
      <c r="A2659" s="20">
        <f t="shared" si="336"/>
        <v>6</v>
      </c>
      <c r="B2659" s="21" t="str">
        <f t="shared" si="337"/>
        <v>知识亚点</v>
      </c>
      <c r="C2659" s="21" t="str">
        <f t="shared" si="338"/>
        <v>卢梭</v>
      </c>
      <c r="D2659" s="21" t="str">
        <f>IFERROR(IF(I2659=1,INDEX( {"chinese","english","math","physics","chemistry","biology","politics","history","geography"},MATCH(C2659,{"语文","英语","数学","物理","化学","生物","政治","历史","地理"},0)),IF(I2659=2,INDEX(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2659,{"单项选择","阅读理解","信息匹配","完形填空","短文填空","单句填空","短文改错","单句改错","句型转换","翻译短语","翻译句子","词汇/短语及固搭","完成句子","听力"},0)),"")), "")</f>
        <v/>
      </c>
      <c r="E2659" s="21" t="str">
        <f t="shared" si="339"/>
        <v>知识点</v>
      </c>
      <c r="F2659" s="21" t="str">
        <f t="shared" si="340"/>
        <v>亚</v>
      </c>
      <c r="G2659" s="21" t="str">
        <f>INDEX( {"body","discipline","area","topic","point"},MATCH(E2659,{"知识体","知识域","知识区","知识主题","知识点"},0))</f>
        <v>point</v>
      </c>
      <c r="H2659" s="21" t="str">
        <f>INDEX( {"super","just","sub","infras"},MATCH(F2659,{"超","恰","亚","次"},0))</f>
        <v>sub</v>
      </c>
      <c r="I2659" s="21">
        <f>MATCH(E2659,{"知识体","知识域","知识区","知识主题","知识点"},0)-1</f>
        <v>4</v>
      </c>
      <c r="J2659" s="21">
        <f>MATCH(F2659,{"超","恰","亚","次"},0)-1</f>
        <v>2</v>
      </c>
      <c r="K2659" s="21" t="str">
        <f t="shared" si="341"/>
        <v>历史</v>
      </c>
      <c r="L2659" s="26" t="s">
        <v>3394</v>
      </c>
      <c r="M2659" s="23"/>
      <c r="N2659" s="23"/>
      <c r="O2659" s="24" t="str">
        <f t="shared" si="343"/>
        <v xml:space="preserve">
  - 
    name:  卢梭
    title:  卢梭
    description: 
    koLyro: point
    koLyri:  sub
    son: </v>
      </c>
      <c r="P2659" s="27" t="str">
        <f t="shared" si="342"/>
        <v xml:space="preserve">
              - 
                name:  卢梭
                title:  卢梭
                description: 
                koLyro: point
                koLyri:  sub
                son: </v>
      </c>
    </row>
    <row r="2660" spans="1:16" ht="15" customHeight="1">
      <c r="A2660" s="20">
        <f t="shared" si="336"/>
        <v>6</v>
      </c>
      <c r="B2660" s="21" t="str">
        <f t="shared" si="337"/>
        <v>知识亚点</v>
      </c>
      <c r="C2660" s="21" t="str">
        <f t="shared" si="338"/>
        <v>狄德罗</v>
      </c>
      <c r="D2660" s="21" t="str">
        <f>IFERROR(IF(I2660=1,INDEX( {"chinese","english","math","physics","chemistry","biology","politics","history","geography"},MATCH(C2660,{"语文","英语","数学","物理","化学","生物","政治","历史","地理"},0)),IF(I2660=2,INDEX(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2660,{"单项选择","阅读理解","信息匹配","完形填空","短文填空","单句填空","短文改错","单句改错","句型转换","翻译短语","翻译句子","词汇/短语及固搭","完成句子","听力"},0)),"")), "")</f>
        <v/>
      </c>
      <c r="E2660" s="21" t="str">
        <f t="shared" si="339"/>
        <v>知识点</v>
      </c>
      <c r="F2660" s="21" t="str">
        <f t="shared" si="340"/>
        <v>亚</v>
      </c>
      <c r="G2660" s="21" t="str">
        <f>INDEX( {"body","discipline","area","topic","point"},MATCH(E2660,{"知识体","知识域","知识区","知识主题","知识点"},0))</f>
        <v>point</v>
      </c>
      <c r="H2660" s="21" t="str">
        <f>INDEX( {"super","just","sub","infras"},MATCH(F2660,{"超","恰","亚","次"},0))</f>
        <v>sub</v>
      </c>
      <c r="I2660" s="21">
        <f>MATCH(E2660,{"知识体","知识域","知识区","知识主题","知识点"},0)-1</f>
        <v>4</v>
      </c>
      <c r="J2660" s="21">
        <f>MATCH(F2660,{"超","恰","亚","次"},0)-1</f>
        <v>2</v>
      </c>
      <c r="K2660" s="21" t="str">
        <f t="shared" si="341"/>
        <v>历史</v>
      </c>
      <c r="L2660" s="26" t="s">
        <v>3395</v>
      </c>
      <c r="M2660" s="23"/>
      <c r="N2660" s="23"/>
      <c r="O2660" s="24" t="str">
        <f t="shared" si="343"/>
        <v xml:space="preserve">
  - 
    name:  狄德罗
    title:  狄德罗
    description: 
    koLyro: point
    koLyri:  sub
    son: </v>
      </c>
      <c r="P2660" s="27" t="str">
        <f t="shared" si="342"/>
        <v xml:space="preserve">
              - 
                name:  狄德罗
                title:  狄德罗
                description: 
                koLyro: point
                koLyri:  sub
                son: </v>
      </c>
    </row>
    <row r="2661" spans="1:16" ht="15" customHeight="1">
      <c r="A2661" s="20">
        <f t="shared" si="336"/>
        <v>4</v>
      </c>
      <c r="B2661" s="21" t="str">
        <f t="shared" si="337"/>
        <v>知识主题</v>
      </c>
      <c r="C2661" s="21" t="str">
        <f t="shared" si="338"/>
        <v>8 理性之光与浪漫之声</v>
      </c>
      <c r="D2661" s="21" t="str">
        <f>IFERROR(IF(I2661=1,INDEX( {"chinese","english","math","physics","chemistry","biology","politics","history","geography"},MATCH(C2661,{"语文","英语","数学","物理","化学","生物","政治","历史","地理"},0)),IF(I2661=2,INDEX(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2661,{"单项选择","阅读理解","信息匹配","完形填空","短文填空","单句填空","短文改错","单句改错","句型转换","翻译短语","翻译句子","词汇/短语及固搭","完成句子","听力"},0)),"")), "")</f>
        <v/>
      </c>
      <c r="E2661" s="21" t="str">
        <f t="shared" si="339"/>
        <v>知识主题</v>
      </c>
      <c r="F2661" s="21" t="str">
        <f t="shared" si="340"/>
        <v>恰</v>
      </c>
      <c r="G2661" s="21" t="str">
        <f>INDEX( {"body","discipline","area","topic","point"},MATCH(E2661,{"知识体","知识域","知识区","知识主题","知识点"},0))</f>
        <v>topic</v>
      </c>
      <c r="H2661" s="21" t="str">
        <f>INDEX( {"super","just","sub","infras"},MATCH(F2661,{"超","恰","亚","次"},0))</f>
        <v>just</v>
      </c>
      <c r="I2661" s="21">
        <f>MATCH(E2661,{"知识体","知识域","知识区","知识主题","知识点"},0)-1</f>
        <v>3</v>
      </c>
      <c r="J2661" s="21">
        <f>MATCH(F2661,{"超","恰","亚","次"},0)-1</f>
        <v>1</v>
      </c>
      <c r="K2661" s="21" t="str">
        <f t="shared" si="341"/>
        <v>历史</v>
      </c>
      <c r="L2661" s="26" t="s">
        <v>3396</v>
      </c>
      <c r="M2661" s="23"/>
      <c r="N2661" s="23"/>
      <c r="O2661" s="24" t="str">
        <f t="shared" si="343"/>
        <v xml:space="preserve">
  - 
    name:  8 理性之光与浪漫之声
    title:  8 理性之光与浪漫之声
    description: 
    koLyro: topic
    koLyri:  just
    son: </v>
      </c>
      <c r="P2661" s="27" t="str">
        <f t="shared" si="342"/>
        <v xml:space="preserve">
          - 
            name:  8 理性之光与浪漫之声
            title:  8 理性之光与浪漫之声
            description: 
            koLyro: topic
            koLyri:  just
            son: </v>
      </c>
    </row>
    <row r="2662" spans="1:16" ht="15" customHeight="1">
      <c r="A2662" s="20">
        <f t="shared" si="336"/>
        <v>5</v>
      </c>
      <c r="B2662" s="21" t="str">
        <f t="shared" si="337"/>
        <v>知识点</v>
      </c>
      <c r="C2662" s="21" t="str">
        <f t="shared" si="338"/>
        <v>德意志的启蒙思想</v>
      </c>
      <c r="D2662" s="21" t="str">
        <f>IFERROR(IF(I2662=1,INDEX( {"chinese","english","math","physics","chemistry","biology","politics","history","geography"},MATCH(C2662,{"语文","英语","数学","物理","化学","生物","政治","历史","地理"},0)),IF(I2662=2,INDEX(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2662,{"单项选择","阅读理解","信息匹配","完形填空","短文填空","单句填空","短文改错","单句改错","句型转换","翻译短语","翻译句子","词汇/短语及固搭","完成句子","听力"},0)),"")), "")</f>
        <v/>
      </c>
      <c r="E2662" s="21" t="str">
        <f t="shared" si="339"/>
        <v>知识点</v>
      </c>
      <c r="F2662" s="21" t="str">
        <f t="shared" si="340"/>
        <v>恰</v>
      </c>
      <c r="G2662" s="21" t="str">
        <f>INDEX( {"body","discipline","area","topic","point"},MATCH(E2662,{"知识体","知识域","知识区","知识主题","知识点"},0))</f>
        <v>point</v>
      </c>
      <c r="H2662" s="21" t="str">
        <f>INDEX( {"super","just","sub","infras"},MATCH(F2662,{"超","恰","亚","次"},0))</f>
        <v>just</v>
      </c>
      <c r="I2662" s="21">
        <f>MATCH(E2662,{"知识体","知识域","知识区","知识主题","知识点"},0)-1</f>
        <v>4</v>
      </c>
      <c r="J2662" s="21">
        <f>MATCH(F2662,{"超","恰","亚","次"},0)-1</f>
        <v>1</v>
      </c>
      <c r="K2662" s="21" t="str">
        <f t="shared" si="341"/>
        <v>历史</v>
      </c>
      <c r="L2662" s="26" t="s">
        <v>3397</v>
      </c>
      <c r="M2662" s="23"/>
      <c r="N2662" s="23"/>
      <c r="O2662" s="24" t="str">
        <f t="shared" si="343"/>
        <v xml:space="preserve">
  - 
    name:  德意志的启蒙思想
    title:  德意志的启蒙思想
    description: 
    koLyro: point
    koLyri:  just
    son: </v>
      </c>
      <c r="P2662" s="27" t="str">
        <f t="shared" si="342"/>
        <v xml:space="preserve">
            - 
              name:  德意志的启蒙思想
              title:  德意志的启蒙思想
              description: 
              koLyro: point
              koLyri:  just
              son: </v>
      </c>
    </row>
    <row r="2663" spans="1:16" ht="15" customHeight="1">
      <c r="A2663" s="20">
        <f t="shared" si="336"/>
        <v>6</v>
      </c>
      <c r="B2663" s="21" t="str">
        <f t="shared" si="337"/>
        <v>知识亚点</v>
      </c>
      <c r="C2663" s="21" t="str">
        <f t="shared" si="338"/>
        <v>康德</v>
      </c>
      <c r="D2663" s="21" t="str">
        <f>IFERROR(IF(I2663=1,INDEX( {"chinese","english","math","physics","chemistry","biology","politics","history","geography"},MATCH(C2663,{"语文","英语","数学","物理","化学","生物","政治","历史","地理"},0)),IF(I2663=2,INDEX(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2663,{"单项选择","阅读理解","信息匹配","完形填空","短文填空","单句填空","短文改错","单句改错","句型转换","翻译短语","翻译句子","词汇/短语及固搭","完成句子","听力"},0)),"")), "")</f>
        <v/>
      </c>
      <c r="E2663" s="21" t="str">
        <f t="shared" si="339"/>
        <v>知识点</v>
      </c>
      <c r="F2663" s="21" t="str">
        <f t="shared" si="340"/>
        <v>亚</v>
      </c>
      <c r="G2663" s="21" t="str">
        <f>INDEX( {"body","discipline","area","topic","point"},MATCH(E2663,{"知识体","知识域","知识区","知识主题","知识点"},0))</f>
        <v>point</v>
      </c>
      <c r="H2663" s="21" t="str">
        <f>INDEX( {"super","just","sub","infras"},MATCH(F2663,{"超","恰","亚","次"},0))</f>
        <v>sub</v>
      </c>
      <c r="I2663" s="21">
        <f>MATCH(E2663,{"知识体","知识域","知识区","知识主题","知识点"},0)-1</f>
        <v>4</v>
      </c>
      <c r="J2663" s="21">
        <f>MATCH(F2663,{"超","恰","亚","次"},0)-1</f>
        <v>2</v>
      </c>
      <c r="K2663" s="21" t="str">
        <f t="shared" si="341"/>
        <v>历史</v>
      </c>
      <c r="L2663" s="26" t="s">
        <v>3398</v>
      </c>
      <c r="M2663" s="23"/>
      <c r="N2663" s="23"/>
      <c r="O2663" s="24" t="str">
        <f t="shared" si="343"/>
        <v xml:space="preserve">
  - 
    name:  康德
    title:  康德
    description: 
    koLyro: point
    koLyri:  sub
    son: </v>
      </c>
      <c r="P2663" s="27" t="str">
        <f t="shared" si="342"/>
        <v xml:space="preserve">
              - 
                name:  康德
                title:  康德
                description: 
                koLyro: point
                koLyri:  sub
                son: </v>
      </c>
    </row>
    <row r="2664" spans="1:16" ht="15" customHeight="1">
      <c r="A2664" s="20">
        <f t="shared" si="336"/>
        <v>5</v>
      </c>
      <c r="B2664" s="21" t="str">
        <f t="shared" si="337"/>
        <v>知识点</v>
      </c>
      <c r="C2664" s="21" t="str">
        <f t="shared" si="338"/>
        <v>启蒙运动对人文主义的发展</v>
      </c>
      <c r="D2664" s="21" t="str">
        <f>IFERROR(IF(I2664=1,INDEX( {"chinese","english","math","physics","chemistry","biology","politics","history","geography"},MATCH(C2664,{"语文","英语","数学","物理","化学","生物","政治","历史","地理"},0)),IF(I2664=2,INDEX(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2664,{"单项选择","阅读理解","信息匹配","完形填空","短文填空","单句填空","短文改错","单句改错","句型转换","翻译短语","翻译句子","词汇/短语及固搭","完成句子","听力"},0)),"")), "")</f>
        <v/>
      </c>
      <c r="E2664" s="21" t="str">
        <f t="shared" si="339"/>
        <v>知识点</v>
      </c>
      <c r="F2664" s="21" t="str">
        <f t="shared" si="340"/>
        <v>恰</v>
      </c>
      <c r="G2664" s="21" t="str">
        <f>INDEX( {"body","discipline","area","topic","point"},MATCH(E2664,{"知识体","知识域","知识区","知识主题","知识点"},0))</f>
        <v>point</v>
      </c>
      <c r="H2664" s="21" t="str">
        <f>INDEX( {"super","just","sub","infras"},MATCH(F2664,{"超","恰","亚","次"},0))</f>
        <v>just</v>
      </c>
      <c r="I2664" s="21">
        <f>MATCH(E2664,{"知识体","知识域","知识区","知识主题","知识点"},0)-1</f>
        <v>4</v>
      </c>
      <c r="J2664" s="21">
        <f>MATCH(F2664,{"超","恰","亚","次"},0)-1</f>
        <v>1</v>
      </c>
      <c r="K2664" s="21" t="str">
        <f t="shared" si="341"/>
        <v>历史</v>
      </c>
      <c r="L2664" s="26" t="s">
        <v>3399</v>
      </c>
      <c r="M2664" s="23"/>
      <c r="N2664" s="23"/>
      <c r="O2664" s="24" t="str">
        <f t="shared" si="343"/>
        <v xml:space="preserve">
  - 
    name:  启蒙运动对人文主义的发展
    title:  启蒙运动对人文主义的发展
    description: 
    koLyro: point
    koLyri:  just
    son: </v>
      </c>
      <c r="P2664" s="27" t="str">
        <f t="shared" si="342"/>
        <v xml:space="preserve">
            - 
              name:  启蒙运动对人文主义的发展
              title:  启蒙运动对人文主义的发展
              description: 
              koLyro: point
              koLyri:  just
              son: </v>
      </c>
    </row>
    <row r="2665" spans="1:16" ht="15" customHeight="1">
      <c r="A2665" s="20">
        <f t="shared" si="336"/>
        <v>5</v>
      </c>
      <c r="B2665" s="21" t="str">
        <f t="shared" si="337"/>
        <v>知识点</v>
      </c>
      <c r="C2665" s="21" t="str">
        <f t="shared" si="338"/>
        <v>启蒙运动的影响</v>
      </c>
      <c r="D2665" s="21" t="str">
        <f>IFERROR(IF(I2665=1,INDEX( {"chinese","english","math","physics","chemistry","biology","politics","history","geography"},MATCH(C2665,{"语文","英语","数学","物理","化学","生物","政治","历史","地理"},0)),IF(I2665=2,INDEX(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2665,{"单项选择","阅读理解","信息匹配","完形填空","短文填空","单句填空","短文改错","单句改错","句型转换","翻译短语","翻译句子","词汇/短语及固搭","完成句子","听力"},0)),"")), "")</f>
        <v/>
      </c>
      <c r="E2665" s="21" t="str">
        <f t="shared" si="339"/>
        <v>知识点</v>
      </c>
      <c r="F2665" s="21" t="str">
        <f t="shared" si="340"/>
        <v>恰</v>
      </c>
      <c r="G2665" s="21" t="str">
        <f>INDEX( {"body","discipline","area","topic","point"},MATCH(E2665,{"知识体","知识域","知识区","知识主题","知识点"},0))</f>
        <v>point</v>
      </c>
      <c r="H2665" s="21" t="str">
        <f>INDEX( {"super","just","sub","infras"},MATCH(F2665,{"超","恰","亚","次"},0))</f>
        <v>just</v>
      </c>
      <c r="I2665" s="21">
        <f>MATCH(E2665,{"知识体","知识域","知识区","知识主题","知识点"},0)-1</f>
        <v>4</v>
      </c>
      <c r="J2665" s="21">
        <f>MATCH(F2665,{"超","恰","亚","次"},0)-1</f>
        <v>1</v>
      </c>
      <c r="K2665" s="21" t="str">
        <f t="shared" si="341"/>
        <v>历史</v>
      </c>
      <c r="L2665" s="26" t="s">
        <v>3400</v>
      </c>
      <c r="M2665" s="23"/>
      <c r="N2665" s="23"/>
      <c r="O2665" s="24" t="str">
        <f t="shared" si="343"/>
        <v xml:space="preserve">
  - 
    name:  启蒙运动的影响
    title:  启蒙运动的影响
    description: 
    koLyro: point
    koLyri:  just
    son: </v>
      </c>
      <c r="P2665" s="27" t="str">
        <f t="shared" si="342"/>
        <v xml:space="preserve">
            - 
              name:  启蒙运动的影响
              title:  启蒙运动的影响
              description: 
              koLyro: point
              koLyri:  just
              son: </v>
      </c>
    </row>
    <row r="2666" spans="1:16" ht="15" customHeight="1">
      <c r="A2666" s="20">
        <f t="shared" si="336"/>
        <v>3</v>
      </c>
      <c r="B2666" s="21" t="str">
        <f t="shared" si="337"/>
        <v>知识超主题</v>
      </c>
      <c r="C2666" s="21" t="str">
        <f t="shared" si="338"/>
        <v>三 古代中国的科学技术与文学艺术</v>
      </c>
      <c r="D2666" s="21" t="str">
        <f>IFERROR(IF(I2666=1,INDEX( {"chinese","english","math","physics","chemistry","biology","politics","history","geography"},MATCH(C2666,{"语文","英语","数学","物理","化学","生物","政治","历史","地理"},0)),IF(I2666=2,INDEX(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2666,{"单项选择","阅读理解","信息匹配","完形填空","短文填空","单句填空","短文改错","单句改错","句型转换","翻译短语","翻译句子","词汇/短语及固搭","完成句子","听力"},0)),"")), "")</f>
        <v/>
      </c>
      <c r="E2666" s="21" t="str">
        <f t="shared" si="339"/>
        <v>知识主题</v>
      </c>
      <c r="F2666" s="21" t="str">
        <f t="shared" si="340"/>
        <v>超</v>
      </c>
      <c r="G2666" s="21" t="str">
        <f>INDEX( {"body","discipline","area","topic","point"},MATCH(E2666,{"知识体","知识域","知识区","知识主题","知识点"},0))</f>
        <v>topic</v>
      </c>
      <c r="H2666" s="21" t="str">
        <f>INDEX( {"super","just","sub","infras"},MATCH(F2666,{"超","恰","亚","次"},0))</f>
        <v>super</v>
      </c>
      <c r="I2666" s="21">
        <f>MATCH(E2666,{"知识体","知识域","知识区","知识主题","知识点"},0)-1</f>
        <v>3</v>
      </c>
      <c r="J2666" s="21">
        <f>MATCH(F2666,{"超","恰","亚","次"},0)-1</f>
        <v>0</v>
      </c>
      <c r="K2666" s="21" t="str">
        <f t="shared" si="341"/>
        <v>历史</v>
      </c>
      <c r="L2666" s="26" t="s">
        <v>5385</v>
      </c>
      <c r="M2666" s="23"/>
      <c r="N2666" s="23"/>
      <c r="O2666" s="24" t="str">
        <f t="shared" si="343"/>
        <v xml:space="preserve">
  - 
    name:  三 古代中国的科学技术与文学艺术
    title:  三 古代中国的科学技术与文学艺术
    description: 
    koLyro: topic
    koLyri:  super
    son: </v>
      </c>
      <c r="P2666" s="27" t="str">
        <f t="shared" si="342"/>
        <v xml:space="preserve">
        - 
          name:  三 古代中国的科学技术与文学艺术
          title:  三 古代中国的科学技术与文学艺术
          description: 
          koLyro: topic
          koLyri:  super
          son: </v>
      </c>
    </row>
    <row r="2667" spans="1:16" ht="15" customHeight="1">
      <c r="A2667" s="20">
        <f t="shared" si="336"/>
        <v>4</v>
      </c>
      <c r="B2667" s="21" t="str">
        <f t="shared" si="337"/>
        <v>知识主题</v>
      </c>
      <c r="C2667" s="21" t="str">
        <f t="shared" si="338"/>
        <v>9 古代中国的发明和发现</v>
      </c>
      <c r="D2667" s="21" t="str">
        <f>IFERROR(IF(I2667=1,INDEX( {"chinese","english","math","physics","chemistry","biology","politics","history","geography"},MATCH(C2667,{"语文","英语","数学","物理","化学","生物","政治","历史","地理"},0)),IF(I2667=2,INDEX(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2667,{"单项选择","阅读理解","信息匹配","完形填空","短文填空","单句填空","短文改错","单句改错","句型转换","翻译短语","翻译句子","词汇/短语及固搭","完成句子","听力"},0)),"")), "")</f>
        <v/>
      </c>
      <c r="E2667" s="21" t="str">
        <f t="shared" si="339"/>
        <v>知识主题</v>
      </c>
      <c r="F2667" s="21" t="str">
        <f t="shared" si="340"/>
        <v>恰</v>
      </c>
      <c r="G2667" s="21" t="str">
        <f>INDEX( {"body","discipline","area","topic","point"},MATCH(E2667,{"知识体","知识域","知识区","知识主题","知识点"},0))</f>
        <v>topic</v>
      </c>
      <c r="H2667" s="21" t="str">
        <f>INDEX( {"super","just","sub","infras"},MATCH(F2667,{"超","恰","亚","次"},0))</f>
        <v>just</v>
      </c>
      <c r="I2667" s="21">
        <f>MATCH(E2667,{"知识体","知识域","知识区","知识主题","知识点"},0)-1</f>
        <v>3</v>
      </c>
      <c r="J2667" s="21">
        <f>MATCH(F2667,{"超","恰","亚","次"},0)-1</f>
        <v>1</v>
      </c>
      <c r="K2667" s="21" t="str">
        <f t="shared" si="341"/>
        <v>历史</v>
      </c>
      <c r="L2667" s="26" t="s">
        <v>3401</v>
      </c>
      <c r="M2667" s="23"/>
      <c r="N2667" s="23"/>
      <c r="O2667" s="24" t="str">
        <f t="shared" si="343"/>
        <v xml:space="preserve">
  - 
    name:  9 古代中国的发明和发现
    title:  9 古代中国的发明和发现
    description: 
    koLyro: topic
    koLyri:  just
    son: </v>
      </c>
      <c r="P2667" s="27" t="str">
        <f t="shared" si="342"/>
        <v xml:space="preserve">
          - 
            name:  9 古代中国的发明和发现
            title:  9 古代中国的发明和发现
            description: 
            koLyro: topic
            koLyri:  just
            son: </v>
      </c>
    </row>
    <row r="2668" spans="1:16" ht="15" customHeight="1">
      <c r="A2668" s="20">
        <f t="shared" si="336"/>
        <v>5</v>
      </c>
      <c r="B2668" s="21" t="str">
        <f t="shared" si="337"/>
        <v>知识点</v>
      </c>
      <c r="C2668" s="21" t="str">
        <f t="shared" si="338"/>
        <v>四大发明</v>
      </c>
      <c r="D2668" s="21" t="str">
        <f>IFERROR(IF(I2668=1,INDEX( {"chinese","english","math","physics","chemistry","biology","politics","history","geography"},MATCH(C2668,{"语文","英语","数学","物理","化学","生物","政治","历史","地理"},0)),IF(I2668=2,INDEX(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2668,{"单项选择","阅读理解","信息匹配","完形填空","短文填空","单句填空","短文改错","单句改错","句型转换","翻译短语","翻译句子","词汇/短语及固搭","完成句子","听力"},0)),"")), "")</f>
        <v/>
      </c>
      <c r="E2668" s="21" t="str">
        <f t="shared" si="339"/>
        <v>知识点</v>
      </c>
      <c r="F2668" s="21" t="str">
        <f t="shared" si="340"/>
        <v>恰</v>
      </c>
      <c r="G2668" s="21" t="str">
        <f>INDEX( {"body","discipline","area","topic","point"},MATCH(E2668,{"知识体","知识域","知识区","知识主题","知识点"},0))</f>
        <v>point</v>
      </c>
      <c r="H2668" s="21" t="str">
        <f>INDEX( {"super","just","sub","infras"},MATCH(F2668,{"超","恰","亚","次"},0))</f>
        <v>just</v>
      </c>
      <c r="I2668" s="21">
        <f>MATCH(E2668,{"知识体","知识域","知识区","知识主题","知识点"},0)-1</f>
        <v>4</v>
      </c>
      <c r="J2668" s="21">
        <f>MATCH(F2668,{"超","恰","亚","次"},0)-1</f>
        <v>1</v>
      </c>
      <c r="K2668" s="21" t="str">
        <f t="shared" si="341"/>
        <v>历史</v>
      </c>
      <c r="L2668" s="26" t="s">
        <v>3402</v>
      </c>
      <c r="M2668" s="23"/>
      <c r="N2668" s="23"/>
      <c r="O2668" s="24" t="str">
        <f t="shared" si="343"/>
        <v xml:space="preserve">
  - 
    name:  四大发明
    title:  四大发明
    description: 
    koLyro: point
    koLyri:  just
    son: </v>
      </c>
      <c r="P2668" s="27" t="str">
        <f t="shared" si="342"/>
        <v xml:space="preserve">
            - 
              name:  四大发明
              title:  四大发明
              description: 
              koLyro: point
              koLyri:  just
              son: </v>
      </c>
    </row>
    <row r="2669" spans="1:16" ht="15" customHeight="1">
      <c r="A2669" s="20">
        <f t="shared" si="336"/>
        <v>6</v>
      </c>
      <c r="B2669" s="21" t="str">
        <f t="shared" si="337"/>
        <v>知识亚点</v>
      </c>
      <c r="C2669" s="21" t="str">
        <f t="shared" si="338"/>
        <v>火药</v>
      </c>
      <c r="D2669" s="21" t="str">
        <f>IFERROR(IF(I2669=1,INDEX( {"chinese","english","math","physics","chemistry","biology","politics","history","geography"},MATCH(C2669,{"语文","英语","数学","物理","化学","生物","政治","历史","地理"},0)),IF(I2669=2,INDEX(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2669,{"单项选择","阅读理解","信息匹配","完形填空","短文填空","单句填空","短文改错","单句改错","句型转换","翻译短语","翻译句子","词汇/短语及固搭","完成句子","听力"},0)),"")), "")</f>
        <v/>
      </c>
      <c r="E2669" s="21" t="str">
        <f t="shared" si="339"/>
        <v>知识点</v>
      </c>
      <c r="F2669" s="21" t="str">
        <f t="shared" si="340"/>
        <v>亚</v>
      </c>
      <c r="G2669" s="21" t="str">
        <f>INDEX( {"body","discipline","area","topic","point"},MATCH(E2669,{"知识体","知识域","知识区","知识主题","知识点"},0))</f>
        <v>point</v>
      </c>
      <c r="H2669" s="21" t="str">
        <f>INDEX( {"super","just","sub","infras"},MATCH(F2669,{"超","恰","亚","次"},0))</f>
        <v>sub</v>
      </c>
      <c r="I2669" s="21">
        <f>MATCH(E2669,{"知识体","知识域","知识区","知识主题","知识点"},0)-1</f>
        <v>4</v>
      </c>
      <c r="J2669" s="21">
        <f>MATCH(F2669,{"超","恰","亚","次"},0)-1</f>
        <v>2</v>
      </c>
      <c r="K2669" s="21" t="str">
        <f t="shared" si="341"/>
        <v>历史</v>
      </c>
      <c r="L2669" s="26" t="s">
        <v>3403</v>
      </c>
      <c r="M2669" s="23"/>
      <c r="N2669" s="23"/>
      <c r="O2669" s="24" t="str">
        <f t="shared" si="343"/>
        <v xml:space="preserve">
  - 
    name:  火药
    title:  火药
    description: 
    koLyro: point
    koLyri:  sub
    son: </v>
      </c>
      <c r="P2669" s="27" t="str">
        <f t="shared" si="342"/>
        <v xml:space="preserve">
              - 
                name:  火药
                title:  火药
                description: 
                koLyro: point
                koLyri:  sub
                son: </v>
      </c>
    </row>
    <row r="2670" spans="1:16" ht="15" customHeight="1">
      <c r="A2670" s="20">
        <f t="shared" si="336"/>
        <v>6</v>
      </c>
      <c r="B2670" s="21" t="str">
        <f t="shared" si="337"/>
        <v>知识亚点</v>
      </c>
      <c r="C2670" s="21" t="str">
        <f t="shared" si="338"/>
        <v>指南针</v>
      </c>
      <c r="D2670" s="21" t="str">
        <f>IFERROR(IF(I2670=1,INDEX( {"chinese","english","math","physics","chemistry","biology","politics","history","geography"},MATCH(C2670,{"语文","英语","数学","物理","化学","生物","政治","历史","地理"},0)),IF(I2670=2,INDEX(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2670,{"单项选择","阅读理解","信息匹配","完形填空","短文填空","单句填空","短文改错","单句改错","句型转换","翻译短语","翻译句子","词汇/短语及固搭","完成句子","听力"},0)),"")), "")</f>
        <v/>
      </c>
      <c r="E2670" s="21" t="str">
        <f t="shared" si="339"/>
        <v>知识点</v>
      </c>
      <c r="F2670" s="21" t="str">
        <f t="shared" si="340"/>
        <v>亚</v>
      </c>
      <c r="G2670" s="21" t="str">
        <f>INDEX( {"body","discipline","area","topic","point"},MATCH(E2670,{"知识体","知识域","知识区","知识主题","知识点"},0))</f>
        <v>point</v>
      </c>
      <c r="H2670" s="21" t="str">
        <f>INDEX( {"super","just","sub","infras"},MATCH(F2670,{"超","恰","亚","次"},0))</f>
        <v>sub</v>
      </c>
      <c r="I2670" s="21">
        <f>MATCH(E2670,{"知识体","知识域","知识区","知识主题","知识点"},0)-1</f>
        <v>4</v>
      </c>
      <c r="J2670" s="21">
        <f>MATCH(F2670,{"超","恰","亚","次"},0)-1</f>
        <v>2</v>
      </c>
      <c r="K2670" s="21" t="str">
        <f t="shared" si="341"/>
        <v>历史</v>
      </c>
      <c r="L2670" s="26" t="s">
        <v>3404</v>
      </c>
      <c r="M2670" s="23"/>
      <c r="N2670" s="23"/>
      <c r="O2670" s="24" t="str">
        <f t="shared" si="343"/>
        <v xml:space="preserve">
  - 
    name:  指南针
    title:  指南针
    description: 
    koLyro: point
    koLyri:  sub
    son: </v>
      </c>
      <c r="P2670" s="27" t="str">
        <f t="shared" si="342"/>
        <v xml:space="preserve">
              - 
                name:  指南针
                title:  指南针
                description: 
                koLyro: point
                koLyri:  sub
                son: </v>
      </c>
    </row>
    <row r="2671" spans="1:16" ht="15" customHeight="1">
      <c r="A2671" s="20">
        <f t="shared" si="336"/>
        <v>6</v>
      </c>
      <c r="B2671" s="21" t="str">
        <f t="shared" si="337"/>
        <v>知识亚点</v>
      </c>
      <c r="C2671" s="21" t="str">
        <f t="shared" si="338"/>
        <v>造纸术</v>
      </c>
      <c r="D2671" s="21" t="str">
        <f>IFERROR(IF(I2671=1,INDEX( {"chinese","english","math","physics","chemistry","biology","politics","history","geography"},MATCH(C2671,{"语文","英语","数学","物理","化学","生物","政治","历史","地理"},0)),IF(I2671=2,INDEX(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2671,{"单项选择","阅读理解","信息匹配","完形填空","短文填空","单句填空","短文改错","单句改错","句型转换","翻译短语","翻译句子","词汇/短语及固搭","完成句子","听力"},0)),"")), "")</f>
        <v/>
      </c>
      <c r="E2671" s="21" t="str">
        <f t="shared" si="339"/>
        <v>知识点</v>
      </c>
      <c r="F2671" s="21" t="str">
        <f t="shared" si="340"/>
        <v>亚</v>
      </c>
      <c r="G2671" s="21" t="str">
        <f>INDEX( {"body","discipline","area","topic","point"},MATCH(E2671,{"知识体","知识域","知识区","知识主题","知识点"},0))</f>
        <v>point</v>
      </c>
      <c r="H2671" s="21" t="str">
        <f>INDEX( {"super","just","sub","infras"},MATCH(F2671,{"超","恰","亚","次"},0))</f>
        <v>sub</v>
      </c>
      <c r="I2671" s="21">
        <f>MATCH(E2671,{"知识体","知识域","知识区","知识主题","知识点"},0)-1</f>
        <v>4</v>
      </c>
      <c r="J2671" s="21">
        <f>MATCH(F2671,{"超","恰","亚","次"},0)-1</f>
        <v>2</v>
      </c>
      <c r="K2671" s="21" t="str">
        <f t="shared" si="341"/>
        <v>历史</v>
      </c>
      <c r="L2671" s="26" t="s">
        <v>3405</v>
      </c>
      <c r="M2671" s="23"/>
      <c r="N2671" s="23"/>
      <c r="O2671" s="24" t="str">
        <f t="shared" si="343"/>
        <v xml:space="preserve">
  - 
    name:  造纸术
    title:  造纸术
    description: 
    koLyro: point
    koLyri:  sub
    son: </v>
      </c>
      <c r="P2671" s="27" t="str">
        <f t="shared" si="342"/>
        <v xml:space="preserve">
              - 
                name:  造纸术
                title:  造纸术
                description: 
                koLyro: point
                koLyri:  sub
                son: </v>
      </c>
    </row>
    <row r="2672" spans="1:16" ht="15" customHeight="1">
      <c r="A2672" s="20">
        <f t="shared" si="336"/>
        <v>6</v>
      </c>
      <c r="B2672" s="21" t="str">
        <f t="shared" si="337"/>
        <v>知识亚点</v>
      </c>
      <c r="C2672" s="21" t="str">
        <f t="shared" si="338"/>
        <v>活字印刷术</v>
      </c>
      <c r="D2672" s="21" t="str">
        <f>IFERROR(IF(I2672=1,INDEX( {"chinese","english","math","physics","chemistry","biology","politics","history","geography"},MATCH(C2672,{"语文","英语","数学","物理","化学","生物","政治","历史","地理"},0)),IF(I2672=2,INDEX(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2672,{"单项选择","阅读理解","信息匹配","完形填空","短文填空","单句填空","短文改错","单句改错","句型转换","翻译短语","翻译句子","词汇/短语及固搭","完成句子","听力"},0)),"")), "")</f>
        <v/>
      </c>
      <c r="E2672" s="21" t="str">
        <f t="shared" si="339"/>
        <v>知识点</v>
      </c>
      <c r="F2672" s="21" t="str">
        <f t="shared" si="340"/>
        <v>亚</v>
      </c>
      <c r="G2672" s="21" t="str">
        <f>INDEX( {"body","discipline","area","topic","point"},MATCH(E2672,{"知识体","知识域","知识区","知识主题","知识点"},0))</f>
        <v>point</v>
      </c>
      <c r="H2672" s="21" t="str">
        <f>INDEX( {"super","just","sub","infras"},MATCH(F2672,{"超","恰","亚","次"},0))</f>
        <v>sub</v>
      </c>
      <c r="I2672" s="21">
        <f>MATCH(E2672,{"知识体","知识域","知识区","知识主题","知识点"},0)-1</f>
        <v>4</v>
      </c>
      <c r="J2672" s="21">
        <f>MATCH(F2672,{"超","恰","亚","次"},0)-1</f>
        <v>2</v>
      </c>
      <c r="K2672" s="21" t="str">
        <f t="shared" si="341"/>
        <v>历史</v>
      </c>
      <c r="L2672" s="26" t="s">
        <v>3406</v>
      </c>
      <c r="M2672" s="23"/>
      <c r="N2672" s="23"/>
      <c r="O2672" s="24" t="str">
        <f t="shared" si="343"/>
        <v xml:space="preserve">
  - 
    name:  活字印刷术
    title:  活字印刷术
    description: 
    koLyro: point
    koLyri:  sub
    son: </v>
      </c>
      <c r="P2672" s="27" t="str">
        <f t="shared" si="342"/>
        <v xml:space="preserve">
              - 
                name:  活字印刷术
                title:  活字印刷术
                description: 
                koLyro: point
                koLyri:  sub
                son: </v>
      </c>
    </row>
    <row r="2673" spans="1:16" ht="15" customHeight="1">
      <c r="A2673" s="20">
        <f t="shared" si="336"/>
        <v>6</v>
      </c>
      <c r="B2673" s="21" t="str">
        <f t="shared" si="337"/>
        <v>知识亚点</v>
      </c>
      <c r="C2673" s="21" t="str">
        <f t="shared" si="338"/>
        <v>四大发明的影响</v>
      </c>
      <c r="D2673" s="21" t="str">
        <f>IFERROR(IF(I2673=1,INDEX( {"chinese","english","math","physics","chemistry","biology","politics","history","geography"},MATCH(C2673,{"语文","英语","数学","物理","化学","生物","政治","历史","地理"},0)),IF(I2673=2,INDEX(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2673,{"单项选择","阅读理解","信息匹配","完形填空","短文填空","单句填空","短文改错","单句改错","句型转换","翻译短语","翻译句子","词汇/短语及固搭","完成句子","听力"},0)),"")), "")</f>
        <v/>
      </c>
      <c r="E2673" s="21" t="str">
        <f t="shared" si="339"/>
        <v>知识点</v>
      </c>
      <c r="F2673" s="21" t="str">
        <f t="shared" si="340"/>
        <v>亚</v>
      </c>
      <c r="G2673" s="21" t="str">
        <f>INDEX( {"body","discipline","area","topic","point"},MATCH(E2673,{"知识体","知识域","知识区","知识主题","知识点"},0))</f>
        <v>point</v>
      </c>
      <c r="H2673" s="21" t="str">
        <f>INDEX( {"super","just","sub","infras"},MATCH(F2673,{"超","恰","亚","次"},0))</f>
        <v>sub</v>
      </c>
      <c r="I2673" s="21">
        <f>MATCH(E2673,{"知识体","知识域","知识区","知识主题","知识点"},0)-1</f>
        <v>4</v>
      </c>
      <c r="J2673" s="21">
        <f>MATCH(F2673,{"超","恰","亚","次"},0)-1</f>
        <v>2</v>
      </c>
      <c r="K2673" s="21" t="str">
        <f t="shared" si="341"/>
        <v>历史</v>
      </c>
      <c r="L2673" s="26" t="s">
        <v>3407</v>
      </c>
      <c r="M2673" s="23"/>
      <c r="N2673" s="23"/>
      <c r="O2673" s="24" t="str">
        <f t="shared" si="343"/>
        <v xml:space="preserve">
  - 
    name:  四大发明的影响
    title:  四大发明的影响
    description: 
    koLyro: point
    koLyri:  sub
    son: </v>
      </c>
      <c r="P2673" s="27" t="str">
        <f t="shared" si="342"/>
        <v xml:space="preserve">
              - 
                name:  四大发明的影响
                title:  四大发明的影响
                description: 
                koLyro: point
                koLyri:  sub
                son: </v>
      </c>
    </row>
    <row r="2674" spans="1:16" ht="15" customHeight="1">
      <c r="A2674" s="20">
        <f t="shared" si="336"/>
        <v>5</v>
      </c>
      <c r="B2674" s="21" t="str">
        <f t="shared" si="337"/>
        <v>知识点</v>
      </c>
      <c r="C2674" s="21" t="str">
        <f t="shared" si="338"/>
        <v>古代数学的发展</v>
      </c>
      <c r="D2674" s="21" t="str">
        <f>IFERROR(IF(I2674=1,INDEX( {"chinese","english","math","physics","chemistry","biology","politics","history","geography"},MATCH(C2674,{"语文","英语","数学","物理","化学","生物","政治","历史","地理"},0)),IF(I2674=2,INDEX(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2674,{"单项选择","阅读理解","信息匹配","完形填空","短文填空","单句填空","短文改错","单句改错","句型转换","翻译短语","翻译句子","词汇/短语及固搭","完成句子","听力"},0)),"")), "")</f>
        <v/>
      </c>
      <c r="E2674" s="21" t="str">
        <f t="shared" si="339"/>
        <v>知识点</v>
      </c>
      <c r="F2674" s="21" t="str">
        <f t="shared" si="340"/>
        <v>恰</v>
      </c>
      <c r="G2674" s="21" t="str">
        <f>INDEX( {"body","discipline","area","topic","point"},MATCH(E2674,{"知识体","知识域","知识区","知识主题","知识点"},0))</f>
        <v>point</v>
      </c>
      <c r="H2674" s="21" t="str">
        <f>INDEX( {"super","just","sub","infras"},MATCH(F2674,{"超","恰","亚","次"},0))</f>
        <v>just</v>
      </c>
      <c r="I2674" s="21">
        <f>MATCH(E2674,{"知识体","知识域","知识区","知识主题","知识点"},0)-1</f>
        <v>4</v>
      </c>
      <c r="J2674" s="21">
        <f>MATCH(F2674,{"超","恰","亚","次"},0)-1</f>
        <v>1</v>
      </c>
      <c r="K2674" s="21" t="str">
        <f t="shared" si="341"/>
        <v>历史</v>
      </c>
      <c r="L2674" s="26" t="s">
        <v>3408</v>
      </c>
      <c r="M2674" s="23"/>
      <c r="N2674" s="23"/>
      <c r="O2674" s="24" t="str">
        <f t="shared" si="343"/>
        <v xml:space="preserve">
  - 
    name:  古代数学的发展
    title:  古代数学的发展
    description: 
    koLyro: point
    koLyri:  just
    son: </v>
      </c>
      <c r="P2674" s="27" t="str">
        <f t="shared" si="342"/>
        <v xml:space="preserve">
            - 
              name:  古代数学的发展
              title:  古代数学的发展
              description: 
              koLyro: point
              koLyri:  just
              son: </v>
      </c>
    </row>
    <row r="2675" spans="1:16" ht="15" customHeight="1">
      <c r="A2675" s="20">
        <f t="shared" si="336"/>
        <v>6</v>
      </c>
      <c r="B2675" s="21" t="str">
        <f t="shared" si="337"/>
        <v>知识亚点</v>
      </c>
      <c r="C2675" s="21" t="str">
        <f t="shared" si="338"/>
        <v>东汉的《九章算术》</v>
      </c>
      <c r="D2675" s="21" t="str">
        <f>IFERROR(IF(I2675=1,INDEX( {"chinese","english","math","physics","chemistry","biology","politics","history","geography"},MATCH(C2675,{"语文","英语","数学","物理","化学","生物","政治","历史","地理"},0)),IF(I2675=2,INDEX(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2675,{"单项选择","阅读理解","信息匹配","完形填空","短文填空","单句填空","短文改错","单句改错","句型转换","翻译短语","翻译句子","词汇/短语及固搭","完成句子","听力"},0)),"")), "")</f>
        <v/>
      </c>
      <c r="E2675" s="21" t="str">
        <f t="shared" si="339"/>
        <v>知识点</v>
      </c>
      <c r="F2675" s="21" t="str">
        <f t="shared" si="340"/>
        <v>亚</v>
      </c>
      <c r="G2675" s="21" t="str">
        <f>INDEX( {"body","discipline","area","topic","point"},MATCH(E2675,{"知识体","知识域","知识区","知识主题","知识点"},0))</f>
        <v>point</v>
      </c>
      <c r="H2675" s="21" t="str">
        <f>INDEX( {"super","just","sub","infras"},MATCH(F2675,{"超","恰","亚","次"},0))</f>
        <v>sub</v>
      </c>
      <c r="I2675" s="21">
        <f>MATCH(E2675,{"知识体","知识域","知识区","知识主题","知识点"},0)-1</f>
        <v>4</v>
      </c>
      <c r="J2675" s="21">
        <f>MATCH(F2675,{"超","恰","亚","次"},0)-1</f>
        <v>2</v>
      </c>
      <c r="K2675" s="21" t="str">
        <f t="shared" si="341"/>
        <v>历史</v>
      </c>
      <c r="L2675" s="26" t="s">
        <v>3409</v>
      </c>
      <c r="M2675" s="23"/>
      <c r="N2675" s="23"/>
      <c r="O2675" s="24" t="str">
        <f t="shared" si="343"/>
        <v xml:space="preserve">
  - 
    name:  东汉的《九章算术》
    title:  东汉的《九章算术》
    description: 
    koLyro: point
    koLyri:  sub
    son: </v>
      </c>
      <c r="P2675" s="27" t="str">
        <f t="shared" si="342"/>
        <v xml:space="preserve">
              - 
                name:  东汉的《九章算术》
                title:  东汉的《九章算术》
                description: 
                koLyro: point
                koLyri:  sub
                son: </v>
      </c>
    </row>
    <row r="2676" spans="1:16" ht="15" customHeight="1">
      <c r="A2676" s="20">
        <f t="shared" si="336"/>
        <v>6</v>
      </c>
      <c r="B2676" s="21" t="str">
        <f t="shared" si="337"/>
        <v>知识亚点</v>
      </c>
      <c r="C2676" s="21" t="str">
        <f t="shared" si="338"/>
        <v>珠算</v>
      </c>
      <c r="D2676" s="21" t="str">
        <f>IFERROR(IF(I2676=1,INDEX( {"chinese","english","math","physics","chemistry","biology","politics","history","geography"},MATCH(C2676,{"语文","英语","数学","物理","化学","生物","政治","历史","地理"},0)),IF(I2676=2,INDEX(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2676,{"单项选择","阅读理解","信息匹配","完形填空","短文填空","单句填空","短文改错","单句改错","句型转换","翻译短语","翻译句子","词汇/短语及固搭","完成句子","听力"},0)),"")), "")</f>
        <v/>
      </c>
      <c r="E2676" s="21" t="str">
        <f t="shared" si="339"/>
        <v>知识点</v>
      </c>
      <c r="F2676" s="21" t="str">
        <f t="shared" si="340"/>
        <v>亚</v>
      </c>
      <c r="G2676" s="21" t="str">
        <f>INDEX( {"body","discipline","area","topic","point"},MATCH(E2676,{"知识体","知识域","知识区","知识主题","知识点"},0))</f>
        <v>point</v>
      </c>
      <c r="H2676" s="21" t="str">
        <f>INDEX( {"super","just","sub","infras"},MATCH(F2676,{"超","恰","亚","次"},0))</f>
        <v>sub</v>
      </c>
      <c r="I2676" s="21">
        <f>MATCH(E2676,{"知识体","知识域","知识区","知识主题","知识点"},0)-1</f>
        <v>4</v>
      </c>
      <c r="J2676" s="21">
        <f>MATCH(F2676,{"超","恰","亚","次"},0)-1</f>
        <v>2</v>
      </c>
      <c r="K2676" s="21" t="str">
        <f t="shared" si="341"/>
        <v>历史</v>
      </c>
      <c r="L2676" s="26" t="s">
        <v>3410</v>
      </c>
      <c r="M2676" s="23"/>
      <c r="N2676" s="23"/>
      <c r="O2676" s="24" t="str">
        <f t="shared" si="343"/>
        <v xml:space="preserve">
  - 
    name:  珠算
    title:  珠算
    description: 
    koLyro: point
    koLyri:  sub
    son: </v>
      </c>
      <c r="P2676" s="27" t="str">
        <f t="shared" si="342"/>
        <v xml:space="preserve">
              - 
                name:  珠算
                title:  珠算
                description: 
                koLyro: point
                koLyri:  sub
                son: </v>
      </c>
    </row>
    <row r="2677" spans="1:16" ht="15" customHeight="1">
      <c r="A2677" s="20">
        <f t="shared" si="336"/>
        <v>5</v>
      </c>
      <c r="B2677" s="21" t="str">
        <f t="shared" si="337"/>
        <v>知识点</v>
      </c>
      <c r="C2677" s="21" t="str">
        <f t="shared" si="338"/>
        <v>古代天文学的发展</v>
      </c>
      <c r="D2677" s="21" t="str">
        <f>IFERROR(IF(I2677=1,INDEX( {"chinese","english","math","physics","chemistry","biology","politics","history","geography"},MATCH(C2677,{"语文","英语","数学","物理","化学","生物","政治","历史","地理"},0)),IF(I2677=2,INDEX(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2677,{"单项选择","阅读理解","信息匹配","完形填空","短文填空","单句填空","短文改错","单句改错","句型转换","翻译短语","翻译句子","词汇/短语及固搭","完成句子","听力"},0)),"")), "")</f>
        <v/>
      </c>
      <c r="E2677" s="21" t="str">
        <f t="shared" si="339"/>
        <v>知识点</v>
      </c>
      <c r="F2677" s="21" t="str">
        <f t="shared" si="340"/>
        <v>恰</v>
      </c>
      <c r="G2677" s="21" t="str">
        <f>INDEX( {"body","discipline","area","topic","point"},MATCH(E2677,{"知识体","知识域","知识区","知识主题","知识点"},0))</f>
        <v>point</v>
      </c>
      <c r="H2677" s="21" t="str">
        <f>INDEX( {"super","just","sub","infras"},MATCH(F2677,{"超","恰","亚","次"},0))</f>
        <v>just</v>
      </c>
      <c r="I2677" s="21">
        <f>MATCH(E2677,{"知识体","知识域","知识区","知识主题","知识点"},0)-1</f>
        <v>4</v>
      </c>
      <c r="J2677" s="21">
        <f>MATCH(F2677,{"超","恰","亚","次"},0)-1</f>
        <v>1</v>
      </c>
      <c r="K2677" s="21" t="str">
        <f t="shared" si="341"/>
        <v>历史</v>
      </c>
      <c r="L2677" s="26" t="s">
        <v>3411</v>
      </c>
      <c r="M2677" s="23"/>
      <c r="N2677" s="23"/>
      <c r="O2677" s="24" t="str">
        <f t="shared" si="343"/>
        <v xml:space="preserve">
  - 
    name:  古代天文学的发展
    title:  古代天文学的发展
    description: 
    koLyro: point
    koLyri:  just
    son: </v>
      </c>
      <c r="P2677" s="27" t="str">
        <f t="shared" si="342"/>
        <v xml:space="preserve">
            - 
              name:  古代天文学的发展
              title:  古代天文学的发展
              description: 
              koLyro: point
              koLyri:  just
              son: </v>
      </c>
    </row>
    <row r="2678" spans="1:16" ht="15" customHeight="1">
      <c r="A2678" s="20">
        <f t="shared" si="336"/>
        <v>6</v>
      </c>
      <c r="B2678" s="21" t="str">
        <f t="shared" si="337"/>
        <v>知识亚点</v>
      </c>
      <c r="C2678" s="21" t="str">
        <f t="shared" si="338"/>
        <v>《石氏星表》</v>
      </c>
      <c r="D2678" s="21" t="str">
        <f>IFERROR(IF(I2678=1,INDEX( {"chinese","english","math","physics","chemistry","biology","politics","history","geography"},MATCH(C2678,{"语文","英语","数学","物理","化学","生物","政治","历史","地理"},0)),IF(I2678=2,INDEX(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2678,{"单项选择","阅读理解","信息匹配","完形填空","短文填空","单句填空","短文改错","单句改错","句型转换","翻译短语","翻译句子","词汇/短语及固搭","完成句子","听力"},0)),"")), "")</f>
        <v/>
      </c>
      <c r="E2678" s="21" t="str">
        <f t="shared" si="339"/>
        <v>知识点</v>
      </c>
      <c r="F2678" s="21" t="str">
        <f t="shared" si="340"/>
        <v>亚</v>
      </c>
      <c r="G2678" s="21" t="str">
        <f>INDEX( {"body","discipline","area","topic","point"},MATCH(E2678,{"知识体","知识域","知识区","知识主题","知识点"},0))</f>
        <v>point</v>
      </c>
      <c r="H2678" s="21" t="str">
        <f>INDEX( {"super","just","sub","infras"},MATCH(F2678,{"超","恰","亚","次"},0))</f>
        <v>sub</v>
      </c>
      <c r="I2678" s="21">
        <f>MATCH(E2678,{"知识体","知识域","知识区","知识主题","知识点"},0)-1</f>
        <v>4</v>
      </c>
      <c r="J2678" s="21">
        <f>MATCH(F2678,{"超","恰","亚","次"},0)-1</f>
        <v>2</v>
      </c>
      <c r="K2678" s="21" t="str">
        <f t="shared" si="341"/>
        <v>历史</v>
      </c>
      <c r="L2678" s="26" t="s">
        <v>3412</v>
      </c>
      <c r="M2678" s="23"/>
      <c r="N2678" s="23"/>
      <c r="O2678" s="24" t="str">
        <f t="shared" si="343"/>
        <v xml:space="preserve">
  - 
    name:  《石氏星表》
    title:  《石氏星表》
    description: 
    koLyro: point
    koLyri:  sub
    son: </v>
      </c>
      <c r="P2678" s="27" t="str">
        <f t="shared" si="342"/>
        <v xml:space="preserve">
              - 
                name:  《石氏星表》
                title:  《石氏星表》
                description: 
                koLyro: point
                koLyri:  sub
                son: </v>
      </c>
    </row>
    <row r="2679" spans="1:16" ht="15" customHeight="1">
      <c r="A2679" s="20">
        <f t="shared" si="336"/>
        <v>6</v>
      </c>
      <c r="B2679" s="21" t="str">
        <f t="shared" si="337"/>
        <v>知识亚点</v>
      </c>
      <c r="C2679" s="21" t="str">
        <f t="shared" si="338"/>
        <v>浑仪</v>
      </c>
      <c r="D2679" s="21" t="str">
        <f>IFERROR(IF(I2679=1,INDEX( {"chinese","english","math","physics","chemistry","biology","politics","history","geography"},MATCH(C2679,{"语文","英语","数学","物理","化学","生物","政治","历史","地理"},0)),IF(I2679=2,INDEX(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2679,{"单项选择","阅读理解","信息匹配","完形填空","短文填空","单句填空","短文改错","单句改错","句型转换","翻译短语","翻译句子","词汇/短语及固搭","完成句子","听力"},0)),"")), "")</f>
        <v/>
      </c>
      <c r="E2679" s="21" t="str">
        <f t="shared" si="339"/>
        <v>知识点</v>
      </c>
      <c r="F2679" s="21" t="str">
        <f t="shared" si="340"/>
        <v>亚</v>
      </c>
      <c r="G2679" s="21" t="str">
        <f>INDEX( {"body","discipline","area","topic","point"},MATCH(E2679,{"知识体","知识域","知识区","知识主题","知识点"},0))</f>
        <v>point</v>
      </c>
      <c r="H2679" s="21" t="str">
        <f>INDEX( {"super","just","sub","infras"},MATCH(F2679,{"超","恰","亚","次"},0))</f>
        <v>sub</v>
      </c>
      <c r="I2679" s="21">
        <f>MATCH(E2679,{"知识体","知识域","知识区","知识主题","知识点"},0)-1</f>
        <v>4</v>
      </c>
      <c r="J2679" s="21">
        <f>MATCH(F2679,{"超","恰","亚","次"},0)-1</f>
        <v>2</v>
      </c>
      <c r="K2679" s="21" t="str">
        <f t="shared" si="341"/>
        <v>历史</v>
      </c>
      <c r="L2679" s="26" t="s">
        <v>3413</v>
      </c>
      <c r="M2679" s="23"/>
      <c r="N2679" s="23"/>
      <c r="O2679" s="24" t="str">
        <f t="shared" si="343"/>
        <v xml:space="preserve">
  - 
    name:  浑仪
    title:  浑仪
    description: 
    koLyro: point
    koLyri:  sub
    son: </v>
      </c>
      <c r="P2679" s="27" t="str">
        <f t="shared" si="342"/>
        <v xml:space="preserve">
              - 
                name:  浑仪
                title:  浑仪
                description: 
                koLyro: point
                koLyri:  sub
                son: </v>
      </c>
    </row>
    <row r="2680" spans="1:16" ht="15" customHeight="1">
      <c r="A2680" s="20">
        <f t="shared" si="336"/>
        <v>5</v>
      </c>
      <c r="B2680" s="21" t="str">
        <f t="shared" si="337"/>
        <v>知识点</v>
      </c>
      <c r="C2680" s="21" t="str">
        <f t="shared" si="338"/>
        <v>古代历法的发展</v>
      </c>
      <c r="D2680" s="21" t="str">
        <f>IFERROR(IF(I2680=1,INDEX( {"chinese","english","math","physics","chemistry","biology","politics","history","geography"},MATCH(C2680,{"语文","英语","数学","物理","化学","生物","政治","历史","地理"},0)),IF(I2680=2,INDEX(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2680,{"单项选择","阅读理解","信息匹配","完形填空","短文填空","单句填空","短文改错","单句改错","句型转换","翻译短语","翻译句子","词汇/短语及固搭","完成句子","听力"},0)),"")), "")</f>
        <v/>
      </c>
      <c r="E2680" s="21" t="str">
        <f t="shared" si="339"/>
        <v>知识点</v>
      </c>
      <c r="F2680" s="21" t="str">
        <f t="shared" si="340"/>
        <v>恰</v>
      </c>
      <c r="G2680" s="21" t="str">
        <f>INDEX( {"body","discipline","area","topic","point"},MATCH(E2680,{"知识体","知识域","知识区","知识主题","知识点"},0))</f>
        <v>point</v>
      </c>
      <c r="H2680" s="21" t="str">
        <f>INDEX( {"super","just","sub","infras"},MATCH(F2680,{"超","恰","亚","次"},0))</f>
        <v>just</v>
      </c>
      <c r="I2680" s="21">
        <f>MATCH(E2680,{"知识体","知识域","知识区","知识主题","知识点"},0)-1</f>
        <v>4</v>
      </c>
      <c r="J2680" s="21">
        <f>MATCH(F2680,{"超","恰","亚","次"},0)-1</f>
        <v>1</v>
      </c>
      <c r="K2680" s="21" t="str">
        <f t="shared" si="341"/>
        <v>历史</v>
      </c>
      <c r="L2680" s="26" t="s">
        <v>3414</v>
      </c>
      <c r="M2680" s="23"/>
      <c r="N2680" s="23"/>
      <c r="O2680" s="24" t="str">
        <f t="shared" si="343"/>
        <v xml:space="preserve">
  - 
    name:  古代历法的发展
    title:  古代历法的发展
    description: 
    koLyro: point
    koLyri:  just
    son: </v>
      </c>
      <c r="P2680" s="27" t="str">
        <f t="shared" si="342"/>
        <v xml:space="preserve">
            - 
              name:  古代历法的发展
              title:  古代历法的发展
              description: 
              koLyro: point
              koLyri:  just
              son: </v>
      </c>
    </row>
    <row r="2681" spans="1:16" ht="15" customHeight="1">
      <c r="A2681" s="20">
        <f t="shared" si="336"/>
        <v>6</v>
      </c>
      <c r="B2681" s="21" t="str">
        <f t="shared" si="337"/>
        <v>知识亚点</v>
      </c>
      <c r="C2681" s="21" t="str">
        <f t="shared" si="338"/>
        <v>《夏小正》</v>
      </c>
      <c r="D2681" s="21" t="str">
        <f>IFERROR(IF(I2681=1,INDEX( {"chinese","english","math","physics","chemistry","biology","politics","history","geography"},MATCH(C2681,{"语文","英语","数学","物理","化学","生物","政治","历史","地理"},0)),IF(I2681=2,INDEX(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2681,{"单项选择","阅读理解","信息匹配","完形填空","短文填空","单句填空","短文改错","单句改错","句型转换","翻译短语","翻译句子","词汇/短语及固搭","完成句子","听力"},0)),"")), "")</f>
        <v/>
      </c>
      <c r="E2681" s="21" t="str">
        <f t="shared" si="339"/>
        <v>知识点</v>
      </c>
      <c r="F2681" s="21" t="str">
        <f t="shared" si="340"/>
        <v>亚</v>
      </c>
      <c r="G2681" s="21" t="str">
        <f>INDEX( {"body","discipline","area","topic","point"},MATCH(E2681,{"知识体","知识域","知识区","知识主题","知识点"},0))</f>
        <v>point</v>
      </c>
      <c r="H2681" s="21" t="str">
        <f>INDEX( {"super","just","sub","infras"},MATCH(F2681,{"超","恰","亚","次"},0))</f>
        <v>sub</v>
      </c>
      <c r="I2681" s="21">
        <f>MATCH(E2681,{"知识体","知识域","知识区","知识主题","知识点"},0)-1</f>
        <v>4</v>
      </c>
      <c r="J2681" s="21">
        <f>MATCH(F2681,{"超","恰","亚","次"},0)-1</f>
        <v>2</v>
      </c>
      <c r="K2681" s="21" t="str">
        <f t="shared" si="341"/>
        <v>历史</v>
      </c>
      <c r="L2681" s="26" t="s">
        <v>3415</v>
      </c>
      <c r="M2681" s="23"/>
      <c r="N2681" s="23"/>
      <c r="O2681" s="24" t="str">
        <f t="shared" si="343"/>
        <v xml:space="preserve">
  - 
    name:  《夏小正》
    title:  《夏小正》
    description: 
    koLyro: point
    koLyri:  sub
    son: </v>
      </c>
      <c r="P2681" s="27" t="str">
        <f t="shared" si="342"/>
        <v xml:space="preserve">
              - 
                name:  《夏小正》
                title:  《夏小正》
                description: 
                koLyro: point
                koLyri:  sub
                son: </v>
      </c>
    </row>
    <row r="2682" spans="1:16" ht="15" customHeight="1">
      <c r="A2682" s="20">
        <f t="shared" si="336"/>
        <v>6</v>
      </c>
      <c r="B2682" s="21" t="str">
        <f t="shared" si="337"/>
        <v>知识亚点</v>
      </c>
      <c r="C2682" s="21" t="str">
        <f t="shared" si="338"/>
        <v>《授时历》</v>
      </c>
      <c r="D2682" s="21" t="str">
        <f>IFERROR(IF(I2682=1,INDEX( {"chinese","english","math","physics","chemistry","biology","politics","history","geography"},MATCH(C2682,{"语文","英语","数学","物理","化学","生物","政治","历史","地理"},0)),IF(I2682=2,INDEX(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2682,{"单项选择","阅读理解","信息匹配","完形填空","短文填空","单句填空","短文改错","单句改错","句型转换","翻译短语","翻译句子","词汇/短语及固搭","完成句子","听力"},0)),"")), "")</f>
        <v/>
      </c>
      <c r="E2682" s="21" t="str">
        <f t="shared" si="339"/>
        <v>知识点</v>
      </c>
      <c r="F2682" s="21" t="str">
        <f t="shared" si="340"/>
        <v>亚</v>
      </c>
      <c r="G2682" s="21" t="str">
        <f>INDEX( {"body","discipline","area","topic","point"},MATCH(E2682,{"知识体","知识域","知识区","知识主题","知识点"},0))</f>
        <v>point</v>
      </c>
      <c r="H2682" s="21" t="str">
        <f>INDEX( {"super","just","sub","infras"},MATCH(F2682,{"超","恰","亚","次"},0))</f>
        <v>sub</v>
      </c>
      <c r="I2682" s="21">
        <f>MATCH(E2682,{"知识体","知识域","知识区","知识主题","知识点"},0)-1</f>
        <v>4</v>
      </c>
      <c r="J2682" s="21">
        <f>MATCH(F2682,{"超","恰","亚","次"},0)-1</f>
        <v>2</v>
      </c>
      <c r="K2682" s="21" t="str">
        <f t="shared" si="341"/>
        <v>历史</v>
      </c>
      <c r="L2682" s="26" t="s">
        <v>3416</v>
      </c>
      <c r="M2682" s="23"/>
      <c r="N2682" s="23"/>
      <c r="O2682" s="24" t="str">
        <f t="shared" si="343"/>
        <v xml:space="preserve">
  - 
    name:  《授时历》
    title:  《授时历》
    description: 
    koLyro: point
    koLyri:  sub
    son: </v>
      </c>
      <c r="P2682" s="27" t="str">
        <f t="shared" si="342"/>
        <v xml:space="preserve">
              - 
                name:  《授时历》
                title:  《授时历》
                description: 
                koLyro: point
                koLyri:  sub
                son: </v>
      </c>
    </row>
    <row r="2683" spans="1:16" ht="15" customHeight="1">
      <c r="A2683" s="20">
        <f t="shared" si="336"/>
        <v>6</v>
      </c>
      <c r="B2683" s="21" t="str">
        <f t="shared" si="337"/>
        <v>知识亚点</v>
      </c>
      <c r="C2683" s="21" t="str">
        <f t="shared" si="338"/>
        <v>《氾胜之书》</v>
      </c>
      <c r="D2683" s="21" t="str">
        <f>IFERROR(IF(I2683=1,INDEX( {"chinese","english","math","physics","chemistry","biology","politics","history","geography"},MATCH(C2683,{"语文","英语","数学","物理","化学","生物","政治","历史","地理"},0)),IF(I2683=2,INDEX(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2683,{"单项选择","阅读理解","信息匹配","完形填空","短文填空","单句填空","短文改错","单句改错","句型转换","翻译短语","翻译句子","词汇/短语及固搭","完成句子","听力"},0)),"")), "")</f>
        <v/>
      </c>
      <c r="E2683" s="21" t="str">
        <f t="shared" si="339"/>
        <v>知识点</v>
      </c>
      <c r="F2683" s="21" t="str">
        <f t="shared" si="340"/>
        <v>亚</v>
      </c>
      <c r="G2683" s="21" t="str">
        <f>INDEX( {"body","discipline","area","topic","point"},MATCH(E2683,{"知识体","知识域","知识区","知识主题","知识点"},0))</f>
        <v>point</v>
      </c>
      <c r="H2683" s="21" t="str">
        <f>INDEX( {"super","just","sub","infras"},MATCH(F2683,{"超","恰","亚","次"},0))</f>
        <v>sub</v>
      </c>
      <c r="I2683" s="21">
        <f>MATCH(E2683,{"知识体","知识域","知识区","知识主题","知识点"},0)-1</f>
        <v>4</v>
      </c>
      <c r="J2683" s="21">
        <f>MATCH(F2683,{"超","恰","亚","次"},0)-1</f>
        <v>2</v>
      </c>
      <c r="K2683" s="21" t="str">
        <f t="shared" si="341"/>
        <v>历史</v>
      </c>
      <c r="L2683" s="26" t="s">
        <v>3417</v>
      </c>
      <c r="M2683" s="23"/>
      <c r="N2683" s="23"/>
      <c r="O2683" s="24" t="str">
        <f t="shared" si="343"/>
        <v xml:space="preserve">
  - 
    name:  《氾胜之书》
    title:  《氾胜之书》
    description: 
    koLyro: point
    koLyri:  sub
    son: </v>
      </c>
      <c r="P2683" s="27" t="str">
        <f t="shared" si="342"/>
        <v xml:space="preserve">
              - 
                name:  《氾胜之书》
                title:  《氾胜之书》
                description: 
                koLyro: point
                koLyri:  sub
                son: </v>
      </c>
    </row>
    <row r="2684" spans="1:16" ht="15" customHeight="1">
      <c r="A2684" s="20">
        <f t="shared" si="336"/>
        <v>5</v>
      </c>
      <c r="B2684" s="21" t="str">
        <f t="shared" si="337"/>
        <v>知识点</v>
      </c>
      <c r="C2684" s="21" t="str">
        <f t="shared" si="338"/>
        <v>古代医学的发展</v>
      </c>
      <c r="D2684" s="21" t="str">
        <f>IFERROR(IF(I2684=1,INDEX( {"chinese","english","math","physics","chemistry","biology","politics","history","geography"},MATCH(C2684,{"语文","英语","数学","物理","化学","生物","政治","历史","地理"},0)),IF(I2684=2,INDEX(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2684,{"单项选择","阅读理解","信息匹配","完形填空","短文填空","单句填空","短文改错","单句改错","句型转换","翻译短语","翻译句子","词汇/短语及固搭","完成句子","听力"},0)),"")), "")</f>
        <v/>
      </c>
      <c r="E2684" s="21" t="str">
        <f t="shared" si="339"/>
        <v>知识点</v>
      </c>
      <c r="F2684" s="21" t="str">
        <f t="shared" si="340"/>
        <v>恰</v>
      </c>
      <c r="G2684" s="21" t="str">
        <f>INDEX( {"body","discipline","area","topic","point"},MATCH(E2684,{"知识体","知识域","知识区","知识主题","知识点"},0))</f>
        <v>point</v>
      </c>
      <c r="H2684" s="21" t="str">
        <f>INDEX( {"super","just","sub","infras"},MATCH(F2684,{"超","恰","亚","次"},0))</f>
        <v>just</v>
      </c>
      <c r="I2684" s="21">
        <f>MATCH(E2684,{"知识体","知识域","知识区","知识主题","知识点"},0)-1</f>
        <v>4</v>
      </c>
      <c r="J2684" s="21">
        <f>MATCH(F2684,{"超","恰","亚","次"},0)-1</f>
        <v>1</v>
      </c>
      <c r="K2684" s="21" t="str">
        <f t="shared" si="341"/>
        <v>历史</v>
      </c>
      <c r="L2684" s="26" t="s">
        <v>3418</v>
      </c>
      <c r="M2684" s="23"/>
      <c r="N2684" s="23"/>
      <c r="O2684" s="24" t="str">
        <f t="shared" si="343"/>
        <v xml:space="preserve">
  - 
    name:  古代医学的发展
    title:  古代医学的发展
    description: 
    koLyro: point
    koLyri:  just
    son: </v>
      </c>
      <c r="P2684" s="27" t="str">
        <f t="shared" si="342"/>
        <v xml:space="preserve">
            - 
              name:  古代医学的发展
              title:  古代医学的发展
              description: 
              koLyro: point
              koLyri:  just
              son: </v>
      </c>
    </row>
    <row r="2685" spans="1:16" ht="15" customHeight="1">
      <c r="A2685" s="20">
        <f t="shared" si="336"/>
        <v>6</v>
      </c>
      <c r="B2685" s="21" t="str">
        <f t="shared" si="337"/>
        <v>知识亚点</v>
      </c>
      <c r="C2685" s="21" t="str">
        <f t="shared" si="338"/>
        <v>张仲景《伤寒杂病论》</v>
      </c>
      <c r="D2685" s="21" t="str">
        <f>IFERROR(IF(I2685=1,INDEX( {"chinese","english","math","physics","chemistry","biology","politics","history","geography"},MATCH(C2685,{"语文","英语","数学","物理","化学","生物","政治","历史","地理"},0)),IF(I2685=2,INDEX(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2685,{"单项选择","阅读理解","信息匹配","完形填空","短文填空","单句填空","短文改错","单句改错","句型转换","翻译短语","翻译句子","词汇/短语及固搭","完成句子","听力"},0)),"")), "")</f>
        <v/>
      </c>
      <c r="E2685" s="21" t="str">
        <f t="shared" si="339"/>
        <v>知识点</v>
      </c>
      <c r="F2685" s="21" t="str">
        <f t="shared" si="340"/>
        <v>亚</v>
      </c>
      <c r="G2685" s="21" t="str">
        <f>INDEX( {"body","discipline","area","topic","point"},MATCH(E2685,{"知识体","知识域","知识区","知识主题","知识点"},0))</f>
        <v>point</v>
      </c>
      <c r="H2685" s="21" t="str">
        <f>INDEX( {"super","just","sub","infras"},MATCH(F2685,{"超","恰","亚","次"},0))</f>
        <v>sub</v>
      </c>
      <c r="I2685" s="21">
        <f>MATCH(E2685,{"知识体","知识域","知识区","知识主题","知识点"},0)-1</f>
        <v>4</v>
      </c>
      <c r="J2685" s="21">
        <f>MATCH(F2685,{"超","恰","亚","次"},0)-1</f>
        <v>2</v>
      </c>
      <c r="K2685" s="21" t="str">
        <f t="shared" si="341"/>
        <v>历史</v>
      </c>
      <c r="L2685" s="26" t="s">
        <v>3419</v>
      </c>
      <c r="M2685" s="23"/>
      <c r="N2685" s="23"/>
      <c r="O2685" s="24" t="str">
        <f t="shared" si="343"/>
        <v xml:space="preserve">
  - 
    name:  张仲景《伤寒杂病论》
    title:  张仲景《伤寒杂病论》
    description: 
    koLyro: point
    koLyri:  sub
    son: </v>
      </c>
      <c r="P2685" s="27" t="str">
        <f t="shared" si="342"/>
        <v xml:space="preserve">
              - 
                name:  张仲景《伤寒杂病论》
                title:  张仲景《伤寒杂病论》
                description: 
                koLyro: point
                koLyri:  sub
                son: </v>
      </c>
    </row>
    <row r="2686" spans="1:16" ht="15" customHeight="1">
      <c r="A2686" s="20">
        <f t="shared" si="336"/>
        <v>6</v>
      </c>
      <c r="B2686" s="21" t="str">
        <f t="shared" si="337"/>
        <v>知识亚点</v>
      </c>
      <c r="C2686" s="21" t="str">
        <f t="shared" si="338"/>
        <v>李时珍《本草纲目》</v>
      </c>
      <c r="D2686" s="21" t="str">
        <f>IFERROR(IF(I2686=1,INDEX( {"chinese","english","math","physics","chemistry","biology","politics","history","geography"},MATCH(C2686,{"语文","英语","数学","物理","化学","生物","政治","历史","地理"},0)),IF(I2686=2,INDEX(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2686,{"单项选择","阅读理解","信息匹配","完形填空","短文填空","单句填空","短文改错","单句改错","句型转换","翻译短语","翻译句子","词汇/短语及固搭","完成句子","听力"},0)),"")), "")</f>
        <v/>
      </c>
      <c r="E2686" s="21" t="str">
        <f t="shared" si="339"/>
        <v>知识点</v>
      </c>
      <c r="F2686" s="21" t="str">
        <f t="shared" si="340"/>
        <v>亚</v>
      </c>
      <c r="G2686" s="21" t="str">
        <f>INDEX( {"body","discipline","area","topic","point"},MATCH(E2686,{"知识体","知识域","知识区","知识主题","知识点"},0))</f>
        <v>point</v>
      </c>
      <c r="H2686" s="21" t="str">
        <f>INDEX( {"super","just","sub","infras"},MATCH(F2686,{"超","恰","亚","次"},0))</f>
        <v>sub</v>
      </c>
      <c r="I2686" s="21">
        <f>MATCH(E2686,{"知识体","知识域","知识区","知识主题","知识点"},0)-1</f>
        <v>4</v>
      </c>
      <c r="J2686" s="21">
        <f>MATCH(F2686,{"超","恰","亚","次"},0)-1</f>
        <v>2</v>
      </c>
      <c r="K2686" s="21" t="str">
        <f t="shared" si="341"/>
        <v>历史</v>
      </c>
      <c r="L2686" s="26" t="s">
        <v>3420</v>
      </c>
      <c r="M2686" s="23"/>
      <c r="N2686" s="23"/>
      <c r="O2686" s="24" t="str">
        <f t="shared" si="343"/>
        <v xml:space="preserve">
  - 
    name:  李时珍《本草纲目》
    title:  李时珍《本草纲目》
    description: 
    koLyro: point
    koLyri:  sub
    son: </v>
      </c>
      <c r="P2686" s="27" t="str">
        <f t="shared" si="342"/>
        <v xml:space="preserve">
              - 
                name:  李时珍《本草纲目》
                title:  李时珍《本草纲目》
                description: 
                koLyro: point
                koLyri:  sub
                son: </v>
      </c>
    </row>
    <row r="2687" spans="1:16" ht="15" customHeight="1">
      <c r="A2687" s="20">
        <f t="shared" si="336"/>
        <v>4</v>
      </c>
      <c r="B2687" s="21" t="str">
        <f t="shared" si="337"/>
        <v>知识主题</v>
      </c>
      <c r="C2687" s="21" t="str">
        <f t="shared" si="338"/>
        <v>10 辉煌灿烂的文学</v>
      </c>
      <c r="D2687" s="21" t="str">
        <f>IFERROR(IF(I2687=1,INDEX( {"chinese","english","math","physics","chemistry","biology","politics","history","geography"},MATCH(C2687,{"语文","英语","数学","物理","化学","生物","政治","历史","地理"},0)),IF(I2687=2,INDEX(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2687,{"单项选择","阅读理解","信息匹配","完形填空","短文填空","单句填空","短文改错","单句改错","句型转换","翻译短语","翻译句子","词汇/短语及固搭","完成句子","听力"},0)),"")), "")</f>
        <v/>
      </c>
      <c r="E2687" s="21" t="str">
        <f t="shared" si="339"/>
        <v>知识主题</v>
      </c>
      <c r="F2687" s="21" t="str">
        <f t="shared" si="340"/>
        <v>恰</v>
      </c>
      <c r="G2687" s="21" t="str">
        <f>INDEX( {"body","discipline","area","topic","point"},MATCH(E2687,{"知识体","知识域","知识区","知识主题","知识点"},0))</f>
        <v>topic</v>
      </c>
      <c r="H2687" s="21" t="str">
        <f>INDEX( {"super","just","sub","infras"},MATCH(F2687,{"超","恰","亚","次"},0))</f>
        <v>just</v>
      </c>
      <c r="I2687" s="21">
        <f>MATCH(E2687,{"知识体","知识域","知识区","知识主题","知识点"},0)-1</f>
        <v>3</v>
      </c>
      <c r="J2687" s="21">
        <f>MATCH(F2687,{"超","恰","亚","次"},0)-1</f>
        <v>1</v>
      </c>
      <c r="K2687" s="21" t="str">
        <f t="shared" si="341"/>
        <v>历史</v>
      </c>
      <c r="L2687" s="26" t="s">
        <v>3421</v>
      </c>
      <c r="M2687" s="23"/>
      <c r="N2687" s="23"/>
      <c r="O2687" s="24" t="str">
        <f t="shared" si="343"/>
        <v xml:space="preserve">
  - 
    name:  10 辉煌灿烂的文学
    title:  10 辉煌灿烂的文学
    description: 
    koLyro: topic
    koLyri:  just
    son: </v>
      </c>
      <c r="P2687" s="27" t="str">
        <f t="shared" si="342"/>
        <v xml:space="preserve">
          - 
            name:  10 辉煌灿烂的文学
            title:  10 辉煌灿烂的文学
            description: 
            koLyro: topic
            koLyri:  just
            son: </v>
      </c>
    </row>
    <row r="2688" spans="1:16" ht="15" customHeight="1">
      <c r="A2688" s="20">
        <f t="shared" si="336"/>
        <v>5</v>
      </c>
      <c r="B2688" s="21" t="str">
        <f t="shared" si="337"/>
        <v>知识点</v>
      </c>
      <c r="C2688" s="21" t="str">
        <f t="shared" si="338"/>
        <v>春秋时期的诗歌</v>
      </c>
      <c r="D2688" s="21" t="str">
        <f>IFERROR(IF(I2688=1,INDEX( {"chinese","english","math","physics","chemistry","biology","politics","history","geography"},MATCH(C2688,{"语文","英语","数学","物理","化学","生物","政治","历史","地理"},0)),IF(I2688=2,INDEX(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2688,{"单项选择","阅读理解","信息匹配","完形填空","短文填空","单句填空","短文改错","单句改错","句型转换","翻译短语","翻译句子","词汇/短语及固搭","完成句子","听力"},0)),"")), "")</f>
        <v/>
      </c>
      <c r="E2688" s="21" t="str">
        <f t="shared" si="339"/>
        <v>知识点</v>
      </c>
      <c r="F2688" s="21" t="str">
        <f t="shared" si="340"/>
        <v>恰</v>
      </c>
      <c r="G2688" s="21" t="str">
        <f>INDEX( {"body","discipline","area","topic","point"},MATCH(E2688,{"知识体","知识域","知识区","知识主题","知识点"},0))</f>
        <v>point</v>
      </c>
      <c r="H2688" s="21" t="str">
        <f>INDEX( {"super","just","sub","infras"},MATCH(F2688,{"超","恰","亚","次"},0))</f>
        <v>just</v>
      </c>
      <c r="I2688" s="21">
        <f>MATCH(E2688,{"知识体","知识域","知识区","知识主题","知识点"},0)-1</f>
        <v>4</v>
      </c>
      <c r="J2688" s="21">
        <f>MATCH(F2688,{"超","恰","亚","次"},0)-1</f>
        <v>1</v>
      </c>
      <c r="K2688" s="21" t="str">
        <f t="shared" si="341"/>
        <v>历史</v>
      </c>
      <c r="L2688" s="26" t="s">
        <v>3422</v>
      </c>
      <c r="M2688" s="23"/>
      <c r="N2688" s="23"/>
      <c r="O2688" s="24" t="str">
        <f t="shared" si="343"/>
        <v xml:space="preserve">
  - 
    name:  春秋时期的诗歌
    title:  春秋时期的诗歌
    description: 
    koLyro: point
    koLyri:  just
    son: </v>
      </c>
      <c r="P2688" s="27" t="str">
        <f t="shared" si="342"/>
        <v xml:space="preserve">
            - 
              name:  春秋时期的诗歌
              title:  春秋时期的诗歌
              description: 
              koLyro: point
              koLyri:  just
              son: </v>
      </c>
    </row>
    <row r="2689" spans="1:16" ht="15" customHeight="1">
      <c r="A2689" s="20">
        <f t="shared" si="336"/>
        <v>6</v>
      </c>
      <c r="B2689" s="21" t="str">
        <f t="shared" si="337"/>
        <v>知识亚点</v>
      </c>
      <c r="C2689" s="21" t="str">
        <f t="shared" si="338"/>
        <v>《诗经》</v>
      </c>
      <c r="D2689" s="21" t="str">
        <f>IFERROR(IF(I2689=1,INDEX( {"chinese","english","math","physics","chemistry","biology","politics","history","geography"},MATCH(C2689,{"语文","英语","数学","物理","化学","生物","政治","历史","地理"},0)),IF(I2689=2,INDEX(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2689,{"单项选择","阅读理解","信息匹配","完形填空","短文填空","单句填空","短文改错","单句改错","句型转换","翻译短语","翻译句子","词汇/短语及固搭","完成句子","听力"},0)),"")), "")</f>
        <v/>
      </c>
      <c r="E2689" s="21" t="str">
        <f t="shared" si="339"/>
        <v>知识点</v>
      </c>
      <c r="F2689" s="21" t="str">
        <f t="shared" si="340"/>
        <v>亚</v>
      </c>
      <c r="G2689" s="21" t="str">
        <f>INDEX( {"body","discipline","area","topic","point"},MATCH(E2689,{"知识体","知识域","知识区","知识主题","知识点"},0))</f>
        <v>point</v>
      </c>
      <c r="H2689" s="21" t="str">
        <f>INDEX( {"super","just","sub","infras"},MATCH(F2689,{"超","恰","亚","次"},0))</f>
        <v>sub</v>
      </c>
      <c r="I2689" s="21">
        <f>MATCH(E2689,{"知识体","知识域","知识区","知识主题","知识点"},0)-1</f>
        <v>4</v>
      </c>
      <c r="J2689" s="21">
        <f>MATCH(F2689,{"超","恰","亚","次"},0)-1</f>
        <v>2</v>
      </c>
      <c r="K2689" s="21" t="str">
        <f t="shared" si="341"/>
        <v>历史</v>
      </c>
      <c r="L2689" s="26" t="s">
        <v>3423</v>
      </c>
      <c r="M2689" s="23"/>
      <c r="N2689" s="23"/>
      <c r="O2689" s="24" t="str">
        <f t="shared" si="343"/>
        <v xml:space="preserve">
  - 
    name:  《诗经》
    title:  《诗经》
    description: 
    koLyro: point
    koLyri:  sub
    son: </v>
      </c>
      <c r="P2689" s="27" t="str">
        <f t="shared" si="342"/>
        <v xml:space="preserve">
              - 
                name:  《诗经》
                title:  《诗经》
                description: 
                koLyro: point
                koLyri:  sub
                son: </v>
      </c>
    </row>
    <row r="2690" spans="1:16" ht="15" customHeight="1">
      <c r="A2690" s="20">
        <f t="shared" si="336"/>
        <v>5</v>
      </c>
      <c r="B2690" s="21" t="str">
        <f t="shared" si="337"/>
        <v>知识点</v>
      </c>
      <c r="C2690" s="21" t="str">
        <f t="shared" si="338"/>
        <v>战国楚辞</v>
      </c>
      <c r="D2690" s="21" t="str">
        <f>IFERROR(IF(I2690=1,INDEX( {"chinese","english","math","physics","chemistry","biology","politics","history","geography"},MATCH(C2690,{"语文","英语","数学","物理","化学","生物","政治","历史","地理"},0)),IF(I2690=2,INDEX(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2690,{"单项选择","阅读理解","信息匹配","完形填空","短文填空","单句填空","短文改错","单句改错","句型转换","翻译短语","翻译句子","词汇/短语及固搭","完成句子","听力"},0)),"")), "")</f>
        <v/>
      </c>
      <c r="E2690" s="21" t="str">
        <f t="shared" si="339"/>
        <v>知识点</v>
      </c>
      <c r="F2690" s="21" t="str">
        <f t="shared" si="340"/>
        <v>恰</v>
      </c>
      <c r="G2690" s="21" t="str">
        <f>INDEX( {"body","discipline","area","topic","point"},MATCH(E2690,{"知识体","知识域","知识区","知识主题","知识点"},0))</f>
        <v>point</v>
      </c>
      <c r="H2690" s="21" t="str">
        <f>INDEX( {"super","just","sub","infras"},MATCH(F2690,{"超","恰","亚","次"},0))</f>
        <v>just</v>
      </c>
      <c r="I2690" s="21">
        <f>MATCH(E2690,{"知识体","知识域","知识区","知识主题","知识点"},0)-1</f>
        <v>4</v>
      </c>
      <c r="J2690" s="21">
        <f>MATCH(F2690,{"超","恰","亚","次"},0)-1</f>
        <v>1</v>
      </c>
      <c r="K2690" s="21" t="str">
        <f t="shared" si="341"/>
        <v>历史</v>
      </c>
      <c r="L2690" s="26" t="s">
        <v>3424</v>
      </c>
      <c r="M2690" s="23"/>
      <c r="N2690" s="23"/>
      <c r="O2690" s="24" t="str">
        <f t="shared" si="343"/>
        <v xml:space="preserve">
  - 
    name:  战国楚辞
    title:  战国楚辞
    description: 
    koLyro: point
    koLyri:  just
    son: </v>
      </c>
      <c r="P2690" s="27" t="str">
        <f t="shared" si="342"/>
        <v xml:space="preserve">
            - 
              name:  战国楚辞
              title:  战国楚辞
              description: 
              koLyro: point
              koLyri:  just
              son: </v>
      </c>
    </row>
    <row r="2691" spans="1:16" ht="15" customHeight="1">
      <c r="A2691" s="20">
        <f t="shared" si="336"/>
        <v>6</v>
      </c>
      <c r="B2691" s="21" t="str">
        <f t="shared" si="337"/>
        <v>知识亚点</v>
      </c>
      <c r="C2691" s="21" t="str">
        <f t="shared" si="338"/>
        <v>《离骚》</v>
      </c>
      <c r="D2691" s="21" t="str">
        <f>IFERROR(IF(I2691=1,INDEX( {"chinese","english","math","physics","chemistry","biology","politics","history","geography"},MATCH(C2691,{"语文","英语","数学","物理","化学","生物","政治","历史","地理"},0)),IF(I2691=2,INDEX(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2691,{"单项选择","阅读理解","信息匹配","完形填空","短文填空","单句填空","短文改错","单句改错","句型转换","翻译短语","翻译句子","词汇/短语及固搭","完成句子","听力"},0)),"")), "")</f>
        <v/>
      </c>
      <c r="E2691" s="21" t="str">
        <f t="shared" si="339"/>
        <v>知识点</v>
      </c>
      <c r="F2691" s="21" t="str">
        <f t="shared" si="340"/>
        <v>亚</v>
      </c>
      <c r="G2691" s="21" t="str">
        <f>INDEX( {"body","discipline","area","topic","point"},MATCH(E2691,{"知识体","知识域","知识区","知识主题","知识点"},0))</f>
        <v>point</v>
      </c>
      <c r="H2691" s="21" t="str">
        <f>INDEX( {"super","just","sub","infras"},MATCH(F2691,{"超","恰","亚","次"},0))</f>
        <v>sub</v>
      </c>
      <c r="I2691" s="21">
        <f>MATCH(E2691,{"知识体","知识域","知识区","知识主题","知识点"},0)-1</f>
        <v>4</v>
      </c>
      <c r="J2691" s="21">
        <f>MATCH(F2691,{"超","恰","亚","次"},0)-1</f>
        <v>2</v>
      </c>
      <c r="K2691" s="21" t="str">
        <f t="shared" si="341"/>
        <v>历史</v>
      </c>
      <c r="L2691" s="26" t="s">
        <v>3425</v>
      </c>
      <c r="M2691" s="23"/>
      <c r="N2691" s="23"/>
      <c r="O2691" s="24" t="str">
        <f t="shared" si="343"/>
        <v xml:space="preserve">
  - 
    name:  《离骚》
    title:  《离骚》
    description: 
    koLyro: point
    koLyri:  sub
    son: </v>
      </c>
      <c r="P2691" s="27" t="str">
        <f t="shared" si="342"/>
        <v xml:space="preserve">
              - 
                name:  《离骚》
                title:  《离骚》
                description: 
                koLyro: point
                koLyri:  sub
                son: </v>
      </c>
    </row>
    <row r="2692" spans="1:16" ht="15" customHeight="1">
      <c r="A2692" s="20">
        <f t="shared" si="336"/>
        <v>5</v>
      </c>
      <c r="B2692" s="21" t="str">
        <f t="shared" si="337"/>
        <v>知识点</v>
      </c>
      <c r="C2692" s="21" t="str">
        <f t="shared" si="338"/>
        <v>汉赋</v>
      </c>
      <c r="D2692" s="21" t="str">
        <f>IFERROR(IF(I2692=1,INDEX( {"chinese","english","math","physics","chemistry","biology","politics","history","geography"},MATCH(C2692,{"语文","英语","数学","物理","化学","生物","政治","历史","地理"},0)),IF(I2692=2,INDEX(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2692,{"单项选择","阅读理解","信息匹配","完形填空","短文填空","单句填空","短文改错","单句改错","句型转换","翻译短语","翻译句子","词汇/短语及固搭","完成句子","听力"},0)),"")), "")</f>
        <v/>
      </c>
      <c r="E2692" s="21" t="str">
        <f t="shared" si="339"/>
        <v>知识点</v>
      </c>
      <c r="F2692" s="21" t="str">
        <f t="shared" si="340"/>
        <v>恰</v>
      </c>
      <c r="G2692" s="21" t="str">
        <f>INDEX( {"body","discipline","area","topic","point"},MATCH(E2692,{"知识体","知识域","知识区","知识主题","知识点"},0))</f>
        <v>point</v>
      </c>
      <c r="H2692" s="21" t="str">
        <f>INDEX( {"super","just","sub","infras"},MATCH(F2692,{"超","恰","亚","次"},0))</f>
        <v>just</v>
      </c>
      <c r="I2692" s="21">
        <f>MATCH(E2692,{"知识体","知识域","知识区","知识主题","知识点"},0)-1</f>
        <v>4</v>
      </c>
      <c r="J2692" s="21">
        <f>MATCH(F2692,{"超","恰","亚","次"},0)-1</f>
        <v>1</v>
      </c>
      <c r="K2692" s="21" t="str">
        <f t="shared" si="341"/>
        <v>历史</v>
      </c>
      <c r="L2692" s="26" t="s">
        <v>3426</v>
      </c>
      <c r="M2692" s="23"/>
      <c r="N2692" s="23"/>
      <c r="O2692" s="24" t="str">
        <f t="shared" si="343"/>
        <v xml:space="preserve">
  - 
    name:  汉赋
    title:  汉赋
    description: 
    koLyro: point
    koLyri:  just
    son: </v>
      </c>
      <c r="P2692" s="27" t="str">
        <f t="shared" si="342"/>
        <v xml:space="preserve">
            - 
              name:  汉赋
              title:  汉赋
              description: 
              koLyro: point
              koLyri:  just
              son: </v>
      </c>
    </row>
    <row r="2693" spans="1:16" ht="15" customHeight="1">
      <c r="A2693" s="20">
        <f t="shared" ref="A2693:A2756" si="344">IFERROR(FIND("├",L2693),0)</f>
        <v>6</v>
      </c>
      <c r="B2693" s="21" t="str">
        <f t="shared" ref="B2693:B2756" si="345">MID(L2693,FIND("«",L2693)+1,FIND("»",L2693)-FIND("«",L2693)-1)</f>
        <v>知识亚点</v>
      </c>
      <c r="C2693" s="21" t="str">
        <f t="shared" ref="C2693:C2756" si="346">RIGHT(L2693,LEN(L2693)-FIND("»",L2693))</f>
        <v>《二京赋》</v>
      </c>
      <c r="D2693" s="21" t="str">
        <f>IFERROR(IF(I2693=1,INDEX( {"chinese","english","math","physics","chemistry","biology","politics","history","geography"},MATCH(C2693,{"语文","英语","数学","物理","化学","生物","政治","历史","地理"},0)),IF(I2693=2,INDEX(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2693,{"单项选择","阅读理解","信息匹配","完形填空","短文填空","单句填空","短文改错","单句改错","句型转换","翻译短语","翻译句子","词汇/短语及固搭","完成句子","听力"},0)),"")), "")</f>
        <v/>
      </c>
      <c r="E2693" s="21" t="str">
        <f t="shared" ref="E2693:E2756" si="347">SUBSTITUTE(SUBSTITUTE(SUBSTITUTE(SUBSTITUTE(B2693,"超",""),"恰",""),"亚",""),"次","")</f>
        <v>知识点</v>
      </c>
      <c r="F2693" s="21" t="str">
        <f t="shared" ref="F2693:F2756" si="348">IF(IFERROR(FIND("超",B2693),-1)&gt;0,"超",  IF(IFERROR(FIND("亚",B2693),-1)&gt;0,"亚",   IF(IFERROR(FIND("次",B2693),-1)&gt;0,"次",    "恰"  )))</f>
        <v>亚</v>
      </c>
      <c r="G2693" s="21" t="str">
        <f>INDEX( {"body","discipline","area","topic","point"},MATCH(E2693,{"知识体","知识域","知识区","知识主题","知识点"},0))</f>
        <v>point</v>
      </c>
      <c r="H2693" s="21" t="str">
        <f>INDEX( {"super","just","sub","infras"},MATCH(F2693,{"超","恰","亚","次"},0))</f>
        <v>sub</v>
      </c>
      <c r="I2693" s="21">
        <f>MATCH(E2693,{"知识体","知识域","知识区","知识主题","知识点"},0)-1</f>
        <v>4</v>
      </c>
      <c r="J2693" s="21">
        <f>MATCH(F2693,{"超","恰","亚","次"},0)-1</f>
        <v>2</v>
      </c>
      <c r="K2693" s="21" t="str">
        <f t="shared" ref="K2693:K2756" si="349">IF(I2693=0,"",IF(I2693=1,C2693,K2692))</f>
        <v>历史</v>
      </c>
      <c r="L2693" s="26" t="s">
        <v>3427</v>
      </c>
      <c r="M2693" s="23"/>
      <c r="N2693" s="23"/>
      <c r="O2693" s="24" t="str">
        <f t="shared" si="343"/>
        <v xml:space="preserve">
  - 
    name:  《二京赋》
    title:  《二京赋》
    description: 
    koLyro: point
    koLyri:  sub
    son: </v>
      </c>
      <c r="P2693" s="27" t="str">
        <f t="shared" ref="P2693:P2756" si="350">SUBSTITUTE(O2693,CHAR(10),CHAR(10)&amp;REPT("  ",A2693))</f>
        <v xml:space="preserve">
              - 
                name:  《二京赋》
                title:  《二京赋》
                description: 
                koLyro: point
                koLyri:  sub
                son: </v>
      </c>
    </row>
    <row r="2694" spans="1:16" ht="15" customHeight="1">
      <c r="A2694" s="20">
        <f t="shared" si="344"/>
        <v>5</v>
      </c>
      <c r="B2694" s="21" t="str">
        <f t="shared" si="345"/>
        <v>知识点</v>
      </c>
      <c r="C2694" s="21" t="str">
        <f t="shared" si="346"/>
        <v>唐诗</v>
      </c>
      <c r="D2694" s="21" t="str">
        <f>IFERROR(IF(I2694=1,INDEX( {"chinese","english","math","physics","chemistry","biology","politics","history","geography"},MATCH(C2694,{"语文","英语","数学","物理","化学","生物","政治","历史","地理"},0)),IF(I2694=2,INDEX(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2694,{"单项选择","阅读理解","信息匹配","完形填空","短文填空","单句填空","短文改错","单句改错","句型转换","翻译短语","翻译句子","词汇/短语及固搭","完成句子","听力"},0)),"")), "")</f>
        <v/>
      </c>
      <c r="E2694" s="21" t="str">
        <f t="shared" si="347"/>
        <v>知识点</v>
      </c>
      <c r="F2694" s="21" t="str">
        <f t="shared" si="348"/>
        <v>恰</v>
      </c>
      <c r="G2694" s="21" t="str">
        <f>INDEX( {"body","discipline","area","topic","point"},MATCH(E2694,{"知识体","知识域","知识区","知识主题","知识点"},0))</f>
        <v>point</v>
      </c>
      <c r="H2694" s="21" t="str">
        <f>INDEX( {"super","just","sub","infras"},MATCH(F2694,{"超","恰","亚","次"},0))</f>
        <v>just</v>
      </c>
      <c r="I2694" s="21">
        <f>MATCH(E2694,{"知识体","知识域","知识区","知识主题","知识点"},0)-1</f>
        <v>4</v>
      </c>
      <c r="J2694" s="21">
        <f>MATCH(F2694,{"超","恰","亚","次"},0)-1</f>
        <v>1</v>
      </c>
      <c r="K2694" s="21" t="str">
        <f t="shared" si="349"/>
        <v>历史</v>
      </c>
      <c r="L2694" s="26" t="s">
        <v>3428</v>
      </c>
      <c r="M2694" s="23"/>
      <c r="N2694" s="23"/>
      <c r="O2694" s="24" t="str">
        <f t="shared" si="343"/>
        <v xml:space="preserve">
  - 
    name:  唐诗
    title:  唐诗
    description: 
    koLyro: point
    koLyri:  just
    son: </v>
      </c>
      <c r="P2694" s="27" t="str">
        <f t="shared" si="350"/>
        <v xml:space="preserve">
            - 
              name:  唐诗
              title:  唐诗
              description: 
              koLyro: point
              koLyri:  just
              son: </v>
      </c>
    </row>
    <row r="2695" spans="1:16" ht="15" customHeight="1">
      <c r="A2695" s="20">
        <f t="shared" si="344"/>
        <v>6</v>
      </c>
      <c r="B2695" s="21" t="str">
        <f t="shared" si="345"/>
        <v>知识亚点</v>
      </c>
      <c r="C2695" s="21" t="str">
        <f t="shared" si="346"/>
        <v>“诗仙”李白</v>
      </c>
      <c r="D2695" s="21" t="str">
        <f>IFERROR(IF(I2695=1,INDEX( {"chinese","english","math","physics","chemistry","biology","politics","history","geography"},MATCH(C2695,{"语文","英语","数学","物理","化学","生物","政治","历史","地理"},0)),IF(I2695=2,INDEX(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2695,{"单项选择","阅读理解","信息匹配","完形填空","短文填空","单句填空","短文改错","单句改错","句型转换","翻译短语","翻译句子","词汇/短语及固搭","完成句子","听力"},0)),"")), "")</f>
        <v/>
      </c>
      <c r="E2695" s="21" t="str">
        <f t="shared" si="347"/>
        <v>知识点</v>
      </c>
      <c r="F2695" s="21" t="str">
        <f t="shared" si="348"/>
        <v>亚</v>
      </c>
      <c r="G2695" s="21" t="str">
        <f>INDEX( {"body","discipline","area","topic","point"},MATCH(E2695,{"知识体","知识域","知识区","知识主题","知识点"},0))</f>
        <v>point</v>
      </c>
      <c r="H2695" s="21" t="str">
        <f>INDEX( {"super","just","sub","infras"},MATCH(F2695,{"超","恰","亚","次"},0))</f>
        <v>sub</v>
      </c>
      <c r="I2695" s="21">
        <f>MATCH(E2695,{"知识体","知识域","知识区","知识主题","知识点"},0)-1</f>
        <v>4</v>
      </c>
      <c r="J2695" s="21">
        <f>MATCH(F2695,{"超","恰","亚","次"},0)-1</f>
        <v>2</v>
      </c>
      <c r="K2695" s="21" t="str">
        <f t="shared" si="349"/>
        <v>历史</v>
      </c>
      <c r="L2695" s="26" t="s">
        <v>3429</v>
      </c>
      <c r="M2695" s="23"/>
      <c r="N2695" s="23"/>
      <c r="O2695" s="24" t="str">
        <f t="shared" si="343"/>
        <v xml:space="preserve">
  - 
    name:  “诗仙”李白
    title:  “诗仙”李白
    description: 
    koLyro: point
    koLyri:  sub
    son: </v>
      </c>
      <c r="P2695" s="27" t="str">
        <f t="shared" si="350"/>
        <v xml:space="preserve">
              - 
                name:  “诗仙”李白
                title:  “诗仙”李白
                description: 
                koLyro: point
                koLyri:  sub
                son: </v>
      </c>
    </row>
    <row r="2696" spans="1:16" ht="15" customHeight="1">
      <c r="A2696" s="20">
        <f t="shared" si="344"/>
        <v>6</v>
      </c>
      <c r="B2696" s="21" t="str">
        <f t="shared" si="345"/>
        <v>知识亚点</v>
      </c>
      <c r="C2696" s="21" t="str">
        <f t="shared" si="346"/>
        <v>“诗圣”杜甫</v>
      </c>
      <c r="D2696" s="21" t="str">
        <f>IFERROR(IF(I2696=1,INDEX( {"chinese","english","math","physics","chemistry","biology","politics","history","geography"},MATCH(C2696,{"语文","英语","数学","物理","化学","生物","政治","历史","地理"},0)),IF(I2696=2,INDEX(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2696,{"单项选择","阅读理解","信息匹配","完形填空","短文填空","单句填空","短文改错","单句改错","句型转换","翻译短语","翻译句子","词汇/短语及固搭","完成句子","听力"},0)),"")), "")</f>
        <v/>
      </c>
      <c r="E2696" s="21" t="str">
        <f t="shared" si="347"/>
        <v>知识点</v>
      </c>
      <c r="F2696" s="21" t="str">
        <f t="shared" si="348"/>
        <v>亚</v>
      </c>
      <c r="G2696" s="21" t="str">
        <f>INDEX( {"body","discipline","area","topic","point"},MATCH(E2696,{"知识体","知识域","知识区","知识主题","知识点"},0))</f>
        <v>point</v>
      </c>
      <c r="H2696" s="21" t="str">
        <f>INDEX( {"super","just","sub","infras"},MATCH(F2696,{"超","恰","亚","次"},0))</f>
        <v>sub</v>
      </c>
      <c r="I2696" s="21">
        <f>MATCH(E2696,{"知识体","知识域","知识区","知识主题","知识点"},0)-1</f>
        <v>4</v>
      </c>
      <c r="J2696" s="21">
        <f>MATCH(F2696,{"超","恰","亚","次"},0)-1</f>
        <v>2</v>
      </c>
      <c r="K2696" s="21" t="str">
        <f t="shared" si="349"/>
        <v>历史</v>
      </c>
      <c r="L2696" s="26" t="s">
        <v>3430</v>
      </c>
      <c r="M2696" s="23"/>
      <c r="N2696" s="23"/>
      <c r="O2696" s="24" t="str">
        <f t="shared" si="343"/>
        <v xml:space="preserve">
  - 
    name:  “诗圣”杜甫
    title:  “诗圣”杜甫
    description: 
    koLyro: point
    koLyri:  sub
    son: </v>
      </c>
      <c r="P2696" s="27" t="str">
        <f t="shared" si="350"/>
        <v xml:space="preserve">
              - 
                name:  “诗圣”杜甫
                title:  “诗圣”杜甫
                description: 
                koLyro: point
                koLyri:  sub
                son: </v>
      </c>
    </row>
    <row r="2697" spans="1:16" ht="15" customHeight="1">
      <c r="A2697" s="20">
        <f t="shared" si="344"/>
        <v>5</v>
      </c>
      <c r="B2697" s="21" t="str">
        <f t="shared" si="345"/>
        <v>知识点</v>
      </c>
      <c r="C2697" s="21" t="str">
        <f t="shared" si="346"/>
        <v>宋词</v>
      </c>
      <c r="D2697" s="21" t="str">
        <f>IFERROR(IF(I2697=1,INDEX( {"chinese","english","math","physics","chemistry","biology","politics","history","geography"},MATCH(C2697,{"语文","英语","数学","物理","化学","生物","政治","历史","地理"},0)),IF(I2697=2,INDEX(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2697,{"单项选择","阅读理解","信息匹配","完形填空","短文填空","单句填空","短文改错","单句改错","句型转换","翻译短语","翻译句子","词汇/短语及固搭","完成句子","听力"},0)),"")), "")</f>
        <v/>
      </c>
      <c r="E2697" s="21" t="str">
        <f t="shared" si="347"/>
        <v>知识点</v>
      </c>
      <c r="F2697" s="21" t="str">
        <f t="shared" si="348"/>
        <v>恰</v>
      </c>
      <c r="G2697" s="21" t="str">
        <f>INDEX( {"body","discipline","area","topic","point"},MATCH(E2697,{"知识体","知识域","知识区","知识主题","知识点"},0))</f>
        <v>point</v>
      </c>
      <c r="H2697" s="21" t="str">
        <f>INDEX( {"super","just","sub","infras"},MATCH(F2697,{"超","恰","亚","次"},0))</f>
        <v>just</v>
      </c>
      <c r="I2697" s="21">
        <f>MATCH(E2697,{"知识体","知识域","知识区","知识主题","知识点"},0)-1</f>
        <v>4</v>
      </c>
      <c r="J2697" s="21">
        <f>MATCH(F2697,{"超","恰","亚","次"},0)-1</f>
        <v>1</v>
      </c>
      <c r="K2697" s="21" t="str">
        <f t="shared" si="349"/>
        <v>历史</v>
      </c>
      <c r="L2697" s="26" t="s">
        <v>3431</v>
      </c>
      <c r="M2697" s="23"/>
      <c r="N2697" s="23"/>
      <c r="O2697" s="24" t="str">
        <f t="shared" si="343"/>
        <v xml:space="preserve">
  - 
    name:  宋词
    title:  宋词
    description: 
    koLyro: point
    koLyri:  just
    son: </v>
      </c>
      <c r="P2697" s="27" t="str">
        <f t="shared" si="350"/>
        <v xml:space="preserve">
            - 
              name:  宋词
              title:  宋词
              description: 
              koLyro: point
              koLyri:  just
              son: </v>
      </c>
    </row>
    <row r="2698" spans="1:16" ht="15" customHeight="1">
      <c r="A2698" s="20">
        <f t="shared" si="344"/>
        <v>5</v>
      </c>
      <c r="B2698" s="21" t="str">
        <f t="shared" si="345"/>
        <v>知识点</v>
      </c>
      <c r="C2698" s="21" t="str">
        <f t="shared" si="346"/>
        <v>元曲</v>
      </c>
      <c r="D2698" s="21" t="str">
        <f>IFERROR(IF(I2698=1,INDEX( {"chinese","english","math","physics","chemistry","biology","politics","history","geography"},MATCH(C2698,{"语文","英语","数学","物理","化学","生物","政治","历史","地理"},0)),IF(I2698=2,INDEX(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2698,{"单项选择","阅读理解","信息匹配","完形填空","短文填空","单句填空","短文改错","单句改错","句型转换","翻译短语","翻译句子","词汇/短语及固搭","完成句子","听力"},0)),"")), "")</f>
        <v/>
      </c>
      <c r="E2698" s="21" t="str">
        <f t="shared" si="347"/>
        <v>知识点</v>
      </c>
      <c r="F2698" s="21" t="str">
        <f t="shared" si="348"/>
        <v>恰</v>
      </c>
      <c r="G2698" s="21" t="str">
        <f>INDEX( {"body","discipline","area","topic","point"},MATCH(E2698,{"知识体","知识域","知识区","知识主题","知识点"},0))</f>
        <v>point</v>
      </c>
      <c r="H2698" s="21" t="str">
        <f>INDEX( {"super","just","sub","infras"},MATCH(F2698,{"超","恰","亚","次"},0))</f>
        <v>just</v>
      </c>
      <c r="I2698" s="21">
        <f>MATCH(E2698,{"知识体","知识域","知识区","知识主题","知识点"},0)-1</f>
        <v>4</v>
      </c>
      <c r="J2698" s="21">
        <f>MATCH(F2698,{"超","恰","亚","次"},0)-1</f>
        <v>1</v>
      </c>
      <c r="K2698" s="21" t="str">
        <f t="shared" si="349"/>
        <v>历史</v>
      </c>
      <c r="L2698" s="26" t="s">
        <v>3432</v>
      </c>
      <c r="M2698" s="23"/>
      <c r="N2698" s="23"/>
      <c r="O2698" s="24" t="str">
        <f t="shared" si="343"/>
        <v xml:space="preserve">
  - 
    name:  元曲
    title:  元曲
    description: 
    koLyro: point
    koLyri:  just
    son: </v>
      </c>
      <c r="P2698" s="27" t="str">
        <f t="shared" si="350"/>
        <v xml:space="preserve">
            - 
              name:  元曲
              title:  元曲
              description: 
              koLyro: point
              koLyri:  just
              son: </v>
      </c>
    </row>
    <row r="2699" spans="1:16" ht="15" customHeight="1">
      <c r="A2699" s="20">
        <f t="shared" si="344"/>
        <v>5</v>
      </c>
      <c r="B2699" s="21" t="str">
        <f t="shared" si="345"/>
        <v>知识点</v>
      </c>
      <c r="C2699" s="21" t="str">
        <f t="shared" si="346"/>
        <v>明清小说</v>
      </c>
      <c r="D2699" s="21" t="str">
        <f>IFERROR(IF(I2699=1,INDEX( {"chinese","english","math","physics","chemistry","biology","politics","history","geography"},MATCH(C2699,{"语文","英语","数学","物理","化学","生物","政治","历史","地理"},0)),IF(I2699=2,INDEX(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2699,{"单项选择","阅读理解","信息匹配","完形填空","短文填空","单句填空","短文改错","单句改错","句型转换","翻译短语","翻译句子","词汇/短语及固搭","完成句子","听力"},0)),"")), "")</f>
        <v/>
      </c>
      <c r="E2699" s="21" t="str">
        <f t="shared" si="347"/>
        <v>知识点</v>
      </c>
      <c r="F2699" s="21" t="str">
        <f t="shared" si="348"/>
        <v>恰</v>
      </c>
      <c r="G2699" s="21" t="str">
        <f>INDEX( {"body","discipline","area","topic","point"},MATCH(E2699,{"知识体","知识域","知识区","知识主题","知识点"},0))</f>
        <v>point</v>
      </c>
      <c r="H2699" s="21" t="str">
        <f>INDEX( {"super","just","sub","infras"},MATCH(F2699,{"超","恰","亚","次"},0))</f>
        <v>just</v>
      </c>
      <c r="I2699" s="21">
        <f>MATCH(E2699,{"知识体","知识域","知识区","知识主题","知识点"},0)-1</f>
        <v>4</v>
      </c>
      <c r="J2699" s="21">
        <f>MATCH(F2699,{"超","恰","亚","次"},0)-1</f>
        <v>1</v>
      </c>
      <c r="K2699" s="21" t="str">
        <f t="shared" si="349"/>
        <v>历史</v>
      </c>
      <c r="L2699" s="26" t="s">
        <v>3433</v>
      </c>
      <c r="M2699" s="23"/>
      <c r="N2699" s="23"/>
      <c r="O2699" s="24" t="str">
        <f t="shared" si="343"/>
        <v xml:space="preserve">
  - 
    name:  明清小说
    title:  明清小说
    description: 
    koLyro: point
    koLyri:  just
    son: </v>
      </c>
      <c r="P2699" s="27" t="str">
        <f t="shared" si="350"/>
        <v xml:space="preserve">
            - 
              name:  明清小说
              title:  明清小说
              description: 
              koLyro: point
              koLyri:  just
              son: </v>
      </c>
    </row>
    <row r="2700" spans="1:16" ht="15" customHeight="1">
      <c r="A2700" s="20">
        <f t="shared" si="344"/>
        <v>6</v>
      </c>
      <c r="B2700" s="21" t="str">
        <f t="shared" si="345"/>
        <v>知识亚点</v>
      </c>
      <c r="C2700" s="21" t="str">
        <f t="shared" si="346"/>
        <v>四大名著</v>
      </c>
      <c r="D2700" s="21" t="str">
        <f>IFERROR(IF(I2700=1,INDEX( {"chinese","english","math","physics","chemistry","biology","politics","history","geography"},MATCH(C2700,{"语文","英语","数学","物理","化学","生物","政治","历史","地理"},0)),IF(I2700=2,INDEX(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2700,{"单项选择","阅读理解","信息匹配","完形填空","短文填空","单句填空","短文改错","单句改错","句型转换","翻译短语","翻译句子","词汇/短语及固搭","完成句子","听力"},0)),"")), "")</f>
        <v/>
      </c>
      <c r="E2700" s="21" t="str">
        <f t="shared" si="347"/>
        <v>知识点</v>
      </c>
      <c r="F2700" s="21" t="str">
        <f t="shared" si="348"/>
        <v>亚</v>
      </c>
      <c r="G2700" s="21" t="str">
        <f>INDEX( {"body","discipline","area","topic","point"},MATCH(E2700,{"知识体","知识域","知识区","知识主题","知识点"},0))</f>
        <v>point</v>
      </c>
      <c r="H2700" s="21" t="str">
        <f>INDEX( {"super","just","sub","infras"},MATCH(F2700,{"超","恰","亚","次"},0))</f>
        <v>sub</v>
      </c>
      <c r="I2700" s="21">
        <f>MATCH(E2700,{"知识体","知识域","知识区","知识主题","知识点"},0)-1</f>
        <v>4</v>
      </c>
      <c r="J2700" s="21">
        <f>MATCH(F2700,{"超","恰","亚","次"},0)-1</f>
        <v>2</v>
      </c>
      <c r="K2700" s="21" t="str">
        <f t="shared" si="349"/>
        <v>历史</v>
      </c>
      <c r="L2700" s="26" t="s">
        <v>3434</v>
      </c>
      <c r="M2700" s="23"/>
      <c r="N2700" s="23"/>
      <c r="O2700" s="24" t="str">
        <f t="shared" si="343"/>
        <v xml:space="preserve">
  - 
    name:  四大名著
    title:  四大名著
    description: 
    koLyro: point
    koLyri:  sub
    son: </v>
      </c>
      <c r="P2700" s="27" t="str">
        <f t="shared" si="350"/>
        <v xml:space="preserve">
              - 
                name:  四大名著
                title:  四大名著
                description: 
                koLyro: point
                koLyri:  sub
                son: </v>
      </c>
    </row>
    <row r="2701" spans="1:16" ht="15" customHeight="1">
      <c r="A2701" s="20">
        <f t="shared" si="344"/>
        <v>4</v>
      </c>
      <c r="B2701" s="21" t="str">
        <f t="shared" si="345"/>
        <v>知识主题</v>
      </c>
      <c r="C2701" s="21" t="str">
        <f t="shared" si="346"/>
        <v>11 中国的古代艺术</v>
      </c>
      <c r="D2701" s="21" t="str">
        <f>IFERROR(IF(I2701=1,INDEX( {"chinese","english","math","physics","chemistry","biology","politics","history","geography"},MATCH(C2701,{"语文","英语","数学","物理","化学","生物","政治","历史","地理"},0)),IF(I2701=2,INDEX(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2701,{"单项选择","阅读理解","信息匹配","完形填空","短文填空","单句填空","短文改错","单句改错","句型转换","翻译短语","翻译句子","词汇/短语及固搭","完成句子","听力"},0)),"")), "")</f>
        <v/>
      </c>
      <c r="E2701" s="21" t="str">
        <f t="shared" si="347"/>
        <v>知识主题</v>
      </c>
      <c r="F2701" s="21" t="str">
        <f t="shared" si="348"/>
        <v>恰</v>
      </c>
      <c r="G2701" s="21" t="str">
        <f>INDEX( {"body","discipline","area","topic","point"},MATCH(E2701,{"知识体","知识域","知识区","知识主题","知识点"},0))</f>
        <v>topic</v>
      </c>
      <c r="H2701" s="21" t="str">
        <f>INDEX( {"super","just","sub","infras"},MATCH(F2701,{"超","恰","亚","次"},0))</f>
        <v>just</v>
      </c>
      <c r="I2701" s="21">
        <f>MATCH(E2701,{"知识体","知识域","知识区","知识主题","知识点"},0)-1</f>
        <v>3</v>
      </c>
      <c r="J2701" s="21">
        <f>MATCH(F2701,{"超","恰","亚","次"},0)-1</f>
        <v>1</v>
      </c>
      <c r="K2701" s="21" t="str">
        <f t="shared" si="349"/>
        <v>历史</v>
      </c>
      <c r="L2701" s="26" t="s">
        <v>3435</v>
      </c>
      <c r="M2701" s="23"/>
      <c r="N2701" s="23"/>
      <c r="O2701" s="24" t="str">
        <f t="shared" si="343"/>
        <v xml:space="preserve">
  - 
    name:  11 中国的古代艺术
    title:  11 中国的古代艺术
    description: 
    koLyro: topic
    koLyri:  just
    son: </v>
      </c>
      <c r="P2701" s="27" t="str">
        <f t="shared" si="350"/>
        <v xml:space="preserve">
          - 
            name:  11 中国的古代艺术
            title:  11 中国的古代艺术
            description: 
            koLyro: topic
            koLyri:  just
            son: </v>
      </c>
    </row>
    <row r="2702" spans="1:16" ht="15" customHeight="1">
      <c r="A2702" s="20">
        <f t="shared" si="344"/>
        <v>5</v>
      </c>
      <c r="B2702" s="21" t="str">
        <f t="shared" si="345"/>
        <v>知识点</v>
      </c>
      <c r="C2702" s="21" t="str">
        <f t="shared" si="346"/>
        <v>汉字的发展历程</v>
      </c>
      <c r="D2702" s="21" t="str">
        <f>IFERROR(IF(I2702=1,INDEX( {"chinese","english","math","physics","chemistry","biology","politics","history","geography"},MATCH(C2702,{"语文","英语","数学","物理","化学","生物","政治","历史","地理"},0)),IF(I2702=2,INDEX(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2702,{"单项选择","阅读理解","信息匹配","完形填空","短文填空","单句填空","短文改错","单句改错","句型转换","翻译短语","翻译句子","词汇/短语及固搭","完成句子","听力"},0)),"")), "")</f>
        <v/>
      </c>
      <c r="E2702" s="21" t="str">
        <f t="shared" si="347"/>
        <v>知识点</v>
      </c>
      <c r="F2702" s="21" t="str">
        <f t="shared" si="348"/>
        <v>恰</v>
      </c>
      <c r="G2702" s="21" t="str">
        <f>INDEX( {"body","discipline","area","topic","point"},MATCH(E2702,{"知识体","知识域","知识区","知识主题","知识点"},0))</f>
        <v>point</v>
      </c>
      <c r="H2702" s="21" t="str">
        <f>INDEX( {"super","just","sub","infras"},MATCH(F2702,{"超","恰","亚","次"},0))</f>
        <v>just</v>
      </c>
      <c r="I2702" s="21">
        <f>MATCH(E2702,{"知识体","知识域","知识区","知识主题","知识点"},0)-1</f>
        <v>4</v>
      </c>
      <c r="J2702" s="21">
        <f>MATCH(F2702,{"超","恰","亚","次"},0)-1</f>
        <v>1</v>
      </c>
      <c r="K2702" s="21" t="str">
        <f t="shared" si="349"/>
        <v>历史</v>
      </c>
      <c r="L2702" s="26" t="s">
        <v>3436</v>
      </c>
      <c r="M2702" s="23"/>
      <c r="N2702" s="23"/>
      <c r="O2702" s="24" t="str">
        <f t="shared" si="343"/>
        <v xml:space="preserve">
  - 
    name:  汉字的发展历程
    title:  汉字的发展历程
    description: 
    koLyro: point
    koLyri:  just
    son: </v>
      </c>
      <c r="P2702" s="27" t="str">
        <f t="shared" si="350"/>
        <v xml:space="preserve">
            - 
              name:  汉字的发展历程
              title:  汉字的发展历程
              description: 
              koLyro: point
              koLyri:  just
              son: </v>
      </c>
    </row>
    <row r="2703" spans="1:16" ht="15" customHeight="1">
      <c r="A2703" s="20">
        <f t="shared" si="344"/>
        <v>5</v>
      </c>
      <c r="B2703" s="21" t="str">
        <f t="shared" si="345"/>
        <v>知识点</v>
      </c>
      <c r="C2703" s="21" t="str">
        <f t="shared" si="346"/>
        <v>书法艺术的发展</v>
      </c>
      <c r="D2703" s="21" t="str">
        <f>IFERROR(IF(I2703=1,INDEX( {"chinese","english","math","physics","chemistry","biology","politics","history","geography"},MATCH(C2703,{"语文","英语","数学","物理","化学","生物","政治","历史","地理"},0)),IF(I2703=2,INDEX(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2703,{"单项选择","阅读理解","信息匹配","完形填空","短文填空","单句填空","短文改错","单句改错","句型转换","翻译短语","翻译句子","词汇/短语及固搭","完成句子","听力"},0)),"")), "")</f>
        <v/>
      </c>
      <c r="E2703" s="21" t="str">
        <f t="shared" si="347"/>
        <v>知识点</v>
      </c>
      <c r="F2703" s="21" t="str">
        <f t="shared" si="348"/>
        <v>恰</v>
      </c>
      <c r="G2703" s="21" t="str">
        <f>INDEX( {"body","discipline","area","topic","point"},MATCH(E2703,{"知识体","知识域","知识区","知识主题","知识点"},0))</f>
        <v>point</v>
      </c>
      <c r="H2703" s="21" t="str">
        <f>INDEX( {"super","just","sub","infras"},MATCH(F2703,{"超","恰","亚","次"},0))</f>
        <v>just</v>
      </c>
      <c r="I2703" s="21">
        <f>MATCH(E2703,{"知识体","知识域","知识区","知识主题","知识点"},0)-1</f>
        <v>4</v>
      </c>
      <c r="J2703" s="21">
        <f>MATCH(F2703,{"超","恰","亚","次"},0)-1</f>
        <v>1</v>
      </c>
      <c r="K2703" s="21" t="str">
        <f t="shared" si="349"/>
        <v>历史</v>
      </c>
      <c r="L2703" s="26" t="s">
        <v>3437</v>
      </c>
      <c r="M2703" s="23"/>
      <c r="N2703" s="23"/>
      <c r="O2703" s="24" t="str">
        <f t="shared" si="343"/>
        <v xml:space="preserve">
  - 
    name:  书法艺术的发展
    title:  书法艺术的发展
    description: 
    koLyro: point
    koLyri:  just
    son: </v>
      </c>
      <c r="P2703" s="27" t="str">
        <f t="shared" si="350"/>
        <v xml:space="preserve">
            - 
              name:  书法艺术的发展
              title:  书法艺术的发展
              description: 
              koLyro: point
              koLyri:  just
              son: </v>
      </c>
    </row>
    <row r="2704" spans="1:16" ht="15" customHeight="1">
      <c r="A2704" s="20">
        <f t="shared" si="344"/>
        <v>5</v>
      </c>
      <c r="B2704" s="21" t="str">
        <f t="shared" si="345"/>
        <v>知识点</v>
      </c>
      <c r="C2704" s="21" t="str">
        <f t="shared" si="346"/>
        <v>中国绘画艺术的发展</v>
      </c>
      <c r="D2704" s="21" t="str">
        <f>IFERROR(IF(I2704=1,INDEX( {"chinese","english","math","physics","chemistry","biology","politics","history","geography"},MATCH(C2704,{"语文","英语","数学","物理","化学","生物","政治","历史","地理"},0)),IF(I2704=2,INDEX(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2704,{"单项选择","阅读理解","信息匹配","完形填空","短文填空","单句填空","短文改错","单句改错","句型转换","翻译短语","翻译句子","词汇/短语及固搭","完成句子","听力"},0)),"")), "")</f>
        <v/>
      </c>
      <c r="E2704" s="21" t="str">
        <f t="shared" si="347"/>
        <v>知识点</v>
      </c>
      <c r="F2704" s="21" t="str">
        <f t="shared" si="348"/>
        <v>恰</v>
      </c>
      <c r="G2704" s="21" t="str">
        <f>INDEX( {"body","discipline","area","topic","point"},MATCH(E2704,{"知识体","知识域","知识区","知识主题","知识点"},0))</f>
        <v>point</v>
      </c>
      <c r="H2704" s="21" t="str">
        <f>INDEX( {"super","just","sub","infras"},MATCH(F2704,{"超","恰","亚","次"},0))</f>
        <v>just</v>
      </c>
      <c r="I2704" s="21">
        <f>MATCH(E2704,{"知识体","知识域","知识区","知识主题","知识点"},0)-1</f>
        <v>4</v>
      </c>
      <c r="J2704" s="21">
        <f>MATCH(F2704,{"超","恰","亚","次"},0)-1</f>
        <v>1</v>
      </c>
      <c r="K2704" s="21" t="str">
        <f t="shared" si="349"/>
        <v>历史</v>
      </c>
      <c r="L2704" s="26" t="s">
        <v>3438</v>
      </c>
      <c r="M2704" s="23"/>
      <c r="N2704" s="23"/>
      <c r="O2704" s="24" t="str">
        <f t="shared" si="343"/>
        <v xml:space="preserve">
  - 
    name:  中国绘画艺术的发展
    title:  中国绘画艺术的发展
    description: 
    koLyro: point
    koLyri:  just
    son: </v>
      </c>
      <c r="P2704" s="27" t="str">
        <f t="shared" si="350"/>
        <v xml:space="preserve">
            - 
              name:  中国绘画艺术的发展
              title:  中国绘画艺术的发展
              description: 
              koLyro: point
              koLyri:  just
              son: </v>
      </c>
    </row>
    <row r="2705" spans="1:16" ht="15" customHeight="1">
      <c r="A2705" s="20">
        <f t="shared" si="344"/>
        <v>5</v>
      </c>
      <c r="B2705" s="21" t="str">
        <f t="shared" si="345"/>
        <v>知识点</v>
      </c>
      <c r="C2705" s="21" t="str">
        <f t="shared" si="346"/>
        <v>京剧的出现</v>
      </c>
      <c r="D2705" s="21" t="str">
        <f>IFERROR(IF(I2705=1,INDEX( {"chinese","english","math","physics","chemistry","biology","politics","history","geography"},MATCH(C2705,{"语文","英语","数学","物理","化学","生物","政治","历史","地理"},0)),IF(I2705=2,INDEX(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2705,{"单项选择","阅读理解","信息匹配","完形填空","短文填空","单句填空","短文改错","单句改错","句型转换","翻译短语","翻译句子","词汇/短语及固搭","完成句子","听力"},0)),"")), "")</f>
        <v/>
      </c>
      <c r="E2705" s="21" t="str">
        <f t="shared" si="347"/>
        <v>知识点</v>
      </c>
      <c r="F2705" s="21" t="str">
        <f t="shared" si="348"/>
        <v>恰</v>
      </c>
      <c r="G2705" s="21" t="str">
        <f>INDEX( {"body","discipline","area","topic","point"},MATCH(E2705,{"知识体","知识域","知识区","知识主题","知识点"},0))</f>
        <v>point</v>
      </c>
      <c r="H2705" s="21" t="str">
        <f>INDEX( {"super","just","sub","infras"},MATCH(F2705,{"超","恰","亚","次"},0))</f>
        <v>just</v>
      </c>
      <c r="I2705" s="21">
        <f>MATCH(E2705,{"知识体","知识域","知识区","知识主题","知识点"},0)-1</f>
        <v>4</v>
      </c>
      <c r="J2705" s="21">
        <f>MATCH(F2705,{"超","恰","亚","次"},0)-1</f>
        <v>1</v>
      </c>
      <c r="K2705" s="21" t="str">
        <f t="shared" si="349"/>
        <v>历史</v>
      </c>
      <c r="L2705" s="26" t="s">
        <v>3439</v>
      </c>
      <c r="M2705" s="23"/>
      <c r="N2705" s="23"/>
      <c r="O2705" s="24" t="str">
        <f t="shared" si="343"/>
        <v xml:space="preserve">
  - 
    name:  京剧的出现
    title:  京剧的出现
    description: 
    koLyro: point
    koLyri:  just
    son: </v>
      </c>
      <c r="P2705" s="27" t="str">
        <f t="shared" si="350"/>
        <v xml:space="preserve">
            - 
              name:  京剧的出现
              title:  京剧的出现
              description: 
              koLyro: point
              koLyri:  just
              son: </v>
      </c>
    </row>
    <row r="2706" spans="1:16" ht="15" customHeight="1">
      <c r="A2706" s="20">
        <f t="shared" si="344"/>
        <v>3</v>
      </c>
      <c r="B2706" s="21" t="str">
        <f t="shared" si="345"/>
        <v>知识超主题</v>
      </c>
      <c r="C2706" s="21" t="str">
        <f t="shared" si="346"/>
        <v>四 近代以来世界的科学发展历程</v>
      </c>
      <c r="D2706" s="21" t="str">
        <f>IFERROR(IF(I2706=1,INDEX( {"chinese","english","math","physics","chemistry","biology","politics","history","geography"},MATCH(C2706,{"语文","英语","数学","物理","化学","生物","政治","历史","地理"},0)),IF(I2706=2,INDEX(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2706,{"单项选择","阅读理解","信息匹配","完形填空","短文填空","单句填空","短文改错","单句改错","句型转换","翻译短语","翻译句子","词汇/短语及固搭","完成句子","听力"},0)),"")), "")</f>
        <v/>
      </c>
      <c r="E2706" s="21" t="str">
        <f t="shared" si="347"/>
        <v>知识主题</v>
      </c>
      <c r="F2706" s="21" t="str">
        <f t="shared" si="348"/>
        <v>超</v>
      </c>
      <c r="G2706" s="21" t="str">
        <f>INDEX( {"body","discipline","area","topic","point"},MATCH(E2706,{"知识体","知识域","知识区","知识主题","知识点"},0))</f>
        <v>topic</v>
      </c>
      <c r="H2706" s="21" t="str">
        <f>INDEX( {"super","just","sub","infras"},MATCH(F2706,{"超","恰","亚","次"},0))</f>
        <v>super</v>
      </c>
      <c r="I2706" s="21">
        <f>MATCH(E2706,{"知识体","知识域","知识区","知识主题","知识点"},0)-1</f>
        <v>3</v>
      </c>
      <c r="J2706" s="21">
        <f>MATCH(F2706,{"超","恰","亚","次"},0)-1</f>
        <v>0</v>
      </c>
      <c r="K2706" s="21" t="str">
        <f t="shared" si="349"/>
        <v>历史</v>
      </c>
      <c r="L2706" s="26" t="s">
        <v>5386</v>
      </c>
      <c r="M2706" s="23"/>
      <c r="N2706" s="23"/>
      <c r="O2706" s="24" t="str">
        <f t="shared" si="343"/>
        <v xml:space="preserve">
  - 
    name:  四 近代以来世界的科学发展历程
    title:  四 近代以来世界的科学发展历程
    description: 
    koLyro: topic
    koLyri:  super
    son: </v>
      </c>
      <c r="P2706" s="27" t="str">
        <f t="shared" si="350"/>
        <v xml:space="preserve">
        - 
          name:  四 近代以来世界的科学发展历程
          title:  四 近代以来世界的科学发展历程
          description: 
          koLyro: topic
          koLyri:  super
          son: </v>
      </c>
    </row>
    <row r="2707" spans="1:16" ht="15" customHeight="1">
      <c r="A2707" s="20">
        <f t="shared" si="344"/>
        <v>4</v>
      </c>
      <c r="B2707" s="21" t="str">
        <f t="shared" si="345"/>
        <v>知识主题</v>
      </c>
      <c r="C2707" s="21" t="str">
        <f t="shared" si="346"/>
        <v>12 物理学的重大进展</v>
      </c>
      <c r="D2707" s="21" t="str">
        <f>IFERROR(IF(I2707=1,INDEX( {"chinese","english","math","physics","chemistry","biology","politics","history","geography"},MATCH(C2707,{"语文","英语","数学","物理","化学","生物","政治","历史","地理"},0)),IF(I2707=2,INDEX(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2707,{"单项选择","阅读理解","信息匹配","完形填空","短文填空","单句填空","短文改错","单句改错","句型转换","翻译短语","翻译句子","词汇/短语及固搭","完成句子","听力"},0)),"")), "")</f>
        <v/>
      </c>
      <c r="E2707" s="21" t="str">
        <f t="shared" si="347"/>
        <v>知识主题</v>
      </c>
      <c r="F2707" s="21" t="str">
        <f t="shared" si="348"/>
        <v>恰</v>
      </c>
      <c r="G2707" s="21" t="str">
        <f>INDEX( {"body","discipline","area","topic","point"},MATCH(E2707,{"知识体","知识域","知识区","知识主题","知识点"},0))</f>
        <v>topic</v>
      </c>
      <c r="H2707" s="21" t="str">
        <f>INDEX( {"super","just","sub","infras"},MATCH(F2707,{"超","恰","亚","次"},0))</f>
        <v>just</v>
      </c>
      <c r="I2707" s="21">
        <f>MATCH(E2707,{"知识体","知识域","知识区","知识主题","知识点"},0)-1</f>
        <v>3</v>
      </c>
      <c r="J2707" s="21">
        <f>MATCH(F2707,{"超","恰","亚","次"},0)-1</f>
        <v>1</v>
      </c>
      <c r="K2707" s="21" t="str">
        <f t="shared" si="349"/>
        <v>历史</v>
      </c>
      <c r="L2707" s="26" t="s">
        <v>3440</v>
      </c>
      <c r="M2707" s="23"/>
      <c r="N2707" s="23"/>
      <c r="O2707" s="24" t="str">
        <f t="shared" si="343"/>
        <v xml:space="preserve">
  - 
    name:  12 物理学的重大进展
    title:  12 物理学的重大进展
    description: 
    koLyro: topic
    koLyri:  just
    son: </v>
      </c>
      <c r="P2707" s="27" t="str">
        <f t="shared" si="350"/>
        <v xml:space="preserve">
          - 
            name:  12 物理学的重大进展
            title:  12 物理学的重大进展
            description: 
            koLyro: topic
            koLyri:  just
            son: </v>
      </c>
    </row>
    <row r="2708" spans="1:16" ht="15" customHeight="1">
      <c r="A2708" s="20">
        <f t="shared" si="344"/>
        <v>5</v>
      </c>
      <c r="B2708" s="21" t="str">
        <f t="shared" si="345"/>
        <v>知识点</v>
      </c>
      <c r="C2708" s="21" t="str">
        <f t="shared" si="346"/>
        <v>经典力学</v>
      </c>
      <c r="D2708" s="21" t="str">
        <f>IFERROR(IF(I2708=1,INDEX( {"chinese","english","math","physics","chemistry","biology","politics","history","geography"},MATCH(C2708,{"语文","英语","数学","物理","化学","生物","政治","历史","地理"},0)),IF(I2708=2,INDEX(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2708,{"单项选择","阅读理解","信息匹配","完形填空","短文填空","单句填空","短文改错","单句改错","句型转换","翻译短语","翻译句子","词汇/短语及固搭","完成句子","听力"},0)),"")), "")</f>
        <v/>
      </c>
      <c r="E2708" s="21" t="str">
        <f t="shared" si="347"/>
        <v>知识点</v>
      </c>
      <c r="F2708" s="21" t="str">
        <f t="shared" si="348"/>
        <v>恰</v>
      </c>
      <c r="G2708" s="21" t="str">
        <f>INDEX( {"body","discipline","area","topic","point"},MATCH(E2708,{"知识体","知识域","知识区","知识主题","知识点"},0))</f>
        <v>point</v>
      </c>
      <c r="H2708" s="21" t="str">
        <f>INDEX( {"super","just","sub","infras"},MATCH(F2708,{"超","恰","亚","次"},0))</f>
        <v>just</v>
      </c>
      <c r="I2708" s="21">
        <f>MATCH(E2708,{"知识体","知识域","知识区","知识主题","知识点"},0)-1</f>
        <v>4</v>
      </c>
      <c r="J2708" s="21">
        <f>MATCH(F2708,{"超","恰","亚","次"},0)-1</f>
        <v>1</v>
      </c>
      <c r="K2708" s="21" t="str">
        <f t="shared" si="349"/>
        <v>历史</v>
      </c>
      <c r="L2708" s="26" t="s">
        <v>3441</v>
      </c>
      <c r="M2708" s="23"/>
      <c r="N2708" s="23"/>
      <c r="O2708" s="24" t="str">
        <f t="shared" si="343"/>
        <v xml:space="preserve">
  - 
    name:  经典力学
    title:  经典力学
    description: 
    koLyro: point
    koLyri:  just
    son: </v>
      </c>
      <c r="P2708" s="27" t="str">
        <f t="shared" si="350"/>
        <v xml:space="preserve">
            - 
              name:  经典力学
              title:  经典力学
              description: 
              koLyro: point
              koLyri:  just
              son: </v>
      </c>
    </row>
    <row r="2709" spans="1:16" ht="15" customHeight="1">
      <c r="A2709" s="20">
        <f t="shared" si="344"/>
        <v>5</v>
      </c>
      <c r="B2709" s="21" t="str">
        <f t="shared" si="345"/>
        <v>知识点</v>
      </c>
      <c r="C2709" s="21" t="str">
        <f t="shared" si="346"/>
        <v>相对论</v>
      </c>
      <c r="D2709" s="21" t="str">
        <f>IFERROR(IF(I2709=1,INDEX( {"chinese","english","math","physics","chemistry","biology","politics","history","geography"},MATCH(C2709,{"语文","英语","数学","物理","化学","生物","政治","历史","地理"},0)),IF(I2709=2,INDEX(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2709,{"单项选择","阅读理解","信息匹配","完形填空","短文填空","单句填空","短文改错","单句改错","句型转换","翻译短语","翻译句子","词汇/短语及固搭","完成句子","听力"},0)),"")), "")</f>
        <v/>
      </c>
      <c r="E2709" s="21" t="str">
        <f t="shared" si="347"/>
        <v>知识点</v>
      </c>
      <c r="F2709" s="21" t="str">
        <f t="shared" si="348"/>
        <v>恰</v>
      </c>
      <c r="G2709" s="21" t="str">
        <f>INDEX( {"body","discipline","area","topic","point"},MATCH(E2709,{"知识体","知识域","知识区","知识主题","知识点"},0))</f>
        <v>point</v>
      </c>
      <c r="H2709" s="21" t="str">
        <f>INDEX( {"super","just","sub","infras"},MATCH(F2709,{"超","恰","亚","次"},0))</f>
        <v>just</v>
      </c>
      <c r="I2709" s="21">
        <f>MATCH(E2709,{"知识体","知识域","知识区","知识主题","知识点"},0)-1</f>
        <v>4</v>
      </c>
      <c r="J2709" s="21">
        <f>MATCH(F2709,{"超","恰","亚","次"},0)-1</f>
        <v>1</v>
      </c>
      <c r="K2709" s="21" t="str">
        <f t="shared" si="349"/>
        <v>历史</v>
      </c>
      <c r="L2709" s="26" t="s">
        <v>3442</v>
      </c>
      <c r="M2709" s="23"/>
      <c r="N2709" s="23"/>
      <c r="O2709" s="24" t="str">
        <f t="shared" si="343"/>
        <v xml:space="preserve">
  - 
    name:  相对论
    title:  相对论
    description: 
    koLyro: point
    koLyri:  just
    son: </v>
      </c>
      <c r="P2709" s="27" t="str">
        <f t="shared" si="350"/>
        <v xml:space="preserve">
            - 
              name:  相对论
              title:  相对论
              description: 
              koLyro: point
              koLyri:  just
              son: </v>
      </c>
    </row>
    <row r="2710" spans="1:16" ht="15" customHeight="1">
      <c r="A2710" s="20">
        <f t="shared" si="344"/>
        <v>6</v>
      </c>
      <c r="B2710" s="21" t="str">
        <f t="shared" si="345"/>
        <v>知识亚点</v>
      </c>
      <c r="C2710" s="21" t="str">
        <f t="shared" si="346"/>
        <v>爱因斯坦</v>
      </c>
      <c r="D2710" s="21" t="str">
        <f>IFERROR(IF(I2710=1,INDEX( {"chinese","english","math","physics","chemistry","biology","politics","history","geography"},MATCH(C2710,{"语文","英语","数学","物理","化学","生物","政治","历史","地理"},0)),IF(I2710=2,INDEX(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2710,{"单项选择","阅读理解","信息匹配","完形填空","短文填空","单句填空","短文改错","单句改错","句型转换","翻译短语","翻译句子","词汇/短语及固搭","完成句子","听力"},0)),"")), "")</f>
        <v/>
      </c>
      <c r="E2710" s="21" t="str">
        <f t="shared" si="347"/>
        <v>知识点</v>
      </c>
      <c r="F2710" s="21" t="str">
        <f t="shared" si="348"/>
        <v>亚</v>
      </c>
      <c r="G2710" s="21" t="str">
        <f>INDEX( {"body","discipline","area","topic","point"},MATCH(E2710,{"知识体","知识域","知识区","知识主题","知识点"},0))</f>
        <v>point</v>
      </c>
      <c r="H2710" s="21" t="str">
        <f>INDEX( {"super","just","sub","infras"},MATCH(F2710,{"超","恰","亚","次"},0))</f>
        <v>sub</v>
      </c>
      <c r="I2710" s="21">
        <f>MATCH(E2710,{"知识体","知识域","知识区","知识主题","知识点"},0)-1</f>
        <v>4</v>
      </c>
      <c r="J2710" s="21">
        <f>MATCH(F2710,{"超","恰","亚","次"},0)-1</f>
        <v>2</v>
      </c>
      <c r="K2710" s="21" t="str">
        <f t="shared" si="349"/>
        <v>历史</v>
      </c>
      <c r="L2710" s="26" t="s">
        <v>3443</v>
      </c>
      <c r="M2710" s="23"/>
      <c r="N2710" s="23"/>
      <c r="O2710" s="24" t="str">
        <f t="shared" si="343"/>
        <v xml:space="preserve">
  - 
    name:  爱因斯坦
    title:  爱因斯坦
    description: 
    koLyro: point
    koLyri:  sub
    son: </v>
      </c>
      <c r="P2710" s="27" t="str">
        <f t="shared" si="350"/>
        <v xml:space="preserve">
              - 
                name:  爱因斯坦
                title:  爱因斯坦
                description: 
                koLyro: point
                koLyri:  sub
                son: </v>
      </c>
    </row>
    <row r="2711" spans="1:16" ht="15" customHeight="1">
      <c r="A2711" s="20">
        <f t="shared" si="344"/>
        <v>5</v>
      </c>
      <c r="B2711" s="21" t="str">
        <f t="shared" si="345"/>
        <v>知识点</v>
      </c>
      <c r="C2711" s="21" t="str">
        <f t="shared" si="346"/>
        <v>量子论</v>
      </c>
      <c r="D2711" s="21" t="str">
        <f>IFERROR(IF(I2711=1,INDEX( {"chinese","english","math","physics","chemistry","biology","politics","history","geography"},MATCH(C2711,{"语文","英语","数学","物理","化学","生物","政治","历史","地理"},0)),IF(I2711=2,INDEX(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2711,{"单项选择","阅读理解","信息匹配","完形填空","短文填空","单句填空","短文改错","单句改错","句型转换","翻译短语","翻译句子","词汇/短语及固搭","完成句子","听力"},0)),"")), "")</f>
        <v/>
      </c>
      <c r="E2711" s="21" t="str">
        <f t="shared" si="347"/>
        <v>知识点</v>
      </c>
      <c r="F2711" s="21" t="str">
        <f t="shared" si="348"/>
        <v>恰</v>
      </c>
      <c r="G2711" s="21" t="str">
        <f>INDEX( {"body","discipline","area","topic","point"},MATCH(E2711,{"知识体","知识域","知识区","知识主题","知识点"},0))</f>
        <v>point</v>
      </c>
      <c r="H2711" s="21" t="str">
        <f>INDEX( {"super","just","sub","infras"},MATCH(F2711,{"超","恰","亚","次"},0))</f>
        <v>just</v>
      </c>
      <c r="I2711" s="21">
        <f>MATCH(E2711,{"知识体","知识域","知识区","知识主题","知识点"},0)-1</f>
        <v>4</v>
      </c>
      <c r="J2711" s="21">
        <f>MATCH(F2711,{"超","恰","亚","次"},0)-1</f>
        <v>1</v>
      </c>
      <c r="K2711" s="21" t="str">
        <f t="shared" si="349"/>
        <v>历史</v>
      </c>
      <c r="L2711" s="26" t="s">
        <v>3444</v>
      </c>
      <c r="M2711" s="23"/>
      <c r="N2711" s="23"/>
      <c r="O2711" s="24" t="str">
        <f t="shared" si="343"/>
        <v xml:space="preserve">
  - 
    name:  量子论
    title:  量子论
    description: 
    koLyro: point
    koLyri:  just
    son: </v>
      </c>
      <c r="P2711" s="27" t="str">
        <f t="shared" si="350"/>
        <v xml:space="preserve">
            - 
              name:  量子论
              title:  量子论
              description: 
              koLyro: point
              koLyri:  just
              son: </v>
      </c>
    </row>
    <row r="2712" spans="1:16" ht="15" customHeight="1">
      <c r="A2712" s="20">
        <f t="shared" si="344"/>
        <v>6</v>
      </c>
      <c r="B2712" s="21" t="str">
        <f t="shared" si="345"/>
        <v>知识亚点</v>
      </c>
      <c r="C2712" s="21" t="str">
        <f t="shared" si="346"/>
        <v>普朗克</v>
      </c>
      <c r="D2712" s="21" t="str">
        <f>IFERROR(IF(I2712=1,INDEX( {"chinese","english","math","physics","chemistry","biology","politics","history","geography"},MATCH(C2712,{"语文","英语","数学","物理","化学","生物","政治","历史","地理"},0)),IF(I2712=2,INDEX(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2712,{"单项选择","阅读理解","信息匹配","完形填空","短文填空","单句填空","短文改错","单句改错","句型转换","翻译短语","翻译句子","词汇/短语及固搭","完成句子","听力"},0)),"")), "")</f>
        <v/>
      </c>
      <c r="E2712" s="21" t="str">
        <f t="shared" si="347"/>
        <v>知识点</v>
      </c>
      <c r="F2712" s="21" t="str">
        <f t="shared" si="348"/>
        <v>亚</v>
      </c>
      <c r="G2712" s="21" t="str">
        <f>INDEX( {"body","discipline","area","topic","point"},MATCH(E2712,{"知识体","知识域","知识区","知识主题","知识点"},0))</f>
        <v>point</v>
      </c>
      <c r="H2712" s="21" t="str">
        <f>INDEX( {"super","just","sub","infras"},MATCH(F2712,{"超","恰","亚","次"},0))</f>
        <v>sub</v>
      </c>
      <c r="I2712" s="21">
        <f>MATCH(E2712,{"知识体","知识域","知识区","知识主题","知识点"},0)-1</f>
        <v>4</v>
      </c>
      <c r="J2712" s="21">
        <f>MATCH(F2712,{"超","恰","亚","次"},0)-1</f>
        <v>2</v>
      </c>
      <c r="K2712" s="21" t="str">
        <f t="shared" si="349"/>
        <v>历史</v>
      </c>
      <c r="L2712" s="26" t="s">
        <v>3445</v>
      </c>
      <c r="M2712" s="23"/>
      <c r="N2712" s="23"/>
      <c r="O2712" s="24" t="str">
        <f t="shared" si="343"/>
        <v xml:space="preserve">
  - 
    name:  普朗克
    title:  普朗克
    description: 
    koLyro: point
    koLyri:  sub
    son: </v>
      </c>
      <c r="P2712" s="27" t="str">
        <f t="shared" si="350"/>
        <v xml:space="preserve">
              - 
                name:  普朗克
                title:  普朗克
                description: 
                koLyro: point
                koLyri:  sub
                son: </v>
      </c>
    </row>
    <row r="2713" spans="1:16" ht="15" customHeight="1">
      <c r="A2713" s="20">
        <f t="shared" si="344"/>
        <v>5</v>
      </c>
      <c r="B2713" s="21" t="str">
        <f t="shared" si="345"/>
        <v>知识点</v>
      </c>
      <c r="C2713" s="21" t="str">
        <f t="shared" si="346"/>
        <v>近代物理学的发展</v>
      </c>
      <c r="D2713" s="21" t="str">
        <f>IFERROR(IF(I2713=1,INDEX( {"chinese","english","math","physics","chemistry","biology","politics","history","geography"},MATCH(C2713,{"语文","英语","数学","物理","化学","生物","政治","历史","地理"},0)),IF(I2713=2,INDEX(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2713,{"单项选择","阅读理解","信息匹配","完形填空","短文填空","单句填空","短文改错","单句改错","句型转换","翻译短语","翻译句子","词汇/短语及固搭","完成句子","听力"},0)),"")), "")</f>
        <v/>
      </c>
      <c r="E2713" s="21" t="str">
        <f t="shared" si="347"/>
        <v>知识点</v>
      </c>
      <c r="F2713" s="21" t="str">
        <f t="shared" si="348"/>
        <v>恰</v>
      </c>
      <c r="G2713" s="21" t="str">
        <f>INDEX( {"body","discipline","area","topic","point"},MATCH(E2713,{"知识体","知识域","知识区","知识主题","知识点"},0))</f>
        <v>point</v>
      </c>
      <c r="H2713" s="21" t="str">
        <f>INDEX( {"super","just","sub","infras"},MATCH(F2713,{"超","恰","亚","次"},0))</f>
        <v>just</v>
      </c>
      <c r="I2713" s="21">
        <f>MATCH(E2713,{"知识体","知识域","知识区","知识主题","知识点"},0)-1</f>
        <v>4</v>
      </c>
      <c r="J2713" s="21">
        <f>MATCH(F2713,{"超","恰","亚","次"},0)-1</f>
        <v>1</v>
      </c>
      <c r="K2713" s="21" t="str">
        <f t="shared" si="349"/>
        <v>历史</v>
      </c>
      <c r="L2713" s="26" t="s">
        <v>3446</v>
      </c>
      <c r="M2713" s="23"/>
      <c r="N2713" s="23"/>
      <c r="O2713" s="24" t="str">
        <f t="shared" si="343"/>
        <v xml:space="preserve">
  - 
    name:  近代物理学的发展
    title:  近代物理学的发展
    description: 
    koLyro: point
    koLyri:  just
    son: </v>
      </c>
      <c r="P2713" s="27" t="str">
        <f t="shared" si="350"/>
        <v xml:space="preserve">
            - 
              name:  近代物理学的发展
              title:  近代物理学的发展
              description: 
              koLyro: point
              koLyri:  just
              son: </v>
      </c>
    </row>
    <row r="2714" spans="1:16" ht="15" customHeight="1">
      <c r="A2714" s="20">
        <f t="shared" si="344"/>
        <v>4</v>
      </c>
      <c r="B2714" s="21" t="str">
        <f t="shared" si="345"/>
        <v>知识主题</v>
      </c>
      <c r="C2714" s="21" t="str">
        <f t="shared" si="346"/>
        <v>13 探索生命起源之谜</v>
      </c>
      <c r="D2714" s="21" t="str">
        <f>IFERROR(IF(I2714=1,INDEX( {"chinese","english","math","physics","chemistry","biology","politics","history","geography"},MATCH(C2714,{"语文","英语","数学","物理","化学","生物","政治","历史","地理"},0)),IF(I2714=2,INDEX(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2714,{"单项选择","阅读理解","信息匹配","完形填空","短文填空","单句填空","短文改错","单句改错","句型转换","翻译短语","翻译句子","词汇/短语及固搭","完成句子","听力"},0)),"")), "")</f>
        <v/>
      </c>
      <c r="E2714" s="21" t="str">
        <f t="shared" si="347"/>
        <v>知识主题</v>
      </c>
      <c r="F2714" s="21" t="str">
        <f t="shared" si="348"/>
        <v>恰</v>
      </c>
      <c r="G2714" s="21" t="str">
        <f>INDEX( {"body","discipline","area","topic","point"},MATCH(E2714,{"知识体","知识域","知识区","知识主题","知识点"},0))</f>
        <v>topic</v>
      </c>
      <c r="H2714" s="21" t="str">
        <f>INDEX( {"super","just","sub","infras"},MATCH(F2714,{"超","恰","亚","次"},0))</f>
        <v>just</v>
      </c>
      <c r="I2714" s="21">
        <f>MATCH(E2714,{"知识体","知识域","知识区","知识主题","知识点"},0)-1</f>
        <v>3</v>
      </c>
      <c r="J2714" s="21">
        <f>MATCH(F2714,{"超","恰","亚","次"},0)-1</f>
        <v>1</v>
      </c>
      <c r="K2714" s="21" t="str">
        <f t="shared" si="349"/>
        <v>历史</v>
      </c>
      <c r="L2714" s="26" t="s">
        <v>3447</v>
      </c>
      <c r="M2714" s="23"/>
      <c r="N2714" s="23"/>
      <c r="O2714" s="24" t="str">
        <f t="shared" si="343"/>
        <v xml:space="preserve">
  - 
    name:  13 探索生命起源之谜
    title:  13 探索生命起源之谜
    description: 
    koLyro: topic
    koLyri:  just
    son: </v>
      </c>
      <c r="P2714" s="27" t="str">
        <f t="shared" si="350"/>
        <v xml:space="preserve">
          - 
            name:  13 探索生命起源之谜
            title:  13 探索生命起源之谜
            description: 
            koLyro: topic
            koLyri:  just
            son: </v>
      </c>
    </row>
    <row r="2715" spans="1:16" ht="15" customHeight="1">
      <c r="A2715" s="20">
        <f t="shared" si="344"/>
        <v>5</v>
      </c>
      <c r="B2715" s="21" t="str">
        <f t="shared" si="345"/>
        <v>知识点</v>
      </c>
      <c r="C2715" s="21" t="str">
        <f t="shared" si="346"/>
        <v>早期生物进化论</v>
      </c>
      <c r="D2715" s="21" t="str">
        <f>IFERROR(IF(I2715=1,INDEX( {"chinese","english","math","physics","chemistry","biology","politics","history","geography"},MATCH(C2715,{"语文","英语","数学","物理","化学","生物","政治","历史","地理"},0)),IF(I2715=2,INDEX(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2715,{"单项选择","阅读理解","信息匹配","完形填空","短文填空","单句填空","短文改错","单句改错","句型转换","翻译短语","翻译句子","词汇/短语及固搭","完成句子","听力"},0)),"")), "")</f>
        <v/>
      </c>
      <c r="E2715" s="21" t="str">
        <f t="shared" si="347"/>
        <v>知识点</v>
      </c>
      <c r="F2715" s="21" t="str">
        <f t="shared" si="348"/>
        <v>恰</v>
      </c>
      <c r="G2715" s="21" t="str">
        <f>INDEX( {"body","discipline","area","topic","point"},MATCH(E2715,{"知识体","知识域","知识区","知识主题","知识点"},0))</f>
        <v>point</v>
      </c>
      <c r="H2715" s="21" t="str">
        <f>INDEX( {"super","just","sub","infras"},MATCH(F2715,{"超","恰","亚","次"},0))</f>
        <v>just</v>
      </c>
      <c r="I2715" s="21">
        <f>MATCH(E2715,{"知识体","知识域","知识区","知识主题","知识点"},0)-1</f>
        <v>4</v>
      </c>
      <c r="J2715" s="21">
        <f>MATCH(F2715,{"超","恰","亚","次"},0)-1</f>
        <v>1</v>
      </c>
      <c r="K2715" s="21" t="str">
        <f t="shared" si="349"/>
        <v>历史</v>
      </c>
      <c r="L2715" s="26" t="s">
        <v>3448</v>
      </c>
      <c r="M2715" s="23"/>
      <c r="N2715" s="23"/>
      <c r="O2715" s="24" t="str">
        <f t="shared" si="343"/>
        <v xml:space="preserve">
  - 
    name:  早期生物进化论
    title:  早期生物进化论
    description: 
    koLyro: point
    koLyri:  just
    son: </v>
      </c>
      <c r="P2715" s="27" t="str">
        <f t="shared" si="350"/>
        <v xml:space="preserve">
            - 
              name:  早期生物进化论
              title:  早期生物进化论
              description: 
              koLyro: point
              koLyri:  just
              son: </v>
      </c>
    </row>
    <row r="2716" spans="1:16" ht="15" customHeight="1">
      <c r="A2716" s="20">
        <f t="shared" si="344"/>
        <v>6</v>
      </c>
      <c r="B2716" s="21" t="str">
        <f t="shared" si="345"/>
        <v>知识亚点</v>
      </c>
      <c r="C2716" s="21" t="str">
        <f t="shared" si="346"/>
        <v>拉马克</v>
      </c>
      <c r="D2716" s="21" t="str">
        <f>IFERROR(IF(I2716=1,INDEX( {"chinese","english","math","physics","chemistry","biology","politics","history","geography"},MATCH(C2716,{"语文","英语","数学","物理","化学","生物","政治","历史","地理"},0)),IF(I2716=2,INDEX(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2716,{"单项选择","阅读理解","信息匹配","完形填空","短文填空","单句填空","短文改错","单句改错","句型转换","翻译短语","翻译句子","词汇/短语及固搭","完成句子","听力"},0)),"")), "")</f>
        <v/>
      </c>
      <c r="E2716" s="21" t="str">
        <f t="shared" si="347"/>
        <v>知识点</v>
      </c>
      <c r="F2716" s="21" t="str">
        <f t="shared" si="348"/>
        <v>亚</v>
      </c>
      <c r="G2716" s="21" t="str">
        <f>INDEX( {"body","discipline","area","topic","point"},MATCH(E2716,{"知识体","知识域","知识区","知识主题","知识点"},0))</f>
        <v>point</v>
      </c>
      <c r="H2716" s="21" t="str">
        <f>INDEX( {"super","just","sub","infras"},MATCH(F2716,{"超","恰","亚","次"},0))</f>
        <v>sub</v>
      </c>
      <c r="I2716" s="21">
        <f>MATCH(E2716,{"知识体","知识域","知识区","知识主题","知识点"},0)-1</f>
        <v>4</v>
      </c>
      <c r="J2716" s="21">
        <f>MATCH(F2716,{"超","恰","亚","次"},0)-1</f>
        <v>2</v>
      </c>
      <c r="K2716" s="21" t="str">
        <f t="shared" si="349"/>
        <v>历史</v>
      </c>
      <c r="L2716" s="26" t="s">
        <v>3449</v>
      </c>
      <c r="M2716" s="23"/>
      <c r="N2716" s="23"/>
      <c r="O2716" s="24" t="str">
        <f t="shared" si="343"/>
        <v xml:space="preserve">
  - 
    name:  拉马克
    title:  拉马克
    description: 
    koLyro: point
    koLyri:  sub
    son: </v>
      </c>
      <c r="P2716" s="27" t="str">
        <f t="shared" si="350"/>
        <v xml:space="preserve">
              - 
                name:  拉马克
                title:  拉马克
                description: 
                koLyro: point
                koLyri:  sub
                son: </v>
      </c>
    </row>
    <row r="2717" spans="1:16" ht="15" customHeight="1">
      <c r="A2717" s="20">
        <f t="shared" si="344"/>
        <v>5</v>
      </c>
      <c r="B2717" s="21" t="str">
        <f t="shared" si="345"/>
        <v>知识点</v>
      </c>
      <c r="C2717" s="21" t="str">
        <f t="shared" si="346"/>
        <v>进化论</v>
      </c>
      <c r="D2717" s="21" t="str">
        <f>IFERROR(IF(I2717=1,INDEX( {"chinese","english","math","physics","chemistry","biology","politics","history","geography"},MATCH(C2717,{"语文","英语","数学","物理","化学","生物","政治","历史","地理"},0)),IF(I2717=2,INDEX(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2717,{"单项选择","阅读理解","信息匹配","完形填空","短文填空","单句填空","短文改错","单句改错","句型转换","翻译短语","翻译句子","词汇/短语及固搭","完成句子","听力"},0)),"")), "")</f>
        <v/>
      </c>
      <c r="E2717" s="21" t="str">
        <f t="shared" si="347"/>
        <v>知识点</v>
      </c>
      <c r="F2717" s="21" t="str">
        <f t="shared" si="348"/>
        <v>恰</v>
      </c>
      <c r="G2717" s="21" t="str">
        <f>INDEX( {"body","discipline","area","topic","point"},MATCH(E2717,{"知识体","知识域","知识区","知识主题","知识点"},0))</f>
        <v>point</v>
      </c>
      <c r="H2717" s="21" t="str">
        <f>INDEX( {"super","just","sub","infras"},MATCH(F2717,{"超","恰","亚","次"},0))</f>
        <v>just</v>
      </c>
      <c r="I2717" s="21">
        <f>MATCH(E2717,{"知识体","知识域","知识区","知识主题","知识点"},0)-1</f>
        <v>4</v>
      </c>
      <c r="J2717" s="21">
        <f>MATCH(F2717,{"超","恰","亚","次"},0)-1</f>
        <v>1</v>
      </c>
      <c r="K2717" s="21" t="str">
        <f t="shared" si="349"/>
        <v>历史</v>
      </c>
      <c r="L2717" s="26" t="s">
        <v>3450</v>
      </c>
      <c r="M2717" s="23"/>
      <c r="N2717" s="23"/>
      <c r="O2717" s="24" t="str">
        <f t="shared" si="343"/>
        <v xml:space="preserve">
  - 
    name:  进化论
    title:  进化论
    description: 
    koLyro: point
    koLyri:  just
    son: </v>
      </c>
      <c r="P2717" s="27" t="str">
        <f t="shared" si="350"/>
        <v xml:space="preserve">
            - 
              name:  进化论
              title:  进化论
              description: 
              koLyro: point
              koLyri:  just
              son: </v>
      </c>
    </row>
    <row r="2718" spans="1:16" ht="15" customHeight="1">
      <c r="A2718" s="20">
        <f t="shared" si="344"/>
        <v>6</v>
      </c>
      <c r="B2718" s="21" t="str">
        <f t="shared" si="345"/>
        <v>知识亚点</v>
      </c>
      <c r="C2718" s="21" t="str">
        <f t="shared" si="346"/>
        <v>达尔文</v>
      </c>
      <c r="D2718" s="21" t="str">
        <f>IFERROR(IF(I2718=1,INDEX( {"chinese","english","math","physics","chemistry","biology","politics","history","geography"},MATCH(C2718,{"语文","英语","数学","物理","化学","生物","政治","历史","地理"},0)),IF(I2718=2,INDEX(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2718,{"单项选择","阅读理解","信息匹配","完形填空","短文填空","单句填空","短文改错","单句改错","句型转换","翻译短语","翻译句子","词汇/短语及固搭","完成句子","听力"},0)),"")), "")</f>
        <v/>
      </c>
      <c r="E2718" s="21" t="str">
        <f t="shared" si="347"/>
        <v>知识点</v>
      </c>
      <c r="F2718" s="21" t="str">
        <f t="shared" si="348"/>
        <v>亚</v>
      </c>
      <c r="G2718" s="21" t="str">
        <f>INDEX( {"body","discipline","area","topic","point"},MATCH(E2718,{"知识体","知识域","知识区","知识主题","知识点"},0))</f>
        <v>point</v>
      </c>
      <c r="H2718" s="21" t="str">
        <f>INDEX( {"super","just","sub","infras"},MATCH(F2718,{"超","恰","亚","次"},0))</f>
        <v>sub</v>
      </c>
      <c r="I2718" s="21">
        <f>MATCH(E2718,{"知识体","知识域","知识区","知识主题","知识点"},0)-1</f>
        <v>4</v>
      </c>
      <c r="J2718" s="21">
        <f>MATCH(F2718,{"超","恰","亚","次"},0)-1</f>
        <v>2</v>
      </c>
      <c r="K2718" s="21" t="str">
        <f t="shared" si="349"/>
        <v>历史</v>
      </c>
      <c r="L2718" s="26" t="s">
        <v>3451</v>
      </c>
      <c r="M2718" s="23"/>
      <c r="N2718" s="23"/>
      <c r="O2718" s="24" t="str">
        <f t="shared" si="343"/>
        <v xml:space="preserve">
  - 
    name:  达尔文
    title:  达尔文
    description: 
    koLyro: point
    koLyri:  sub
    son: </v>
      </c>
      <c r="P2718" s="27" t="str">
        <f t="shared" si="350"/>
        <v xml:space="preserve">
              - 
                name:  达尔文
                title:  达尔文
                description: 
                koLyro: point
                koLyri:  sub
                son: </v>
      </c>
    </row>
    <row r="2719" spans="1:16" ht="15" customHeight="1">
      <c r="A2719" s="20">
        <f t="shared" si="344"/>
        <v>4</v>
      </c>
      <c r="B2719" s="21" t="str">
        <f t="shared" si="345"/>
        <v>知识主题</v>
      </c>
      <c r="C2719" s="21" t="str">
        <f t="shared" si="346"/>
        <v>14 从蒸汽到互联网</v>
      </c>
      <c r="D2719" s="21" t="str">
        <f>IFERROR(IF(I2719=1,INDEX( {"chinese","english","math","physics","chemistry","biology","politics","history","geography"},MATCH(C2719,{"语文","英语","数学","物理","化学","生物","政治","历史","地理"},0)),IF(I2719=2,INDEX(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2719,{"单项选择","阅读理解","信息匹配","完形填空","短文填空","单句填空","短文改错","单句改错","句型转换","翻译短语","翻译句子","词汇/短语及固搭","完成句子","听力"},0)),"")), "")</f>
        <v/>
      </c>
      <c r="E2719" s="21" t="str">
        <f t="shared" si="347"/>
        <v>知识主题</v>
      </c>
      <c r="F2719" s="21" t="str">
        <f t="shared" si="348"/>
        <v>恰</v>
      </c>
      <c r="G2719" s="21" t="str">
        <f>INDEX( {"body","discipline","area","topic","point"},MATCH(E2719,{"知识体","知识域","知识区","知识主题","知识点"},0))</f>
        <v>topic</v>
      </c>
      <c r="H2719" s="21" t="str">
        <f>INDEX( {"super","just","sub","infras"},MATCH(F2719,{"超","恰","亚","次"},0))</f>
        <v>just</v>
      </c>
      <c r="I2719" s="21">
        <f>MATCH(E2719,{"知识体","知识域","知识区","知识主题","知识点"},0)-1</f>
        <v>3</v>
      </c>
      <c r="J2719" s="21">
        <f>MATCH(F2719,{"超","恰","亚","次"},0)-1</f>
        <v>1</v>
      </c>
      <c r="K2719" s="21" t="str">
        <f t="shared" si="349"/>
        <v>历史</v>
      </c>
      <c r="L2719" s="26" t="s">
        <v>3452</v>
      </c>
      <c r="M2719" s="23"/>
      <c r="N2719" s="23"/>
      <c r="O2719" s="24" t="str">
        <f t="shared" si="343"/>
        <v xml:space="preserve">
  - 
    name:  14 从蒸汽到互联网
    title:  14 从蒸汽到互联网
    description: 
    koLyro: topic
    koLyri:  just
    son: </v>
      </c>
      <c r="P2719" s="27" t="str">
        <f t="shared" si="350"/>
        <v xml:space="preserve">
          - 
            name:  14 从蒸汽到互联网
            title:  14 从蒸汽到互联网
            description: 
            koLyro: topic
            koLyri:  just
            son: </v>
      </c>
    </row>
    <row r="2720" spans="1:16" ht="15" customHeight="1">
      <c r="A2720" s="20">
        <f t="shared" si="344"/>
        <v>5</v>
      </c>
      <c r="B2720" s="21" t="str">
        <f t="shared" si="345"/>
        <v>知识点</v>
      </c>
      <c r="C2720" s="21" t="str">
        <f t="shared" si="346"/>
        <v>蒸汽时代</v>
      </c>
      <c r="D2720" s="21" t="str">
        <f>IFERROR(IF(I2720=1,INDEX( {"chinese","english","math","physics","chemistry","biology","politics","history","geography"},MATCH(C2720,{"语文","英语","数学","物理","化学","生物","政治","历史","地理"},0)),IF(I2720=2,INDEX(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2720,{"单项选择","阅读理解","信息匹配","完形填空","短文填空","单句填空","短文改错","单句改错","句型转换","翻译短语","翻译句子","词汇/短语及固搭","完成句子","听力"},0)),"")), "")</f>
        <v/>
      </c>
      <c r="E2720" s="21" t="str">
        <f t="shared" si="347"/>
        <v>知识点</v>
      </c>
      <c r="F2720" s="21" t="str">
        <f t="shared" si="348"/>
        <v>恰</v>
      </c>
      <c r="G2720" s="21" t="str">
        <f>INDEX( {"body","discipline","area","topic","point"},MATCH(E2720,{"知识体","知识域","知识区","知识主题","知识点"},0))</f>
        <v>point</v>
      </c>
      <c r="H2720" s="21" t="str">
        <f>INDEX( {"super","just","sub","infras"},MATCH(F2720,{"超","恰","亚","次"},0))</f>
        <v>just</v>
      </c>
      <c r="I2720" s="21">
        <f>MATCH(E2720,{"知识体","知识域","知识区","知识主题","知识点"},0)-1</f>
        <v>4</v>
      </c>
      <c r="J2720" s="21">
        <f>MATCH(F2720,{"超","恰","亚","次"},0)-1</f>
        <v>1</v>
      </c>
      <c r="K2720" s="21" t="str">
        <f t="shared" si="349"/>
        <v>历史</v>
      </c>
      <c r="L2720" s="26" t="s">
        <v>3453</v>
      </c>
      <c r="M2720" s="23"/>
      <c r="N2720" s="23"/>
      <c r="O2720" s="24" t="str">
        <f t="shared" ref="O2720:O2783" si="351">SUBSTITUTE(SUBSTITUTE(SUBSTITUTE(SUBSTITUTE($O$1,"NAME",IF(D2720="",C2720,D2720)),"TITLE",C2720),"KO_LYRO",G2720),"KO_LYRI",H2720)</f>
        <v xml:space="preserve">
  - 
    name:  蒸汽时代
    title:  蒸汽时代
    description: 
    koLyro: point
    koLyri:  just
    son: </v>
      </c>
      <c r="P2720" s="27" t="str">
        <f t="shared" si="350"/>
        <v xml:space="preserve">
            - 
              name:  蒸汽时代
              title:  蒸汽时代
              description: 
              koLyro: point
              koLyri:  just
              son: </v>
      </c>
    </row>
    <row r="2721" spans="1:16" ht="15" customHeight="1">
      <c r="A2721" s="20">
        <f t="shared" si="344"/>
        <v>5</v>
      </c>
      <c r="B2721" s="21" t="str">
        <f t="shared" si="345"/>
        <v>知识点</v>
      </c>
      <c r="C2721" s="21" t="str">
        <f t="shared" si="346"/>
        <v>电气时代</v>
      </c>
      <c r="D2721" s="21" t="str">
        <f>IFERROR(IF(I2721=1,INDEX( {"chinese","english","math","physics","chemistry","biology","politics","history","geography"},MATCH(C2721,{"语文","英语","数学","物理","化学","生物","政治","历史","地理"},0)),IF(I2721=2,INDEX(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2721,{"单项选择","阅读理解","信息匹配","完形填空","短文填空","单句填空","短文改错","单句改错","句型转换","翻译短语","翻译句子","词汇/短语及固搭","完成句子","听力"},0)),"")), "")</f>
        <v/>
      </c>
      <c r="E2721" s="21" t="str">
        <f t="shared" si="347"/>
        <v>知识点</v>
      </c>
      <c r="F2721" s="21" t="str">
        <f t="shared" si="348"/>
        <v>恰</v>
      </c>
      <c r="G2721" s="21" t="str">
        <f>INDEX( {"body","discipline","area","topic","point"},MATCH(E2721,{"知识体","知识域","知识区","知识主题","知识点"},0))</f>
        <v>point</v>
      </c>
      <c r="H2721" s="21" t="str">
        <f>INDEX( {"super","just","sub","infras"},MATCH(F2721,{"超","恰","亚","次"},0))</f>
        <v>just</v>
      </c>
      <c r="I2721" s="21">
        <f>MATCH(E2721,{"知识体","知识域","知识区","知识主题","知识点"},0)-1</f>
        <v>4</v>
      </c>
      <c r="J2721" s="21">
        <f>MATCH(F2721,{"超","恰","亚","次"},0)-1</f>
        <v>1</v>
      </c>
      <c r="K2721" s="21" t="str">
        <f t="shared" si="349"/>
        <v>历史</v>
      </c>
      <c r="L2721" s="26" t="s">
        <v>3454</v>
      </c>
      <c r="M2721" s="23"/>
      <c r="N2721" s="23"/>
      <c r="O2721" s="24" t="str">
        <f t="shared" si="351"/>
        <v xml:space="preserve">
  - 
    name:  电气时代
    title:  电气时代
    description: 
    koLyro: point
    koLyri:  just
    son: </v>
      </c>
      <c r="P2721" s="27" t="str">
        <f t="shared" si="350"/>
        <v xml:space="preserve">
            - 
              name:  电气时代
              title:  电气时代
              description: 
              koLyro: point
              koLyri:  just
              son: </v>
      </c>
    </row>
    <row r="2722" spans="1:16" ht="15" customHeight="1">
      <c r="A2722" s="20">
        <f t="shared" si="344"/>
        <v>5</v>
      </c>
      <c r="B2722" s="21" t="str">
        <f t="shared" si="345"/>
        <v>知识点</v>
      </c>
      <c r="C2722" s="21" t="str">
        <f t="shared" si="346"/>
        <v>信息技术的发展</v>
      </c>
      <c r="D2722" s="21" t="str">
        <f>IFERROR(IF(I2722=1,INDEX( {"chinese","english","math","physics","chemistry","biology","politics","history","geography"},MATCH(C2722,{"语文","英语","数学","物理","化学","生物","政治","历史","地理"},0)),IF(I2722=2,INDEX(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2722,{"单项选择","阅读理解","信息匹配","完形填空","短文填空","单句填空","短文改错","单句改错","句型转换","翻译短语","翻译句子","词汇/短语及固搭","完成句子","听力"},0)),"")), "")</f>
        <v/>
      </c>
      <c r="E2722" s="21" t="str">
        <f t="shared" si="347"/>
        <v>知识点</v>
      </c>
      <c r="F2722" s="21" t="str">
        <f t="shared" si="348"/>
        <v>恰</v>
      </c>
      <c r="G2722" s="21" t="str">
        <f>INDEX( {"body","discipline","area","topic","point"},MATCH(E2722,{"知识体","知识域","知识区","知识主题","知识点"},0))</f>
        <v>point</v>
      </c>
      <c r="H2722" s="21" t="str">
        <f>INDEX( {"super","just","sub","infras"},MATCH(F2722,{"超","恰","亚","次"},0))</f>
        <v>just</v>
      </c>
      <c r="I2722" s="21">
        <f>MATCH(E2722,{"知识体","知识域","知识区","知识主题","知识点"},0)-1</f>
        <v>4</v>
      </c>
      <c r="J2722" s="21">
        <f>MATCH(F2722,{"超","恰","亚","次"},0)-1</f>
        <v>1</v>
      </c>
      <c r="K2722" s="21" t="str">
        <f t="shared" si="349"/>
        <v>历史</v>
      </c>
      <c r="L2722" s="26" t="s">
        <v>3455</v>
      </c>
      <c r="M2722" s="23"/>
      <c r="N2722" s="23"/>
      <c r="O2722" s="24" t="str">
        <f t="shared" si="351"/>
        <v xml:space="preserve">
  - 
    name:  信息技术的发展
    title:  信息技术的发展
    description: 
    koLyro: point
    koLyri:  just
    son: </v>
      </c>
      <c r="P2722" s="27" t="str">
        <f t="shared" si="350"/>
        <v xml:space="preserve">
            - 
              name:  信息技术的发展
              title:  信息技术的发展
              description: 
              koLyro: point
              koLyri:  just
              son: </v>
      </c>
    </row>
    <row r="2723" spans="1:16" ht="15" customHeight="1">
      <c r="A2723" s="20">
        <f t="shared" si="344"/>
        <v>5</v>
      </c>
      <c r="B2723" s="21" t="str">
        <f t="shared" si="345"/>
        <v>知识点</v>
      </c>
      <c r="C2723" s="21" t="str">
        <f t="shared" si="346"/>
        <v>对互联网的认识</v>
      </c>
      <c r="D2723" s="21" t="str">
        <f>IFERROR(IF(I2723=1,INDEX( {"chinese","english","math","physics","chemistry","biology","politics","history","geography"},MATCH(C2723,{"语文","英语","数学","物理","化学","生物","政治","历史","地理"},0)),IF(I2723=2,INDEX(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2723,{"单项选择","阅读理解","信息匹配","完形填空","短文填空","单句填空","短文改错","单句改错","句型转换","翻译短语","翻译句子","词汇/短语及固搭","完成句子","听力"},0)),"")), "")</f>
        <v/>
      </c>
      <c r="E2723" s="21" t="str">
        <f t="shared" si="347"/>
        <v>知识点</v>
      </c>
      <c r="F2723" s="21" t="str">
        <f t="shared" si="348"/>
        <v>恰</v>
      </c>
      <c r="G2723" s="21" t="str">
        <f>INDEX( {"body","discipline","area","topic","point"},MATCH(E2723,{"知识体","知识域","知识区","知识主题","知识点"},0))</f>
        <v>point</v>
      </c>
      <c r="H2723" s="21" t="str">
        <f>INDEX( {"super","just","sub","infras"},MATCH(F2723,{"超","恰","亚","次"},0))</f>
        <v>just</v>
      </c>
      <c r="I2723" s="21">
        <f>MATCH(E2723,{"知识体","知识域","知识区","知识主题","知识点"},0)-1</f>
        <v>4</v>
      </c>
      <c r="J2723" s="21">
        <f>MATCH(F2723,{"超","恰","亚","次"},0)-1</f>
        <v>1</v>
      </c>
      <c r="K2723" s="21" t="str">
        <f t="shared" si="349"/>
        <v>历史</v>
      </c>
      <c r="L2723" s="26" t="s">
        <v>3456</v>
      </c>
      <c r="M2723" s="23"/>
      <c r="N2723" s="23"/>
      <c r="O2723" s="24" t="str">
        <f t="shared" si="351"/>
        <v xml:space="preserve">
  - 
    name:  对互联网的认识
    title:  对互联网的认识
    description: 
    koLyro: point
    koLyri:  just
    son: </v>
      </c>
      <c r="P2723" s="27" t="str">
        <f t="shared" si="350"/>
        <v xml:space="preserve">
            - 
              name:  对互联网的认识
              title:  对互联网的认识
              description: 
              koLyro: point
              koLyri:  just
              son: </v>
      </c>
    </row>
    <row r="2724" spans="1:16" ht="15" customHeight="1">
      <c r="A2724" s="20">
        <f t="shared" si="344"/>
        <v>3</v>
      </c>
      <c r="B2724" s="21" t="str">
        <f t="shared" si="345"/>
        <v>知识超主题</v>
      </c>
      <c r="C2724" s="21" t="str">
        <f t="shared" si="346"/>
        <v>五 近代中国的思想解放潮流</v>
      </c>
      <c r="D2724" s="21" t="str">
        <f>IFERROR(IF(I2724=1,INDEX( {"chinese","english","math","physics","chemistry","biology","politics","history","geography"},MATCH(C2724,{"语文","英语","数学","物理","化学","生物","政治","历史","地理"},0)),IF(I2724=2,INDEX(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2724,{"单项选择","阅读理解","信息匹配","完形填空","短文填空","单句填空","短文改错","单句改错","句型转换","翻译短语","翻译句子","词汇/短语及固搭","完成句子","听力"},0)),"")), "")</f>
        <v/>
      </c>
      <c r="E2724" s="21" t="str">
        <f t="shared" si="347"/>
        <v>知识主题</v>
      </c>
      <c r="F2724" s="21" t="str">
        <f t="shared" si="348"/>
        <v>超</v>
      </c>
      <c r="G2724" s="21" t="str">
        <f>INDEX( {"body","discipline","area","topic","point"},MATCH(E2724,{"知识体","知识域","知识区","知识主题","知识点"},0))</f>
        <v>topic</v>
      </c>
      <c r="H2724" s="21" t="str">
        <f>INDEX( {"super","just","sub","infras"},MATCH(F2724,{"超","恰","亚","次"},0))</f>
        <v>super</v>
      </c>
      <c r="I2724" s="21">
        <f>MATCH(E2724,{"知识体","知识域","知识区","知识主题","知识点"},0)-1</f>
        <v>3</v>
      </c>
      <c r="J2724" s="21">
        <f>MATCH(F2724,{"超","恰","亚","次"},0)-1</f>
        <v>0</v>
      </c>
      <c r="K2724" s="21" t="str">
        <f t="shared" si="349"/>
        <v>历史</v>
      </c>
      <c r="L2724" s="26" t="s">
        <v>5387</v>
      </c>
      <c r="M2724" s="23"/>
      <c r="N2724" s="23"/>
      <c r="O2724" s="24" t="str">
        <f t="shared" si="351"/>
        <v xml:space="preserve">
  - 
    name:  五 近代中国的思想解放潮流
    title:  五 近代中国的思想解放潮流
    description: 
    koLyro: topic
    koLyri:  super
    son: </v>
      </c>
      <c r="P2724" s="27" t="str">
        <f t="shared" si="350"/>
        <v xml:space="preserve">
        - 
          name:  五 近代中国的思想解放潮流
          title:  五 近代中国的思想解放潮流
          description: 
          koLyro: topic
          koLyri:  super
          son: </v>
      </c>
    </row>
    <row r="2725" spans="1:16" ht="15" customHeight="1">
      <c r="A2725" s="20">
        <f t="shared" si="344"/>
        <v>4</v>
      </c>
      <c r="B2725" s="21" t="str">
        <f t="shared" si="345"/>
        <v>知识主题</v>
      </c>
      <c r="C2725" s="21" t="str">
        <f t="shared" si="346"/>
        <v>15 从“师夷长技”到维新变法</v>
      </c>
      <c r="D2725" s="21" t="str">
        <f>IFERROR(IF(I2725=1,INDEX( {"chinese","english","math","physics","chemistry","biology","politics","history","geography"},MATCH(C2725,{"语文","英语","数学","物理","化学","生物","政治","历史","地理"},0)),IF(I2725=2,INDEX(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2725,{"单项选择","阅读理解","信息匹配","完形填空","短文填空","单句填空","短文改错","单句改错","句型转换","翻译短语","翻译句子","词汇/短语及固搭","完成句子","听力"},0)),"")), "")</f>
        <v/>
      </c>
      <c r="E2725" s="21" t="str">
        <f t="shared" si="347"/>
        <v>知识主题</v>
      </c>
      <c r="F2725" s="21" t="str">
        <f t="shared" si="348"/>
        <v>恰</v>
      </c>
      <c r="G2725" s="21" t="str">
        <f>INDEX( {"body","discipline","area","topic","point"},MATCH(E2725,{"知识体","知识域","知识区","知识主题","知识点"},0))</f>
        <v>topic</v>
      </c>
      <c r="H2725" s="21" t="str">
        <f>INDEX( {"super","just","sub","infras"},MATCH(F2725,{"超","恰","亚","次"},0))</f>
        <v>just</v>
      </c>
      <c r="I2725" s="21">
        <f>MATCH(E2725,{"知识体","知识域","知识区","知识主题","知识点"},0)-1</f>
        <v>3</v>
      </c>
      <c r="J2725" s="21">
        <f>MATCH(F2725,{"超","恰","亚","次"},0)-1</f>
        <v>1</v>
      </c>
      <c r="K2725" s="21" t="str">
        <f t="shared" si="349"/>
        <v>历史</v>
      </c>
      <c r="L2725" s="26" t="s">
        <v>3457</v>
      </c>
      <c r="M2725" s="23"/>
      <c r="N2725" s="23"/>
      <c r="O2725" s="24" t="str">
        <f t="shared" si="351"/>
        <v xml:space="preserve">
  - 
    name:  15 从“师夷长技”到维新变法
    title:  15 从“师夷长技”到维新变法
    description: 
    koLyro: topic
    koLyri:  just
    son: </v>
      </c>
      <c r="P2725" s="27" t="str">
        <f t="shared" si="350"/>
        <v xml:space="preserve">
          - 
            name:  15 从“师夷长技”到维新变法
            title:  15 从“师夷长技”到维新变法
            description: 
            koLyro: topic
            koLyri:  just
            son: </v>
      </c>
    </row>
    <row r="2726" spans="1:16" ht="15" customHeight="1">
      <c r="A2726" s="20">
        <f t="shared" si="344"/>
        <v>5</v>
      </c>
      <c r="B2726" s="21" t="str">
        <f t="shared" si="345"/>
        <v>知识点</v>
      </c>
      <c r="C2726" s="21" t="str">
        <f t="shared" si="346"/>
        <v>开眼看世界</v>
      </c>
      <c r="D2726" s="21" t="str">
        <f>IFERROR(IF(I2726=1,INDEX( {"chinese","english","math","physics","chemistry","biology","politics","history","geography"},MATCH(C2726,{"语文","英语","数学","物理","化学","生物","政治","历史","地理"},0)),IF(I2726=2,INDEX(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2726,{"单项选择","阅读理解","信息匹配","完形填空","短文填空","单句填空","短文改错","单句改错","句型转换","翻译短语","翻译句子","词汇/短语及固搭","完成句子","听力"},0)),"")), "")</f>
        <v/>
      </c>
      <c r="E2726" s="21" t="str">
        <f t="shared" si="347"/>
        <v>知识点</v>
      </c>
      <c r="F2726" s="21" t="str">
        <f t="shared" si="348"/>
        <v>恰</v>
      </c>
      <c r="G2726" s="21" t="str">
        <f>INDEX( {"body","discipline","area","topic","point"},MATCH(E2726,{"知识体","知识域","知识区","知识主题","知识点"},0))</f>
        <v>point</v>
      </c>
      <c r="H2726" s="21" t="str">
        <f>INDEX( {"super","just","sub","infras"},MATCH(F2726,{"超","恰","亚","次"},0))</f>
        <v>just</v>
      </c>
      <c r="I2726" s="21">
        <f>MATCH(E2726,{"知识体","知识域","知识区","知识主题","知识点"},0)-1</f>
        <v>4</v>
      </c>
      <c r="J2726" s="21">
        <f>MATCH(F2726,{"超","恰","亚","次"},0)-1</f>
        <v>1</v>
      </c>
      <c r="K2726" s="21" t="str">
        <f t="shared" si="349"/>
        <v>历史</v>
      </c>
      <c r="L2726" s="26" t="s">
        <v>3458</v>
      </c>
      <c r="M2726" s="23"/>
      <c r="N2726" s="23"/>
      <c r="O2726" s="24" t="str">
        <f t="shared" si="351"/>
        <v xml:space="preserve">
  - 
    name:  开眼看世界
    title:  开眼看世界
    description: 
    koLyro: point
    koLyri:  just
    son: </v>
      </c>
      <c r="P2726" s="27" t="str">
        <f t="shared" si="350"/>
        <v xml:space="preserve">
            - 
              name:  开眼看世界
              title:  开眼看世界
              description: 
              koLyro: point
              koLyri:  just
              son: </v>
      </c>
    </row>
    <row r="2727" spans="1:16" ht="15" customHeight="1">
      <c r="A2727" s="20">
        <f t="shared" si="344"/>
        <v>6</v>
      </c>
      <c r="B2727" s="21" t="str">
        <f t="shared" si="345"/>
        <v>知识亚点</v>
      </c>
      <c r="C2727" s="21" t="str">
        <f t="shared" si="346"/>
        <v>林则徐</v>
      </c>
      <c r="D2727" s="21" t="str">
        <f>IFERROR(IF(I2727=1,INDEX( {"chinese","english","math","physics","chemistry","biology","politics","history","geography"},MATCH(C2727,{"语文","英语","数学","物理","化学","生物","政治","历史","地理"},0)),IF(I2727=2,INDEX(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2727,{"单项选择","阅读理解","信息匹配","完形填空","短文填空","单句填空","短文改错","单句改错","句型转换","翻译短语","翻译句子","词汇/短语及固搭","完成句子","听力"},0)),"")), "")</f>
        <v/>
      </c>
      <c r="E2727" s="21" t="str">
        <f t="shared" si="347"/>
        <v>知识点</v>
      </c>
      <c r="F2727" s="21" t="str">
        <f t="shared" si="348"/>
        <v>亚</v>
      </c>
      <c r="G2727" s="21" t="str">
        <f>INDEX( {"body","discipline","area","topic","point"},MATCH(E2727,{"知识体","知识域","知识区","知识主题","知识点"},0))</f>
        <v>point</v>
      </c>
      <c r="H2727" s="21" t="str">
        <f>INDEX( {"super","just","sub","infras"},MATCH(F2727,{"超","恰","亚","次"},0))</f>
        <v>sub</v>
      </c>
      <c r="I2727" s="21">
        <f>MATCH(E2727,{"知识体","知识域","知识区","知识主题","知识点"},0)-1</f>
        <v>4</v>
      </c>
      <c r="J2727" s="21">
        <f>MATCH(F2727,{"超","恰","亚","次"},0)-1</f>
        <v>2</v>
      </c>
      <c r="K2727" s="21" t="str">
        <f t="shared" si="349"/>
        <v>历史</v>
      </c>
      <c r="L2727" s="26" t="s">
        <v>3459</v>
      </c>
      <c r="M2727" s="23"/>
      <c r="N2727" s="23"/>
      <c r="O2727" s="24" t="str">
        <f t="shared" si="351"/>
        <v xml:space="preserve">
  - 
    name:  林则徐
    title:  林则徐
    description: 
    koLyro: point
    koLyri:  sub
    son: </v>
      </c>
      <c r="P2727" s="27" t="str">
        <f t="shared" si="350"/>
        <v xml:space="preserve">
              - 
                name:  林则徐
                title:  林则徐
                description: 
                koLyro: point
                koLyri:  sub
                son: </v>
      </c>
    </row>
    <row r="2728" spans="1:16" ht="15" customHeight="1">
      <c r="A2728" s="20">
        <f t="shared" si="344"/>
        <v>6</v>
      </c>
      <c r="B2728" s="21" t="str">
        <f t="shared" si="345"/>
        <v>知识亚点</v>
      </c>
      <c r="C2728" s="21" t="str">
        <f t="shared" si="346"/>
        <v>魏源</v>
      </c>
      <c r="D2728" s="21" t="str">
        <f>IFERROR(IF(I2728=1,INDEX( {"chinese","english","math","physics","chemistry","biology","politics","history","geography"},MATCH(C2728,{"语文","英语","数学","物理","化学","生物","政治","历史","地理"},0)),IF(I2728=2,INDEX(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2728,{"单项选择","阅读理解","信息匹配","完形填空","短文填空","单句填空","短文改错","单句改错","句型转换","翻译短语","翻译句子","词汇/短语及固搭","完成句子","听力"},0)),"")), "")</f>
        <v/>
      </c>
      <c r="E2728" s="21" t="str">
        <f t="shared" si="347"/>
        <v>知识点</v>
      </c>
      <c r="F2728" s="21" t="str">
        <f t="shared" si="348"/>
        <v>亚</v>
      </c>
      <c r="G2728" s="21" t="str">
        <f>INDEX( {"body","discipline","area","topic","point"},MATCH(E2728,{"知识体","知识域","知识区","知识主题","知识点"},0))</f>
        <v>point</v>
      </c>
      <c r="H2728" s="21" t="str">
        <f>INDEX( {"super","just","sub","infras"},MATCH(F2728,{"超","恰","亚","次"},0))</f>
        <v>sub</v>
      </c>
      <c r="I2728" s="21">
        <f>MATCH(E2728,{"知识体","知识域","知识区","知识主题","知识点"},0)-1</f>
        <v>4</v>
      </c>
      <c r="J2728" s="21">
        <f>MATCH(F2728,{"超","恰","亚","次"},0)-1</f>
        <v>2</v>
      </c>
      <c r="K2728" s="21" t="str">
        <f t="shared" si="349"/>
        <v>历史</v>
      </c>
      <c r="L2728" s="26" t="s">
        <v>3460</v>
      </c>
      <c r="M2728" s="23"/>
      <c r="N2728" s="23"/>
      <c r="O2728" s="24" t="str">
        <f t="shared" si="351"/>
        <v xml:space="preserve">
  - 
    name:  魏源
    title:  魏源
    description: 
    koLyro: point
    koLyri:  sub
    son: </v>
      </c>
      <c r="P2728" s="27" t="str">
        <f t="shared" si="350"/>
        <v xml:space="preserve">
              - 
                name:  魏源
                title:  魏源
                description: 
                koLyro: point
                koLyri:  sub
                son: </v>
      </c>
    </row>
    <row r="2729" spans="1:16" ht="15" customHeight="1">
      <c r="A2729" s="20">
        <f t="shared" si="344"/>
        <v>5</v>
      </c>
      <c r="B2729" s="21" t="str">
        <f t="shared" si="345"/>
        <v>知识点</v>
      </c>
      <c r="C2729" s="21" t="str">
        <f t="shared" si="346"/>
        <v>洋务派</v>
      </c>
      <c r="D2729" s="21" t="str">
        <f>IFERROR(IF(I2729=1,INDEX( {"chinese","english","math","physics","chemistry","biology","politics","history","geography"},MATCH(C2729,{"语文","英语","数学","物理","化学","生物","政治","历史","地理"},0)),IF(I2729=2,INDEX(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2729,{"单项选择","阅读理解","信息匹配","完形填空","短文填空","单句填空","短文改错","单句改错","句型转换","翻译短语","翻译句子","词汇/短语及固搭","完成句子","听力"},0)),"")), "")</f>
        <v/>
      </c>
      <c r="E2729" s="21" t="str">
        <f t="shared" si="347"/>
        <v>知识点</v>
      </c>
      <c r="F2729" s="21" t="str">
        <f t="shared" si="348"/>
        <v>恰</v>
      </c>
      <c r="G2729" s="21" t="str">
        <f>INDEX( {"body","discipline","area","topic","point"},MATCH(E2729,{"知识体","知识域","知识区","知识主题","知识点"},0))</f>
        <v>point</v>
      </c>
      <c r="H2729" s="21" t="str">
        <f>INDEX( {"super","just","sub","infras"},MATCH(F2729,{"超","恰","亚","次"},0))</f>
        <v>just</v>
      </c>
      <c r="I2729" s="21">
        <f>MATCH(E2729,{"知识体","知识域","知识区","知识主题","知识点"},0)-1</f>
        <v>4</v>
      </c>
      <c r="J2729" s="21">
        <f>MATCH(F2729,{"超","恰","亚","次"},0)-1</f>
        <v>1</v>
      </c>
      <c r="K2729" s="21" t="str">
        <f t="shared" si="349"/>
        <v>历史</v>
      </c>
      <c r="L2729" s="26" t="s">
        <v>3461</v>
      </c>
      <c r="M2729" s="23"/>
      <c r="N2729" s="23"/>
      <c r="O2729" s="24" t="str">
        <f t="shared" si="351"/>
        <v xml:space="preserve">
  - 
    name:  洋务派
    title:  洋务派
    description: 
    koLyro: point
    koLyri:  just
    son: </v>
      </c>
      <c r="P2729" s="27" t="str">
        <f t="shared" si="350"/>
        <v xml:space="preserve">
            - 
              name:  洋务派
              title:  洋务派
              description: 
              koLyro: point
              koLyri:  just
              son: </v>
      </c>
    </row>
    <row r="2730" spans="1:16" ht="15" customHeight="1">
      <c r="A2730" s="20">
        <f t="shared" si="344"/>
        <v>6</v>
      </c>
      <c r="B2730" s="21" t="str">
        <f t="shared" si="345"/>
        <v>知识亚点</v>
      </c>
      <c r="C2730" s="21" t="str">
        <f t="shared" si="346"/>
        <v>中体西用</v>
      </c>
      <c r="D2730" s="21" t="str">
        <f>IFERROR(IF(I2730=1,INDEX( {"chinese","english","math","physics","chemistry","biology","politics","history","geography"},MATCH(C2730,{"语文","英语","数学","物理","化学","生物","政治","历史","地理"},0)),IF(I2730=2,INDEX(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2730,{"单项选择","阅读理解","信息匹配","完形填空","短文填空","单句填空","短文改错","单句改错","句型转换","翻译短语","翻译句子","词汇/短语及固搭","完成句子","听力"},0)),"")), "")</f>
        <v/>
      </c>
      <c r="E2730" s="21" t="str">
        <f t="shared" si="347"/>
        <v>知识点</v>
      </c>
      <c r="F2730" s="21" t="str">
        <f t="shared" si="348"/>
        <v>亚</v>
      </c>
      <c r="G2730" s="21" t="str">
        <f>INDEX( {"body","discipline","area","topic","point"},MATCH(E2730,{"知识体","知识域","知识区","知识主题","知识点"},0))</f>
        <v>point</v>
      </c>
      <c r="H2730" s="21" t="str">
        <f>INDEX( {"super","just","sub","infras"},MATCH(F2730,{"超","恰","亚","次"},0))</f>
        <v>sub</v>
      </c>
      <c r="I2730" s="21">
        <f>MATCH(E2730,{"知识体","知识域","知识区","知识主题","知识点"},0)-1</f>
        <v>4</v>
      </c>
      <c r="J2730" s="21">
        <f>MATCH(F2730,{"超","恰","亚","次"},0)-1</f>
        <v>2</v>
      </c>
      <c r="K2730" s="21" t="str">
        <f t="shared" si="349"/>
        <v>历史</v>
      </c>
      <c r="L2730" s="26" t="s">
        <v>3462</v>
      </c>
      <c r="M2730" s="23"/>
      <c r="N2730" s="23"/>
      <c r="O2730" s="24" t="str">
        <f t="shared" si="351"/>
        <v xml:space="preserve">
  - 
    name:  中体西用
    title:  中体西用
    description: 
    koLyro: point
    koLyri:  sub
    son: </v>
      </c>
      <c r="P2730" s="27" t="str">
        <f t="shared" si="350"/>
        <v xml:space="preserve">
              - 
                name:  中体西用
                title:  中体西用
                description: 
                koLyro: point
                koLyri:  sub
                son: </v>
      </c>
    </row>
    <row r="2731" spans="1:16" ht="15" customHeight="1">
      <c r="A2731" s="20">
        <f t="shared" si="344"/>
        <v>5</v>
      </c>
      <c r="B2731" s="21" t="str">
        <f t="shared" si="345"/>
        <v>知识点</v>
      </c>
      <c r="C2731" s="21" t="str">
        <f t="shared" si="346"/>
        <v>维新变法思想</v>
      </c>
      <c r="D2731" s="21" t="str">
        <f>IFERROR(IF(I2731=1,INDEX( {"chinese","english","math","physics","chemistry","biology","politics","history","geography"},MATCH(C2731,{"语文","英语","数学","物理","化学","生物","政治","历史","地理"},0)),IF(I2731=2,INDEX(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2731,{"单项选择","阅读理解","信息匹配","完形填空","短文填空","单句填空","短文改错","单句改错","句型转换","翻译短语","翻译句子","词汇/短语及固搭","完成句子","听力"},0)),"")), "")</f>
        <v/>
      </c>
      <c r="E2731" s="21" t="str">
        <f t="shared" si="347"/>
        <v>知识点</v>
      </c>
      <c r="F2731" s="21" t="str">
        <f t="shared" si="348"/>
        <v>恰</v>
      </c>
      <c r="G2731" s="21" t="str">
        <f>INDEX( {"body","discipline","area","topic","point"},MATCH(E2731,{"知识体","知识域","知识区","知识主题","知识点"},0))</f>
        <v>point</v>
      </c>
      <c r="H2731" s="21" t="str">
        <f>INDEX( {"super","just","sub","infras"},MATCH(F2731,{"超","恰","亚","次"},0))</f>
        <v>just</v>
      </c>
      <c r="I2731" s="21">
        <f>MATCH(E2731,{"知识体","知识域","知识区","知识主题","知识点"},0)-1</f>
        <v>4</v>
      </c>
      <c r="J2731" s="21">
        <f>MATCH(F2731,{"超","恰","亚","次"},0)-1</f>
        <v>1</v>
      </c>
      <c r="K2731" s="21" t="str">
        <f t="shared" si="349"/>
        <v>历史</v>
      </c>
      <c r="L2731" s="26" t="s">
        <v>3463</v>
      </c>
      <c r="M2731" s="23"/>
      <c r="N2731" s="23"/>
      <c r="O2731" s="24" t="str">
        <f t="shared" si="351"/>
        <v xml:space="preserve">
  - 
    name:  维新变法思想
    title:  维新变法思想
    description: 
    koLyro: point
    koLyri:  just
    son: </v>
      </c>
      <c r="P2731" s="27" t="str">
        <f t="shared" si="350"/>
        <v xml:space="preserve">
            - 
              name:  维新变法思想
              title:  维新变法思想
              description: 
              koLyro: point
              koLyri:  just
              son: </v>
      </c>
    </row>
    <row r="2732" spans="1:16" ht="15" customHeight="1">
      <c r="A2732" s="20">
        <f t="shared" si="344"/>
        <v>4</v>
      </c>
      <c r="B2732" s="21" t="str">
        <f t="shared" si="345"/>
        <v>知识主题</v>
      </c>
      <c r="C2732" s="21" t="str">
        <f t="shared" si="346"/>
        <v>16 新文化运动</v>
      </c>
      <c r="D2732" s="21" t="str">
        <f>IFERROR(IF(I2732=1,INDEX( {"chinese","english","math","physics","chemistry","biology","politics","history","geography"},MATCH(C2732,{"语文","英语","数学","物理","化学","生物","政治","历史","地理"},0)),IF(I2732=2,INDEX(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2732,{"单项选择","阅读理解","信息匹配","完形填空","短文填空","单句填空","短文改错","单句改错","句型转换","翻译短语","翻译句子","词汇/短语及固搭","完成句子","听力"},0)),"")), "")</f>
        <v/>
      </c>
      <c r="E2732" s="21" t="str">
        <f t="shared" si="347"/>
        <v>知识主题</v>
      </c>
      <c r="F2732" s="21" t="str">
        <f t="shared" si="348"/>
        <v>恰</v>
      </c>
      <c r="G2732" s="21" t="str">
        <f>INDEX( {"body","discipline","area","topic","point"},MATCH(E2732,{"知识体","知识域","知识区","知识主题","知识点"},0))</f>
        <v>topic</v>
      </c>
      <c r="H2732" s="21" t="str">
        <f>INDEX( {"super","just","sub","infras"},MATCH(F2732,{"超","恰","亚","次"},0))</f>
        <v>just</v>
      </c>
      <c r="I2732" s="21">
        <f>MATCH(E2732,{"知识体","知识域","知识区","知识主题","知识点"},0)-1</f>
        <v>3</v>
      </c>
      <c r="J2732" s="21">
        <f>MATCH(F2732,{"超","恰","亚","次"},0)-1</f>
        <v>1</v>
      </c>
      <c r="K2732" s="21" t="str">
        <f t="shared" si="349"/>
        <v>历史</v>
      </c>
      <c r="L2732" s="26" t="s">
        <v>3464</v>
      </c>
      <c r="M2732" s="23"/>
      <c r="N2732" s="23"/>
      <c r="O2732" s="24" t="str">
        <f t="shared" si="351"/>
        <v xml:space="preserve">
  - 
    name:  16 新文化运动
    title:  16 新文化运动
    description: 
    koLyro: topic
    koLyri:  just
    son: </v>
      </c>
      <c r="P2732" s="27" t="str">
        <f t="shared" si="350"/>
        <v xml:space="preserve">
          - 
            name:  16 新文化运动
            title:  16 新文化运动
            description: 
            koLyro: topic
            koLyri:  just
            son: </v>
      </c>
    </row>
    <row r="2733" spans="1:16" ht="15" customHeight="1">
      <c r="A2733" s="20">
        <f t="shared" si="344"/>
        <v>5</v>
      </c>
      <c r="B2733" s="21" t="str">
        <f t="shared" si="345"/>
        <v>知识点</v>
      </c>
      <c r="C2733" s="21" t="str">
        <f t="shared" si="346"/>
        <v>《新青年》</v>
      </c>
      <c r="D2733" s="21" t="str">
        <f>IFERROR(IF(I2733=1,INDEX( {"chinese","english","math","physics","chemistry","biology","politics","history","geography"},MATCH(C2733,{"语文","英语","数学","物理","化学","生物","政治","历史","地理"},0)),IF(I2733=2,INDEX(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2733,{"单项选择","阅读理解","信息匹配","完形填空","短文填空","单句填空","短文改错","单句改错","句型转换","翻译短语","翻译句子","词汇/短语及固搭","完成句子","听力"},0)),"")), "")</f>
        <v/>
      </c>
      <c r="E2733" s="21" t="str">
        <f t="shared" si="347"/>
        <v>知识点</v>
      </c>
      <c r="F2733" s="21" t="str">
        <f t="shared" si="348"/>
        <v>恰</v>
      </c>
      <c r="G2733" s="21" t="str">
        <f>INDEX( {"body","discipline","area","topic","point"},MATCH(E2733,{"知识体","知识域","知识区","知识主题","知识点"},0))</f>
        <v>point</v>
      </c>
      <c r="H2733" s="21" t="str">
        <f>INDEX( {"super","just","sub","infras"},MATCH(F2733,{"超","恰","亚","次"},0))</f>
        <v>just</v>
      </c>
      <c r="I2733" s="21">
        <f>MATCH(E2733,{"知识体","知识域","知识区","知识主题","知识点"},0)-1</f>
        <v>4</v>
      </c>
      <c r="J2733" s="21">
        <f>MATCH(F2733,{"超","恰","亚","次"},0)-1</f>
        <v>1</v>
      </c>
      <c r="K2733" s="21" t="str">
        <f t="shared" si="349"/>
        <v>历史</v>
      </c>
      <c r="L2733" s="26" t="s">
        <v>3465</v>
      </c>
      <c r="M2733" s="23"/>
      <c r="N2733" s="23"/>
      <c r="O2733" s="24" t="str">
        <f t="shared" si="351"/>
        <v xml:space="preserve">
  - 
    name:  《新青年》
    title:  《新青年》
    description: 
    koLyro: point
    koLyri:  just
    son: </v>
      </c>
      <c r="P2733" s="27" t="str">
        <f t="shared" si="350"/>
        <v xml:space="preserve">
            - 
              name:  《新青年》
              title:  《新青年》
              description: 
              koLyro: point
              koLyri:  just
              son: </v>
      </c>
    </row>
    <row r="2734" spans="1:16" ht="15" customHeight="1">
      <c r="A2734" s="20">
        <f t="shared" si="344"/>
        <v>5</v>
      </c>
      <c r="B2734" s="21" t="str">
        <f t="shared" si="345"/>
        <v>知识点</v>
      </c>
      <c r="C2734" s="21" t="str">
        <f t="shared" si="346"/>
        <v>新文化运动的旗帜</v>
      </c>
      <c r="D2734" s="21" t="str">
        <f>IFERROR(IF(I2734=1,INDEX( {"chinese","english","math","physics","chemistry","biology","politics","history","geography"},MATCH(C2734,{"语文","英语","数学","物理","化学","生物","政治","历史","地理"},0)),IF(I2734=2,INDEX(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2734,{"单项选择","阅读理解","信息匹配","完形填空","短文填空","单句填空","短文改错","单句改错","句型转换","翻译短语","翻译句子","词汇/短语及固搭","完成句子","听力"},0)),"")), "")</f>
        <v/>
      </c>
      <c r="E2734" s="21" t="str">
        <f t="shared" si="347"/>
        <v>知识点</v>
      </c>
      <c r="F2734" s="21" t="str">
        <f t="shared" si="348"/>
        <v>恰</v>
      </c>
      <c r="G2734" s="21" t="str">
        <f>INDEX( {"body","discipline","area","topic","point"},MATCH(E2734,{"知识体","知识域","知识区","知识主题","知识点"},0))</f>
        <v>point</v>
      </c>
      <c r="H2734" s="21" t="str">
        <f>INDEX( {"super","just","sub","infras"},MATCH(F2734,{"超","恰","亚","次"},0))</f>
        <v>just</v>
      </c>
      <c r="I2734" s="21">
        <f>MATCH(E2734,{"知识体","知识域","知识区","知识主题","知识点"},0)-1</f>
        <v>4</v>
      </c>
      <c r="J2734" s="21">
        <f>MATCH(F2734,{"超","恰","亚","次"},0)-1</f>
        <v>1</v>
      </c>
      <c r="K2734" s="21" t="str">
        <f t="shared" si="349"/>
        <v>历史</v>
      </c>
      <c r="L2734" s="26" t="s">
        <v>3466</v>
      </c>
      <c r="M2734" s="23"/>
      <c r="N2734" s="23"/>
      <c r="O2734" s="24" t="str">
        <f t="shared" si="351"/>
        <v xml:space="preserve">
  - 
    name:  新文化运动的旗帜
    title:  新文化运动的旗帜
    description: 
    koLyro: point
    koLyri:  just
    son: </v>
      </c>
      <c r="P2734" s="27" t="str">
        <f t="shared" si="350"/>
        <v xml:space="preserve">
            - 
              name:  新文化运动的旗帜
              title:  新文化运动的旗帜
              description: 
              koLyro: point
              koLyri:  just
              son: </v>
      </c>
    </row>
    <row r="2735" spans="1:16" ht="15" customHeight="1">
      <c r="A2735" s="20">
        <f t="shared" si="344"/>
        <v>6</v>
      </c>
      <c r="B2735" s="21" t="str">
        <f t="shared" si="345"/>
        <v>知识亚点</v>
      </c>
      <c r="C2735" s="21" t="str">
        <f t="shared" si="346"/>
        <v>民主与科学</v>
      </c>
      <c r="D2735" s="21" t="str">
        <f>IFERROR(IF(I2735=1,INDEX( {"chinese","english","math","physics","chemistry","biology","politics","history","geography"},MATCH(C2735,{"语文","英语","数学","物理","化学","生物","政治","历史","地理"},0)),IF(I2735=2,INDEX(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2735,{"单项选择","阅读理解","信息匹配","完形填空","短文填空","单句填空","短文改错","单句改错","句型转换","翻译短语","翻译句子","词汇/短语及固搭","完成句子","听力"},0)),"")), "")</f>
        <v/>
      </c>
      <c r="E2735" s="21" t="str">
        <f t="shared" si="347"/>
        <v>知识点</v>
      </c>
      <c r="F2735" s="21" t="str">
        <f t="shared" si="348"/>
        <v>亚</v>
      </c>
      <c r="G2735" s="21" t="str">
        <f>INDEX( {"body","discipline","area","topic","point"},MATCH(E2735,{"知识体","知识域","知识区","知识主题","知识点"},0))</f>
        <v>point</v>
      </c>
      <c r="H2735" s="21" t="str">
        <f>INDEX( {"super","just","sub","infras"},MATCH(F2735,{"超","恰","亚","次"},0))</f>
        <v>sub</v>
      </c>
      <c r="I2735" s="21">
        <f>MATCH(E2735,{"知识体","知识域","知识区","知识主题","知识点"},0)-1</f>
        <v>4</v>
      </c>
      <c r="J2735" s="21">
        <f>MATCH(F2735,{"超","恰","亚","次"},0)-1</f>
        <v>2</v>
      </c>
      <c r="K2735" s="21" t="str">
        <f t="shared" si="349"/>
        <v>历史</v>
      </c>
      <c r="L2735" s="26" t="s">
        <v>3467</v>
      </c>
      <c r="M2735" s="23"/>
      <c r="N2735" s="23"/>
      <c r="O2735" s="24" t="str">
        <f t="shared" si="351"/>
        <v xml:space="preserve">
  - 
    name:  民主与科学
    title:  民主与科学
    description: 
    koLyro: point
    koLyri:  sub
    son: </v>
      </c>
      <c r="P2735" s="27" t="str">
        <f t="shared" si="350"/>
        <v xml:space="preserve">
              - 
                name:  民主与科学
                title:  民主与科学
                description: 
                koLyro: point
                koLyri:  sub
                son: </v>
      </c>
    </row>
    <row r="2736" spans="1:16" ht="15" customHeight="1">
      <c r="A2736" s="20">
        <f t="shared" si="344"/>
        <v>5</v>
      </c>
      <c r="B2736" s="21" t="str">
        <f t="shared" si="345"/>
        <v>知识点</v>
      </c>
      <c r="C2736" s="21" t="str">
        <f t="shared" si="346"/>
        <v>新文化运动的主要内容</v>
      </c>
      <c r="D2736" s="21" t="str">
        <f>IFERROR(IF(I2736=1,INDEX( {"chinese","english","math","physics","chemistry","biology","politics","history","geography"},MATCH(C2736,{"语文","英语","数学","物理","化学","生物","政治","历史","地理"},0)),IF(I2736=2,INDEX(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2736,{"单项选择","阅读理解","信息匹配","完形填空","短文填空","单句填空","短文改错","单句改错","句型转换","翻译短语","翻译句子","词汇/短语及固搭","完成句子","听力"},0)),"")), "")</f>
        <v/>
      </c>
      <c r="E2736" s="21" t="str">
        <f t="shared" si="347"/>
        <v>知识点</v>
      </c>
      <c r="F2736" s="21" t="str">
        <f t="shared" si="348"/>
        <v>恰</v>
      </c>
      <c r="G2736" s="21" t="str">
        <f>INDEX( {"body","discipline","area","topic","point"},MATCH(E2736,{"知识体","知识域","知识区","知识主题","知识点"},0))</f>
        <v>point</v>
      </c>
      <c r="H2736" s="21" t="str">
        <f>INDEX( {"super","just","sub","infras"},MATCH(F2736,{"超","恰","亚","次"},0))</f>
        <v>just</v>
      </c>
      <c r="I2736" s="21">
        <f>MATCH(E2736,{"知识体","知识域","知识区","知识主题","知识点"},0)-1</f>
        <v>4</v>
      </c>
      <c r="J2736" s="21">
        <f>MATCH(F2736,{"超","恰","亚","次"},0)-1</f>
        <v>1</v>
      </c>
      <c r="K2736" s="21" t="str">
        <f t="shared" si="349"/>
        <v>历史</v>
      </c>
      <c r="L2736" s="26" t="s">
        <v>3468</v>
      </c>
      <c r="M2736" s="23"/>
      <c r="N2736" s="23"/>
      <c r="O2736" s="24" t="str">
        <f t="shared" si="351"/>
        <v xml:space="preserve">
  - 
    name:  新文化运动的主要内容
    title:  新文化运动的主要内容
    description: 
    koLyro: point
    koLyri:  just
    son: </v>
      </c>
      <c r="P2736" s="27" t="str">
        <f t="shared" si="350"/>
        <v xml:space="preserve">
            - 
              name:  新文化运动的主要内容
              title:  新文化运动的主要内容
              description: 
              koLyro: point
              koLyri:  just
              son: </v>
      </c>
    </row>
    <row r="2737" spans="1:16" ht="15" customHeight="1">
      <c r="A2737" s="20">
        <f t="shared" si="344"/>
        <v>4</v>
      </c>
      <c r="B2737" s="21" t="str">
        <f t="shared" si="345"/>
        <v>知识主题</v>
      </c>
      <c r="C2737" s="21" t="str">
        <f t="shared" si="346"/>
        <v>17 马克思主义在中国的传播</v>
      </c>
      <c r="D2737" s="21" t="str">
        <f>IFERROR(IF(I2737=1,INDEX( {"chinese","english","math","physics","chemistry","biology","politics","history","geography"},MATCH(C2737,{"语文","英语","数学","物理","化学","生物","政治","历史","地理"},0)),IF(I2737=2,INDEX(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2737,{"单项选择","阅读理解","信息匹配","完形填空","短文填空","单句填空","短文改错","单句改错","句型转换","翻译短语","翻译句子","词汇/短语及固搭","完成句子","听力"},0)),"")), "")</f>
        <v/>
      </c>
      <c r="E2737" s="21" t="str">
        <f t="shared" si="347"/>
        <v>知识主题</v>
      </c>
      <c r="F2737" s="21" t="str">
        <f t="shared" si="348"/>
        <v>恰</v>
      </c>
      <c r="G2737" s="21" t="str">
        <f>INDEX( {"body","discipline","area","topic","point"},MATCH(E2737,{"知识体","知识域","知识区","知识主题","知识点"},0))</f>
        <v>topic</v>
      </c>
      <c r="H2737" s="21" t="str">
        <f>INDEX( {"super","just","sub","infras"},MATCH(F2737,{"超","恰","亚","次"},0))</f>
        <v>just</v>
      </c>
      <c r="I2737" s="21">
        <f>MATCH(E2737,{"知识体","知识域","知识区","知识主题","知识点"},0)-1</f>
        <v>3</v>
      </c>
      <c r="J2737" s="21">
        <f>MATCH(F2737,{"超","恰","亚","次"},0)-1</f>
        <v>1</v>
      </c>
      <c r="K2737" s="21" t="str">
        <f t="shared" si="349"/>
        <v>历史</v>
      </c>
      <c r="L2737" s="26" t="s">
        <v>3469</v>
      </c>
      <c r="M2737" s="23"/>
      <c r="N2737" s="23"/>
      <c r="O2737" s="24" t="str">
        <f t="shared" si="351"/>
        <v xml:space="preserve">
  - 
    name:  17 马克思主义在中国的传播
    title:  17 马克思主义在中国的传播
    description: 
    koLyro: topic
    koLyri:  just
    son: </v>
      </c>
      <c r="P2737" s="27" t="str">
        <f t="shared" si="350"/>
        <v xml:space="preserve">
          - 
            name:  17 马克思主义在中国的传播
            title:  17 马克思主义在中国的传播
            description: 
            koLyro: topic
            koLyri:  just
            son: </v>
      </c>
    </row>
    <row r="2738" spans="1:16" ht="15" customHeight="1">
      <c r="A2738" s="20">
        <f t="shared" si="344"/>
        <v>5</v>
      </c>
      <c r="B2738" s="21" t="str">
        <f t="shared" si="345"/>
        <v>知识点</v>
      </c>
      <c r="C2738" s="21" t="str">
        <f t="shared" si="346"/>
        <v>马克思主义在中国的传播</v>
      </c>
      <c r="D2738" s="21" t="str">
        <f>IFERROR(IF(I2738=1,INDEX( {"chinese","english","math","physics","chemistry","biology","politics","history","geography"},MATCH(C2738,{"语文","英语","数学","物理","化学","生物","政治","历史","地理"},0)),IF(I2738=2,INDEX(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2738,{"单项选择","阅读理解","信息匹配","完形填空","短文填空","单句填空","短文改错","单句改错","句型转换","翻译短语","翻译句子","词汇/短语及固搭","完成句子","听力"},0)),"")), "")</f>
        <v/>
      </c>
      <c r="E2738" s="21" t="str">
        <f t="shared" si="347"/>
        <v>知识点</v>
      </c>
      <c r="F2738" s="21" t="str">
        <f t="shared" si="348"/>
        <v>恰</v>
      </c>
      <c r="G2738" s="21" t="str">
        <f>INDEX( {"body","discipline","area","topic","point"},MATCH(E2738,{"知识体","知识域","知识区","知识主题","知识点"},0))</f>
        <v>point</v>
      </c>
      <c r="H2738" s="21" t="str">
        <f>INDEX( {"super","just","sub","infras"},MATCH(F2738,{"超","恰","亚","次"},0))</f>
        <v>just</v>
      </c>
      <c r="I2738" s="21">
        <f>MATCH(E2738,{"知识体","知识域","知识区","知识主题","知识点"},0)-1</f>
        <v>4</v>
      </c>
      <c r="J2738" s="21">
        <f>MATCH(F2738,{"超","恰","亚","次"},0)-1</f>
        <v>1</v>
      </c>
      <c r="K2738" s="21" t="str">
        <f t="shared" si="349"/>
        <v>历史</v>
      </c>
      <c r="L2738" s="26" t="s">
        <v>3470</v>
      </c>
      <c r="M2738" s="23"/>
      <c r="N2738" s="23"/>
      <c r="O2738" s="24" t="str">
        <f t="shared" si="351"/>
        <v xml:space="preserve">
  - 
    name:  马克思主义在中国的传播
    title:  马克思主义在中国的传播
    description: 
    koLyro: point
    koLyri:  just
    son: </v>
      </c>
      <c r="P2738" s="27" t="str">
        <f t="shared" si="350"/>
        <v xml:space="preserve">
            - 
              name:  马克思主义在中国的传播
              title:  马克思主义在中国的传播
              description: 
              koLyro: point
              koLyri:  just
              son: </v>
      </c>
    </row>
    <row r="2739" spans="1:16" ht="15" customHeight="1">
      <c r="A2739" s="20">
        <f t="shared" si="344"/>
        <v>6</v>
      </c>
      <c r="B2739" s="21" t="str">
        <f t="shared" si="345"/>
        <v>知识亚点</v>
      </c>
      <c r="C2739" s="21" t="str">
        <f t="shared" si="346"/>
        <v>李大钊</v>
      </c>
      <c r="D2739" s="21" t="str">
        <f>IFERROR(IF(I2739=1,INDEX( {"chinese","english","math","physics","chemistry","biology","politics","history","geography"},MATCH(C2739,{"语文","英语","数学","物理","化学","生物","政治","历史","地理"},0)),IF(I2739=2,INDEX(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2739,{"单项选择","阅读理解","信息匹配","完形填空","短文填空","单句填空","短文改错","单句改错","句型转换","翻译短语","翻译句子","词汇/短语及固搭","完成句子","听力"},0)),"")), "")</f>
        <v/>
      </c>
      <c r="E2739" s="21" t="str">
        <f t="shared" si="347"/>
        <v>知识点</v>
      </c>
      <c r="F2739" s="21" t="str">
        <f t="shared" si="348"/>
        <v>亚</v>
      </c>
      <c r="G2739" s="21" t="str">
        <f>INDEX( {"body","discipline","area","topic","point"},MATCH(E2739,{"知识体","知识域","知识区","知识主题","知识点"},0))</f>
        <v>point</v>
      </c>
      <c r="H2739" s="21" t="str">
        <f>INDEX( {"super","just","sub","infras"},MATCH(F2739,{"超","恰","亚","次"},0))</f>
        <v>sub</v>
      </c>
      <c r="I2739" s="21">
        <f>MATCH(E2739,{"知识体","知识域","知识区","知识主题","知识点"},0)-1</f>
        <v>4</v>
      </c>
      <c r="J2739" s="21">
        <f>MATCH(F2739,{"超","恰","亚","次"},0)-1</f>
        <v>2</v>
      </c>
      <c r="K2739" s="21" t="str">
        <f t="shared" si="349"/>
        <v>历史</v>
      </c>
      <c r="L2739" s="26" t="s">
        <v>3471</v>
      </c>
      <c r="M2739" s="23"/>
      <c r="N2739" s="23"/>
      <c r="O2739" s="24" t="str">
        <f t="shared" si="351"/>
        <v xml:space="preserve">
  - 
    name:  李大钊
    title:  李大钊
    description: 
    koLyro: point
    koLyri:  sub
    son: </v>
      </c>
      <c r="P2739" s="27" t="str">
        <f t="shared" si="350"/>
        <v xml:space="preserve">
              - 
                name:  李大钊
                title:  李大钊
                description: 
                koLyro: point
                koLyri:  sub
                son: </v>
      </c>
    </row>
    <row r="2740" spans="1:16" ht="15" customHeight="1">
      <c r="A2740" s="20">
        <f t="shared" si="344"/>
        <v>5</v>
      </c>
      <c r="B2740" s="21" t="str">
        <f t="shared" si="345"/>
        <v>知识点</v>
      </c>
      <c r="C2740" s="21" t="str">
        <f t="shared" si="346"/>
        <v>中国共产党的诞生</v>
      </c>
      <c r="D2740" s="21" t="str">
        <f>IFERROR(IF(I2740=1,INDEX( {"chinese","english","math","physics","chemistry","biology","politics","history","geography"},MATCH(C2740,{"语文","英语","数学","物理","化学","生物","政治","历史","地理"},0)),IF(I2740=2,INDEX(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2740,{"单项选择","阅读理解","信息匹配","完形填空","短文填空","单句填空","短文改错","单句改错","句型转换","翻译短语","翻译句子","词汇/短语及固搭","完成句子","听力"},0)),"")), "")</f>
        <v/>
      </c>
      <c r="E2740" s="21" t="str">
        <f t="shared" si="347"/>
        <v>知识点</v>
      </c>
      <c r="F2740" s="21" t="str">
        <f t="shared" si="348"/>
        <v>恰</v>
      </c>
      <c r="G2740" s="21" t="str">
        <f>INDEX( {"body","discipline","area","topic","point"},MATCH(E2740,{"知识体","知识域","知识区","知识主题","知识点"},0))</f>
        <v>point</v>
      </c>
      <c r="H2740" s="21" t="str">
        <f>INDEX( {"super","just","sub","infras"},MATCH(F2740,{"超","恰","亚","次"},0))</f>
        <v>just</v>
      </c>
      <c r="I2740" s="21">
        <f>MATCH(E2740,{"知识体","知识域","知识区","知识主题","知识点"},0)-1</f>
        <v>4</v>
      </c>
      <c r="J2740" s="21">
        <f>MATCH(F2740,{"超","恰","亚","次"},0)-1</f>
        <v>1</v>
      </c>
      <c r="K2740" s="21" t="str">
        <f t="shared" si="349"/>
        <v>历史</v>
      </c>
      <c r="L2740" s="26" t="s">
        <v>2988</v>
      </c>
      <c r="M2740" s="23"/>
      <c r="N2740" s="23"/>
      <c r="O2740" s="24" t="str">
        <f t="shared" si="351"/>
        <v xml:space="preserve">
  - 
    name:  中国共产党的诞生
    title:  中国共产党的诞生
    description: 
    koLyro: point
    koLyri:  just
    son: </v>
      </c>
      <c r="P2740" s="27" t="str">
        <f t="shared" si="350"/>
        <v xml:space="preserve">
            - 
              name:  中国共产党的诞生
              title:  中国共产党的诞生
              description: 
              koLyro: point
              koLyri:  just
              son: </v>
      </c>
    </row>
    <row r="2741" spans="1:16" ht="15" customHeight="1">
      <c r="A2741" s="20">
        <f t="shared" si="344"/>
        <v>3</v>
      </c>
      <c r="B2741" s="21" t="str">
        <f t="shared" si="345"/>
        <v>知识超主题</v>
      </c>
      <c r="C2741" s="21" t="str">
        <f t="shared" si="346"/>
        <v>六 20世纪以来中国重大思想理论成果</v>
      </c>
      <c r="D2741" s="21" t="str">
        <f>IFERROR(IF(I2741=1,INDEX( {"chinese","english","math","physics","chemistry","biology","politics","history","geography"},MATCH(C2741,{"语文","英语","数学","物理","化学","生物","政治","历史","地理"},0)),IF(I2741=2,INDEX(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2741,{"单项选择","阅读理解","信息匹配","完形填空","短文填空","单句填空","短文改错","单句改错","句型转换","翻译短语","翻译句子","词汇/短语及固搭","完成句子","听力"},0)),"")), "")</f>
        <v/>
      </c>
      <c r="E2741" s="21" t="str">
        <f t="shared" si="347"/>
        <v>知识主题</v>
      </c>
      <c r="F2741" s="21" t="str">
        <f t="shared" si="348"/>
        <v>超</v>
      </c>
      <c r="G2741" s="21" t="str">
        <f>INDEX( {"body","discipline","area","topic","point"},MATCH(E2741,{"知识体","知识域","知识区","知识主题","知识点"},0))</f>
        <v>topic</v>
      </c>
      <c r="H2741" s="21" t="str">
        <f>INDEX( {"super","just","sub","infras"},MATCH(F2741,{"超","恰","亚","次"},0))</f>
        <v>super</v>
      </c>
      <c r="I2741" s="21">
        <f>MATCH(E2741,{"知识体","知识域","知识区","知识主题","知识点"},0)-1</f>
        <v>3</v>
      </c>
      <c r="J2741" s="21">
        <f>MATCH(F2741,{"超","恰","亚","次"},0)-1</f>
        <v>0</v>
      </c>
      <c r="K2741" s="21" t="str">
        <f t="shared" si="349"/>
        <v>历史</v>
      </c>
      <c r="L2741" s="26" t="s">
        <v>5388</v>
      </c>
      <c r="M2741" s="23"/>
      <c r="N2741" s="23"/>
      <c r="O2741" s="24" t="str">
        <f t="shared" si="351"/>
        <v xml:space="preserve">
  - 
    name:  六 20世纪以来中国重大思想理论成果
    title:  六 20世纪以来中国重大思想理论成果
    description: 
    koLyro: topic
    koLyri:  super
    son: </v>
      </c>
      <c r="P2741" s="27" t="str">
        <f t="shared" si="350"/>
        <v xml:space="preserve">
        - 
          name:  六 20世纪以来中国重大思想理论成果
          title:  六 20世纪以来中国重大思想理论成果
          description: 
          koLyro: topic
          koLyri:  super
          son: </v>
      </c>
    </row>
    <row r="2742" spans="1:16" ht="15" customHeight="1">
      <c r="A2742" s="20">
        <f t="shared" si="344"/>
        <v>4</v>
      </c>
      <c r="B2742" s="21" t="str">
        <f t="shared" si="345"/>
        <v>知识主题</v>
      </c>
      <c r="C2742" s="21" t="str">
        <f t="shared" si="346"/>
        <v>18 三民主义的形成和发展</v>
      </c>
      <c r="D2742" s="21" t="str">
        <f>IFERROR(IF(I2742=1,INDEX( {"chinese","english","math","physics","chemistry","biology","politics","history","geography"},MATCH(C2742,{"语文","英语","数学","物理","化学","生物","政治","历史","地理"},0)),IF(I2742=2,INDEX(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2742,{"单项选择","阅读理解","信息匹配","完形填空","短文填空","单句填空","短文改错","单句改错","句型转换","翻译短语","翻译句子","词汇/短语及固搭","完成句子","听力"},0)),"")), "")</f>
        <v/>
      </c>
      <c r="E2742" s="21" t="str">
        <f t="shared" si="347"/>
        <v>知识主题</v>
      </c>
      <c r="F2742" s="21" t="str">
        <f t="shared" si="348"/>
        <v>恰</v>
      </c>
      <c r="G2742" s="21" t="str">
        <f>INDEX( {"body","discipline","area","topic","point"},MATCH(E2742,{"知识体","知识域","知识区","知识主题","知识点"},0))</f>
        <v>topic</v>
      </c>
      <c r="H2742" s="21" t="str">
        <f>INDEX( {"super","just","sub","infras"},MATCH(F2742,{"超","恰","亚","次"},0))</f>
        <v>just</v>
      </c>
      <c r="I2742" s="21">
        <f>MATCH(E2742,{"知识体","知识域","知识区","知识主题","知识点"},0)-1</f>
        <v>3</v>
      </c>
      <c r="J2742" s="21">
        <f>MATCH(F2742,{"超","恰","亚","次"},0)-1</f>
        <v>1</v>
      </c>
      <c r="K2742" s="21" t="str">
        <f t="shared" si="349"/>
        <v>历史</v>
      </c>
      <c r="L2742" s="26" t="s">
        <v>3472</v>
      </c>
      <c r="M2742" s="23"/>
      <c r="N2742" s="23"/>
      <c r="O2742" s="24" t="str">
        <f t="shared" si="351"/>
        <v xml:space="preserve">
  - 
    name:  18 三民主义的形成和发展
    title:  18 三民主义的形成和发展
    description: 
    koLyro: topic
    koLyri:  just
    son: </v>
      </c>
      <c r="P2742" s="27" t="str">
        <f t="shared" si="350"/>
        <v xml:space="preserve">
          - 
            name:  18 三民主义的形成和发展
            title:  18 三民主义的形成和发展
            description: 
            koLyro: topic
            koLyri:  just
            son: </v>
      </c>
    </row>
    <row r="2743" spans="1:16" ht="15" customHeight="1">
      <c r="A2743" s="20">
        <f t="shared" si="344"/>
        <v>5</v>
      </c>
      <c r="B2743" s="21" t="str">
        <f t="shared" si="345"/>
        <v>知识点</v>
      </c>
      <c r="C2743" s="21" t="str">
        <f t="shared" si="346"/>
        <v>中国同盟会</v>
      </c>
      <c r="D2743" s="21" t="str">
        <f>IFERROR(IF(I2743=1,INDEX( {"chinese","english","math","physics","chemistry","biology","politics","history","geography"},MATCH(C2743,{"语文","英语","数学","物理","化学","生物","政治","历史","地理"},0)),IF(I2743=2,INDEX(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2743,{"单项选择","阅读理解","信息匹配","完形填空","短文填空","单句填空","短文改错","单句改错","句型转换","翻译短语","翻译句子","词汇/短语及固搭","完成句子","听力"},0)),"")), "")</f>
        <v/>
      </c>
      <c r="E2743" s="21" t="str">
        <f t="shared" si="347"/>
        <v>知识点</v>
      </c>
      <c r="F2743" s="21" t="str">
        <f t="shared" si="348"/>
        <v>恰</v>
      </c>
      <c r="G2743" s="21" t="str">
        <f>INDEX( {"body","discipline","area","topic","point"},MATCH(E2743,{"知识体","知识域","知识区","知识主题","知识点"},0))</f>
        <v>point</v>
      </c>
      <c r="H2743" s="21" t="str">
        <f>INDEX( {"super","just","sub","infras"},MATCH(F2743,{"超","恰","亚","次"},0))</f>
        <v>just</v>
      </c>
      <c r="I2743" s="21">
        <f>MATCH(E2743,{"知识体","知识域","知识区","知识主题","知识点"},0)-1</f>
        <v>4</v>
      </c>
      <c r="J2743" s="21">
        <f>MATCH(F2743,{"超","恰","亚","次"},0)-1</f>
        <v>1</v>
      </c>
      <c r="K2743" s="21" t="str">
        <f t="shared" si="349"/>
        <v>历史</v>
      </c>
      <c r="L2743" s="26" t="s">
        <v>3473</v>
      </c>
      <c r="M2743" s="23"/>
      <c r="N2743" s="23"/>
      <c r="O2743" s="24" t="str">
        <f t="shared" si="351"/>
        <v xml:space="preserve">
  - 
    name:  中国同盟会
    title:  中国同盟会
    description: 
    koLyro: point
    koLyri:  just
    son: </v>
      </c>
      <c r="P2743" s="27" t="str">
        <f t="shared" si="350"/>
        <v xml:space="preserve">
            - 
              name:  中国同盟会
              title:  中国同盟会
              description: 
              koLyro: point
              koLyri:  just
              son: </v>
      </c>
    </row>
    <row r="2744" spans="1:16" ht="15" customHeight="1">
      <c r="A2744" s="20">
        <f t="shared" si="344"/>
        <v>5</v>
      </c>
      <c r="B2744" s="21" t="str">
        <f t="shared" si="345"/>
        <v>知识点</v>
      </c>
      <c r="C2744" s="21" t="str">
        <f t="shared" si="346"/>
        <v>三民主义</v>
      </c>
      <c r="D2744" s="21" t="str">
        <f>IFERROR(IF(I2744=1,INDEX( {"chinese","english","math","physics","chemistry","biology","politics","history","geography"},MATCH(C2744,{"语文","英语","数学","物理","化学","生物","政治","历史","地理"},0)),IF(I2744=2,INDEX(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2744,{"单项选择","阅读理解","信息匹配","完形填空","短文填空","单句填空","短文改错","单句改错","句型转换","翻译短语","翻译句子","词汇/短语及固搭","完成句子","听力"},0)),"")), "")</f>
        <v/>
      </c>
      <c r="E2744" s="21" t="str">
        <f t="shared" si="347"/>
        <v>知识点</v>
      </c>
      <c r="F2744" s="21" t="str">
        <f t="shared" si="348"/>
        <v>恰</v>
      </c>
      <c r="G2744" s="21" t="str">
        <f>INDEX( {"body","discipline","area","topic","point"},MATCH(E2744,{"知识体","知识域","知识区","知识主题","知识点"},0))</f>
        <v>point</v>
      </c>
      <c r="H2744" s="21" t="str">
        <f>INDEX( {"super","just","sub","infras"},MATCH(F2744,{"超","恰","亚","次"},0))</f>
        <v>just</v>
      </c>
      <c r="I2744" s="21">
        <f>MATCH(E2744,{"知识体","知识域","知识区","知识主题","知识点"},0)-1</f>
        <v>4</v>
      </c>
      <c r="J2744" s="21">
        <f>MATCH(F2744,{"超","恰","亚","次"},0)-1</f>
        <v>1</v>
      </c>
      <c r="K2744" s="21" t="str">
        <f t="shared" si="349"/>
        <v>历史</v>
      </c>
      <c r="L2744" s="26" t="s">
        <v>3474</v>
      </c>
      <c r="M2744" s="23"/>
      <c r="N2744" s="23"/>
      <c r="O2744" s="24" t="str">
        <f t="shared" si="351"/>
        <v xml:space="preserve">
  - 
    name:  三民主义
    title:  三民主义
    description: 
    koLyro: point
    koLyri:  just
    son: </v>
      </c>
      <c r="P2744" s="27" t="str">
        <f t="shared" si="350"/>
        <v xml:space="preserve">
            - 
              name:  三民主义
              title:  三民主义
              description: 
              koLyro: point
              koLyri:  just
              son: </v>
      </c>
    </row>
    <row r="2745" spans="1:16" ht="15" customHeight="1">
      <c r="A2745" s="20">
        <f t="shared" si="344"/>
        <v>5</v>
      </c>
      <c r="B2745" s="21" t="str">
        <f t="shared" si="345"/>
        <v>知识点</v>
      </c>
      <c r="C2745" s="21" t="str">
        <f t="shared" si="346"/>
        <v>辛亥革命</v>
      </c>
      <c r="D2745" s="21" t="str">
        <f>IFERROR(IF(I2745=1,INDEX( {"chinese","english","math","physics","chemistry","biology","politics","history","geography"},MATCH(C2745,{"语文","英语","数学","物理","化学","生物","政治","历史","地理"},0)),IF(I2745=2,INDEX(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2745,{"单项选择","阅读理解","信息匹配","完形填空","短文填空","单句填空","短文改错","单句改错","句型转换","翻译短语","翻译句子","词汇/短语及固搭","完成句子","听力"},0)),"")), "")</f>
        <v/>
      </c>
      <c r="E2745" s="21" t="str">
        <f t="shared" si="347"/>
        <v>知识点</v>
      </c>
      <c r="F2745" s="21" t="str">
        <f t="shared" si="348"/>
        <v>恰</v>
      </c>
      <c r="G2745" s="21" t="str">
        <f>INDEX( {"body","discipline","area","topic","point"},MATCH(E2745,{"知识体","知识域","知识区","知识主题","知识点"},0))</f>
        <v>point</v>
      </c>
      <c r="H2745" s="21" t="str">
        <f>INDEX( {"super","just","sub","infras"},MATCH(F2745,{"超","恰","亚","次"},0))</f>
        <v>just</v>
      </c>
      <c r="I2745" s="21">
        <f>MATCH(E2745,{"知识体","知识域","知识区","知识主题","知识点"},0)-1</f>
        <v>4</v>
      </c>
      <c r="J2745" s="21">
        <f>MATCH(F2745,{"超","恰","亚","次"},0)-1</f>
        <v>1</v>
      </c>
      <c r="K2745" s="21" t="str">
        <f t="shared" si="349"/>
        <v>历史</v>
      </c>
      <c r="L2745" s="26" t="s">
        <v>2981</v>
      </c>
      <c r="M2745" s="23"/>
      <c r="N2745" s="23"/>
      <c r="O2745" s="24" t="str">
        <f t="shared" si="351"/>
        <v xml:space="preserve">
  - 
    name:  辛亥革命
    title:  辛亥革命
    description: 
    koLyro: point
    koLyri:  just
    son: </v>
      </c>
      <c r="P2745" s="27" t="str">
        <f t="shared" si="350"/>
        <v xml:space="preserve">
            - 
              name:  辛亥革命
              title:  辛亥革命
              description: 
              koLyro: point
              koLyri:  just
              son: </v>
      </c>
    </row>
    <row r="2746" spans="1:16" ht="15" customHeight="1">
      <c r="A2746" s="20">
        <f t="shared" si="344"/>
        <v>5</v>
      </c>
      <c r="B2746" s="21" t="str">
        <f t="shared" si="345"/>
        <v>知识点</v>
      </c>
      <c r="C2746" s="21" t="str">
        <f t="shared" si="346"/>
        <v>《中华民国临时约法》</v>
      </c>
      <c r="D2746" s="21" t="str">
        <f>IFERROR(IF(I2746=1,INDEX( {"chinese","english","math","physics","chemistry","biology","politics","history","geography"},MATCH(C2746,{"语文","英语","数学","物理","化学","生物","政治","历史","地理"},0)),IF(I2746=2,INDEX(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2746,{"单项选择","阅读理解","信息匹配","完形填空","短文填空","单句填空","短文改错","单句改错","句型转换","翻译短语","翻译句子","词汇/短语及固搭","完成句子","听力"},0)),"")), "")</f>
        <v/>
      </c>
      <c r="E2746" s="21" t="str">
        <f t="shared" si="347"/>
        <v>知识点</v>
      </c>
      <c r="F2746" s="21" t="str">
        <f t="shared" si="348"/>
        <v>恰</v>
      </c>
      <c r="G2746" s="21" t="str">
        <f>INDEX( {"body","discipline","area","topic","point"},MATCH(E2746,{"知识体","知识域","知识区","知识主题","知识点"},0))</f>
        <v>point</v>
      </c>
      <c r="H2746" s="21" t="str">
        <f>INDEX( {"super","just","sub","infras"},MATCH(F2746,{"超","恰","亚","次"},0))</f>
        <v>just</v>
      </c>
      <c r="I2746" s="21">
        <f>MATCH(E2746,{"知识体","知识域","知识区","知识主题","知识点"},0)-1</f>
        <v>4</v>
      </c>
      <c r="J2746" s="21">
        <f>MATCH(F2746,{"超","恰","亚","次"},0)-1</f>
        <v>1</v>
      </c>
      <c r="K2746" s="21" t="str">
        <f t="shared" si="349"/>
        <v>历史</v>
      </c>
      <c r="L2746" s="26" t="s">
        <v>3475</v>
      </c>
      <c r="M2746" s="23"/>
      <c r="N2746" s="23"/>
      <c r="O2746" s="24" t="str">
        <f t="shared" si="351"/>
        <v xml:space="preserve">
  - 
    name:  《中华民国临时约法》
    title:  《中华民国临时约法》
    description: 
    koLyro: point
    koLyri:  just
    son: </v>
      </c>
      <c r="P2746" s="27" t="str">
        <f t="shared" si="350"/>
        <v xml:space="preserve">
            - 
              name:  《中华民国临时约法》
              title:  《中华民国临时约法》
              description: 
              koLyro: point
              koLyri:  just
              son: </v>
      </c>
    </row>
    <row r="2747" spans="1:16" ht="15" customHeight="1">
      <c r="A2747" s="20">
        <f t="shared" si="344"/>
        <v>5</v>
      </c>
      <c r="B2747" s="21" t="str">
        <f t="shared" si="345"/>
        <v>知识点</v>
      </c>
      <c r="C2747" s="21" t="str">
        <f t="shared" si="346"/>
        <v>二次革命</v>
      </c>
      <c r="D2747" s="21" t="str">
        <f>IFERROR(IF(I2747=1,INDEX( {"chinese","english","math","physics","chemistry","biology","politics","history","geography"},MATCH(C2747,{"语文","英语","数学","物理","化学","生物","政治","历史","地理"},0)),IF(I2747=2,INDEX(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2747,{"单项选择","阅读理解","信息匹配","完形填空","短文填空","单句填空","短文改错","单句改错","句型转换","翻译短语","翻译句子","词汇/短语及固搭","完成句子","听力"},0)),"")), "")</f>
        <v/>
      </c>
      <c r="E2747" s="21" t="str">
        <f t="shared" si="347"/>
        <v>知识点</v>
      </c>
      <c r="F2747" s="21" t="str">
        <f t="shared" si="348"/>
        <v>恰</v>
      </c>
      <c r="G2747" s="21" t="str">
        <f>INDEX( {"body","discipline","area","topic","point"},MATCH(E2747,{"知识体","知识域","知识区","知识主题","知识点"},0))</f>
        <v>point</v>
      </c>
      <c r="H2747" s="21" t="str">
        <f>INDEX( {"super","just","sub","infras"},MATCH(F2747,{"超","恰","亚","次"},0))</f>
        <v>just</v>
      </c>
      <c r="I2747" s="21">
        <f>MATCH(E2747,{"知识体","知识域","知识区","知识主题","知识点"},0)-1</f>
        <v>4</v>
      </c>
      <c r="J2747" s="21">
        <f>MATCH(F2747,{"超","恰","亚","次"},0)-1</f>
        <v>1</v>
      </c>
      <c r="K2747" s="21" t="str">
        <f t="shared" si="349"/>
        <v>历史</v>
      </c>
      <c r="L2747" s="26" t="s">
        <v>3476</v>
      </c>
      <c r="M2747" s="23"/>
      <c r="N2747" s="23"/>
      <c r="O2747" s="24" t="str">
        <f t="shared" si="351"/>
        <v xml:space="preserve">
  - 
    name:  二次革命
    title:  二次革命
    description: 
    koLyro: point
    koLyri:  just
    son: </v>
      </c>
      <c r="P2747" s="27" t="str">
        <f t="shared" si="350"/>
        <v xml:space="preserve">
            - 
              name:  二次革命
              title:  二次革命
              description: 
              koLyro: point
              koLyri:  just
              son: </v>
      </c>
    </row>
    <row r="2748" spans="1:16" ht="15" customHeight="1">
      <c r="A2748" s="20">
        <f t="shared" si="344"/>
        <v>5</v>
      </c>
      <c r="B2748" s="21" t="str">
        <f t="shared" si="345"/>
        <v>知识点</v>
      </c>
      <c r="C2748" s="21" t="str">
        <f t="shared" si="346"/>
        <v>护国运动</v>
      </c>
      <c r="D2748" s="21" t="str">
        <f>IFERROR(IF(I2748=1,INDEX( {"chinese","english","math","physics","chemistry","biology","politics","history","geography"},MATCH(C2748,{"语文","英语","数学","物理","化学","生物","政治","历史","地理"},0)),IF(I2748=2,INDEX(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2748,{"单项选择","阅读理解","信息匹配","完形填空","短文填空","单句填空","短文改错","单句改错","句型转换","翻译短语","翻译句子","词汇/短语及固搭","完成句子","听力"},0)),"")), "")</f>
        <v/>
      </c>
      <c r="E2748" s="21" t="str">
        <f t="shared" si="347"/>
        <v>知识点</v>
      </c>
      <c r="F2748" s="21" t="str">
        <f t="shared" si="348"/>
        <v>恰</v>
      </c>
      <c r="G2748" s="21" t="str">
        <f>INDEX( {"body","discipline","area","topic","point"},MATCH(E2748,{"知识体","知识域","知识区","知识主题","知识点"},0))</f>
        <v>point</v>
      </c>
      <c r="H2748" s="21" t="str">
        <f>INDEX( {"super","just","sub","infras"},MATCH(F2748,{"超","恰","亚","次"},0))</f>
        <v>just</v>
      </c>
      <c r="I2748" s="21">
        <f>MATCH(E2748,{"知识体","知识域","知识区","知识主题","知识点"},0)-1</f>
        <v>4</v>
      </c>
      <c r="J2748" s="21">
        <f>MATCH(F2748,{"超","恰","亚","次"},0)-1</f>
        <v>1</v>
      </c>
      <c r="K2748" s="21" t="str">
        <f t="shared" si="349"/>
        <v>历史</v>
      </c>
      <c r="L2748" s="26" t="s">
        <v>3477</v>
      </c>
      <c r="M2748" s="23"/>
      <c r="N2748" s="23"/>
      <c r="O2748" s="24" t="str">
        <f t="shared" si="351"/>
        <v xml:space="preserve">
  - 
    name:  护国运动
    title:  护国运动
    description: 
    koLyro: point
    koLyri:  just
    son: </v>
      </c>
      <c r="P2748" s="27" t="str">
        <f t="shared" si="350"/>
        <v xml:space="preserve">
            - 
              name:  护国运动
              title:  护国运动
              description: 
              koLyro: point
              koLyri:  just
              son: </v>
      </c>
    </row>
    <row r="2749" spans="1:16" ht="15" customHeight="1">
      <c r="A2749" s="20">
        <f t="shared" si="344"/>
        <v>5</v>
      </c>
      <c r="B2749" s="21" t="str">
        <f t="shared" si="345"/>
        <v>知识点</v>
      </c>
      <c r="C2749" s="21" t="str">
        <f t="shared" si="346"/>
        <v>护法运动</v>
      </c>
      <c r="D2749" s="21" t="str">
        <f>IFERROR(IF(I2749=1,INDEX( {"chinese","english","math","physics","chemistry","biology","politics","history","geography"},MATCH(C2749,{"语文","英语","数学","物理","化学","生物","政治","历史","地理"},0)),IF(I2749=2,INDEX(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2749,{"单项选择","阅读理解","信息匹配","完形填空","短文填空","单句填空","短文改错","单句改错","句型转换","翻译短语","翻译句子","词汇/短语及固搭","完成句子","听力"},0)),"")), "")</f>
        <v/>
      </c>
      <c r="E2749" s="21" t="str">
        <f t="shared" si="347"/>
        <v>知识点</v>
      </c>
      <c r="F2749" s="21" t="str">
        <f t="shared" si="348"/>
        <v>恰</v>
      </c>
      <c r="G2749" s="21" t="str">
        <f>INDEX( {"body","discipline","area","topic","point"},MATCH(E2749,{"知识体","知识域","知识区","知识主题","知识点"},0))</f>
        <v>point</v>
      </c>
      <c r="H2749" s="21" t="str">
        <f>INDEX( {"super","just","sub","infras"},MATCH(F2749,{"超","恰","亚","次"},0))</f>
        <v>just</v>
      </c>
      <c r="I2749" s="21">
        <f>MATCH(E2749,{"知识体","知识域","知识区","知识主题","知识点"},0)-1</f>
        <v>4</v>
      </c>
      <c r="J2749" s="21">
        <f>MATCH(F2749,{"超","恰","亚","次"},0)-1</f>
        <v>1</v>
      </c>
      <c r="K2749" s="21" t="str">
        <f t="shared" si="349"/>
        <v>历史</v>
      </c>
      <c r="L2749" s="26" t="s">
        <v>3478</v>
      </c>
      <c r="M2749" s="23"/>
      <c r="N2749" s="23"/>
      <c r="O2749" s="24" t="str">
        <f t="shared" si="351"/>
        <v xml:space="preserve">
  - 
    name:  护法运动
    title:  护法运动
    description: 
    koLyro: point
    koLyri:  just
    son: </v>
      </c>
      <c r="P2749" s="27" t="str">
        <f t="shared" si="350"/>
        <v xml:space="preserve">
            - 
              name:  护法运动
              title:  护法运动
              description: 
              koLyro: point
              koLyri:  just
              son: </v>
      </c>
    </row>
    <row r="2750" spans="1:16" ht="15" customHeight="1">
      <c r="A2750" s="20">
        <f t="shared" si="344"/>
        <v>4</v>
      </c>
      <c r="B2750" s="21" t="str">
        <f t="shared" si="345"/>
        <v>知识主题</v>
      </c>
      <c r="C2750" s="21" t="str">
        <f t="shared" si="346"/>
        <v>19 毛泽东思想</v>
      </c>
      <c r="D2750" s="21" t="str">
        <f>IFERROR(IF(I2750=1,INDEX( {"chinese","english","math","physics","chemistry","biology","politics","history","geography"},MATCH(C2750,{"语文","英语","数学","物理","化学","生物","政治","历史","地理"},0)),IF(I2750=2,INDEX(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2750,{"单项选择","阅读理解","信息匹配","完形填空","短文填空","单句填空","短文改错","单句改错","句型转换","翻译短语","翻译句子","词汇/短语及固搭","完成句子","听力"},0)),"")), "")</f>
        <v/>
      </c>
      <c r="E2750" s="21" t="str">
        <f t="shared" si="347"/>
        <v>知识主题</v>
      </c>
      <c r="F2750" s="21" t="str">
        <f t="shared" si="348"/>
        <v>恰</v>
      </c>
      <c r="G2750" s="21" t="str">
        <f>INDEX( {"body","discipline","area","topic","point"},MATCH(E2750,{"知识体","知识域","知识区","知识主题","知识点"},0))</f>
        <v>topic</v>
      </c>
      <c r="H2750" s="21" t="str">
        <f>INDEX( {"super","just","sub","infras"},MATCH(F2750,{"超","恰","亚","次"},0))</f>
        <v>just</v>
      </c>
      <c r="I2750" s="21">
        <f>MATCH(E2750,{"知识体","知识域","知识区","知识主题","知识点"},0)-1</f>
        <v>3</v>
      </c>
      <c r="J2750" s="21">
        <f>MATCH(F2750,{"超","恰","亚","次"},0)-1</f>
        <v>1</v>
      </c>
      <c r="K2750" s="21" t="str">
        <f t="shared" si="349"/>
        <v>历史</v>
      </c>
      <c r="L2750" s="26" t="s">
        <v>3479</v>
      </c>
      <c r="M2750" s="23"/>
      <c r="N2750" s="23"/>
      <c r="O2750" s="24" t="str">
        <f t="shared" si="351"/>
        <v xml:space="preserve">
  - 
    name:  19 毛泽东思想
    title:  19 毛泽东思想
    description: 
    koLyro: topic
    koLyri:  just
    son: </v>
      </c>
      <c r="P2750" s="27" t="str">
        <f t="shared" si="350"/>
        <v xml:space="preserve">
          - 
            name:  19 毛泽东思想
            title:  19 毛泽东思想
            description: 
            koLyro: topic
            koLyri:  just
            son: </v>
      </c>
    </row>
    <row r="2751" spans="1:16" ht="15" customHeight="1">
      <c r="A2751" s="20">
        <f t="shared" si="344"/>
        <v>5</v>
      </c>
      <c r="B2751" s="21" t="str">
        <f t="shared" si="345"/>
        <v>知识点</v>
      </c>
      <c r="C2751" s="21" t="str">
        <f t="shared" si="346"/>
        <v>毛泽东对革命道路的探索</v>
      </c>
      <c r="D2751" s="21" t="str">
        <f>IFERROR(IF(I2751=1,INDEX( {"chinese","english","math","physics","chemistry","biology","politics","history","geography"},MATCH(C2751,{"语文","英语","数学","物理","化学","生物","政治","历史","地理"},0)),IF(I2751=2,INDEX(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2751,{"单项选择","阅读理解","信息匹配","完形填空","短文填空","单句填空","短文改错","单句改错","句型转换","翻译短语","翻译句子","词汇/短语及固搭","完成句子","听力"},0)),"")), "")</f>
        <v/>
      </c>
      <c r="E2751" s="21" t="str">
        <f t="shared" si="347"/>
        <v>知识点</v>
      </c>
      <c r="F2751" s="21" t="str">
        <f t="shared" si="348"/>
        <v>恰</v>
      </c>
      <c r="G2751" s="21" t="str">
        <f>INDEX( {"body","discipline","area","topic","point"},MATCH(E2751,{"知识体","知识域","知识区","知识主题","知识点"},0))</f>
        <v>point</v>
      </c>
      <c r="H2751" s="21" t="str">
        <f>INDEX( {"super","just","sub","infras"},MATCH(F2751,{"超","恰","亚","次"},0))</f>
        <v>just</v>
      </c>
      <c r="I2751" s="21">
        <f>MATCH(E2751,{"知识体","知识域","知识区","知识主题","知识点"},0)-1</f>
        <v>4</v>
      </c>
      <c r="J2751" s="21">
        <f>MATCH(F2751,{"超","恰","亚","次"},0)-1</f>
        <v>1</v>
      </c>
      <c r="K2751" s="21" t="str">
        <f t="shared" si="349"/>
        <v>历史</v>
      </c>
      <c r="L2751" s="26" t="s">
        <v>3480</v>
      </c>
      <c r="M2751" s="23"/>
      <c r="N2751" s="23"/>
      <c r="O2751" s="24" t="str">
        <f t="shared" si="351"/>
        <v xml:space="preserve">
  - 
    name:  毛泽东对革命道路的探索
    title:  毛泽东对革命道路的探索
    description: 
    koLyro: point
    koLyri:  just
    son: </v>
      </c>
      <c r="P2751" s="27" t="str">
        <f t="shared" si="350"/>
        <v xml:space="preserve">
            - 
              name:  毛泽东对革命道路的探索
              title:  毛泽东对革命道路的探索
              description: 
              koLyro: point
              koLyri:  just
              son: </v>
      </c>
    </row>
    <row r="2752" spans="1:16" ht="15" customHeight="1">
      <c r="A2752" s="20">
        <f t="shared" si="344"/>
        <v>5</v>
      </c>
      <c r="B2752" s="21" t="str">
        <f t="shared" si="345"/>
        <v>知识点</v>
      </c>
      <c r="C2752" s="21" t="str">
        <f t="shared" si="346"/>
        <v>毛泽东思想的形成</v>
      </c>
      <c r="D2752" s="21" t="str">
        <f>IFERROR(IF(I2752=1,INDEX( {"chinese","english","math","physics","chemistry","biology","politics","history","geography"},MATCH(C2752,{"语文","英语","数学","物理","化学","生物","政治","历史","地理"},0)),IF(I2752=2,INDEX(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2752,{"单项选择","阅读理解","信息匹配","完形填空","短文填空","单句填空","短文改错","单句改错","句型转换","翻译短语","翻译句子","词汇/短语及固搭","完成句子","听力"},0)),"")), "")</f>
        <v/>
      </c>
      <c r="E2752" s="21" t="str">
        <f t="shared" si="347"/>
        <v>知识点</v>
      </c>
      <c r="F2752" s="21" t="str">
        <f t="shared" si="348"/>
        <v>恰</v>
      </c>
      <c r="G2752" s="21" t="str">
        <f>INDEX( {"body","discipline","area","topic","point"},MATCH(E2752,{"知识体","知识域","知识区","知识主题","知识点"},0))</f>
        <v>point</v>
      </c>
      <c r="H2752" s="21" t="str">
        <f>INDEX( {"super","just","sub","infras"},MATCH(F2752,{"超","恰","亚","次"},0))</f>
        <v>just</v>
      </c>
      <c r="I2752" s="21">
        <f>MATCH(E2752,{"知识体","知识域","知识区","知识主题","知识点"},0)-1</f>
        <v>4</v>
      </c>
      <c r="J2752" s="21">
        <f>MATCH(F2752,{"超","恰","亚","次"},0)-1</f>
        <v>1</v>
      </c>
      <c r="K2752" s="21" t="str">
        <f t="shared" si="349"/>
        <v>历史</v>
      </c>
      <c r="L2752" s="26" t="s">
        <v>3481</v>
      </c>
      <c r="M2752" s="23"/>
      <c r="N2752" s="23"/>
      <c r="O2752" s="24" t="str">
        <f t="shared" si="351"/>
        <v xml:space="preserve">
  - 
    name:  毛泽东思想的形成
    title:  毛泽东思想的形成
    description: 
    koLyro: point
    koLyri:  just
    son: </v>
      </c>
      <c r="P2752" s="27" t="str">
        <f t="shared" si="350"/>
        <v xml:space="preserve">
            - 
              name:  毛泽东思想的形成
              title:  毛泽东思想的形成
              description: 
              koLyro: point
              koLyri:  just
              son: </v>
      </c>
    </row>
    <row r="2753" spans="1:16" ht="15" customHeight="1">
      <c r="A2753" s="20">
        <f t="shared" si="344"/>
        <v>5</v>
      </c>
      <c r="B2753" s="21" t="str">
        <f t="shared" si="345"/>
        <v>知识点</v>
      </c>
      <c r="C2753" s="21" t="str">
        <f t="shared" si="346"/>
        <v>毛泽东思想的发展</v>
      </c>
      <c r="D2753" s="21" t="str">
        <f>IFERROR(IF(I2753=1,INDEX( {"chinese","english","math","physics","chemistry","biology","politics","history","geography"},MATCH(C2753,{"语文","英语","数学","物理","化学","生物","政治","历史","地理"},0)),IF(I2753=2,INDEX(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2753,{"单项选择","阅读理解","信息匹配","完形填空","短文填空","单句填空","短文改错","单句改错","句型转换","翻译短语","翻译句子","词汇/短语及固搭","完成句子","听力"},0)),"")), "")</f>
        <v/>
      </c>
      <c r="E2753" s="21" t="str">
        <f t="shared" si="347"/>
        <v>知识点</v>
      </c>
      <c r="F2753" s="21" t="str">
        <f t="shared" si="348"/>
        <v>恰</v>
      </c>
      <c r="G2753" s="21" t="str">
        <f>INDEX( {"body","discipline","area","topic","point"},MATCH(E2753,{"知识体","知识域","知识区","知识主题","知识点"},0))</f>
        <v>point</v>
      </c>
      <c r="H2753" s="21" t="str">
        <f>INDEX( {"super","just","sub","infras"},MATCH(F2753,{"超","恰","亚","次"},0))</f>
        <v>just</v>
      </c>
      <c r="I2753" s="21">
        <f>MATCH(E2753,{"知识体","知识域","知识区","知识主题","知识点"},0)-1</f>
        <v>4</v>
      </c>
      <c r="J2753" s="21">
        <f>MATCH(F2753,{"超","恰","亚","次"},0)-1</f>
        <v>1</v>
      </c>
      <c r="K2753" s="21" t="str">
        <f t="shared" si="349"/>
        <v>历史</v>
      </c>
      <c r="L2753" s="26" t="s">
        <v>3482</v>
      </c>
      <c r="M2753" s="23"/>
      <c r="N2753" s="23"/>
      <c r="O2753" s="24" t="str">
        <f t="shared" si="351"/>
        <v xml:space="preserve">
  - 
    name:  毛泽东思想的发展
    title:  毛泽东思想的发展
    description: 
    koLyro: point
    koLyri:  just
    son: </v>
      </c>
      <c r="P2753" s="27" t="str">
        <f t="shared" si="350"/>
        <v xml:space="preserve">
            - 
              name:  毛泽东思想的发展
              title:  毛泽东思想的发展
              description: 
              koLyro: point
              koLyri:  just
              son: </v>
      </c>
    </row>
    <row r="2754" spans="1:16" ht="15" customHeight="1">
      <c r="A2754" s="20">
        <f t="shared" si="344"/>
        <v>5</v>
      </c>
      <c r="B2754" s="21" t="str">
        <f t="shared" si="345"/>
        <v>知识点</v>
      </c>
      <c r="C2754" s="21" t="str">
        <f t="shared" si="346"/>
        <v>对毛泽东思想的评价</v>
      </c>
      <c r="D2754" s="21" t="str">
        <f>IFERROR(IF(I2754=1,INDEX( {"chinese","english","math","physics","chemistry","biology","politics","history","geography"},MATCH(C2754,{"语文","英语","数学","物理","化学","生物","政治","历史","地理"},0)),IF(I2754=2,INDEX(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2754,{"单项选择","阅读理解","信息匹配","完形填空","短文填空","单句填空","短文改错","单句改错","句型转换","翻译短语","翻译句子","词汇/短语及固搭","完成句子","听力"},0)),"")), "")</f>
        <v/>
      </c>
      <c r="E2754" s="21" t="str">
        <f t="shared" si="347"/>
        <v>知识点</v>
      </c>
      <c r="F2754" s="21" t="str">
        <f t="shared" si="348"/>
        <v>恰</v>
      </c>
      <c r="G2754" s="21" t="str">
        <f>INDEX( {"body","discipline","area","topic","point"},MATCH(E2754,{"知识体","知识域","知识区","知识主题","知识点"},0))</f>
        <v>point</v>
      </c>
      <c r="H2754" s="21" t="str">
        <f>INDEX( {"super","just","sub","infras"},MATCH(F2754,{"超","恰","亚","次"},0))</f>
        <v>just</v>
      </c>
      <c r="I2754" s="21">
        <f>MATCH(E2754,{"知识体","知识域","知识区","知识主题","知识点"},0)-1</f>
        <v>4</v>
      </c>
      <c r="J2754" s="21">
        <f>MATCH(F2754,{"超","恰","亚","次"},0)-1</f>
        <v>1</v>
      </c>
      <c r="K2754" s="21" t="str">
        <f t="shared" si="349"/>
        <v>历史</v>
      </c>
      <c r="L2754" s="26" t="s">
        <v>3483</v>
      </c>
      <c r="M2754" s="23"/>
      <c r="N2754" s="23"/>
      <c r="O2754" s="24" t="str">
        <f t="shared" si="351"/>
        <v xml:space="preserve">
  - 
    name:  对毛泽东思想的评价
    title:  对毛泽东思想的评价
    description: 
    koLyro: point
    koLyri:  just
    son: </v>
      </c>
      <c r="P2754" s="27" t="str">
        <f t="shared" si="350"/>
        <v xml:space="preserve">
            - 
              name:  对毛泽东思想的评价
              title:  对毛泽东思想的评价
              description: 
              koLyro: point
              koLyri:  just
              son: </v>
      </c>
    </row>
    <row r="2755" spans="1:16" ht="15" customHeight="1">
      <c r="A2755" s="20">
        <f t="shared" si="344"/>
        <v>4</v>
      </c>
      <c r="B2755" s="21" t="str">
        <f t="shared" si="345"/>
        <v>知识主题</v>
      </c>
      <c r="C2755" s="21" t="str">
        <f t="shared" si="346"/>
        <v>20 新时期的理论探索</v>
      </c>
      <c r="D2755" s="21" t="str">
        <f>IFERROR(IF(I2755=1,INDEX( {"chinese","english","math","physics","chemistry","biology","politics","history","geography"},MATCH(C2755,{"语文","英语","数学","物理","化学","生物","政治","历史","地理"},0)),IF(I2755=2,INDEX(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2755,{"单项选择","阅读理解","信息匹配","完形填空","短文填空","单句填空","短文改错","单句改错","句型转换","翻译短语","翻译句子","词汇/短语及固搭","完成句子","听力"},0)),"")), "")</f>
        <v/>
      </c>
      <c r="E2755" s="21" t="str">
        <f t="shared" si="347"/>
        <v>知识主题</v>
      </c>
      <c r="F2755" s="21" t="str">
        <f t="shared" si="348"/>
        <v>恰</v>
      </c>
      <c r="G2755" s="21" t="str">
        <f>INDEX( {"body","discipline","area","topic","point"},MATCH(E2755,{"知识体","知识域","知识区","知识主题","知识点"},0))</f>
        <v>topic</v>
      </c>
      <c r="H2755" s="21" t="str">
        <f>INDEX( {"super","just","sub","infras"},MATCH(F2755,{"超","恰","亚","次"},0))</f>
        <v>just</v>
      </c>
      <c r="I2755" s="21">
        <f>MATCH(E2755,{"知识体","知识域","知识区","知识主题","知识点"},0)-1</f>
        <v>3</v>
      </c>
      <c r="J2755" s="21">
        <f>MATCH(F2755,{"超","恰","亚","次"},0)-1</f>
        <v>1</v>
      </c>
      <c r="K2755" s="21" t="str">
        <f t="shared" si="349"/>
        <v>历史</v>
      </c>
      <c r="L2755" s="26" t="s">
        <v>3484</v>
      </c>
      <c r="M2755" s="23"/>
      <c r="N2755" s="23"/>
      <c r="O2755" s="24" t="str">
        <f t="shared" si="351"/>
        <v xml:space="preserve">
  - 
    name:  20 新时期的理论探索
    title:  20 新时期的理论探索
    description: 
    koLyro: topic
    koLyri:  just
    son: </v>
      </c>
      <c r="P2755" s="27" t="str">
        <f t="shared" si="350"/>
        <v xml:space="preserve">
          - 
            name:  20 新时期的理论探索
            title:  20 新时期的理论探索
            description: 
            koLyro: topic
            koLyri:  just
            son: </v>
      </c>
    </row>
    <row r="2756" spans="1:16" ht="15" customHeight="1">
      <c r="A2756" s="20">
        <f t="shared" si="344"/>
        <v>5</v>
      </c>
      <c r="B2756" s="21" t="str">
        <f t="shared" si="345"/>
        <v>知识点</v>
      </c>
      <c r="C2756" s="21" t="str">
        <f t="shared" si="346"/>
        <v>十一届三中全会</v>
      </c>
      <c r="D2756" s="21" t="str">
        <f>IFERROR(IF(I2756=1,INDEX( {"chinese","english","math","physics","chemistry","biology","politics","history","geography"},MATCH(C2756,{"语文","英语","数学","物理","化学","生物","政治","历史","地理"},0)),IF(I2756=2,INDEX(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2756,{"单项选择","阅读理解","信息匹配","完形填空","短文填空","单句填空","短文改错","单句改错","句型转换","翻译短语","翻译句子","词汇/短语及固搭","完成句子","听力"},0)),"")), "")</f>
        <v/>
      </c>
      <c r="E2756" s="21" t="str">
        <f t="shared" si="347"/>
        <v>知识点</v>
      </c>
      <c r="F2756" s="21" t="str">
        <f t="shared" si="348"/>
        <v>恰</v>
      </c>
      <c r="G2756" s="21" t="str">
        <f>INDEX( {"body","discipline","area","topic","point"},MATCH(E2756,{"知识体","知识域","知识区","知识主题","知识点"},0))</f>
        <v>point</v>
      </c>
      <c r="H2756" s="21" t="str">
        <f>INDEX( {"super","just","sub","infras"},MATCH(F2756,{"超","恰","亚","次"},0))</f>
        <v>just</v>
      </c>
      <c r="I2756" s="21">
        <f>MATCH(E2756,{"知识体","知识域","知识区","知识主题","知识点"},0)-1</f>
        <v>4</v>
      </c>
      <c r="J2756" s="21">
        <f>MATCH(F2756,{"超","恰","亚","次"},0)-1</f>
        <v>1</v>
      </c>
      <c r="K2756" s="21" t="str">
        <f t="shared" si="349"/>
        <v>历史</v>
      </c>
      <c r="L2756" s="26" t="s">
        <v>3247</v>
      </c>
      <c r="M2756" s="23"/>
      <c r="N2756" s="23"/>
      <c r="O2756" s="24" t="str">
        <f t="shared" si="351"/>
        <v xml:space="preserve">
  - 
    name:  十一届三中全会
    title:  十一届三中全会
    description: 
    koLyro: point
    koLyri:  just
    son: </v>
      </c>
      <c r="P2756" s="27" t="str">
        <f t="shared" si="350"/>
        <v xml:space="preserve">
            - 
              name:  十一届三中全会
              title:  十一届三中全会
              description: 
              koLyro: point
              koLyri:  just
              son: </v>
      </c>
    </row>
    <row r="2757" spans="1:16" ht="15" customHeight="1">
      <c r="A2757" s="20">
        <f t="shared" ref="A2757:A2820" si="352">IFERROR(FIND("├",L2757),0)</f>
        <v>5</v>
      </c>
      <c r="B2757" s="21" t="str">
        <f t="shared" ref="B2757:B2820" si="353">MID(L2757,FIND("«",L2757)+1,FIND("»",L2757)-FIND("«",L2757)-1)</f>
        <v>知识点</v>
      </c>
      <c r="C2757" s="21" t="str">
        <f t="shared" ref="C2757:C2820" si="354">RIGHT(L2757,LEN(L2757)-FIND("»",L2757))</f>
        <v>邓小平理论的形成</v>
      </c>
      <c r="D2757" s="21" t="str">
        <f>IFERROR(IF(I2757=1,INDEX( {"chinese","english","math","physics","chemistry","biology","politics","history","geography"},MATCH(C2757,{"语文","英语","数学","物理","化学","生物","政治","历史","地理"},0)),IF(I2757=2,INDEX(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2757,{"单项选择","阅读理解","信息匹配","完形填空","短文填空","单句填空","短文改错","单句改错","句型转换","翻译短语","翻译句子","词汇/短语及固搭","完成句子","听力"},0)),"")), "")</f>
        <v/>
      </c>
      <c r="E2757" s="21" t="str">
        <f t="shared" ref="E2757:E2820" si="355">SUBSTITUTE(SUBSTITUTE(SUBSTITUTE(SUBSTITUTE(B2757,"超",""),"恰",""),"亚",""),"次","")</f>
        <v>知识点</v>
      </c>
      <c r="F2757" s="21" t="str">
        <f t="shared" ref="F2757:F2820" si="356">IF(IFERROR(FIND("超",B2757),-1)&gt;0,"超",  IF(IFERROR(FIND("亚",B2757),-1)&gt;0,"亚",   IF(IFERROR(FIND("次",B2757),-1)&gt;0,"次",    "恰"  )))</f>
        <v>恰</v>
      </c>
      <c r="G2757" s="21" t="str">
        <f>INDEX( {"body","discipline","area","topic","point"},MATCH(E2757,{"知识体","知识域","知识区","知识主题","知识点"},0))</f>
        <v>point</v>
      </c>
      <c r="H2757" s="21" t="str">
        <f>INDEX( {"super","just","sub","infras"},MATCH(F2757,{"超","恰","亚","次"},0))</f>
        <v>just</v>
      </c>
      <c r="I2757" s="21">
        <f>MATCH(E2757,{"知识体","知识域","知识区","知识主题","知识点"},0)-1</f>
        <v>4</v>
      </c>
      <c r="J2757" s="21">
        <f>MATCH(F2757,{"超","恰","亚","次"},0)-1</f>
        <v>1</v>
      </c>
      <c r="K2757" s="21" t="str">
        <f t="shared" ref="K2757:K2820" si="357">IF(I2757=0,"",IF(I2757=1,C2757,K2756))</f>
        <v>历史</v>
      </c>
      <c r="L2757" s="26" t="s">
        <v>3485</v>
      </c>
      <c r="M2757" s="23"/>
      <c r="N2757" s="23"/>
      <c r="O2757" s="24" t="str">
        <f t="shared" si="351"/>
        <v xml:space="preserve">
  - 
    name:  邓小平理论的形成
    title:  邓小平理论的形成
    description: 
    koLyro: point
    koLyri:  just
    son: </v>
      </c>
      <c r="P2757" s="27" t="str">
        <f t="shared" ref="P2757:P2820" si="358">SUBSTITUTE(O2757,CHAR(10),CHAR(10)&amp;REPT("  ",A2757))</f>
        <v xml:space="preserve">
            - 
              name:  邓小平理论的形成
              title:  邓小平理论的形成
              description: 
              koLyro: point
              koLyri:  just
              son: </v>
      </c>
    </row>
    <row r="2758" spans="1:16" ht="15" customHeight="1">
      <c r="A2758" s="20">
        <f t="shared" si="352"/>
        <v>5</v>
      </c>
      <c r="B2758" s="21" t="str">
        <f t="shared" si="353"/>
        <v>知识点</v>
      </c>
      <c r="C2758" s="21" t="str">
        <f t="shared" si="354"/>
        <v>江泽民的三个代表重要思想</v>
      </c>
      <c r="D2758" s="21" t="str">
        <f>IFERROR(IF(I2758=1,INDEX( {"chinese","english","math","physics","chemistry","biology","politics","history","geography"},MATCH(C2758,{"语文","英语","数学","物理","化学","生物","政治","历史","地理"},0)),IF(I2758=2,INDEX(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2758,{"单项选择","阅读理解","信息匹配","完形填空","短文填空","单句填空","短文改错","单句改错","句型转换","翻译短语","翻译句子","词汇/短语及固搭","完成句子","听力"},0)),"")), "")</f>
        <v/>
      </c>
      <c r="E2758" s="21" t="str">
        <f t="shared" si="355"/>
        <v>知识点</v>
      </c>
      <c r="F2758" s="21" t="str">
        <f t="shared" si="356"/>
        <v>恰</v>
      </c>
      <c r="G2758" s="21" t="str">
        <f>INDEX( {"body","discipline","area","topic","point"},MATCH(E2758,{"知识体","知识域","知识区","知识主题","知识点"},0))</f>
        <v>point</v>
      </c>
      <c r="H2758" s="21" t="str">
        <f>INDEX( {"super","just","sub","infras"},MATCH(F2758,{"超","恰","亚","次"},0))</f>
        <v>just</v>
      </c>
      <c r="I2758" s="21">
        <f>MATCH(E2758,{"知识体","知识域","知识区","知识主题","知识点"},0)-1</f>
        <v>4</v>
      </c>
      <c r="J2758" s="21">
        <f>MATCH(F2758,{"超","恰","亚","次"},0)-1</f>
        <v>1</v>
      </c>
      <c r="K2758" s="21" t="str">
        <f t="shared" si="357"/>
        <v>历史</v>
      </c>
      <c r="L2758" s="26" t="s">
        <v>3486</v>
      </c>
      <c r="M2758" s="23"/>
      <c r="N2758" s="23"/>
      <c r="O2758" s="24" t="str">
        <f t="shared" si="351"/>
        <v xml:space="preserve">
  - 
    name:  江泽民的三个代表重要思想
    title:  江泽民的三个代表重要思想
    description: 
    koLyro: point
    koLyri:  just
    son: </v>
      </c>
      <c r="P2758" s="27" t="str">
        <f t="shared" si="358"/>
        <v xml:space="preserve">
            - 
              name:  江泽民的三个代表重要思想
              title:  江泽民的三个代表重要思想
              description: 
              koLyro: point
              koLyri:  just
              son: </v>
      </c>
    </row>
    <row r="2759" spans="1:16" ht="15" customHeight="1">
      <c r="A2759" s="20">
        <f t="shared" si="352"/>
        <v>3</v>
      </c>
      <c r="B2759" s="21" t="str">
        <f t="shared" si="353"/>
        <v>知识超主题</v>
      </c>
      <c r="C2759" s="21" t="str">
        <f t="shared" si="354"/>
        <v>七 现代中国的科技、教育与文学艺术</v>
      </c>
      <c r="D2759" s="21" t="str">
        <f>IFERROR(IF(I2759=1,INDEX( {"chinese","english","math","physics","chemistry","biology","politics","history","geography"},MATCH(C2759,{"语文","英语","数学","物理","化学","生物","政治","历史","地理"},0)),IF(I2759=2,INDEX(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2759,{"单项选择","阅读理解","信息匹配","完形填空","短文填空","单句填空","短文改错","单句改错","句型转换","翻译短语","翻译句子","词汇/短语及固搭","完成句子","听力"},0)),"")), "")</f>
        <v/>
      </c>
      <c r="E2759" s="21" t="str">
        <f t="shared" si="355"/>
        <v>知识主题</v>
      </c>
      <c r="F2759" s="21" t="str">
        <f t="shared" si="356"/>
        <v>超</v>
      </c>
      <c r="G2759" s="21" t="str">
        <f>INDEX( {"body","discipline","area","topic","point"},MATCH(E2759,{"知识体","知识域","知识区","知识主题","知识点"},0))</f>
        <v>topic</v>
      </c>
      <c r="H2759" s="21" t="str">
        <f>INDEX( {"super","just","sub","infras"},MATCH(F2759,{"超","恰","亚","次"},0))</f>
        <v>super</v>
      </c>
      <c r="I2759" s="21">
        <f>MATCH(E2759,{"知识体","知识域","知识区","知识主题","知识点"},0)-1</f>
        <v>3</v>
      </c>
      <c r="J2759" s="21">
        <f>MATCH(F2759,{"超","恰","亚","次"},0)-1</f>
        <v>0</v>
      </c>
      <c r="K2759" s="21" t="str">
        <f t="shared" si="357"/>
        <v>历史</v>
      </c>
      <c r="L2759" s="26" t="s">
        <v>5389</v>
      </c>
      <c r="M2759" s="23"/>
      <c r="N2759" s="23"/>
      <c r="O2759" s="24" t="str">
        <f t="shared" si="351"/>
        <v xml:space="preserve">
  - 
    name:  七 现代中国的科技、教育与文学艺术
    title:  七 现代中国的科技、教育与文学艺术
    description: 
    koLyro: topic
    koLyri:  super
    son: </v>
      </c>
      <c r="P2759" s="27" t="str">
        <f t="shared" si="358"/>
        <v xml:space="preserve">
        - 
          name:  七 现代中国的科技、教育与文学艺术
          title:  七 现代中国的科技、教育与文学艺术
          description: 
          koLyro: topic
          koLyri:  super
          son: </v>
      </c>
    </row>
    <row r="2760" spans="1:16" ht="15" customHeight="1">
      <c r="A2760" s="20">
        <f t="shared" si="352"/>
        <v>4</v>
      </c>
      <c r="B2760" s="21" t="str">
        <f t="shared" si="353"/>
        <v>知识主题</v>
      </c>
      <c r="C2760" s="21" t="str">
        <f t="shared" si="354"/>
        <v>21 建国以来的重大科技成就</v>
      </c>
      <c r="D2760" s="21" t="str">
        <f>IFERROR(IF(I2760=1,INDEX( {"chinese","english","math","physics","chemistry","biology","politics","history","geography"},MATCH(C2760,{"语文","英语","数学","物理","化学","生物","政治","历史","地理"},0)),IF(I2760=2,INDEX(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2760,{"单项选择","阅读理解","信息匹配","完形填空","短文填空","单句填空","短文改错","单句改错","句型转换","翻译短语","翻译句子","词汇/短语及固搭","完成句子","听力"},0)),"")), "")</f>
        <v/>
      </c>
      <c r="E2760" s="21" t="str">
        <f t="shared" si="355"/>
        <v>知识主题</v>
      </c>
      <c r="F2760" s="21" t="str">
        <f t="shared" si="356"/>
        <v>恰</v>
      </c>
      <c r="G2760" s="21" t="str">
        <f>INDEX( {"body","discipline","area","topic","point"},MATCH(E2760,{"知识体","知识域","知识区","知识主题","知识点"},0))</f>
        <v>topic</v>
      </c>
      <c r="H2760" s="21" t="str">
        <f>INDEX( {"super","just","sub","infras"},MATCH(F2760,{"超","恰","亚","次"},0))</f>
        <v>just</v>
      </c>
      <c r="I2760" s="21">
        <f>MATCH(E2760,{"知识体","知识域","知识区","知识主题","知识点"},0)-1</f>
        <v>3</v>
      </c>
      <c r="J2760" s="21">
        <f>MATCH(F2760,{"超","恰","亚","次"},0)-1</f>
        <v>1</v>
      </c>
      <c r="K2760" s="21" t="str">
        <f t="shared" si="357"/>
        <v>历史</v>
      </c>
      <c r="L2760" s="26" t="s">
        <v>3487</v>
      </c>
      <c r="M2760" s="23"/>
      <c r="N2760" s="23"/>
      <c r="O2760" s="24" t="str">
        <f t="shared" si="351"/>
        <v xml:space="preserve">
  - 
    name:  21 建国以来的重大科技成就
    title:  21 建国以来的重大科技成就
    description: 
    koLyro: topic
    koLyri:  just
    son: </v>
      </c>
      <c r="P2760" s="27" t="str">
        <f t="shared" si="358"/>
        <v xml:space="preserve">
          - 
            name:  21 建国以来的重大科技成就
            title:  21 建国以来的重大科技成就
            description: 
            koLyro: topic
            koLyri:  just
            son: </v>
      </c>
    </row>
    <row r="2761" spans="1:16" ht="15" customHeight="1">
      <c r="A2761" s="20">
        <f t="shared" si="352"/>
        <v>5</v>
      </c>
      <c r="B2761" s="21" t="str">
        <f t="shared" si="353"/>
        <v>知识点</v>
      </c>
      <c r="C2761" s="21" t="str">
        <f t="shared" si="354"/>
        <v>两弹一星</v>
      </c>
      <c r="D2761" s="21" t="str">
        <f>IFERROR(IF(I2761=1,INDEX( {"chinese","english","math","physics","chemistry","biology","politics","history","geography"},MATCH(C2761,{"语文","英语","数学","物理","化学","生物","政治","历史","地理"},0)),IF(I2761=2,INDEX(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2761,{"单项选择","阅读理解","信息匹配","完形填空","短文填空","单句填空","短文改错","单句改错","句型转换","翻译短语","翻译句子","词汇/短语及固搭","完成句子","听力"},0)),"")), "")</f>
        <v/>
      </c>
      <c r="E2761" s="21" t="str">
        <f t="shared" si="355"/>
        <v>知识点</v>
      </c>
      <c r="F2761" s="21" t="str">
        <f t="shared" si="356"/>
        <v>恰</v>
      </c>
      <c r="G2761" s="21" t="str">
        <f>INDEX( {"body","discipline","area","topic","point"},MATCH(E2761,{"知识体","知识域","知识区","知识主题","知识点"},0))</f>
        <v>point</v>
      </c>
      <c r="H2761" s="21" t="str">
        <f>INDEX( {"super","just","sub","infras"},MATCH(F2761,{"超","恰","亚","次"},0))</f>
        <v>just</v>
      </c>
      <c r="I2761" s="21">
        <f>MATCH(E2761,{"知识体","知识域","知识区","知识主题","知识点"},0)-1</f>
        <v>4</v>
      </c>
      <c r="J2761" s="21">
        <f>MATCH(F2761,{"超","恰","亚","次"},0)-1</f>
        <v>1</v>
      </c>
      <c r="K2761" s="21" t="str">
        <f t="shared" si="357"/>
        <v>历史</v>
      </c>
      <c r="L2761" s="26" t="s">
        <v>3488</v>
      </c>
      <c r="M2761" s="23"/>
      <c r="N2761" s="23"/>
      <c r="O2761" s="24" t="str">
        <f t="shared" si="351"/>
        <v xml:space="preserve">
  - 
    name:  两弹一星
    title:  两弹一星
    description: 
    koLyro: point
    koLyri:  just
    son: </v>
      </c>
      <c r="P2761" s="27" t="str">
        <f t="shared" si="358"/>
        <v xml:space="preserve">
            - 
              name:  两弹一星
              title:  两弹一星
              description: 
              koLyro: point
              koLyri:  just
              son: </v>
      </c>
    </row>
    <row r="2762" spans="1:16" ht="15" customHeight="1">
      <c r="A2762" s="20">
        <f t="shared" si="352"/>
        <v>5</v>
      </c>
      <c r="B2762" s="21" t="str">
        <f t="shared" si="353"/>
        <v>知识点</v>
      </c>
      <c r="C2762" s="21" t="str">
        <f t="shared" si="354"/>
        <v>航天技术的发展</v>
      </c>
      <c r="D2762" s="21" t="str">
        <f>IFERROR(IF(I2762=1,INDEX( {"chinese","english","math","physics","chemistry","biology","politics","history","geography"},MATCH(C2762,{"语文","英语","数学","物理","化学","生物","政治","历史","地理"},0)),IF(I2762=2,INDEX(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2762,{"单项选择","阅读理解","信息匹配","完形填空","短文填空","单句填空","短文改错","单句改错","句型转换","翻译短语","翻译句子","词汇/短语及固搭","完成句子","听力"},0)),"")), "")</f>
        <v/>
      </c>
      <c r="E2762" s="21" t="str">
        <f t="shared" si="355"/>
        <v>知识点</v>
      </c>
      <c r="F2762" s="21" t="str">
        <f t="shared" si="356"/>
        <v>恰</v>
      </c>
      <c r="G2762" s="21" t="str">
        <f>INDEX( {"body","discipline","area","topic","point"},MATCH(E2762,{"知识体","知识域","知识区","知识主题","知识点"},0))</f>
        <v>point</v>
      </c>
      <c r="H2762" s="21" t="str">
        <f>INDEX( {"super","just","sub","infras"},MATCH(F2762,{"超","恰","亚","次"},0))</f>
        <v>just</v>
      </c>
      <c r="I2762" s="21">
        <f>MATCH(E2762,{"知识体","知识域","知识区","知识主题","知识点"},0)-1</f>
        <v>4</v>
      </c>
      <c r="J2762" s="21">
        <f>MATCH(F2762,{"超","恰","亚","次"},0)-1</f>
        <v>1</v>
      </c>
      <c r="K2762" s="21" t="str">
        <f t="shared" si="357"/>
        <v>历史</v>
      </c>
      <c r="L2762" s="26" t="s">
        <v>3489</v>
      </c>
      <c r="M2762" s="23"/>
      <c r="N2762" s="23"/>
      <c r="O2762" s="24" t="str">
        <f t="shared" si="351"/>
        <v xml:space="preserve">
  - 
    name:  航天技术的发展
    title:  航天技术的发展
    description: 
    koLyro: point
    koLyri:  just
    son: </v>
      </c>
      <c r="P2762" s="27" t="str">
        <f t="shared" si="358"/>
        <v xml:space="preserve">
            - 
              name:  航天技术的发展
              title:  航天技术的发展
              description: 
              koLyro: point
              koLyri:  just
              son: </v>
      </c>
    </row>
    <row r="2763" spans="1:16" ht="15" customHeight="1">
      <c r="A2763" s="20">
        <f t="shared" si="352"/>
        <v>5</v>
      </c>
      <c r="B2763" s="21" t="str">
        <f t="shared" si="353"/>
        <v>知识点</v>
      </c>
      <c r="C2763" s="21" t="str">
        <f t="shared" si="354"/>
        <v>袁隆平与杂交水稻</v>
      </c>
      <c r="D2763" s="21" t="str">
        <f>IFERROR(IF(I2763=1,INDEX( {"chinese","english","math","physics","chemistry","biology","politics","history","geography"},MATCH(C2763,{"语文","英语","数学","物理","化学","生物","政治","历史","地理"},0)),IF(I2763=2,INDEX(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2763,{"单项选择","阅读理解","信息匹配","完形填空","短文填空","单句填空","短文改错","单句改错","句型转换","翻译短语","翻译句子","词汇/短语及固搭","完成句子","听力"},0)),"")), "")</f>
        <v/>
      </c>
      <c r="E2763" s="21" t="str">
        <f t="shared" si="355"/>
        <v>知识点</v>
      </c>
      <c r="F2763" s="21" t="str">
        <f t="shared" si="356"/>
        <v>恰</v>
      </c>
      <c r="G2763" s="21" t="str">
        <f>INDEX( {"body","discipline","area","topic","point"},MATCH(E2763,{"知识体","知识域","知识区","知识主题","知识点"},0))</f>
        <v>point</v>
      </c>
      <c r="H2763" s="21" t="str">
        <f>INDEX( {"super","just","sub","infras"},MATCH(F2763,{"超","恰","亚","次"},0))</f>
        <v>just</v>
      </c>
      <c r="I2763" s="21">
        <f>MATCH(E2763,{"知识体","知识域","知识区","知识主题","知识点"},0)-1</f>
        <v>4</v>
      </c>
      <c r="J2763" s="21">
        <f>MATCH(F2763,{"超","恰","亚","次"},0)-1</f>
        <v>1</v>
      </c>
      <c r="K2763" s="21" t="str">
        <f t="shared" si="357"/>
        <v>历史</v>
      </c>
      <c r="L2763" s="26" t="s">
        <v>3490</v>
      </c>
      <c r="M2763" s="23"/>
      <c r="N2763" s="23"/>
      <c r="O2763" s="24" t="str">
        <f t="shared" si="351"/>
        <v xml:space="preserve">
  - 
    name:  袁隆平与杂交水稻
    title:  袁隆平与杂交水稻
    description: 
    koLyro: point
    koLyri:  just
    son: </v>
      </c>
      <c r="P2763" s="27" t="str">
        <f t="shared" si="358"/>
        <v xml:space="preserve">
            - 
              name:  袁隆平与杂交水稻
              title:  袁隆平与杂交水稻
              description: 
              koLyro: point
              koLyri:  just
              son: </v>
      </c>
    </row>
    <row r="2764" spans="1:16" ht="15" customHeight="1">
      <c r="A2764" s="20">
        <f t="shared" si="352"/>
        <v>5</v>
      </c>
      <c r="B2764" s="21" t="str">
        <f t="shared" si="353"/>
        <v>知识点</v>
      </c>
      <c r="C2764" s="21" t="str">
        <f t="shared" si="354"/>
        <v>计算机技术的发展</v>
      </c>
      <c r="D2764" s="21" t="str">
        <f>IFERROR(IF(I2764=1,INDEX( {"chinese","english","math","physics","chemistry","biology","politics","history","geography"},MATCH(C2764,{"语文","英语","数学","物理","化学","生物","政治","历史","地理"},0)),IF(I2764=2,INDEX(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2764,{"单项选择","阅读理解","信息匹配","完形填空","短文填空","单句填空","短文改错","单句改错","句型转换","翻译短语","翻译句子","词汇/短语及固搭","完成句子","听力"},0)),"")), "")</f>
        <v/>
      </c>
      <c r="E2764" s="21" t="str">
        <f t="shared" si="355"/>
        <v>知识点</v>
      </c>
      <c r="F2764" s="21" t="str">
        <f t="shared" si="356"/>
        <v>恰</v>
      </c>
      <c r="G2764" s="21" t="str">
        <f>INDEX( {"body","discipline","area","topic","point"},MATCH(E2764,{"知识体","知识域","知识区","知识主题","知识点"},0))</f>
        <v>point</v>
      </c>
      <c r="H2764" s="21" t="str">
        <f>INDEX( {"super","just","sub","infras"},MATCH(F2764,{"超","恰","亚","次"},0))</f>
        <v>just</v>
      </c>
      <c r="I2764" s="21">
        <f>MATCH(E2764,{"知识体","知识域","知识区","知识主题","知识点"},0)-1</f>
        <v>4</v>
      </c>
      <c r="J2764" s="21">
        <f>MATCH(F2764,{"超","恰","亚","次"},0)-1</f>
        <v>1</v>
      </c>
      <c r="K2764" s="21" t="str">
        <f t="shared" si="357"/>
        <v>历史</v>
      </c>
      <c r="L2764" s="26" t="s">
        <v>3491</v>
      </c>
      <c r="M2764" s="23"/>
      <c r="N2764" s="23"/>
      <c r="O2764" s="24" t="str">
        <f t="shared" si="351"/>
        <v xml:space="preserve">
  - 
    name:  计算机技术的发展
    title:  计算机技术的发展
    description: 
    koLyro: point
    koLyri:  just
    son: </v>
      </c>
      <c r="P2764" s="27" t="str">
        <f t="shared" si="358"/>
        <v xml:space="preserve">
            - 
              name:  计算机技术的发展
              title:  计算机技术的发展
              description: 
              koLyro: point
              koLyri:  just
              son: </v>
      </c>
    </row>
    <row r="2765" spans="1:16" ht="15" customHeight="1">
      <c r="A2765" s="20">
        <f t="shared" si="352"/>
        <v>5</v>
      </c>
      <c r="B2765" s="21" t="str">
        <f t="shared" si="353"/>
        <v>知识点</v>
      </c>
      <c r="C2765" s="21" t="str">
        <f t="shared" si="354"/>
        <v>生物技术的发展</v>
      </c>
      <c r="D2765" s="21" t="str">
        <f>IFERROR(IF(I2765=1,INDEX( {"chinese","english","math","physics","chemistry","biology","politics","history","geography"},MATCH(C2765,{"语文","英语","数学","物理","化学","生物","政治","历史","地理"},0)),IF(I2765=2,INDEX(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2765,{"单项选择","阅读理解","信息匹配","完形填空","短文填空","单句填空","短文改错","单句改错","句型转换","翻译短语","翻译句子","词汇/短语及固搭","完成句子","听力"},0)),"")), "")</f>
        <v/>
      </c>
      <c r="E2765" s="21" t="str">
        <f t="shared" si="355"/>
        <v>知识点</v>
      </c>
      <c r="F2765" s="21" t="str">
        <f t="shared" si="356"/>
        <v>恰</v>
      </c>
      <c r="G2765" s="21" t="str">
        <f>INDEX( {"body","discipline","area","topic","point"},MATCH(E2765,{"知识体","知识域","知识区","知识主题","知识点"},0))</f>
        <v>point</v>
      </c>
      <c r="H2765" s="21" t="str">
        <f>INDEX( {"super","just","sub","infras"},MATCH(F2765,{"超","恰","亚","次"},0))</f>
        <v>just</v>
      </c>
      <c r="I2765" s="21">
        <f>MATCH(E2765,{"知识体","知识域","知识区","知识主题","知识点"},0)-1</f>
        <v>4</v>
      </c>
      <c r="J2765" s="21">
        <f>MATCH(F2765,{"超","恰","亚","次"},0)-1</f>
        <v>1</v>
      </c>
      <c r="K2765" s="21" t="str">
        <f t="shared" si="357"/>
        <v>历史</v>
      </c>
      <c r="L2765" s="26" t="s">
        <v>3492</v>
      </c>
      <c r="M2765" s="23"/>
      <c r="N2765" s="23"/>
      <c r="O2765" s="24" t="str">
        <f t="shared" si="351"/>
        <v xml:space="preserve">
  - 
    name:  生物技术的发展
    title:  生物技术的发展
    description: 
    koLyro: point
    koLyri:  just
    son: </v>
      </c>
      <c r="P2765" s="27" t="str">
        <f t="shared" si="358"/>
        <v xml:space="preserve">
            - 
              name:  生物技术的发展
              title:  生物技术的发展
              description: 
              koLyro: point
              koLyri:  just
              son: </v>
      </c>
    </row>
    <row r="2766" spans="1:16" ht="15" customHeight="1">
      <c r="A2766" s="20">
        <f t="shared" si="352"/>
        <v>4</v>
      </c>
      <c r="B2766" s="21" t="str">
        <f t="shared" si="353"/>
        <v>知识主题</v>
      </c>
      <c r="C2766" s="21" t="str">
        <f t="shared" si="354"/>
        <v>22 “百花齐放”“百家争鸣”</v>
      </c>
      <c r="D2766" s="21" t="str">
        <f>IFERROR(IF(I2766=1,INDEX( {"chinese","english","math","physics","chemistry","biology","politics","history","geography"},MATCH(C2766,{"语文","英语","数学","物理","化学","生物","政治","历史","地理"},0)),IF(I2766=2,INDEX(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2766,{"单项选择","阅读理解","信息匹配","完形填空","短文填空","单句填空","短文改错","单句改错","句型转换","翻译短语","翻译句子","词汇/短语及固搭","完成句子","听力"},0)),"")), "")</f>
        <v/>
      </c>
      <c r="E2766" s="21" t="str">
        <f t="shared" si="355"/>
        <v>知识主题</v>
      </c>
      <c r="F2766" s="21" t="str">
        <f t="shared" si="356"/>
        <v>恰</v>
      </c>
      <c r="G2766" s="21" t="str">
        <f>INDEX( {"body","discipline","area","topic","point"},MATCH(E2766,{"知识体","知识域","知识区","知识主题","知识点"},0))</f>
        <v>topic</v>
      </c>
      <c r="H2766" s="21" t="str">
        <f>INDEX( {"super","just","sub","infras"},MATCH(F2766,{"超","恰","亚","次"},0))</f>
        <v>just</v>
      </c>
      <c r="I2766" s="21">
        <f>MATCH(E2766,{"知识体","知识域","知识区","知识主题","知识点"},0)-1</f>
        <v>3</v>
      </c>
      <c r="J2766" s="21">
        <f>MATCH(F2766,{"超","恰","亚","次"},0)-1</f>
        <v>1</v>
      </c>
      <c r="K2766" s="21" t="str">
        <f t="shared" si="357"/>
        <v>历史</v>
      </c>
      <c r="L2766" s="26" t="s">
        <v>3493</v>
      </c>
      <c r="M2766" s="23"/>
      <c r="N2766" s="23"/>
      <c r="O2766" s="24" t="str">
        <f t="shared" si="351"/>
        <v xml:space="preserve">
  - 
    name:  22 “百花齐放”“百家争鸣”
    title:  22 “百花齐放”“百家争鸣”
    description: 
    koLyro: topic
    koLyri:  just
    son: </v>
      </c>
      <c r="P2766" s="27" t="str">
        <f t="shared" si="358"/>
        <v xml:space="preserve">
          - 
            name:  22 “百花齐放”“百家争鸣”
            title:  22 “百花齐放”“百家争鸣”
            description: 
            koLyro: topic
            koLyri:  just
            son: </v>
      </c>
    </row>
    <row r="2767" spans="1:16" ht="15" customHeight="1">
      <c r="A2767" s="20">
        <f t="shared" si="352"/>
        <v>5</v>
      </c>
      <c r="B2767" s="21" t="str">
        <f t="shared" si="353"/>
        <v>知识点</v>
      </c>
      <c r="C2767" s="21" t="str">
        <f t="shared" si="354"/>
        <v>“双百”方针</v>
      </c>
      <c r="D2767" s="21" t="str">
        <f>IFERROR(IF(I2767=1,INDEX( {"chinese","english","math","physics","chemistry","biology","politics","history","geography"},MATCH(C2767,{"语文","英语","数学","物理","化学","生物","政治","历史","地理"},0)),IF(I2767=2,INDEX(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2767,{"单项选择","阅读理解","信息匹配","完形填空","短文填空","单句填空","短文改错","单句改错","句型转换","翻译短语","翻译句子","词汇/短语及固搭","完成句子","听力"},0)),"")), "")</f>
        <v/>
      </c>
      <c r="E2767" s="21" t="str">
        <f t="shared" si="355"/>
        <v>知识点</v>
      </c>
      <c r="F2767" s="21" t="str">
        <f t="shared" si="356"/>
        <v>恰</v>
      </c>
      <c r="G2767" s="21" t="str">
        <f>INDEX( {"body","discipline","area","topic","point"},MATCH(E2767,{"知识体","知识域","知识区","知识主题","知识点"},0))</f>
        <v>point</v>
      </c>
      <c r="H2767" s="21" t="str">
        <f>INDEX( {"super","just","sub","infras"},MATCH(F2767,{"超","恰","亚","次"},0))</f>
        <v>just</v>
      </c>
      <c r="I2767" s="21">
        <f>MATCH(E2767,{"知识体","知识域","知识区","知识主题","知识点"},0)-1</f>
        <v>4</v>
      </c>
      <c r="J2767" s="21">
        <f>MATCH(F2767,{"超","恰","亚","次"},0)-1</f>
        <v>1</v>
      </c>
      <c r="K2767" s="21" t="str">
        <f t="shared" si="357"/>
        <v>历史</v>
      </c>
      <c r="L2767" s="26" t="s">
        <v>3494</v>
      </c>
      <c r="M2767" s="23"/>
      <c r="N2767" s="23"/>
      <c r="O2767" s="24" t="str">
        <f t="shared" si="351"/>
        <v xml:space="preserve">
  - 
    name:  “双百”方针
    title:  “双百”方针
    description: 
    koLyro: point
    koLyri:  just
    son: </v>
      </c>
      <c r="P2767" s="27" t="str">
        <f t="shared" si="358"/>
        <v xml:space="preserve">
            - 
              name:  “双百”方针
              title:  “双百”方针
              description: 
              koLyro: point
              koLyri:  just
              son: </v>
      </c>
    </row>
    <row r="2768" spans="1:16" ht="15" customHeight="1">
      <c r="A2768" s="20">
        <f t="shared" si="352"/>
        <v>5</v>
      </c>
      <c r="B2768" s="21" t="str">
        <f t="shared" si="353"/>
        <v>知识点</v>
      </c>
      <c r="C2768" s="21" t="str">
        <f t="shared" si="354"/>
        <v>“文革”对文化的破坏</v>
      </c>
      <c r="D2768" s="21" t="str">
        <f>IFERROR(IF(I2768=1,INDEX( {"chinese","english","math","physics","chemistry","biology","politics","history","geography"},MATCH(C2768,{"语文","英语","数学","物理","化学","生物","政治","历史","地理"},0)),IF(I2768=2,INDEX(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2768,{"单项选择","阅读理解","信息匹配","完形填空","短文填空","单句填空","短文改错","单句改错","句型转换","翻译短语","翻译句子","词汇/短语及固搭","完成句子","听力"},0)),"")), "")</f>
        <v/>
      </c>
      <c r="E2768" s="21" t="str">
        <f t="shared" si="355"/>
        <v>知识点</v>
      </c>
      <c r="F2768" s="21" t="str">
        <f t="shared" si="356"/>
        <v>恰</v>
      </c>
      <c r="G2768" s="21" t="str">
        <f>INDEX( {"body","discipline","area","topic","point"},MATCH(E2768,{"知识体","知识域","知识区","知识主题","知识点"},0))</f>
        <v>point</v>
      </c>
      <c r="H2768" s="21" t="str">
        <f>INDEX( {"super","just","sub","infras"},MATCH(F2768,{"超","恰","亚","次"},0))</f>
        <v>just</v>
      </c>
      <c r="I2768" s="21">
        <f>MATCH(E2768,{"知识体","知识域","知识区","知识主题","知识点"},0)-1</f>
        <v>4</v>
      </c>
      <c r="J2768" s="21">
        <f>MATCH(F2768,{"超","恰","亚","次"},0)-1</f>
        <v>1</v>
      </c>
      <c r="K2768" s="21" t="str">
        <f t="shared" si="357"/>
        <v>历史</v>
      </c>
      <c r="L2768" s="26" t="s">
        <v>3495</v>
      </c>
      <c r="M2768" s="23"/>
      <c r="N2768" s="23"/>
      <c r="O2768" s="24" t="str">
        <f t="shared" si="351"/>
        <v xml:space="preserve">
  - 
    name:  “文革”对文化的破坏
    title:  “文革”对文化的破坏
    description: 
    koLyro: point
    koLyri:  just
    son: </v>
      </c>
      <c r="P2768" s="27" t="str">
        <f t="shared" si="358"/>
        <v xml:space="preserve">
            - 
              name:  “文革”对文化的破坏
              title:  “文革”对文化的破坏
              description: 
              koLyro: point
              koLyri:  just
              son: </v>
      </c>
    </row>
    <row r="2769" spans="1:16" ht="15" customHeight="1">
      <c r="A2769" s="20">
        <f t="shared" si="352"/>
        <v>5</v>
      </c>
      <c r="B2769" s="21" t="str">
        <f t="shared" si="353"/>
        <v>知识点</v>
      </c>
      <c r="C2769" s="21" t="str">
        <f t="shared" si="354"/>
        <v>对“双百”方针的认识</v>
      </c>
      <c r="D2769" s="21" t="str">
        <f>IFERROR(IF(I2769=1,INDEX( {"chinese","english","math","physics","chemistry","biology","politics","history","geography"},MATCH(C2769,{"语文","英语","数学","物理","化学","生物","政治","历史","地理"},0)),IF(I2769=2,INDEX(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2769,{"单项选择","阅读理解","信息匹配","完形填空","短文填空","单句填空","短文改错","单句改错","句型转换","翻译短语","翻译句子","词汇/短语及固搭","完成句子","听力"},0)),"")), "")</f>
        <v/>
      </c>
      <c r="E2769" s="21" t="str">
        <f t="shared" si="355"/>
        <v>知识点</v>
      </c>
      <c r="F2769" s="21" t="str">
        <f t="shared" si="356"/>
        <v>恰</v>
      </c>
      <c r="G2769" s="21" t="str">
        <f>INDEX( {"body","discipline","area","topic","point"},MATCH(E2769,{"知识体","知识域","知识区","知识主题","知识点"},0))</f>
        <v>point</v>
      </c>
      <c r="H2769" s="21" t="str">
        <f>INDEX( {"super","just","sub","infras"},MATCH(F2769,{"超","恰","亚","次"},0))</f>
        <v>just</v>
      </c>
      <c r="I2769" s="21">
        <f>MATCH(E2769,{"知识体","知识域","知识区","知识主题","知识点"},0)-1</f>
        <v>4</v>
      </c>
      <c r="J2769" s="21">
        <f>MATCH(F2769,{"超","恰","亚","次"},0)-1</f>
        <v>1</v>
      </c>
      <c r="K2769" s="21" t="str">
        <f t="shared" si="357"/>
        <v>历史</v>
      </c>
      <c r="L2769" s="26" t="s">
        <v>3496</v>
      </c>
      <c r="M2769" s="23"/>
      <c r="N2769" s="23"/>
      <c r="O2769" s="24" t="str">
        <f t="shared" si="351"/>
        <v xml:space="preserve">
  - 
    name:  对“双百”方针的认识
    title:  对“双百”方针的认识
    description: 
    koLyro: point
    koLyri:  just
    son: </v>
      </c>
      <c r="P2769" s="27" t="str">
        <f t="shared" si="358"/>
        <v xml:space="preserve">
            - 
              name:  对“双百”方针的认识
              title:  对“双百”方针的认识
              description: 
              koLyro: point
              koLyri:  just
              son: </v>
      </c>
    </row>
    <row r="2770" spans="1:16" ht="15" customHeight="1">
      <c r="A2770" s="20">
        <f t="shared" si="352"/>
        <v>4</v>
      </c>
      <c r="B2770" s="21" t="str">
        <f t="shared" si="353"/>
        <v>知识主题</v>
      </c>
      <c r="C2770" s="21" t="str">
        <f t="shared" si="354"/>
        <v>23 现代中国教育的发展</v>
      </c>
      <c r="D2770" s="21" t="str">
        <f>IFERROR(IF(I2770=1,INDEX( {"chinese","english","math","physics","chemistry","biology","politics","history","geography"},MATCH(C2770,{"语文","英语","数学","物理","化学","生物","政治","历史","地理"},0)),IF(I2770=2,INDEX(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2770,{"单项选择","阅读理解","信息匹配","完形填空","短文填空","单句填空","短文改错","单句改错","句型转换","翻译短语","翻译句子","词汇/短语及固搭","完成句子","听力"},0)),"")), "")</f>
        <v/>
      </c>
      <c r="E2770" s="21" t="str">
        <f t="shared" si="355"/>
        <v>知识主题</v>
      </c>
      <c r="F2770" s="21" t="str">
        <f t="shared" si="356"/>
        <v>恰</v>
      </c>
      <c r="G2770" s="21" t="str">
        <f>INDEX( {"body","discipline","area","topic","point"},MATCH(E2770,{"知识体","知识域","知识区","知识主题","知识点"},0))</f>
        <v>topic</v>
      </c>
      <c r="H2770" s="21" t="str">
        <f>INDEX( {"super","just","sub","infras"},MATCH(F2770,{"超","恰","亚","次"},0))</f>
        <v>just</v>
      </c>
      <c r="I2770" s="21">
        <f>MATCH(E2770,{"知识体","知识域","知识区","知识主题","知识点"},0)-1</f>
        <v>3</v>
      </c>
      <c r="J2770" s="21">
        <f>MATCH(F2770,{"超","恰","亚","次"},0)-1</f>
        <v>1</v>
      </c>
      <c r="K2770" s="21" t="str">
        <f t="shared" si="357"/>
        <v>历史</v>
      </c>
      <c r="L2770" s="26" t="s">
        <v>3497</v>
      </c>
      <c r="M2770" s="23"/>
      <c r="N2770" s="23"/>
      <c r="O2770" s="24" t="str">
        <f t="shared" si="351"/>
        <v xml:space="preserve">
  - 
    name:  23 现代中国教育的发展
    title:  23 现代中国教育的发展
    description: 
    koLyro: topic
    koLyri:  just
    son: </v>
      </c>
      <c r="P2770" s="27" t="str">
        <f t="shared" si="358"/>
        <v xml:space="preserve">
          - 
            name:  23 现代中国教育的发展
            title:  23 现代中国教育的发展
            description: 
            koLyro: topic
            koLyri:  just
            son: </v>
      </c>
    </row>
    <row r="2771" spans="1:16" ht="15" customHeight="1">
      <c r="A2771" s="20">
        <f t="shared" si="352"/>
        <v>5</v>
      </c>
      <c r="B2771" s="21" t="str">
        <f t="shared" si="353"/>
        <v>知识点</v>
      </c>
      <c r="C2771" s="21" t="str">
        <f t="shared" si="354"/>
        <v>人民教育的奠基</v>
      </c>
      <c r="D2771" s="21" t="str">
        <f>IFERROR(IF(I2771=1,INDEX( {"chinese","english","math","physics","chemistry","biology","politics","history","geography"},MATCH(C2771,{"语文","英语","数学","物理","化学","生物","政治","历史","地理"},0)),IF(I2771=2,INDEX(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2771,{"单项选择","阅读理解","信息匹配","完形填空","短文填空","单句填空","短文改错","单句改错","句型转换","翻译短语","翻译句子","词汇/短语及固搭","完成句子","听力"},0)),"")), "")</f>
        <v/>
      </c>
      <c r="E2771" s="21" t="str">
        <f t="shared" si="355"/>
        <v>知识点</v>
      </c>
      <c r="F2771" s="21" t="str">
        <f t="shared" si="356"/>
        <v>恰</v>
      </c>
      <c r="G2771" s="21" t="str">
        <f>INDEX( {"body","discipline","area","topic","point"},MATCH(E2771,{"知识体","知识域","知识区","知识主题","知识点"},0))</f>
        <v>point</v>
      </c>
      <c r="H2771" s="21" t="str">
        <f>INDEX( {"super","just","sub","infras"},MATCH(F2771,{"超","恰","亚","次"},0))</f>
        <v>just</v>
      </c>
      <c r="I2771" s="21">
        <f>MATCH(E2771,{"知识体","知识域","知识区","知识主题","知识点"},0)-1</f>
        <v>4</v>
      </c>
      <c r="J2771" s="21">
        <f>MATCH(F2771,{"超","恰","亚","次"},0)-1</f>
        <v>1</v>
      </c>
      <c r="K2771" s="21" t="str">
        <f t="shared" si="357"/>
        <v>历史</v>
      </c>
      <c r="L2771" s="26" t="s">
        <v>3498</v>
      </c>
      <c r="M2771" s="23"/>
      <c r="N2771" s="23"/>
      <c r="O2771" s="24" t="str">
        <f t="shared" si="351"/>
        <v xml:space="preserve">
  - 
    name:  人民教育的奠基
    title:  人民教育的奠基
    description: 
    koLyro: point
    koLyri:  just
    son: </v>
      </c>
      <c r="P2771" s="27" t="str">
        <f t="shared" si="358"/>
        <v xml:space="preserve">
            - 
              name:  人民教育的奠基
              title:  人民教育的奠基
              description: 
              koLyro: point
              koLyri:  just
              son: </v>
      </c>
    </row>
    <row r="2772" spans="1:16" ht="15" customHeight="1">
      <c r="A2772" s="20">
        <f t="shared" si="352"/>
        <v>6</v>
      </c>
      <c r="B2772" s="21" t="str">
        <f t="shared" si="353"/>
        <v>知识亚点</v>
      </c>
      <c r="C2772" s="21" t="str">
        <f t="shared" si="354"/>
        <v>全面发展的教育方针</v>
      </c>
      <c r="D2772" s="21" t="str">
        <f>IFERROR(IF(I2772=1,INDEX( {"chinese","english","math","physics","chemistry","biology","politics","history","geography"},MATCH(C2772,{"语文","英语","数学","物理","化学","生物","政治","历史","地理"},0)),IF(I2772=2,INDEX(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2772,{"单项选择","阅读理解","信息匹配","完形填空","短文填空","单句填空","短文改错","单句改错","句型转换","翻译短语","翻译句子","词汇/短语及固搭","完成句子","听力"},0)),"")), "")</f>
        <v/>
      </c>
      <c r="E2772" s="21" t="str">
        <f t="shared" si="355"/>
        <v>知识点</v>
      </c>
      <c r="F2772" s="21" t="str">
        <f t="shared" si="356"/>
        <v>亚</v>
      </c>
      <c r="G2772" s="21" t="str">
        <f>INDEX( {"body","discipline","area","topic","point"},MATCH(E2772,{"知识体","知识域","知识区","知识主题","知识点"},0))</f>
        <v>point</v>
      </c>
      <c r="H2772" s="21" t="str">
        <f>INDEX( {"super","just","sub","infras"},MATCH(F2772,{"超","恰","亚","次"},0))</f>
        <v>sub</v>
      </c>
      <c r="I2772" s="21">
        <f>MATCH(E2772,{"知识体","知识域","知识区","知识主题","知识点"},0)-1</f>
        <v>4</v>
      </c>
      <c r="J2772" s="21">
        <f>MATCH(F2772,{"超","恰","亚","次"},0)-1</f>
        <v>2</v>
      </c>
      <c r="K2772" s="21" t="str">
        <f t="shared" si="357"/>
        <v>历史</v>
      </c>
      <c r="L2772" s="26" t="s">
        <v>3499</v>
      </c>
      <c r="M2772" s="23"/>
      <c r="N2772" s="23"/>
      <c r="O2772" s="24" t="str">
        <f t="shared" si="351"/>
        <v xml:space="preserve">
  - 
    name:  全面发展的教育方针
    title:  全面发展的教育方针
    description: 
    koLyro: point
    koLyri:  sub
    son: </v>
      </c>
      <c r="P2772" s="27" t="str">
        <f t="shared" si="358"/>
        <v xml:space="preserve">
              - 
                name:  全面发展的教育方针
                title:  全面发展的教育方针
                description: 
                koLyro: point
                koLyri:  sub
                son: </v>
      </c>
    </row>
    <row r="2773" spans="1:16" ht="15" customHeight="1">
      <c r="A2773" s="20">
        <f t="shared" si="352"/>
        <v>5</v>
      </c>
      <c r="B2773" s="21" t="str">
        <f t="shared" si="353"/>
        <v>知识点</v>
      </c>
      <c r="C2773" s="21" t="str">
        <f t="shared" si="354"/>
        <v>文革时期对教育的破坏</v>
      </c>
      <c r="D2773" s="21" t="str">
        <f>IFERROR(IF(I2773=1,INDEX( {"chinese","english","math","physics","chemistry","biology","politics","history","geography"},MATCH(C2773,{"语文","英语","数学","物理","化学","生物","政治","历史","地理"},0)),IF(I2773=2,INDEX(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2773,{"单项选择","阅读理解","信息匹配","完形填空","短文填空","单句填空","短文改错","单句改错","句型转换","翻译短语","翻译句子","词汇/短语及固搭","完成句子","听力"},0)),"")), "")</f>
        <v/>
      </c>
      <c r="E2773" s="21" t="str">
        <f t="shared" si="355"/>
        <v>知识点</v>
      </c>
      <c r="F2773" s="21" t="str">
        <f t="shared" si="356"/>
        <v>恰</v>
      </c>
      <c r="G2773" s="21" t="str">
        <f>INDEX( {"body","discipline","area","topic","point"},MATCH(E2773,{"知识体","知识域","知识区","知识主题","知识点"},0))</f>
        <v>point</v>
      </c>
      <c r="H2773" s="21" t="str">
        <f>INDEX( {"super","just","sub","infras"},MATCH(F2773,{"超","恰","亚","次"},0))</f>
        <v>just</v>
      </c>
      <c r="I2773" s="21">
        <f>MATCH(E2773,{"知识体","知识域","知识区","知识主题","知识点"},0)-1</f>
        <v>4</v>
      </c>
      <c r="J2773" s="21">
        <f>MATCH(F2773,{"超","恰","亚","次"},0)-1</f>
        <v>1</v>
      </c>
      <c r="K2773" s="21" t="str">
        <f t="shared" si="357"/>
        <v>历史</v>
      </c>
      <c r="L2773" s="26" t="s">
        <v>3500</v>
      </c>
      <c r="M2773" s="23"/>
      <c r="N2773" s="23"/>
      <c r="O2773" s="24" t="str">
        <f t="shared" si="351"/>
        <v xml:space="preserve">
  - 
    name:  文革时期对教育的破坏
    title:  文革时期对教育的破坏
    description: 
    koLyro: point
    koLyri:  just
    son: </v>
      </c>
      <c r="P2773" s="27" t="str">
        <f t="shared" si="358"/>
        <v xml:space="preserve">
            - 
              name:  文革时期对教育的破坏
              title:  文革时期对教育的破坏
              description: 
              koLyro: point
              koLyri:  just
              son: </v>
      </c>
    </row>
    <row r="2774" spans="1:16" ht="15" customHeight="1">
      <c r="A2774" s="20">
        <f t="shared" si="352"/>
        <v>6</v>
      </c>
      <c r="B2774" s="21" t="str">
        <f t="shared" si="353"/>
        <v>知识亚点</v>
      </c>
      <c r="C2774" s="21" t="str">
        <f t="shared" si="354"/>
        <v>高考制度的废除</v>
      </c>
      <c r="D2774" s="21" t="str">
        <f>IFERROR(IF(I2774=1,INDEX( {"chinese","english","math","physics","chemistry","biology","politics","history","geography"},MATCH(C2774,{"语文","英语","数学","物理","化学","生物","政治","历史","地理"},0)),IF(I2774=2,INDEX(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2774,{"单项选择","阅读理解","信息匹配","完形填空","短文填空","单句填空","短文改错","单句改错","句型转换","翻译短语","翻译句子","词汇/短语及固搭","完成句子","听力"},0)),"")), "")</f>
        <v/>
      </c>
      <c r="E2774" s="21" t="str">
        <f t="shared" si="355"/>
        <v>知识点</v>
      </c>
      <c r="F2774" s="21" t="str">
        <f t="shared" si="356"/>
        <v>亚</v>
      </c>
      <c r="G2774" s="21" t="str">
        <f>INDEX( {"body","discipline","area","topic","point"},MATCH(E2774,{"知识体","知识域","知识区","知识主题","知识点"},0))</f>
        <v>point</v>
      </c>
      <c r="H2774" s="21" t="str">
        <f>INDEX( {"super","just","sub","infras"},MATCH(F2774,{"超","恰","亚","次"},0))</f>
        <v>sub</v>
      </c>
      <c r="I2774" s="21">
        <f>MATCH(E2774,{"知识体","知识域","知识区","知识主题","知识点"},0)-1</f>
        <v>4</v>
      </c>
      <c r="J2774" s="21">
        <f>MATCH(F2774,{"超","恰","亚","次"},0)-1</f>
        <v>2</v>
      </c>
      <c r="K2774" s="21" t="str">
        <f t="shared" si="357"/>
        <v>历史</v>
      </c>
      <c r="L2774" s="26" t="s">
        <v>3501</v>
      </c>
      <c r="M2774" s="23"/>
      <c r="N2774" s="23"/>
      <c r="O2774" s="24" t="str">
        <f t="shared" si="351"/>
        <v xml:space="preserve">
  - 
    name:  高考制度的废除
    title:  高考制度的废除
    description: 
    koLyro: point
    koLyri:  sub
    son: </v>
      </c>
      <c r="P2774" s="27" t="str">
        <f t="shared" si="358"/>
        <v xml:space="preserve">
              - 
                name:  高考制度的废除
                title:  高考制度的废除
                description: 
                koLyro: point
                koLyri:  sub
                son: </v>
      </c>
    </row>
    <row r="2775" spans="1:16" ht="15" customHeight="1">
      <c r="A2775" s="20">
        <f t="shared" si="352"/>
        <v>5</v>
      </c>
      <c r="B2775" s="21" t="str">
        <f t="shared" si="353"/>
        <v>知识点</v>
      </c>
      <c r="C2775" s="21" t="str">
        <f t="shared" si="354"/>
        <v>文革后教育的复兴</v>
      </c>
      <c r="D2775" s="21" t="str">
        <f>IFERROR(IF(I2775=1,INDEX( {"chinese","english","math","physics","chemistry","biology","politics","history","geography"},MATCH(C2775,{"语文","英语","数学","物理","化学","生物","政治","历史","地理"},0)),IF(I2775=2,INDEX(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2775,{"单项选择","阅读理解","信息匹配","完形填空","短文填空","单句填空","短文改错","单句改错","句型转换","翻译短语","翻译句子","词汇/短语及固搭","完成句子","听力"},0)),"")), "")</f>
        <v/>
      </c>
      <c r="E2775" s="21" t="str">
        <f t="shared" si="355"/>
        <v>知识点</v>
      </c>
      <c r="F2775" s="21" t="str">
        <f t="shared" si="356"/>
        <v>恰</v>
      </c>
      <c r="G2775" s="21" t="str">
        <f>INDEX( {"body","discipline","area","topic","point"},MATCH(E2775,{"知识体","知识域","知识区","知识主题","知识点"},0))</f>
        <v>point</v>
      </c>
      <c r="H2775" s="21" t="str">
        <f>INDEX( {"super","just","sub","infras"},MATCH(F2775,{"超","恰","亚","次"},0))</f>
        <v>just</v>
      </c>
      <c r="I2775" s="21">
        <f>MATCH(E2775,{"知识体","知识域","知识区","知识主题","知识点"},0)-1</f>
        <v>4</v>
      </c>
      <c r="J2775" s="21">
        <f>MATCH(F2775,{"超","恰","亚","次"},0)-1</f>
        <v>1</v>
      </c>
      <c r="K2775" s="21" t="str">
        <f t="shared" si="357"/>
        <v>历史</v>
      </c>
      <c r="L2775" s="26" t="s">
        <v>3502</v>
      </c>
      <c r="M2775" s="23"/>
      <c r="N2775" s="23"/>
      <c r="O2775" s="24" t="str">
        <f t="shared" si="351"/>
        <v xml:space="preserve">
  - 
    name:  文革后教育的复兴
    title:  文革后教育的复兴
    description: 
    koLyro: point
    koLyri:  just
    son: </v>
      </c>
      <c r="P2775" s="27" t="str">
        <f t="shared" si="358"/>
        <v xml:space="preserve">
            - 
              name:  文革后教育的复兴
              title:  文革后教育的复兴
              description: 
              koLyro: point
              koLyri:  just
              son: </v>
      </c>
    </row>
    <row r="2776" spans="1:16" ht="15" customHeight="1">
      <c r="A2776" s="20">
        <f t="shared" si="352"/>
        <v>6</v>
      </c>
      <c r="B2776" s="21" t="str">
        <f t="shared" si="353"/>
        <v>知识亚点</v>
      </c>
      <c r="C2776" s="21" t="str">
        <f t="shared" si="354"/>
        <v>九年义务教育</v>
      </c>
      <c r="D2776" s="21" t="str">
        <f>IFERROR(IF(I2776=1,INDEX( {"chinese","english","math","physics","chemistry","biology","politics","history","geography"},MATCH(C2776,{"语文","英语","数学","物理","化学","生物","政治","历史","地理"},0)),IF(I2776=2,INDEX(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2776,{"单项选择","阅读理解","信息匹配","完形填空","短文填空","单句填空","短文改错","单句改错","句型转换","翻译短语","翻译句子","词汇/短语及固搭","完成句子","听力"},0)),"")), "")</f>
        <v/>
      </c>
      <c r="E2776" s="21" t="str">
        <f t="shared" si="355"/>
        <v>知识点</v>
      </c>
      <c r="F2776" s="21" t="str">
        <f t="shared" si="356"/>
        <v>亚</v>
      </c>
      <c r="G2776" s="21" t="str">
        <f>INDEX( {"body","discipline","area","topic","point"},MATCH(E2776,{"知识体","知识域","知识区","知识主题","知识点"},0))</f>
        <v>point</v>
      </c>
      <c r="H2776" s="21" t="str">
        <f>INDEX( {"super","just","sub","infras"},MATCH(F2776,{"超","恰","亚","次"},0))</f>
        <v>sub</v>
      </c>
      <c r="I2776" s="21">
        <f>MATCH(E2776,{"知识体","知识域","知识区","知识主题","知识点"},0)-1</f>
        <v>4</v>
      </c>
      <c r="J2776" s="21">
        <f>MATCH(F2776,{"超","恰","亚","次"},0)-1</f>
        <v>2</v>
      </c>
      <c r="K2776" s="21" t="str">
        <f t="shared" si="357"/>
        <v>历史</v>
      </c>
      <c r="L2776" s="26" t="s">
        <v>3503</v>
      </c>
      <c r="M2776" s="23"/>
      <c r="N2776" s="23"/>
      <c r="O2776" s="24" t="str">
        <f t="shared" si="351"/>
        <v xml:space="preserve">
  - 
    name:  九年义务教育
    title:  九年义务教育
    description: 
    koLyro: point
    koLyri:  sub
    son: </v>
      </c>
      <c r="P2776" s="27" t="str">
        <f t="shared" si="358"/>
        <v xml:space="preserve">
              - 
                name:  九年义务教育
                title:  九年义务教育
                description: 
                koLyro: point
                koLyri:  sub
                son: </v>
      </c>
    </row>
    <row r="2777" spans="1:16" ht="15" customHeight="1">
      <c r="A2777" s="20">
        <f t="shared" si="352"/>
        <v>6</v>
      </c>
      <c r="B2777" s="21" t="str">
        <f t="shared" si="353"/>
        <v>知识亚点</v>
      </c>
      <c r="C2777" s="21" t="str">
        <f t="shared" si="354"/>
        <v>211工程</v>
      </c>
      <c r="D2777" s="21" t="str">
        <f>IFERROR(IF(I2777=1,INDEX( {"chinese","english","math","physics","chemistry","biology","politics","history","geography"},MATCH(C2777,{"语文","英语","数学","物理","化学","生物","政治","历史","地理"},0)),IF(I2777=2,INDEX(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2777,{"单项选择","阅读理解","信息匹配","完形填空","短文填空","单句填空","短文改错","单句改错","句型转换","翻译短语","翻译句子","词汇/短语及固搭","完成句子","听力"},0)),"")), "")</f>
        <v/>
      </c>
      <c r="E2777" s="21" t="str">
        <f t="shared" si="355"/>
        <v>知识点</v>
      </c>
      <c r="F2777" s="21" t="str">
        <f t="shared" si="356"/>
        <v>亚</v>
      </c>
      <c r="G2777" s="21" t="str">
        <f>INDEX( {"body","discipline","area","topic","point"},MATCH(E2777,{"知识体","知识域","知识区","知识主题","知识点"},0))</f>
        <v>point</v>
      </c>
      <c r="H2777" s="21" t="str">
        <f>INDEX( {"super","just","sub","infras"},MATCH(F2777,{"超","恰","亚","次"},0))</f>
        <v>sub</v>
      </c>
      <c r="I2777" s="21">
        <f>MATCH(E2777,{"知识体","知识域","知识区","知识主题","知识点"},0)-1</f>
        <v>4</v>
      </c>
      <c r="J2777" s="21">
        <f>MATCH(F2777,{"超","恰","亚","次"},0)-1</f>
        <v>2</v>
      </c>
      <c r="K2777" s="21" t="str">
        <f t="shared" si="357"/>
        <v>历史</v>
      </c>
      <c r="L2777" s="26" t="s">
        <v>3504</v>
      </c>
      <c r="M2777" s="23"/>
      <c r="N2777" s="23"/>
      <c r="O2777" s="24" t="str">
        <f t="shared" si="351"/>
        <v xml:space="preserve">
  - 
    name:  211工程
    title:  211工程
    description: 
    koLyro: point
    koLyri:  sub
    son: </v>
      </c>
      <c r="P2777" s="27" t="str">
        <f t="shared" si="358"/>
        <v xml:space="preserve">
              - 
                name:  211工程
                title:  211工程
                description: 
                koLyro: point
                koLyri:  sub
                son: </v>
      </c>
    </row>
    <row r="2778" spans="1:16" ht="15" customHeight="1">
      <c r="A2778" s="20">
        <f t="shared" si="352"/>
        <v>6</v>
      </c>
      <c r="B2778" s="21" t="str">
        <f t="shared" si="353"/>
        <v>知识亚点</v>
      </c>
      <c r="C2778" s="21" t="str">
        <f t="shared" si="354"/>
        <v>希望工程</v>
      </c>
      <c r="D2778" s="21" t="str">
        <f>IFERROR(IF(I2778=1,INDEX( {"chinese","english","math","physics","chemistry","biology","politics","history","geography"},MATCH(C2778,{"语文","英语","数学","物理","化学","生物","政治","历史","地理"},0)),IF(I2778=2,INDEX(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2778,{"单项选择","阅读理解","信息匹配","完形填空","短文填空","单句填空","短文改错","单句改错","句型转换","翻译短语","翻译句子","词汇/短语及固搭","完成句子","听力"},0)),"")), "")</f>
        <v/>
      </c>
      <c r="E2778" s="21" t="str">
        <f t="shared" si="355"/>
        <v>知识点</v>
      </c>
      <c r="F2778" s="21" t="str">
        <f t="shared" si="356"/>
        <v>亚</v>
      </c>
      <c r="G2778" s="21" t="str">
        <f>INDEX( {"body","discipline","area","topic","point"},MATCH(E2778,{"知识体","知识域","知识区","知识主题","知识点"},0))</f>
        <v>point</v>
      </c>
      <c r="H2778" s="21" t="str">
        <f>INDEX( {"super","just","sub","infras"},MATCH(F2778,{"超","恰","亚","次"},0))</f>
        <v>sub</v>
      </c>
      <c r="I2778" s="21">
        <f>MATCH(E2778,{"知识体","知识域","知识区","知识主题","知识点"},0)-1</f>
        <v>4</v>
      </c>
      <c r="J2778" s="21">
        <f>MATCH(F2778,{"超","恰","亚","次"},0)-1</f>
        <v>2</v>
      </c>
      <c r="K2778" s="21" t="str">
        <f t="shared" si="357"/>
        <v>历史</v>
      </c>
      <c r="L2778" s="26" t="s">
        <v>3505</v>
      </c>
      <c r="M2778" s="23"/>
      <c r="N2778" s="23"/>
      <c r="O2778" s="24" t="str">
        <f t="shared" si="351"/>
        <v xml:space="preserve">
  - 
    name:  希望工程
    title:  希望工程
    description: 
    koLyro: point
    koLyri:  sub
    son: </v>
      </c>
      <c r="P2778" s="27" t="str">
        <f t="shared" si="358"/>
        <v xml:space="preserve">
              - 
                name:  希望工程
                title:  希望工程
                description: 
                koLyro: point
                koLyri:  sub
                son: </v>
      </c>
    </row>
    <row r="2779" spans="1:16" ht="15" customHeight="1">
      <c r="A2779" s="20">
        <f t="shared" si="352"/>
        <v>5</v>
      </c>
      <c r="B2779" s="21" t="str">
        <f t="shared" si="353"/>
        <v>知识点</v>
      </c>
      <c r="C2779" s="21" t="str">
        <f t="shared" si="354"/>
        <v>现代中国教育的发展</v>
      </c>
      <c r="D2779" s="21" t="str">
        <f>IFERROR(IF(I2779=1,INDEX( {"chinese","english","math","physics","chemistry","biology","politics","history","geography"},MATCH(C2779,{"语文","英语","数学","物理","化学","生物","政治","历史","地理"},0)),IF(I2779=2,INDEX(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2779,{"单项选择","阅读理解","信息匹配","完形填空","短文填空","单句填空","短文改错","单句改错","句型转换","翻译短语","翻译句子","词汇/短语及固搭","完成句子","听力"},0)),"")), "")</f>
        <v/>
      </c>
      <c r="E2779" s="21" t="str">
        <f t="shared" si="355"/>
        <v>知识点</v>
      </c>
      <c r="F2779" s="21" t="str">
        <f t="shared" si="356"/>
        <v>恰</v>
      </c>
      <c r="G2779" s="21" t="str">
        <f>INDEX( {"body","discipline","area","topic","point"},MATCH(E2779,{"知识体","知识域","知识区","知识主题","知识点"},0))</f>
        <v>point</v>
      </c>
      <c r="H2779" s="21" t="str">
        <f>INDEX( {"super","just","sub","infras"},MATCH(F2779,{"超","恰","亚","次"},0))</f>
        <v>just</v>
      </c>
      <c r="I2779" s="21">
        <f>MATCH(E2779,{"知识体","知识域","知识区","知识主题","知识点"},0)-1</f>
        <v>4</v>
      </c>
      <c r="J2779" s="21">
        <f>MATCH(F2779,{"超","恰","亚","次"},0)-1</f>
        <v>1</v>
      </c>
      <c r="K2779" s="21" t="str">
        <f t="shared" si="357"/>
        <v>历史</v>
      </c>
      <c r="L2779" s="26" t="s">
        <v>3506</v>
      </c>
      <c r="M2779" s="23"/>
      <c r="N2779" s="23"/>
      <c r="O2779" s="24" t="str">
        <f t="shared" si="351"/>
        <v xml:space="preserve">
  - 
    name:  现代中国教育的发展
    title:  现代中国教育的发展
    description: 
    koLyro: point
    koLyri:  just
    son: </v>
      </c>
      <c r="P2779" s="27" t="str">
        <f t="shared" si="358"/>
        <v xml:space="preserve">
            - 
              name:  现代中国教育的发展
              title:  现代中国教育的发展
              description: 
              koLyro: point
              koLyri:  just
              son: </v>
      </c>
    </row>
    <row r="2780" spans="1:16" ht="15" customHeight="1">
      <c r="A2780" s="20">
        <f t="shared" si="352"/>
        <v>3</v>
      </c>
      <c r="B2780" s="21" t="str">
        <f t="shared" si="353"/>
        <v>知识超主题</v>
      </c>
      <c r="C2780" s="21" t="str">
        <f t="shared" si="354"/>
        <v>八 19世纪以来的世界文学艺术</v>
      </c>
      <c r="D2780" s="21" t="str">
        <f>IFERROR(IF(I2780=1,INDEX( {"chinese","english","math","physics","chemistry","biology","politics","history","geography"},MATCH(C2780,{"语文","英语","数学","物理","化学","生物","政治","历史","地理"},0)),IF(I2780=2,INDEX(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2780,{"单项选择","阅读理解","信息匹配","完形填空","短文填空","单句填空","短文改错","单句改错","句型转换","翻译短语","翻译句子","词汇/短语及固搭","完成句子","听力"},0)),"")), "")</f>
        <v/>
      </c>
      <c r="E2780" s="21" t="str">
        <f t="shared" si="355"/>
        <v>知识主题</v>
      </c>
      <c r="F2780" s="21" t="str">
        <f t="shared" si="356"/>
        <v>超</v>
      </c>
      <c r="G2780" s="21" t="str">
        <f>INDEX( {"body","discipline","area","topic","point"},MATCH(E2780,{"知识体","知识域","知识区","知识主题","知识点"},0))</f>
        <v>topic</v>
      </c>
      <c r="H2780" s="21" t="str">
        <f>INDEX( {"super","just","sub","infras"},MATCH(F2780,{"超","恰","亚","次"},0))</f>
        <v>super</v>
      </c>
      <c r="I2780" s="21">
        <f>MATCH(E2780,{"知识体","知识域","知识区","知识主题","知识点"},0)-1</f>
        <v>3</v>
      </c>
      <c r="J2780" s="21">
        <f>MATCH(F2780,{"超","恰","亚","次"},0)-1</f>
        <v>0</v>
      </c>
      <c r="K2780" s="21" t="str">
        <f t="shared" si="357"/>
        <v>历史</v>
      </c>
      <c r="L2780" s="26" t="s">
        <v>5390</v>
      </c>
      <c r="M2780" s="23"/>
      <c r="N2780" s="23"/>
      <c r="O2780" s="24" t="str">
        <f t="shared" si="351"/>
        <v xml:space="preserve">
  - 
    name:  八 19世纪以来的世界文学艺术
    title:  八 19世纪以来的世界文学艺术
    description: 
    koLyro: topic
    koLyri:  super
    son: </v>
      </c>
      <c r="P2780" s="27" t="str">
        <f t="shared" si="358"/>
        <v xml:space="preserve">
        - 
          name:  八 19世纪以来的世界文学艺术
          title:  八 19世纪以来的世界文学艺术
          description: 
          koLyro: topic
          koLyri:  super
          son: </v>
      </c>
    </row>
    <row r="2781" spans="1:16" ht="15" customHeight="1">
      <c r="A2781" s="20">
        <f t="shared" si="352"/>
        <v>4</v>
      </c>
      <c r="B2781" s="21" t="str">
        <f t="shared" si="353"/>
        <v>知识主题</v>
      </c>
      <c r="C2781" s="21" t="str">
        <f t="shared" si="354"/>
        <v>24 文学的繁荣</v>
      </c>
      <c r="D2781" s="21" t="str">
        <f>IFERROR(IF(I2781=1,INDEX( {"chinese","english","math","physics","chemistry","biology","politics","history","geography"},MATCH(C2781,{"语文","英语","数学","物理","化学","生物","政治","历史","地理"},0)),IF(I2781=2,INDEX(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2781,{"单项选择","阅读理解","信息匹配","完形填空","短文填空","单句填空","短文改错","单句改错","句型转换","翻译短语","翻译句子","词汇/短语及固搭","完成句子","听力"},0)),"")), "")</f>
        <v/>
      </c>
      <c r="E2781" s="21" t="str">
        <f t="shared" si="355"/>
        <v>知识主题</v>
      </c>
      <c r="F2781" s="21" t="str">
        <f t="shared" si="356"/>
        <v>恰</v>
      </c>
      <c r="G2781" s="21" t="str">
        <f>INDEX( {"body","discipline","area","topic","point"},MATCH(E2781,{"知识体","知识域","知识区","知识主题","知识点"},0))</f>
        <v>topic</v>
      </c>
      <c r="H2781" s="21" t="str">
        <f>INDEX( {"super","just","sub","infras"},MATCH(F2781,{"超","恰","亚","次"},0))</f>
        <v>just</v>
      </c>
      <c r="I2781" s="21">
        <f>MATCH(E2781,{"知识体","知识域","知识区","知识主题","知识点"},0)-1</f>
        <v>3</v>
      </c>
      <c r="J2781" s="21">
        <f>MATCH(F2781,{"超","恰","亚","次"},0)-1</f>
        <v>1</v>
      </c>
      <c r="K2781" s="21" t="str">
        <f t="shared" si="357"/>
        <v>历史</v>
      </c>
      <c r="L2781" s="26" t="s">
        <v>3507</v>
      </c>
      <c r="M2781" s="23"/>
      <c r="N2781" s="23"/>
      <c r="O2781" s="24" t="str">
        <f t="shared" si="351"/>
        <v xml:space="preserve">
  - 
    name:  24 文学的繁荣
    title:  24 文学的繁荣
    description: 
    koLyro: topic
    koLyri:  just
    son: </v>
      </c>
      <c r="P2781" s="27" t="str">
        <f t="shared" si="358"/>
        <v xml:space="preserve">
          - 
            name:  24 文学的繁荣
            title:  24 文学的繁荣
            description: 
            koLyro: topic
            koLyri:  just
            son: </v>
      </c>
    </row>
    <row r="2782" spans="1:16" ht="15" customHeight="1">
      <c r="A2782" s="20">
        <f t="shared" si="352"/>
        <v>5</v>
      </c>
      <c r="B2782" s="21" t="str">
        <f t="shared" si="353"/>
        <v>知识点</v>
      </c>
      <c r="C2782" s="21" t="str">
        <f t="shared" si="354"/>
        <v>浪漫主义文学</v>
      </c>
      <c r="D2782" s="21" t="str">
        <f>IFERROR(IF(I2782=1,INDEX( {"chinese","english","math","physics","chemistry","biology","politics","history","geography"},MATCH(C2782,{"语文","英语","数学","物理","化学","生物","政治","历史","地理"},0)),IF(I2782=2,INDEX(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2782,{"单项选择","阅读理解","信息匹配","完形填空","短文填空","单句填空","短文改错","单句改错","句型转换","翻译短语","翻译句子","词汇/短语及固搭","完成句子","听力"},0)),"")), "")</f>
        <v/>
      </c>
      <c r="E2782" s="21" t="str">
        <f t="shared" si="355"/>
        <v>知识点</v>
      </c>
      <c r="F2782" s="21" t="str">
        <f t="shared" si="356"/>
        <v>恰</v>
      </c>
      <c r="G2782" s="21" t="str">
        <f>INDEX( {"body","discipline","area","topic","point"},MATCH(E2782,{"知识体","知识域","知识区","知识主题","知识点"},0))</f>
        <v>point</v>
      </c>
      <c r="H2782" s="21" t="str">
        <f>INDEX( {"super","just","sub","infras"},MATCH(F2782,{"超","恰","亚","次"},0))</f>
        <v>just</v>
      </c>
      <c r="I2782" s="21">
        <f>MATCH(E2782,{"知识体","知识域","知识区","知识主题","知识点"},0)-1</f>
        <v>4</v>
      </c>
      <c r="J2782" s="21">
        <f>MATCH(F2782,{"超","恰","亚","次"},0)-1</f>
        <v>1</v>
      </c>
      <c r="K2782" s="21" t="str">
        <f t="shared" si="357"/>
        <v>历史</v>
      </c>
      <c r="L2782" s="26" t="s">
        <v>3508</v>
      </c>
      <c r="M2782" s="23"/>
      <c r="N2782" s="23"/>
      <c r="O2782" s="24" t="str">
        <f t="shared" si="351"/>
        <v xml:space="preserve">
  - 
    name:  浪漫主义文学
    title:  浪漫主义文学
    description: 
    koLyro: point
    koLyri:  just
    son: </v>
      </c>
      <c r="P2782" s="27" t="str">
        <f t="shared" si="358"/>
        <v xml:space="preserve">
            - 
              name:  浪漫主义文学
              title:  浪漫主义文学
              description: 
              koLyro: point
              koLyri:  just
              son: </v>
      </c>
    </row>
    <row r="2783" spans="1:16" ht="15" customHeight="1">
      <c r="A2783" s="20">
        <f t="shared" si="352"/>
        <v>5</v>
      </c>
      <c r="B2783" s="21" t="str">
        <f t="shared" si="353"/>
        <v>知识点</v>
      </c>
      <c r="C2783" s="21" t="str">
        <f t="shared" si="354"/>
        <v>现实主义文学</v>
      </c>
      <c r="D2783" s="21" t="str">
        <f>IFERROR(IF(I2783=1,INDEX( {"chinese","english","math","physics","chemistry","biology","politics","history","geography"},MATCH(C2783,{"语文","英语","数学","物理","化学","生物","政治","历史","地理"},0)),IF(I2783=2,INDEX(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2783,{"单项选择","阅读理解","信息匹配","完形填空","短文填空","单句填空","短文改错","单句改错","句型转换","翻译短语","翻译句子","词汇/短语及固搭","完成句子","听力"},0)),"")), "")</f>
        <v/>
      </c>
      <c r="E2783" s="21" t="str">
        <f t="shared" si="355"/>
        <v>知识点</v>
      </c>
      <c r="F2783" s="21" t="str">
        <f t="shared" si="356"/>
        <v>恰</v>
      </c>
      <c r="G2783" s="21" t="str">
        <f>INDEX( {"body","discipline","area","topic","point"},MATCH(E2783,{"知识体","知识域","知识区","知识主题","知识点"},0))</f>
        <v>point</v>
      </c>
      <c r="H2783" s="21" t="str">
        <f>INDEX( {"super","just","sub","infras"},MATCH(F2783,{"超","恰","亚","次"},0))</f>
        <v>just</v>
      </c>
      <c r="I2783" s="21">
        <f>MATCH(E2783,{"知识体","知识域","知识区","知识主题","知识点"},0)-1</f>
        <v>4</v>
      </c>
      <c r="J2783" s="21">
        <f>MATCH(F2783,{"超","恰","亚","次"},0)-1</f>
        <v>1</v>
      </c>
      <c r="K2783" s="21" t="str">
        <f t="shared" si="357"/>
        <v>历史</v>
      </c>
      <c r="L2783" s="26" t="s">
        <v>3509</v>
      </c>
      <c r="M2783" s="23"/>
      <c r="N2783" s="23"/>
      <c r="O2783" s="24" t="str">
        <f t="shared" si="351"/>
        <v xml:space="preserve">
  - 
    name:  现实主义文学
    title:  现实主义文学
    description: 
    koLyro: point
    koLyri:  just
    son: </v>
      </c>
      <c r="P2783" s="27" t="str">
        <f t="shared" si="358"/>
        <v xml:space="preserve">
            - 
              name:  现实主义文学
              title:  现实主义文学
              description: 
              koLyro: point
              koLyri:  just
              son: </v>
      </c>
    </row>
    <row r="2784" spans="1:16" ht="15" customHeight="1">
      <c r="A2784" s="20">
        <f t="shared" si="352"/>
        <v>5</v>
      </c>
      <c r="B2784" s="21" t="str">
        <f t="shared" si="353"/>
        <v>知识点</v>
      </c>
      <c r="C2784" s="21" t="str">
        <f t="shared" si="354"/>
        <v>20世纪的苏联文学</v>
      </c>
      <c r="D2784" s="21" t="str">
        <f>IFERROR(IF(I2784=1,INDEX( {"chinese","english","math","physics","chemistry","biology","politics","history","geography"},MATCH(C2784,{"语文","英语","数学","物理","化学","生物","政治","历史","地理"},0)),IF(I2784=2,INDEX(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2784,{"单项选择","阅读理解","信息匹配","完形填空","短文填空","单句填空","短文改错","单句改错","句型转换","翻译短语","翻译句子","词汇/短语及固搭","完成句子","听力"},0)),"")), "")</f>
        <v/>
      </c>
      <c r="E2784" s="21" t="str">
        <f t="shared" si="355"/>
        <v>知识点</v>
      </c>
      <c r="F2784" s="21" t="str">
        <f t="shared" si="356"/>
        <v>恰</v>
      </c>
      <c r="G2784" s="21" t="str">
        <f>INDEX( {"body","discipline","area","topic","point"},MATCH(E2784,{"知识体","知识域","知识区","知识主题","知识点"},0))</f>
        <v>point</v>
      </c>
      <c r="H2784" s="21" t="str">
        <f>INDEX( {"super","just","sub","infras"},MATCH(F2784,{"超","恰","亚","次"},0))</f>
        <v>just</v>
      </c>
      <c r="I2784" s="21">
        <f>MATCH(E2784,{"知识体","知识域","知识区","知识主题","知识点"},0)-1</f>
        <v>4</v>
      </c>
      <c r="J2784" s="21">
        <f>MATCH(F2784,{"超","恰","亚","次"},0)-1</f>
        <v>1</v>
      </c>
      <c r="K2784" s="21" t="str">
        <f t="shared" si="357"/>
        <v>历史</v>
      </c>
      <c r="L2784" s="26" t="s">
        <v>3510</v>
      </c>
      <c r="M2784" s="23"/>
      <c r="N2784" s="23"/>
      <c r="O2784" s="24" t="str">
        <f t="shared" ref="O2784:O2847" si="359">SUBSTITUTE(SUBSTITUTE(SUBSTITUTE(SUBSTITUTE($O$1,"NAME",IF(D2784="",C2784,D2784)),"TITLE",C2784),"KO_LYRO",G2784),"KO_LYRI",H2784)</f>
        <v xml:space="preserve">
  - 
    name:  20世纪的苏联文学
    title:  20世纪的苏联文学
    description: 
    koLyro: point
    koLyri:  just
    son: </v>
      </c>
      <c r="P2784" s="27" t="str">
        <f t="shared" si="358"/>
        <v xml:space="preserve">
            - 
              name:  20世纪的苏联文学
              title:  20世纪的苏联文学
              description: 
              koLyro: point
              koLyri:  just
              son: </v>
      </c>
    </row>
    <row r="2785" spans="1:16" ht="15" customHeight="1">
      <c r="A2785" s="20">
        <f t="shared" si="352"/>
        <v>5</v>
      </c>
      <c r="B2785" s="21" t="str">
        <f t="shared" si="353"/>
        <v>知识点</v>
      </c>
      <c r="C2785" s="21" t="str">
        <f t="shared" si="354"/>
        <v>20世纪的亚非拉文学</v>
      </c>
      <c r="D2785" s="21" t="str">
        <f>IFERROR(IF(I2785=1,INDEX( {"chinese","english","math","physics","chemistry","biology","politics","history","geography"},MATCH(C2785,{"语文","英语","数学","物理","化学","生物","政治","历史","地理"},0)),IF(I2785=2,INDEX(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2785,{"单项选择","阅读理解","信息匹配","完形填空","短文填空","单句填空","短文改错","单句改错","句型转换","翻译短语","翻译句子","词汇/短语及固搭","完成句子","听力"},0)),"")), "")</f>
        <v/>
      </c>
      <c r="E2785" s="21" t="str">
        <f t="shared" si="355"/>
        <v>知识点</v>
      </c>
      <c r="F2785" s="21" t="str">
        <f t="shared" si="356"/>
        <v>恰</v>
      </c>
      <c r="G2785" s="21" t="str">
        <f>INDEX( {"body","discipline","area","topic","point"},MATCH(E2785,{"知识体","知识域","知识区","知识主题","知识点"},0))</f>
        <v>point</v>
      </c>
      <c r="H2785" s="21" t="str">
        <f>INDEX( {"super","just","sub","infras"},MATCH(F2785,{"超","恰","亚","次"},0))</f>
        <v>just</v>
      </c>
      <c r="I2785" s="21">
        <f>MATCH(E2785,{"知识体","知识域","知识区","知识主题","知识点"},0)-1</f>
        <v>4</v>
      </c>
      <c r="J2785" s="21">
        <f>MATCH(F2785,{"超","恰","亚","次"},0)-1</f>
        <v>1</v>
      </c>
      <c r="K2785" s="21" t="str">
        <f t="shared" si="357"/>
        <v>历史</v>
      </c>
      <c r="L2785" s="26" t="s">
        <v>3511</v>
      </c>
      <c r="M2785" s="23"/>
      <c r="N2785" s="23"/>
      <c r="O2785" s="24" t="str">
        <f t="shared" si="359"/>
        <v xml:space="preserve">
  - 
    name:  20世纪的亚非拉文学
    title:  20世纪的亚非拉文学
    description: 
    koLyro: point
    koLyri:  just
    son: </v>
      </c>
      <c r="P2785" s="27" t="str">
        <f t="shared" si="358"/>
        <v xml:space="preserve">
            - 
              name:  20世纪的亚非拉文学
              title:  20世纪的亚非拉文学
              description: 
              koLyro: point
              koLyri:  just
              son: </v>
      </c>
    </row>
    <row r="2786" spans="1:16" ht="15" customHeight="1">
      <c r="A2786" s="20">
        <f t="shared" si="352"/>
        <v>4</v>
      </c>
      <c r="B2786" s="21" t="str">
        <f t="shared" si="353"/>
        <v>知识主题</v>
      </c>
      <c r="C2786" s="21" t="str">
        <f t="shared" si="354"/>
        <v>25 美术的辉煌</v>
      </c>
      <c r="D2786" s="21" t="str">
        <f>IFERROR(IF(I2786=1,INDEX( {"chinese","english","math","physics","chemistry","biology","politics","history","geography"},MATCH(C2786,{"语文","英语","数学","物理","化学","生物","政治","历史","地理"},0)),IF(I2786=2,INDEX(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2786,{"单项选择","阅读理解","信息匹配","完形填空","短文填空","单句填空","短文改错","单句改错","句型转换","翻译短语","翻译句子","词汇/短语及固搭","完成句子","听力"},0)),"")), "")</f>
        <v/>
      </c>
      <c r="E2786" s="21" t="str">
        <f t="shared" si="355"/>
        <v>知识主题</v>
      </c>
      <c r="F2786" s="21" t="str">
        <f t="shared" si="356"/>
        <v>恰</v>
      </c>
      <c r="G2786" s="21" t="str">
        <f>INDEX( {"body","discipline","area","topic","point"},MATCH(E2786,{"知识体","知识域","知识区","知识主题","知识点"},0))</f>
        <v>topic</v>
      </c>
      <c r="H2786" s="21" t="str">
        <f>INDEX( {"super","just","sub","infras"},MATCH(F2786,{"超","恰","亚","次"},0))</f>
        <v>just</v>
      </c>
      <c r="I2786" s="21">
        <f>MATCH(E2786,{"知识体","知识域","知识区","知识主题","知识点"},0)-1</f>
        <v>3</v>
      </c>
      <c r="J2786" s="21">
        <f>MATCH(F2786,{"超","恰","亚","次"},0)-1</f>
        <v>1</v>
      </c>
      <c r="K2786" s="21" t="str">
        <f t="shared" si="357"/>
        <v>历史</v>
      </c>
      <c r="L2786" s="26" t="s">
        <v>3512</v>
      </c>
      <c r="M2786" s="23"/>
      <c r="N2786" s="23"/>
      <c r="O2786" s="24" t="str">
        <f t="shared" si="359"/>
        <v xml:space="preserve">
  - 
    name:  25 美术的辉煌
    title:  25 美术的辉煌
    description: 
    koLyro: topic
    koLyri:  just
    son: </v>
      </c>
      <c r="P2786" s="27" t="str">
        <f t="shared" si="358"/>
        <v xml:space="preserve">
          - 
            name:  25 美术的辉煌
            title:  25 美术的辉煌
            description: 
            koLyro: topic
            koLyri:  just
            son: </v>
      </c>
    </row>
    <row r="2787" spans="1:16" ht="15" customHeight="1">
      <c r="A2787" s="20">
        <f t="shared" si="352"/>
        <v>5</v>
      </c>
      <c r="B2787" s="21" t="str">
        <f t="shared" si="353"/>
        <v>知识点</v>
      </c>
      <c r="C2787" s="21" t="str">
        <f t="shared" si="354"/>
        <v>新古典主义美术</v>
      </c>
      <c r="D2787" s="21" t="str">
        <f>IFERROR(IF(I2787=1,INDEX( {"chinese","english","math","physics","chemistry","biology","politics","history","geography"},MATCH(C2787,{"语文","英语","数学","物理","化学","生物","政治","历史","地理"},0)),IF(I2787=2,INDEX(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2787,{"单项选择","阅读理解","信息匹配","完形填空","短文填空","单句填空","短文改错","单句改错","句型转换","翻译短语","翻译句子","词汇/短语及固搭","完成句子","听力"},0)),"")), "")</f>
        <v/>
      </c>
      <c r="E2787" s="21" t="str">
        <f t="shared" si="355"/>
        <v>知识点</v>
      </c>
      <c r="F2787" s="21" t="str">
        <f t="shared" si="356"/>
        <v>恰</v>
      </c>
      <c r="G2787" s="21" t="str">
        <f>INDEX( {"body","discipline","area","topic","point"},MATCH(E2787,{"知识体","知识域","知识区","知识主题","知识点"},0))</f>
        <v>point</v>
      </c>
      <c r="H2787" s="21" t="str">
        <f>INDEX( {"super","just","sub","infras"},MATCH(F2787,{"超","恰","亚","次"},0))</f>
        <v>just</v>
      </c>
      <c r="I2787" s="21">
        <f>MATCH(E2787,{"知识体","知识域","知识区","知识主题","知识点"},0)-1</f>
        <v>4</v>
      </c>
      <c r="J2787" s="21">
        <f>MATCH(F2787,{"超","恰","亚","次"},0)-1</f>
        <v>1</v>
      </c>
      <c r="K2787" s="21" t="str">
        <f t="shared" si="357"/>
        <v>历史</v>
      </c>
      <c r="L2787" s="26" t="s">
        <v>3513</v>
      </c>
      <c r="M2787" s="23"/>
      <c r="N2787" s="23"/>
      <c r="O2787" s="24" t="str">
        <f t="shared" si="359"/>
        <v xml:space="preserve">
  - 
    name:  新古典主义美术
    title:  新古典主义美术
    description: 
    koLyro: point
    koLyri:  just
    son: </v>
      </c>
      <c r="P2787" s="27" t="str">
        <f t="shared" si="358"/>
        <v xml:space="preserve">
            - 
              name:  新古典主义美术
              title:  新古典主义美术
              description: 
              koLyro: point
              koLyri:  just
              son: </v>
      </c>
    </row>
    <row r="2788" spans="1:16" ht="15" customHeight="1">
      <c r="A2788" s="20">
        <f t="shared" si="352"/>
        <v>5</v>
      </c>
      <c r="B2788" s="21" t="str">
        <f t="shared" si="353"/>
        <v>知识点</v>
      </c>
      <c r="C2788" s="21" t="str">
        <f t="shared" si="354"/>
        <v>浪漫主义美术</v>
      </c>
      <c r="D2788" s="21" t="str">
        <f>IFERROR(IF(I2788=1,INDEX( {"chinese","english","math","physics","chemistry","biology","politics","history","geography"},MATCH(C2788,{"语文","英语","数学","物理","化学","生物","政治","历史","地理"},0)),IF(I2788=2,INDEX(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2788,{"单项选择","阅读理解","信息匹配","完形填空","短文填空","单句填空","短文改错","单句改错","句型转换","翻译短语","翻译句子","词汇/短语及固搭","完成句子","听力"},0)),"")), "")</f>
        <v/>
      </c>
      <c r="E2788" s="21" t="str">
        <f t="shared" si="355"/>
        <v>知识点</v>
      </c>
      <c r="F2788" s="21" t="str">
        <f t="shared" si="356"/>
        <v>恰</v>
      </c>
      <c r="G2788" s="21" t="str">
        <f>INDEX( {"body","discipline","area","topic","point"},MATCH(E2788,{"知识体","知识域","知识区","知识主题","知识点"},0))</f>
        <v>point</v>
      </c>
      <c r="H2788" s="21" t="str">
        <f>INDEX( {"super","just","sub","infras"},MATCH(F2788,{"超","恰","亚","次"},0))</f>
        <v>just</v>
      </c>
      <c r="I2788" s="21">
        <f>MATCH(E2788,{"知识体","知识域","知识区","知识主题","知识点"},0)-1</f>
        <v>4</v>
      </c>
      <c r="J2788" s="21">
        <f>MATCH(F2788,{"超","恰","亚","次"},0)-1</f>
        <v>1</v>
      </c>
      <c r="K2788" s="21" t="str">
        <f t="shared" si="357"/>
        <v>历史</v>
      </c>
      <c r="L2788" s="26" t="s">
        <v>3514</v>
      </c>
      <c r="M2788" s="23"/>
      <c r="N2788" s="23"/>
      <c r="O2788" s="24" t="str">
        <f t="shared" si="359"/>
        <v xml:space="preserve">
  - 
    name:  浪漫主义美术
    title:  浪漫主义美术
    description: 
    koLyro: point
    koLyri:  just
    son: </v>
      </c>
      <c r="P2788" s="27" t="str">
        <f t="shared" si="358"/>
        <v xml:space="preserve">
            - 
              name:  浪漫主义美术
              title:  浪漫主义美术
              description: 
              koLyro: point
              koLyri:  just
              son: </v>
      </c>
    </row>
    <row r="2789" spans="1:16" ht="15" customHeight="1">
      <c r="A2789" s="20">
        <f t="shared" si="352"/>
        <v>5</v>
      </c>
      <c r="B2789" s="21" t="str">
        <f t="shared" si="353"/>
        <v>知识点</v>
      </c>
      <c r="C2789" s="21" t="str">
        <f t="shared" si="354"/>
        <v>现实主义美术</v>
      </c>
      <c r="D2789" s="21" t="str">
        <f>IFERROR(IF(I2789=1,INDEX( {"chinese","english","math","physics","chemistry","biology","politics","history","geography"},MATCH(C2789,{"语文","英语","数学","物理","化学","生物","政治","历史","地理"},0)),IF(I2789=2,INDEX(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2789,{"单项选择","阅读理解","信息匹配","完形填空","短文填空","单句填空","短文改错","单句改错","句型转换","翻译短语","翻译句子","词汇/短语及固搭","完成句子","听力"},0)),"")), "")</f>
        <v/>
      </c>
      <c r="E2789" s="21" t="str">
        <f t="shared" si="355"/>
        <v>知识点</v>
      </c>
      <c r="F2789" s="21" t="str">
        <f t="shared" si="356"/>
        <v>恰</v>
      </c>
      <c r="G2789" s="21" t="str">
        <f>INDEX( {"body","discipline","area","topic","point"},MATCH(E2789,{"知识体","知识域","知识区","知识主题","知识点"},0))</f>
        <v>point</v>
      </c>
      <c r="H2789" s="21" t="str">
        <f>INDEX( {"super","just","sub","infras"},MATCH(F2789,{"超","恰","亚","次"},0))</f>
        <v>just</v>
      </c>
      <c r="I2789" s="21">
        <f>MATCH(E2789,{"知识体","知识域","知识区","知识主题","知识点"},0)-1</f>
        <v>4</v>
      </c>
      <c r="J2789" s="21">
        <f>MATCH(F2789,{"超","恰","亚","次"},0)-1</f>
        <v>1</v>
      </c>
      <c r="K2789" s="21" t="str">
        <f t="shared" si="357"/>
        <v>历史</v>
      </c>
      <c r="L2789" s="26" t="s">
        <v>3515</v>
      </c>
      <c r="M2789" s="23"/>
      <c r="N2789" s="23"/>
      <c r="O2789" s="24" t="str">
        <f t="shared" si="359"/>
        <v xml:space="preserve">
  - 
    name:  现实主义美术
    title:  现实主义美术
    description: 
    koLyro: point
    koLyri:  just
    son: </v>
      </c>
      <c r="P2789" s="27" t="str">
        <f t="shared" si="358"/>
        <v xml:space="preserve">
            - 
              name:  现实主义美术
              title:  现实主义美术
              description: 
              koLyro: point
              koLyri:  just
              son: </v>
      </c>
    </row>
    <row r="2790" spans="1:16" ht="15" customHeight="1">
      <c r="A2790" s="20">
        <f t="shared" si="352"/>
        <v>5</v>
      </c>
      <c r="B2790" s="21" t="str">
        <f t="shared" si="353"/>
        <v>知识点</v>
      </c>
      <c r="C2790" s="21" t="str">
        <f t="shared" si="354"/>
        <v>印象画派</v>
      </c>
      <c r="D2790" s="21" t="str">
        <f>IFERROR(IF(I2790=1,INDEX( {"chinese","english","math","physics","chemistry","biology","politics","history","geography"},MATCH(C2790,{"语文","英语","数学","物理","化学","生物","政治","历史","地理"},0)),IF(I2790=2,INDEX(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2790,{"单项选择","阅读理解","信息匹配","完形填空","短文填空","单句填空","短文改错","单句改错","句型转换","翻译短语","翻译句子","词汇/短语及固搭","完成句子","听力"},0)),"")), "")</f>
        <v/>
      </c>
      <c r="E2790" s="21" t="str">
        <f t="shared" si="355"/>
        <v>知识点</v>
      </c>
      <c r="F2790" s="21" t="str">
        <f t="shared" si="356"/>
        <v>恰</v>
      </c>
      <c r="G2790" s="21" t="str">
        <f>INDEX( {"body","discipline","area","topic","point"},MATCH(E2790,{"知识体","知识域","知识区","知识主题","知识点"},0))</f>
        <v>point</v>
      </c>
      <c r="H2790" s="21" t="str">
        <f>INDEX( {"super","just","sub","infras"},MATCH(F2790,{"超","恰","亚","次"},0))</f>
        <v>just</v>
      </c>
      <c r="I2790" s="21">
        <f>MATCH(E2790,{"知识体","知识域","知识区","知识主题","知识点"},0)-1</f>
        <v>4</v>
      </c>
      <c r="J2790" s="21">
        <f>MATCH(F2790,{"超","恰","亚","次"},0)-1</f>
        <v>1</v>
      </c>
      <c r="K2790" s="21" t="str">
        <f t="shared" si="357"/>
        <v>历史</v>
      </c>
      <c r="L2790" s="26" t="s">
        <v>3516</v>
      </c>
      <c r="M2790" s="23"/>
      <c r="N2790" s="23"/>
      <c r="O2790" s="24" t="str">
        <f t="shared" si="359"/>
        <v xml:space="preserve">
  - 
    name:  印象画派
    title:  印象画派
    description: 
    koLyro: point
    koLyri:  just
    son: </v>
      </c>
      <c r="P2790" s="27" t="str">
        <f t="shared" si="358"/>
        <v xml:space="preserve">
            - 
              name:  印象画派
              title:  印象画派
              description: 
              koLyro: point
              koLyri:  just
              son: </v>
      </c>
    </row>
    <row r="2791" spans="1:16" ht="15" customHeight="1">
      <c r="A2791" s="20">
        <f t="shared" si="352"/>
        <v>5</v>
      </c>
      <c r="B2791" s="21" t="str">
        <f t="shared" si="353"/>
        <v>知识点</v>
      </c>
      <c r="C2791" s="21" t="str">
        <f t="shared" si="354"/>
        <v>现代主义美术</v>
      </c>
      <c r="D2791" s="21" t="str">
        <f>IFERROR(IF(I2791=1,INDEX( {"chinese","english","math","physics","chemistry","biology","politics","history","geography"},MATCH(C2791,{"语文","英语","数学","物理","化学","生物","政治","历史","地理"},0)),IF(I2791=2,INDEX(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2791,{"单项选择","阅读理解","信息匹配","完形填空","短文填空","单句填空","短文改错","单句改错","句型转换","翻译短语","翻译句子","词汇/短语及固搭","完成句子","听力"},0)),"")), "")</f>
        <v/>
      </c>
      <c r="E2791" s="21" t="str">
        <f t="shared" si="355"/>
        <v>知识点</v>
      </c>
      <c r="F2791" s="21" t="str">
        <f t="shared" si="356"/>
        <v>恰</v>
      </c>
      <c r="G2791" s="21" t="str">
        <f>INDEX( {"body","discipline","area","topic","point"},MATCH(E2791,{"知识体","知识域","知识区","知识主题","知识点"},0))</f>
        <v>point</v>
      </c>
      <c r="H2791" s="21" t="str">
        <f>INDEX( {"super","just","sub","infras"},MATCH(F2791,{"超","恰","亚","次"},0))</f>
        <v>just</v>
      </c>
      <c r="I2791" s="21">
        <f>MATCH(E2791,{"知识体","知识域","知识区","知识主题","知识点"},0)-1</f>
        <v>4</v>
      </c>
      <c r="J2791" s="21">
        <f>MATCH(F2791,{"超","恰","亚","次"},0)-1</f>
        <v>1</v>
      </c>
      <c r="K2791" s="21" t="str">
        <f t="shared" si="357"/>
        <v>历史</v>
      </c>
      <c r="L2791" s="26" t="s">
        <v>3517</v>
      </c>
      <c r="M2791" s="23"/>
      <c r="N2791" s="23"/>
      <c r="O2791" s="24" t="str">
        <f t="shared" si="359"/>
        <v xml:space="preserve">
  - 
    name:  现代主义美术
    title:  现代主义美术
    description: 
    koLyro: point
    koLyri:  just
    son: </v>
      </c>
      <c r="P2791" s="27" t="str">
        <f t="shared" si="358"/>
        <v xml:space="preserve">
            - 
              name:  现代主义美术
              title:  现代主义美术
              description: 
              koLyro: point
              koLyri:  just
              son: </v>
      </c>
    </row>
    <row r="2792" spans="1:16" ht="15" customHeight="1">
      <c r="A2792" s="20">
        <f t="shared" si="352"/>
        <v>4</v>
      </c>
      <c r="B2792" s="21" t="str">
        <f t="shared" si="353"/>
        <v>知识主题</v>
      </c>
      <c r="C2792" s="21" t="str">
        <f t="shared" si="354"/>
        <v>26 音乐与影视艺术</v>
      </c>
      <c r="D2792" s="21" t="str">
        <f>IFERROR(IF(I2792=1,INDEX( {"chinese","english","math","physics","chemistry","biology","politics","history","geography"},MATCH(C2792,{"语文","英语","数学","物理","化学","生物","政治","历史","地理"},0)),IF(I2792=2,INDEX(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2792,{"单项选择","阅读理解","信息匹配","完形填空","短文填空","单句填空","短文改错","单句改错","句型转换","翻译短语","翻译句子","词汇/短语及固搭","完成句子","听力"},0)),"")), "")</f>
        <v/>
      </c>
      <c r="E2792" s="21" t="str">
        <f t="shared" si="355"/>
        <v>知识主题</v>
      </c>
      <c r="F2792" s="21" t="str">
        <f t="shared" si="356"/>
        <v>恰</v>
      </c>
      <c r="G2792" s="21" t="str">
        <f>INDEX( {"body","discipline","area","topic","point"},MATCH(E2792,{"知识体","知识域","知识区","知识主题","知识点"},0))</f>
        <v>topic</v>
      </c>
      <c r="H2792" s="21" t="str">
        <f>INDEX( {"super","just","sub","infras"},MATCH(F2792,{"超","恰","亚","次"},0))</f>
        <v>just</v>
      </c>
      <c r="I2792" s="21">
        <f>MATCH(E2792,{"知识体","知识域","知识区","知识主题","知识点"},0)-1</f>
        <v>3</v>
      </c>
      <c r="J2792" s="21">
        <f>MATCH(F2792,{"超","恰","亚","次"},0)-1</f>
        <v>1</v>
      </c>
      <c r="K2792" s="21" t="str">
        <f t="shared" si="357"/>
        <v>历史</v>
      </c>
      <c r="L2792" s="26" t="s">
        <v>3518</v>
      </c>
      <c r="M2792" s="23"/>
      <c r="N2792" s="23"/>
      <c r="O2792" s="24" t="str">
        <f t="shared" si="359"/>
        <v xml:space="preserve">
  - 
    name:  26 音乐与影视艺术
    title:  26 音乐与影视艺术
    description: 
    koLyro: topic
    koLyri:  just
    son: </v>
      </c>
      <c r="P2792" s="27" t="str">
        <f t="shared" si="358"/>
        <v xml:space="preserve">
          - 
            name:  26 音乐与影视艺术
            title:  26 音乐与影视艺术
            description: 
            koLyro: topic
            koLyri:  just
            son: </v>
      </c>
    </row>
    <row r="2793" spans="1:16" ht="15" customHeight="1">
      <c r="A2793" s="20">
        <f t="shared" si="352"/>
        <v>5</v>
      </c>
      <c r="B2793" s="21" t="str">
        <f t="shared" si="353"/>
        <v>知识点</v>
      </c>
      <c r="C2793" s="21" t="str">
        <f t="shared" si="354"/>
        <v>贝多芬</v>
      </c>
      <c r="D2793" s="21" t="str">
        <f>IFERROR(IF(I2793=1,INDEX( {"chinese","english","math","physics","chemistry","biology","politics","history","geography"},MATCH(C2793,{"语文","英语","数学","物理","化学","生物","政治","历史","地理"},0)),IF(I2793=2,INDEX(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2793,{"单项选择","阅读理解","信息匹配","完形填空","短文填空","单句填空","短文改错","单句改错","句型转换","翻译短语","翻译句子","词汇/短语及固搭","完成句子","听力"},0)),"")), "")</f>
        <v/>
      </c>
      <c r="E2793" s="21" t="str">
        <f t="shared" si="355"/>
        <v>知识点</v>
      </c>
      <c r="F2793" s="21" t="str">
        <f t="shared" si="356"/>
        <v>恰</v>
      </c>
      <c r="G2793" s="21" t="str">
        <f>INDEX( {"body","discipline","area","topic","point"},MATCH(E2793,{"知识体","知识域","知识区","知识主题","知识点"},0))</f>
        <v>point</v>
      </c>
      <c r="H2793" s="21" t="str">
        <f>INDEX( {"super","just","sub","infras"},MATCH(F2793,{"超","恰","亚","次"},0))</f>
        <v>just</v>
      </c>
      <c r="I2793" s="21">
        <f>MATCH(E2793,{"知识体","知识域","知识区","知识主题","知识点"},0)-1</f>
        <v>4</v>
      </c>
      <c r="J2793" s="21">
        <f>MATCH(F2793,{"超","恰","亚","次"},0)-1</f>
        <v>1</v>
      </c>
      <c r="K2793" s="21" t="str">
        <f t="shared" si="357"/>
        <v>历史</v>
      </c>
      <c r="L2793" s="26" t="s">
        <v>3519</v>
      </c>
      <c r="M2793" s="23"/>
      <c r="N2793" s="23"/>
      <c r="O2793" s="24" t="str">
        <f t="shared" si="359"/>
        <v xml:space="preserve">
  - 
    name:  贝多芬
    title:  贝多芬
    description: 
    koLyro: point
    koLyri:  just
    son: </v>
      </c>
      <c r="P2793" s="27" t="str">
        <f t="shared" si="358"/>
        <v xml:space="preserve">
            - 
              name:  贝多芬
              title:  贝多芬
              description: 
              koLyro: point
              koLyri:  just
              son: </v>
      </c>
    </row>
    <row r="2794" spans="1:16" ht="15" customHeight="1">
      <c r="A2794" s="20">
        <f t="shared" si="352"/>
        <v>5</v>
      </c>
      <c r="B2794" s="21" t="str">
        <f t="shared" si="353"/>
        <v>知识点</v>
      </c>
      <c r="C2794" s="21" t="str">
        <f t="shared" si="354"/>
        <v>浪漫主义音乐</v>
      </c>
      <c r="D2794" s="21" t="str">
        <f>IFERROR(IF(I2794=1,INDEX( {"chinese","english","math","physics","chemistry","biology","politics","history","geography"},MATCH(C2794,{"语文","英语","数学","物理","化学","生物","政治","历史","地理"},0)),IF(I2794=2,INDEX(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2794,{"单项选择","阅读理解","信息匹配","完形填空","短文填空","单句填空","短文改错","单句改错","句型转换","翻译短语","翻译句子","词汇/短语及固搭","完成句子","听力"},0)),"")), "")</f>
        <v/>
      </c>
      <c r="E2794" s="21" t="str">
        <f t="shared" si="355"/>
        <v>知识点</v>
      </c>
      <c r="F2794" s="21" t="str">
        <f t="shared" si="356"/>
        <v>恰</v>
      </c>
      <c r="G2794" s="21" t="str">
        <f>INDEX( {"body","discipline","area","topic","point"},MATCH(E2794,{"知识体","知识域","知识区","知识主题","知识点"},0))</f>
        <v>point</v>
      </c>
      <c r="H2794" s="21" t="str">
        <f>INDEX( {"super","just","sub","infras"},MATCH(F2794,{"超","恰","亚","次"},0))</f>
        <v>just</v>
      </c>
      <c r="I2794" s="21">
        <f>MATCH(E2794,{"知识体","知识域","知识区","知识主题","知识点"},0)-1</f>
        <v>4</v>
      </c>
      <c r="J2794" s="21">
        <f>MATCH(F2794,{"超","恰","亚","次"},0)-1</f>
        <v>1</v>
      </c>
      <c r="K2794" s="21" t="str">
        <f t="shared" si="357"/>
        <v>历史</v>
      </c>
      <c r="L2794" s="26" t="s">
        <v>3520</v>
      </c>
      <c r="M2794" s="23"/>
      <c r="N2794" s="23"/>
      <c r="O2794" s="24" t="str">
        <f t="shared" si="359"/>
        <v xml:space="preserve">
  - 
    name:  浪漫主义音乐
    title:  浪漫主义音乐
    description: 
    koLyro: point
    koLyri:  just
    son: </v>
      </c>
      <c r="P2794" s="27" t="str">
        <f t="shared" si="358"/>
        <v xml:space="preserve">
            - 
              name:  浪漫主义音乐
              title:  浪漫主义音乐
              description: 
              koLyro: point
              koLyri:  just
              son: </v>
      </c>
    </row>
    <row r="2795" spans="1:16" ht="15" customHeight="1">
      <c r="A2795" s="20">
        <f t="shared" si="352"/>
        <v>5</v>
      </c>
      <c r="B2795" s="21" t="str">
        <f t="shared" si="353"/>
        <v>知识点</v>
      </c>
      <c r="C2795" s="21" t="str">
        <f t="shared" si="354"/>
        <v>歌剧</v>
      </c>
      <c r="D2795" s="21" t="str">
        <f>IFERROR(IF(I2795=1,INDEX( {"chinese","english","math","physics","chemistry","biology","politics","history","geography"},MATCH(C2795,{"语文","英语","数学","物理","化学","生物","政治","历史","地理"},0)),IF(I2795=2,INDEX(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2795,{"单项选择","阅读理解","信息匹配","完形填空","短文填空","单句填空","短文改错","单句改错","句型转换","翻译短语","翻译句子","词汇/短语及固搭","完成句子","听力"},0)),"")), "")</f>
        <v/>
      </c>
      <c r="E2795" s="21" t="str">
        <f t="shared" si="355"/>
        <v>知识点</v>
      </c>
      <c r="F2795" s="21" t="str">
        <f t="shared" si="356"/>
        <v>恰</v>
      </c>
      <c r="G2795" s="21" t="str">
        <f>INDEX( {"body","discipline","area","topic","point"},MATCH(E2795,{"知识体","知识域","知识区","知识主题","知识点"},0))</f>
        <v>point</v>
      </c>
      <c r="H2795" s="21" t="str">
        <f>INDEX( {"super","just","sub","infras"},MATCH(F2795,{"超","恰","亚","次"},0))</f>
        <v>just</v>
      </c>
      <c r="I2795" s="21">
        <f>MATCH(E2795,{"知识体","知识域","知识区","知识主题","知识点"},0)-1</f>
        <v>4</v>
      </c>
      <c r="J2795" s="21">
        <f>MATCH(F2795,{"超","恰","亚","次"},0)-1</f>
        <v>1</v>
      </c>
      <c r="K2795" s="21" t="str">
        <f t="shared" si="357"/>
        <v>历史</v>
      </c>
      <c r="L2795" s="26" t="s">
        <v>3521</v>
      </c>
      <c r="M2795" s="23"/>
      <c r="N2795" s="23"/>
      <c r="O2795" s="24" t="str">
        <f t="shared" si="359"/>
        <v xml:space="preserve">
  - 
    name:  歌剧
    title:  歌剧
    description: 
    koLyro: point
    koLyri:  just
    son: </v>
      </c>
      <c r="P2795" s="27" t="str">
        <f t="shared" si="358"/>
        <v xml:space="preserve">
            - 
              name:  歌剧
              title:  歌剧
              description: 
              koLyro: point
              koLyri:  just
              son: </v>
      </c>
    </row>
    <row r="2796" spans="1:16" ht="15" customHeight="1">
      <c r="A2796" s="20">
        <f t="shared" si="352"/>
        <v>5</v>
      </c>
      <c r="B2796" s="21" t="str">
        <f t="shared" si="353"/>
        <v>知识点</v>
      </c>
      <c r="C2796" s="21" t="str">
        <f t="shared" si="354"/>
        <v>民族乐派</v>
      </c>
      <c r="D2796" s="21" t="str">
        <f>IFERROR(IF(I2796=1,INDEX( {"chinese","english","math","physics","chemistry","biology","politics","history","geography"},MATCH(C2796,{"语文","英语","数学","物理","化学","生物","政治","历史","地理"},0)),IF(I2796=2,INDEX(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2796,{"单项选择","阅读理解","信息匹配","完形填空","短文填空","单句填空","短文改错","单句改错","句型转换","翻译短语","翻译句子","词汇/短语及固搭","完成句子","听力"},0)),"")), "")</f>
        <v/>
      </c>
      <c r="E2796" s="21" t="str">
        <f t="shared" si="355"/>
        <v>知识点</v>
      </c>
      <c r="F2796" s="21" t="str">
        <f t="shared" si="356"/>
        <v>恰</v>
      </c>
      <c r="G2796" s="21" t="str">
        <f>INDEX( {"body","discipline","area","topic","point"},MATCH(E2796,{"知识体","知识域","知识区","知识主题","知识点"},0))</f>
        <v>point</v>
      </c>
      <c r="H2796" s="21" t="str">
        <f>INDEX( {"super","just","sub","infras"},MATCH(F2796,{"超","恰","亚","次"},0))</f>
        <v>just</v>
      </c>
      <c r="I2796" s="21">
        <f>MATCH(E2796,{"知识体","知识域","知识区","知识主题","知识点"},0)-1</f>
        <v>4</v>
      </c>
      <c r="J2796" s="21">
        <f>MATCH(F2796,{"超","恰","亚","次"},0)-1</f>
        <v>1</v>
      </c>
      <c r="K2796" s="21" t="str">
        <f t="shared" si="357"/>
        <v>历史</v>
      </c>
      <c r="L2796" s="26" t="s">
        <v>3522</v>
      </c>
      <c r="M2796" s="23"/>
      <c r="N2796" s="23"/>
      <c r="O2796" s="24" t="str">
        <f t="shared" si="359"/>
        <v xml:space="preserve">
  - 
    name:  民族乐派
    title:  民族乐派
    description: 
    koLyro: point
    koLyri:  just
    son: </v>
      </c>
      <c r="P2796" s="27" t="str">
        <f t="shared" si="358"/>
        <v xml:space="preserve">
            - 
              name:  民族乐派
              title:  民族乐派
              description: 
              koLyro: point
              koLyri:  just
              son: </v>
      </c>
    </row>
    <row r="2797" spans="1:16" ht="15" customHeight="1">
      <c r="A2797" s="20">
        <f t="shared" si="352"/>
        <v>5</v>
      </c>
      <c r="B2797" s="21" t="str">
        <f t="shared" si="353"/>
        <v>知识点</v>
      </c>
      <c r="C2797" s="21" t="str">
        <f t="shared" si="354"/>
        <v>现代主义音乐</v>
      </c>
      <c r="D2797" s="21" t="str">
        <f>IFERROR(IF(I2797=1,INDEX( {"chinese","english","math","physics","chemistry","biology","politics","history","geography"},MATCH(C2797,{"语文","英语","数学","物理","化学","生物","政治","历史","地理"},0)),IF(I2797=2,INDEX(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2797,{"单项选择","阅读理解","信息匹配","完形填空","短文填空","单句填空","短文改错","单句改错","句型转换","翻译短语","翻译句子","词汇/短语及固搭","完成句子","听力"},0)),"")), "")</f>
        <v/>
      </c>
      <c r="E2797" s="21" t="str">
        <f t="shared" si="355"/>
        <v>知识点</v>
      </c>
      <c r="F2797" s="21" t="str">
        <f t="shared" si="356"/>
        <v>恰</v>
      </c>
      <c r="G2797" s="21" t="str">
        <f>INDEX( {"body","discipline","area","topic","point"},MATCH(E2797,{"知识体","知识域","知识区","知识主题","知识点"},0))</f>
        <v>point</v>
      </c>
      <c r="H2797" s="21" t="str">
        <f>INDEX( {"super","just","sub","infras"},MATCH(F2797,{"超","恰","亚","次"},0))</f>
        <v>just</v>
      </c>
      <c r="I2797" s="21">
        <f>MATCH(E2797,{"知识体","知识域","知识区","知识主题","知识点"},0)-1</f>
        <v>4</v>
      </c>
      <c r="J2797" s="21">
        <f>MATCH(F2797,{"超","恰","亚","次"},0)-1</f>
        <v>1</v>
      </c>
      <c r="K2797" s="21" t="str">
        <f t="shared" si="357"/>
        <v>历史</v>
      </c>
      <c r="L2797" s="26" t="s">
        <v>3523</v>
      </c>
      <c r="M2797" s="23"/>
      <c r="N2797" s="23"/>
      <c r="O2797" s="24" t="str">
        <f t="shared" si="359"/>
        <v xml:space="preserve">
  - 
    name:  现代主义音乐
    title:  现代主义音乐
    description: 
    koLyro: point
    koLyri:  just
    son: </v>
      </c>
      <c r="P2797" s="27" t="str">
        <f t="shared" si="358"/>
        <v xml:space="preserve">
            - 
              name:  现代主义音乐
              title:  现代主义音乐
              description: 
              koLyro: point
              koLyri:  just
              son: </v>
      </c>
    </row>
    <row r="2798" spans="1:16" ht="15" customHeight="1">
      <c r="A2798" s="20">
        <f t="shared" si="352"/>
        <v>5</v>
      </c>
      <c r="B2798" s="21" t="str">
        <f t="shared" si="353"/>
        <v>知识点</v>
      </c>
      <c r="C2798" s="21" t="str">
        <f t="shared" si="354"/>
        <v>影视艺术的产生与发展</v>
      </c>
      <c r="D2798" s="21" t="str">
        <f>IFERROR(IF(I2798=1,INDEX( {"chinese","english","math","physics","chemistry","biology","politics","history","geography"},MATCH(C2798,{"语文","英语","数学","物理","化学","生物","政治","历史","地理"},0)),IF(I2798=2,INDEX(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2798,{"单项选择","阅读理解","信息匹配","完形填空","短文填空","单句填空","短文改错","单句改错","句型转换","翻译短语","翻译句子","词汇/短语及固搭","完成句子","听力"},0)),"")), "")</f>
        <v/>
      </c>
      <c r="E2798" s="21" t="str">
        <f t="shared" si="355"/>
        <v>知识点</v>
      </c>
      <c r="F2798" s="21" t="str">
        <f t="shared" si="356"/>
        <v>恰</v>
      </c>
      <c r="G2798" s="21" t="str">
        <f>INDEX( {"body","discipline","area","topic","point"},MATCH(E2798,{"知识体","知识域","知识区","知识主题","知识点"},0))</f>
        <v>point</v>
      </c>
      <c r="H2798" s="21" t="str">
        <f>INDEX( {"super","just","sub","infras"},MATCH(F2798,{"超","恰","亚","次"},0))</f>
        <v>just</v>
      </c>
      <c r="I2798" s="21">
        <f>MATCH(E2798,{"知识体","知识域","知识区","知识主题","知识点"},0)-1</f>
        <v>4</v>
      </c>
      <c r="J2798" s="21">
        <f>MATCH(F2798,{"超","恰","亚","次"},0)-1</f>
        <v>1</v>
      </c>
      <c r="K2798" s="21" t="str">
        <f t="shared" si="357"/>
        <v>历史</v>
      </c>
      <c r="L2798" s="26" t="s">
        <v>3524</v>
      </c>
      <c r="M2798" s="23"/>
      <c r="N2798" s="23"/>
      <c r="O2798" s="24" t="str">
        <f t="shared" si="359"/>
        <v xml:space="preserve">
  - 
    name:  影视艺术的产生与发展
    title:  影视艺术的产生与发展
    description: 
    koLyro: point
    koLyri:  just
    son: </v>
      </c>
      <c r="P2798" s="27" t="str">
        <f t="shared" si="358"/>
        <v xml:space="preserve">
            - 
              name:  影视艺术的产生与发展
              title:  影视艺术的产生与发展
              description: 
              koLyro: point
              koLyri:  just
              son: </v>
      </c>
    </row>
    <row r="2799" spans="1:16" ht="15" customHeight="1">
      <c r="A2799" s="20">
        <f t="shared" si="352"/>
        <v>2</v>
      </c>
      <c r="B2799" s="21" t="str">
        <f t="shared" si="353"/>
        <v>知识区</v>
      </c>
      <c r="C2799" s="21" t="str">
        <f t="shared" si="354"/>
        <v>选修1</v>
      </c>
      <c r="D2799" s="21" t="str">
        <f>IFERROR(IF(I2799=1,INDEX( {"chinese","english","math","physics","chemistry","biology","politics","history","geography"},MATCH(C2799,{"语文","英语","数学","物理","化学","生物","政治","历史","地理"},0)),IF(I2799=2,INDEX(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2799,{"单项选择","阅读理解","信息匹配","完形填空","短文填空","单句填空","短文改错","单句改错","句型转换","翻译短语","翻译句子","词汇/短语及固搭","完成句子","听力"},0)),"")), "")</f>
        <v/>
      </c>
      <c r="E2799" s="21" t="str">
        <f t="shared" si="355"/>
        <v>知识区</v>
      </c>
      <c r="F2799" s="21" t="str">
        <f t="shared" si="356"/>
        <v>恰</v>
      </c>
      <c r="G2799" s="21" t="str">
        <f>INDEX( {"body","discipline","area","topic","point"},MATCH(E2799,{"知识体","知识域","知识区","知识主题","知识点"},0))</f>
        <v>area</v>
      </c>
      <c r="H2799" s="21" t="str">
        <f>INDEX( {"super","just","sub","infras"},MATCH(F2799,{"超","恰","亚","次"},0))</f>
        <v>just</v>
      </c>
      <c r="I2799" s="21">
        <f>MATCH(E2799,{"知识体","知识域","知识区","知识主题","知识点"},0)-1</f>
        <v>2</v>
      </c>
      <c r="J2799" s="21">
        <f>MATCH(F2799,{"超","恰","亚","次"},0)-1</f>
        <v>1</v>
      </c>
      <c r="K2799" s="21" t="str">
        <f t="shared" si="357"/>
        <v>历史</v>
      </c>
      <c r="L2799" s="26" t="s">
        <v>3525</v>
      </c>
      <c r="M2799" s="23"/>
      <c r="N2799" s="23"/>
      <c r="O2799" s="24" t="str">
        <f t="shared" si="359"/>
        <v xml:space="preserve">
  - 
    name:  选修1
    title:  选修1
    description: 
    koLyro: area
    koLyri:  just
    son: </v>
      </c>
      <c r="P2799" s="27" t="str">
        <f t="shared" si="358"/>
        <v xml:space="preserve">
      - 
        name:  选修1
        title:  选修1
        description: 
        koLyro: area
        koLyri:  just
        son: </v>
      </c>
    </row>
    <row r="2800" spans="1:16" ht="15" customHeight="1">
      <c r="A2800" s="20">
        <f t="shared" si="352"/>
        <v>3</v>
      </c>
      <c r="B2800" s="21" t="str">
        <f t="shared" si="353"/>
        <v>知识超主题</v>
      </c>
      <c r="C2800" s="21" t="str">
        <f t="shared" si="354"/>
        <v>一 梭伦改革</v>
      </c>
      <c r="D2800" s="21" t="str">
        <f>IFERROR(IF(I2800=1,INDEX( {"chinese","english","math","physics","chemistry","biology","politics","history","geography"},MATCH(C2800,{"语文","英语","数学","物理","化学","生物","政治","历史","地理"},0)),IF(I2800=2,INDEX(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2800,{"单项选择","阅读理解","信息匹配","完形填空","短文填空","单句填空","短文改错","单句改错","句型转换","翻译短语","翻译句子","词汇/短语及固搭","完成句子","听力"},0)),"")), "")</f>
        <v/>
      </c>
      <c r="E2800" s="21" t="str">
        <f t="shared" si="355"/>
        <v>知识主题</v>
      </c>
      <c r="F2800" s="21" t="str">
        <f t="shared" si="356"/>
        <v>超</v>
      </c>
      <c r="G2800" s="21" t="str">
        <f>INDEX( {"body","discipline","area","topic","point"},MATCH(E2800,{"知识体","知识域","知识区","知识主题","知识点"},0))</f>
        <v>topic</v>
      </c>
      <c r="H2800" s="21" t="str">
        <f>INDEX( {"super","just","sub","infras"},MATCH(F2800,{"超","恰","亚","次"},0))</f>
        <v>super</v>
      </c>
      <c r="I2800" s="21">
        <f>MATCH(E2800,{"知识体","知识域","知识区","知识主题","知识点"},0)-1</f>
        <v>3</v>
      </c>
      <c r="J2800" s="21">
        <f>MATCH(F2800,{"超","恰","亚","次"},0)-1</f>
        <v>0</v>
      </c>
      <c r="K2800" s="21" t="str">
        <f t="shared" si="357"/>
        <v>历史</v>
      </c>
      <c r="L2800" s="26" t="s">
        <v>5391</v>
      </c>
      <c r="M2800" s="23"/>
      <c r="N2800" s="23"/>
      <c r="O2800" s="24" t="str">
        <f t="shared" si="359"/>
        <v xml:space="preserve">
  - 
    name:  一 梭伦改革
    title:  一 梭伦改革
    description: 
    koLyro: topic
    koLyri:  super
    son: </v>
      </c>
      <c r="P2800" s="27" t="str">
        <f t="shared" si="358"/>
        <v xml:space="preserve">
        - 
          name:  一 梭伦改革
          title:  一 梭伦改革
          description: 
          koLyro: topic
          koLyri:  super
          son: </v>
      </c>
    </row>
    <row r="2801" spans="1:16" ht="15" customHeight="1">
      <c r="A2801" s="20">
        <f t="shared" si="352"/>
        <v>4</v>
      </c>
      <c r="B2801" s="21" t="str">
        <f t="shared" si="353"/>
        <v>知识主题</v>
      </c>
      <c r="C2801" s="21" t="str">
        <f t="shared" si="354"/>
        <v>1　雅典城邦的兴起</v>
      </c>
      <c r="D2801" s="21" t="str">
        <f>IFERROR(IF(I2801=1,INDEX( {"chinese","english","math","physics","chemistry","biology","politics","history","geography"},MATCH(C2801,{"语文","英语","数学","物理","化学","生物","政治","历史","地理"},0)),IF(I2801=2,INDEX(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2801,{"单项选择","阅读理解","信息匹配","完形填空","短文填空","单句填空","短文改错","单句改错","句型转换","翻译短语","翻译句子","词汇/短语及固搭","完成句子","听力"},0)),"")), "")</f>
        <v/>
      </c>
      <c r="E2801" s="21" t="str">
        <f t="shared" si="355"/>
        <v>知识主题</v>
      </c>
      <c r="F2801" s="21" t="str">
        <f t="shared" si="356"/>
        <v>恰</v>
      </c>
      <c r="G2801" s="21" t="str">
        <f>INDEX( {"body","discipline","area","topic","point"},MATCH(E2801,{"知识体","知识域","知识区","知识主题","知识点"},0))</f>
        <v>topic</v>
      </c>
      <c r="H2801" s="21" t="str">
        <f>INDEX( {"super","just","sub","infras"},MATCH(F2801,{"超","恰","亚","次"},0))</f>
        <v>just</v>
      </c>
      <c r="I2801" s="21">
        <f>MATCH(E2801,{"知识体","知识域","知识区","知识主题","知识点"},0)-1</f>
        <v>3</v>
      </c>
      <c r="J2801" s="21">
        <f>MATCH(F2801,{"超","恰","亚","次"},0)-1</f>
        <v>1</v>
      </c>
      <c r="K2801" s="21" t="str">
        <f t="shared" si="357"/>
        <v>历史</v>
      </c>
      <c r="L2801" s="26" t="s">
        <v>3526</v>
      </c>
      <c r="M2801" s="23"/>
      <c r="N2801" s="23"/>
      <c r="O2801" s="24" t="str">
        <f t="shared" si="359"/>
        <v xml:space="preserve">
  - 
    name:  1　雅典城邦的兴起
    title:  1　雅典城邦的兴起
    description: 
    koLyro: topic
    koLyri:  just
    son: </v>
      </c>
      <c r="P2801" s="27" t="str">
        <f t="shared" si="358"/>
        <v xml:space="preserve">
          - 
            name:  1　雅典城邦的兴起
            title:  1　雅典城邦的兴起
            description: 
            koLyro: topic
            koLyri:  just
            son: </v>
      </c>
    </row>
    <row r="2802" spans="1:16" ht="15" customHeight="1">
      <c r="A2802" s="20">
        <f t="shared" si="352"/>
        <v>5</v>
      </c>
      <c r="B2802" s="21" t="str">
        <f t="shared" si="353"/>
        <v>知识点</v>
      </c>
      <c r="C2802" s="21" t="str">
        <f t="shared" si="354"/>
        <v>雅典城邦</v>
      </c>
      <c r="D2802" s="21" t="str">
        <f>IFERROR(IF(I2802=1,INDEX( {"chinese","english","math","physics","chemistry","biology","politics","history","geography"},MATCH(C2802,{"语文","英语","数学","物理","化学","生物","政治","历史","地理"},0)),IF(I2802=2,INDEX(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2802,{"单项选择","阅读理解","信息匹配","完形填空","短文填空","单句填空","短文改错","单句改错","句型转换","翻译短语","翻译句子","词汇/短语及固搭","完成句子","听力"},0)),"")), "")</f>
        <v/>
      </c>
      <c r="E2802" s="21" t="str">
        <f t="shared" si="355"/>
        <v>知识点</v>
      </c>
      <c r="F2802" s="21" t="str">
        <f t="shared" si="356"/>
        <v>恰</v>
      </c>
      <c r="G2802" s="21" t="str">
        <f>INDEX( {"body","discipline","area","topic","point"},MATCH(E2802,{"知识体","知识域","知识区","知识主题","知识点"},0))</f>
        <v>point</v>
      </c>
      <c r="H2802" s="21" t="str">
        <f>INDEX( {"super","just","sub","infras"},MATCH(F2802,{"超","恰","亚","次"},0))</f>
        <v>just</v>
      </c>
      <c r="I2802" s="21">
        <f>MATCH(E2802,{"知识体","知识域","知识区","知识主题","知识点"},0)-1</f>
        <v>4</v>
      </c>
      <c r="J2802" s="21">
        <f>MATCH(F2802,{"超","恰","亚","次"},0)-1</f>
        <v>1</v>
      </c>
      <c r="K2802" s="21" t="str">
        <f t="shared" si="357"/>
        <v>历史</v>
      </c>
      <c r="L2802" s="26" t="s">
        <v>3527</v>
      </c>
      <c r="M2802" s="23"/>
      <c r="N2802" s="23"/>
      <c r="O2802" s="24" t="str">
        <f t="shared" si="359"/>
        <v xml:space="preserve">
  - 
    name:  雅典城邦
    title:  雅典城邦
    description: 
    koLyro: point
    koLyri:  just
    son: </v>
      </c>
      <c r="P2802" s="27" t="str">
        <f t="shared" si="358"/>
        <v xml:space="preserve">
            - 
              name:  雅典城邦
              title:  雅典城邦
              description: 
              koLyro: point
              koLyri:  just
              son: </v>
      </c>
    </row>
    <row r="2803" spans="1:16" ht="15" customHeight="1">
      <c r="A2803" s="20">
        <f t="shared" si="352"/>
        <v>4</v>
      </c>
      <c r="B2803" s="21" t="str">
        <f t="shared" si="353"/>
        <v>知识主题</v>
      </c>
      <c r="C2803" s="21" t="str">
        <f t="shared" si="354"/>
        <v>2　除旧布新的梭伦改革</v>
      </c>
      <c r="D2803" s="21" t="str">
        <f>IFERROR(IF(I2803=1,INDEX( {"chinese","english","math","physics","chemistry","biology","politics","history","geography"},MATCH(C2803,{"语文","英语","数学","物理","化学","生物","政治","历史","地理"},0)),IF(I2803=2,INDEX(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2803,{"单项选择","阅读理解","信息匹配","完形填空","短文填空","单句填空","短文改错","单句改错","句型转换","翻译短语","翻译句子","词汇/短语及固搭","完成句子","听力"},0)),"")), "")</f>
        <v/>
      </c>
      <c r="E2803" s="21" t="str">
        <f t="shared" si="355"/>
        <v>知识主题</v>
      </c>
      <c r="F2803" s="21" t="str">
        <f t="shared" si="356"/>
        <v>恰</v>
      </c>
      <c r="G2803" s="21" t="str">
        <f>INDEX( {"body","discipline","area","topic","point"},MATCH(E2803,{"知识体","知识域","知识区","知识主题","知识点"},0))</f>
        <v>topic</v>
      </c>
      <c r="H2803" s="21" t="str">
        <f>INDEX( {"super","just","sub","infras"},MATCH(F2803,{"超","恰","亚","次"},0))</f>
        <v>just</v>
      </c>
      <c r="I2803" s="21">
        <f>MATCH(E2803,{"知识体","知识域","知识区","知识主题","知识点"},0)-1</f>
        <v>3</v>
      </c>
      <c r="J2803" s="21">
        <f>MATCH(F2803,{"超","恰","亚","次"},0)-1</f>
        <v>1</v>
      </c>
      <c r="K2803" s="21" t="str">
        <f t="shared" si="357"/>
        <v>历史</v>
      </c>
      <c r="L2803" s="26" t="s">
        <v>3528</v>
      </c>
      <c r="M2803" s="23"/>
      <c r="N2803" s="23"/>
      <c r="O2803" s="24" t="str">
        <f t="shared" si="359"/>
        <v xml:space="preserve">
  - 
    name:  2　除旧布新的梭伦改革
    title:  2　除旧布新的梭伦改革
    description: 
    koLyro: topic
    koLyri:  just
    son: </v>
      </c>
      <c r="P2803" s="27" t="str">
        <f t="shared" si="358"/>
        <v xml:space="preserve">
          - 
            name:  2　除旧布新的梭伦改革
            title:  2　除旧布新的梭伦改革
            description: 
            koLyro: topic
            koLyri:  just
            son: </v>
      </c>
    </row>
    <row r="2804" spans="1:16" ht="15" customHeight="1">
      <c r="A2804" s="20">
        <f t="shared" si="352"/>
        <v>5</v>
      </c>
      <c r="B2804" s="21" t="str">
        <f t="shared" si="353"/>
        <v>知识点</v>
      </c>
      <c r="C2804" s="21" t="str">
        <f t="shared" si="354"/>
        <v>梭伦改革</v>
      </c>
      <c r="D2804" s="21" t="str">
        <f>IFERROR(IF(I2804=1,INDEX( {"chinese","english","math","physics","chemistry","biology","politics","history","geography"},MATCH(C2804,{"语文","英语","数学","物理","化学","生物","政治","历史","地理"},0)),IF(I2804=2,INDEX(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2804,{"单项选择","阅读理解","信息匹配","完形填空","短文填空","单句填空","短文改错","单句改错","句型转换","翻译短语","翻译句子","词汇/短语及固搭","完成句子","听力"},0)),"")), "")</f>
        <v/>
      </c>
      <c r="E2804" s="21" t="str">
        <f t="shared" si="355"/>
        <v>知识点</v>
      </c>
      <c r="F2804" s="21" t="str">
        <f t="shared" si="356"/>
        <v>恰</v>
      </c>
      <c r="G2804" s="21" t="str">
        <f>INDEX( {"body","discipline","area","topic","point"},MATCH(E2804,{"知识体","知识域","知识区","知识主题","知识点"},0))</f>
        <v>point</v>
      </c>
      <c r="H2804" s="21" t="str">
        <f>INDEX( {"super","just","sub","infras"},MATCH(F2804,{"超","恰","亚","次"},0))</f>
        <v>just</v>
      </c>
      <c r="I2804" s="21">
        <f>MATCH(E2804,{"知识体","知识域","知识区","知识主题","知识点"},0)-1</f>
        <v>4</v>
      </c>
      <c r="J2804" s="21">
        <f>MATCH(F2804,{"超","恰","亚","次"},0)-1</f>
        <v>1</v>
      </c>
      <c r="K2804" s="21" t="str">
        <f t="shared" si="357"/>
        <v>历史</v>
      </c>
      <c r="L2804" s="26" t="s">
        <v>2905</v>
      </c>
      <c r="M2804" s="23"/>
      <c r="N2804" s="23"/>
      <c r="O2804" s="24" t="str">
        <f t="shared" si="359"/>
        <v xml:space="preserve">
  - 
    name:  梭伦改革
    title:  梭伦改革
    description: 
    koLyro: point
    koLyri:  just
    son: </v>
      </c>
      <c r="P2804" s="27" t="str">
        <f t="shared" si="358"/>
        <v xml:space="preserve">
            - 
              name:  梭伦改革
              title:  梭伦改革
              description: 
              koLyro: point
              koLyri:  just
              son: </v>
      </c>
    </row>
    <row r="2805" spans="1:16" ht="15" customHeight="1">
      <c r="A2805" s="20">
        <f t="shared" si="352"/>
        <v>4</v>
      </c>
      <c r="B2805" s="21" t="str">
        <f t="shared" si="353"/>
        <v>知识主题</v>
      </c>
      <c r="C2805" s="21" t="str">
        <f t="shared" si="354"/>
        <v>3　雅典民主政治的奠基石</v>
      </c>
      <c r="D2805" s="21" t="str">
        <f>IFERROR(IF(I2805=1,INDEX( {"chinese","english","math","physics","chemistry","biology","politics","history","geography"},MATCH(C2805,{"语文","英语","数学","物理","化学","生物","政治","历史","地理"},0)),IF(I2805=2,INDEX(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2805,{"单项选择","阅读理解","信息匹配","完形填空","短文填空","单句填空","短文改错","单句改错","句型转换","翻译短语","翻译句子","词汇/短语及固搭","完成句子","听力"},0)),"")), "")</f>
        <v/>
      </c>
      <c r="E2805" s="21" t="str">
        <f t="shared" si="355"/>
        <v>知识主题</v>
      </c>
      <c r="F2805" s="21" t="str">
        <f t="shared" si="356"/>
        <v>恰</v>
      </c>
      <c r="G2805" s="21" t="str">
        <f>INDEX( {"body","discipline","area","topic","point"},MATCH(E2805,{"知识体","知识域","知识区","知识主题","知识点"},0))</f>
        <v>topic</v>
      </c>
      <c r="H2805" s="21" t="str">
        <f>INDEX( {"super","just","sub","infras"},MATCH(F2805,{"超","恰","亚","次"},0))</f>
        <v>just</v>
      </c>
      <c r="I2805" s="21">
        <f>MATCH(E2805,{"知识体","知识域","知识区","知识主题","知识点"},0)-1</f>
        <v>3</v>
      </c>
      <c r="J2805" s="21">
        <f>MATCH(F2805,{"超","恰","亚","次"},0)-1</f>
        <v>1</v>
      </c>
      <c r="K2805" s="21" t="str">
        <f t="shared" si="357"/>
        <v>历史</v>
      </c>
      <c r="L2805" s="26" t="s">
        <v>3529</v>
      </c>
      <c r="M2805" s="23"/>
      <c r="N2805" s="23"/>
      <c r="O2805" s="24" t="str">
        <f t="shared" si="359"/>
        <v xml:space="preserve">
  - 
    name:  3　雅典民主政治的奠基石
    title:  3　雅典民主政治的奠基石
    description: 
    koLyro: topic
    koLyri:  just
    son: </v>
      </c>
      <c r="P2805" s="27" t="str">
        <f t="shared" si="358"/>
        <v xml:space="preserve">
          - 
            name:  3　雅典民主政治的奠基石
            title:  3　雅典民主政治的奠基石
            description: 
            koLyro: topic
            koLyri:  just
            son: </v>
      </c>
    </row>
    <row r="2806" spans="1:16" ht="15" customHeight="1">
      <c r="A2806" s="20">
        <f t="shared" si="352"/>
        <v>5</v>
      </c>
      <c r="B2806" s="21" t="str">
        <f t="shared" si="353"/>
        <v>知识点</v>
      </c>
      <c r="C2806" s="21" t="str">
        <f t="shared" si="354"/>
        <v>雅典民主政治的建立</v>
      </c>
      <c r="D2806" s="21" t="str">
        <f>IFERROR(IF(I2806=1,INDEX( {"chinese","english","math","physics","chemistry","biology","politics","history","geography"},MATCH(C2806,{"语文","英语","数学","物理","化学","生物","政治","历史","地理"},0)),IF(I2806=2,INDEX(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2806,{"单项选择","阅读理解","信息匹配","完形填空","短文填空","单句填空","短文改错","单句改错","句型转换","翻译短语","翻译句子","词汇/短语及固搭","完成句子","听力"},0)),"")), "")</f>
        <v/>
      </c>
      <c r="E2806" s="21" t="str">
        <f t="shared" si="355"/>
        <v>知识点</v>
      </c>
      <c r="F2806" s="21" t="str">
        <f t="shared" si="356"/>
        <v>恰</v>
      </c>
      <c r="G2806" s="21" t="str">
        <f>INDEX( {"body","discipline","area","topic","point"},MATCH(E2806,{"知识体","知识域","知识区","知识主题","知识点"},0))</f>
        <v>point</v>
      </c>
      <c r="H2806" s="21" t="str">
        <f>INDEX( {"super","just","sub","infras"},MATCH(F2806,{"超","恰","亚","次"},0))</f>
        <v>just</v>
      </c>
      <c r="I2806" s="21">
        <f>MATCH(E2806,{"知识体","知识域","知识区","知识主题","知识点"},0)-1</f>
        <v>4</v>
      </c>
      <c r="J2806" s="21">
        <f>MATCH(F2806,{"超","恰","亚","次"},0)-1</f>
        <v>1</v>
      </c>
      <c r="K2806" s="21" t="str">
        <f t="shared" si="357"/>
        <v>历史</v>
      </c>
      <c r="L2806" s="26" t="s">
        <v>3530</v>
      </c>
      <c r="M2806" s="23"/>
      <c r="N2806" s="23"/>
      <c r="O2806" s="24" t="str">
        <f t="shared" si="359"/>
        <v xml:space="preserve">
  - 
    name:  雅典民主政治的建立
    title:  雅典民主政治的建立
    description: 
    koLyro: point
    koLyri:  just
    son: </v>
      </c>
      <c r="P2806" s="27" t="str">
        <f t="shared" si="358"/>
        <v xml:space="preserve">
            - 
              name:  雅典民主政治的建立
              title:  雅典民主政治的建立
              description: 
              koLyro: point
              koLyri:  just
              son: </v>
      </c>
    </row>
    <row r="2807" spans="1:16" ht="15" customHeight="1">
      <c r="A2807" s="20">
        <f t="shared" si="352"/>
        <v>3</v>
      </c>
      <c r="B2807" s="21" t="str">
        <f t="shared" si="353"/>
        <v>知识超主题</v>
      </c>
      <c r="C2807" s="21" t="str">
        <f t="shared" si="354"/>
        <v>二 商鞅变法</v>
      </c>
      <c r="D2807" s="21" t="str">
        <f>IFERROR(IF(I2807=1,INDEX( {"chinese","english","math","physics","chemistry","biology","politics","history","geography"},MATCH(C2807,{"语文","英语","数学","物理","化学","生物","政治","历史","地理"},0)),IF(I2807=2,INDEX(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2807,{"单项选择","阅读理解","信息匹配","完形填空","短文填空","单句填空","短文改错","单句改错","句型转换","翻译短语","翻译句子","词汇/短语及固搭","完成句子","听力"},0)),"")), "")</f>
        <v/>
      </c>
      <c r="E2807" s="21" t="str">
        <f t="shared" si="355"/>
        <v>知识主题</v>
      </c>
      <c r="F2807" s="21" t="str">
        <f t="shared" si="356"/>
        <v>超</v>
      </c>
      <c r="G2807" s="21" t="str">
        <f>INDEX( {"body","discipline","area","topic","point"},MATCH(E2807,{"知识体","知识域","知识区","知识主题","知识点"},0))</f>
        <v>topic</v>
      </c>
      <c r="H2807" s="21" t="str">
        <f>INDEX( {"super","just","sub","infras"},MATCH(F2807,{"超","恰","亚","次"},0))</f>
        <v>super</v>
      </c>
      <c r="I2807" s="21">
        <f>MATCH(E2807,{"知识体","知识域","知识区","知识主题","知识点"},0)-1</f>
        <v>3</v>
      </c>
      <c r="J2807" s="21">
        <f>MATCH(F2807,{"超","恰","亚","次"},0)-1</f>
        <v>0</v>
      </c>
      <c r="K2807" s="21" t="str">
        <f t="shared" si="357"/>
        <v>历史</v>
      </c>
      <c r="L2807" s="26" t="s">
        <v>5392</v>
      </c>
      <c r="M2807" s="23"/>
      <c r="N2807" s="23"/>
      <c r="O2807" s="24" t="str">
        <f t="shared" si="359"/>
        <v xml:space="preserve">
  - 
    name:  二 商鞅变法
    title:  二 商鞅变法
    description: 
    koLyro: topic
    koLyri:  super
    son: </v>
      </c>
      <c r="P2807" s="27" t="str">
        <f t="shared" si="358"/>
        <v xml:space="preserve">
        - 
          name:  二 商鞅变法
          title:  二 商鞅变法
          description: 
          koLyro: topic
          koLyri:  super
          son: </v>
      </c>
    </row>
    <row r="2808" spans="1:16" ht="15" customHeight="1">
      <c r="A2808" s="20">
        <f t="shared" si="352"/>
        <v>4</v>
      </c>
      <c r="B2808" s="21" t="str">
        <f t="shared" si="353"/>
        <v>知识主题</v>
      </c>
      <c r="C2808" s="21" t="str">
        <f t="shared" si="354"/>
        <v>1　改革变法风潮与秦国历史机遇</v>
      </c>
      <c r="D2808" s="21" t="str">
        <f>IFERROR(IF(I2808=1,INDEX( {"chinese","english","math","physics","chemistry","biology","politics","history","geography"},MATCH(C2808,{"语文","英语","数学","物理","化学","生物","政治","历史","地理"},0)),IF(I2808=2,INDEX(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2808,{"单项选择","阅读理解","信息匹配","完形填空","短文填空","单句填空","短文改错","单句改错","句型转换","翻译短语","翻译句子","词汇/短语及固搭","完成句子","听力"},0)),"")), "")</f>
        <v/>
      </c>
      <c r="E2808" s="21" t="str">
        <f t="shared" si="355"/>
        <v>知识主题</v>
      </c>
      <c r="F2808" s="21" t="str">
        <f t="shared" si="356"/>
        <v>恰</v>
      </c>
      <c r="G2808" s="21" t="str">
        <f>INDEX( {"body","discipline","area","topic","point"},MATCH(E2808,{"知识体","知识域","知识区","知识主题","知识点"},0))</f>
        <v>topic</v>
      </c>
      <c r="H2808" s="21" t="str">
        <f>INDEX( {"super","just","sub","infras"},MATCH(F2808,{"超","恰","亚","次"},0))</f>
        <v>just</v>
      </c>
      <c r="I2808" s="21">
        <f>MATCH(E2808,{"知识体","知识域","知识区","知识主题","知识点"},0)-1</f>
        <v>3</v>
      </c>
      <c r="J2808" s="21">
        <f>MATCH(F2808,{"超","恰","亚","次"},0)-1</f>
        <v>1</v>
      </c>
      <c r="K2808" s="21" t="str">
        <f t="shared" si="357"/>
        <v>历史</v>
      </c>
      <c r="L2808" s="26" t="s">
        <v>3531</v>
      </c>
      <c r="M2808" s="23"/>
      <c r="N2808" s="23"/>
      <c r="O2808" s="24" t="str">
        <f t="shared" si="359"/>
        <v xml:space="preserve">
  - 
    name:  1　改革变法风潮与秦国历史机遇
    title:  1　改革变法风潮与秦国历史机遇
    description: 
    koLyro: topic
    koLyri:  just
    son: </v>
      </c>
      <c r="P2808" s="27" t="str">
        <f t="shared" si="358"/>
        <v xml:space="preserve">
          - 
            name:  1　改革变法风潮与秦国历史机遇
            title:  1　改革变法风潮与秦国历史机遇
            description: 
            koLyro: topic
            koLyri:  just
            son: </v>
      </c>
    </row>
    <row r="2809" spans="1:16" ht="15" customHeight="1">
      <c r="A2809" s="20">
        <f t="shared" si="352"/>
        <v>5</v>
      </c>
      <c r="B2809" s="21" t="str">
        <f t="shared" si="353"/>
        <v>知识点</v>
      </c>
      <c r="C2809" s="21" t="str">
        <f t="shared" si="354"/>
        <v>商鞅变法的背景</v>
      </c>
      <c r="D2809" s="21" t="str">
        <f>IFERROR(IF(I2809=1,INDEX( {"chinese","english","math","physics","chemistry","biology","politics","history","geography"},MATCH(C2809,{"语文","英语","数学","物理","化学","生物","政治","历史","地理"},0)),IF(I2809=2,INDEX(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2809,{"单项选择","阅读理解","信息匹配","完形填空","短文填空","单句填空","短文改错","单句改错","句型转换","翻译短语","翻译句子","词汇/短语及固搭","完成句子","听力"},0)),"")), "")</f>
        <v/>
      </c>
      <c r="E2809" s="21" t="str">
        <f t="shared" si="355"/>
        <v>知识点</v>
      </c>
      <c r="F2809" s="21" t="str">
        <f t="shared" si="356"/>
        <v>恰</v>
      </c>
      <c r="G2809" s="21" t="str">
        <f>INDEX( {"body","discipline","area","topic","point"},MATCH(E2809,{"知识体","知识域","知识区","知识主题","知识点"},0))</f>
        <v>point</v>
      </c>
      <c r="H2809" s="21" t="str">
        <f>INDEX( {"super","just","sub","infras"},MATCH(F2809,{"超","恰","亚","次"},0))</f>
        <v>just</v>
      </c>
      <c r="I2809" s="21">
        <f>MATCH(E2809,{"知识体","知识域","知识区","知识主题","知识点"},0)-1</f>
        <v>4</v>
      </c>
      <c r="J2809" s="21">
        <f>MATCH(F2809,{"超","恰","亚","次"},0)-1</f>
        <v>1</v>
      </c>
      <c r="K2809" s="21" t="str">
        <f t="shared" si="357"/>
        <v>历史</v>
      </c>
      <c r="L2809" s="26" t="s">
        <v>3532</v>
      </c>
      <c r="M2809" s="23"/>
      <c r="N2809" s="23"/>
      <c r="O2809" s="24" t="str">
        <f t="shared" si="359"/>
        <v xml:space="preserve">
  - 
    name:  商鞅变法的背景
    title:  商鞅变法的背景
    description: 
    koLyro: point
    koLyri:  just
    son: </v>
      </c>
      <c r="P2809" s="27" t="str">
        <f t="shared" si="358"/>
        <v xml:space="preserve">
            - 
              name:  商鞅变法的背景
              title:  商鞅变法的背景
              description: 
              koLyro: point
              koLyri:  just
              son: </v>
      </c>
    </row>
    <row r="2810" spans="1:16" ht="15" customHeight="1">
      <c r="A2810" s="20">
        <f t="shared" si="352"/>
        <v>4</v>
      </c>
      <c r="B2810" s="21" t="str">
        <f t="shared" si="353"/>
        <v>知识主题</v>
      </c>
      <c r="C2810" s="21" t="str">
        <f t="shared" si="354"/>
        <v>2　“为秦开帝业”──商鞅变法</v>
      </c>
      <c r="D2810" s="21" t="str">
        <f>IFERROR(IF(I2810=1,INDEX( {"chinese","english","math","physics","chemistry","biology","politics","history","geography"},MATCH(C2810,{"语文","英语","数学","物理","化学","生物","政治","历史","地理"},0)),IF(I2810=2,INDEX(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2810,{"单项选择","阅读理解","信息匹配","完形填空","短文填空","单句填空","短文改错","单句改错","句型转换","翻译短语","翻译句子","词汇/短语及固搭","完成句子","听力"},0)),"")), "")</f>
        <v/>
      </c>
      <c r="E2810" s="21" t="str">
        <f t="shared" si="355"/>
        <v>知识主题</v>
      </c>
      <c r="F2810" s="21" t="str">
        <f t="shared" si="356"/>
        <v>恰</v>
      </c>
      <c r="G2810" s="21" t="str">
        <f>INDEX( {"body","discipline","area","topic","point"},MATCH(E2810,{"知识体","知识域","知识区","知识主题","知识点"},0))</f>
        <v>topic</v>
      </c>
      <c r="H2810" s="21" t="str">
        <f>INDEX( {"super","just","sub","infras"},MATCH(F2810,{"超","恰","亚","次"},0))</f>
        <v>just</v>
      </c>
      <c r="I2810" s="21">
        <f>MATCH(E2810,{"知识体","知识域","知识区","知识主题","知识点"},0)-1</f>
        <v>3</v>
      </c>
      <c r="J2810" s="21">
        <f>MATCH(F2810,{"超","恰","亚","次"},0)-1</f>
        <v>1</v>
      </c>
      <c r="K2810" s="21" t="str">
        <f t="shared" si="357"/>
        <v>历史</v>
      </c>
      <c r="L2810" s="26" t="s">
        <v>3533</v>
      </c>
      <c r="M2810" s="23"/>
      <c r="N2810" s="23"/>
      <c r="O2810" s="24" t="str">
        <f t="shared" si="359"/>
        <v xml:space="preserve">
  - 
    name:  2　“为秦开帝业”──商鞅变法
    title:  2　“为秦开帝业”──商鞅变法
    description: 
    koLyro: topic
    koLyri:  just
    son: </v>
      </c>
      <c r="P2810" s="27" t="str">
        <f t="shared" si="358"/>
        <v xml:space="preserve">
          - 
            name:  2　“为秦开帝业”──商鞅变法
            title:  2　“为秦开帝业”──商鞅变法
            description: 
            koLyro: topic
            koLyri:  just
            son: </v>
      </c>
    </row>
    <row r="2811" spans="1:16" ht="15" customHeight="1">
      <c r="A2811" s="20">
        <f t="shared" si="352"/>
        <v>5</v>
      </c>
      <c r="B2811" s="21" t="str">
        <f t="shared" si="353"/>
        <v>知识点</v>
      </c>
      <c r="C2811" s="21" t="str">
        <f t="shared" si="354"/>
        <v>商鞅变法的内容</v>
      </c>
      <c r="D2811" s="21" t="str">
        <f>IFERROR(IF(I2811=1,INDEX( {"chinese","english","math","physics","chemistry","biology","politics","history","geography"},MATCH(C2811,{"语文","英语","数学","物理","化学","生物","政治","历史","地理"},0)),IF(I2811=2,INDEX(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2811,{"单项选择","阅读理解","信息匹配","完形填空","短文填空","单句填空","短文改错","单句改错","句型转换","翻译短语","翻译句子","词汇/短语及固搭","完成句子","听力"},0)),"")), "")</f>
        <v/>
      </c>
      <c r="E2811" s="21" t="str">
        <f t="shared" si="355"/>
        <v>知识点</v>
      </c>
      <c r="F2811" s="21" t="str">
        <f t="shared" si="356"/>
        <v>恰</v>
      </c>
      <c r="G2811" s="21" t="str">
        <f>INDEX( {"body","discipline","area","topic","point"},MATCH(E2811,{"知识体","知识域","知识区","知识主题","知识点"},0))</f>
        <v>point</v>
      </c>
      <c r="H2811" s="21" t="str">
        <f>INDEX( {"super","just","sub","infras"},MATCH(F2811,{"超","恰","亚","次"},0))</f>
        <v>just</v>
      </c>
      <c r="I2811" s="21">
        <f>MATCH(E2811,{"知识体","知识域","知识区","知识主题","知识点"},0)-1</f>
        <v>4</v>
      </c>
      <c r="J2811" s="21">
        <f>MATCH(F2811,{"超","恰","亚","次"},0)-1</f>
        <v>1</v>
      </c>
      <c r="K2811" s="21" t="str">
        <f t="shared" si="357"/>
        <v>历史</v>
      </c>
      <c r="L2811" s="26" t="s">
        <v>3534</v>
      </c>
      <c r="M2811" s="23"/>
      <c r="N2811" s="23"/>
      <c r="O2811" s="24" t="str">
        <f t="shared" si="359"/>
        <v xml:space="preserve">
  - 
    name:  商鞅变法的内容
    title:  商鞅变法的内容
    description: 
    koLyro: point
    koLyri:  just
    son: </v>
      </c>
      <c r="P2811" s="27" t="str">
        <f t="shared" si="358"/>
        <v xml:space="preserve">
            - 
              name:  商鞅变法的内容
              title:  商鞅变法的内容
              description: 
              koLyro: point
              koLyri:  just
              son: </v>
      </c>
    </row>
    <row r="2812" spans="1:16" ht="15" customHeight="1">
      <c r="A2812" s="20">
        <f t="shared" si="352"/>
        <v>4</v>
      </c>
      <c r="B2812" s="21" t="str">
        <f t="shared" si="353"/>
        <v>知识主题</v>
      </c>
      <c r="C2812" s="21" t="str">
        <f t="shared" si="354"/>
        <v>3　富国强兵的秦国</v>
      </c>
      <c r="D2812" s="21" t="str">
        <f>IFERROR(IF(I2812=1,INDEX( {"chinese","english","math","physics","chemistry","biology","politics","history","geography"},MATCH(C2812,{"语文","英语","数学","物理","化学","生物","政治","历史","地理"},0)),IF(I2812=2,INDEX(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2812,{"单项选择","阅读理解","信息匹配","完形填空","短文填空","单句填空","短文改错","单句改错","句型转换","翻译短语","翻译句子","词汇/短语及固搭","完成句子","听力"},0)),"")), "")</f>
        <v/>
      </c>
      <c r="E2812" s="21" t="str">
        <f t="shared" si="355"/>
        <v>知识主题</v>
      </c>
      <c r="F2812" s="21" t="str">
        <f t="shared" si="356"/>
        <v>恰</v>
      </c>
      <c r="G2812" s="21" t="str">
        <f>INDEX( {"body","discipline","area","topic","point"},MATCH(E2812,{"知识体","知识域","知识区","知识主题","知识点"},0))</f>
        <v>topic</v>
      </c>
      <c r="H2812" s="21" t="str">
        <f>INDEX( {"super","just","sub","infras"},MATCH(F2812,{"超","恰","亚","次"},0))</f>
        <v>just</v>
      </c>
      <c r="I2812" s="21">
        <f>MATCH(E2812,{"知识体","知识域","知识区","知识主题","知识点"},0)-1</f>
        <v>3</v>
      </c>
      <c r="J2812" s="21">
        <f>MATCH(F2812,{"超","恰","亚","次"},0)-1</f>
        <v>1</v>
      </c>
      <c r="K2812" s="21" t="str">
        <f t="shared" si="357"/>
        <v>历史</v>
      </c>
      <c r="L2812" s="26" t="s">
        <v>3535</v>
      </c>
      <c r="M2812" s="23"/>
      <c r="N2812" s="23"/>
      <c r="O2812" s="24" t="str">
        <f t="shared" si="359"/>
        <v xml:space="preserve">
  - 
    name:  3　富国强兵的秦国
    title:  3　富国强兵的秦国
    description: 
    koLyro: topic
    koLyri:  just
    son: </v>
      </c>
      <c r="P2812" s="27" t="str">
        <f t="shared" si="358"/>
        <v xml:space="preserve">
          - 
            name:  3　富国强兵的秦国
            title:  3　富国强兵的秦国
            description: 
            koLyro: topic
            koLyri:  just
            son: </v>
      </c>
    </row>
    <row r="2813" spans="1:16" ht="15" customHeight="1">
      <c r="A2813" s="20">
        <f t="shared" si="352"/>
        <v>5</v>
      </c>
      <c r="B2813" s="21" t="str">
        <f t="shared" si="353"/>
        <v>知识点</v>
      </c>
      <c r="C2813" s="21" t="str">
        <f t="shared" si="354"/>
        <v>商鞅变法的影响</v>
      </c>
      <c r="D2813" s="21" t="str">
        <f>IFERROR(IF(I2813=1,INDEX( {"chinese","english","math","physics","chemistry","biology","politics","history","geography"},MATCH(C2813,{"语文","英语","数学","物理","化学","生物","政治","历史","地理"},0)),IF(I2813=2,INDEX(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2813,{"单项选择","阅读理解","信息匹配","完形填空","短文填空","单句填空","短文改错","单句改错","句型转换","翻译短语","翻译句子","词汇/短语及固搭","完成句子","听力"},0)),"")), "")</f>
        <v/>
      </c>
      <c r="E2813" s="21" t="str">
        <f t="shared" si="355"/>
        <v>知识点</v>
      </c>
      <c r="F2813" s="21" t="str">
        <f t="shared" si="356"/>
        <v>恰</v>
      </c>
      <c r="G2813" s="21" t="str">
        <f>INDEX( {"body","discipline","area","topic","point"},MATCH(E2813,{"知识体","知识域","知识区","知识主题","知识点"},0))</f>
        <v>point</v>
      </c>
      <c r="H2813" s="21" t="str">
        <f>INDEX( {"super","just","sub","infras"},MATCH(F2813,{"超","恰","亚","次"},0))</f>
        <v>just</v>
      </c>
      <c r="I2813" s="21">
        <f>MATCH(E2813,{"知识体","知识域","知识区","知识主题","知识点"},0)-1</f>
        <v>4</v>
      </c>
      <c r="J2813" s="21">
        <f>MATCH(F2813,{"超","恰","亚","次"},0)-1</f>
        <v>1</v>
      </c>
      <c r="K2813" s="21" t="str">
        <f t="shared" si="357"/>
        <v>历史</v>
      </c>
      <c r="L2813" s="26" t="s">
        <v>3536</v>
      </c>
      <c r="M2813" s="23"/>
      <c r="N2813" s="23"/>
      <c r="O2813" s="24" t="str">
        <f t="shared" si="359"/>
        <v xml:space="preserve">
  - 
    name:  商鞅变法的影响
    title:  商鞅变法的影响
    description: 
    koLyro: point
    koLyri:  just
    son: </v>
      </c>
      <c r="P2813" s="27" t="str">
        <f t="shared" si="358"/>
        <v xml:space="preserve">
            - 
              name:  商鞅变法的影响
              title:  商鞅变法的影响
              description: 
              koLyro: point
              koLyri:  just
              son: </v>
      </c>
    </row>
    <row r="2814" spans="1:16" ht="15" customHeight="1">
      <c r="A2814" s="20">
        <f t="shared" si="352"/>
        <v>3</v>
      </c>
      <c r="B2814" s="21" t="str">
        <f t="shared" si="353"/>
        <v>知识超主题</v>
      </c>
      <c r="C2814" s="21" t="str">
        <f t="shared" si="354"/>
        <v>三　北魏孝文帝改革</v>
      </c>
      <c r="D2814" s="21" t="str">
        <f>IFERROR(IF(I2814=1,INDEX( {"chinese","english","math","physics","chemistry","biology","politics","history","geography"},MATCH(C2814,{"语文","英语","数学","物理","化学","生物","政治","历史","地理"},0)),IF(I2814=2,INDEX(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2814,{"单项选择","阅读理解","信息匹配","完形填空","短文填空","单句填空","短文改错","单句改错","句型转换","翻译短语","翻译句子","词汇/短语及固搭","完成句子","听力"},0)),"")), "")</f>
        <v/>
      </c>
      <c r="E2814" s="21" t="str">
        <f t="shared" si="355"/>
        <v>知识主题</v>
      </c>
      <c r="F2814" s="21" t="str">
        <f t="shared" si="356"/>
        <v>超</v>
      </c>
      <c r="G2814" s="21" t="str">
        <f>INDEX( {"body","discipline","area","topic","point"},MATCH(E2814,{"知识体","知识域","知识区","知识主题","知识点"},0))</f>
        <v>topic</v>
      </c>
      <c r="H2814" s="21" t="str">
        <f>INDEX( {"super","just","sub","infras"},MATCH(F2814,{"超","恰","亚","次"},0))</f>
        <v>super</v>
      </c>
      <c r="I2814" s="21">
        <f>MATCH(E2814,{"知识体","知识域","知识区","知识主题","知识点"},0)-1</f>
        <v>3</v>
      </c>
      <c r="J2814" s="21">
        <f>MATCH(F2814,{"超","恰","亚","次"},0)-1</f>
        <v>0</v>
      </c>
      <c r="K2814" s="21" t="str">
        <f t="shared" si="357"/>
        <v>历史</v>
      </c>
      <c r="L2814" s="26" t="s">
        <v>5393</v>
      </c>
      <c r="M2814" s="23"/>
      <c r="N2814" s="23"/>
      <c r="O2814" s="24" t="str">
        <f t="shared" si="359"/>
        <v xml:space="preserve">
  - 
    name:  三　北魏孝文帝改革
    title:  三　北魏孝文帝改革
    description: 
    koLyro: topic
    koLyri:  super
    son: </v>
      </c>
      <c r="P2814" s="27" t="str">
        <f t="shared" si="358"/>
        <v xml:space="preserve">
        - 
          name:  三　北魏孝文帝改革
          title:  三　北魏孝文帝改革
          description: 
          koLyro: topic
          koLyri:  super
          son: </v>
      </c>
    </row>
    <row r="2815" spans="1:16" ht="15" customHeight="1">
      <c r="A2815" s="20">
        <f t="shared" si="352"/>
        <v>4</v>
      </c>
      <c r="B2815" s="21" t="str">
        <f t="shared" si="353"/>
        <v>知识主题</v>
      </c>
      <c r="C2815" s="21" t="str">
        <f t="shared" si="354"/>
        <v>1　改革迫在眉睫</v>
      </c>
      <c r="D2815" s="21" t="str">
        <f>IFERROR(IF(I2815=1,INDEX( {"chinese","english","math","physics","chemistry","biology","politics","history","geography"},MATCH(C2815,{"语文","英语","数学","物理","化学","生物","政治","历史","地理"},0)),IF(I2815=2,INDEX(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2815,{"单项选择","阅读理解","信息匹配","完形填空","短文填空","单句填空","短文改错","单句改错","句型转换","翻译短语","翻译句子","词汇/短语及固搭","完成句子","听力"},0)),"")), "")</f>
        <v/>
      </c>
      <c r="E2815" s="21" t="str">
        <f t="shared" si="355"/>
        <v>知识主题</v>
      </c>
      <c r="F2815" s="21" t="str">
        <f t="shared" si="356"/>
        <v>恰</v>
      </c>
      <c r="G2815" s="21" t="str">
        <f>INDEX( {"body","discipline","area","topic","point"},MATCH(E2815,{"知识体","知识域","知识区","知识主题","知识点"},0))</f>
        <v>topic</v>
      </c>
      <c r="H2815" s="21" t="str">
        <f>INDEX( {"super","just","sub","infras"},MATCH(F2815,{"超","恰","亚","次"},0))</f>
        <v>just</v>
      </c>
      <c r="I2815" s="21">
        <f>MATCH(E2815,{"知识体","知识域","知识区","知识主题","知识点"},0)-1</f>
        <v>3</v>
      </c>
      <c r="J2815" s="21">
        <f>MATCH(F2815,{"超","恰","亚","次"},0)-1</f>
        <v>1</v>
      </c>
      <c r="K2815" s="21" t="str">
        <f t="shared" si="357"/>
        <v>历史</v>
      </c>
      <c r="L2815" s="26" t="s">
        <v>3537</v>
      </c>
      <c r="M2815" s="23"/>
      <c r="N2815" s="23"/>
      <c r="O2815" s="24" t="str">
        <f t="shared" si="359"/>
        <v xml:space="preserve">
  - 
    name:  1　改革迫在眉睫
    title:  1　改革迫在眉睫
    description: 
    koLyro: topic
    koLyri:  just
    son: </v>
      </c>
      <c r="P2815" s="27" t="str">
        <f t="shared" si="358"/>
        <v xml:space="preserve">
          - 
            name:  1　改革迫在眉睫
            title:  1　改革迫在眉睫
            description: 
            koLyro: topic
            koLyri:  just
            son: </v>
      </c>
    </row>
    <row r="2816" spans="1:16" ht="15" customHeight="1">
      <c r="A2816" s="20">
        <f t="shared" si="352"/>
        <v>5</v>
      </c>
      <c r="B2816" s="21" t="str">
        <f t="shared" si="353"/>
        <v>知识点</v>
      </c>
      <c r="C2816" s="21" t="str">
        <f t="shared" si="354"/>
        <v>北魏孝文帝改革的背景</v>
      </c>
      <c r="D2816" s="21" t="str">
        <f>IFERROR(IF(I2816=1,INDEX( {"chinese","english","math","physics","chemistry","biology","politics","history","geography"},MATCH(C2816,{"语文","英语","数学","物理","化学","生物","政治","历史","地理"},0)),IF(I2816=2,INDEX(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2816,{"单项选择","阅读理解","信息匹配","完形填空","短文填空","单句填空","短文改错","单句改错","句型转换","翻译短语","翻译句子","词汇/短语及固搭","完成句子","听力"},0)),"")), "")</f>
        <v/>
      </c>
      <c r="E2816" s="21" t="str">
        <f t="shared" si="355"/>
        <v>知识点</v>
      </c>
      <c r="F2816" s="21" t="str">
        <f t="shared" si="356"/>
        <v>恰</v>
      </c>
      <c r="G2816" s="21" t="str">
        <f>INDEX( {"body","discipline","area","topic","point"},MATCH(E2816,{"知识体","知识域","知识区","知识主题","知识点"},0))</f>
        <v>point</v>
      </c>
      <c r="H2816" s="21" t="str">
        <f>INDEX( {"super","just","sub","infras"},MATCH(F2816,{"超","恰","亚","次"},0))</f>
        <v>just</v>
      </c>
      <c r="I2816" s="21">
        <f>MATCH(E2816,{"知识体","知识域","知识区","知识主题","知识点"},0)-1</f>
        <v>4</v>
      </c>
      <c r="J2816" s="21">
        <f>MATCH(F2816,{"超","恰","亚","次"},0)-1</f>
        <v>1</v>
      </c>
      <c r="K2816" s="21" t="str">
        <f t="shared" si="357"/>
        <v>历史</v>
      </c>
      <c r="L2816" s="26" t="s">
        <v>3538</v>
      </c>
      <c r="M2816" s="23"/>
      <c r="N2816" s="23"/>
      <c r="O2816" s="24" t="str">
        <f t="shared" si="359"/>
        <v xml:space="preserve">
  - 
    name:  北魏孝文帝改革的背景
    title:  北魏孝文帝改革的背景
    description: 
    koLyro: point
    koLyri:  just
    son: </v>
      </c>
      <c r="P2816" s="27" t="str">
        <f t="shared" si="358"/>
        <v xml:space="preserve">
            - 
              name:  北魏孝文帝改革的背景
              title:  北魏孝文帝改革的背景
              description: 
              koLyro: point
              koLyri:  just
              son: </v>
      </c>
    </row>
    <row r="2817" spans="1:16" ht="15" customHeight="1">
      <c r="A2817" s="20">
        <f t="shared" si="352"/>
        <v>4</v>
      </c>
      <c r="B2817" s="21" t="str">
        <f t="shared" si="353"/>
        <v>知识主题</v>
      </c>
      <c r="C2817" s="21" t="str">
        <f t="shared" si="354"/>
        <v>2　北魏孝文帝的改革措施</v>
      </c>
      <c r="D2817" s="21" t="str">
        <f>IFERROR(IF(I2817=1,INDEX( {"chinese","english","math","physics","chemistry","biology","politics","history","geography"},MATCH(C2817,{"语文","英语","数学","物理","化学","生物","政治","历史","地理"},0)),IF(I2817=2,INDEX(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2817,{"单项选择","阅读理解","信息匹配","完形填空","短文填空","单句填空","短文改错","单句改错","句型转换","翻译短语","翻译句子","词汇/短语及固搭","完成句子","听力"},0)),"")), "")</f>
        <v/>
      </c>
      <c r="E2817" s="21" t="str">
        <f t="shared" si="355"/>
        <v>知识主题</v>
      </c>
      <c r="F2817" s="21" t="str">
        <f t="shared" si="356"/>
        <v>恰</v>
      </c>
      <c r="G2817" s="21" t="str">
        <f>INDEX( {"body","discipline","area","topic","point"},MATCH(E2817,{"知识体","知识域","知识区","知识主题","知识点"},0))</f>
        <v>topic</v>
      </c>
      <c r="H2817" s="21" t="str">
        <f>INDEX( {"super","just","sub","infras"},MATCH(F2817,{"超","恰","亚","次"},0))</f>
        <v>just</v>
      </c>
      <c r="I2817" s="21">
        <f>MATCH(E2817,{"知识体","知识域","知识区","知识主题","知识点"},0)-1</f>
        <v>3</v>
      </c>
      <c r="J2817" s="21">
        <f>MATCH(F2817,{"超","恰","亚","次"},0)-1</f>
        <v>1</v>
      </c>
      <c r="K2817" s="21" t="str">
        <f t="shared" si="357"/>
        <v>历史</v>
      </c>
      <c r="L2817" s="26" t="s">
        <v>3539</v>
      </c>
      <c r="M2817" s="23"/>
      <c r="N2817" s="23"/>
      <c r="O2817" s="24" t="str">
        <f t="shared" si="359"/>
        <v xml:space="preserve">
  - 
    name:  2　北魏孝文帝的改革措施
    title:  2　北魏孝文帝的改革措施
    description: 
    koLyro: topic
    koLyri:  just
    son: </v>
      </c>
      <c r="P2817" s="27" t="str">
        <f t="shared" si="358"/>
        <v xml:space="preserve">
          - 
            name:  2　北魏孝文帝的改革措施
            title:  2　北魏孝文帝的改革措施
            description: 
            koLyro: topic
            koLyri:  just
            son: </v>
      </c>
    </row>
    <row r="2818" spans="1:16" ht="15" customHeight="1">
      <c r="A2818" s="20">
        <f t="shared" si="352"/>
        <v>5</v>
      </c>
      <c r="B2818" s="21" t="str">
        <f t="shared" si="353"/>
        <v>知识点</v>
      </c>
      <c r="C2818" s="21" t="str">
        <f t="shared" si="354"/>
        <v>北魏孝文帝的措施</v>
      </c>
      <c r="D2818" s="21" t="str">
        <f>IFERROR(IF(I2818=1,INDEX( {"chinese","english","math","physics","chemistry","biology","politics","history","geography"},MATCH(C2818,{"语文","英语","数学","物理","化学","生物","政治","历史","地理"},0)),IF(I2818=2,INDEX(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2818,{"单项选择","阅读理解","信息匹配","完形填空","短文填空","单句填空","短文改错","单句改错","句型转换","翻译短语","翻译句子","词汇/短语及固搭","完成句子","听力"},0)),"")), "")</f>
        <v/>
      </c>
      <c r="E2818" s="21" t="str">
        <f t="shared" si="355"/>
        <v>知识点</v>
      </c>
      <c r="F2818" s="21" t="str">
        <f t="shared" si="356"/>
        <v>恰</v>
      </c>
      <c r="G2818" s="21" t="str">
        <f>INDEX( {"body","discipline","area","topic","point"},MATCH(E2818,{"知识体","知识域","知识区","知识主题","知识点"},0))</f>
        <v>point</v>
      </c>
      <c r="H2818" s="21" t="str">
        <f>INDEX( {"super","just","sub","infras"},MATCH(F2818,{"超","恰","亚","次"},0))</f>
        <v>just</v>
      </c>
      <c r="I2818" s="21">
        <f>MATCH(E2818,{"知识体","知识域","知识区","知识主题","知识点"},0)-1</f>
        <v>4</v>
      </c>
      <c r="J2818" s="21">
        <f>MATCH(F2818,{"超","恰","亚","次"},0)-1</f>
        <v>1</v>
      </c>
      <c r="K2818" s="21" t="str">
        <f t="shared" si="357"/>
        <v>历史</v>
      </c>
      <c r="L2818" s="26" t="s">
        <v>3540</v>
      </c>
      <c r="M2818" s="23"/>
      <c r="N2818" s="23"/>
      <c r="O2818" s="24" t="str">
        <f t="shared" si="359"/>
        <v xml:space="preserve">
  - 
    name:  北魏孝文帝的措施
    title:  北魏孝文帝的措施
    description: 
    koLyro: point
    koLyri:  just
    son: </v>
      </c>
      <c r="P2818" s="27" t="str">
        <f t="shared" si="358"/>
        <v xml:space="preserve">
            - 
              name:  北魏孝文帝的措施
              title:  北魏孝文帝的措施
              description: 
              koLyro: point
              koLyri:  just
              son: </v>
      </c>
    </row>
    <row r="2819" spans="1:16" ht="15" customHeight="1">
      <c r="A2819" s="20">
        <f t="shared" si="352"/>
        <v>4</v>
      </c>
      <c r="B2819" s="21" t="str">
        <f t="shared" si="353"/>
        <v>知识主题</v>
      </c>
      <c r="C2819" s="21" t="str">
        <f t="shared" si="354"/>
        <v>3　促进民族大融合</v>
      </c>
      <c r="D2819" s="21" t="str">
        <f>IFERROR(IF(I2819=1,INDEX( {"chinese","english","math","physics","chemistry","biology","politics","history","geography"},MATCH(C2819,{"语文","英语","数学","物理","化学","生物","政治","历史","地理"},0)),IF(I2819=2,INDEX(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2819,{"单项选择","阅读理解","信息匹配","完形填空","短文填空","单句填空","短文改错","单句改错","句型转换","翻译短语","翻译句子","词汇/短语及固搭","完成句子","听力"},0)),"")), "")</f>
        <v/>
      </c>
      <c r="E2819" s="21" t="str">
        <f t="shared" si="355"/>
        <v>知识主题</v>
      </c>
      <c r="F2819" s="21" t="str">
        <f t="shared" si="356"/>
        <v>恰</v>
      </c>
      <c r="G2819" s="21" t="str">
        <f>INDEX( {"body","discipline","area","topic","point"},MATCH(E2819,{"知识体","知识域","知识区","知识主题","知识点"},0))</f>
        <v>topic</v>
      </c>
      <c r="H2819" s="21" t="str">
        <f>INDEX( {"super","just","sub","infras"},MATCH(F2819,{"超","恰","亚","次"},0))</f>
        <v>just</v>
      </c>
      <c r="I2819" s="21">
        <f>MATCH(E2819,{"知识体","知识域","知识区","知识主题","知识点"},0)-1</f>
        <v>3</v>
      </c>
      <c r="J2819" s="21">
        <f>MATCH(F2819,{"超","恰","亚","次"},0)-1</f>
        <v>1</v>
      </c>
      <c r="K2819" s="21" t="str">
        <f t="shared" si="357"/>
        <v>历史</v>
      </c>
      <c r="L2819" s="26" t="s">
        <v>3541</v>
      </c>
      <c r="M2819" s="23"/>
      <c r="N2819" s="23"/>
      <c r="O2819" s="24" t="str">
        <f t="shared" si="359"/>
        <v xml:space="preserve">
  - 
    name:  3　促进民族大融合
    title:  3　促进民族大融合
    description: 
    koLyro: topic
    koLyri:  just
    son: </v>
      </c>
      <c r="P2819" s="27" t="str">
        <f t="shared" si="358"/>
        <v xml:space="preserve">
          - 
            name:  3　促进民族大融合
            title:  3　促进民族大融合
            description: 
            koLyro: topic
            koLyri:  just
            son: </v>
      </c>
    </row>
    <row r="2820" spans="1:16" ht="15" customHeight="1">
      <c r="A2820" s="20">
        <f t="shared" si="352"/>
        <v>5</v>
      </c>
      <c r="B2820" s="21" t="str">
        <f t="shared" si="353"/>
        <v>知识点</v>
      </c>
      <c r="C2820" s="21" t="str">
        <f t="shared" si="354"/>
        <v>北魏孝文帝的意义</v>
      </c>
      <c r="D2820" s="21" t="str">
        <f>IFERROR(IF(I2820=1,INDEX( {"chinese","english","math","physics","chemistry","biology","politics","history","geography"},MATCH(C2820,{"语文","英语","数学","物理","化学","生物","政治","历史","地理"},0)),IF(I2820=2,INDEX(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2820,{"单项选择","阅读理解","信息匹配","完形填空","短文填空","单句填空","短文改错","单句改错","句型转换","翻译短语","翻译句子","词汇/短语及固搭","完成句子","听力"},0)),"")), "")</f>
        <v/>
      </c>
      <c r="E2820" s="21" t="str">
        <f t="shared" si="355"/>
        <v>知识点</v>
      </c>
      <c r="F2820" s="21" t="str">
        <f t="shared" si="356"/>
        <v>恰</v>
      </c>
      <c r="G2820" s="21" t="str">
        <f>INDEX( {"body","discipline","area","topic","point"},MATCH(E2820,{"知识体","知识域","知识区","知识主题","知识点"},0))</f>
        <v>point</v>
      </c>
      <c r="H2820" s="21" t="str">
        <f>INDEX( {"super","just","sub","infras"},MATCH(F2820,{"超","恰","亚","次"},0))</f>
        <v>just</v>
      </c>
      <c r="I2820" s="21">
        <f>MATCH(E2820,{"知识体","知识域","知识区","知识主题","知识点"},0)-1</f>
        <v>4</v>
      </c>
      <c r="J2820" s="21">
        <f>MATCH(F2820,{"超","恰","亚","次"},0)-1</f>
        <v>1</v>
      </c>
      <c r="K2820" s="21" t="str">
        <f t="shared" si="357"/>
        <v>历史</v>
      </c>
      <c r="L2820" s="26" t="s">
        <v>3542</v>
      </c>
      <c r="M2820" s="23"/>
      <c r="N2820" s="23"/>
      <c r="O2820" s="24" t="str">
        <f t="shared" si="359"/>
        <v xml:space="preserve">
  - 
    name:  北魏孝文帝的意义
    title:  北魏孝文帝的意义
    description: 
    koLyro: point
    koLyri:  just
    son: </v>
      </c>
      <c r="P2820" s="27" t="str">
        <f t="shared" si="358"/>
        <v xml:space="preserve">
            - 
              name:  北魏孝文帝的意义
              title:  北魏孝文帝的意义
              description: 
              koLyro: point
              koLyri:  just
              son: </v>
      </c>
    </row>
    <row r="2821" spans="1:16" ht="15" customHeight="1">
      <c r="A2821" s="20">
        <f t="shared" ref="A2821:A2884" si="360">IFERROR(FIND("├",L2821),0)</f>
        <v>3</v>
      </c>
      <c r="B2821" s="21" t="str">
        <f t="shared" ref="B2821:B2884" si="361">MID(L2821,FIND("«",L2821)+1,FIND("»",L2821)-FIND("«",L2821)-1)</f>
        <v>知识超主题</v>
      </c>
      <c r="C2821" s="21" t="str">
        <f t="shared" ref="C2821:C2884" si="362">RIGHT(L2821,LEN(L2821)-FIND("»",L2821))</f>
        <v>四　王安石变法</v>
      </c>
      <c r="D2821" s="21" t="str">
        <f>IFERROR(IF(I2821=1,INDEX( {"chinese","english","math","physics","chemistry","biology","politics","history","geography"},MATCH(C2821,{"语文","英语","数学","物理","化学","生物","政治","历史","地理"},0)),IF(I2821=2,INDEX(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2821,{"单项选择","阅读理解","信息匹配","完形填空","短文填空","单句填空","短文改错","单句改错","句型转换","翻译短语","翻译句子","词汇/短语及固搭","完成句子","听力"},0)),"")), "")</f>
        <v/>
      </c>
      <c r="E2821" s="21" t="str">
        <f t="shared" ref="E2821:E2884" si="363">SUBSTITUTE(SUBSTITUTE(SUBSTITUTE(SUBSTITUTE(B2821,"超",""),"恰",""),"亚",""),"次","")</f>
        <v>知识主题</v>
      </c>
      <c r="F2821" s="21" t="str">
        <f t="shared" ref="F2821:F2884" si="364">IF(IFERROR(FIND("超",B2821),-1)&gt;0,"超",  IF(IFERROR(FIND("亚",B2821),-1)&gt;0,"亚",   IF(IFERROR(FIND("次",B2821),-1)&gt;0,"次",    "恰"  )))</f>
        <v>超</v>
      </c>
      <c r="G2821" s="21" t="str">
        <f>INDEX( {"body","discipline","area","topic","point"},MATCH(E2821,{"知识体","知识域","知识区","知识主题","知识点"},0))</f>
        <v>topic</v>
      </c>
      <c r="H2821" s="21" t="str">
        <f>INDEX( {"super","just","sub","infras"},MATCH(F2821,{"超","恰","亚","次"},0))</f>
        <v>super</v>
      </c>
      <c r="I2821" s="21">
        <f>MATCH(E2821,{"知识体","知识域","知识区","知识主题","知识点"},0)-1</f>
        <v>3</v>
      </c>
      <c r="J2821" s="21">
        <f>MATCH(F2821,{"超","恰","亚","次"},0)-1</f>
        <v>0</v>
      </c>
      <c r="K2821" s="21" t="str">
        <f t="shared" ref="K2821:K2884" si="365">IF(I2821=0,"",IF(I2821=1,C2821,K2820))</f>
        <v>历史</v>
      </c>
      <c r="L2821" s="26" t="s">
        <v>5394</v>
      </c>
      <c r="M2821" s="23"/>
      <c r="N2821" s="23"/>
      <c r="O2821" s="24" t="str">
        <f t="shared" si="359"/>
        <v xml:space="preserve">
  - 
    name:  四　王安石变法
    title:  四　王安石变法
    description: 
    koLyro: topic
    koLyri:  super
    son: </v>
      </c>
      <c r="P2821" s="27" t="str">
        <f t="shared" ref="P2821:P2884" si="366">SUBSTITUTE(O2821,CHAR(10),CHAR(10)&amp;REPT("  ",A2821))</f>
        <v xml:space="preserve">
        - 
          name:  四　王安石变法
          title:  四　王安石变法
          description: 
          koLyro: topic
          koLyri:  super
          son: </v>
      </c>
    </row>
    <row r="2822" spans="1:16" ht="15" customHeight="1">
      <c r="A2822" s="20">
        <f t="shared" si="360"/>
        <v>4</v>
      </c>
      <c r="B2822" s="21" t="str">
        <f t="shared" si="361"/>
        <v>知识主题</v>
      </c>
      <c r="C2822" s="21" t="str">
        <f t="shared" si="362"/>
        <v>1　社会危机四伏和庆历新政</v>
      </c>
      <c r="D2822" s="21" t="str">
        <f>IFERROR(IF(I2822=1,INDEX( {"chinese","english","math","physics","chemistry","biology","politics","history","geography"},MATCH(C2822,{"语文","英语","数学","物理","化学","生物","政治","历史","地理"},0)),IF(I2822=2,INDEX(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2822,{"单项选择","阅读理解","信息匹配","完形填空","短文填空","单句填空","短文改错","单句改错","句型转换","翻译短语","翻译句子","词汇/短语及固搭","完成句子","听力"},0)),"")), "")</f>
        <v/>
      </c>
      <c r="E2822" s="21" t="str">
        <f t="shared" si="363"/>
        <v>知识主题</v>
      </c>
      <c r="F2822" s="21" t="str">
        <f t="shared" si="364"/>
        <v>恰</v>
      </c>
      <c r="G2822" s="21" t="str">
        <f>INDEX( {"body","discipline","area","topic","point"},MATCH(E2822,{"知识体","知识域","知识区","知识主题","知识点"},0))</f>
        <v>topic</v>
      </c>
      <c r="H2822" s="21" t="str">
        <f>INDEX( {"super","just","sub","infras"},MATCH(F2822,{"超","恰","亚","次"},0))</f>
        <v>just</v>
      </c>
      <c r="I2822" s="21">
        <f>MATCH(E2822,{"知识体","知识域","知识区","知识主题","知识点"},0)-1</f>
        <v>3</v>
      </c>
      <c r="J2822" s="21">
        <f>MATCH(F2822,{"超","恰","亚","次"},0)-1</f>
        <v>1</v>
      </c>
      <c r="K2822" s="21" t="str">
        <f t="shared" si="365"/>
        <v>历史</v>
      </c>
      <c r="L2822" s="26" t="s">
        <v>3543</v>
      </c>
      <c r="M2822" s="23"/>
      <c r="N2822" s="23"/>
      <c r="O2822" s="24" t="str">
        <f t="shared" si="359"/>
        <v xml:space="preserve">
  - 
    name:  1　社会危机四伏和庆历新政
    title:  1　社会危机四伏和庆历新政
    description: 
    koLyro: topic
    koLyri:  just
    son: </v>
      </c>
      <c r="P2822" s="27" t="str">
        <f t="shared" si="366"/>
        <v xml:space="preserve">
          - 
            name:  1　社会危机四伏和庆历新政
            title:  1　社会危机四伏和庆历新政
            description: 
            koLyro: topic
            koLyri:  just
            son: </v>
      </c>
    </row>
    <row r="2823" spans="1:16" ht="15" customHeight="1">
      <c r="A2823" s="20">
        <f t="shared" si="360"/>
        <v>5</v>
      </c>
      <c r="B2823" s="21" t="str">
        <f t="shared" si="361"/>
        <v>知识点</v>
      </c>
      <c r="C2823" s="21" t="str">
        <f t="shared" si="362"/>
        <v>王安石变法的背景</v>
      </c>
      <c r="D2823" s="21" t="str">
        <f>IFERROR(IF(I2823=1,INDEX( {"chinese","english","math","physics","chemistry","biology","politics","history","geography"},MATCH(C2823,{"语文","英语","数学","物理","化学","生物","政治","历史","地理"},0)),IF(I2823=2,INDEX(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2823,{"单项选择","阅读理解","信息匹配","完形填空","短文填空","单句填空","短文改错","单句改错","句型转换","翻译短语","翻译句子","词汇/短语及固搭","完成句子","听力"},0)),"")), "")</f>
        <v/>
      </c>
      <c r="E2823" s="21" t="str">
        <f t="shared" si="363"/>
        <v>知识点</v>
      </c>
      <c r="F2823" s="21" t="str">
        <f t="shared" si="364"/>
        <v>恰</v>
      </c>
      <c r="G2823" s="21" t="str">
        <f>INDEX( {"body","discipline","area","topic","point"},MATCH(E2823,{"知识体","知识域","知识区","知识主题","知识点"},0))</f>
        <v>point</v>
      </c>
      <c r="H2823" s="21" t="str">
        <f>INDEX( {"super","just","sub","infras"},MATCH(F2823,{"超","恰","亚","次"},0))</f>
        <v>just</v>
      </c>
      <c r="I2823" s="21">
        <f>MATCH(E2823,{"知识体","知识域","知识区","知识主题","知识点"},0)-1</f>
        <v>4</v>
      </c>
      <c r="J2823" s="21">
        <f>MATCH(F2823,{"超","恰","亚","次"},0)-1</f>
        <v>1</v>
      </c>
      <c r="K2823" s="21" t="str">
        <f t="shared" si="365"/>
        <v>历史</v>
      </c>
      <c r="L2823" s="26" t="s">
        <v>3544</v>
      </c>
      <c r="M2823" s="23"/>
      <c r="N2823" s="23"/>
      <c r="O2823" s="24" t="str">
        <f t="shared" si="359"/>
        <v xml:space="preserve">
  - 
    name:  王安石变法的背景
    title:  王安石变法的背景
    description: 
    koLyro: point
    koLyri:  just
    son: </v>
      </c>
      <c r="P2823" s="27" t="str">
        <f t="shared" si="366"/>
        <v xml:space="preserve">
            - 
              name:  王安石变法的背景
              title:  王安石变法的背景
              description: 
              koLyro: point
              koLyri:  just
              son: </v>
      </c>
    </row>
    <row r="2824" spans="1:16" ht="15" customHeight="1">
      <c r="A2824" s="20">
        <f t="shared" si="360"/>
        <v>4</v>
      </c>
      <c r="B2824" s="21" t="str">
        <f t="shared" si="361"/>
        <v>知识主题</v>
      </c>
      <c r="C2824" s="21" t="str">
        <f t="shared" si="362"/>
        <v>2　王安石变法的主要内容</v>
      </c>
      <c r="D2824" s="21" t="str">
        <f>IFERROR(IF(I2824=1,INDEX( {"chinese","english","math","physics","chemistry","biology","politics","history","geography"},MATCH(C2824,{"语文","英语","数学","物理","化学","生物","政治","历史","地理"},0)),IF(I2824=2,INDEX(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2824,{"单项选择","阅读理解","信息匹配","完形填空","短文填空","单句填空","短文改错","单句改错","句型转换","翻译短语","翻译句子","词汇/短语及固搭","完成句子","听力"},0)),"")), "")</f>
        <v/>
      </c>
      <c r="E2824" s="21" t="str">
        <f t="shared" si="363"/>
        <v>知识主题</v>
      </c>
      <c r="F2824" s="21" t="str">
        <f t="shared" si="364"/>
        <v>恰</v>
      </c>
      <c r="G2824" s="21" t="str">
        <f>INDEX( {"body","discipline","area","topic","point"},MATCH(E2824,{"知识体","知识域","知识区","知识主题","知识点"},0))</f>
        <v>topic</v>
      </c>
      <c r="H2824" s="21" t="str">
        <f>INDEX( {"super","just","sub","infras"},MATCH(F2824,{"超","恰","亚","次"},0))</f>
        <v>just</v>
      </c>
      <c r="I2824" s="21">
        <f>MATCH(E2824,{"知识体","知识域","知识区","知识主题","知识点"},0)-1</f>
        <v>3</v>
      </c>
      <c r="J2824" s="21">
        <f>MATCH(F2824,{"超","恰","亚","次"},0)-1</f>
        <v>1</v>
      </c>
      <c r="K2824" s="21" t="str">
        <f t="shared" si="365"/>
        <v>历史</v>
      </c>
      <c r="L2824" s="26" t="s">
        <v>3545</v>
      </c>
      <c r="M2824" s="23"/>
      <c r="N2824" s="23"/>
      <c r="O2824" s="24" t="str">
        <f t="shared" si="359"/>
        <v xml:space="preserve">
  - 
    name:  2　王安石变法的主要内容
    title:  2　王安石变法的主要内容
    description: 
    koLyro: topic
    koLyri:  just
    son: </v>
      </c>
      <c r="P2824" s="27" t="str">
        <f t="shared" si="366"/>
        <v xml:space="preserve">
          - 
            name:  2　王安石变法的主要内容
            title:  2　王安石变法的主要内容
            description: 
            koLyro: topic
            koLyri:  just
            son: </v>
      </c>
    </row>
    <row r="2825" spans="1:16" ht="15" customHeight="1">
      <c r="A2825" s="20">
        <f t="shared" si="360"/>
        <v>5</v>
      </c>
      <c r="B2825" s="21" t="str">
        <f t="shared" si="361"/>
        <v>知识点</v>
      </c>
      <c r="C2825" s="21" t="str">
        <f t="shared" si="362"/>
        <v>王安石变法的主要内容</v>
      </c>
      <c r="D2825" s="21" t="str">
        <f>IFERROR(IF(I2825=1,INDEX( {"chinese","english","math","physics","chemistry","biology","politics","history","geography"},MATCH(C2825,{"语文","英语","数学","物理","化学","生物","政治","历史","地理"},0)),IF(I2825=2,INDEX(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2825,{"单项选择","阅读理解","信息匹配","完形填空","短文填空","单句填空","短文改错","单句改错","句型转换","翻译短语","翻译句子","词汇/短语及固搭","完成句子","听力"},0)),"")), "")</f>
        <v/>
      </c>
      <c r="E2825" s="21" t="str">
        <f t="shared" si="363"/>
        <v>知识点</v>
      </c>
      <c r="F2825" s="21" t="str">
        <f t="shared" si="364"/>
        <v>恰</v>
      </c>
      <c r="G2825" s="21" t="str">
        <f>INDEX( {"body","discipline","area","topic","point"},MATCH(E2825,{"知识体","知识域","知识区","知识主题","知识点"},0))</f>
        <v>point</v>
      </c>
      <c r="H2825" s="21" t="str">
        <f>INDEX( {"super","just","sub","infras"},MATCH(F2825,{"超","恰","亚","次"},0))</f>
        <v>just</v>
      </c>
      <c r="I2825" s="21">
        <f>MATCH(E2825,{"知识体","知识域","知识区","知识主题","知识点"},0)-1</f>
        <v>4</v>
      </c>
      <c r="J2825" s="21">
        <f>MATCH(F2825,{"超","恰","亚","次"},0)-1</f>
        <v>1</v>
      </c>
      <c r="K2825" s="21" t="str">
        <f t="shared" si="365"/>
        <v>历史</v>
      </c>
      <c r="L2825" s="26" t="s">
        <v>3546</v>
      </c>
      <c r="M2825" s="23"/>
      <c r="N2825" s="23"/>
      <c r="O2825" s="24" t="str">
        <f t="shared" si="359"/>
        <v xml:space="preserve">
  - 
    name:  王安石变法的主要内容
    title:  王安石变法的主要内容
    description: 
    koLyro: point
    koLyri:  just
    son: </v>
      </c>
      <c r="P2825" s="27" t="str">
        <f t="shared" si="366"/>
        <v xml:space="preserve">
            - 
              name:  王安石变法的主要内容
              title:  王安石变法的主要内容
              description: 
              koLyro: point
              koLyri:  just
              son: </v>
      </c>
    </row>
    <row r="2826" spans="1:16" ht="15" customHeight="1">
      <c r="A2826" s="20">
        <f t="shared" si="360"/>
        <v>4</v>
      </c>
      <c r="B2826" s="21" t="str">
        <f t="shared" si="361"/>
        <v>知识主题</v>
      </c>
      <c r="C2826" s="21" t="str">
        <f t="shared" si="362"/>
        <v>3　王安石变法的历史作用</v>
      </c>
      <c r="D2826" s="21" t="str">
        <f>IFERROR(IF(I2826=1,INDEX( {"chinese","english","math","physics","chemistry","biology","politics","history","geography"},MATCH(C2826,{"语文","英语","数学","物理","化学","生物","政治","历史","地理"},0)),IF(I2826=2,INDEX(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2826,{"单项选择","阅读理解","信息匹配","完形填空","短文填空","单句填空","短文改错","单句改错","句型转换","翻译短语","翻译句子","词汇/短语及固搭","完成句子","听力"},0)),"")), "")</f>
        <v/>
      </c>
      <c r="E2826" s="21" t="str">
        <f t="shared" si="363"/>
        <v>知识主题</v>
      </c>
      <c r="F2826" s="21" t="str">
        <f t="shared" si="364"/>
        <v>恰</v>
      </c>
      <c r="G2826" s="21" t="str">
        <f>INDEX( {"body","discipline","area","topic","point"},MATCH(E2826,{"知识体","知识域","知识区","知识主题","知识点"},0))</f>
        <v>topic</v>
      </c>
      <c r="H2826" s="21" t="str">
        <f>INDEX( {"super","just","sub","infras"},MATCH(F2826,{"超","恰","亚","次"},0))</f>
        <v>just</v>
      </c>
      <c r="I2826" s="21">
        <f>MATCH(E2826,{"知识体","知识域","知识区","知识主题","知识点"},0)-1</f>
        <v>3</v>
      </c>
      <c r="J2826" s="21">
        <f>MATCH(F2826,{"超","恰","亚","次"},0)-1</f>
        <v>1</v>
      </c>
      <c r="K2826" s="21" t="str">
        <f t="shared" si="365"/>
        <v>历史</v>
      </c>
      <c r="L2826" s="26" t="s">
        <v>3547</v>
      </c>
      <c r="M2826" s="23"/>
      <c r="N2826" s="23"/>
      <c r="O2826" s="24" t="str">
        <f t="shared" si="359"/>
        <v xml:space="preserve">
  - 
    name:  3　王安石变法的历史作用
    title:  3　王安石变法的历史作用
    description: 
    koLyro: topic
    koLyri:  just
    son: </v>
      </c>
      <c r="P2826" s="27" t="str">
        <f t="shared" si="366"/>
        <v xml:space="preserve">
          - 
            name:  3　王安石变法的历史作用
            title:  3　王安石变法的历史作用
            description: 
            koLyro: topic
            koLyri:  just
            son: </v>
      </c>
    </row>
    <row r="2827" spans="1:16" ht="15" customHeight="1">
      <c r="A2827" s="20">
        <f t="shared" si="360"/>
        <v>5</v>
      </c>
      <c r="B2827" s="21" t="str">
        <f t="shared" si="361"/>
        <v>知识点</v>
      </c>
      <c r="C2827" s="21" t="str">
        <f t="shared" si="362"/>
        <v>王安石变法的历史作用</v>
      </c>
      <c r="D2827" s="21" t="str">
        <f>IFERROR(IF(I2827=1,INDEX( {"chinese","english","math","physics","chemistry","biology","politics","history","geography"},MATCH(C2827,{"语文","英语","数学","物理","化学","生物","政治","历史","地理"},0)),IF(I2827=2,INDEX(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2827,{"单项选择","阅读理解","信息匹配","完形填空","短文填空","单句填空","短文改错","单句改错","句型转换","翻译短语","翻译句子","词汇/短语及固搭","完成句子","听力"},0)),"")), "")</f>
        <v/>
      </c>
      <c r="E2827" s="21" t="str">
        <f t="shared" si="363"/>
        <v>知识点</v>
      </c>
      <c r="F2827" s="21" t="str">
        <f t="shared" si="364"/>
        <v>恰</v>
      </c>
      <c r="G2827" s="21" t="str">
        <f>INDEX( {"body","discipline","area","topic","point"},MATCH(E2827,{"知识体","知识域","知识区","知识主题","知识点"},0))</f>
        <v>point</v>
      </c>
      <c r="H2827" s="21" t="str">
        <f>INDEX( {"super","just","sub","infras"},MATCH(F2827,{"超","恰","亚","次"},0))</f>
        <v>just</v>
      </c>
      <c r="I2827" s="21">
        <f>MATCH(E2827,{"知识体","知识域","知识区","知识主题","知识点"},0)-1</f>
        <v>4</v>
      </c>
      <c r="J2827" s="21">
        <f>MATCH(F2827,{"超","恰","亚","次"},0)-1</f>
        <v>1</v>
      </c>
      <c r="K2827" s="21" t="str">
        <f t="shared" si="365"/>
        <v>历史</v>
      </c>
      <c r="L2827" s="26" t="s">
        <v>3548</v>
      </c>
      <c r="M2827" s="23"/>
      <c r="N2827" s="23"/>
      <c r="O2827" s="24" t="str">
        <f t="shared" si="359"/>
        <v xml:space="preserve">
  - 
    name:  王安石变法的历史作用
    title:  王安石变法的历史作用
    description: 
    koLyro: point
    koLyri:  just
    son: </v>
      </c>
      <c r="P2827" s="27" t="str">
        <f t="shared" si="366"/>
        <v xml:space="preserve">
            - 
              name:  王安石变法的历史作用
              title:  王安石变法的历史作用
              description: 
              koLyro: point
              koLyri:  just
              son: </v>
      </c>
    </row>
    <row r="2828" spans="1:16" ht="15" customHeight="1">
      <c r="A2828" s="20">
        <f t="shared" si="360"/>
        <v>3</v>
      </c>
      <c r="B2828" s="21" t="str">
        <f t="shared" si="361"/>
        <v>知识超主题</v>
      </c>
      <c r="C2828" s="21" t="str">
        <f t="shared" si="362"/>
        <v>五　欧洲的宗教改革</v>
      </c>
      <c r="D2828" s="21" t="str">
        <f>IFERROR(IF(I2828=1,INDEX( {"chinese","english","math","physics","chemistry","biology","politics","history","geography"},MATCH(C2828,{"语文","英语","数学","物理","化学","生物","政治","历史","地理"},0)),IF(I2828=2,INDEX(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2828,{"单项选择","阅读理解","信息匹配","完形填空","短文填空","单句填空","短文改错","单句改错","句型转换","翻译短语","翻译句子","词汇/短语及固搭","完成句子","听力"},0)),"")), "")</f>
        <v/>
      </c>
      <c r="E2828" s="21" t="str">
        <f t="shared" si="363"/>
        <v>知识主题</v>
      </c>
      <c r="F2828" s="21" t="str">
        <f t="shared" si="364"/>
        <v>超</v>
      </c>
      <c r="G2828" s="21" t="str">
        <f>INDEX( {"body","discipline","area","topic","point"},MATCH(E2828,{"知识体","知识域","知识区","知识主题","知识点"},0))</f>
        <v>topic</v>
      </c>
      <c r="H2828" s="21" t="str">
        <f>INDEX( {"super","just","sub","infras"},MATCH(F2828,{"超","恰","亚","次"},0))</f>
        <v>super</v>
      </c>
      <c r="I2828" s="21">
        <f>MATCH(E2828,{"知识体","知识域","知识区","知识主题","知识点"},0)-1</f>
        <v>3</v>
      </c>
      <c r="J2828" s="21">
        <f>MATCH(F2828,{"超","恰","亚","次"},0)-1</f>
        <v>0</v>
      </c>
      <c r="K2828" s="21" t="str">
        <f t="shared" si="365"/>
        <v>历史</v>
      </c>
      <c r="L2828" s="26" t="s">
        <v>5395</v>
      </c>
      <c r="M2828" s="23"/>
      <c r="N2828" s="23"/>
      <c r="O2828" s="24" t="str">
        <f t="shared" si="359"/>
        <v xml:space="preserve">
  - 
    name:  五　欧洲的宗教改革
    title:  五　欧洲的宗教改革
    description: 
    koLyro: topic
    koLyri:  super
    son: </v>
      </c>
      <c r="P2828" s="27" t="str">
        <f t="shared" si="366"/>
        <v xml:space="preserve">
        - 
          name:  五　欧洲的宗教改革
          title:  五　欧洲的宗教改革
          description: 
          koLyro: topic
          koLyri:  super
          son: </v>
      </c>
    </row>
    <row r="2829" spans="1:16" ht="15" customHeight="1">
      <c r="A2829" s="20">
        <f t="shared" si="360"/>
        <v>4</v>
      </c>
      <c r="B2829" s="21" t="str">
        <f t="shared" si="361"/>
        <v>知识主题</v>
      </c>
      <c r="C2829" s="21" t="str">
        <f t="shared" si="362"/>
        <v>1　宗教改革的历史背景</v>
      </c>
      <c r="D2829" s="21" t="str">
        <f>IFERROR(IF(I2829=1,INDEX( {"chinese","english","math","physics","chemistry","biology","politics","history","geography"},MATCH(C2829,{"语文","英语","数学","物理","化学","生物","政治","历史","地理"},0)),IF(I2829=2,INDEX(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2829,{"单项选择","阅读理解","信息匹配","完形填空","短文填空","单句填空","短文改错","单句改错","句型转换","翻译短语","翻译句子","词汇/短语及固搭","完成句子","听力"},0)),"")), "")</f>
        <v/>
      </c>
      <c r="E2829" s="21" t="str">
        <f t="shared" si="363"/>
        <v>知识主题</v>
      </c>
      <c r="F2829" s="21" t="str">
        <f t="shared" si="364"/>
        <v>恰</v>
      </c>
      <c r="G2829" s="21" t="str">
        <f>INDEX( {"body","discipline","area","topic","point"},MATCH(E2829,{"知识体","知识域","知识区","知识主题","知识点"},0))</f>
        <v>topic</v>
      </c>
      <c r="H2829" s="21" t="str">
        <f>INDEX( {"super","just","sub","infras"},MATCH(F2829,{"超","恰","亚","次"},0))</f>
        <v>just</v>
      </c>
      <c r="I2829" s="21">
        <f>MATCH(E2829,{"知识体","知识域","知识区","知识主题","知识点"},0)-1</f>
        <v>3</v>
      </c>
      <c r="J2829" s="21">
        <f>MATCH(F2829,{"超","恰","亚","次"},0)-1</f>
        <v>1</v>
      </c>
      <c r="K2829" s="21" t="str">
        <f t="shared" si="365"/>
        <v>历史</v>
      </c>
      <c r="L2829" s="26" t="s">
        <v>3549</v>
      </c>
      <c r="M2829" s="23"/>
      <c r="N2829" s="23"/>
      <c r="O2829" s="24" t="str">
        <f t="shared" si="359"/>
        <v xml:space="preserve">
  - 
    name:  1　宗教改革的历史背景
    title:  1　宗教改革的历史背景
    description: 
    koLyro: topic
    koLyri:  just
    son: </v>
      </c>
      <c r="P2829" s="27" t="str">
        <f t="shared" si="366"/>
        <v xml:space="preserve">
          - 
            name:  1　宗教改革的历史背景
            title:  1　宗教改革的历史背景
            description: 
            koLyro: topic
            koLyri:  just
            son: </v>
      </c>
    </row>
    <row r="2830" spans="1:16" ht="15" customHeight="1">
      <c r="A2830" s="20">
        <f t="shared" si="360"/>
        <v>5</v>
      </c>
      <c r="B2830" s="21" t="str">
        <f t="shared" si="361"/>
        <v>知识点</v>
      </c>
      <c r="C2830" s="21" t="str">
        <f t="shared" si="362"/>
        <v>宗教改革的历史背景</v>
      </c>
      <c r="D2830" s="21" t="str">
        <f>IFERROR(IF(I2830=1,INDEX( {"chinese","english","math","physics","chemistry","biology","politics","history","geography"},MATCH(C2830,{"语文","英语","数学","物理","化学","生物","政治","历史","地理"},0)),IF(I2830=2,INDEX(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2830,{"单项选择","阅读理解","信息匹配","完形填空","短文填空","单句填空","短文改错","单句改错","句型转换","翻译短语","翻译句子","词汇/短语及固搭","完成句子","听力"},0)),"")), "")</f>
        <v/>
      </c>
      <c r="E2830" s="21" t="str">
        <f t="shared" si="363"/>
        <v>知识点</v>
      </c>
      <c r="F2830" s="21" t="str">
        <f t="shared" si="364"/>
        <v>恰</v>
      </c>
      <c r="G2830" s="21" t="str">
        <f>INDEX( {"body","discipline","area","topic","point"},MATCH(E2830,{"知识体","知识域","知识区","知识主题","知识点"},0))</f>
        <v>point</v>
      </c>
      <c r="H2830" s="21" t="str">
        <f>INDEX( {"super","just","sub","infras"},MATCH(F2830,{"超","恰","亚","次"},0))</f>
        <v>just</v>
      </c>
      <c r="I2830" s="21">
        <f>MATCH(E2830,{"知识体","知识域","知识区","知识主题","知识点"},0)-1</f>
        <v>4</v>
      </c>
      <c r="J2830" s="21">
        <f>MATCH(F2830,{"超","恰","亚","次"},0)-1</f>
        <v>1</v>
      </c>
      <c r="K2830" s="21" t="str">
        <f t="shared" si="365"/>
        <v>历史</v>
      </c>
      <c r="L2830" s="26" t="s">
        <v>3550</v>
      </c>
      <c r="M2830" s="23"/>
      <c r="N2830" s="23"/>
      <c r="O2830" s="24" t="str">
        <f t="shared" si="359"/>
        <v xml:space="preserve">
  - 
    name:  宗教改革的历史背景
    title:  宗教改革的历史背景
    description: 
    koLyro: point
    koLyri:  just
    son: </v>
      </c>
      <c r="P2830" s="27" t="str">
        <f t="shared" si="366"/>
        <v xml:space="preserve">
            - 
              name:  宗教改革的历史背景
              title:  宗教改革的历史背景
              description: 
              koLyro: point
              koLyri:  just
              son: </v>
      </c>
    </row>
    <row r="2831" spans="1:16" ht="15" customHeight="1">
      <c r="A2831" s="20">
        <f t="shared" si="360"/>
        <v>4</v>
      </c>
      <c r="B2831" s="21" t="str">
        <f t="shared" si="361"/>
        <v>知识主题</v>
      </c>
      <c r="C2831" s="21" t="str">
        <f t="shared" si="362"/>
        <v>2　马丁·路德的宗教改革</v>
      </c>
      <c r="D2831" s="21" t="str">
        <f>IFERROR(IF(I2831=1,INDEX( {"chinese","english","math","physics","chemistry","biology","politics","history","geography"},MATCH(C2831,{"语文","英语","数学","物理","化学","生物","政治","历史","地理"},0)),IF(I2831=2,INDEX(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2831,{"单项选择","阅读理解","信息匹配","完形填空","短文填空","单句填空","短文改错","单句改错","句型转换","翻译短语","翻译句子","词汇/短语及固搭","完成句子","听力"},0)),"")), "")</f>
        <v/>
      </c>
      <c r="E2831" s="21" t="str">
        <f t="shared" si="363"/>
        <v>知识主题</v>
      </c>
      <c r="F2831" s="21" t="str">
        <f t="shared" si="364"/>
        <v>恰</v>
      </c>
      <c r="G2831" s="21" t="str">
        <f>INDEX( {"body","discipline","area","topic","point"},MATCH(E2831,{"知识体","知识域","知识区","知识主题","知识点"},0))</f>
        <v>topic</v>
      </c>
      <c r="H2831" s="21" t="str">
        <f>INDEX( {"super","just","sub","infras"},MATCH(F2831,{"超","恰","亚","次"},0))</f>
        <v>just</v>
      </c>
      <c r="I2831" s="21">
        <f>MATCH(E2831,{"知识体","知识域","知识区","知识主题","知识点"},0)-1</f>
        <v>3</v>
      </c>
      <c r="J2831" s="21">
        <f>MATCH(F2831,{"超","恰","亚","次"},0)-1</f>
        <v>1</v>
      </c>
      <c r="K2831" s="21" t="str">
        <f t="shared" si="365"/>
        <v>历史</v>
      </c>
      <c r="L2831" s="26" t="s">
        <v>3551</v>
      </c>
      <c r="M2831" s="23"/>
      <c r="N2831" s="23"/>
      <c r="O2831" s="24" t="str">
        <f t="shared" si="359"/>
        <v xml:space="preserve">
  - 
    name:  2　马丁·路德的宗教改革
    title:  2　马丁·路德的宗教改革
    description: 
    koLyro: topic
    koLyri:  just
    son: </v>
      </c>
      <c r="P2831" s="27" t="str">
        <f t="shared" si="366"/>
        <v xml:space="preserve">
          - 
            name:  2　马丁·路德的宗教改革
            title:  2　马丁·路德的宗教改革
            description: 
            koLyro: topic
            koLyri:  just
            son: </v>
      </c>
    </row>
    <row r="2832" spans="1:16" ht="15" customHeight="1">
      <c r="A2832" s="20">
        <f t="shared" si="360"/>
        <v>5</v>
      </c>
      <c r="B2832" s="21" t="str">
        <f t="shared" si="361"/>
        <v>知识点</v>
      </c>
      <c r="C2832" s="21" t="str">
        <f t="shared" si="362"/>
        <v>马丁·路德的宗教改革</v>
      </c>
      <c r="D2832" s="21" t="str">
        <f>IFERROR(IF(I2832=1,INDEX( {"chinese","english","math","physics","chemistry","biology","politics","history","geography"},MATCH(C2832,{"语文","英语","数学","物理","化学","生物","政治","历史","地理"},0)),IF(I2832=2,INDEX(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2832,{"单项选择","阅读理解","信息匹配","完形填空","短文填空","单句填空","短文改错","单句改错","句型转换","翻译短语","翻译句子","词汇/短语及固搭","完成句子","听力"},0)),"")), "")</f>
        <v/>
      </c>
      <c r="E2832" s="21" t="str">
        <f t="shared" si="363"/>
        <v>知识点</v>
      </c>
      <c r="F2832" s="21" t="str">
        <f t="shared" si="364"/>
        <v>恰</v>
      </c>
      <c r="G2832" s="21" t="str">
        <f>INDEX( {"body","discipline","area","topic","point"},MATCH(E2832,{"知识体","知识域","知识区","知识主题","知识点"},0))</f>
        <v>point</v>
      </c>
      <c r="H2832" s="21" t="str">
        <f>INDEX( {"super","just","sub","infras"},MATCH(F2832,{"超","恰","亚","次"},0))</f>
        <v>just</v>
      </c>
      <c r="I2832" s="21">
        <f>MATCH(E2832,{"知识体","知识域","知识区","知识主题","知识点"},0)-1</f>
        <v>4</v>
      </c>
      <c r="J2832" s="21">
        <f>MATCH(F2832,{"超","恰","亚","次"},0)-1</f>
        <v>1</v>
      </c>
      <c r="K2832" s="21" t="str">
        <f t="shared" si="365"/>
        <v>历史</v>
      </c>
      <c r="L2832" s="26" t="s">
        <v>3552</v>
      </c>
      <c r="M2832" s="23"/>
      <c r="N2832" s="23"/>
      <c r="O2832" s="24" t="str">
        <f t="shared" si="359"/>
        <v xml:space="preserve">
  - 
    name:  马丁·路德的宗教改革
    title:  马丁·路德的宗教改革
    description: 
    koLyro: point
    koLyri:  just
    son: </v>
      </c>
      <c r="P2832" s="27" t="str">
        <f t="shared" si="366"/>
        <v xml:space="preserve">
            - 
              name:  马丁·路德的宗教改革
              title:  马丁·路德的宗教改革
              description: 
              koLyro: point
              koLyri:  just
              son: </v>
      </c>
    </row>
    <row r="2833" spans="1:16" ht="15" customHeight="1">
      <c r="A2833" s="20">
        <f t="shared" si="360"/>
        <v>4</v>
      </c>
      <c r="B2833" s="21" t="str">
        <f t="shared" si="361"/>
        <v>知识主题</v>
      </c>
      <c r="C2833" s="21" t="str">
        <f t="shared" si="362"/>
        <v>3 宗教改革运动的扩展</v>
      </c>
      <c r="D2833" s="21" t="str">
        <f>IFERROR(IF(I2833=1,INDEX( {"chinese","english","math","physics","chemistry","biology","politics","history","geography"},MATCH(C2833,{"语文","英语","数学","物理","化学","生物","政治","历史","地理"},0)),IF(I2833=2,INDEX(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2833,{"单项选择","阅读理解","信息匹配","完形填空","短文填空","单句填空","短文改错","单句改错","句型转换","翻译短语","翻译句子","词汇/短语及固搭","完成句子","听力"},0)),"")), "")</f>
        <v/>
      </c>
      <c r="E2833" s="21" t="str">
        <f t="shared" si="363"/>
        <v>知识主题</v>
      </c>
      <c r="F2833" s="21" t="str">
        <f t="shared" si="364"/>
        <v>恰</v>
      </c>
      <c r="G2833" s="21" t="str">
        <f>INDEX( {"body","discipline","area","topic","point"},MATCH(E2833,{"知识体","知识域","知识区","知识主题","知识点"},0))</f>
        <v>topic</v>
      </c>
      <c r="H2833" s="21" t="str">
        <f>INDEX( {"super","just","sub","infras"},MATCH(F2833,{"超","恰","亚","次"},0))</f>
        <v>just</v>
      </c>
      <c r="I2833" s="21">
        <f>MATCH(E2833,{"知识体","知识域","知识区","知识主题","知识点"},0)-1</f>
        <v>3</v>
      </c>
      <c r="J2833" s="21">
        <f>MATCH(F2833,{"超","恰","亚","次"},0)-1</f>
        <v>1</v>
      </c>
      <c r="K2833" s="21" t="str">
        <f t="shared" si="365"/>
        <v>历史</v>
      </c>
      <c r="L2833" s="26" t="s">
        <v>3553</v>
      </c>
      <c r="M2833" s="23"/>
      <c r="N2833" s="23"/>
      <c r="O2833" s="24" t="str">
        <f t="shared" si="359"/>
        <v xml:space="preserve">
  - 
    name:  3 宗教改革运动的扩展
    title:  3 宗教改革运动的扩展
    description: 
    koLyro: topic
    koLyri:  just
    son: </v>
      </c>
      <c r="P2833" s="27" t="str">
        <f t="shared" si="366"/>
        <v xml:space="preserve">
          - 
            name:  3 宗教改革运动的扩展
            title:  3 宗教改革运动的扩展
            description: 
            koLyro: topic
            koLyri:  just
            son: </v>
      </c>
    </row>
    <row r="2834" spans="1:16" ht="15" customHeight="1">
      <c r="A2834" s="20">
        <f t="shared" si="360"/>
        <v>5</v>
      </c>
      <c r="B2834" s="21" t="str">
        <f t="shared" si="361"/>
        <v>知识点</v>
      </c>
      <c r="C2834" s="21" t="str">
        <f t="shared" si="362"/>
        <v>宗教改革运动的扩展</v>
      </c>
      <c r="D2834" s="21" t="str">
        <f>IFERROR(IF(I2834=1,INDEX( {"chinese","english","math","physics","chemistry","biology","politics","history","geography"},MATCH(C2834,{"语文","英语","数学","物理","化学","生物","政治","历史","地理"},0)),IF(I2834=2,INDEX(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2834,{"单项选择","阅读理解","信息匹配","完形填空","短文填空","单句填空","短文改错","单句改错","句型转换","翻译短语","翻译句子","词汇/短语及固搭","完成句子","听力"},0)),"")), "")</f>
        <v/>
      </c>
      <c r="E2834" s="21" t="str">
        <f t="shared" si="363"/>
        <v>知识点</v>
      </c>
      <c r="F2834" s="21" t="str">
        <f t="shared" si="364"/>
        <v>恰</v>
      </c>
      <c r="G2834" s="21" t="str">
        <f>INDEX( {"body","discipline","area","topic","point"},MATCH(E2834,{"知识体","知识域","知识区","知识主题","知识点"},0))</f>
        <v>point</v>
      </c>
      <c r="H2834" s="21" t="str">
        <f>INDEX( {"super","just","sub","infras"},MATCH(F2834,{"超","恰","亚","次"},0))</f>
        <v>just</v>
      </c>
      <c r="I2834" s="21">
        <f>MATCH(E2834,{"知识体","知识域","知识区","知识主题","知识点"},0)-1</f>
        <v>4</v>
      </c>
      <c r="J2834" s="21">
        <f>MATCH(F2834,{"超","恰","亚","次"},0)-1</f>
        <v>1</v>
      </c>
      <c r="K2834" s="21" t="str">
        <f t="shared" si="365"/>
        <v>历史</v>
      </c>
      <c r="L2834" s="26" t="s">
        <v>3554</v>
      </c>
      <c r="M2834" s="23"/>
      <c r="N2834" s="23"/>
      <c r="O2834" s="24" t="str">
        <f t="shared" si="359"/>
        <v xml:space="preserve">
  - 
    name:  宗教改革运动的扩展
    title:  宗教改革运动的扩展
    description: 
    koLyro: point
    koLyri:  just
    son: </v>
      </c>
      <c r="P2834" s="27" t="str">
        <f t="shared" si="366"/>
        <v xml:space="preserve">
            - 
              name:  宗教改革运动的扩展
              title:  宗教改革运动的扩展
              description: 
              koLyro: point
              koLyri:  just
              son: </v>
      </c>
    </row>
    <row r="2835" spans="1:16" ht="15" customHeight="1">
      <c r="A2835" s="20">
        <f t="shared" si="360"/>
        <v>3</v>
      </c>
      <c r="B2835" s="21" t="str">
        <f t="shared" si="361"/>
        <v>知识超主题</v>
      </c>
      <c r="C2835" s="21" t="str">
        <f t="shared" si="362"/>
        <v>六　默罕默德阿里改革</v>
      </c>
      <c r="D2835" s="21" t="str">
        <f>IFERROR(IF(I2835=1,INDEX( {"chinese","english","math","physics","chemistry","biology","politics","history","geography"},MATCH(C2835,{"语文","英语","数学","物理","化学","生物","政治","历史","地理"},0)),IF(I2835=2,INDEX(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2835,{"单项选择","阅读理解","信息匹配","完形填空","短文填空","单句填空","短文改错","单句改错","句型转换","翻译短语","翻译句子","词汇/短语及固搭","完成句子","听力"},0)),"")), "")</f>
        <v/>
      </c>
      <c r="E2835" s="21" t="str">
        <f t="shared" si="363"/>
        <v>知识主题</v>
      </c>
      <c r="F2835" s="21" t="str">
        <f t="shared" si="364"/>
        <v>超</v>
      </c>
      <c r="G2835" s="21" t="str">
        <f>INDEX( {"body","discipline","area","topic","point"},MATCH(E2835,{"知识体","知识域","知识区","知识主题","知识点"},0))</f>
        <v>topic</v>
      </c>
      <c r="H2835" s="21" t="str">
        <f>INDEX( {"super","just","sub","infras"},MATCH(F2835,{"超","恰","亚","次"},0))</f>
        <v>super</v>
      </c>
      <c r="I2835" s="21">
        <f>MATCH(E2835,{"知识体","知识域","知识区","知识主题","知识点"},0)-1</f>
        <v>3</v>
      </c>
      <c r="J2835" s="21">
        <f>MATCH(F2835,{"超","恰","亚","次"},0)-1</f>
        <v>0</v>
      </c>
      <c r="K2835" s="21" t="str">
        <f t="shared" si="365"/>
        <v>历史</v>
      </c>
      <c r="L2835" s="26" t="s">
        <v>5396</v>
      </c>
      <c r="M2835" s="23"/>
      <c r="N2835" s="23"/>
      <c r="O2835" s="24" t="str">
        <f t="shared" si="359"/>
        <v xml:space="preserve">
  - 
    name:  六　默罕默德阿里改革
    title:  六　默罕默德阿里改革
    description: 
    koLyro: topic
    koLyri:  super
    son: </v>
      </c>
      <c r="P2835" s="27" t="str">
        <f t="shared" si="366"/>
        <v xml:space="preserve">
        - 
          name:  六　默罕默德阿里改革
          title:  六　默罕默德阿里改革
          description: 
          koLyro: topic
          koLyri:  super
          son: </v>
      </c>
    </row>
    <row r="2836" spans="1:16" ht="15" customHeight="1">
      <c r="A2836" s="20">
        <f t="shared" si="360"/>
        <v>4</v>
      </c>
      <c r="B2836" s="21" t="str">
        <f t="shared" si="361"/>
        <v>知识主题</v>
      </c>
      <c r="C2836" s="21" t="str">
        <f t="shared" si="362"/>
        <v>1　18世纪末19世纪初的埃及</v>
      </c>
      <c r="D2836" s="21" t="str">
        <f>IFERROR(IF(I2836=1,INDEX( {"chinese","english","math","physics","chemistry","biology","politics","history","geography"},MATCH(C2836,{"语文","英语","数学","物理","化学","生物","政治","历史","地理"},0)),IF(I2836=2,INDEX(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2836,{"单项选择","阅读理解","信息匹配","完形填空","短文填空","单句填空","短文改错","单句改错","句型转换","翻译短语","翻译句子","词汇/短语及固搭","完成句子","听力"},0)),"")), "")</f>
        <v/>
      </c>
      <c r="E2836" s="21" t="str">
        <f t="shared" si="363"/>
        <v>知识主题</v>
      </c>
      <c r="F2836" s="21" t="str">
        <f t="shared" si="364"/>
        <v>恰</v>
      </c>
      <c r="G2836" s="21" t="str">
        <f>INDEX( {"body","discipline","area","topic","point"},MATCH(E2836,{"知识体","知识域","知识区","知识主题","知识点"},0))</f>
        <v>topic</v>
      </c>
      <c r="H2836" s="21" t="str">
        <f>INDEX( {"super","just","sub","infras"},MATCH(F2836,{"超","恰","亚","次"},0))</f>
        <v>just</v>
      </c>
      <c r="I2836" s="21">
        <f>MATCH(E2836,{"知识体","知识域","知识区","知识主题","知识点"},0)-1</f>
        <v>3</v>
      </c>
      <c r="J2836" s="21">
        <f>MATCH(F2836,{"超","恰","亚","次"},0)-1</f>
        <v>1</v>
      </c>
      <c r="K2836" s="21" t="str">
        <f t="shared" si="365"/>
        <v>历史</v>
      </c>
      <c r="L2836" s="26" t="s">
        <v>3555</v>
      </c>
      <c r="M2836" s="23"/>
      <c r="N2836" s="23"/>
      <c r="O2836" s="24" t="str">
        <f t="shared" si="359"/>
        <v xml:space="preserve">
  - 
    name:  1　18世纪末19世纪初的埃及
    title:  1　18世纪末19世纪初的埃及
    description: 
    koLyro: topic
    koLyri:  just
    son: </v>
      </c>
      <c r="P2836" s="27" t="str">
        <f t="shared" si="366"/>
        <v xml:space="preserve">
          - 
            name:  1　18世纪末19世纪初的埃及
            title:  1　18世纪末19世纪初的埃及
            description: 
            koLyro: topic
            koLyri:  just
            son: </v>
      </c>
    </row>
    <row r="2837" spans="1:16" ht="15" customHeight="1">
      <c r="A2837" s="20">
        <f t="shared" si="360"/>
        <v>5</v>
      </c>
      <c r="B2837" s="21" t="str">
        <f t="shared" si="361"/>
        <v>知识点</v>
      </c>
      <c r="C2837" s="21" t="str">
        <f t="shared" si="362"/>
        <v>默罕默德阿里改革的背景</v>
      </c>
      <c r="D2837" s="21" t="str">
        <f>IFERROR(IF(I2837=1,INDEX( {"chinese","english","math","physics","chemistry","biology","politics","history","geography"},MATCH(C2837,{"语文","英语","数学","物理","化学","生物","政治","历史","地理"},0)),IF(I2837=2,INDEX(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2837,{"单项选择","阅读理解","信息匹配","完形填空","短文填空","单句填空","短文改错","单句改错","句型转换","翻译短语","翻译句子","词汇/短语及固搭","完成句子","听力"},0)),"")), "")</f>
        <v/>
      </c>
      <c r="E2837" s="21" t="str">
        <f t="shared" si="363"/>
        <v>知识点</v>
      </c>
      <c r="F2837" s="21" t="str">
        <f t="shared" si="364"/>
        <v>恰</v>
      </c>
      <c r="G2837" s="21" t="str">
        <f>INDEX( {"body","discipline","area","topic","point"},MATCH(E2837,{"知识体","知识域","知识区","知识主题","知识点"},0))</f>
        <v>point</v>
      </c>
      <c r="H2837" s="21" t="str">
        <f>INDEX( {"super","just","sub","infras"},MATCH(F2837,{"超","恰","亚","次"},0))</f>
        <v>just</v>
      </c>
      <c r="I2837" s="21">
        <f>MATCH(E2837,{"知识体","知识域","知识区","知识主题","知识点"},0)-1</f>
        <v>4</v>
      </c>
      <c r="J2837" s="21">
        <f>MATCH(F2837,{"超","恰","亚","次"},0)-1</f>
        <v>1</v>
      </c>
      <c r="K2837" s="21" t="str">
        <f t="shared" si="365"/>
        <v>历史</v>
      </c>
      <c r="L2837" s="26" t="s">
        <v>3556</v>
      </c>
      <c r="M2837" s="23"/>
      <c r="N2837" s="23"/>
      <c r="O2837" s="24" t="str">
        <f t="shared" si="359"/>
        <v xml:space="preserve">
  - 
    name:  默罕默德阿里改革的背景
    title:  默罕默德阿里改革的背景
    description: 
    koLyro: point
    koLyri:  just
    son: </v>
      </c>
      <c r="P2837" s="27" t="str">
        <f t="shared" si="366"/>
        <v xml:space="preserve">
            - 
              name:  默罕默德阿里改革的背景
              title:  默罕默德阿里改革的背景
              description: 
              koLyro: point
              koLyri:  just
              son: </v>
      </c>
    </row>
    <row r="2838" spans="1:16" ht="15" customHeight="1">
      <c r="A2838" s="20">
        <f t="shared" si="360"/>
        <v>4</v>
      </c>
      <c r="B2838" s="21" t="str">
        <f t="shared" si="361"/>
        <v>知识主题</v>
      </c>
      <c r="C2838" s="21" t="str">
        <f t="shared" si="362"/>
        <v>2　默罕默德阿里改革的主要内容</v>
      </c>
      <c r="D2838" s="21" t="str">
        <f>IFERROR(IF(I2838=1,INDEX( {"chinese","english","math","physics","chemistry","biology","politics","history","geography"},MATCH(C2838,{"语文","英语","数学","物理","化学","生物","政治","历史","地理"},0)),IF(I2838=2,INDEX(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2838,{"单项选择","阅读理解","信息匹配","完形填空","短文填空","单句填空","短文改错","单句改错","句型转换","翻译短语","翻译句子","词汇/短语及固搭","完成句子","听力"},0)),"")), "")</f>
        <v/>
      </c>
      <c r="E2838" s="21" t="str">
        <f t="shared" si="363"/>
        <v>知识主题</v>
      </c>
      <c r="F2838" s="21" t="str">
        <f t="shared" si="364"/>
        <v>恰</v>
      </c>
      <c r="G2838" s="21" t="str">
        <f>INDEX( {"body","discipline","area","topic","point"},MATCH(E2838,{"知识体","知识域","知识区","知识主题","知识点"},0))</f>
        <v>topic</v>
      </c>
      <c r="H2838" s="21" t="str">
        <f>INDEX( {"super","just","sub","infras"},MATCH(F2838,{"超","恰","亚","次"},0))</f>
        <v>just</v>
      </c>
      <c r="I2838" s="21">
        <f>MATCH(E2838,{"知识体","知识域","知识区","知识主题","知识点"},0)-1</f>
        <v>3</v>
      </c>
      <c r="J2838" s="21">
        <f>MATCH(F2838,{"超","恰","亚","次"},0)-1</f>
        <v>1</v>
      </c>
      <c r="K2838" s="21" t="str">
        <f t="shared" si="365"/>
        <v>历史</v>
      </c>
      <c r="L2838" s="26" t="s">
        <v>3557</v>
      </c>
      <c r="M2838" s="23"/>
      <c r="N2838" s="23"/>
      <c r="O2838" s="24" t="str">
        <f t="shared" si="359"/>
        <v xml:space="preserve">
  - 
    name:  2　默罕默德阿里改革的主要内容
    title:  2　默罕默德阿里改革的主要内容
    description: 
    koLyro: topic
    koLyri:  just
    son: </v>
      </c>
      <c r="P2838" s="27" t="str">
        <f t="shared" si="366"/>
        <v xml:space="preserve">
          - 
            name:  2　默罕默德阿里改革的主要内容
            title:  2　默罕默德阿里改革的主要内容
            description: 
            koLyro: topic
            koLyri:  just
            son: </v>
      </c>
    </row>
    <row r="2839" spans="1:16" ht="15" customHeight="1">
      <c r="A2839" s="20">
        <f t="shared" si="360"/>
        <v>5</v>
      </c>
      <c r="B2839" s="21" t="str">
        <f t="shared" si="361"/>
        <v>知识点</v>
      </c>
      <c r="C2839" s="21" t="str">
        <f t="shared" si="362"/>
        <v>默罕默德阿里改革的主要内容</v>
      </c>
      <c r="D2839" s="21" t="str">
        <f>IFERROR(IF(I2839=1,INDEX( {"chinese","english","math","physics","chemistry","biology","politics","history","geography"},MATCH(C2839,{"语文","英语","数学","物理","化学","生物","政治","历史","地理"},0)),IF(I2839=2,INDEX(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2839,{"单项选择","阅读理解","信息匹配","完形填空","短文填空","单句填空","短文改错","单句改错","句型转换","翻译短语","翻译句子","词汇/短语及固搭","完成句子","听力"},0)),"")), "")</f>
        <v/>
      </c>
      <c r="E2839" s="21" t="str">
        <f t="shared" si="363"/>
        <v>知识点</v>
      </c>
      <c r="F2839" s="21" t="str">
        <f t="shared" si="364"/>
        <v>恰</v>
      </c>
      <c r="G2839" s="21" t="str">
        <f>INDEX( {"body","discipline","area","topic","point"},MATCH(E2839,{"知识体","知识域","知识区","知识主题","知识点"},0))</f>
        <v>point</v>
      </c>
      <c r="H2839" s="21" t="str">
        <f>INDEX( {"super","just","sub","infras"},MATCH(F2839,{"超","恰","亚","次"},0))</f>
        <v>just</v>
      </c>
      <c r="I2839" s="21">
        <f>MATCH(E2839,{"知识体","知识域","知识区","知识主题","知识点"},0)-1</f>
        <v>4</v>
      </c>
      <c r="J2839" s="21">
        <f>MATCH(F2839,{"超","恰","亚","次"},0)-1</f>
        <v>1</v>
      </c>
      <c r="K2839" s="21" t="str">
        <f t="shared" si="365"/>
        <v>历史</v>
      </c>
      <c r="L2839" s="26" t="s">
        <v>3558</v>
      </c>
      <c r="M2839" s="23"/>
      <c r="N2839" s="23"/>
      <c r="O2839" s="24" t="str">
        <f t="shared" si="359"/>
        <v xml:space="preserve">
  - 
    name:  默罕默德阿里改革的主要内容
    title:  默罕默德阿里改革的主要内容
    description: 
    koLyro: point
    koLyri:  just
    son: </v>
      </c>
      <c r="P2839" s="27" t="str">
        <f t="shared" si="366"/>
        <v xml:space="preserve">
            - 
              name:  默罕默德阿里改革的主要内容
              title:  默罕默德阿里改革的主要内容
              description: 
              koLyro: point
              koLyri:  just
              son: </v>
      </c>
    </row>
    <row r="2840" spans="1:16" ht="15" customHeight="1">
      <c r="A2840" s="20">
        <f t="shared" si="360"/>
        <v>4</v>
      </c>
      <c r="B2840" s="21" t="str">
        <f t="shared" si="361"/>
        <v>知识主题</v>
      </c>
      <c r="C2840" s="21" t="str">
        <f t="shared" si="362"/>
        <v>3　改革的后果</v>
      </c>
      <c r="D2840" s="21" t="str">
        <f>IFERROR(IF(I2840=1,INDEX( {"chinese","english","math","physics","chemistry","biology","politics","history","geography"},MATCH(C2840,{"语文","英语","数学","物理","化学","生物","政治","历史","地理"},0)),IF(I2840=2,INDEX(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2840,{"单项选择","阅读理解","信息匹配","完形填空","短文填空","单句填空","短文改错","单句改错","句型转换","翻译短语","翻译句子","词汇/短语及固搭","完成句子","听力"},0)),"")), "")</f>
        <v/>
      </c>
      <c r="E2840" s="21" t="str">
        <f t="shared" si="363"/>
        <v>知识主题</v>
      </c>
      <c r="F2840" s="21" t="str">
        <f t="shared" si="364"/>
        <v>恰</v>
      </c>
      <c r="G2840" s="21" t="str">
        <f>INDEX( {"body","discipline","area","topic","point"},MATCH(E2840,{"知识体","知识域","知识区","知识主题","知识点"},0))</f>
        <v>topic</v>
      </c>
      <c r="H2840" s="21" t="str">
        <f>INDEX( {"super","just","sub","infras"},MATCH(F2840,{"超","恰","亚","次"},0))</f>
        <v>just</v>
      </c>
      <c r="I2840" s="21">
        <f>MATCH(E2840,{"知识体","知识域","知识区","知识主题","知识点"},0)-1</f>
        <v>3</v>
      </c>
      <c r="J2840" s="21">
        <f>MATCH(F2840,{"超","恰","亚","次"},0)-1</f>
        <v>1</v>
      </c>
      <c r="K2840" s="21" t="str">
        <f t="shared" si="365"/>
        <v>历史</v>
      </c>
      <c r="L2840" s="26" t="s">
        <v>3559</v>
      </c>
      <c r="M2840" s="23"/>
      <c r="N2840" s="23"/>
      <c r="O2840" s="24" t="str">
        <f t="shared" si="359"/>
        <v xml:space="preserve">
  - 
    name:  3　改革的后果
    title:  3　改革的后果
    description: 
    koLyro: topic
    koLyri:  just
    son: </v>
      </c>
      <c r="P2840" s="27" t="str">
        <f t="shared" si="366"/>
        <v xml:space="preserve">
          - 
            name:  3　改革的后果
            title:  3　改革的后果
            description: 
            koLyro: topic
            koLyri:  just
            son: </v>
      </c>
    </row>
    <row r="2841" spans="1:16" ht="15" customHeight="1">
      <c r="A2841" s="20">
        <f t="shared" si="360"/>
        <v>5</v>
      </c>
      <c r="B2841" s="21" t="str">
        <f t="shared" si="361"/>
        <v>知识点</v>
      </c>
      <c r="C2841" s="21" t="str">
        <f t="shared" si="362"/>
        <v>默罕默德阿里改革的结果</v>
      </c>
      <c r="D2841" s="21" t="str">
        <f>IFERROR(IF(I2841=1,INDEX( {"chinese","english","math","physics","chemistry","biology","politics","history","geography"},MATCH(C2841,{"语文","英语","数学","物理","化学","生物","政治","历史","地理"},0)),IF(I2841=2,INDEX(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2841,{"单项选择","阅读理解","信息匹配","完形填空","短文填空","单句填空","短文改错","单句改错","句型转换","翻译短语","翻译句子","词汇/短语及固搭","完成句子","听力"},0)),"")), "")</f>
        <v/>
      </c>
      <c r="E2841" s="21" t="str">
        <f t="shared" si="363"/>
        <v>知识点</v>
      </c>
      <c r="F2841" s="21" t="str">
        <f t="shared" si="364"/>
        <v>恰</v>
      </c>
      <c r="G2841" s="21" t="str">
        <f>INDEX( {"body","discipline","area","topic","point"},MATCH(E2841,{"知识体","知识域","知识区","知识主题","知识点"},0))</f>
        <v>point</v>
      </c>
      <c r="H2841" s="21" t="str">
        <f>INDEX( {"super","just","sub","infras"},MATCH(F2841,{"超","恰","亚","次"},0))</f>
        <v>just</v>
      </c>
      <c r="I2841" s="21">
        <f>MATCH(E2841,{"知识体","知识域","知识区","知识主题","知识点"},0)-1</f>
        <v>4</v>
      </c>
      <c r="J2841" s="21">
        <f>MATCH(F2841,{"超","恰","亚","次"},0)-1</f>
        <v>1</v>
      </c>
      <c r="K2841" s="21" t="str">
        <f t="shared" si="365"/>
        <v>历史</v>
      </c>
      <c r="L2841" s="26" t="s">
        <v>3560</v>
      </c>
      <c r="M2841" s="23"/>
      <c r="N2841" s="23"/>
      <c r="O2841" s="24" t="str">
        <f t="shared" si="359"/>
        <v xml:space="preserve">
  - 
    name:  默罕默德阿里改革的结果
    title:  默罕默德阿里改革的结果
    description: 
    koLyro: point
    koLyri:  just
    son: </v>
      </c>
      <c r="P2841" s="27" t="str">
        <f t="shared" si="366"/>
        <v xml:space="preserve">
            - 
              name:  默罕默德阿里改革的结果
              title:  默罕默德阿里改革的结果
              description: 
              koLyro: point
              koLyri:  just
              son: </v>
      </c>
    </row>
    <row r="2842" spans="1:16" ht="15" customHeight="1">
      <c r="A2842" s="20">
        <f t="shared" si="360"/>
        <v>3</v>
      </c>
      <c r="B2842" s="21" t="str">
        <f t="shared" si="361"/>
        <v>知识超主题</v>
      </c>
      <c r="C2842" s="21" t="str">
        <f t="shared" si="362"/>
        <v>七　1861年俄国农奴制改革</v>
      </c>
      <c r="D2842" s="21" t="str">
        <f>IFERROR(IF(I2842=1,INDEX( {"chinese","english","math","physics","chemistry","biology","politics","history","geography"},MATCH(C2842,{"语文","英语","数学","物理","化学","生物","政治","历史","地理"},0)),IF(I2842=2,INDEX(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2842,{"单项选择","阅读理解","信息匹配","完形填空","短文填空","单句填空","短文改错","单句改错","句型转换","翻译短语","翻译句子","词汇/短语及固搭","完成句子","听力"},0)),"")), "")</f>
        <v/>
      </c>
      <c r="E2842" s="21" t="str">
        <f t="shared" si="363"/>
        <v>知识主题</v>
      </c>
      <c r="F2842" s="21" t="str">
        <f t="shared" si="364"/>
        <v>超</v>
      </c>
      <c r="G2842" s="21" t="str">
        <f>INDEX( {"body","discipline","area","topic","point"},MATCH(E2842,{"知识体","知识域","知识区","知识主题","知识点"},0))</f>
        <v>topic</v>
      </c>
      <c r="H2842" s="21" t="str">
        <f>INDEX( {"super","just","sub","infras"},MATCH(F2842,{"超","恰","亚","次"},0))</f>
        <v>super</v>
      </c>
      <c r="I2842" s="21">
        <f>MATCH(E2842,{"知识体","知识域","知识区","知识主题","知识点"},0)-1</f>
        <v>3</v>
      </c>
      <c r="J2842" s="21">
        <f>MATCH(F2842,{"超","恰","亚","次"},0)-1</f>
        <v>0</v>
      </c>
      <c r="K2842" s="21" t="str">
        <f t="shared" si="365"/>
        <v>历史</v>
      </c>
      <c r="L2842" s="26" t="s">
        <v>5397</v>
      </c>
      <c r="M2842" s="23"/>
      <c r="N2842" s="23"/>
      <c r="O2842" s="24" t="str">
        <f t="shared" si="359"/>
        <v xml:space="preserve">
  - 
    name:  七　1861年俄国农奴制改革
    title:  七　1861年俄国农奴制改革
    description: 
    koLyro: topic
    koLyri:  super
    son: </v>
      </c>
      <c r="P2842" s="27" t="str">
        <f t="shared" si="366"/>
        <v xml:space="preserve">
        - 
          name:  七　1861年俄国农奴制改革
          title:  七　1861年俄国农奴制改革
          description: 
          koLyro: topic
          koLyri:  super
          son: </v>
      </c>
    </row>
    <row r="2843" spans="1:16" ht="15" customHeight="1">
      <c r="A2843" s="20">
        <f t="shared" si="360"/>
        <v>4</v>
      </c>
      <c r="B2843" s="21" t="str">
        <f t="shared" si="361"/>
        <v>知识主题</v>
      </c>
      <c r="C2843" s="21" t="str">
        <f t="shared" si="362"/>
        <v>1　19世纪中叶的俄国</v>
      </c>
      <c r="D2843" s="21" t="str">
        <f>IFERROR(IF(I2843=1,INDEX( {"chinese","english","math","physics","chemistry","biology","politics","history","geography"},MATCH(C2843,{"语文","英语","数学","物理","化学","生物","政治","历史","地理"},0)),IF(I2843=2,INDEX(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2843,{"单项选择","阅读理解","信息匹配","完形填空","短文填空","单句填空","短文改错","单句改错","句型转换","翻译短语","翻译句子","词汇/短语及固搭","完成句子","听力"},0)),"")), "")</f>
        <v/>
      </c>
      <c r="E2843" s="21" t="str">
        <f t="shared" si="363"/>
        <v>知识主题</v>
      </c>
      <c r="F2843" s="21" t="str">
        <f t="shared" si="364"/>
        <v>恰</v>
      </c>
      <c r="G2843" s="21" t="str">
        <f>INDEX( {"body","discipline","area","topic","point"},MATCH(E2843,{"知识体","知识域","知识区","知识主题","知识点"},0))</f>
        <v>topic</v>
      </c>
      <c r="H2843" s="21" t="str">
        <f>INDEX( {"super","just","sub","infras"},MATCH(F2843,{"超","恰","亚","次"},0))</f>
        <v>just</v>
      </c>
      <c r="I2843" s="21">
        <f>MATCH(E2843,{"知识体","知识域","知识区","知识主题","知识点"},0)-1</f>
        <v>3</v>
      </c>
      <c r="J2843" s="21">
        <f>MATCH(F2843,{"超","恰","亚","次"},0)-1</f>
        <v>1</v>
      </c>
      <c r="K2843" s="21" t="str">
        <f t="shared" si="365"/>
        <v>历史</v>
      </c>
      <c r="L2843" s="26" t="s">
        <v>3561</v>
      </c>
      <c r="M2843" s="23"/>
      <c r="N2843" s="23"/>
      <c r="O2843" s="24" t="str">
        <f t="shared" si="359"/>
        <v xml:space="preserve">
  - 
    name:  1　19世纪中叶的俄国
    title:  1　19世纪中叶的俄国
    description: 
    koLyro: topic
    koLyri:  just
    son: </v>
      </c>
      <c r="P2843" s="27" t="str">
        <f t="shared" si="366"/>
        <v xml:space="preserve">
          - 
            name:  1　19世纪中叶的俄国
            title:  1　19世纪中叶的俄国
            description: 
            koLyro: topic
            koLyri:  just
            son: </v>
      </c>
    </row>
    <row r="2844" spans="1:16" ht="15" customHeight="1">
      <c r="A2844" s="20">
        <f t="shared" si="360"/>
        <v>5</v>
      </c>
      <c r="B2844" s="21" t="str">
        <f t="shared" si="361"/>
        <v>知识点</v>
      </c>
      <c r="C2844" s="21" t="str">
        <f t="shared" si="362"/>
        <v>农奴制改革的背景</v>
      </c>
      <c r="D2844" s="21" t="str">
        <f>IFERROR(IF(I2844=1,INDEX( {"chinese","english","math","physics","chemistry","biology","politics","history","geography"},MATCH(C2844,{"语文","英语","数学","物理","化学","生物","政治","历史","地理"},0)),IF(I2844=2,INDEX(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2844,{"单项选择","阅读理解","信息匹配","完形填空","短文填空","单句填空","短文改错","单句改错","句型转换","翻译短语","翻译句子","词汇/短语及固搭","完成句子","听力"},0)),"")), "")</f>
        <v/>
      </c>
      <c r="E2844" s="21" t="str">
        <f t="shared" si="363"/>
        <v>知识点</v>
      </c>
      <c r="F2844" s="21" t="str">
        <f t="shared" si="364"/>
        <v>恰</v>
      </c>
      <c r="G2844" s="21" t="str">
        <f>INDEX( {"body","discipline","area","topic","point"},MATCH(E2844,{"知识体","知识域","知识区","知识主题","知识点"},0))</f>
        <v>point</v>
      </c>
      <c r="H2844" s="21" t="str">
        <f>INDEX( {"super","just","sub","infras"},MATCH(F2844,{"超","恰","亚","次"},0))</f>
        <v>just</v>
      </c>
      <c r="I2844" s="21">
        <f>MATCH(E2844,{"知识体","知识域","知识区","知识主题","知识点"},0)-1</f>
        <v>4</v>
      </c>
      <c r="J2844" s="21">
        <f>MATCH(F2844,{"超","恰","亚","次"},0)-1</f>
        <v>1</v>
      </c>
      <c r="K2844" s="21" t="str">
        <f t="shared" si="365"/>
        <v>历史</v>
      </c>
      <c r="L2844" s="26" t="s">
        <v>3562</v>
      </c>
      <c r="M2844" s="23"/>
      <c r="N2844" s="23"/>
      <c r="O2844" s="24" t="str">
        <f t="shared" si="359"/>
        <v xml:space="preserve">
  - 
    name:  农奴制改革的背景
    title:  农奴制改革的背景
    description: 
    koLyro: point
    koLyri:  just
    son: </v>
      </c>
      <c r="P2844" s="27" t="str">
        <f t="shared" si="366"/>
        <v xml:space="preserve">
            - 
              name:  农奴制改革的背景
              title:  农奴制改革的背景
              description: 
              koLyro: point
              koLyri:  just
              son: </v>
      </c>
    </row>
    <row r="2845" spans="1:16" ht="15" customHeight="1">
      <c r="A2845" s="20">
        <f t="shared" si="360"/>
        <v>4</v>
      </c>
      <c r="B2845" s="21" t="str">
        <f t="shared" si="361"/>
        <v>知识主题</v>
      </c>
      <c r="C2845" s="21" t="str">
        <f t="shared" si="362"/>
        <v>2　农奴制改革的主要内容</v>
      </c>
      <c r="D2845" s="21" t="str">
        <f>IFERROR(IF(I2845=1,INDEX( {"chinese","english","math","physics","chemistry","biology","politics","history","geography"},MATCH(C2845,{"语文","英语","数学","物理","化学","生物","政治","历史","地理"},0)),IF(I2845=2,INDEX(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2845,{"单项选择","阅读理解","信息匹配","完形填空","短文填空","单句填空","短文改错","单句改错","句型转换","翻译短语","翻译句子","词汇/短语及固搭","完成句子","听力"},0)),"")), "")</f>
        <v/>
      </c>
      <c r="E2845" s="21" t="str">
        <f t="shared" si="363"/>
        <v>知识主题</v>
      </c>
      <c r="F2845" s="21" t="str">
        <f t="shared" si="364"/>
        <v>恰</v>
      </c>
      <c r="G2845" s="21" t="str">
        <f>INDEX( {"body","discipline","area","topic","point"},MATCH(E2845,{"知识体","知识域","知识区","知识主题","知识点"},0))</f>
        <v>topic</v>
      </c>
      <c r="H2845" s="21" t="str">
        <f>INDEX( {"super","just","sub","infras"},MATCH(F2845,{"超","恰","亚","次"},0))</f>
        <v>just</v>
      </c>
      <c r="I2845" s="21">
        <f>MATCH(E2845,{"知识体","知识域","知识区","知识主题","知识点"},0)-1</f>
        <v>3</v>
      </c>
      <c r="J2845" s="21">
        <f>MATCH(F2845,{"超","恰","亚","次"},0)-1</f>
        <v>1</v>
      </c>
      <c r="K2845" s="21" t="str">
        <f t="shared" si="365"/>
        <v>历史</v>
      </c>
      <c r="L2845" s="26" t="s">
        <v>3563</v>
      </c>
      <c r="M2845" s="23"/>
      <c r="N2845" s="23"/>
      <c r="O2845" s="24" t="str">
        <f t="shared" si="359"/>
        <v xml:space="preserve">
  - 
    name:  2　农奴制改革的主要内容
    title:  2　农奴制改革的主要内容
    description: 
    koLyro: topic
    koLyri:  just
    son: </v>
      </c>
      <c r="P2845" s="27" t="str">
        <f t="shared" si="366"/>
        <v xml:space="preserve">
          - 
            name:  2　农奴制改革的主要内容
            title:  2　农奴制改革的主要内容
            description: 
            koLyro: topic
            koLyri:  just
            son: </v>
      </c>
    </row>
    <row r="2846" spans="1:16" ht="15" customHeight="1">
      <c r="A2846" s="20">
        <f t="shared" si="360"/>
        <v>5</v>
      </c>
      <c r="B2846" s="21" t="str">
        <f t="shared" si="361"/>
        <v>知识点</v>
      </c>
      <c r="C2846" s="21" t="str">
        <f t="shared" si="362"/>
        <v>农奴制改革的主要内容</v>
      </c>
      <c r="D2846" s="21" t="str">
        <f>IFERROR(IF(I2846=1,INDEX( {"chinese","english","math","physics","chemistry","biology","politics","history","geography"},MATCH(C2846,{"语文","英语","数学","物理","化学","生物","政治","历史","地理"},0)),IF(I2846=2,INDEX(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2846,{"单项选择","阅读理解","信息匹配","完形填空","短文填空","单句填空","短文改错","单句改错","句型转换","翻译短语","翻译句子","词汇/短语及固搭","完成句子","听力"},0)),"")), "")</f>
        <v/>
      </c>
      <c r="E2846" s="21" t="str">
        <f t="shared" si="363"/>
        <v>知识点</v>
      </c>
      <c r="F2846" s="21" t="str">
        <f t="shared" si="364"/>
        <v>恰</v>
      </c>
      <c r="G2846" s="21" t="str">
        <f>INDEX( {"body","discipline","area","topic","point"},MATCH(E2846,{"知识体","知识域","知识区","知识主题","知识点"},0))</f>
        <v>point</v>
      </c>
      <c r="H2846" s="21" t="str">
        <f>INDEX( {"super","just","sub","infras"},MATCH(F2846,{"超","恰","亚","次"},0))</f>
        <v>just</v>
      </c>
      <c r="I2846" s="21">
        <f>MATCH(E2846,{"知识体","知识域","知识区","知识主题","知识点"},0)-1</f>
        <v>4</v>
      </c>
      <c r="J2846" s="21">
        <f>MATCH(F2846,{"超","恰","亚","次"},0)-1</f>
        <v>1</v>
      </c>
      <c r="K2846" s="21" t="str">
        <f t="shared" si="365"/>
        <v>历史</v>
      </c>
      <c r="L2846" s="26" t="s">
        <v>3564</v>
      </c>
      <c r="M2846" s="23"/>
      <c r="N2846" s="23"/>
      <c r="O2846" s="24" t="str">
        <f t="shared" si="359"/>
        <v xml:space="preserve">
  - 
    name:  农奴制改革的主要内容
    title:  农奴制改革的主要内容
    description: 
    koLyro: point
    koLyri:  just
    son: </v>
      </c>
      <c r="P2846" s="27" t="str">
        <f t="shared" si="366"/>
        <v xml:space="preserve">
            - 
              name:  农奴制改革的主要内容
              title:  农奴制改革的主要内容
              description: 
              koLyro: point
              koLyri:  just
              son: </v>
      </c>
    </row>
    <row r="2847" spans="1:16" ht="15" customHeight="1">
      <c r="A2847" s="20">
        <f t="shared" si="360"/>
        <v>4</v>
      </c>
      <c r="B2847" s="21" t="str">
        <f t="shared" si="361"/>
        <v>知识主题</v>
      </c>
      <c r="C2847" s="21" t="str">
        <f t="shared" si="362"/>
        <v>3　农奴制改革与俄国的近代化</v>
      </c>
      <c r="D2847" s="21" t="str">
        <f>IFERROR(IF(I2847=1,INDEX( {"chinese","english","math","physics","chemistry","biology","politics","history","geography"},MATCH(C2847,{"语文","英语","数学","物理","化学","生物","政治","历史","地理"},0)),IF(I2847=2,INDEX(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2847,{"单项选择","阅读理解","信息匹配","完形填空","短文填空","单句填空","短文改错","单句改错","句型转换","翻译短语","翻译句子","词汇/短语及固搭","完成句子","听力"},0)),"")), "")</f>
        <v/>
      </c>
      <c r="E2847" s="21" t="str">
        <f t="shared" si="363"/>
        <v>知识主题</v>
      </c>
      <c r="F2847" s="21" t="str">
        <f t="shared" si="364"/>
        <v>恰</v>
      </c>
      <c r="G2847" s="21" t="str">
        <f>INDEX( {"body","discipline","area","topic","point"},MATCH(E2847,{"知识体","知识域","知识区","知识主题","知识点"},0))</f>
        <v>topic</v>
      </c>
      <c r="H2847" s="21" t="str">
        <f>INDEX( {"super","just","sub","infras"},MATCH(F2847,{"超","恰","亚","次"},0))</f>
        <v>just</v>
      </c>
      <c r="I2847" s="21">
        <f>MATCH(E2847,{"知识体","知识域","知识区","知识主题","知识点"},0)-1</f>
        <v>3</v>
      </c>
      <c r="J2847" s="21">
        <f>MATCH(F2847,{"超","恰","亚","次"},0)-1</f>
        <v>1</v>
      </c>
      <c r="K2847" s="21" t="str">
        <f t="shared" si="365"/>
        <v>历史</v>
      </c>
      <c r="L2847" s="26" t="s">
        <v>3565</v>
      </c>
      <c r="M2847" s="23"/>
      <c r="N2847" s="23"/>
      <c r="O2847" s="24" t="str">
        <f t="shared" si="359"/>
        <v xml:space="preserve">
  - 
    name:  3　农奴制改革与俄国的近代化
    title:  3　农奴制改革与俄国的近代化
    description: 
    koLyro: topic
    koLyri:  just
    son: </v>
      </c>
      <c r="P2847" s="27" t="str">
        <f t="shared" si="366"/>
        <v xml:space="preserve">
          - 
            name:  3　农奴制改革与俄国的近代化
            title:  3　农奴制改革与俄国的近代化
            description: 
            koLyro: topic
            koLyri:  just
            son: </v>
      </c>
    </row>
    <row r="2848" spans="1:16" ht="15" customHeight="1">
      <c r="A2848" s="20">
        <f t="shared" si="360"/>
        <v>5</v>
      </c>
      <c r="B2848" s="21" t="str">
        <f t="shared" si="361"/>
        <v>知识点</v>
      </c>
      <c r="C2848" s="21" t="str">
        <f t="shared" si="362"/>
        <v>农奴制改革的影响</v>
      </c>
      <c r="D2848" s="21" t="str">
        <f>IFERROR(IF(I2848=1,INDEX( {"chinese","english","math","physics","chemistry","biology","politics","history","geography"},MATCH(C2848,{"语文","英语","数学","物理","化学","生物","政治","历史","地理"},0)),IF(I2848=2,INDEX(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2848,{"单项选择","阅读理解","信息匹配","完形填空","短文填空","单句填空","短文改错","单句改错","句型转换","翻译短语","翻译句子","词汇/短语及固搭","完成句子","听力"},0)),"")), "")</f>
        <v/>
      </c>
      <c r="E2848" s="21" t="str">
        <f t="shared" si="363"/>
        <v>知识点</v>
      </c>
      <c r="F2848" s="21" t="str">
        <f t="shared" si="364"/>
        <v>恰</v>
      </c>
      <c r="G2848" s="21" t="str">
        <f>INDEX( {"body","discipline","area","topic","point"},MATCH(E2848,{"知识体","知识域","知识区","知识主题","知识点"},0))</f>
        <v>point</v>
      </c>
      <c r="H2848" s="21" t="str">
        <f>INDEX( {"super","just","sub","infras"},MATCH(F2848,{"超","恰","亚","次"},0))</f>
        <v>just</v>
      </c>
      <c r="I2848" s="21">
        <f>MATCH(E2848,{"知识体","知识域","知识区","知识主题","知识点"},0)-1</f>
        <v>4</v>
      </c>
      <c r="J2848" s="21">
        <f>MATCH(F2848,{"超","恰","亚","次"},0)-1</f>
        <v>1</v>
      </c>
      <c r="K2848" s="21" t="str">
        <f t="shared" si="365"/>
        <v>历史</v>
      </c>
      <c r="L2848" s="26" t="s">
        <v>3566</v>
      </c>
      <c r="M2848" s="23"/>
      <c r="N2848" s="23"/>
      <c r="O2848" s="24" t="str">
        <f t="shared" ref="O2848:O2911" si="367">SUBSTITUTE(SUBSTITUTE(SUBSTITUTE(SUBSTITUTE($O$1,"NAME",IF(D2848="",C2848,D2848)),"TITLE",C2848),"KO_LYRO",G2848),"KO_LYRI",H2848)</f>
        <v xml:space="preserve">
  - 
    name:  农奴制改革的影响
    title:  农奴制改革的影响
    description: 
    koLyro: point
    koLyri:  just
    son: </v>
      </c>
      <c r="P2848" s="27" t="str">
        <f t="shared" si="366"/>
        <v xml:space="preserve">
            - 
              name:  农奴制改革的影响
              title:  农奴制改革的影响
              description: 
              koLyro: point
              koLyri:  just
              son: </v>
      </c>
    </row>
    <row r="2849" spans="1:16" ht="15" customHeight="1">
      <c r="A2849" s="20">
        <f t="shared" si="360"/>
        <v>3</v>
      </c>
      <c r="B2849" s="21" t="str">
        <f t="shared" si="361"/>
        <v>知识超主题</v>
      </c>
      <c r="C2849" s="21" t="str">
        <f t="shared" si="362"/>
        <v>八　日本明治维新</v>
      </c>
      <c r="D2849" s="21" t="str">
        <f>IFERROR(IF(I2849=1,INDEX( {"chinese","english","math","physics","chemistry","biology","politics","history","geography"},MATCH(C2849,{"语文","英语","数学","物理","化学","生物","政治","历史","地理"},0)),IF(I2849=2,INDEX(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2849,{"单项选择","阅读理解","信息匹配","完形填空","短文填空","单句填空","短文改错","单句改错","句型转换","翻译短语","翻译句子","词汇/短语及固搭","完成句子","听力"},0)),"")), "")</f>
        <v/>
      </c>
      <c r="E2849" s="21" t="str">
        <f t="shared" si="363"/>
        <v>知识主题</v>
      </c>
      <c r="F2849" s="21" t="str">
        <f t="shared" si="364"/>
        <v>超</v>
      </c>
      <c r="G2849" s="21" t="str">
        <f>INDEX( {"body","discipline","area","topic","point"},MATCH(E2849,{"知识体","知识域","知识区","知识主题","知识点"},0))</f>
        <v>topic</v>
      </c>
      <c r="H2849" s="21" t="str">
        <f>INDEX( {"super","just","sub","infras"},MATCH(F2849,{"超","恰","亚","次"},0))</f>
        <v>super</v>
      </c>
      <c r="I2849" s="21">
        <f>MATCH(E2849,{"知识体","知识域","知识区","知识主题","知识点"},0)-1</f>
        <v>3</v>
      </c>
      <c r="J2849" s="21">
        <f>MATCH(F2849,{"超","恰","亚","次"},0)-1</f>
        <v>0</v>
      </c>
      <c r="K2849" s="21" t="str">
        <f t="shared" si="365"/>
        <v>历史</v>
      </c>
      <c r="L2849" s="26" t="s">
        <v>5398</v>
      </c>
      <c r="M2849" s="23"/>
      <c r="N2849" s="23"/>
      <c r="O2849" s="24" t="str">
        <f t="shared" si="367"/>
        <v xml:space="preserve">
  - 
    name:  八　日本明治维新
    title:  八　日本明治维新
    description: 
    koLyro: topic
    koLyri:  super
    son: </v>
      </c>
      <c r="P2849" s="27" t="str">
        <f t="shared" si="366"/>
        <v xml:space="preserve">
        - 
          name:  八　日本明治维新
          title:  八　日本明治维新
          description: 
          koLyro: topic
          koLyri:  super
          son: </v>
      </c>
    </row>
    <row r="2850" spans="1:16" ht="15" customHeight="1">
      <c r="A2850" s="20">
        <f t="shared" si="360"/>
        <v>4</v>
      </c>
      <c r="B2850" s="21" t="str">
        <f t="shared" si="361"/>
        <v>知识主题</v>
      </c>
      <c r="C2850" s="21" t="str">
        <f t="shared" si="362"/>
        <v>1　从锁国走向开国的日本</v>
      </c>
      <c r="D2850" s="21" t="str">
        <f>IFERROR(IF(I2850=1,INDEX( {"chinese","english","math","physics","chemistry","biology","politics","history","geography"},MATCH(C2850,{"语文","英语","数学","物理","化学","生物","政治","历史","地理"},0)),IF(I2850=2,INDEX(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2850,{"单项选择","阅读理解","信息匹配","完形填空","短文填空","单句填空","短文改错","单句改错","句型转换","翻译短语","翻译句子","词汇/短语及固搭","完成句子","听力"},0)),"")), "")</f>
        <v/>
      </c>
      <c r="E2850" s="21" t="str">
        <f t="shared" si="363"/>
        <v>知识主题</v>
      </c>
      <c r="F2850" s="21" t="str">
        <f t="shared" si="364"/>
        <v>恰</v>
      </c>
      <c r="G2850" s="21" t="str">
        <f>INDEX( {"body","discipline","area","topic","point"},MATCH(E2850,{"知识体","知识域","知识区","知识主题","知识点"},0))</f>
        <v>topic</v>
      </c>
      <c r="H2850" s="21" t="str">
        <f>INDEX( {"super","just","sub","infras"},MATCH(F2850,{"超","恰","亚","次"},0))</f>
        <v>just</v>
      </c>
      <c r="I2850" s="21">
        <f>MATCH(E2850,{"知识体","知识域","知识区","知识主题","知识点"},0)-1</f>
        <v>3</v>
      </c>
      <c r="J2850" s="21">
        <f>MATCH(F2850,{"超","恰","亚","次"},0)-1</f>
        <v>1</v>
      </c>
      <c r="K2850" s="21" t="str">
        <f t="shared" si="365"/>
        <v>历史</v>
      </c>
      <c r="L2850" s="26" t="s">
        <v>3567</v>
      </c>
      <c r="M2850" s="23"/>
      <c r="N2850" s="23"/>
      <c r="O2850" s="24" t="str">
        <f t="shared" si="367"/>
        <v xml:space="preserve">
  - 
    name:  1　从锁国走向开国的日本
    title:  1　从锁国走向开国的日本
    description: 
    koLyro: topic
    koLyri:  just
    son: </v>
      </c>
      <c r="P2850" s="27" t="str">
        <f t="shared" si="366"/>
        <v xml:space="preserve">
          - 
            name:  1　从锁国走向开国的日本
            title:  1　从锁国走向开国的日本
            description: 
            koLyro: topic
            koLyri:  just
            son: </v>
      </c>
    </row>
    <row r="2851" spans="1:16" ht="15" customHeight="1">
      <c r="A2851" s="20">
        <f t="shared" si="360"/>
        <v>5</v>
      </c>
      <c r="B2851" s="21" t="str">
        <f t="shared" si="361"/>
        <v>知识点</v>
      </c>
      <c r="C2851" s="21" t="str">
        <f t="shared" si="362"/>
        <v>从锁国走向开国的日本</v>
      </c>
      <c r="D2851" s="21" t="str">
        <f>IFERROR(IF(I2851=1,INDEX( {"chinese","english","math","physics","chemistry","biology","politics","history","geography"},MATCH(C2851,{"语文","英语","数学","物理","化学","生物","政治","历史","地理"},0)),IF(I2851=2,INDEX(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2851,{"单项选择","阅读理解","信息匹配","完形填空","短文填空","单句填空","短文改错","单句改错","句型转换","翻译短语","翻译句子","词汇/短语及固搭","完成句子","听力"},0)),"")), "")</f>
        <v/>
      </c>
      <c r="E2851" s="21" t="str">
        <f t="shared" si="363"/>
        <v>知识点</v>
      </c>
      <c r="F2851" s="21" t="str">
        <f t="shared" si="364"/>
        <v>恰</v>
      </c>
      <c r="G2851" s="21" t="str">
        <f>INDEX( {"body","discipline","area","topic","point"},MATCH(E2851,{"知识体","知识域","知识区","知识主题","知识点"},0))</f>
        <v>point</v>
      </c>
      <c r="H2851" s="21" t="str">
        <f>INDEX( {"super","just","sub","infras"},MATCH(F2851,{"超","恰","亚","次"},0))</f>
        <v>just</v>
      </c>
      <c r="I2851" s="21">
        <f>MATCH(E2851,{"知识体","知识域","知识区","知识主题","知识点"},0)-1</f>
        <v>4</v>
      </c>
      <c r="J2851" s="21">
        <f>MATCH(F2851,{"超","恰","亚","次"},0)-1</f>
        <v>1</v>
      </c>
      <c r="K2851" s="21" t="str">
        <f t="shared" si="365"/>
        <v>历史</v>
      </c>
      <c r="L2851" s="26" t="s">
        <v>3568</v>
      </c>
      <c r="M2851" s="23"/>
      <c r="N2851" s="23"/>
      <c r="O2851" s="24" t="str">
        <f t="shared" si="367"/>
        <v xml:space="preserve">
  - 
    name:  从锁国走向开国的日本
    title:  从锁国走向开国的日本
    description: 
    koLyro: point
    koLyri:  just
    son: </v>
      </c>
      <c r="P2851" s="27" t="str">
        <f t="shared" si="366"/>
        <v xml:space="preserve">
            - 
              name:  从锁国走向开国的日本
              title:  从锁国走向开国的日本
              description: 
              koLyro: point
              koLyri:  just
              son: </v>
      </c>
    </row>
    <row r="2852" spans="1:16" ht="15" customHeight="1">
      <c r="A2852" s="20">
        <f t="shared" si="360"/>
        <v>4</v>
      </c>
      <c r="B2852" s="21" t="str">
        <f t="shared" si="361"/>
        <v>知识主题</v>
      </c>
      <c r="C2852" s="21" t="str">
        <f t="shared" si="362"/>
        <v>2　倒幕运动和明治政府的成立</v>
      </c>
      <c r="D2852" s="21" t="str">
        <f>IFERROR(IF(I2852=1,INDEX( {"chinese","english","math","physics","chemistry","biology","politics","history","geography"},MATCH(C2852,{"语文","英语","数学","物理","化学","生物","政治","历史","地理"},0)),IF(I2852=2,INDEX(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2852,{"单项选择","阅读理解","信息匹配","完形填空","短文填空","单句填空","短文改错","单句改错","句型转换","翻译短语","翻译句子","词汇/短语及固搭","完成句子","听力"},0)),"")), "")</f>
        <v/>
      </c>
      <c r="E2852" s="21" t="str">
        <f t="shared" si="363"/>
        <v>知识主题</v>
      </c>
      <c r="F2852" s="21" t="str">
        <f t="shared" si="364"/>
        <v>恰</v>
      </c>
      <c r="G2852" s="21" t="str">
        <f>INDEX( {"body","discipline","area","topic","point"},MATCH(E2852,{"知识体","知识域","知识区","知识主题","知识点"},0))</f>
        <v>topic</v>
      </c>
      <c r="H2852" s="21" t="str">
        <f>INDEX( {"super","just","sub","infras"},MATCH(F2852,{"超","恰","亚","次"},0))</f>
        <v>just</v>
      </c>
      <c r="I2852" s="21">
        <f>MATCH(E2852,{"知识体","知识域","知识区","知识主题","知识点"},0)-1</f>
        <v>3</v>
      </c>
      <c r="J2852" s="21">
        <f>MATCH(F2852,{"超","恰","亚","次"},0)-1</f>
        <v>1</v>
      </c>
      <c r="K2852" s="21" t="str">
        <f t="shared" si="365"/>
        <v>历史</v>
      </c>
      <c r="L2852" s="26" t="s">
        <v>3569</v>
      </c>
      <c r="M2852" s="23"/>
      <c r="N2852" s="23"/>
      <c r="O2852" s="24" t="str">
        <f t="shared" si="367"/>
        <v xml:space="preserve">
  - 
    name:  2　倒幕运动和明治政府的成立
    title:  2　倒幕运动和明治政府的成立
    description: 
    koLyro: topic
    koLyri:  just
    son: </v>
      </c>
      <c r="P2852" s="27" t="str">
        <f t="shared" si="366"/>
        <v xml:space="preserve">
          - 
            name:  2　倒幕运动和明治政府的成立
            title:  2　倒幕运动和明治政府的成立
            description: 
            koLyro: topic
            koLyri:  just
            son: </v>
      </c>
    </row>
    <row r="2853" spans="1:16" ht="15" customHeight="1">
      <c r="A2853" s="20">
        <f t="shared" si="360"/>
        <v>5</v>
      </c>
      <c r="B2853" s="21" t="str">
        <f t="shared" si="361"/>
        <v>知识点</v>
      </c>
      <c r="C2853" s="21" t="str">
        <f t="shared" si="362"/>
        <v>倒幕运动</v>
      </c>
      <c r="D2853" s="21" t="str">
        <f>IFERROR(IF(I2853=1,INDEX( {"chinese","english","math","physics","chemistry","biology","politics","history","geography"},MATCH(C2853,{"语文","英语","数学","物理","化学","生物","政治","历史","地理"},0)),IF(I2853=2,INDEX(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2853,{"单项选择","阅读理解","信息匹配","完形填空","短文填空","单句填空","短文改错","单句改错","句型转换","翻译短语","翻译句子","词汇/短语及固搭","完成句子","听力"},0)),"")), "")</f>
        <v/>
      </c>
      <c r="E2853" s="21" t="str">
        <f t="shared" si="363"/>
        <v>知识点</v>
      </c>
      <c r="F2853" s="21" t="str">
        <f t="shared" si="364"/>
        <v>恰</v>
      </c>
      <c r="G2853" s="21" t="str">
        <f>INDEX( {"body","discipline","area","topic","point"},MATCH(E2853,{"知识体","知识域","知识区","知识主题","知识点"},0))</f>
        <v>point</v>
      </c>
      <c r="H2853" s="21" t="str">
        <f>INDEX( {"super","just","sub","infras"},MATCH(F2853,{"超","恰","亚","次"},0))</f>
        <v>just</v>
      </c>
      <c r="I2853" s="21">
        <f>MATCH(E2853,{"知识体","知识域","知识区","知识主题","知识点"},0)-1</f>
        <v>4</v>
      </c>
      <c r="J2853" s="21">
        <f>MATCH(F2853,{"超","恰","亚","次"},0)-1</f>
        <v>1</v>
      </c>
      <c r="K2853" s="21" t="str">
        <f t="shared" si="365"/>
        <v>历史</v>
      </c>
      <c r="L2853" s="26" t="s">
        <v>3570</v>
      </c>
      <c r="M2853" s="23"/>
      <c r="N2853" s="23"/>
      <c r="O2853" s="24" t="str">
        <f t="shared" si="367"/>
        <v xml:space="preserve">
  - 
    name:  倒幕运动
    title:  倒幕运动
    description: 
    koLyro: point
    koLyri:  just
    son: </v>
      </c>
      <c r="P2853" s="27" t="str">
        <f t="shared" si="366"/>
        <v xml:space="preserve">
            - 
              name:  倒幕运动
              title:  倒幕运动
              description: 
              koLyro: point
              koLyri:  just
              son: </v>
      </c>
    </row>
    <row r="2854" spans="1:16" ht="15" customHeight="1">
      <c r="A2854" s="20">
        <f t="shared" si="360"/>
        <v>4</v>
      </c>
      <c r="B2854" s="21" t="str">
        <f t="shared" si="361"/>
        <v>知识主题</v>
      </c>
      <c r="C2854" s="21" t="str">
        <f t="shared" si="362"/>
        <v>3　明治维新</v>
      </c>
      <c r="D2854" s="21" t="str">
        <f>IFERROR(IF(I2854=1,INDEX( {"chinese","english","math","physics","chemistry","biology","politics","history","geography"},MATCH(C2854,{"语文","英语","数学","物理","化学","生物","政治","历史","地理"},0)),IF(I2854=2,INDEX(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2854,{"单项选择","阅读理解","信息匹配","完形填空","短文填空","单句填空","短文改错","单句改错","句型转换","翻译短语","翻译句子","词汇/短语及固搭","完成句子","听力"},0)),"")), "")</f>
        <v/>
      </c>
      <c r="E2854" s="21" t="str">
        <f t="shared" si="363"/>
        <v>知识主题</v>
      </c>
      <c r="F2854" s="21" t="str">
        <f t="shared" si="364"/>
        <v>恰</v>
      </c>
      <c r="G2854" s="21" t="str">
        <f>INDEX( {"body","discipline","area","topic","point"},MATCH(E2854,{"知识体","知识域","知识区","知识主题","知识点"},0))</f>
        <v>topic</v>
      </c>
      <c r="H2854" s="21" t="str">
        <f>INDEX( {"super","just","sub","infras"},MATCH(F2854,{"超","恰","亚","次"},0))</f>
        <v>just</v>
      </c>
      <c r="I2854" s="21">
        <f>MATCH(E2854,{"知识体","知识域","知识区","知识主题","知识点"},0)-1</f>
        <v>3</v>
      </c>
      <c r="J2854" s="21">
        <f>MATCH(F2854,{"超","恰","亚","次"},0)-1</f>
        <v>1</v>
      </c>
      <c r="K2854" s="21" t="str">
        <f t="shared" si="365"/>
        <v>历史</v>
      </c>
      <c r="L2854" s="26" t="s">
        <v>3571</v>
      </c>
      <c r="M2854" s="23"/>
      <c r="N2854" s="23"/>
      <c r="O2854" s="24" t="str">
        <f t="shared" si="367"/>
        <v xml:space="preserve">
  - 
    name:  3　明治维新
    title:  3　明治维新
    description: 
    koLyro: topic
    koLyri:  just
    son: </v>
      </c>
      <c r="P2854" s="27" t="str">
        <f t="shared" si="366"/>
        <v xml:space="preserve">
          - 
            name:  3　明治维新
            title:  3　明治维新
            description: 
            koLyro: topic
            koLyri:  just
            son: </v>
      </c>
    </row>
    <row r="2855" spans="1:16" ht="15" customHeight="1">
      <c r="A2855" s="20">
        <f t="shared" si="360"/>
        <v>5</v>
      </c>
      <c r="B2855" s="21" t="str">
        <f t="shared" si="361"/>
        <v>知识点</v>
      </c>
      <c r="C2855" s="21" t="str">
        <f t="shared" si="362"/>
        <v>明治维新</v>
      </c>
      <c r="D2855" s="21" t="str">
        <f>IFERROR(IF(I2855=1,INDEX( {"chinese","english","math","physics","chemistry","biology","politics","history","geography"},MATCH(C2855,{"语文","英语","数学","物理","化学","生物","政治","历史","地理"},0)),IF(I2855=2,INDEX(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2855,{"单项选择","阅读理解","信息匹配","完形填空","短文填空","单句填空","短文改错","单句改错","句型转换","翻译短语","翻译句子","词汇/短语及固搭","完成句子","听力"},0)),"")), "")</f>
        <v/>
      </c>
      <c r="E2855" s="21" t="str">
        <f t="shared" si="363"/>
        <v>知识点</v>
      </c>
      <c r="F2855" s="21" t="str">
        <f t="shared" si="364"/>
        <v>恰</v>
      </c>
      <c r="G2855" s="21" t="str">
        <f>INDEX( {"body","discipline","area","topic","point"},MATCH(E2855,{"知识体","知识域","知识区","知识主题","知识点"},0))</f>
        <v>point</v>
      </c>
      <c r="H2855" s="21" t="str">
        <f>INDEX( {"super","just","sub","infras"},MATCH(F2855,{"超","恰","亚","次"},0))</f>
        <v>just</v>
      </c>
      <c r="I2855" s="21">
        <f>MATCH(E2855,{"知识体","知识域","知识区","知识主题","知识点"},0)-1</f>
        <v>4</v>
      </c>
      <c r="J2855" s="21">
        <f>MATCH(F2855,{"超","恰","亚","次"},0)-1</f>
        <v>1</v>
      </c>
      <c r="K2855" s="21" t="str">
        <f t="shared" si="365"/>
        <v>历史</v>
      </c>
      <c r="L2855" s="26" t="s">
        <v>3572</v>
      </c>
      <c r="M2855" s="23"/>
      <c r="N2855" s="23"/>
      <c r="O2855" s="24" t="str">
        <f t="shared" si="367"/>
        <v xml:space="preserve">
  - 
    name:  明治维新
    title:  明治维新
    description: 
    koLyro: point
    koLyri:  just
    son: </v>
      </c>
      <c r="P2855" s="27" t="str">
        <f t="shared" si="366"/>
        <v xml:space="preserve">
            - 
              name:  明治维新
              title:  明治维新
              description: 
              koLyro: point
              koLyri:  just
              son: </v>
      </c>
    </row>
    <row r="2856" spans="1:16" ht="15" customHeight="1">
      <c r="A2856" s="20">
        <f t="shared" si="360"/>
        <v>4</v>
      </c>
      <c r="B2856" s="21" t="str">
        <f t="shared" si="361"/>
        <v>知识主题</v>
      </c>
      <c r="C2856" s="21" t="str">
        <f t="shared" si="362"/>
        <v>4　走向世界的日本</v>
      </c>
      <c r="D2856" s="21" t="str">
        <f>IFERROR(IF(I2856=1,INDEX( {"chinese","english","math","physics","chemistry","biology","politics","history","geography"},MATCH(C2856,{"语文","英语","数学","物理","化学","生物","政治","历史","地理"},0)),IF(I2856=2,INDEX(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2856,{"单项选择","阅读理解","信息匹配","完形填空","短文填空","单句填空","短文改错","单句改错","句型转换","翻译短语","翻译句子","词汇/短语及固搭","完成句子","听力"},0)),"")), "")</f>
        <v/>
      </c>
      <c r="E2856" s="21" t="str">
        <f t="shared" si="363"/>
        <v>知识主题</v>
      </c>
      <c r="F2856" s="21" t="str">
        <f t="shared" si="364"/>
        <v>恰</v>
      </c>
      <c r="G2856" s="21" t="str">
        <f>INDEX( {"body","discipline","area","topic","point"},MATCH(E2856,{"知识体","知识域","知识区","知识主题","知识点"},0))</f>
        <v>topic</v>
      </c>
      <c r="H2856" s="21" t="str">
        <f>INDEX( {"super","just","sub","infras"},MATCH(F2856,{"超","恰","亚","次"},0))</f>
        <v>just</v>
      </c>
      <c r="I2856" s="21">
        <f>MATCH(E2856,{"知识体","知识域","知识区","知识主题","知识点"},0)-1</f>
        <v>3</v>
      </c>
      <c r="J2856" s="21">
        <f>MATCH(F2856,{"超","恰","亚","次"},0)-1</f>
        <v>1</v>
      </c>
      <c r="K2856" s="21" t="str">
        <f t="shared" si="365"/>
        <v>历史</v>
      </c>
      <c r="L2856" s="26" t="s">
        <v>3573</v>
      </c>
      <c r="M2856" s="23"/>
      <c r="N2856" s="23"/>
      <c r="O2856" s="24" t="str">
        <f t="shared" si="367"/>
        <v xml:space="preserve">
  - 
    name:  4　走向世界的日本
    title:  4　走向世界的日本
    description: 
    koLyro: topic
    koLyri:  just
    son: </v>
      </c>
      <c r="P2856" s="27" t="str">
        <f t="shared" si="366"/>
        <v xml:space="preserve">
          - 
            name:  4　走向世界的日本
            title:  4　走向世界的日本
            description: 
            koLyro: topic
            koLyri:  just
            son: </v>
      </c>
    </row>
    <row r="2857" spans="1:16" ht="15" customHeight="1">
      <c r="A2857" s="20">
        <f t="shared" si="360"/>
        <v>5</v>
      </c>
      <c r="B2857" s="21" t="str">
        <f t="shared" si="361"/>
        <v>知识点</v>
      </c>
      <c r="C2857" s="21" t="str">
        <f t="shared" si="362"/>
        <v>明治维新的影响</v>
      </c>
      <c r="D2857" s="21" t="str">
        <f>IFERROR(IF(I2857=1,INDEX( {"chinese","english","math","physics","chemistry","biology","politics","history","geography"},MATCH(C2857,{"语文","英语","数学","物理","化学","生物","政治","历史","地理"},0)),IF(I2857=2,INDEX(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2857,{"单项选择","阅读理解","信息匹配","完形填空","短文填空","单句填空","短文改错","单句改错","句型转换","翻译短语","翻译句子","词汇/短语及固搭","完成句子","听力"},0)),"")), "")</f>
        <v/>
      </c>
      <c r="E2857" s="21" t="str">
        <f t="shared" si="363"/>
        <v>知识点</v>
      </c>
      <c r="F2857" s="21" t="str">
        <f t="shared" si="364"/>
        <v>恰</v>
      </c>
      <c r="G2857" s="21" t="str">
        <f>INDEX( {"body","discipline","area","topic","point"},MATCH(E2857,{"知识体","知识域","知识区","知识主题","知识点"},0))</f>
        <v>point</v>
      </c>
      <c r="H2857" s="21" t="str">
        <f>INDEX( {"super","just","sub","infras"},MATCH(F2857,{"超","恰","亚","次"},0))</f>
        <v>just</v>
      </c>
      <c r="I2857" s="21">
        <f>MATCH(E2857,{"知识体","知识域","知识区","知识主题","知识点"},0)-1</f>
        <v>4</v>
      </c>
      <c r="J2857" s="21">
        <f>MATCH(F2857,{"超","恰","亚","次"},0)-1</f>
        <v>1</v>
      </c>
      <c r="K2857" s="21" t="str">
        <f t="shared" si="365"/>
        <v>历史</v>
      </c>
      <c r="L2857" s="26" t="s">
        <v>3574</v>
      </c>
      <c r="M2857" s="23"/>
      <c r="N2857" s="23"/>
      <c r="O2857" s="24" t="str">
        <f t="shared" si="367"/>
        <v xml:space="preserve">
  - 
    name:  明治维新的影响
    title:  明治维新的影响
    description: 
    koLyro: point
    koLyri:  just
    son: </v>
      </c>
      <c r="P2857" s="27" t="str">
        <f t="shared" si="366"/>
        <v xml:space="preserve">
            - 
              name:  明治维新的影响
              title:  明治维新的影响
              description: 
              koLyro: point
              koLyri:  just
              son: </v>
      </c>
    </row>
    <row r="2858" spans="1:16" ht="15" customHeight="1">
      <c r="A2858" s="20">
        <f t="shared" si="360"/>
        <v>3</v>
      </c>
      <c r="B2858" s="21" t="str">
        <f t="shared" si="361"/>
        <v>知识超主题</v>
      </c>
      <c r="C2858" s="21" t="str">
        <f t="shared" si="362"/>
        <v>九　戊戌变法</v>
      </c>
      <c r="D2858" s="21" t="str">
        <f>IFERROR(IF(I2858=1,INDEX( {"chinese","english","math","physics","chemistry","biology","politics","history","geography"},MATCH(C2858,{"语文","英语","数学","物理","化学","生物","政治","历史","地理"},0)),IF(I2858=2,INDEX(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2858,{"单项选择","阅读理解","信息匹配","完形填空","短文填空","单句填空","短文改错","单句改错","句型转换","翻译短语","翻译句子","词汇/短语及固搭","完成句子","听力"},0)),"")), "")</f>
        <v/>
      </c>
      <c r="E2858" s="21" t="str">
        <f t="shared" si="363"/>
        <v>知识主题</v>
      </c>
      <c r="F2858" s="21" t="str">
        <f t="shared" si="364"/>
        <v>超</v>
      </c>
      <c r="G2858" s="21" t="str">
        <f>INDEX( {"body","discipline","area","topic","point"},MATCH(E2858,{"知识体","知识域","知识区","知识主题","知识点"},0))</f>
        <v>topic</v>
      </c>
      <c r="H2858" s="21" t="str">
        <f>INDEX( {"super","just","sub","infras"},MATCH(F2858,{"超","恰","亚","次"},0))</f>
        <v>super</v>
      </c>
      <c r="I2858" s="21">
        <f>MATCH(E2858,{"知识体","知识域","知识区","知识主题","知识点"},0)-1</f>
        <v>3</v>
      </c>
      <c r="J2858" s="21">
        <f>MATCH(F2858,{"超","恰","亚","次"},0)-1</f>
        <v>0</v>
      </c>
      <c r="K2858" s="21" t="str">
        <f t="shared" si="365"/>
        <v>历史</v>
      </c>
      <c r="L2858" s="26" t="s">
        <v>5399</v>
      </c>
      <c r="M2858" s="23"/>
      <c r="N2858" s="23"/>
      <c r="O2858" s="24" t="str">
        <f t="shared" si="367"/>
        <v xml:space="preserve">
  - 
    name:  九　戊戌变法
    title:  九　戊戌变法
    description: 
    koLyro: topic
    koLyri:  super
    son: </v>
      </c>
      <c r="P2858" s="27" t="str">
        <f t="shared" si="366"/>
        <v xml:space="preserve">
        - 
          name:  九　戊戌变法
          title:  九　戊戌变法
          description: 
          koLyro: topic
          koLyri:  super
          son: </v>
      </c>
    </row>
    <row r="2859" spans="1:16" ht="15" customHeight="1">
      <c r="A2859" s="20">
        <f t="shared" si="360"/>
        <v>4</v>
      </c>
      <c r="B2859" s="21" t="str">
        <f t="shared" si="361"/>
        <v>知识主题</v>
      </c>
      <c r="C2859" s="21" t="str">
        <f t="shared" si="362"/>
        <v>1　甲午战争后民族危机的加深</v>
      </c>
      <c r="D2859" s="21" t="str">
        <f>IFERROR(IF(I2859=1,INDEX( {"chinese","english","math","physics","chemistry","biology","politics","history","geography"},MATCH(C2859,{"语文","英语","数学","物理","化学","生物","政治","历史","地理"},0)),IF(I2859=2,INDEX(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2859,{"单项选择","阅读理解","信息匹配","完形填空","短文填空","单句填空","短文改错","单句改错","句型转换","翻译短语","翻译句子","词汇/短语及固搭","完成句子","听力"},0)),"")), "")</f>
        <v/>
      </c>
      <c r="E2859" s="21" t="str">
        <f t="shared" si="363"/>
        <v>知识主题</v>
      </c>
      <c r="F2859" s="21" t="str">
        <f t="shared" si="364"/>
        <v>恰</v>
      </c>
      <c r="G2859" s="21" t="str">
        <f>INDEX( {"body","discipline","area","topic","point"},MATCH(E2859,{"知识体","知识域","知识区","知识主题","知识点"},0))</f>
        <v>topic</v>
      </c>
      <c r="H2859" s="21" t="str">
        <f>INDEX( {"super","just","sub","infras"},MATCH(F2859,{"超","恰","亚","次"},0))</f>
        <v>just</v>
      </c>
      <c r="I2859" s="21">
        <f>MATCH(E2859,{"知识体","知识域","知识区","知识主题","知识点"},0)-1</f>
        <v>3</v>
      </c>
      <c r="J2859" s="21">
        <f>MATCH(F2859,{"超","恰","亚","次"},0)-1</f>
        <v>1</v>
      </c>
      <c r="K2859" s="21" t="str">
        <f t="shared" si="365"/>
        <v>历史</v>
      </c>
      <c r="L2859" s="26" t="s">
        <v>3575</v>
      </c>
      <c r="M2859" s="23"/>
      <c r="N2859" s="23"/>
      <c r="O2859" s="24" t="str">
        <f t="shared" si="367"/>
        <v xml:space="preserve">
  - 
    name:  1　甲午战争后民族危机的加深
    title:  1　甲午战争后民族危机的加深
    description: 
    koLyro: topic
    koLyri:  just
    son: </v>
      </c>
      <c r="P2859" s="27" t="str">
        <f t="shared" si="366"/>
        <v xml:space="preserve">
          - 
            name:  1　甲午战争后民族危机的加深
            title:  1　甲午战争后民族危机的加深
            description: 
            koLyro: topic
            koLyri:  just
            son: </v>
      </c>
    </row>
    <row r="2860" spans="1:16" ht="15" customHeight="1">
      <c r="A2860" s="20">
        <f t="shared" si="360"/>
        <v>5</v>
      </c>
      <c r="B2860" s="21" t="str">
        <f t="shared" si="361"/>
        <v>知识点</v>
      </c>
      <c r="C2860" s="21" t="str">
        <f t="shared" si="362"/>
        <v>维新变法的背景</v>
      </c>
      <c r="D2860" s="21" t="str">
        <f>IFERROR(IF(I2860=1,INDEX( {"chinese","english","math","physics","chemistry","biology","politics","history","geography"},MATCH(C2860,{"语文","英语","数学","物理","化学","生物","政治","历史","地理"},0)),IF(I2860=2,INDEX(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2860,{"单项选择","阅读理解","信息匹配","完形填空","短文填空","单句填空","短文改错","单句改错","句型转换","翻译短语","翻译句子","词汇/短语及固搭","完成句子","听力"},0)),"")), "")</f>
        <v/>
      </c>
      <c r="E2860" s="21" t="str">
        <f t="shared" si="363"/>
        <v>知识点</v>
      </c>
      <c r="F2860" s="21" t="str">
        <f t="shared" si="364"/>
        <v>恰</v>
      </c>
      <c r="G2860" s="21" t="str">
        <f>INDEX( {"body","discipline","area","topic","point"},MATCH(E2860,{"知识体","知识域","知识区","知识主题","知识点"},0))</f>
        <v>point</v>
      </c>
      <c r="H2860" s="21" t="str">
        <f>INDEX( {"super","just","sub","infras"},MATCH(F2860,{"超","恰","亚","次"},0))</f>
        <v>just</v>
      </c>
      <c r="I2860" s="21">
        <f>MATCH(E2860,{"知识体","知识域","知识区","知识主题","知识点"},0)-1</f>
        <v>4</v>
      </c>
      <c r="J2860" s="21">
        <f>MATCH(F2860,{"超","恰","亚","次"},0)-1</f>
        <v>1</v>
      </c>
      <c r="K2860" s="21" t="str">
        <f t="shared" si="365"/>
        <v>历史</v>
      </c>
      <c r="L2860" s="26" t="s">
        <v>3576</v>
      </c>
      <c r="M2860" s="23"/>
      <c r="N2860" s="23"/>
      <c r="O2860" s="24" t="str">
        <f t="shared" si="367"/>
        <v xml:space="preserve">
  - 
    name:  维新变法的背景
    title:  维新变法的背景
    description: 
    koLyro: point
    koLyri:  just
    son: </v>
      </c>
      <c r="P2860" s="27" t="str">
        <f t="shared" si="366"/>
        <v xml:space="preserve">
            - 
              name:  维新变法的背景
              title:  维新变法的背景
              description: 
              koLyro: point
              koLyri:  just
              son: </v>
      </c>
    </row>
    <row r="2861" spans="1:16" ht="15" customHeight="1">
      <c r="A2861" s="20">
        <f t="shared" si="360"/>
        <v>4</v>
      </c>
      <c r="B2861" s="21" t="str">
        <f t="shared" si="361"/>
        <v>知识主题</v>
      </c>
      <c r="C2861" s="21" t="str">
        <f t="shared" si="362"/>
        <v>2　维新运动的兴起</v>
      </c>
      <c r="D2861" s="21" t="str">
        <f>IFERROR(IF(I2861=1,INDEX( {"chinese","english","math","physics","chemistry","biology","politics","history","geography"},MATCH(C2861,{"语文","英语","数学","物理","化学","生物","政治","历史","地理"},0)),IF(I2861=2,INDEX(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2861,{"单项选择","阅读理解","信息匹配","完形填空","短文填空","单句填空","短文改错","单句改错","句型转换","翻译短语","翻译句子","词汇/短语及固搭","完成句子","听力"},0)),"")), "")</f>
        <v/>
      </c>
      <c r="E2861" s="21" t="str">
        <f t="shared" si="363"/>
        <v>知识主题</v>
      </c>
      <c r="F2861" s="21" t="str">
        <f t="shared" si="364"/>
        <v>恰</v>
      </c>
      <c r="G2861" s="21" t="str">
        <f>INDEX( {"body","discipline","area","topic","point"},MATCH(E2861,{"知识体","知识域","知识区","知识主题","知识点"},0))</f>
        <v>topic</v>
      </c>
      <c r="H2861" s="21" t="str">
        <f>INDEX( {"super","just","sub","infras"},MATCH(F2861,{"超","恰","亚","次"},0))</f>
        <v>just</v>
      </c>
      <c r="I2861" s="21">
        <f>MATCH(E2861,{"知识体","知识域","知识区","知识主题","知识点"},0)-1</f>
        <v>3</v>
      </c>
      <c r="J2861" s="21">
        <f>MATCH(F2861,{"超","恰","亚","次"},0)-1</f>
        <v>1</v>
      </c>
      <c r="K2861" s="21" t="str">
        <f t="shared" si="365"/>
        <v>历史</v>
      </c>
      <c r="L2861" s="26" t="s">
        <v>3577</v>
      </c>
      <c r="M2861" s="23"/>
      <c r="N2861" s="23"/>
      <c r="O2861" s="24" t="str">
        <f t="shared" si="367"/>
        <v xml:space="preserve">
  - 
    name:  2　维新运动的兴起
    title:  2　维新运动的兴起
    description: 
    koLyro: topic
    koLyri:  just
    son: </v>
      </c>
      <c r="P2861" s="27" t="str">
        <f t="shared" si="366"/>
        <v xml:space="preserve">
          - 
            name:  2　维新运动的兴起
            title:  2　维新运动的兴起
            description: 
            koLyro: topic
            koLyri:  just
            son: </v>
      </c>
    </row>
    <row r="2862" spans="1:16" ht="15" customHeight="1">
      <c r="A2862" s="20">
        <f t="shared" si="360"/>
        <v>5</v>
      </c>
      <c r="B2862" s="21" t="str">
        <f t="shared" si="361"/>
        <v>知识点</v>
      </c>
      <c r="C2862" s="21" t="str">
        <f t="shared" si="362"/>
        <v>维新运动的兴起</v>
      </c>
      <c r="D2862" s="21" t="str">
        <f>IFERROR(IF(I2862=1,INDEX( {"chinese","english","math","physics","chemistry","biology","politics","history","geography"},MATCH(C2862,{"语文","英语","数学","物理","化学","生物","政治","历史","地理"},0)),IF(I2862=2,INDEX(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2862,{"单项选择","阅读理解","信息匹配","完形填空","短文填空","单句填空","短文改错","单句改错","句型转换","翻译短语","翻译句子","词汇/短语及固搭","完成句子","听力"},0)),"")), "")</f>
        <v/>
      </c>
      <c r="E2862" s="21" t="str">
        <f t="shared" si="363"/>
        <v>知识点</v>
      </c>
      <c r="F2862" s="21" t="str">
        <f t="shared" si="364"/>
        <v>恰</v>
      </c>
      <c r="G2862" s="21" t="str">
        <f>INDEX( {"body","discipline","area","topic","point"},MATCH(E2862,{"知识体","知识域","知识区","知识主题","知识点"},0))</f>
        <v>point</v>
      </c>
      <c r="H2862" s="21" t="str">
        <f>INDEX( {"super","just","sub","infras"},MATCH(F2862,{"超","恰","亚","次"},0))</f>
        <v>just</v>
      </c>
      <c r="I2862" s="21">
        <f>MATCH(E2862,{"知识体","知识域","知识区","知识主题","知识点"},0)-1</f>
        <v>4</v>
      </c>
      <c r="J2862" s="21">
        <f>MATCH(F2862,{"超","恰","亚","次"},0)-1</f>
        <v>1</v>
      </c>
      <c r="K2862" s="21" t="str">
        <f t="shared" si="365"/>
        <v>历史</v>
      </c>
      <c r="L2862" s="26" t="s">
        <v>3578</v>
      </c>
      <c r="M2862" s="23"/>
      <c r="N2862" s="23"/>
      <c r="O2862" s="24" t="str">
        <f t="shared" si="367"/>
        <v xml:space="preserve">
  - 
    name:  维新运动的兴起
    title:  维新运动的兴起
    description: 
    koLyro: point
    koLyri:  just
    son: </v>
      </c>
      <c r="P2862" s="27" t="str">
        <f t="shared" si="366"/>
        <v xml:space="preserve">
            - 
              name:  维新运动的兴起
              title:  维新运动的兴起
              description: 
              koLyro: point
              koLyri:  just
              son: </v>
      </c>
    </row>
    <row r="2863" spans="1:16" ht="15" customHeight="1">
      <c r="A2863" s="20">
        <f t="shared" si="360"/>
        <v>4</v>
      </c>
      <c r="B2863" s="21" t="str">
        <f t="shared" si="361"/>
        <v>知识主题</v>
      </c>
      <c r="C2863" s="21" t="str">
        <f t="shared" si="362"/>
        <v>3　百日维新</v>
      </c>
      <c r="D2863" s="21" t="str">
        <f>IFERROR(IF(I2863=1,INDEX( {"chinese","english","math","physics","chemistry","biology","politics","history","geography"},MATCH(C2863,{"语文","英语","数学","物理","化学","生物","政治","历史","地理"},0)),IF(I2863=2,INDEX(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2863,{"单项选择","阅读理解","信息匹配","完形填空","短文填空","单句填空","短文改错","单句改错","句型转换","翻译短语","翻译句子","词汇/短语及固搭","完成句子","听力"},0)),"")), "")</f>
        <v/>
      </c>
      <c r="E2863" s="21" t="str">
        <f t="shared" si="363"/>
        <v>知识主题</v>
      </c>
      <c r="F2863" s="21" t="str">
        <f t="shared" si="364"/>
        <v>恰</v>
      </c>
      <c r="G2863" s="21" t="str">
        <f>INDEX( {"body","discipline","area","topic","point"},MATCH(E2863,{"知识体","知识域","知识区","知识主题","知识点"},0))</f>
        <v>topic</v>
      </c>
      <c r="H2863" s="21" t="str">
        <f>INDEX( {"super","just","sub","infras"},MATCH(F2863,{"超","恰","亚","次"},0))</f>
        <v>just</v>
      </c>
      <c r="I2863" s="21">
        <f>MATCH(E2863,{"知识体","知识域","知识区","知识主题","知识点"},0)-1</f>
        <v>3</v>
      </c>
      <c r="J2863" s="21">
        <f>MATCH(F2863,{"超","恰","亚","次"},0)-1</f>
        <v>1</v>
      </c>
      <c r="K2863" s="21" t="str">
        <f t="shared" si="365"/>
        <v>历史</v>
      </c>
      <c r="L2863" s="26" t="s">
        <v>3579</v>
      </c>
      <c r="M2863" s="23"/>
      <c r="N2863" s="23"/>
      <c r="O2863" s="24" t="str">
        <f t="shared" si="367"/>
        <v xml:space="preserve">
  - 
    name:  3　百日维新
    title:  3　百日维新
    description: 
    koLyro: topic
    koLyri:  just
    son: </v>
      </c>
      <c r="P2863" s="27" t="str">
        <f t="shared" si="366"/>
        <v xml:space="preserve">
          - 
            name:  3　百日维新
            title:  3　百日维新
            description: 
            koLyro: topic
            koLyri:  just
            son: </v>
      </c>
    </row>
    <row r="2864" spans="1:16" ht="15" customHeight="1">
      <c r="A2864" s="20">
        <f t="shared" si="360"/>
        <v>5</v>
      </c>
      <c r="B2864" s="21" t="str">
        <f t="shared" si="361"/>
        <v>知识点</v>
      </c>
      <c r="C2864" s="21" t="str">
        <f t="shared" si="362"/>
        <v>百日维新</v>
      </c>
      <c r="D2864" s="21" t="str">
        <f>IFERROR(IF(I2864=1,INDEX( {"chinese","english","math","physics","chemistry","biology","politics","history","geography"},MATCH(C2864,{"语文","英语","数学","物理","化学","生物","政治","历史","地理"},0)),IF(I2864=2,INDEX(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2864,{"单项选择","阅读理解","信息匹配","完形填空","短文填空","单句填空","短文改错","单句改错","句型转换","翻译短语","翻译句子","词汇/短语及固搭","完成句子","听力"},0)),"")), "")</f>
        <v/>
      </c>
      <c r="E2864" s="21" t="str">
        <f t="shared" si="363"/>
        <v>知识点</v>
      </c>
      <c r="F2864" s="21" t="str">
        <f t="shared" si="364"/>
        <v>恰</v>
      </c>
      <c r="G2864" s="21" t="str">
        <f>INDEX( {"body","discipline","area","topic","point"},MATCH(E2864,{"知识体","知识域","知识区","知识主题","知识点"},0))</f>
        <v>point</v>
      </c>
      <c r="H2864" s="21" t="str">
        <f>INDEX( {"super","just","sub","infras"},MATCH(F2864,{"超","恰","亚","次"},0))</f>
        <v>just</v>
      </c>
      <c r="I2864" s="21">
        <f>MATCH(E2864,{"知识体","知识域","知识区","知识主题","知识点"},0)-1</f>
        <v>4</v>
      </c>
      <c r="J2864" s="21">
        <f>MATCH(F2864,{"超","恰","亚","次"},0)-1</f>
        <v>1</v>
      </c>
      <c r="K2864" s="21" t="str">
        <f t="shared" si="365"/>
        <v>历史</v>
      </c>
      <c r="L2864" s="26" t="s">
        <v>3580</v>
      </c>
      <c r="M2864" s="23"/>
      <c r="N2864" s="23"/>
      <c r="O2864" s="24" t="str">
        <f t="shared" si="367"/>
        <v xml:space="preserve">
  - 
    name:  百日维新
    title:  百日维新
    description: 
    koLyro: point
    koLyri:  just
    son: </v>
      </c>
      <c r="P2864" s="27" t="str">
        <f t="shared" si="366"/>
        <v xml:space="preserve">
            - 
              name:  百日维新
              title:  百日维新
              description: 
              koLyro: point
              koLyri:  just
              son: </v>
      </c>
    </row>
    <row r="2865" spans="1:16" ht="15" customHeight="1">
      <c r="A2865" s="20">
        <f t="shared" si="360"/>
        <v>4</v>
      </c>
      <c r="B2865" s="21" t="str">
        <f t="shared" si="361"/>
        <v>知识主题</v>
      </c>
      <c r="C2865" s="21" t="str">
        <f t="shared" si="362"/>
        <v>4　戊戌政变</v>
      </c>
      <c r="D2865" s="21" t="str">
        <f>IFERROR(IF(I2865=1,INDEX( {"chinese","english","math","physics","chemistry","biology","politics","history","geography"},MATCH(C2865,{"语文","英语","数学","物理","化学","生物","政治","历史","地理"},0)),IF(I2865=2,INDEX(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2865,{"单项选择","阅读理解","信息匹配","完形填空","短文填空","单句填空","短文改错","单句改错","句型转换","翻译短语","翻译句子","词汇/短语及固搭","完成句子","听力"},0)),"")), "")</f>
        <v/>
      </c>
      <c r="E2865" s="21" t="str">
        <f t="shared" si="363"/>
        <v>知识主题</v>
      </c>
      <c r="F2865" s="21" t="str">
        <f t="shared" si="364"/>
        <v>恰</v>
      </c>
      <c r="G2865" s="21" t="str">
        <f>INDEX( {"body","discipline","area","topic","point"},MATCH(E2865,{"知识体","知识域","知识区","知识主题","知识点"},0))</f>
        <v>topic</v>
      </c>
      <c r="H2865" s="21" t="str">
        <f>INDEX( {"super","just","sub","infras"},MATCH(F2865,{"超","恰","亚","次"},0))</f>
        <v>just</v>
      </c>
      <c r="I2865" s="21">
        <f>MATCH(E2865,{"知识体","知识域","知识区","知识主题","知识点"},0)-1</f>
        <v>3</v>
      </c>
      <c r="J2865" s="21">
        <f>MATCH(F2865,{"超","恰","亚","次"},0)-1</f>
        <v>1</v>
      </c>
      <c r="K2865" s="21" t="str">
        <f t="shared" si="365"/>
        <v>历史</v>
      </c>
      <c r="L2865" s="26" t="s">
        <v>3581</v>
      </c>
      <c r="M2865" s="23"/>
      <c r="N2865" s="23"/>
      <c r="O2865" s="24" t="str">
        <f t="shared" si="367"/>
        <v xml:space="preserve">
  - 
    name:  4　戊戌政变
    title:  4　戊戌政变
    description: 
    koLyro: topic
    koLyri:  just
    son: </v>
      </c>
      <c r="P2865" s="27" t="str">
        <f t="shared" si="366"/>
        <v xml:space="preserve">
          - 
            name:  4　戊戌政变
            title:  4　戊戌政变
            description: 
            koLyro: topic
            koLyri:  just
            son: </v>
      </c>
    </row>
    <row r="2866" spans="1:16" ht="15" customHeight="1">
      <c r="A2866" s="20">
        <f t="shared" si="360"/>
        <v>5</v>
      </c>
      <c r="B2866" s="21" t="str">
        <f t="shared" si="361"/>
        <v>知识点</v>
      </c>
      <c r="C2866" s="21" t="str">
        <f t="shared" si="362"/>
        <v>戊戌政变</v>
      </c>
      <c r="D2866" s="21" t="str">
        <f>IFERROR(IF(I2866=1,INDEX( {"chinese","english","math","physics","chemistry","biology","politics","history","geography"},MATCH(C2866,{"语文","英语","数学","物理","化学","生物","政治","历史","地理"},0)),IF(I2866=2,INDEX(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2866,{"单项选择","阅读理解","信息匹配","完形填空","短文填空","单句填空","短文改错","单句改错","句型转换","翻译短语","翻译句子","词汇/短语及固搭","完成句子","听力"},0)),"")), "")</f>
        <v/>
      </c>
      <c r="E2866" s="21" t="str">
        <f t="shared" si="363"/>
        <v>知识点</v>
      </c>
      <c r="F2866" s="21" t="str">
        <f t="shared" si="364"/>
        <v>恰</v>
      </c>
      <c r="G2866" s="21" t="str">
        <f>INDEX( {"body","discipline","area","topic","point"},MATCH(E2866,{"知识体","知识域","知识区","知识主题","知识点"},0))</f>
        <v>point</v>
      </c>
      <c r="H2866" s="21" t="str">
        <f>INDEX( {"super","just","sub","infras"},MATCH(F2866,{"超","恰","亚","次"},0))</f>
        <v>just</v>
      </c>
      <c r="I2866" s="21">
        <f>MATCH(E2866,{"知识体","知识域","知识区","知识主题","知识点"},0)-1</f>
        <v>4</v>
      </c>
      <c r="J2866" s="21">
        <f>MATCH(F2866,{"超","恰","亚","次"},0)-1</f>
        <v>1</v>
      </c>
      <c r="K2866" s="21" t="str">
        <f t="shared" si="365"/>
        <v>历史</v>
      </c>
      <c r="L2866" s="26" t="s">
        <v>3582</v>
      </c>
      <c r="M2866" s="23"/>
      <c r="N2866" s="23"/>
      <c r="O2866" s="24" t="str">
        <f t="shared" si="367"/>
        <v xml:space="preserve">
  - 
    name:  戊戌政变
    title:  戊戌政变
    description: 
    koLyro: point
    koLyri:  just
    son: </v>
      </c>
      <c r="P2866" s="27" t="str">
        <f t="shared" si="366"/>
        <v xml:space="preserve">
            - 
              name:  戊戌政变
              title:  戊戌政变
              description: 
              koLyro: point
              koLyri:  just
              son: </v>
      </c>
    </row>
    <row r="2867" spans="1:16" ht="15" customHeight="1">
      <c r="A2867" s="20">
        <f t="shared" si="360"/>
        <v>3</v>
      </c>
      <c r="B2867" s="21" t="str">
        <f t="shared" si="361"/>
        <v>知识超主题</v>
      </c>
      <c r="C2867" s="21" t="str">
        <f t="shared" si="362"/>
        <v>综合检测</v>
      </c>
      <c r="D2867" s="21" t="str">
        <f>IFERROR(IF(I2867=1,INDEX( {"chinese","english","math","physics","chemistry","biology","politics","history","geography"},MATCH(C2867,{"语文","英语","数学","物理","化学","生物","政治","历史","地理"},0)),IF(I2867=2,INDEX(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2867,{"单项选择","阅读理解","信息匹配","完形填空","短文填空","单句填空","短文改错","单句改错","句型转换","翻译短语","翻译句子","词汇/短语及固搭","完成句子","听力"},0)),"")), "")</f>
        <v/>
      </c>
      <c r="E2867" s="21" t="str">
        <f t="shared" si="363"/>
        <v>知识主题</v>
      </c>
      <c r="F2867" s="21" t="str">
        <f t="shared" si="364"/>
        <v>超</v>
      </c>
      <c r="G2867" s="21" t="str">
        <f>INDEX( {"body","discipline","area","topic","point"},MATCH(E2867,{"知识体","知识域","知识区","知识主题","知识点"},0))</f>
        <v>topic</v>
      </c>
      <c r="H2867" s="21" t="str">
        <f>INDEX( {"super","just","sub","infras"},MATCH(F2867,{"超","恰","亚","次"},0))</f>
        <v>super</v>
      </c>
      <c r="I2867" s="21">
        <f>MATCH(E2867,{"知识体","知识域","知识区","知识主题","知识点"},0)-1</f>
        <v>3</v>
      </c>
      <c r="J2867" s="21">
        <f>MATCH(F2867,{"超","恰","亚","次"},0)-1</f>
        <v>0</v>
      </c>
      <c r="K2867" s="21" t="str">
        <f t="shared" si="365"/>
        <v>历史</v>
      </c>
      <c r="L2867" s="26" t="s">
        <v>5400</v>
      </c>
      <c r="M2867" s="23"/>
      <c r="N2867" s="23"/>
      <c r="O2867" s="24" t="str">
        <f t="shared" si="367"/>
        <v xml:space="preserve">
  - 
    name:  综合检测
    title:  综合检测
    description: 
    koLyro: topic
    koLyri:  super
    son: </v>
      </c>
      <c r="P2867" s="27" t="str">
        <f t="shared" si="366"/>
        <v xml:space="preserve">
        - 
          name:  综合检测
          title:  综合检测
          description: 
          koLyro: topic
          koLyri:  super
          son: </v>
      </c>
    </row>
    <row r="2868" spans="1:16" ht="15" customHeight="1">
      <c r="A2868" s="20">
        <f t="shared" si="360"/>
        <v>4</v>
      </c>
      <c r="B2868" s="21" t="str">
        <f t="shared" si="361"/>
        <v>知识主题</v>
      </c>
      <c r="C2868" s="21" t="str">
        <f t="shared" si="362"/>
        <v>综合能力提升</v>
      </c>
      <c r="D2868" s="21" t="str">
        <f>IFERROR(IF(I2868=1,INDEX( {"chinese","english","math","physics","chemistry","biology","politics","history","geography"},MATCH(C2868,{"语文","英语","数学","物理","化学","生物","政治","历史","地理"},0)),IF(I2868=2,INDEX(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2868,{"单项选择","阅读理解","信息匹配","完形填空","短文填空","单句填空","短文改错","单句改错","句型转换","翻译短语","翻译句子","词汇/短语及固搭","完成句子","听力"},0)),"")), "")</f>
        <v/>
      </c>
      <c r="E2868" s="21" t="str">
        <f t="shared" si="363"/>
        <v>知识主题</v>
      </c>
      <c r="F2868" s="21" t="str">
        <f t="shared" si="364"/>
        <v>恰</v>
      </c>
      <c r="G2868" s="21" t="str">
        <f>INDEX( {"body","discipline","area","topic","point"},MATCH(E2868,{"知识体","知识域","知识区","知识主题","知识点"},0))</f>
        <v>topic</v>
      </c>
      <c r="H2868" s="21" t="str">
        <f>INDEX( {"super","just","sub","infras"},MATCH(F2868,{"超","恰","亚","次"},0))</f>
        <v>just</v>
      </c>
      <c r="I2868" s="21">
        <f>MATCH(E2868,{"知识体","知识域","知识区","知识主题","知识点"},0)-1</f>
        <v>3</v>
      </c>
      <c r="J2868" s="21">
        <f>MATCH(F2868,{"超","恰","亚","次"},0)-1</f>
        <v>1</v>
      </c>
      <c r="K2868" s="21" t="str">
        <f t="shared" si="365"/>
        <v>历史</v>
      </c>
      <c r="L2868" s="26" t="s">
        <v>3583</v>
      </c>
      <c r="M2868" s="23"/>
      <c r="N2868" s="23"/>
      <c r="O2868" s="24" t="str">
        <f t="shared" si="367"/>
        <v xml:space="preserve">
  - 
    name:  综合能力提升
    title:  综合能力提升
    description: 
    koLyro: topic
    koLyri:  just
    son: </v>
      </c>
      <c r="P2868" s="27" t="str">
        <f t="shared" si="366"/>
        <v xml:space="preserve">
          - 
            name:  综合能力提升
            title:  综合能力提升
            description: 
            koLyro: topic
            koLyri:  just
            son: </v>
      </c>
    </row>
    <row r="2869" spans="1:16" ht="15" customHeight="1">
      <c r="A2869" s="20">
        <f t="shared" si="360"/>
        <v>5</v>
      </c>
      <c r="B2869" s="21" t="str">
        <f t="shared" si="361"/>
        <v>知识点</v>
      </c>
      <c r="C2869" s="21" t="str">
        <f t="shared" si="362"/>
        <v>历史上重大改革</v>
      </c>
      <c r="D2869" s="21" t="str">
        <f>IFERROR(IF(I2869=1,INDEX( {"chinese","english","math","physics","chemistry","biology","politics","history","geography"},MATCH(C2869,{"语文","英语","数学","物理","化学","生物","政治","历史","地理"},0)),IF(I2869=2,INDEX(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2869,{"单项选择","阅读理解","信息匹配","完形填空","短文填空","单句填空","短文改错","单句改错","句型转换","翻译短语","翻译句子","词汇/短语及固搭","完成句子","听力"},0)),"")), "")</f>
        <v/>
      </c>
      <c r="E2869" s="21" t="str">
        <f t="shared" si="363"/>
        <v>知识点</v>
      </c>
      <c r="F2869" s="21" t="str">
        <f t="shared" si="364"/>
        <v>恰</v>
      </c>
      <c r="G2869" s="21" t="str">
        <f>INDEX( {"body","discipline","area","topic","point"},MATCH(E2869,{"知识体","知识域","知识区","知识主题","知识点"},0))</f>
        <v>point</v>
      </c>
      <c r="H2869" s="21" t="str">
        <f>INDEX( {"super","just","sub","infras"},MATCH(F2869,{"超","恰","亚","次"},0))</f>
        <v>just</v>
      </c>
      <c r="I2869" s="21">
        <f>MATCH(E2869,{"知识体","知识域","知识区","知识主题","知识点"},0)-1</f>
        <v>4</v>
      </c>
      <c r="J2869" s="21">
        <f>MATCH(F2869,{"超","恰","亚","次"},0)-1</f>
        <v>1</v>
      </c>
      <c r="K2869" s="21" t="str">
        <f t="shared" si="365"/>
        <v>历史</v>
      </c>
      <c r="L2869" s="26" t="s">
        <v>3584</v>
      </c>
      <c r="M2869" s="23"/>
      <c r="N2869" s="23"/>
      <c r="O2869" s="24" t="str">
        <f t="shared" si="367"/>
        <v xml:space="preserve">
  - 
    name:  历史上重大改革
    title:  历史上重大改革
    description: 
    koLyro: point
    koLyri:  just
    son: </v>
      </c>
      <c r="P2869" s="27" t="str">
        <f t="shared" si="366"/>
        <v xml:space="preserve">
            - 
              name:  历史上重大改革
              title:  历史上重大改革
              description: 
              koLyro: point
              koLyri:  just
              son: </v>
      </c>
    </row>
    <row r="2870" spans="1:16" ht="15" customHeight="1">
      <c r="A2870" s="20">
        <f t="shared" si="360"/>
        <v>2</v>
      </c>
      <c r="B2870" s="21" t="str">
        <f t="shared" si="361"/>
        <v>知识区</v>
      </c>
      <c r="C2870" s="21" t="str">
        <f t="shared" si="362"/>
        <v>选修2</v>
      </c>
      <c r="D2870" s="21" t="str">
        <f>IFERROR(IF(I2870=1,INDEX( {"chinese","english","math","physics","chemistry","biology","politics","history","geography"},MATCH(C2870,{"语文","英语","数学","物理","化学","生物","政治","历史","地理"},0)),IF(I2870=2,INDEX(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2870,{"单项选择","阅读理解","信息匹配","完形填空","短文填空","单句填空","短文改错","单句改错","句型转换","翻译短语","翻译句子","词汇/短语及固搭","完成句子","听力"},0)),"")), "")</f>
        <v/>
      </c>
      <c r="E2870" s="21" t="str">
        <f t="shared" si="363"/>
        <v>知识区</v>
      </c>
      <c r="F2870" s="21" t="str">
        <f t="shared" si="364"/>
        <v>恰</v>
      </c>
      <c r="G2870" s="21" t="str">
        <f>INDEX( {"body","discipline","area","topic","point"},MATCH(E2870,{"知识体","知识域","知识区","知识主题","知识点"},0))</f>
        <v>area</v>
      </c>
      <c r="H2870" s="21" t="str">
        <f>INDEX( {"super","just","sub","infras"},MATCH(F2870,{"超","恰","亚","次"},0))</f>
        <v>just</v>
      </c>
      <c r="I2870" s="21">
        <f>MATCH(E2870,{"知识体","知识域","知识区","知识主题","知识点"},0)-1</f>
        <v>2</v>
      </c>
      <c r="J2870" s="21">
        <f>MATCH(F2870,{"超","恰","亚","次"},0)-1</f>
        <v>1</v>
      </c>
      <c r="K2870" s="21" t="str">
        <f t="shared" si="365"/>
        <v>历史</v>
      </c>
      <c r="L2870" s="26" t="s">
        <v>3585</v>
      </c>
      <c r="M2870" s="23"/>
      <c r="N2870" s="23"/>
      <c r="O2870" s="24" t="str">
        <f t="shared" si="367"/>
        <v xml:space="preserve">
  - 
    name:  选修2
    title:  选修2
    description: 
    koLyro: area
    koLyri:  just
    son: </v>
      </c>
      <c r="P2870" s="27" t="str">
        <f t="shared" si="366"/>
        <v xml:space="preserve">
      - 
        name:  选修2
        title:  选修2
        description: 
        koLyro: area
        koLyri:  just
        son: </v>
      </c>
    </row>
    <row r="2871" spans="1:16" ht="15" customHeight="1">
      <c r="A2871" s="20">
        <f t="shared" si="360"/>
        <v>3</v>
      </c>
      <c r="B2871" s="21" t="str">
        <f t="shared" si="361"/>
        <v>知识超主题</v>
      </c>
      <c r="C2871" s="21" t="str">
        <f t="shared" si="362"/>
        <v>一　专制理论与民主思想的冲突</v>
      </c>
      <c r="D2871" s="21" t="str">
        <f>IFERROR(IF(I2871=1,INDEX( {"chinese","english","math","physics","chemistry","biology","politics","history","geography"},MATCH(C2871,{"语文","英语","数学","物理","化学","生物","政治","历史","地理"},0)),IF(I2871=2,INDEX(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2871,{"单项选择","阅读理解","信息匹配","完形填空","短文填空","单句填空","短文改错","单句改错","句型转换","翻译短语","翻译句子","词汇/短语及固搭","完成句子","听力"},0)),"")), "")</f>
        <v/>
      </c>
      <c r="E2871" s="21" t="str">
        <f t="shared" si="363"/>
        <v>知识主题</v>
      </c>
      <c r="F2871" s="21" t="str">
        <f t="shared" si="364"/>
        <v>超</v>
      </c>
      <c r="G2871" s="21" t="str">
        <f>INDEX( {"body","discipline","area","topic","point"},MATCH(E2871,{"知识体","知识域","知识区","知识主题","知识点"},0))</f>
        <v>topic</v>
      </c>
      <c r="H2871" s="21" t="str">
        <f>INDEX( {"super","just","sub","infras"},MATCH(F2871,{"超","恰","亚","次"},0))</f>
        <v>super</v>
      </c>
      <c r="I2871" s="21">
        <f>MATCH(E2871,{"知识体","知识域","知识区","知识主题","知识点"},0)-1</f>
        <v>3</v>
      </c>
      <c r="J2871" s="21">
        <f>MATCH(F2871,{"超","恰","亚","次"},0)-1</f>
        <v>0</v>
      </c>
      <c r="K2871" s="21" t="str">
        <f t="shared" si="365"/>
        <v>历史</v>
      </c>
      <c r="L2871" s="26" t="s">
        <v>5401</v>
      </c>
      <c r="M2871" s="23"/>
      <c r="N2871" s="23"/>
      <c r="O2871" s="24" t="str">
        <f t="shared" si="367"/>
        <v xml:space="preserve">
  - 
    name:  一　专制理论与民主思想的冲突
    title:  一　专制理论与民主思想的冲突
    description: 
    koLyro: topic
    koLyri:  super
    son: </v>
      </c>
      <c r="P2871" s="27" t="str">
        <f t="shared" si="366"/>
        <v xml:space="preserve">
        - 
          name:  一　专制理论与民主思想的冲突
          title:  一　专制理论与民主思想的冲突
          description: 
          koLyro: topic
          koLyri:  super
          son: </v>
      </c>
    </row>
    <row r="2872" spans="1:16" ht="15" customHeight="1">
      <c r="A2872" s="20">
        <f t="shared" si="360"/>
        <v>4</v>
      </c>
      <c r="B2872" s="21" t="str">
        <f t="shared" si="361"/>
        <v>知识主题</v>
      </c>
      <c r="C2872" s="21" t="str">
        <f t="shared" si="362"/>
        <v>1　西方专制主义理论</v>
      </c>
      <c r="D2872" s="21" t="str">
        <f>IFERROR(IF(I2872=1,INDEX( {"chinese","english","math","physics","chemistry","biology","politics","history","geography"},MATCH(C2872,{"语文","英语","数学","物理","化学","生物","政治","历史","地理"},0)),IF(I2872=2,INDEX(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2872,{"单项选择","阅读理解","信息匹配","完形填空","短文填空","单句填空","短文改错","单句改错","句型转换","翻译短语","翻译句子","词汇/短语及固搭","完成句子","听力"},0)),"")), "")</f>
        <v/>
      </c>
      <c r="E2872" s="21" t="str">
        <f t="shared" si="363"/>
        <v>知识主题</v>
      </c>
      <c r="F2872" s="21" t="str">
        <f t="shared" si="364"/>
        <v>恰</v>
      </c>
      <c r="G2872" s="21" t="str">
        <f>INDEX( {"body","discipline","area","topic","point"},MATCH(E2872,{"知识体","知识域","知识区","知识主题","知识点"},0))</f>
        <v>topic</v>
      </c>
      <c r="H2872" s="21" t="str">
        <f>INDEX( {"super","just","sub","infras"},MATCH(F2872,{"超","恰","亚","次"},0))</f>
        <v>just</v>
      </c>
      <c r="I2872" s="21">
        <f>MATCH(E2872,{"知识体","知识域","知识区","知识主题","知识点"},0)-1</f>
        <v>3</v>
      </c>
      <c r="J2872" s="21">
        <f>MATCH(F2872,{"超","恰","亚","次"},0)-1</f>
        <v>1</v>
      </c>
      <c r="K2872" s="21" t="str">
        <f t="shared" si="365"/>
        <v>历史</v>
      </c>
      <c r="L2872" s="26" t="s">
        <v>3586</v>
      </c>
      <c r="M2872" s="23"/>
      <c r="N2872" s="23"/>
      <c r="O2872" s="24" t="str">
        <f t="shared" si="367"/>
        <v xml:space="preserve">
  - 
    name:  1　西方专制主义理论
    title:  1　西方专制主义理论
    description: 
    koLyro: topic
    koLyri:  just
    son: </v>
      </c>
      <c r="P2872" s="27" t="str">
        <f t="shared" si="366"/>
        <v xml:space="preserve">
          - 
            name:  1　西方专制主义理论
            title:  1　西方专制主义理论
            description: 
            koLyro: topic
            koLyri:  just
            son: </v>
      </c>
    </row>
    <row r="2873" spans="1:16" ht="15" customHeight="1">
      <c r="A2873" s="20">
        <f t="shared" si="360"/>
        <v>5</v>
      </c>
      <c r="B2873" s="21" t="str">
        <f t="shared" si="361"/>
        <v>知识点</v>
      </c>
      <c r="C2873" s="21" t="str">
        <f t="shared" si="362"/>
        <v>西方专制主义理论</v>
      </c>
      <c r="D2873" s="21" t="str">
        <f>IFERROR(IF(I2873=1,INDEX( {"chinese","english","math","physics","chemistry","biology","politics","history","geography"},MATCH(C2873,{"语文","英语","数学","物理","化学","生物","政治","历史","地理"},0)),IF(I2873=2,INDEX(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2873,{"单项选择","阅读理解","信息匹配","完形填空","短文填空","单句填空","短文改错","单句改错","句型转换","翻译短语","翻译句子","词汇/短语及固搭","完成句子","听力"},0)),"")), "")</f>
        <v/>
      </c>
      <c r="E2873" s="21" t="str">
        <f t="shared" si="363"/>
        <v>知识点</v>
      </c>
      <c r="F2873" s="21" t="str">
        <f t="shared" si="364"/>
        <v>恰</v>
      </c>
      <c r="G2873" s="21" t="str">
        <f>INDEX( {"body","discipline","area","topic","point"},MATCH(E2873,{"知识体","知识域","知识区","知识主题","知识点"},0))</f>
        <v>point</v>
      </c>
      <c r="H2873" s="21" t="str">
        <f>INDEX( {"super","just","sub","infras"},MATCH(F2873,{"超","恰","亚","次"},0))</f>
        <v>just</v>
      </c>
      <c r="I2873" s="21">
        <f>MATCH(E2873,{"知识体","知识域","知识区","知识主题","知识点"},0)-1</f>
        <v>4</v>
      </c>
      <c r="J2873" s="21">
        <f>MATCH(F2873,{"超","恰","亚","次"},0)-1</f>
        <v>1</v>
      </c>
      <c r="K2873" s="21" t="str">
        <f t="shared" si="365"/>
        <v>历史</v>
      </c>
      <c r="L2873" s="26" t="s">
        <v>3587</v>
      </c>
      <c r="M2873" s="23"/>
      <c r="N2873" s="23"/>
      <c r="O2873" s="24" t="str">
        <f t="shared" si="367"/>
        <v xml:space="preserve">
  - 
    name:  西方专制主义理论
    title:  西方专制主义理论
    description: 
    koLyro: point
    koLyri:  just
    son: </v>
      </c>
      <c r="P2873" s="27" t="str">
        <f t="shared" si="366"/>
        <v xml:space="preserve">
            - 
              name:  西方专制主义理论
              title:  西方专制主义理论
              description: 
              koLyro: point
              koLyri:  just
              son: </v>
      </c>
    </row>
    <row r="2874" spans="1:16" ht="15" customHeight="1">
      <c r="A2874" s="20">
        <f t="shared" si="360"/>
        <v>4</v>
      </c>
      <c r="B2874" s="21" t="str">
        <f t="shared" si="361"/>
        <v>知识主题</v>
      </c>
      <c r="C2874" s="21" t="str">
        <f t="shared" si="362"/>
        <v>2　近代西方的民主思想</v>
      </c>
      <c r="D2874" s="21" t="str">
        <f>IFERROR(IF(I2874=1,INDEX( {"chinese","english","math","physics","chemistry","biology","politics","history","geography"},MATCH(C2874,{"语文","英语","数学","物理","化学","生物","政治","历史","地理"},0)),IF(I2874=2,INDEX(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2874,{"单项选择","阅读理解","信息匹配","完形填空","短文填空","单句填空","短文改错","单句改错","句型转换","翻译短语","翻译句子","词汇/短语及固搭","完成句子","听力"},0)),"")), "")</f>
        <v/>
      </c>
      <c r="E2874" s="21" t="str">
        <f t="shared" si="363"/>
        <v>知识主题</v>
      </c>
      <c r="F2874" s="21" t="str">
        <f t="shared" si="364"/>
        <v>恰</v>
      </c>
      <c r="G2874" s="21" t="str">
        <f>INDEX( {"body","discipline","area","topic","point"},MATCH(E2874,{"知识体","知识域","知识区","知识主题","知识点"},0))</f>
        <v>topic</v>
      </c>
      <c r="H2874" s="21" t="str">
        <f>INDEX( {"super","just","sub","infras"},MATCH(F2874,{"超","恰","亚","次"},0))</f>
        <v>just</v>
      </c>
      <c r="I2874" s="21">
        <f>MATCH(E2874,{"知识体","知识域","知识区","知识主题","知识点"},0)-1</f>
        <v>3</v>
      </c>
      <c r="J2874" s="21">
        <f>MATCH(F2874,{"超","恰","亚","次"},0)-1</f>
        <v>1</v>
      </c>
      <c r="K2874" s="21" t="str">
        <f t="shared" si="365"/>
        <v>历史</v>
      </c>
      <c r="L2874" s="26" t="s">
        <v>3588</v>
      </c>
      <c r="M2874" s="23"/>
      <c r="N2874" s="23"/>
      <c r="O2874" s="24" t="str">
        <f t="shared" si="367"/>
        <v xml:space="preserve">
  - 
    name:  2　近代西方的民主思想
    title:  2　近代西方的民主思想
    description: 
    koLyro: topic
    koLyri:  just
    son: </v>
      </c>
      <c r="P2874" s="27" t="str">
        <f t="shared" si="366"/>
        <v xml:space="preserve">
          - 
            name:  2　近代西方的民主思想
            title:  2　近代西方的民主思想
            description: 
            koLyro: topic
            koLyri:  just
            son: </v>
      </c>
    </row>
    <row r="2875" spans="1:16" ht="15" customHeight="1">
      <c r="A2875" s="20">
        <f t="shared" si="360"/>
        <v>5</v>
      </c>
      <c r="B2875" s="21" t="str">
        <f t="shared" si="361"/>
        <v>知识点</v>
      </c>
      <c r="C2875" s="21" t="str">
        <f t="shared" si="362"/>
        <v>斯宾若莎“天赋人权”思想</v>
      </c>
      <c r="D2875" s="21" t="str">
        <f>IFERROR(IF(I2875=1,INDEX( {"chinese","english","math","physics","chemistry","biology","politics","history","geography"},MATCH(C2875,{"语文","英语","数学","物理","化学","生物","政治","历史","地理"},0)),IF(I2875=2,INDEX(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2875,{"单项选择","阅读理解","信息匹配","完形填空","短文填空","单句填空","短文改错","单句改错","句型转换","翻译短语","翻译句子","词汇/短语及固搭","完成句子","听力"},0)),"")), "")</f>
        <v/>
      </c>
      <c r="E2875" s="21" t="str">
        <f t="shared" si="363"/>
        <v>知识点</v>
      </c>
      <c r="F2875" s="21" t="str">
        <f t="shared" si="364"/>
        <v>恰</v>
      </c>
      <c r="G2875" s="21" t="str">
        <f>INDEX( {"body","discipline","area","topic","point"},MATCH(E2875,{"知识体","知识域","知识区","知识主题","知识点"},0))</f>
        <v>point</v>
      </c>
      <c r="H2875" s="21" t="str">
        <f>INDEX( {"super","just","sub","infras"},MATCH(F2875,{"超","恰","亚","次"},0))</f>
        <v>just</v>
      </c>
      <c r="I2875" s="21">
        <f>MATCH(E2875,{"知识体","知识域","知识区","知识主题","知识点"},0)-1</f>
        <v>4</v>
      </c>
      <c r="J2875" s="21">
        <f>MATCH(F2875,{"超","恰","亚","次"},0)-1</f>
        <v>1</v>
      </c>
      <c r="K2875" s="21" t="str">
        <f t="shared" si="365"/>
        <v>历史</v>
      </c>
      <c r="L2875" s="26" t="s">
        <v>3589</v>
      </c>
      <c r="M2875" s="23"/>
      <c r="N2875" s="23"/>
      <c r="O2875" s="24" t="str">
        <f t="shared" si="367"/>
        <v xml:space="preserve">
  - 
    name:  斯宾若莎“天赋人权”思想
    title:  斯宾若莎“天赋人权”思想
    description: 
    koLyro: point
    koLyri:  just
    son: </v>
      </c>
      <c r="P2875" s="27" t="str">
        <f t="shared" si="366"/>
        <v xml:space="preserve">
            - 
              name:  斯宾若莎“天赋人权”思想
              title:  斯宾若莎“天赋人权”思想
              description: 
              koLyro: point
              koLyri:  just
              son: </v>
      </c>
    </row>
    <row r="2876" spans="1:16" ht="15" customHeight="1">
      <c r="A2876" s="20">
        <f t="shared" si="360"/>
        <v>5</v>
      </c>
      <c r="B2876" s="21" t="str">
        <f t="shared" si="361"/>
        <v>知识点</v>
      </c>
      <c r="C2876" s="21" t="str">
        <f t="shared" si="362"/>
        <v>洛克“权力分立”思想</v>
      </c>
      <c r="D2876" s="21" t="str">
        <f>IFERROR(IF(I2876=1,INDEX( {"chinese","english","math","physics","chemistry","biology","politics","history","geography"},MATCH(C2876,{"语文","英语","数学","物理","化学","生物","政治","历史","地理"},0)),IF(I2876=2,INDEX(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2876,{"单项选择","阅读理解","信息匹配","完形填空","短文填空","单句填空","短文改错","单句改错","句型转换","翻译短语","翻译句子","词汇/短语及固搭","完成句子","听力"},0)),"")), "")</f>
        <v/>
      </c>
      <c r="E2876" s="21" t="str">
        <f t="shared" si="363"/>
        <v>知识点</v>
      </c>
      <c r="F2876" s="21" t="str">
        <f t="shared" si="364"/>
        <v>恰</v>
      </c>
      <c r="G2876" s="21" t="str">
        <f>INDEX( {"body","discipline","area","topic","point"},MATCH(E2876,{"知识体","知识域","知识区","知识主题","知识点"},0))</f>
        <v>point</v>
      </c>
      <c r="H2876" s="21" t="str">
        <f>INDEX( {"super","just","sub","infras"},MATCH(F2876,{"超","恰","亚","次"},0))</f>
        <v>just</v>
      </c>
      <c r="I2876" s="21">
        <f>MATCH(E2876,{"知识体","知识域","知识区","知识主题","知识点"},0)-1</f>
        <v>4</v>
      </c>
      <c r="J2876" s="21">
        <f>MATCH(F2876,{"超","恰","亚","次"},0)-1</f>
        <v>1</v>
      </c>
      <c r="K2876" s="21" t="str">
        <f t="shared" si="365"/>
        <v>历史</v>
      </c>
      <c r="L2876" s="26" t="s">
        <v>3590</v>
      </c>
      <c r="M2876" s="23"/>
      <c r="N2876" s="23"/>
      <c r="O2876" s="24" t="str">
        <f t="shared" si="367"/>
        <v xml:space="preserve">
  - 
    name:  洛克“权力分立”思想
    title:  洛克“权力分立”思想
    description: 
    koLyro: point
    koLyri:  just
    son: </v>
      </c>
      <c r="P2876" s="27" t="str">
        <f t="shared" si="366"/>
        <v xml:space="preserve">
            - 
              name:  洛克“权力分立”思想
              title:  洛克“权力分立”思想
              description: 
              koLyro: point
              koLyri:  just
              son: </v>
      </c>
    </row>
    <row r="2877" spans="1:16" ht="15" customHeight="1">
      <c r="A2877" s="20">
        <f t="shared" si="360"/>
        <v>5</v>
      </c>
      <c r="B2877" s="21" t="str">
        <f t="shared" si="361"/>
        <v>知识点</v>
      </c>
      <c r="C2877" s="21" t="str">
        <f t="shared" si="362"/>
        <v>卢梭“主权在民”思想</v>
      </c>
      <c r="D2877" s="21" t="str">
        <f>IFERROR(IF(I2877=1,INDEX( {"chinese","english","math","physics","chemistry","biology","politics","history","geography"},MATCH(C2877,{"语文","英语","数学","物理","化学","生物","政治","历史","地理"},0)),IF(I2877=2,INDEX(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2877,{"单项选择","阅读理解","信息匹配","完形填空","短文填空","单句填空","短文改错","单句改错","句型转换","翻译短语","翻译句子","词汇/短语及固搭","完成句子","听力"},0)),"")), "")</f>
        <v/>
      </c>
      <c r="E2877" s="21" t="str">
        <f t="shared" si="363"/>
        <v>知识点</v>
      </c>
      <c r="F2877" s="21" t="str">
        <f t="shared" si="364"/>
        <v>恰</v>
      </c>
      <c r="G2877" s="21" t="str">
        <f>INDEX( {"body","discipline","area","topic","point"},MATCH(E2877,{"知识体","知识域","知识区","知识主题","知识点"},0))</f>
        <v>point</v>
      </c>
      <c r="H2877" s="21" t="str">
        <f>INDEX( {"super","just","sub","infras"},MATCH(F2877,{"超","恰","亚","次"},0))</f>
        <v>just</v>
      </c>
      <c r="I2877" s="21">
        <f>MATCH(E2877,{"知识体","知识域","知识区","知识主题","知识点"},0)-1</f>
        <v>4</v>
      </c>
      <c r="J2877" s="21">
        <f>MATCH(F2877,{"超","恰","亚","次"},0)-1</f>
        <v>1</v>
      </c>
      <c r="K2877" s="21" t="str">
        <f t="shared" si="365"/>
        <v>历史</v>
      </c>
      <c r="L2877" s="26" t="s">
        <v>3591</v>
      </c>
      <c r="M2877" s="23"/>
      <c r="N2877" s="23"/>
      <c r="O2877" s="24" t="str">
        <f t="shared" si="367"/>
        <v xml:space="preserve">
  - 
    name:  卢梭“主权在民”思想
    title:  卢梭“主权在民”思想
    description: 
    koLyro: point
    koLyri:  just
    son: </v>
      </c>
      <c r="P2877" s="27" t="str">
        <f t="shared" si="366"/>
        <v xml:space="preserve">
            - 
              name:  卢梭“主权在民”思想
              title:  卢梭“主权在民”思想
              description: 
              koLyro: point
              koLyri:  just
              son: </v>
      </c>
    </row>
    <row r="2878" spans="1:16" ht="15" customHeight="1">
      <c r="A2878" s="20">
        <f t="shared" si="360"/>
        <v>3</v>
      </c>
      <c r="B2878" s="21" t="str">
        <f t="shared" si="361"/>
        <v>知识超主题</v>
      </c>
      <c r="C2878" s="21" t="str">
        <f t="shared" si="362"/>
        <v>二　英国议会与国王的斗争</v>
      </c>
      <c r="D2878" s="21" t="str">
        <f>IFERROR(IF(I2878=1,INDEX( {"chinese","english","math","physics","chemistry","biology","politics","history","geography"},MATCH(C2878,{"语文","英语","数学","物理","化学","生物","政治","历史","地理"},0)),IF(I2878=2,INDEX(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2878,{"单项选择","阅读理解","信息匹配","完形填空","短文填空","单句填空","短文改错","单句改错","句型转换","翻译短语","翻译句子","词汇/短语及固搭","完成句子","听力"},0)),"")), "")</f>
        <v/>
      </c>
      <c r="E2878" s="21" t="str">
        <f t="shared" si="363"/>
        <v>知识主题</v>
      </c>
      <c r="F2878" s="21" t="str">
        <f t="shared" si="364"/>
        <v>超</v>
      </c>
      <c r="G2878" s="21" t="str">
        <f>INDEX( {"body","discipline","area","topic","point"},MATCH(E2878,{"知识体","知识域","知识区","知识主题","知识点"},0))</f>
        <v>topic</v>
      </c>
      <c r="H2878" s="21" t="str">
        <f>INDEX( {"super","just","sub","infras"},MATCH(F2878,{"超","恰","亚","次"},0))</f>
        <v>super</v>
      </c>
      <c r="I2878" s="21">
        <f>MATCH(E2878,{"知识体","知识域","知识区","知识主题","知识点"},0)-1</f>
        <v>3</v>
      </c>
      <c r="J2878" s="21">
        <f>MATCH(F2878,{"超","恰","亚","次"},0)-1</f>
        <v>0</v>
      </c>
      <c r="K2878" s="21" t="str">
        <f t="shared" si="365"/>
        <v>历史</v>
      </c>
      <c r="L2878" s="26" t="s">
        <v>5402</v>
      </c>
      <c r="M2878" s="23"/>
      <c r="N2878" s="23"/>
      <c r="O2878" s="24" t="str">
        <f t="shared" si="367"/>
        <v xml:space="preserve">
  - 
    name:  二　英国议会与国王的斗争
    title:  二　英国议会与国王的斗争
    description: 
    koLyro: topic
    koLyri:  super
    son: </v>
      </c>
      <c r="P2878" s="27" t="str">
        <f t="shared" si="366"/>
        <v xml:space="preserve">
        - 
          name:  二　英国议会与国王的斗争
          title:  二　英国议会与国王的斗争
          description: 
          koLyro: topic
          koLyri:  super
          son: </v>
      </c>
    </row>
    <row r="2879" spans="1:16" ht="15" customHeight="1">
      <c r="A2879" s="20">
        <f t="shared" si="360"/>
        <v>4</v>
      </c>
      <c r="B2879" s="21" t="str">
        <f t="shared" si="361"/>
        <v>知识主题</v>
      </c>
      <c r="C2879" s="21" t="str">
        <f t="shared" si="362"/>
        <v>1　英国议会与王权矛盾的激化</v>
      </c>
      <c r="D2879" s="21" t="str">
        <f>IFERROR(IF(I2879=1,INDEX( {"chinese","english","math","physics","chemistry","biology","politics","history","geography"},MATCH(C2879,{"语文","英语","数学","物理","化学","生物","政治","历史","地理"},0)),IF(I2879=2,INDEX(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2879,{"单项选择","阅读理解","信息匹配","完形填空","短文填空","单句填空","短文改错","单句改错","句型转换","翻译短语","翻译句子","词汇/短语及固搭","完成句子","听力"},0)),"")), "")</f>
        <v/>
      </c>
      <c r="E2879" s="21" t="str">
        <f t="shared" si="363"/>
        <v>知识主题</v>
      </c>
      <c r="F2879" s="21" t="str">
        <f t="shared" si="364"/>
        <v>恰</v>
      </c>
      <c r="G2879" s="21" t="str">
        <f>INDEX( {"body","discipline","area","topic","point"},MATCH(E2879,{"知识体","知识域","知识区","知识主题","知识点"},0))</f>
        <v>topic</v>
      </c>
      <c r="H2879" s="21" t="str">
        <f>INDEX( {"super","just","sub","infras"},MATCH(F2879,{"超","恰","亚","次"},0))</f>
        <v>just</v>
      </c>
      <c r="I2879" s="21">
        <f>MATCH(E2879,{"知识体","知识域","知识区","知识主题","知识点"},0)-1</f>
        <v>3</v>
      </c>
      <c r="J2879" s="21">
        <f>MATCH(F2879,{"超","恰","亚","次"},0)-1</f>
        <v>1</v>
      </c>
      <c r="K2879" s="21" t="str">
        <f t="shared" si="365"/>
        <v>历史</v>
      </c>
      <c r="L2879" s="26" t="s">
        <v>3592</v>
      </c>
      <c r="M2879" s="23"/>
      <c r="N2879" s="23"/>
      <c r="O2879" s="24" t="str">
        <f t="shared" si="367"/>
        <v xml:space="preserve">
  - 
    name:  1　英国议会与王权矛盾的激化
    title:  1　英国议会与王权矛盾的激化
    description: 
    koLyro: topic
    koLyri:  just
    son: </v>
      </c>
      <c r="P2879" s="27" t="str">
        <f t="shared" si="366"/>
        <v xml:space="preserve">
          - 
            name:  1　英国议会与王权矛盾的激化
            title:  1　英国议会与王权矛盾的激化
            description: 
            koLyro: topic
            koLyri:  just
            son: </v>
      </c>
    </row>
    <row r="2880" spans="1:16" ht="15" customHeight="1">
      <c r="A2880" s="20">
        <f t="shared" si="360"/>
        <v>5</v>
      </c>
      <c r="B2880" s="21" t="str">
        <f t="shared" si="361"/>
        <v>知识点</v>
      </c>
      <c r="C2880" s="21" t="str">
        <f t="shared" si="362"/>
        <v>英国资本主义的发展</v>
      </c>
      <c r="D2880" s="21" t="str">
        <f>IFERROR(IF(I2880=1,INDEX( {"chinese","english","math","physics","chemistry","biology","politics","history","geography"},MATCH(C2880,{"语文","英语","数学","物理","化学","生物","政治","历史","地理"},0)),IF(I2880=2,INDEX(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2880,{"单项选择","阅读理解","信息匹配","完形填空","短文填空","单句填空","短文改错","单句改错","句型转换","翻译短语","翻译句子","词汇/短语及固搭","完成句子","听力"},0)),"")), "")</f>
        <v/>
      </c>
      <c r="E2880" s="21" t="str">
        <f t="shared" si="363"/>
        <v>知识点</v>
      </c>
      <c r="F2880" s="21" t="str">
        <f t="shared" si="364"/>
        <v>恰</v>
      </c>
      <c r="G2880" s="21" t="str">
        <f>INDEX( {"body","discipline","area","topic","point"},MATCH(E2880,{"知识体","知识域","知识区","知识主题","知识点"},0))</f>
        <v>point</v>
      </c>
      <c r="H2880" s="21" t="str">
        <f>INDEX( {"super","just","sub","infras"},MATCH(F2880,{"超","恰","亚","次"},0))</f>
        <v>just</v>
      </c>
      <c r="I2880" s="21">
        <f>MATCH(E2880,{"知识体","知识域","知识区","知识主题","知识点"},0)-1</f>
        <v>4</v>
      </c>
      <c r="J2880" s="21">
        <f>MATCH(F2880,{"超","恰","亚","次"},0)-1</f>
        <v>1</v>
      </c>
      <c r="K2880" s="21" t="str">
        <f t="shared" si="365"/>
        <v>历史</v>
      </c>
      <c r="L2880" s="26" t="s">
        <v>3593</v>
      </c>
      <c r="M2880" s="23"/>
      <c r="N2880" s="23"/>
      <c r="O2880" s="24" t="str">
        <f t="shared" si="367"/>
        <v xml:space="preserve">
  - 
    name:  英国资本主义的发展
    title:  英国资本主义的发展
    description: 
    koLyro: point
    koLyri:  just
    son: </v>
      </c>
      <c r="P2880" s="27" t="str">
        <f t="shared" si="366"/>
        <v xml:space="preserve">
            - 
              name:  英国资本主义的发展
              title:  英国资本主义的发展
              description: 
              koLyro: point
              koLyri:  just
              son: </v>
      </c>
    </row>
    <row r="2881" spans="1:16" ht="15" customHeight="1">
      <c r="A2881" s="20">
        <f t="shared" si="360"/>
        <v>5</v>
      </c>
      <c r="B2881" s="21" t="str">
        <f t="shared" si="361"/>
        <v>知识点</v>
      </c>
      <c r="C2881" s="21" t="str">
        <f t="shared" si="362"/>
        <v>《权力请愿书》</v>
      </c>
      <c r="D2881" s="21" t="str">
        <f>IFERROR(IF(I2881=1,INDEX( {"chinese","english","math","physics","chemistry","biology","politics","history","geography"},MATCH(C2881,{"语文","英语","数学","物理","化学","生物","政治","历史","地理"},0)),IF(I2881=2,INDEX(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2881,{"单项选择","阅读理解","信息匹配","完形填空","短文填空","单句填空","短文改错","单句改错","句型转换","翻译短语","翻译句子","词汇/短语及固搭","完成句子","听力"},0)),"")), "")</f>
        <v/>
      </c>
      <c r="E2881" s="21" t="str">
        <f t="shared" si="363"/>
        <v>知识点</v>
      </c>
      <c r="F2881" s="21" t="str">
        <f t="shared" si="364"/>
        <v>恰</v>
      </c>
      <c r="G2881" s="21" t="str">
        <f>INDEX( {"body","discipline","area","topic","point"},MATCH(E2881,{"知识体","知识域","知识区","知识主题","知识点"},0))</f>
        <v>point</v>
      </c>
      <c r="H2881" s="21" t="str">
        <f>INDEX( {"super","just","sub","infras"},MATCH(F2881,{"超","恰","亚","次"},0))</f>
        <v>just</v>
      </c>
      <c r="I2881" s="21">
        <f>MATCH(E2881,{"知识体","知识域","知识区","知识主题","知识点"},0)-1</f>
        <v>4</v>
      </c>
      <c r="J2881" s="21">
        <f>MATCH(F2881,{"超","恰","亚","次"},0)-1</f>
        <v>1</v>
      </c>
      <c r="K2881" s="21" t="str">
        <f t="shared" si="365"/>
        <v>历史</v>
      </c>
      <c r="L2881" s="26" t="s">
        <v>3594</v>
      </c>
      <c r="M2881" s="23"/>
      <c r="N2881" s="23"/>
      <c r="O2881" s="24" t="str">
        <f t="shared" si="367"/>
        <v xml:space="preserve">
  - 
    name:  《权力请愿书》
    title:  《权力请愿书》
    description: 
    koLyro: point
    koLyri:  just
    son: </v>
      </c>
      <c r="P2881" s="27" t="str">
        <f t="shared" si="366"/>
        <v xml:space="preserve">
            - 
              name:  《权力请愿书》
              title:  《权力请愿书》
              description: 
              koLyro: point
              koLyri:  just
              son: </v>
      </c>
    </row>
    <row r="2882" spans="1:16" ht="15" customHeight="1">
      <c r="A2882" s="20">
        <f t="shared" si="360"/>
        <v>5</v>
      </c>
      <c r="B2882" s="21" t="str">
        <f t="shared" si="361"/>
        <v>知识点</v>
      </c>
      <c r="C2882" s="21" t="str">
        <f t="shared" si="362"/>
        <v>《大抗议书》</v>
      </c>
      <c r="D2882" s="21" t="str">
        <f>IFERROR(IF(I2882=1,INDEX( {"chinese","english","math","physics","chemistry","biology","politics","history","geography"},MATCH(C2882,{"语文","英语","数学","物理","化学","生物","政治","历史","地理"},0)),IF(I2882=2,INDEX(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2882,{"单项选择","阅读理解","信息匹配","完形填空","短文填空","单句填空","短文改错","单句改错","句型转换","翻译短语","翻译句子","词汇/短语及固搭","完成句子","听力"},0)),"")), "")</f>
        <v/>
      </c>
      <c r="E2882" s="21" t="str">
        <f t="shared" si="363"/>
        <v>知识点</v>
      </c>
      <c r="F2882" s="21" t="str">
        <f t="shared" si="364"/>
        <v>恰</v>
      </c>
      <c r="G2882" s="21" t="str">
        <f>INDEX( {"body","discipline","area","topic","point"},MATCH(E2882,{"知识体","知识域","知识区","知识主题","知识点"},0))</f>
        <v>point</v>
      </c>
      <c r="H2882" s="21" t="str">
        <f>INDEX( {"super","just","sub","infras"},MATCH(F2882,{"超","恰","亚","次"},0))</f>
        <v>just</v>
      </c>
      <c r="I2882" s="21">
        <f>MATCH(E2882,{"知识体","知识域","知识区","知识主题","知识点"},0)-1</f>
        <v>4</v>
      </c>
      <c r="J2882" s="21">
        <f>MATCH(F2882,{"超","恰","亚","次"},0)-1</f>
        <v>1</v>
      </c>
      <c r="K2882" s="21" t="str">
        <f t="shared" si="365"/>
        <v>历史</v>
      </c>
      <c r="L2882" s="26" t="s">
        <v>3595</v>
      </c>
      <c r="M2882" s="23"/>
      <c r="N2882" s="23"/>
      <c r="O2882" s="24" t="str">
        <f t="shared" si="367"/>
        <v xml:space="preserve">
  - 
    name:  《大抗议书》
    title:  《大抗议书》
    description: 
    koLyro: point
    koLyri:  just
    son: </v>
      </c>
      <c r="P2882" s="27" t="str">
        <f t="shared" si="366"/>
        <v xml:space="preserve">
            - 
              name:  《大抗议书》
              title:  《大抗议书》
              description: 
              koLyro: point
              koLyri:  just
              son: </v>
      </c>
    </row>
    <row r="2883" spans="1:16" ht="15" customHeight="1">
      <c r="A2883" s="20">
        <f t="shared" si="360"/>
        <v>4</v>
      </c>
      <c r="B2883" s="21" t="str">
        <f t="shared" si="361"/>
        <v>知识主题</v>
      </c>
      <c r="C2883" s="21" t="str">
        <f t="shared" si="362"/>
        <v>2　民主与专制的反复较量</v>
      </c>
      <c r="D2883" s="21" t="str">
        <f>IFERROR(IF(I2883=1,INDEX( {"chinese","english","math","physics","chemistry","biology","politics","history","geography"},MATCH(C2883,{"语文","英语","数学","物理","化学","生物","政治","历史","地理"},0)),IF(I2883=2,INDEX(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2883,{"单项选择","阅读理解","信息匹配","完形填空","短文填空","单句填空","短文改错","单句改错","句型转换","翻译短语","翻译句子","词汇/短语及固搭","完成句子","听力"},0)),"")), "")</f>
        <v/>
      </c>
      <c r="E2883" s="21" t="str">
        <f t="shared" si="363"/>
        <v>知识主题</v>
      </c>
      <c r="F2883" s="21" t="str">
        <f t="shared" si="364"/>
        <v>恰</v>
      </c>
      <c r="G2883" s="21" t="str">
        <f>INDEX( {"body","discipline","area","topic","point"},MATCH(E2883,{"知识体","知识域","知识区","知识主题","知识点"},0))</f>
        <v>topic</v>
      </c>
      <c r="H2883" s="21" t="str">
        <f>INDEX( {"super","just","sub","infras"},MATCH(F2883,{"超","恰","亚","次"},0))</f>
        <v>just</v>
      </c>
      <c r="I2883" s="21">
        <f>MATCH(E2883,{"知识体","知识域","知识区","知识主题","知识点"},0)-1</f>
        <v>3</v>
      </c>
      <c r="J2883" s="21">
        <f>MATCH(F2883,{"超","恰","亚","次"},0)-1</f>
        <v>1</v>
      </c>
      <c r="K2883" s="21" t="str">
        <f t="shared" si="365"/>
        <v>历史</v>
      </c>
      <c r="L2883" s="26" t="s">
        <v>3596</v>
      </c>
      <c r="M2883" s="23"/>
      <c r="N2883" s="23"/>
      <c r="O2883" s="24" t="str">
        <f t="shared" si="367"/>
        <v xml:space="preserve">
  - 
    name:  2　民主与专制的反复较量
    title:  2　民主与专制的反复较量
    description: 
    koLyro: topic
    koLyri:  just
    son: </v>
      </c>
      <c r="P2883" s="27" t="str">
        <f t="shared" si="366"/>
        <v xml:space="preserve">
          - 
            name:  2　民主与专制的反复较量
            title:  2　民主与专制的反复较量
            description: 
            koLyro: topic
            koLyri:  just
            son: </v>
      </c>
    </row>
    <row r="2884" spans="1:16" ht="15" customHeight="1">
      <c r="A2884" s="20">
        <f t="shared" si="360"/>
        <v>5</v>
      </c>
      <c r="B2884" s="21" t="str">
        <f t="shared" si="361"/>
        <v>知识点</v>
      </c>
      <c r="C2884" s="21" t="str">
        <f t="shared" si="362"/>
        <v>英国内战</v>
      </c>
      <c r="D2884" s="21" t="str">
        <f>IFERROR(IF(I2884=1,INDEX( {"chinese","english","math","physics","chemistry","biology","politics","history","geography"},MATCH(C2884,{"语文","英语","数学","物理","化学","生物","政治","历史","地理"},0)),IF(I2884=2,INDEX(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2884,{"单项选择","阅读理解","信息匹配","完形填空","短文填空","单句填空","短文改错","单句改错","句型转换","翻译短语","翻译句子","词汇/短语及固搭","完成句子","听力"},0)),"")), "")</f>
        <v/>
      </c>
      <c r="E2884" s="21" t="str">
        <f t="shared" si="363"/>
        <v>知识点</v>
      </c>
      <c r="F2884" s="21" t="str">
        <f t="shared" si="364"/>
        <v>恰</v>
      </c>
      <c r="G2884" s="21" t="str">
        <f>INDEX( {"body","discipline","area","topic","point"},MATCH(E2884,{"知识体","知识域","知识区","知识主题","知识点"},0))</f>
        <v>point</v>
      </c>
      <c r="H2884" s="21" t="str">
        <f>INDEX( {"super","just","sub","infras"},MATCH(F2884,{"超","恰","亚","次"},0))</f>
        <v>just</v>
      </c>
      <c r="I2884" s="21">
        <f>MATCH(E2884,{"知识体","知识域","知识区","知识主题","知识点"},0)-1</f>
        <v>4</v>
      </c>
      <c r="J2884" s="21">
        <f>MATCH(F2884,{"超","恰","亚","次"},0)-1</f>
        <v>1</v>
      </c>
      <c r="K2884" s="21" t="str">
        <f t="shared" si="365"/>
        <v>历史</v>
      </c>
      <c r="L2884" s="26" t="s">
        <v>3597</v>
      </c>
      <c r="M2884" s="23"/>
      <c r="N2884" s="23"/>
      <c r="O2884" s="24" t="str">
        <f t="shared" si="367"/>
        <v xml:space="preserve">
  - 
    name:  英国内战
    title:  英国内战
    description: 
    koLyro: point
    koLyri:  just
    son: </v>
      </c>
      <c r="P2884" s="27" t="str">
        <f t="shared" si="366"/>
        <v xml:space="preserve">
            - 
              name:  英国内战
              title:  英国内战
              description: 
              koLyro: point
              koLyri:  just
              son: </v>
      </c>
    </row>
    <row r="2885" spans="1:16" ht="15" customHeight="1">
      <c r="A2885" s="20">
        <f t="shared" ref="A2885:A2948" si="368">IFERROR(FIND("├",L2885),0)</f>
        <v>5</v>
      </c>
      <c r="B2885" s="21" t="str">
        <f t="shared" ref="B2885:B2948" si="369">MID(L2885,FIND("«",L2885)+1,FIND("»",L2885)-FIND("«",L2885)-1)</f>
        <v>知识点</v>
      </c>
      <c r="C2885" s="21" t="str">
        <f t="shared" ref="C2885:C2948" si="370">RIGHT(L2885,LEN(L2885)-FIND("»",L2885))</f>
        <v>护国政府统治</v>
      </c>
      <c r="D2885" s="21" t="str">
        <f>IFERROR(IF(I2885=1,INDEX( {"chinese","english","math","physics","chemistry","biology","politics","history","geography"},MATCH(C2885,{"语文","英语","数学","物理","化学","生物","政治","历史","地理"},0)),IF(I2885=2,INDEX(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2885,{"单项选择","阅读理解","信息匹配","完形填空","短文填空","单句填空","短文改错","单句改错","句型转换","翻译短语","翻译句子","词汇/短语及固搭","完成句子","听力"},0)),"")), "")</f>
        <v/>
      </c>
      <c r="E2885" s="21" t="str">
        <f t="shared" ref="E2885:E2948" si="371">SUBSTITUTE(SUBSTITUTE(SUBSTITUTE(SUBSTITUTE(B2885,"超",""),"恰",""),"亚",""),"次","")</f>
        <v>知识点</v>
      </c>
      <c r="F2885" s="21" t="str">
        <f t="shared" ref="F2885:F2948" si="372">IF(IFERROR(FIND("超",B2885),-1)&gt;0,"超",  IF(IFERROR(FIND("亚",B2885),-1)&gt;0,"亚",   IF(IFERROR(FIND("次",B2885),-1)&gt;0,"次",    "恰"  )))</f>
        <v>恰</v>
      </c>
      <c r="G2885" s="21" t="str">
        <f>INDEX( {"body","discipline","area","topic","point"},MATCH(E2885,{"知识体","知识域","知识区","知识主题","知识点"},0))</f>
        <v>point</v>
      </c>
      <c r="H2885" s="21" t="str">
        <f>INDEX( {"super","just","sub","infras"},MATCH(F2885,{"超","恰","亚","次"},0))</f>
        <v>just</v>
      </c>
      <c r="I2885" s="21">
        <f>MATCH(E2885,{"知识体","知识域","知识区","知识主题","知识点"},0)-1</f>
        <v>4</v>
      </c>
      <c r="J2885" s="21">
        <f>MATCH(F2885,{"超","恰","亚","次"},0)-1</f>
        <v>1</v>
      </c>
      <c r="K2885" s="21" t="str">
        <f t="shared" ref="K2885:K2948" si="373">IF(I2885=0,"",IF(I2885=1,C2885,K2884))</f>
        <v>历史</v>
      </c>
      <c r="L2885" s="26" t="s">
        <v>3598</v>
      </c>
      <c r="M2885" s="23"/>
      <c r="N2885" s="23"/>
      <c r="O2885" s="24" t="str">
        <f t="shared" si="367"/>
        <v xml:space="preserve">
  - 
    name:  护国政府统治
    title:  护国政府统治
    description: 
    koLyro: point
    koLyri:  just
    son: </v>
      </c>
      <c r="P2885" s="27" t="str">
        <f t="shared" ref="P2885:P2948" si="374">SUBSTITUTE(O2885,CHAR(10),CHAR(10)&amp;REPT("  ",A2885))</f>
        <v xml:space="preserve">
            - 
              name:  护国政府统治
              title:  护国政府统治
              description: 
              koLyro: point
              koLyri:  just
              son: </v>
      </c>
    </row>
    <row r="2886" spans="1:16" ht="15" customHeight="1">
      <c r="A2886" s="20">
        <f t="shared" si="368"/>
        <v>5</v>
      </c>
      <c r="B2886" s="21" t="str">
        <f t="shared" si="369"/>
        <v>知识点</v>
      </c>
      <c r="C2886" s="21" t="str">
        <f t="shared" si="370"/>
        <v>斯图亚特王朝复辟</v>
      </c>
      <c r="D2886" s="21" t="str">
        <f>IFERROR(IF(I2886=1,INDEX( {"chinese","english","math","physics","chemistry","biology","politics","history","geography"},MATCH(C2886,{"语文","英语","数学","物理","化学","生物","政治","历史","地理"},0)),IF(I2886=2,INDEX(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2886,{"单项选择","阅读理解","信息匹配","完形填空","短文填空","单句填空","短文改错","单句改错","句型转换","翻译短语","翻译句子","词汇/短语及固搭","完成句子","听力"},0)),"")), "")</f>
        <v/>
      </c>
      <c r="E2886" s="21" t="str">
        <f t="shared" si="371"/>
        <v>知识点</v>
      </c>
      <c r="F2886" s="21" t="str">
        <f t="shared" si="372"/>
        <v>恰</v>
      </c>
      <c r="G2886" s="21" t="str">
        <f>INDEX( {"body","discipline","area","topic","point"},MATCH(E2886,{"知识体","知识域","知识区","知识主题","知识点"},0))</f>
        <v>point</v>
      </c>
      <c r="H2886" s="21" t="str">
        <f>INDEX( {"super","just","sub","infras"},MATCH(F2886,{"超","恰","亚","次"},0))</f>
        <v>just</v>
      </c>
      <c r="I2886" s="21">
        <f>MATCH(E2886,{"知识体","知识域","知识区","知识主题","知识点"},0)-1</f>
        <v>4</v>
      </c>
      <c r="J2886" s="21">
        <f>MATCH(F2886,{"超","恰","亚","次"},0)-1</f>
        <v>1</v>
      </c>
      <c r="K2886" s="21" t="str">
        <f t="shared" si="373"/>
        <v>历史</v>
      </c>
      <c r="L2886" s="26" t="s">
        <v>3599</v>
      </c>
      <c r="M2886" s="23"/>
      <c r="N2886" s="23"/>
      <c r="O2886" s="24" t="str">
        <f t="shared" si="367"/>
        <v xml:space="preserve">
  - 
    name:  斯图亚特王朝复辟
    title:  斯图亚特王朝复辟
    description: 
    koLyro: point
    koLyri:  just
    son: </v>
      </c>
      <c r="P2886" s="27" t="str">
        <f t="shared" si="374"/>
        <v xml:space="preserve">
            - 
              name:  斯图亚特王朝复辟
              title:  斯图亚特王朝复辟
              description: 
              koLyro: point
              koLyri:  just
              son: </v>
      </c>
    </row>
    <row r="2887" spans="1:16" ht="15" customHeight="1">
      <c r="A2887" s="20">
        <f t="shared" si="368"/>
        <v>5</v>
      </c>
      <c r="B2887" s="21" t="str">
        <f t="shared" si="369"/>
        <v>知识点</v>
      </c>
      <c r="C2887" s="21" t="str">
        <f t="shared" si="370"/>
        <v>光荣革命</v>
      </c>
      <c r="D2887" s="21" t="str">
        <f>IFERROR(IF(I2887=1,INDEX( {"chinese","english","math","physics","chemistry","biology","politics","history","geography"},MATCH(C2887,{"语文","英语","数学","物理","化学","生物","政治","历史","地理"},0)),IF(I2887=2,INDEX(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2887,{"单项选择","阅读理解","信息匹配","完形填空","短文填空","单句填空","短文改错","单句改错","句型转换","翻译短语","翻译句子","词汇/短语及固搭","完成句子","听力"},0)),"")), "")</f>
        <v/>
      </c>
      <c r="E2887" s="21" t="str">
        <f t="shared" si="371"/>
        <v>知识点</v>
      </c>
      <c r="F2887" s="21" t="str">
        <f t="shared" si="372"/>
        <v>恰</v>
      </c>
      <c r="G2887" s="21" t="str">
        <f>INDEX( {"body","discipline","area","topic","point"},MATCH(E2887,{"知识体","知识域","知识区","知识主题","知识点"},0))</f>
        <v>point</v>
      </c>
      <c r="H2887" s="21" t="str">
        <f>INDEX( {"super","just","sub","infras"},MATCH(F2887,{"超","恰","亚","次"},0))</f>
        <v>just</v>
      </c>
      <c r="I2887" s="21">
        <f>MATCH(E2887,{"知识体","知识域","知识区","知识主题","知识点"},0)-1</f>
        <v>4</v>
      </c>
      <c r="J2887" s="21">
        <f>MATCH(F2887,{"超","恰","亚","次"},0)-1</f>
        <v>1</v>
      </c>
      <c r="K2887" s="21" t="str">
        <f t="shared" si="373"/>
        <v>历史</v>
      </c>
      <c r="L2887" s="26" t="s">
        <v>2917</v>
      </c>
      <c r="M2887" s="23"/>
      <c r="N2887" s="23"/>
      <c r="O2887" s="24" t="str">
        <f t="shared" si="367"/>
        <v xml:space="preserve">
  - 
    name:  光荣革命
    title:  光荣革命
    description: 
    koLyro: point
    koLyri:  just
    son: </v>
      </c>
      <c r="P2887" s="27" t="str">
        <f t="shared" si="374"/>
        <v xml:space="preserve">
            - 
              name:  光荣革命
              title:  光荣革命
              description: 
              koLyro: point
              koLyri:  just
              son: </v>
      </c>
    </row>
    <row r="2888" spans="1:16" ht="15" customHeight="1">
      <c r="A2888" s="20">
        <f t="shared" si="368"/>
        <v>3</v>
      </c>
      <c r="B2888" s="21" t="str">
        <f t="shared" si="369"/>
        <v>知识超主题</v>
      </c>
      <c r="C2888" s="21" t="str">
        <f t="shared" si="370"/>
        <v>三　向封建专制统治宣战的檄文</v>
      </c>
      <c r="D2888" s="21" t="str">
        <f>IFERROR(IF(I2888=1,INDEX( {"chinese","english","math","physics","chemistry","biology","politics","history","geography"},MATCH(C2888,{"语文","英语","数学","物理","化学","生物","政治","历史","地理"},0)),IF(I2888=2,INDEX(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2888,{"单项选择","阅读理解","信息匹配","完形填空","短文填空","单句填空","短文改错","单句改错","句型转换","翻译短语","翻译句子","词汇/短语及固搭","完成句子","听力"},0)),"")), "")</f>
        <v/>
      </c>
      <c r="E2888" s="21" t="str">
        <f t="shared" si="371"/>
        <v>知识主题</v>
      </c>
      <c r="F2888" s="21" t="str">
        <f t="shared" si="372"/>
        <v>超</v>
      </c>
      <c r="G2888" s="21" t="str">
        <f>INDEX( {"body","discipline","area","topic","point"},MATCH(E2888,{"知识体","知识域","知识区","知识主题","知识点"},0))</f>
        <v>topic</v>
      </c>
      <c r="H2888" s="21" t="str">
        <f>INDEX( {"super","just","sub","infras"},MATCH(F2888,{"超","恰","亚","次"},0))</f>
        <v>super</v>
      </c>
      <c r="I2888" s="21">
        <f>MATCH(E2888,{"知识体","知识域","知识区","知识主题","知识点"},0)-1</f>
        <v>3</v>
      </c>
      <c r="J2888" s="21">
        <f>MATCH(F2888,{"超","恰","亚","次"},0)-1</f>
        <v>0</v>
      </c>
      <c r="K2888" s="21" t="str">
        <f t="shared" si="373"/>
        <v>历史</v>
      </c>
      <c r="L2888" s="26" t="s">
        <v>5403</v>
      </c>
      <c r="M2888" s="23"/>
      <c r="N2888" s="23"/>
      <c r="O2888" s="24" t="str">
        <f t="shared" si="367"/>
        <v xml:space="preserve">
  - 
    name:  三　向封建专制统治宣战的檄文
    title:  三　向封建专制统治宣战的檄文
    description: 
    koLyro: topic
    koLyri:  super
    son: </v>
      </c>
      <c r="P2888" s="27" t="str">
        <f t="shared" si="374"/>
        <v xml:space="preserve">
        - 
          name:  三　向封建专制统治宣战的檄文
          title:  三　向封建专制统治宣战的檄文
          description: 
          koLyro: topic
          koLyri:  super
          son: </v>
      </c>
    </row>
    <row r="2889" spans="1:16" ht="15" customHeight="1">
      <c r="A2889" s="20">
        <f t="shared" si="368"/>
        <v>4</v>
      </c>
      <c r="B2889" s="21" t="str">
        <f t="shared" si="369"/>
        <v>知识主题</v>
      </c>
      <c r="C2889" s="21" t="str">
        <f t="shared" si="370"/>
        <v>1　美国《独立宣言》</v>
      </c>
      <c r="D2889" s="21" t="str">
        <f>IFERROR(IF(I2889=1,INDEX( {"chinese","english","math","physics","chemistry","biology","politics","history","geography"},MATCH(C2889,{"语文","英语","数学","物理","化学","生物","政治","历史","地理"},0)),IF(I2889=2,INDEX(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2889,{"单项选择","阅读理解","信息匹配","完形填空","短文填空","单句填空","短文改错","单句改错","句型转换","翻译短语","翻译句子","词汇/短语及固搭","完成句子","听力"},0)),"")), "")</f>
        <v/>
      </c>
      <c r="E2889" s="21" t="str">
        <f t="shared" si="371"/>
        <v>知识主题</v>
      </c>
      <c r="F2889" s="21" t="str">
        <f t="shared" si="372"/>
        <v>恰</v>
      </c>
      <c r="G2889" s="21" t="str">
        <f>INDEX( {"body","discipline","area","topic","point"},MATCH(E2889,{"知识体","知识域","知识区","知识主题","知识点"},0))</f>
        <v>topic</v>
      </c>
      <c r="H2889" s="21" t="str">
        <f>INDEX( {"super","just","sub","infras"},MATCH(F2889,{"超","恰","亚","次"},0))</f>
        <v>just</v>
      </c>
      <c r="I2889" s="21">
        <f>MATCH(E2889,{"知识体","知识域","知识区","知识主题","知识点"},0)-1</f>
        <v>3</v>
      </c>
      <c r="J2889" s="21">
        <f>MATCH(F2889,{"超","恰","亚","次"},0)-1</f>
        <v>1</v>
      </c>
      <c r="K2889" s="21" t="str">
        <f t="shared" si="373"/>
        <v>历史</v>
      </c>
      <c r="L2889" s="26" t="s">
        <v>3600</v>
      </c>
      <c r="M2889" s="23"/>
      <c r="N2889" s="23"/>
      <c r="O2889" s="24" t="str">
        <f t="shared" si="367"/>
        <v xml:space="preserve">
  - 
    name:  1　美国《独立宣言》
    title:  1　美国《独立宣言》
    description: 
    koLyro: topic
    koLyri:  just
    son: </v>
      </c>
      <c r="P2889" s="27" t="str">
        <f t="shared" si="374"/>
        <v xml:space="preserve">
          - 
            name:  1　美国《独立宣言》
            title:  1　美国《独立宣言》
            description: 
            koLyro: topic
            koLyri:  just
            son: </v>
      </c>
    </row>
    <row r="2890" spans="1:16" ht="15" customHeight="1">
      <c r="A2890" s="20">
        <f t="shared" si="368"/>
        <v>5</v>
      </c>
      <c r="B2890" s="21" t="str">
        <f t="shared" si="369"/>
        <v>知识点</v>
      </c>
      <c r="C2890" s="21" t="str">
        <f t="shared" si="370"/>
        <v>《独立宣言》</v>
      </c>
      <c r="D2890" s="21" t="str">
        <f>IFERROR(IF(I2890=1,INDEX( {"chinese","english","math","physics","chemistry","biology","politics","history","geography"},MATCH(C2890,{"语文","英语","数学","物理","化学","生物","政治","历史","地理"},0)),IF(I2890=2,INDEX(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2890,{"单项选择","阅读理解","信息匹配","完形填空","短文填空","单句填空","短文改错","单句改错","句型转换","翻译短语","翻译句子","词汇/短语及固搭","完成句子","听力"},0)),"")), "")</f>
        <v/>
      </c>
      <c r="E2890" s="21" t="str">
        <f t="shared" si="371"/>
        <v>知识点</v>
      </c>
      <c r="F2890" s="21" t="str">
        <f t="shared" si="372"/>
        <v>恰</v>
      </c>
      <c r="G2890" s="21" t="str">
        <f>INDEX( {"body","discipline","area","topic","point"},MATCH(E2890,{"知识体","知识域","知识区","知识主题","知识点"},0))</f>
        <v>point</v>
      </c>
      <c r="H2890" s="21" t="str">
        <f>INDEX( {"super","just","sub","infras"},MATCH(F2890,{"超","恰","亚","次"},0))</f>
        <v>just</v>
      </c>
      <c r="I2890" s="21">
        <f>MATCH(E2890,{"知识体","知识域","知识区","知识主题","知识点"},0)-1</f>
        <v>4</v>
      </c>
      <c r="J2890" s="21">
        <f>MATCH(F2890,{"超","恰","亚","次"},0)-1</f>
        <v>1</v>
      </c>
      <c r="K2890" s="21" t="str">
        <f t="shared" si="373"/>
        <v>历史</v>
      </c>
      <c r="L2890" s="26" t="s">
        <v>3601</v>
      </c>
      <c r="M2890" s="23"/>
      <c r="N2890" s="23"/>
      <c r="O2890" s="24" t="str">
        <f t="shared" si="367"/>
        <v xml:space="preserve">
  - 
    name:  《独立宣言》
    title:  《独立宣言》
    description: 
    koLyro: point
    koLyri:  just
    son: </v>
      </c>
      <c r="P2890" s="27" t="str">
        <f t="shared" si="374"/>
        <v xml:space="preserve">
            - 
              name:  《独立宣言》
              title:  《独立宣言》
              description: 
              koLyro: point
              koLyri:  just
              son: </v>
      </c>
    </row>
    <row r="2891" spans="1:16" ht="15" customHeight="1">
      <c r="A2891" s="20">
        <f t="shared" si="368"/>
        <v>4</v>
      </c>
      <c r="B2891" s="21" t="str">
        <f t="shared" si="369"/>
        <v>知识主题</v>
      </c>
      <c r="C2891" s="21" t="str">
        <f t="shared" si="370"/>
        <v>2　法国《人权宣言》</v>
      </c>
      <c r="D2891" s="21" t="str">
        <f>IFERROR(IF(I2891=1,INDEX( {"chinese","english","math","physics","chemistry","biology","politics","history","geography"},MATCH(C2891,{"语文","英语","数学","物理","化学","生物","政治","历史","地理"},0)),IF(I2891=2,INDEX(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2891,{"单项选择","阅读理解","信息匹配","完形填空","短文填空","单句填空","短文改错","单句改错","句型转换","翻译短语","翻译句子","词汇/短语及固搭","完成句子","听力"},0)),"")), "")</f>
        <v/>
      </c>
      <c r="E2891" s="21" t="str">
        <f t="shared" si="371"/>
        <v>知识主题</v>
      </c>
      <c r="F2891" s="21" t="str">
        <f t="shared" si="372"/>
        <v>恰</v>
      </c>
      <c r="G2891" s="21" t="str">
        <f>INDEX( {"body","discipline","area","topic","point"},MATCH(E2891,{"知识体","知识域","知识区","知识主题","知识点"},0))</f>
        <v>topic</v>
      </c>
      <c r="H2891" s="21" t="str">
        <f>INDEX( {"super","just","sub","infras"},MATCH(F2891,{"超","恰","亚","次"},0))</f>
        <v>just</v>
      </c>
      <c r="I2891" s="21">
        <f>MATCH(E2891,{"知识体","知识域","知识区","知识主题","知识点"},0)-1</f>
        <v>3</v>
      </c>
      <c r="J2891" s="21">
        <f>MATCH(F2891,{"超","恰","亚","次"},0)-1</f>
        <v>1</v>
      </c>
      <c r="K2891" s="21" t="str">
        <f t="shared" si="373"/>
        <v>历史</v>
      </c>
      <c r="L2891" s="26" t="s">
        <v>3602</v>
      </c>
      <c r="M2891" s="23"/>
      <c r="N2891" s="23"/>
      <c r="O2891" s="24" t="str">
        <f t="shared" si="367"/>
        <v xml:space="preserve">
  - 
    name:  2　法国《人权宣言》
    title:  2　法国《人权宣言》
    description: 
    koLyro: topic
    koLyri:  just
    son: </v>
      </c>
      <c r="P2891" s="27" t="str">
        <f t="shared" si="374"/>
        <v xml:space="preserve">
          - 
            name:  2　法国《人权宣言》
            title:  2　法国《人权宣言》
            description: 
            koLyro: topic
            koLyri:  just
            son: </v>
      </c>
    </row>
    <row r="2892" spans="1:16" ht="15" customHeight="1">
      <c r="A2892" s="20">
        <f t="shared" si="368"/>
        <v>5</v>
      </c>
      <c r="B2892" s="21" t="str">
        <f t="shared" si="369"/>
        <v>知识点</v>
      </c>
      <c r="C2892" s="21" t="str">
        <f t="shared" si="370"/>
        <v>《人权宣言》</v>
      </c>
      <c r="D2892" s="21" t="str">
        <f>IFERROR(IF(I2892=1,INDEX( {"chinese","english","math","physics","chemistry","biology","politics","history","geography"},MATCH(C2892,{"语文","英语","数学","物理","化学","生物","政治","历史","地理"},0)),IF(I2892=2,INDEX(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2892,{"单项选择","阅读理解","信息匹配","完形填空","短文填空","单句填空","短文改错","单句改错","句型转换","翻译短语","翻译句子","词汇/短语及固搭","完成句子","听力"},0)),"")), "")</f>
        <v/>
      </c>
      <c r="E2892" s="21" t="str">
        <f t="shared" si="371"/>
        <v>知识点</v>
      </c>
      <c r="F2892" s="21" t="str">
        <f t="shared" si="372"/>
        <v>恰</v>
      </c>
      <c r="G2892" s="21" t="str">
        <f>INDEX( {"body","discipline","area","topic","point"},MATCH(E2892,{"知识体","知识域","知识区","知识主题","知识点"},0))</f>
        <v>point</v>
      </c>
      <c r="H2892" s="21" t="str">
        <f>INDEX( {"super","just","sub","infras"},MATCH(F2892,{"超","恰","亚","次"},0))</f>
        <v>just</v>
      </c>
      <c r="I2892" s="21">
        <f>MATCH(E2892,{"知识体","知识域","知识区","知识主题","知识点"},0)-1</f>
        <v>4</v>
      </c>
      <c r="J2892" s="21">
        <f>MATCH(F2892,{"超","恰","亚","次"},0)-1</f>
        <v>1</v>
      </c>
      <c r="K2892" s="21" t="str">
        <f t="shared" si="373"/>
        <v>历史</v>
      </c>
      <c r="L2892" s="26" t="s">
        <v>3603</v>
      </c>
      <c r="M2892" s="23"/>
      <c r="N2892" s="23"/>
      <c r="O2892" s="24" t="str">
        <f t="shared" si="367"/>
        <v xml:space="preserve">
  - 
    name:  《人权宣言》
    title:  《人权宣言》
    description: 
    koLyro: point
    koLyri:  just
    son: </v>
      </c>
      <c r="P2892" s="27" t="str">
        <f t="shared" si="374"/>
        <v xml:space="preserve">
            - 
              name:  《人权宣言》
              title:  《人权宣言》
              description: 
              koLyro: point
              koLyri:  just
              son: </v>
      </c>
    </row>
    <row r="2893" spans="1:16" ht="15" customHeight="1">
      <c r="A2893" s="20">
        <f t="shared" si="368"/>
        <v>4</v>
      </c>
      <c r="B2893" s="21" t="str">
        <f t="shared" si="369"/>
        <v>知识主题</v>
      </c>
      <c r="C2893" s="21" t="str">
        <f t="shared" si="370"/>
        <v>3　《中华民国临时约法》</v>
      </c>
      <c r="D2893" s="21" t="str">
        <f>IFERROR(IF(I2893=1,INDEX( {"chinese","english","math","physics","chemistry","biology","politics","history","geography"},MATCH(C2893,{"语文","英语","数学","物理","化学","生物","政治","历史","地理"},0)),IF(I2893=2,INDEX(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2893,{"单项选择","阅读理解","信息匹配","完形填空","短文填空","单句填空","短文改错","单句改错","句型转换","翻译短语","翻译句子","词汇/短语及固搭","完成句子","听力"},0)),"")), "")</f>
        <v/>
      </c>
      <c r="E2893" s="21" t="str">
        <f t="shared" si="371"/>
        <v>知识主题</v>
      </c>
      <c r="F2893" s="21" t="str">
        <f t="shared" si="372"/>
        <v>恰</v>
      </c>
      <c r="G2893" s="21" t="str">
        <f>INDEX( {"body","discipline","area","topic","point"},MATCH(E2893,{"知识体","知识域","知识区","知识主题","知识点"},0))</f>
        <v>topic</v>
      </c>
      <c r="H2893" s="21" t="str">
        <f>INDEX( {"super","just","sub","infras"},MATCH(F2893,{"超","恰","亚","次"},0))</f>
        <v>just</v>
      </c>
      <c r="I2893" s="21">
        <f>MATCH(E2893,{"知识体","知识域","知识区","知识主题","知识点"},0)-1</f>
        <v>3</v>
      </c>
      <c r="J2893" s="21">
        <f>MATCH(F2893,{"超","恰","亚","次"},0)-1</f>
        <v>1</v>
      </c>
      <c r="K2893" s="21" t="str">
        <f t="shared" si="373"/>
        <v>历史</v>
      </c>
      <c r="L2893" s="26" t="s">
        <v>3604</v>
      </c>
      <c r="M2893" s="23"/>
      <c r="N2893" s="23"/>
      <c r="O2893" s="24" t="str">
        <f t="shared" si="367"/>
        <v xml:space="preserve">
  - 
    name:  3　《中华民国临时约法》
    title:  3　《中华民国临时约法》
    description: 
    koLyro: topic
    koLyri:  just
    son: </v>
      </c>
      <c r="P2893" s="27" t="str">
        <f t="shared" si="374"/>
        <v xml:space="preserve">
          - 
            name:  3　《中华民国临时约法》
            title:  3　《中华民国临时约法》
            description: 
            koLyro: topic
            koLyri:  just
            son: </v>
      </c>
    </row>
    <row r="2894" spans="1:16" ht="15" customHeight="1">
      <c r="A2894" s="20">
        <f t="shared" si="368"/>
        <v>5</v>
      </c>
      <c r="B2894" s="21" t="str">
        <f t="shared" si="369"/>
        <v>知识点</v>
      </c>
      <c r="C2894" s="21" t="str">
        <f t="shared" si="370"/>
        <v>《中华民国临时约法》</v>
      </c>
      <c r="D2894" s="21" t="str">
        <f>IFERROR(IF(I2894=1,INDEX( {"chinese","english","math","physics","chemistry","biology","politics","history","geography"},MATCH(C2894,{"语文","英语","数学","物理","化学","生物","政治","历史","地理"},0)),IF(I2894=2,INDEX(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2894,{"单项选择","阅读理解","信息匹配","完形填空","短文填空","单句填空","短文改错","单句改错","句型转换","翻译短语","翻译句子","词汇/短语及固搭","完成句子","听力"},0)),"")), "")</f>
        <v/>
      </c>
      <c r="E2894" s="21" t="str">
        <f t="shared" si="371"/>
        <v>知识点</v>
      </c>
      <c r="F2894" s="21" t="str">
        <f t="shared" si="372"/>
        <v>恰</v>
      </c>
      <c r="G2894" s="21" t="str">
        <f>INDEX( {"body","discipline","area","topic","point"},MATCH(E2894,{"知识体","知识域","知识区","知识主题","知识点"},0))</f>
        <v>point</v>
      </c>
      <c r="H2894" s="21" t="str">
        <f>INDEX( {"super","just","sub","infras"},MATCH(F2894,{"超","恰","亚","次"},0))</f>
        <v>just</v>
      </c>
      <c r="I2894" s="21">
        <f>MATCH(E2894,{"知识体","知识域","知识区","知识主题","知识点"},0)-1</f>
        <v>4</v>
      </c>
      <c r="J2894" s="21">
        <f>MATCH(F2894,{"超","恰","亚","次"},0)-1</f>
        <v>1</v>
      </c>
      <c r="K2894" s="21" t="str">
        <f t="shared" si="373"/>
        <v>历史</v>
      </c>
      <c r="L2894" s="26" t="s">
        <v>3475</v>
      </c>
      <c r="M2894" s="23"/>
      <c r="N2894" s="23"/>
      <c r="O2894" s="24" t="str">
        <f t="shared" si="367"/>
        <v xml:space="preserve">
  - 
    name:  《中华民国临时约法》
    title:  《中华民国临时约法》
    description: 
    koLyro: point
    koLyri:  just
    son: </v>
      </c>
      <c r="P2894" s="27" t="str">
        <f t="shared" si="374"/>
        <v xml:space="preserve">
            - 
              name:  《中华民国临时约法》
              title:  《中华民国临时约法》
              description: 
              koLyro: point
              koLyri:  just
              son: </v>
      </c>
    </row>
    <row r="2895" spans="1:16" ht="15" customHeight="1">
      <c r="A2895" s="20">
        <f t="shared" si="368"/>
        <v>3</v>
      </c>
      <c r="B2895" s="21" t="str">
        <f t="shared" si="369"/>
        <v>知识超主题</v>
      </c>
      <c r="C2895" s="21" t="str">
        <f t="shared" si="370"/>
        <v>四　构建资产阶级代议制的政治框架</v>
      </c>
      <c r="D2895" s="21" t="str">
        <f>IFERROR(IF(I2895=1,INDEX( {"chinese","english","math","physics","chemistry","biology","politics","history","geography"},MATCH(C2895,{"语文","英语","数学","物理","化学","生物","政治","历史","地理"},0)),IF(I2895=2,INDEX(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2895,{"单项选择","阅读理解","信息匹配","完形填空","短文填空","单句填空","短文改错","单句改错","句型转换","翻译短语","翻译句子","词汇/短语及固搭","完成句子","听力"},0)),"")), "")</f>
        <v/>
      </c>
      <c r="E2895" s="21" t="str">
        <f t="shared" si="371"/>
        <v>知识主题</v>
      </c>
      <c r="F2895" s="21" t="str">
        <f t="shared" si="372"/>
        <v>超</v>
      </c>
      <c r="G2895" s="21" t="str">
        <f>INDEX( {"body","discipline","area","topic","point"},MATCH(E2895,{"知识体","知识域","知识区","知识主题","知识点"},0))</f>
        <v>topic</v>
      </c>
      <c r="H2895" s="21" t="str">
        <f>INDEX( {"super","just","sub","infras"},MATCH(F2895,{"超","恰","亚","次"},0))</f>
        <v>super</v>
      </c>
      <c r="I2895" s="21">
        <f>MATCH(E2895,{"知识体","知识域","知识区","知识主题","知识点"},0)-1</f>
        <v>3</v>
      </c>
      <c r="J2895" s="21">
        <f>MATCH(F2895,{"超","恰","亚","次"},0)-1</f>
        <v>0</v>
      </c>
      <c r="K2895" s="21" t="str">
        <f t="shared" si="373"/>
        <v>历史</v>
      </c>
      <c r="L2895" s="26" t="s">
        <v>5404</v>
      </c>
      <c r="M2895" s="23"/>
      <c r="N2895" s="23"/>
      <c r="O2895" s="24" t="str">
        <f t="shared" si="367"/>
        <v xml:space="preserve">
  - 
    name:  四　构建资产阶级代议制的政治框架
    title:  四　构建资产阶级代议制的政治框架
    description: 
    koLyro: topic
    koLyri:  super
    son: </v>
      </c>
      <c r="P2895" s="27" t="str">
        <f t="shared" si="374"/>
        <v xml:space="preserve">
        - 
          name:  四　构建资产阶级代议制的政治框架
          title:  四　构建资产阶级代议制的政治框架
          description: 
          koLyro: topic
          koLyri:  super
          son: </v>
      </c>
    </row>
    <row r="2896" spans="1:16" ht="15" customHeight="1">
      <c r="A2896" s="20">
        <f t="shared" si="368"/>
        <v>4</v>
      </c>
      <c r="B2896" s="21" t="str">
        <f t="shared" si="369"/>
        <v>知识主题</v>
      </c>
      <c r="C2896" s="21" t="str">
        <f t="shared" si="370"/>
        <v>1　英国君主立宪制的建立</v>
      </c>
      <c r="D2896" s="21" t="str">
        <f>IFERROR(IF(I2896=1,INDEX( {"chinese","english","math","physics","chemistry","biology","politics","history","geography"},MATCH(C2896,{"语文","英语","数学","物理","化学","生物","政治","历史","地理"},0)),IF(I2896=2,INDEX(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2896,{"单项选择","阅读理解","信息匹配","完形填空","短文填空","单句填空","短文改错","单句改错","句型转换","翻译短语","翻译句子","词汇/短语及固搭","完成句子","听力"},0)),"")), "")</f>
        <v/>
      </c>
      <c r="E2896" s="21" t="str">
        <f t="shared" si="371"/>
        <v>知识主题</v>
      </c>
      <c r="F2896" s="21" t="str">
        <f t="shared" si="372"/>
        <v>恰</v>
      </c>
      <c r="G2896" s="21" t="str">
        <f>INDEX( {"body","discipline","area","topic","point"},MATCH(E2896,{"知识体","知识域","知识区","知识主题","知识点"},0))</f>
        <v>topic</v>
      </c>
      <c r="H2896" s="21" t="str">
        <f>INDEX( {"super","just","sub","infras"},MATCH(F2896,{"超","恰","亚","次"},0))</f>
        <v>just</v>
      </c>
      <c r="I2896" s="21">
        <f>MATCH(E2896,{"知识体","知识域","知识区","知识主题","知识点"},0)-1</f>
        <v>3</v>
      </c>
      <c r="J2896" s="21">
        <f>MATCH(F2896,{"超","恰","亚","次"},0)-1</f>
        <v>1</v>
      </c>
      <c r="K2896" s="21" t="str">
        <f t="shared" si="373"/>
        <v>历史</v>
      </c>
      <c r="L2896" s="26" t="s">
        <v>3605</v>
      </c>
      <c r="M2896" s="23"/>
      <c r="N2896" s="23"/>
      <c r="O2896" s="24" t="str">
        <f t="shared" si="367"/>
        <v xml:space="preserve">
  - 
    name:  1　英国君主立宪制的建立
    title:  1　英国君主立宪制的建立
    description: 
    koLyro: topic
    koLyri:  just
    son: </v>
      </c>
      <c r="P2896" s="27" t="str">
        <f t="shared" si="374"/>
        <v xml:space="preserve">
          - 
            name:  1　英国君主立宪制的建立
            title:  1　英国君主立宪制的建立
            description: 
            koLyro: topic
            koLyri:  just
            son: </v>
      </c>
    </row>
    <row r="2897" spans="1:16" ht="15" customHeight="1">
      <c r="A2897" s="20">
        <f t="shared" si="368"/>
        <v>5</v>
      </c>
      <c r="B2897" s="21" t="str">
        <f t="shared" si="369"/>
        <v>知识点</v>
      </c>
      <c r="C2897" s="21" t="str">
        <f t="shared" si="370"/>
        <v>英国君主立宪制</v>
      </c>
      <c r="D2897" s="21" t="str">
        <f>IFERROR(IF(I2897=1,INDEX( {"chinese","english","math","physics","chemistry","biology","politics","history","geography"},MATCH(C2897,{"语文","英语","数学","物理","化学","生物","政治","历史","地理"},0)),IF(I2897=2,INDEX(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2897,{"单项选择","阅读理解","信息匹配","完形填空","短文填空","单句填空","短文改错","单句改错","句型转换","翻译短语","翻译句子","词汇/短语及固搭","完成句子","听力"},0)),"")), "")</f>
        <v/>
      </c>
      <c r="E2897" s="21" t="str">
        <f t="shared" si="371"/>
        <v>知识点</v>
      </c>
      <c r="F2897" s="21" t="str">
        <f t="shared" si="372"/>
        <v>恰</v>
      </c>
      <c r="G2897" s="21" t="str">
        <f>INDEX( {"body","discipline","area","topic","point"},MATCH(E2897,{"知识体","知识域","知识区","知识主题","知识点"},0))</f>
        <v>point</v>
      </c>
      <c r="H2897" s="21" t="str">
        <f>INDEX( {"super","just","sub","infras"},MATCH(F2897,{"超","恰","亚","次"},0))</f>
        <v>just</v>
      </c>
      <c r="I2897" s="21">
        <f>MATCH(E2897,{"知识体","知识域","知识区","知识主题","知识点"},0)-1</f>
        <v>4</v>
      </c>
      <c r="J2897" s="21">
        <f>MATCH(F2897,{"超","恰","亚","次"},0)-1</f>
        <v>1</v>
      </c>
      <c r="K2897" s="21" t="str">
        <f t="shared" si="373"/>
        <v>历史</v>
      </c>
      <c r="L2897" s="26" t="s">
        <v>3606</v>
      </c>
      <c r="M2897" s="23"/>
      <c r="N2897" s="23"/>
      <c r="O2897" s="24" t="str">
        <f t="shared" si="367"/>
        <v xml:space="preserve">
  - 
    name:  英国君主立宪制
    title:  英国君主立宪制
    description: 
    koLyro: point
    koLyri:  just
    son: </v>
      </c>
      <c r="P2897" s="27" t="str">
        <f t="shared" si="374"/>
        <v xml:space="preserve">
            - 
              name:  英国君主立宪制
              title:  英国君主立宪制
              description: 
              koLyro: point
              koLyri:  just
              son: </v>
      </c>
    </row>
    <row r="2898" spans="1:16" ht="15" customHeight="1">
      <c r="A2898" s="20">
        <f t="shared" si="368"/>
        <v>4</v>
      </c>
      <c r="B2898" s="21" t="str">
        <f t="shared" si="369"/>
        <v>知识主题</v>
      </c>
      <c r="C2898" s="21" t="str">
        <f t="shared" si="370"/>
        <v>2　英国责任制内阁的形成</v>
      </c>
      <c r="D2898" s="21" t="str">
        <f>IFERROR(IF(I2898=1,INDEX( {"chinese","english","math","physics","chemistry","biology","politics","history","geography"},MATCH(C2898,{"语文","英语","数学","物理","化学","生物","政治","历史","地理"},0)),IF(I2898=2,INDEX(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2898,{"单项选择","阅读理解","信息匹配","完形填空","短文填空","单句填空","短文改错","单句改错","句型转换","翻译短语","翻译句子","词汇/短语及固搭","完成句子","听力"},0)),"")), "")</f>
        <v/>
      </c>
      <c r="E2898" s="21" t="str">
        <f t="shared" si="371"/>
        <v>知识主题</v>
      </c>
      <c r="F2898" s="21" t="str">
        <f t="shared" si="372"/>
        <v>恰</v>
      </c>
      <c r="G2898" s="21" t="str">
        <f>INDEX( {"body","discipline","area","topic","point"},MATCH(E2898,{"知识体","知识域","知识区","知识主题","知识点"},0))</f>
        <v>topic</v>
      </c>
      <c r="H2898" s="21" t="str">
        <f>INDEX( {"super","just","sub","infras"},MATCH(F2898,{"超","恰","亚","次"},0))</f>
        <v>just</v>
      </c>
      <c r="I2898" s="21">
        <f>MATCH(E2898,{"知识体","知识域","知识区","知识主题","知识点"},0)-1</f>
        <v>3</v>
      </c>
      <c r="J2898" s="21">
        <f>MATCH(F2898,{"超","恰","亚","次"},0)-1</f>
        <v>1</v>
      </c>
      <c r="K2898" s="21" t="str">
        <f t="shared" si="373"/>
        <v>历史</v>
      </c>
      <c r="L2898" s="26" t="s">
        <v>3607</v>
      </c>
      <c r="M2898" s="23"/>
      <c r="N2898" s="23"/>
      <c r="O2898" s="24" t="str">
        <f t="shared" si="367"/>
        <v xml:space="preserve">
  - 
    name:  2　英国责任制内阁的形成
    title:  2　英国责任制内阁的形成
    description: 
    koLyro: topic
    koLyri:  just
    son: </v>
      </c>
      <c r="P2898" s="27" t="str">
        <f t="shared" si="374"/>
        <v xml:space="preserve">
          - 
            name:  2　英国责任制内阁的形成
            title:  2　英国责任制内阁的形成
            description: 
            koLyro: topic
            koLyri:  just
            son: </v>
      </c>
    </row>
    <row r="2899" spans="1:16" ht="15" customHeight="1">
      <c r="A2899" s="20">
        <f t="shared" si="368"/>
        <v>5</v>
      </c>
      <c r="B2899" s="21" t="str">
        <f t="shared" si="369"/>
        <v>知识点</v>
      </c>
      <c r="C2899" s="21" t="str">
        <f t="shared" si="370"/>
        <v>英国责任内阁</v>
      </c>
      <c r="D2899" s="21" t="str">
        <f>IFERROR(IF(I2899=1,INDEX( {"chinese","english","math","physics","chemistry","biology","politics","history","geography"},MATCH(C2899,{"语文","英语","数学","物理","化学","生物","政治","历史","地理"},0)),IF(I2899=2,INDEX(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2899,{"单项选择","阅读理解","信息匹配","完形填空","短文填空","单句填空","短文改错","单句改错","句型转换","翻译短语","翻译句子","词汇/短语及固搭","完成句子","听力"},0)),"")), "")</f>
        <v/>
      </c>
      <c r="E2899" s="21" t="str">
        <f t="shared" si="371"/>
        <v>知识点</v>
      </c>
      <c r="F2899" s="21" t="str">
        <f t="shared" si="372"/>
        <v>恰</v>
      </c>
      <c r="G2899" s="21" t="str">
        <f>INDEX( {"body","discipline","area","topic","point"},MATCH(E2899,{"知识体","知识域","知识区","知识主题","知识点"},0))</f>
        <v>point</v>
      </c>
      <c r="H2899" s="21" t="str">
        <f>INDEX( {"super","just","sub","infras"},MATCH(F2899,{"超","恰","亚","次"},0))</f>
        <v>just</v>
      </c>
      <c r="I2899" s="21">
        <f>MATCH(E2899,{"知识体","知识域","知识区","知识主题","知识点"},0)-1</f>
        <v>4</v>
      </c>
      <c r="J2899" s="21">
        <f>MATCH(F2899,{"超","恰","亚","次"},0)-1</f>
        <v>1</v>
      </c>
      <c r="K2899" s="21" t="str">
        <f t="shared" si="373"/>
        <v>历史</v>
      </c>
      <c r="L2899" s="26" t="s">
        <v>3608</v>
      </c>
      <c r="M2899" s="23"/>
      <c r="N2899" s="23"/>
      <c r="O2899" s="24" t="str">
        <f t="shared" si="367"/>
        <v xml:space="preserve">
  - 
    name:  英国责任内阁
    title:  英国责任内阁
    description: 
    koLyro: point
    koLyri:  just
    son: </v>
      </c>
      <c r="P2899" s="27" t="str">
        <f t="shared" si="374"/>
        <v xml:space="preserve">
            - 
              name:  英国责任内阁
              title:  英国责任内阁
              description: 
              koLyro: point
              koLyri:  just
              son: </v>
      </c>
    </row>
    <row r="2900" spans="1:16" ht="15" customHeight="1">
      <c r="A2900" s="20">
        <f t="shared" si="368"/>
        <v>4</v>
      </c>
      <c r="B2900" s="21" t="str">
        <f t="shared" si="369"/>
        <v>知识主题</v>
      </c>
      <c r="C2900" s="21" t="str">
        <f t="shared" si="370"/>
        <v>3　美国代议共和制度的建立</v>
      </c>
      <c r="D2900" s="21" t="str">
        <f>IFERROR(IF(I2900=1,INDEX( {"chinese","english","math","physics","chemistry","biology","politics","history","geography"},MATCH(C2900,{"语文","英语","数学","物理","化学","生物","政治","历史","地理"},0)),IF(I2900=2,INDEX(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2900,{"单项选择","阅读理解","信息匹配","完形填空","短文填空","单句填空","短文改错","单句改错","句型转换","翻译短语","翻译句子","词汇/短语及固搭","完成句子","听力"},0)),"")), "")</f>
        <v/>
      </c>
      <c r="E2900" s="21" t="str">
        <f t="shared" si="371"/>
        <v>知识主题</v>
      </c>
      <c r="F2900" s="21" t="str">
        <f t="shared" si="372"/>
        <v>恰</v>
      </c>
      <c r="G2900" s="21" t="str">
        <f>INDEX( {"body","discipline","area","topic","point"},MATCH(E2900,{"知识体","知识域","知识区","知识主题","知识点"},0))</f>
        <v>topic</v>
      </c>
      <c r="H2900" s="21" t="str">
        <f>INDEX( {"super","just","sub","infras"},MATCH(F2900,{"超","恰","亚","次"},0))</f>
        <v>just</v>
      </c>
      <c r="I2900" s="21">
        <f>MATCH(E2900,{"知识体","知识域","知识区","知识主题","知识点"},0)-1</f>
        <v>3</v>
      </c>
      <c r="J2900" s="21">
        <f>MATCH(F2900,{"超","恰","亚","次"},0)-1</f>
        <v>1</v>
      </c>
      <c r="K2900" s="21" t="str">
        <f t="shared" si="373"/>
        <v>历史</v>
      </c>
      <c r="L2900" s="26" t="s">
        <v>3609</v>
      </c>
      <c r="M2900" s="23"/>
      <c r="N2900" s="23"/>
      <c r="O2900" s="24" t="str">
        <f t="shared" si="367"/>
        <v xml:space="preserve">
  - 
    name:  3　美国代议共和制度的建立
    title:  3　美国代议共和制度的建立
    description: 
    koLyro: topic
    koLyri:  just
    son: </v>
      </c>
      <c r="P2900" s="27" t="str">
        <f t="shared" si="374"/>
        <v xml:space="preserve">
          - 
            name:  3　美国代议共和制度的建立
            title:  3　美国代议共和制度的建立
            description: 
            koLyro: topic
            koLyri:  just
            son: </v>
      </c>
    </row>
    <row r="2901" spans="1:16" ht="15" customHeight="1">
      <c r="A2901" s="20">
        <f t="shared" si="368"/>
        <v>5</v>
      </c>
      <c r="B2901" s="21" t="str">
        <f t="shared" si="369"/>
        <v>知识点</v>
      </c>
      <c r="C2901" s="21" t="str">
        <f t="shared" si="370"/>
        <v>美国代议共和制</v>
      </c>
      <c r="D2901" s="21" t="str">
        <f>IFERROR(IF(I2901=1,INDEX( {"chinese","english","math","physics","chemistry","biology","politics","history","geography"},MATCH(C2901,{"语文","英语","数学","物理","化学","生物","政治","历史","地理"},0)),IF(I2901=2,INDEX(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2901,{"单项选择","阅读理解","信息匹配","完形填空","短文填空","单句填空","短文改错","单句改错","句型转换","翻译短语","翻译句子","词汇/短语及固搭","完成句子","听力"},0)),"")), "")</f>
        <v/>
      </c>
      <c r="E2901" s="21" t="str">
        <f t="shared" si="371"/>
        <v>知识点</v>
      </c>
      <c r="F2901" s="21" t="str">
        <f t="shared" si="372"/>
        <v>恰</v>
      </c>
      <c r="G2901" s="21" t="str">
        <f>INDEX( {"body","discipline","area","topic","point"},MATCH(E2901,{"知识体","知识域","知识区","知识主题","知识点"},0))</f>
        <v>point</v>
      </c>
      <c r="H2901" s="21" t="str">
        <f>INDEX( {"super","just","sub","infras"},MATCH(F2901,{"超","恰","亚","次"},0))</f>
        <v>just</v>
      </c>
      <c r="I2901" s="21">
        <f>MATCH(E2901,{"知识体","知识域","知识区","知识主题","知识点"},0)-1</f>
        <v>4</v>
      </c>
      <c r="J2901" s="21">
        <f>MATCH(F2901,{"超","恰","亚","次"},0)-1</f>
        <v>1</v>
      </c>
      <c r="K2901" s="21" t="str">
        <f t="shared" si="373"/>
        <v>历史</v>
      </c>
      <c r="L2901" s="26" t="s">
        <v>3610</v>
      </c>
      <c r="M2901" s="23"/>
      <c r="N2901" s="23"/>
      <c r="O2901" s="24" t="str">
        <f t="shared" si="367"/>
        <v xml:space="preserve">
  - 
    name:  美国代议共和制
    title:  美国代议共和制
    description: 
    koLyro: point
    koLyri:  just
    son: </v>
      </c>
      <c r="P2901" s="27" t="str">
        <f t="shared" si="374"/>
        <v xml:space="preserve">
            - 
              name:  美国代议共和制
              title:  美国代议共和制
              description: 
              koLyro: point
              koLyri:  just
              son: </v>
      </c>
    </row>
    <row r="2902" spans="1:16" ht="15" customHeight="1">
      <c r="A2902" s="20">
        <f t="shared" si="368"/>
        <v>3</v>
      </c>
      <c r="B2902" s="21" t="str">
        <f t="shared" si="369"/>
        <v>知识超主题</v>
      </c>
      <c r="C2902" s="21" t="str">
        <f t="shared" si="370"/>
        <v>五　法国民主力量与专制势力的斗争</v>
      </c>
      <c r="D2902" s="21" t="str">
        <f>IFERROR(IF(I2902=1,INDEX( {"chinese","english","math","physics","chemistry","biology","politics","history","geography"},MATCH(C2902,{"语文","英语","数学","物理","化学","生物","政治","历史","地理"},0)),IF(I2902=2,INDEX(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2902,{"单项选择","阅读理解","信息匹配","完形填空","短文填空","单句填空","短文改错","单句改错","句型转换","翻译短语","翻译句子","词汇/短语及固搭","完成句子","听力"},0)),"")), "")</f>
        <v/>
      </c>
      <c r="E2902" s="21" t="str">
        <f t="shared" si="371"/>
        <v>知识主题</v>
      </c>
      <c r="F2902" s="21" t="str">
        <f t="shared" si="372"/>
        <v>超</v>
      </c>
      <c r="G2902" s="21" t="str">
        <f>INDEX( {"body","discipline","area","topic","point"},MATCH(E2902,{"知识体","知识域","知识区","知识主题","知识点"},0))</f>
        <v>topic</v>
      </c>
      <c r="H2902" s="21" t="str">
        <f>INDEX( {"super","just","sub","infras"},MATCH(F2902,{"超","恰","亚","次"},0))</f>
        <v>super</v>
      </c>
      <c r="I2902" s="21">
        <f>MATCH(E2902,{"知识体","知识域","知识区","知识主题","知识点"},0)-1</f>
        <v>3</v>
      </c>
      <c r="J2902" s="21">
        <f>MATCH(F2902,{"超","恰","亚","次"},0)-1</f>
        <v>0</v>
      </c>
      <c r="K2902" s="21" t="str">
        <f t="shared" si="373"/>
        <v>历史</v>
      </c>
      <c r="L2902" s="26" t="s">
        <v>5405</v>
      </c>
      <c r="M2902" s="23"/>
      <c r="N2902" s="23"/>
      <c r="O2902" s="24" t="str">
        <f t="shared" si="367"/>
        <v xml:space="preserve">
  - 
    name:  五　法国民主力量与专制势力的斗争
    title:  五　法国民主力量与专制势力的斗争
    description: 
    koLyro: topic
    koLyri:  super
    son: </v>
      </c>
      <c r="P2902" s="27" t="str">
        <f t="shared" si="374"/>
        <v xml:space="preserve">
        - 
          name:  五　法国民主力量与专制势力的斗争
          title:  五　法国民主力量与专制势力的斗争
          description: 
          koLyro: topic
          koLyri:  super
          son: </v>
      </c>
    </row>
    <row r="2903" spans="1:16" ht="15" customHeight="1">
      <c r="A2903" s="20">
        <f t="shared" si="368"/>
        <v>4</v>
      </c>
      <c r="B2903" s="21" t="str">
        <f t="shared" si="369"/>
        <v>知识主题</v>
      </c>
      <c r="C2903" s="21" t="str">
        <f t="shared" si="370"/>
        <v>1　法国大革命的最初胜利</v>
      </c>
      <c r="D2903" s="21" t="str">
        <f>IFERROR(IF(I2903=1,INDEX( {"chinese","english","math","physics","chemistry","biology","politics","history","geography"},MATCH(C2903,{"语文","英语","数学","物理","化学","生物","政治","历史","地理"},0)),IF(I2903=2,INDEX(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2903,{"单项选择","阅读理解","信息匹配","完形填空","短文填空","单句填空","短文改错","单句改错","句型转换","翻译短语","翻译句子","词汇/短语及固搭","完成句子","听力"},0)),"")), "")</f>
        <v/>
      </c>
      <c r="E2903" s="21" t="str">
        <f t="shared" si="371"/>
        <v>知识主题</v>
      </c>
      <c r="F2903" s="21" t="str">
        <f t="shared" si="372"/>
        <v>恰</v>
      </c>
      <c r="G2903" s="21" t="str">
        <f>INDEX( {"body","discipline","area","topic","point"},MATCH(E2903,{"知识体","知识域","知识区","知识主题","知识点"},0))</f>
        <v>topic</v>
      </c>
      <c r="H2903" s="21" t="str">
        <f>INDEX( {"super","just","sub","infras"},MATCH(F2903,{"超","恰","亚","次"},0))</f>
        <v>just</v>
      </c>
      <c r="I2903" s="21">
        <f>MATCH(E2903,{"知识体","知识域","知识区","知识主题","知识点"},0)-1</f>
        <v>3</v>
      </c>
      <c r="J2903" s="21">
        <f>MATCH(F2903,{"超","恰","亚","次"},0)-1</f>
        <v>1</v>
      </c>
      <c r="K2903" s="21" t="str">
        <f t="shared" si="373"/>
        <v>历史</v>
      </c>
      <c r="L2903" s="26" t="s">
        <v>3611</v>
      </c>
      <c r="M2903" s="23"/>
      <c r="N2903" s="23"/>
      <c r="O2903" s="24" t="str">
        <f t="shared" si="367"/>
        <v xml:space="preserve">
  - 
    name:  1　法国大革命的最初胜利
    title:  1　法国大革命的最初胜利
    description: 
    koLyro: topic
    koLyri:  just
    son: </v>
      </c>
      <c r="P2903" s="27" t="str">
        <f t="shared" si="374"/>
        <v xml:space="preserve">
          - 
            name:  1　法国大革命的最初胜利
            title:  1　法国大革命的最初胜利
            description: 
            koLyro: topic
            koLyri:  just
            son: </v>
      </c>
    </row>
    <row r="2904" spans="1:16" ht="15" customHeight="1">
      <c r="A2904" s="20">
        <f t="shared" si="368"/>
        <v>5</v>
      </c>
      <c r="B2904" s="21" t="str">
        <f t="shared" si="369"/>
        <v>知识点</v>
      </c>
      <c r="C2904" s="21" t="str">
        <f t="shared" si="370"/>
        <v>法国大革命</v>
      </c>
      <c r="D2904" s="21" t="str">
        <f>IFERROR(IF(I2904=1,INDEX( {"chinese","english","math","physics","chemistry","biology","politics","history","geography"},MATCH(C2904,{"语文","英语","数学","物理","化学","生物","政治","历史","地理"},0)),IF(I2904=2,INDEX(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2904,{"单项选择","阅读理解","信息匹配","完形填空","短文填空","单句填空","短文改错","单句改错","句型转换","翻译短语","翻译句子","词汇/短语及固搭","完成句子","听力"},0)),"")), "")</f>
        <v/>
      </c>
      <c r="E2904" s="21" t="str">
        <f t="shared" si="371"/>
        <v>知识点</v>
      </c>
      <c r="F2904" s="21" t="str">
        <f t="shared" si="372"/>
        <v>恰</v>
      </c>
      <c r="G2904" s="21" t="str">
        <f>INDEX( {"body","discipline","area","topic","point"},MATCH(E2904,{"知识体","知识域","知识区","知识主题","知识点"},0))</f>
        <v>point</v>
      </c>
      <c r="H2904" s="21" t="str">
        <f>INDEX( {"super","just","sub","infras"},MATCH(F2904,{"超","恰","亚","次"},0))</f>
        <v>just</v>
      </c>
      <c r="I2904" s="21">
        <f>MATCH(E2904,{"知识体","知识域","知识区","知识主题","知识点"},0)-1</f>
        <v>4</v>
      </c>
      <c r="J2904" s="21">
        <f>MATCH(F2904,{"超","恰","亚","次"},0)-1</f>
        <v>1</v>
      </c>
      <c r="K2904" s="21" t="str">
        <f t="shared" si="373"/>
        <v>历史</v>
      </c>
      <c r="L2904" s="26" t="s">
        <v>2936</v>
      </c>
      <c r="M2904" s="23"/>
      <c r="N2904" s="23"/>
      <c r="O2904" s="24" t="str">
        <f t="shared" si="367"/>
        <v xml:space="preserve">
  - 
    name:  法国大革命
    title:  法国大革命
    description: 
    koLyro: point
    koLyri:  just
    son: </v>
      </c>
      <c r="P2904" s="27" t="str">
        <f t="shared" si="374"/>
        <v xml:space="preserve">
            - 
              name:  法国大革命
              title:  法国大革命
              description: 
              koLyro: point
              koLyri:  just
              son: </v>
      </c>
    </row>
    <row r="2905" spans="1:16" ht="15" customHeight="1">
      <c r="A2905" s="20">
        <f t="shared" si="368"/>
        <v>4</v>
      </c>
      <c r="B2905" s="21" t="str">
        <f t="shared" si="369"/>
        <v>知识主题</v>
      </c>
      <c r="C2905" s="21" t="str">
        <f t="shared" si="370"/>
        <v>2　拿破仑帝国的建立与封建制度的复辟</v>
      </c>
      <c r="D2905" s="21" t="str">
        <f>IFERROR(IF(I2905=1,INDEX( {"chinese","english","math","physics","chemistry","biology","politics","history","geography"},MATCH(C2905,{"语文","英语","数学","物理","化学","生物","政治","历史","地理"},0)),IF(I2905=2,INDEX(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2905,{"单项选择","阅读理解","信息匹配","完形填空","短文填空","单句填空","短文改错","单句改错","句型转换","翻译短语","翻译句子","词汇/短语及固搭","完成句子","听力"},0)),"")), "")</f>
        <v/>
      </c>
      <c r="E2905" s="21" t="str">
        <f t="shared" si="371"/>
        <v>知识主题</v>
      </c>
      <c r="F2905" s="21" t="str">
        <f t="shared" si="372"/>
        <v>恰</v>
      </c>
      <c r="G2905" s="21" t="str">
        <f>INDEX( {"body","discipline","area","topic","point"},MATCH(E2905,{"知识体","知识域","知识区","知识主题","知识点"},0))</f>
        <v>topic</v>
      </c>
      <c r="H2905" s="21" t="str">
        <f>INDEX( {"super","just","sub","infras"},MATCH(F2905,{"超","恰","亚","次"},0))</f>
        <v>just</v>
      </c>
      <c r="I2905" s="21">
        <f>MATCH(E2905,{"知识体","知识域","知识区","知识主题","知识点"},0)-1</f>
        <v>3</v>
      </c>
      <c r="J2905" s="21">
        <f>MATCH(F2905,{"超","恰","亚","次"},0)-1</f>
        <v>1</v>
      </c>
      <c r="K2905" s="21" t="str">
        <f t="shared" si="373"/>
        <v>历史</v>
      </c>
      <c r="L2905" s="26" t="s">
        <v>3612</v>
      </c>
      <c r="M2905" s="23"/>
      <c r="N2905" s="23"/>
      <c r="O2905" s="24" t="str">
        <f t="shared" si="367"/>
        <v xml:space="preserve">
  - 
    name:  2　拿破仑帝国的建立与封建制度的复辟
    title:  2　拿破仑帝国的建立与封建制度的复辟
    description: 
    koLyro: topic
    koLyri:  just
    son: </v>
      </c>
      <c r="P2905" s="27" t="str">
        <f t="shared" si="374"/>
        <v xml:space="preserve">
          - 
            name:  2　拿破仑帝国的建立与封建制度的复辟
            title:  2　拿破仑帝国的建立与封建制度的复辟
            description: 
            koLyro: topic
            koLyri:  just
            son: </v>
      </c>
    </row>
    <row r="2906" spans="1:16" ht="15" customHeight="1">
      <c r="A2906" s="20">
        <f t="shared" si="368"/>
        <v>5</v>
      </c>
      <c r="B2906" s="21" t="str">
        <f t="shared" si="369"/>
        <v>知识点</v>
      </c>
      <c r="C2906" s="21" t="str">
        <f t="shared" si="370"/>
        <v>拿破仑帝国建立</v>
      </c>
      <c r="D2906" s="21" t="str">
        <f>IFERROR(IF(I2906=1,INDEX( {"chinese","english","math","physics","chemistry","biology","politics","history","geography"},MATCH(C2906,{"语文","英语","数学","物理","化学","生物","政治","历史","地理"},0)),IF(I2906=2,INDEX(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2906,{"单项选择","阅读理解","信息匹配","完形填空","短文填空","单句填空","短文改错","单句改错","句型转换","翻译短语","翻译句子","词汇/短语及固搭","完成句子","听力"},0)),"")), "")</f>
        <v/>
      </c>
      <c r="E2906" s="21" t="str">
        <f t="shared" si="371"/>
        <v>知识点</v>
      </c>
      <c r="F2906" s="21" t="str">
        <f t="shared" si="372"/>
        <v>恰</v>
      </c>
      <c r="G2906" s="21" t="str">
        <f>INDEX( {"body","discipline","area","topic","point"},MATCH(E2906,{"知识体","知识域","知识区","知识主题","知识点"},0))</f>
        <v>point</v>
      </c>
      <c r="H2906" s="21" t="str">
        <f>INDEX( {"super","just","sub","infras"},MATCH(F2906,{"超","恰","亚","次"},0))</f>
        <v>just</v>
      </c>
      <c r="I2906" s="21">
        <f>MATCH(E2906,{"知识体","知识域","知识区","知识主题","知识点"},0)-1</f>
        <v>4</v>
      </c>
      <c r="J2906" s="21">
        <f>MATCH(F2906,{"超","恰","亚","次"},0)-1</f>
        <v>1</v>
      </c>
      <c r="K2906" s="21" t="str">
        <f t="shared" si="373"/>
        <v>历史</v>
      </c>
      <c r="L2906" s="26" t="s">
        <v>3613</v>
      </c>
      <c r="M2906" s="23"/>
      <c r="N2906" s="23"/>
      <c r="O2906" s="24" t="str">
        <f t="shared" si="367"/>
        <v xml:space="preserve">
  - 
    name:  拿破仑帝国建立
    title:  拿破仑帝国建立
    description: 
    koLyro: point
    koLyri:  just
    son: </v>
      </c>
      <c r="P2906" s="27" t="str">
        <f t="shared" si="374"/>
        <v xml:space="preserve">
            - 
              name:  拿破仑帝国建立
              title:  拿破仑帝国建立
              description: 
              koLyro: point
              koLyri:  just
              son: </v>
      </c>
    </row>
    <row r="2907" spans="1:16" ht="15" customHeight="1">
      <c r="A2907" s="20">
        <f t="shared" si="368"/>
        <v>5</v>
      </c>
      <c r="B2907" s="21" t="str">
        <f t="shared" si="369"/>
        <v>知识点</v>
      </c>
      <c r="C2907" s="21" t="str">
        <f t="shared" si="370"/>
        <v>波旁王朝复辟</v>
      </c>
      <c r="D2907" s="21" t="str">
        <f>IFERROR(IF(I2907=1,INDEX( {"chinese","english","math","physics","chemistry","biology","politics","history","geography"},MATCH(C2907,{"语文","英语","数学","物理","化学","生物","政治","历史","地理"},0)),IF(I2907=2,INDEX(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2907,{"单项选择","阅读理解","信息匹配","完形填空","短文填空","单句填空","短文改错","单句改错","句型转换","翻译短语","翻译句子","词汇/短语及固搭","完成句子","听力"},0)),"")), "")</f>
        <v/>
      </c>
      <c r="E2907" s="21" t="str">
        <f t="shared" si="371"/>
        <v>知识点</v>
      </c>
      <c r="F2907" s="21" t="str">
        <f t="shared" si="372"/>
        <v>恰</v>
      </c>
      <c r="G2907" s="21" t="str">
        <f>INDEX( {"body","discipline","area","topic","point"},MATCH(E2907,{"知识体","知识域","知识区","知识主题","知识点"},0))</f>
        <v>point</v>
      </c>
      <c r="H2907" s="21" t="str">
        <f>INDEX( {"super","just","sub","infras"},MATCH(F2907,{"超","恰","亚","次"},0))</f>
        <v>just</v>
      </c>
      <c r="I2907" s="21">
        <f>MATCH(E2907,{"知识体","知识域","知识区","知识主题","知识点"},0)-1</f>
        <v>4</v>
      </c>
      <c r="J2907" s="21">
        <f>MATCH(F2907,{"超","恰","亚","次"},0)-1</f>
        <v>1</v>
      </c>
      <c r="K2907" s="21" t="str">
        <f t="shared" si="373"/>
        <v>历史</v>
      </c>
      <c r="L2907" s="26" t="s">
        <v>3614</v>
      </c>
      <c r="M2907" s="23"/>
      <c r="N2907" s="23"/>
      <c r="O2907" s="24" t="str">
        <f t="shared" si="367"/>
        <v xml:space="preserve">
  - 
    name:  波旁王朝复辟
    title:  波旁王朝复辟
    description: 
    koLyro: point
    koLyri:  just
    son: </v>
      </c>
      <c r="P2907" s="27" t="str">
        <f t="shared" si="374"/>
        <v xml:space="preserve">
            - 
              name:  波旁王朝复辟
              title:  波旁王朝复辟
              description: 
              koLyro: point
              koLyri:  just
              son: </v>
      </c>
    </row>
    <row r="2908" spans="1:16" ht="15" customHeight="1">
      <c r="A2908" s="20">
        <f t="shared" si="368"/>
        <v>5</v>
      </c>
      <c r="B2908" s="21" t="str">
        <f t="shared" si="369"/>
        <v>知识点</v>
      </c>
      <c r="C2908" s="21" t="str">
        <f t="shared" si="370"/>
        <v>七月王朝</v>
      </c>
      <c r="D2908" s="21" t="str">
        <f>IFERROR(IF(I2908=1,INDEX( {"chinese","english","math","physics","chemistry","biology","politics","history","geography"},MATCH(C2908,{"语文","英语","数学","物理","化学","生物","政治","历史","地理"},0)),IF(I2908=2,INDEX(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2908,{"单项选择","阅读理解","信息匹配","完形填空","短文填空","单句填空","短文改错","单句改错","句型转换","翻译短语","翻译句子","词汇/短语及固搭","完成句子","听力"},0)),"")), "")</f>
        <v/>
      </c>
      <c r="E2908" s="21" t="str">
        <f t="shared" si="371"/>
        <v>知识点</v>
      </c>
      <c r="F2908" s="21" t="str">
        <f t="shared" si="372"/>
        <v>恰</v>
      </c>
      <c r="G2908" s="21" t="str">
        <f>INDEX( {"body","discipline","area","topic","point"},MATCH(E2908,{"知识体","知识域","知识区","知识主题","知识点"},0))</f>
        <v>point</v>
      </c>
      <c r="H2908" s="21" t="str">
        <f>INDEX( {"super","just","sub","infras"},MATCH(F2908,{"超","恰","亚","次"},0))</f>
        <v>just</v>
      </c>
      <c r="I2908" s="21">
        <f>MATCH(E2908,{"知识体","知识域","知识区","知识主题","知识点"},0)-1</f>
        <v>4</v>
      </c>
      <c r="J2908" s="21">
        <f>MATCH(F2908,{"超","恰","亚","次"},0)-1</f>
        <v>1</v>
      </c>
      <c r="K2908" s="21" t="str">
        <f t="shared" si="373"/>
        <v>历史</v>
      </c>
      <c r="L2908" s="26" t="s">
        <v>3615</v>
      </c>
      <c r="M2908" s="23"/>
      <c r="N2908" s="23"/>
      <c r="O2908" s="24" t="str">
        <f t="shared" si="367"/>
        <v xml:space="preserve">
  - 
    name:  七月王朝
    title:  七月王朝
    description: 
    koLyro: point
    koLyri:  just
    son: </v>
      </c>
      <c r="P2908" s="27" t="str">
        <f t="shared" si="374"/>
        <v xml:space="preserve">
            - 
              name:  七月王朝
              title:  七月王朝
              description: 
              koLyro: point
              koLyri:  just
              son: </v>
      </c>
    </row>
    <row r="2909" spans="1:16" ht="15" customHeight="1">
      <c r="A2909" s="20">
        <f t="shared" si="368"/>
        <v>5</v>
      </c>
      <c r="B2909" s="21" t="str">
        <f t="shared" si="369"/>
        <v>知识点</v>
      </c>
      <c r="C2909" s="21" t="str">
        <f t="shared" si="370"/>
        <v>法兰西第二共和国</v>
      </c>
      <c r="D2909" s="21" t="str">
        <f>IFERROR(IF(I2909=1,INDEX( {"chinese","english","math","physics","chemistry","biology","politics","history","geography"},MATCH(C2909,{"语文","英语","数学","物理","化学","生物","政治","历史","地理"},0)),IF(I2909=2,INDEX(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2909,{"单项选择","阅读理解","信息匹配","完形填空","短文填空","单句填空","短文改错","单句改错","句型转换","翻译短语","翻译句子","词汇/短语及固搭","完成句子","听力"},0)),"")), "")</f>
        <v/>
      </c>
      <c r="E2909" s="21" t="str">
        <f t="shared" si="371"/>
        <v>知识点</v>
      </c>
      <c r="F2909" s="21" t="str">
        <f t="shared" si="372"/>
        <v>恰</v>
      </c>
      <c r="G2909" s="21" t="str">
        <f>INDEX( {"body","discipline","area","topic","point"},MATCH(E2909,{"知识体","知识域","知识区","知识主题","知识点"},0))</f>
        <v>point</v>
      </c>
      <c r="H2909" s="21" t="str">
        <f>INDEX( {"super","just","sub","infras"},MATCH(F2909,{"超","恰","亚","次"},0))</f>
        <v>just</v>
      </c>
      <c r="I2909" s="21">
        <f>MATCH(E2909,{"知识体","知识域","知识区","知识主题","知识点"},0)-1</f>
        <v>4</v>
      </c>
      <c r="J2909" s="21">
        <f>MATCH(F2909,{"超","恰","亚","次"},0)-1</f>
        <v>1</v>
      </c>
      <c r="K2909" s="21" t="str">
        <f t="shared" si="373"/>
        <v>历史</v>
      </c>
      <c r="L2909" s="26" t="s">
        <v>3616</v>
      </c>
      <c r="M2909" s="23"/>
      <c r="N2909" s="23"/>
      <c r="O2909" s="24" t="str">
        <f t="shared" si="367"/>
        <v xml:space="preserve">
  - 
    name:  法兰西第二共和国
    title:  法兰西第二共和国
    description: 
    koLyro: point
    koLyri:  just
    son: </v>
      </c>
      <c r="P2909" s="27" t="str">
        <f t="shared" si="374"/>
        <v xml:space="preserve">
            - 
              name:  法兰西第二共和国
              title:  法兰西第二共和国
              description: 
              koLyro: point
              koLyri:  just
              son: </v>
      </c>
    </row>
    <row r="2910" spans="1:16" ht="15" customHeight="1">
      <c r="A2910" s="20">
        <f t="shared" si="368"/>
        <v>5</v>
      </c>
      <c r="B2910" s="21" t="str">
        <f t="shared" si="369"/>
        <v>知识点</v>
      </c>
      <c r="C2910" s="21" t="str">
        <f t="shared" si="370"/>
        <v>法兰西第二帝国</v>
      </c>
      <c r="D2910" s="21" t="str">
        <f>IFERROR(IF(I2910=1,INDEX( {"chinese","english","math","physics","chemistry","biology","politics","history","geography"},MATCH(C2910,{"语文","英语","数学","物理","化学","生物","政治","历史","地理"},0)),IF(I2910=2,INDEX(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2910,{"单项选择","阅读理解","信息匹配","完形填空","短文填空","单句填空","短文改错","单句改错","句型转换","翻译短语","翻译句子","词汇/短语及固搭","完成句子","听力"},0)),"")), "")</f>
        <v/>
      </c>
      <c r="E2910" s="21" t="str">
        <f t="shared" si="371"/>
        <v>知识点</v>
      </c>
      <c r="F2910" s="21" t="str">
        <f t="shared" si="372"/>
        <v>恰</v>
      </c>
      <c r="G2910" s="21" t="str">
        <f>INDEX( {"body","discipline","area","topic","point"},MATCH(E2910,{"知识体","知识域","知识区","知识主题","知识点"},0))</f>
        <v>point</v>
      </c>
      <c r="H2910" s="21" t="str">
        <f>INDEX( {"super","just","sub","infras"},MATCH(F2910,{"超","恰","亚","次"},0))</f>
        <v>just</v>
      </c>
      <c r="I2910" s="21">
        <f>MATCH(E2910,{"知识体","知识域","知识区","知识主题","知识点"},0)-1</f>
        <v>4</v>
      </c>
      <c r="J2910" s="21">
        <f>MATCH(F2910,{"超","恰","亚","次"},0)-1</f>
        <v>1</v>
      </c>
      <c r="K2910" s="21" t="str">
        <f t="shared" si="373"/>
        <v>历史</v>
      </c>
      <c r="L2910" s="26" t="s">
        <v>3617</v>
      </c>
      <c r="M2910" s="23"/>
      <c r="N2910" s="23"/>
      <c r="O2910" s="24" t="str">
        <f t="shared" si="367"/>
        <v xml:space="preserve">
  - 
    name:  法兰西第二帝国
    title:  法兰西第二帝国
    description: 
    koLyro: point
    koLyri:  just
    son: </v>
      </c>
      <c r="P2910" s="27" t="str">
        <f t="shared" si="374"/>
        <v xml:space="preserve">
            - 
              name:  法兰西第二帝国
              title:  法兰西第二帝国
              description: 
              koLyro: point
              koLyri:  just
              son: </v>
      </c>
    </row>
    <row r="2911" spans="1:16" ht="15" customHeight="1">
      <c r="A2911" s="20">
        <f t="shared" si="368"/>
        <v>4</v>
      </c>
      <c r="B2911" s="21" t="str">
        <f t="shared" si="369"/>
        <v>知识主题</v>
      </c>
      <c r="C2911" s="21" t="str">
        <f t="shared" si="370"/>
        <v>3　法国资产阶级共和制度的最终确立</v>
      </c>
      <c r="D2911" s="21" t="str">
        <f>IFERROR(IF(I2911=1,INDEX( {"chinese","english","math","physics","chemistry","biology","politics","history","geography"},MATCH(C2911,{"语文","英语","数学","物理","化学","生物","政治","历史","地理"},0)),IF(I2911=2,INDEX(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2911,{"单项选择","阅读理解","信息匹配","完形填空","短文填空","单句填空","短文改错","单句改错","句型转换","翻译短语","翻译句子","词汇/短语及固搭","完成句子","听力"},0)),"")), "")</f>
        <v/>
      </c>
      <c r="E2911" s="21" t="str">
        <f t="shared" si="371"/>
        <v>知识主题</v>
      </c>
      <c r="F2911" s="21" t="str">
        <f t="shared" si="372"/>
        <v>恰</v>
      </c>
      <c r="G2911" s="21" t="str">
        <f>INDEX( {"body","discipline","area","topic","point"},MATCH(E2911,{"知识体","知识域","知识区","知识主题","知识点"},0))</f>
        <v>topic</v>
      </c>
      <c r="H2911" s="21" t="str">
        <f>INDEX( {"super","just","sub","infras"},MATCH(F2911,{"超","恰","亚","次"},0))</f>
        <v>just</v>
      </c>
      <c r="I2911" s="21">
        <f>MATCH(E2911,{"知识体","知识域","知识区","知识主题","知识点"},0)-1</f>
        <v>3</v>
      </c>
      <c r="J2911" s="21">
        <f>MATCH(F2911,{"超","恰","亚","次"},0)-1</f>
        <v>1</v>
      </c>
      <c r="K2911" s="21" t="str">
        <f t="shared" si="373"/>
        <v>历史</v>
      </c>
      <c r="L2911" s="26" t="s">
        <v>3618</v>
      </c>
      <c r="M2911" s="23"/>
      <c r="N2911" s="23"/>
      <c r="O2911" s="24" t="str">
        <f t="shared" si="367"/>
        <v xml:space="preserve">
  - 
    name:  3　法国资产阶级共和制度的最终确立
    title:  3　法国资产阶级共和制度的最终确立
    description: 
    koLyro: topic
    koLyri:  just
    son: </v>
      </c>
      <c r="P2911" s="27" t="str">
        <f t="shared" si="374"/>
        <v xml:space="preserve">
          - 
            name:  3　法国资产阶级共和制度的最终确立
            title:  3　法国资产阶级共和制度的最终确立
            description: 
            koLyro: topic
            koLyri:  just
            son: </v>
      </c>
    </row>
    <row r="2912" spans="1:16" ht="15" customHeight="1">
      <c r="A2912" s="20">
        <f t="shared" si="368"/>
        <v>5</v>
      </c>
      <c r="B2912" s="21" t="str">
        <f t="shared" si="369"/>
        <v>知识点</v>
      </c>
      <c r="C2912" s="21" t="str">
        <f t="shared" si="370"/>
        <v>《第三共和国宪法》</v>
      </c>
      <c r="D2912" s="21" t="str">
        <f>IFERROR(IF(I2912=1,INDEX( {"chinese","english","math","physics","chemistry","biology","politics","history","geography"},MATCH(C2912,{"语文","英语","数学","物理","化学","生物","政治","历史","地理"},0)),IF(I2912=2,INDEX(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2912,{"单项选择","阅读理解","信息匹配","完形填空","短文填空","单句填空","短文改错","单句改错","句型转换","翻译短语","翻译句子","词汇/短语及固搭","完成句子","听力"},0)),"")), "")</f>
        <v/>
      </c>
      <c r="E2912" s="21" t="str">
        <f t="shared" si="371"/>
        <v>知识点</v>
      </c>
      <c r="F2912" s="21" t="str">
        <f t="shared" si="372"/>
        <v>恰</v>
      </c>
      <c r="G2912" s="21" t="str">
        <f>INDEX( {"body","discipline","area","topic","point"},MATCH(E2912,{"知识体","知识域","知识区","知识主题","知识点"},0))</f>
        <v>point</v>
      </c>
      <c r="H2912" s="21" t="str">
        <f>INDEX( {"super","just","sub","infras"},MATCH(F2912,{"超","恰","亚","次"},0))</f>
        <v>just</v>
      </c>
      <c r="I2912" s="21">
        <f>MATCH(E2912,{"知识体","知识域","知识区","知识主题","知识点"},0)-1</f>
        <v>4</v>
      </c>
      <c r="J2912" s="21">
        <f>MATCH(F2912,{"超","恰","亚","次"},0)-1</f>
        <v>1</v>
      </c>
      <c r="K2912" s="21" t="str">
        <f t="shared" si="373"/>
        <v>历史</v>
      </c>
      <c r="L2912" s="26" t="s">
        <v>3619</v>
      </c>
      <c r="M2912" s="23"/>
      <c r="N2912" s="23"/>
      <c r="O2912" s="24" t="str">
        <f t="shared" ref="O2912:O2975" si="375">SUBSTITUTE(SUBSTITUTE(SUBSTITUTE(SUBSTITUTE($O$1,"NAME",IF(D2912="",C2912,D2912)),"TITLE",C2912),"KO_LYRO",G2912),"KO_LYRI",H2912)</f>
        <v xml:space="preserve">
  - 
    name:  《第三共和国宪法》
    title:  《第三共和国宪法》
    description: 
    koLyro: point
    koLyri:  just
    son: </v>
      </c>
      <c r="P2912" s="27" t="str">
        <f t="shared" si="374"/>
        <v xml:space="preserve">
            - 
              name:  《第三共和国宪法》
              title:  《第三共和国宪法》
              description: 
              koLyro: point
              koLyri:  just
              son: </v>
      </c>
    </row>
    <row r="2913" spans="1:16" ht="15" customHeight="1">
      <c r="A2913" s="20">
        <f t="shared" si="368"/>
        <v>3</v>
      </c>
      <c r="B2913" s="21" t="str">
        <f t="shared" si="369"/>
        <v>知识超主题</v>
      </c>
      <c r="C2913" s="21" t="str">
        <f t="shared" si="370"/>
        <v>六　近代中国的民主思想与反对专制的斗争</v>
      </c>
      <c r="D2913" s="21" t="str">
        <f>IFERROR(IF(I2913=1,INDEX( {"chinese","english","math","physics","chemistry","biology","politics","history","geography"},MATCH(C2913,{"语文","英语","数学","物理","化学","生物","政治","历史","地理"},0)),IF(I2913=2,INDEX(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2913,{"单项选择","阅读理解","信息匹配","完形填空","短文填空","单句填空","短文改错","单句改错","句型转换","翻译短语","翻译句子","词汇/短语及固搭","完成句子","听力"},0)),"")), "")</f>
        <v/>
      </c>
      <c r="E2913" s="21" t="str">
        <f t="shared" si="371"/>
        <v>知识主题</v>
      </c>
      <c r="F2913" s="21" t="str">
        <f t="shared" si="372"/>
        <v>超</v>
      </c>
      <c r="G2913" s="21" t="str">
        <f>INDEX( {"body","discipline","area","topic","point"},MATCH(E2913,{"知识体","知识域","知识区","知识主题","知识点"},0))</f>
        <v>topic</v>
      </c>
      <c r="H2913" s="21" t="str">
        <f>INDEX( {"super","just","sub","infras"},MATCH(F2913,{"超","恰","亚","次"},0))</f>
        <v>super</v>
      </c>
      <c r="I2913" s="21">
        <f>MATCH(E2913,{"知识体","知识域","知识区","知识主题","知识点"},0)-1</f>
        <v>3</v>
      </c>
      <c r="J2913" s="21">
        <f>MATCH(F2913,{"超","恰","亚","次"},0)-1</f>
        <v>0</v>
      </c>
      <c r="K2913" s="21" t="str">
        <f t="shared" si="373"/>
        <v>历史</v>
      </c>
      <c r="L2913" s="26" t="s">
        <v>5406</v>
      </c>
      <c r="M2913" s="23"/>
      <c r="N2913" s="23"/>
      <c r="O2913" s="24" t="str">
        <f t="shared" si="375"/>
        <v xml:space="preserve">
  - 
    name:  六　近代中国的民主思想与反对专制的斗争
    title:  六　近代中国的民主思想与反对专制的斗争
    description: 
    koLyro: topic
    koLyri:  super
    son: </v>
      </c>
      <c r="P2913" s="27" t="str">
        <f t="shared" si="374"/>
        <v xml:space="preserve">
        - 
          name:  六　近代中国的民主思想与反对专制的斗争
          title:  六　近代中国的民主思想与反对专制的斗争
          description: 
          koLyro: topic
          koLyri:  super
          son: </v>
      </c>
    </row>
    <row r="2914" spans="1:16" ht="15" customHeight="1">
      <c r="A2914" s="20">
        <f t="shared" si="368"/>
        <v>4</v>
      </c>
      <c r="B2914" s="21" t="str">
        <f t="shared" si="369"/>
        <v>知识主题</v>
      </c>
      <c r="C2914" s="21" t="str">
        <f t="shared" si="370"/>
        <v>1　西方民主思想对中国的冲击</v>
      </c>
      <c r="D2914" s="21" t="str">
        <f>IFERROR(IF(I2914=1,INDEX( {"chinese","english","math","physics","chemistry","biology","politics","history","geography"},MATCH(C2914,{"语文","英语","数学","物理","化学","生物","政治","历史","地理"},0)),IF(I2914=2,INDEX(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2914,{"单项选择","阅读理解","信息匹配","完形填空","短文填空","单句填空","短文改错","单句改错","句型转换","翻译短语","翻译句子","词汇/短语及固搭","完成句子","听力"},0)),"")), "")</f>
        <v/>
      </c>
      <c r="E2914" s="21" t="str">
        <f t="shared" si="371"/>
        <v>知识主题</v>
      </c>
      <c r="F2914" s="21" t="str">
        <f t="shared" si="372"/>
        <v>恰</v>
      </c>
      <c r="G2914" s="21" t="str">
        <f>INDEX( {"body","discipline","area","topic","point"},MATCH(E2914,{"知识体","知识域","知识区","知识主题","知识点"},0))</f>
        <v>topic</v>
      </c>
      <c r="H2914" s="21" t="str">
        <f>INDEX( {"super","just","sub","infras"},MATCH(F2914,{"超","恰","亚","次"},0))</f>
        <v>just</v>
      </c>
      <c r="I2914" s="21">
        <f>MATCH(E2914,{"知识体","知识域","知识区","知识主题","知识点"},0)-1</f>
        <v>3</v>
      </c>
      <c r="J2914" s="21">
        <f>MATCH(F2914,{"超","恰","亚","次"},0)-1</f>
        <v>1</v>
      </c>
      <c r="K2914" s="21" t="str">
        <f t="shared" si="373"/>
        <v>历史</v>
      </c>
      <c r="L2914" s="26" t="s">
        <v>3620</v>
      </c>
      <c r="M2914" s="23"/>
      <c r="N2914" s="23"/>
      <c r="O2914" s="24" t="str">
        <f t="shared" si="375"/>
        <v xml:space="preserve">
  - 
    name:  1　西方民主思想对中国的冲击
    title:  1　西方民主思想对中国的冲击
    description: 
    koLyro: topic
    koLyri:  just
    son: </v>
      </c>
      <c r="P2914" s="27" t="str">
        <f t="shared" si="374"/>
        <v xml:space="preserve">
          - 
            name:  1　西方民主思想对中国的冲击
            title:  1　西方民主思想对中国的冲击
            description: 
            koLyro: topic
            koLyri:  just
            son: </v>
      </c>
    </row>
    <row r="2915" spans="1:16" ht="15" customHeight="1">
      <c r="A2915" s="20">
        <f t="shared" si="368"/>
        <v>5</v>
      </c>
      <c r="B2915" s="21" t="str">
        <f t="shared" si="369"/>
        <v>知识点</v>
      </c>
      <c r="C2915" s="21" t="str">
        <f t="shared" si="370"/>
        <v>中体西用</v>
      </c>
      <c r="D2915" s="21" t="str">
        <f>IFERROR(IF(I2915=1,INDEX( {"chinese","english","math","physics","chemistry","biology","politics","history","geography"},MATCH(C2915,{"语文","英语","数学","物理","化学","生物","政治","历史","地理"},0)),IF(I2915=2,INDEX(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2915,{"单项选择","阅读理解","信息匹配","完形填空","短文填空","单句填空","短文改错","单句改错","句型转换","翻译短语","翻译句子","词汇/短语及固搭","完成句子","听力"},0)),"")), "")</f>
        <v/>
      </c>
      <c r="E2915" s="21" t="str">
        <f t="shared" si="371"/>
        <v>知识点</v>
      </c>
      <c r="F2915" s="21" t="str">
        <f t="shared" si="372"/>
        <v>恰</v>
      </c>
      <c r="G2915" s="21" t="str">
        <f>INDEX( {"body","discipline","area","topic","point"},MATCH(E2915,{"知识体","知识域","知识区","知识主题","知识点"},0))</f>
        <v>point</v>
      </c>
      <c r="H2915" s="21" t="str">
        <f>INDEX( {"super","just","sub","infras"},MATCH(F2915,{"超","恰","亚","次"},0))</f>
        <v>just</v>
      </c>
      <c r="I2915" s="21">
        <f>MATCH(E2915,{"知识体","知识域","知识区","知识主题","知识点"},0)-1</f>
        <v>4</v>
      </c>
      <c r="J2915" s="21">
        <f>MATCH(F2915,{"超","恰","亚","次"},0)-1</f>
        <v>1</v>
      </c>
      <c r="K2915" s="21" t="str">
        <f t="shared" si="373"/>
        <v>历史</v>
      </c>
      <c r="L2915" s="26" t="s">
        <v>3621</v>
      </c>
      <c r="M2915" s="23"/>
      <c r="N2915" s="23"/>
      <c r="O2915" s="24" t="str">
        <f t="shared" si="375"/>
        <v xml:space="preserve">
  - 
    name:  中体西用
    title:  中体西用
    description: 
    koLyro: point
    koLyri:  just
    son: </v>
      </c>
      <c r="P2915" s="27" t="str">
        <f t="shared" si="374"/>
        <v xml:space="preserve">
            - 
              name:  中体西用
              title:  中体西用
              description: 
              koLyro: point
              koLyri:  just
              son: </v>
      </c>
    </row>
    <row r="2916" spans="1:16" ht="15" customHeight="1">
      <c r="A2916" s="20">
        <f t="shared" si="368"/>
        <v>5</v>
      </c>
      <c r="B2916" s="21" t="str">
        <f t="shared" si="369"/>
        <v>知识点</v>
      </c>
      <c r="C2916" s="21" t="str">
        <f t="shared" si="370"/>
        <v>洋务派</v>
      </c>
      <c r="D2916" s="21" t="str">
        <f>IFERROR(IF(I2916=1,INDEX( {"chinese","english","math","physics","chemistry","biology","politics","history","geography"},MATCH(C2916,{"语文","英语","数学","物理","化学","生物","政治","历史","地理"},0)),IF(I2916=2,INDEX(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2916,{"单项选择","阅读理解","信息匹配","完形填空","短文填空","单句填空","短文改错","单句改错","句型转换","翻译短语","翻译句子","词汇/短语及固搭","完成句子","听力"},0)),"")), "")</f>
        <v/>
      </c>
      <c r="E2916" s="21" t="str">
        <f t="shared" si="371"/>
        <v>知识点</v>
      </c>
      <c r="F2916" s="21" t="str">
        <f t="shared" si="372"/>
        <v>恰</v>
      </c>
      <c r="G2916" s="21" t="str">
        <f>INDEX( {"body","discipline","area","topic","point"},MATCH(E2916,{"知识体","知识域","知识区","知识主题","知识点"},0))</f>
        <v>point</v>
      </c>
      <c r="H2916" s="21" t="str">
        <f>INDEX( {"super","just","sub","infras"},MATCH(F2916,{"超","恰","亚","次"},0))</f>
        <v>just</v>
      </c>
      <c r="I2916" s="21">
        <f>MATCH(E2916,{"知识体","知识域","知识区","知识主题","知识点"},0)-1</f>
        <v>4</v>
      </c>
      <c r="J2916" s="21">
        <f>MATCH(F2916,{"超","恰","亚","次"},0)-1</f>
        <v>1</v>
      </c>
      <c r="K2916" s="21" t="str">
        <f t="shared" si="373"/>
        <v>历史</v>
      </c>
      <c r="L2916" s="26" t="s">
        <v>3461</v>
      </c>
      <c r="M2916" s="23"/>
      <c r="N2916" s="23"/>
      <c r="O2916" s="24" t="str">
        <f t="shared" si="375"/>
        <v xml:space="preserve">
  - 
    name:  洋务派
    title:  洋务派
    description: 
    koLyro: point
    koLyri:  just
    son: </v>
      </c>
      <c r="P2916" s="27" t="str">
        <f t="shared" si="374"/>
        <v xml:space="preserve">
            - 
              name:  洋务派
              title:  洋务派
              description: 
              koLyro: point
              koLyri:  just
              son: </v>
      </c>
    </row>
    <row r="2917" spans="1:16" ht="15" customHeight="1">
      <c r="A2917" s="20">
        <f t="shared" si="368"/>
        <v>5</v>
      </c>
      <c r="B2917" s="21" t="str">
        <f t="shared" si="369"/>
        <v>知识点</v>
      </c>
      <c r="C2917" s="21" t="str">
        <f t="shared" si="370"/>
        <v>维新派</v>
      </c>
      <c r="D2917" s="21" t="str">
        <f>IFERROR(IF(I2917=1,INDEX( {"chinese","english","math","physics","chemistry","biology","politics","history","geography"},MATCH(C2917,{"语文","英语","数学","物理","化学","生物","政治","历史","地理"},0)),IF(I2917=2,INDEX(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2917,{"单项选择","阅读理解","信息匹配","完形填空","短文填空","单句填空","短文改错","单句改错","句型转换","翻译短语","翻译句子","词汇/短语及固搭","完成句子","听力"},0)),"")), "")</f>
        <v/>
      </c>
      <c r="E2917" s="21" t="str">
        <f t="shared" si="371"/>
        <v>知识点</v>
      </c>
      <c r="F2917" s="21" t="str">
        <f t="shared" si="372"/>
        <v>恰</v>
      </c>
      <c r="G2917" s="21" t="str">
        <f>INDEX( {"body","discipline","area","topic","point"},MATCH(E2917,{"知识体","知识域","知识区","知识主题","知识点"},0))</f>
        <v>point</v>
      </c>
      <c r="H2917" s="21" t="str">
        <f>INDEX( {"super","just","sub","infras"},MATCH(F2917,{"超","恰","亚","次"},0))</f>
        <v>just</v>
      </c>
      <c r="I2917" s="21">
        <f>MATCH(E2917,{"知识体","知识域","知识区","知识主题","知识点"},0)-1</f>
        <v>4</v>
      </c>
      <c r="J2917" s="21">
        <f>MATCH(F2917,{"超","恰","亚","次"},0)-1</f>
        <v>1</v>
      </c>
      <c r="K2917" s="21" t="str">
        <f t="shared" si="373"/>
        <v>历史</v>
      </c>
      <c r="L2917" s="26" t="s">
        <v>3622</v>
      </c>
      <c r="M2917" s="23"/>
      <c r="N2917" s="23"/>
      <c r="O2917" s="24" t="str">
        <f t="shared" si="375"/>
        <v xml:space="preserve">
  - 
    name:  维新派
    title:  维新派
    description: 
    koLyro: point
    koLyri:  just
    son: </v>
      </c>
      <c r="P2917" s="27" t="str">
        <f t="shared" si="374"/>
        <v xml:space="preserve">
            - 
              name:  维新派
              title:  维新派
              description: 
              koLyro: point
              koLyri:  just
              son: </v>
      </c>
    </row>
    <row r="2918" spans="1:16" ht="15" customHeight="1">
      <c r="A2918" s="20">
        <f t="shared" si="368"/>
        <v>5</v>
      </c>
      <c r="B2918" s="21" t="str">
        <f t="shared" si="369"/>
        <v>知识点</v>
      </c>
      <c r="C2918" s="21" t="str">
        <f t="shared" si="370"/>
        <v>资产阶级革命派</v>
      </c>
      <c r="D2918" s="21" t="str">
        <f>IFERROR(IF(I2918=1,INDEX( {"chinese","english","math","physics","chemistry","biology","politics","history","geography"},MATCH(C2918,{"语文","英语","数学","物理","化学","生物","政治","历史","地理"},0)),IF(I2918=2,INDEX(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2918,{"单项选择","阅读理解","信息匹配","完形填空","短文填空","单句填空","短文改错","单句改错","句型转换","翻译短语","翻译句子","词汇/短语及固搭","完成句子","听力"},0)),"")), "")</f>
        <v/>
      </c>
      <c r="E2918" s="21" t="str">
        <f t="shared" si="371"/>
        <v>知识点</v>
      </c>
      <c r="F2918" s="21" t="str">
        <f t="shared" si="372"/>
        <v>恰</v>
      </c>
      <c r="G2918" s="21" t="str">
        <f>INDEX( {"body","discipline","area","topic","point"},MATCH(E2918,{"知识体","知识域","知识区","知识主题","知识点"},0))</f>
        <v>point</v>
      </c>
      <c r="H2918" s="21" t="str">
        <f>INDEX( {"super","just","sub","infras"},MATCH(F2918,{"超","恰","亚","次"},0))</f>
        <v>just</v>
      </c>
      <c r="I2918" s="21">
        <f>MATCH(E2918,{"知识体","知识域","知识区","知识主题","知识点"},0)-1</f>
        <v>4</v>
      </c>
      <c r="J2918" s="21">
        <f>MATCH(F2918,{"超","恰","亚","次"},0)-1</f>
        <v>1</v>
      </c>
      <c r="K2918" s="21" t="str">
        <f t="shared" si="373"/>
        <v>历史</v>
      </c>
      <c r="L2918" s="26" t="s">
        <v>3623</v>
      </c>
      <c r="M2918" s="23"/>
      <c r="N2918" s="23"/>
      <c r="O2918" s="24" t="str">
        <f t="shared" si="375"/>
        <v xml:space="preserve">
  - 
    name:  资产阶级革命派
    title:  资产阶级革命派
    description: 
    koLyro: point
    koLyri:  just
    son: </v>
      </c>
      <c r="P2918" s="27" t="str">
        <f t="shared" si="374"/>
        <v xml:space="preserve">
            - 
              name:  资产阶级革命派
              title:  资产阶级革命派
              description: 
              koLyro: point
              koLyri:  just
              son: </v>
      </c>
    </row>
    <row r="2919" spans="1:16" ht="15" customHeight="1">
      <c r="A2919" s="20">
        <f t="shared" si="368"/>
        <v>4</v>
      </c>
      <c r="B2919" s="21" t="str">
        <f t="shared" si="369"/>
        <v>知识主题</v>
      </c>
      <c r="C2919" s="21" t="str">
        <f t="shared" si="370"/>
        <v>2　中国资产阶级的民主思想</v>
      </c>
      <c r="D2919" s="21" t="str">
        <f>IFERROR(IF(I2919=1,INDEX( {"chinese","english","math","physics","chemistry","biology","politics","history","geography"},MATCH(C2919,{"语文","英语","数学","物理","化学","生物","政治","历史","地理"},0)),IF(I2919=2,INDEX(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2919,{"单项选择","阅读理解","信息匹配","完形填空","短文填空","单句填空","短文改错","单句改错","句型转换","翻译短语","翻译句子","词汇/短语及固搭","完成句子","听力"},0)),"")), "")</f>
        <v/>
      </c>
      <c r="E2919" s="21" t="str">
        <f t="shared" si="371"/>
        <v>知识主题</v>
      </c>
      <c r="F2919" s="21" t="str">
        <f t="shared" si="372"/>
        <v>恰</v>
      </c>
      <c r="G2919" s="21" t="str">
        <f>INDEX( {"body","discipline","area","topic","point"},MATCH(E2919,{"知识体","知识域","知识区","知识主题","知识点"},0))</f>
        <v>topic</v>
      </c>
      <c r="H2919" s="21" t="str">
        <f>INDEX( {"super","just","sub","infras"},MATCH(F2919,{"超","恰","亚","次"},0))</f>
        <v>just</v>
      </c>
      <c r="I2919" s="21">
        <f>MATCH(E2919,{"知识体","知识域","知识区","知识主题","知识点"},0)-1</f>
        <v>3</v>
      </c>
      <c r="J2919" s="21">
        <f>MATCH(F2919,{"超","恰","亚","次"},0)-1</f>
        <v>1</v>
      </c>
      <c r="K2919" s="21" t="str">
        <f t="shared" si="373"/>
        <v>历史</v>
      </c>
      <c r="L2919" s="26" t="s">
        <v>3624</v>
      </c>
      <c r="M2919" s="23"/>
      <c r="N2919" s="23"/>
      <c r="O2919" s="24" t="str">
        <f t="shared" si="375"/>
        <v xml:space="preserve">
  - 
    name:  2　中国资产阶级的民主思想
    title:  2　中国资产阶级的民主思想
    description: 
    koLyro: topic
    koLyri:  just
    son: </v>
      </c>
      <c r="P2919" s="27" t="str">
        <f t="shared" si="374"/>
        <v xml:space="preserve">
          - 
            name:  2　中国资产阶级的民主思想
            title:  2　中国资产阶级的民主思想
            description: 
            koLyro: topic
            koLyri:  just
            son: </v>
      </c>
    </row>
    <row r="2920" spans="1:16" ht="15" customHeight="1">
      <c r="A2920" s="20">
        <f t="shared" si="368"/>
        <v>5</v>
      </c>
      <c r="B2920" s="21" t="str">
        <f t="shared" si="369"/>
        <v>知识点</v>
      </c>
      <c r="C2920" s="21" t="str">
        <f t="shared" si="370"/>
        <v>康有为的民主思想</v>
      </c>
      <c r="D2920" s="21" t="str">
        <f>IFERROR(IF(I2920=1,INDEX( {"chinese","english","math","physics","chemistry","biology","politics","history","geography"},MATCH(C2920,{"语文","英语","数学","物理","化学","生物","政治","历史","地理"},0)),IF(I2920=2,INDEX(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2920,{"单项选择","阅读理解","信息匹配","完形填空","短文填空","单句填空","短文改错","单句改错","句型转换","翻译短语","翻译句子","词汇/短语及固搭","完成句子","听力"},0)),"")), "")</f>
        <v/>
      </c>
      <c r="E2920" s="21" t="str">
        <f t="shared" si="371"/>
        <v>知识点</v>
      </c>
      <c r="F2920" s="21" t="str">
        <f t="shared" si="372"/>
        <v>恰</v>
      </c>
      <c r="G2920" s="21" t="str">
        <f>INDEX( {"body","discipline","area","topic","point"},MATCH(E2920,{"知识体","知识域","知识区","知识主题","知识点"},0))</f>
        <v>point</v>
      </c>
      <c r="H2920" s="21" t="str">
        <f>INDEX( {"super","just","sub","infras"},MATCH(F2920,{"超","恰","亚","次"},0))</f>
        <v>just</v>
      </c>
      <c r="I2920" s="21">
        <f>MATCH(E2920,{"知识体","知识域","知识区","知识主题","知识点"},0)-1</f>
        <v>4</v>
      </c>
      <c r="J2920" s="21">
        <f>MATCH(F2920,{"超","恰","亚","次"},0)-1</f>
        <v>1</v>
      </c>
      <c r="K2920" s="21" t="str">
        <f t="shared" si="373"/>
        <v>历史</v>
      </c>
      <c r="L2920" s="26" t="s">
        <v>3625</v>
      </c>
      <c r="M2920" s="23"/>
      <c r="N2920" s="23"/>
      <c r="O2920" s="24" t="str">
        <f t="shared" si="375"/>
        <v xml:space="preserve">
  - 
    name:  康有为的民主思想
    title:  康有为的民主思想
    description: 
    koLyro: point
    koLyri:  just
    son: </v>
      </c>
      <c r="P2920" s="27" t="str">
        <f t="shared" si="374"/>
        <v xml:space="preserve">
            - 
              name:  康有为的民主思想
              title:  康有为的民主思想
              description: 
              koLyro: point
              koLyri:  just
              son: </v>
      </c>
    </row>
    <row r="2921" spans="1:16" ht="15" customHeight="1">
      <c r="A2921" s="20">
        <f t="shared" si="368"/>
        <v>5</v>
      </c>
      <c r="B2921" s="21" t="str">
        <f t="shared" si="369"/>
        <v>知识点</v>
      </c>
      <c r="C2921" s="21" t="str">
        <f t="shared" si="370"/>
        <v>梁启超的民主思想</v>
      </c>
      <c r="D2921" s="21" t="str">
        <f>IFERROR(IF(I2921=1,INDEX( {"chinese","english","math","physics","chemistry","biology","politics","history","geography"},MATCH(C2921,{"语文","英语","数学","物理","化学","生物","政治","历史","地理"},0)),IF(I2921=2,INDEX(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2921,{"单项选择","阅读理解","信息匹配","完形填空","短文填空","单句填空","短文改错","单句改错","句型转换","翻译短语","翻译句子","词汇/短语及固搭","完成句子","听力"},0)),"")), "")</f>
        <v/>
      </c>
      <c r="E2921" s="21" t="str">
        <f t="shared" si="371"/>
        <v>知识点</v>
      </c>
      <c r="F2921" s="21" t="str">
        <f t="shared" si="372"/>
        <v>恰</v>
      </c>
      <c r="G2921" s="21" t="str">
        <f>INDEX( {"body","discipline","area","topic","point"},MATCH(E2921,{"知识体","知识域","知识区","知识主题","知识点"},0))</f>
        <v>point</v>
      </c>
      <c r="H2921" s="21" t="str">
        <f>INDEX( {"super","just","sub","infras"},MATCH(F2921,{"超","恰","亚","次"},0))</f>
        <v>just</v>
      </c>
      <c r="I2921" s="21">
        <f>MATCH(E2921,{"知识体","知识域","知识区","知识主题","知识点"},0)-1</f>
        <v>4</v>
      </c>
      <c r="J2921" s="21">
        <f>MATCH(F2921,{"超","恰","亚","次"},0)-1</f>
        <v>1</v>
      </c>
      <c r="K2921" s="21" t="str">
        <f t="shared" si="373"/>
        <v>历史</v>
      </c>
      <c r="L2921" s="26" t="s">
        <v>3626</v>
      </c>
      <c r="M2921" s="23"/>
      <c r="N2921" s="23"/>
      <c r="O2921" s="24" t="str">
        <f t="shared" si="375"/>
        <v xml:space="preserve">
  - 
    name:  梁启超的民主思想
    title:  梁启超的民主思想
    description: 
    koLyro: point
    koLyri:  just
    son: </v>
      </c>
      <c r="P2921" s="27" t="str">
        <f t="shared" si="374"/>
        <v xml:space="preserve">
            - 
              name:  梁启超的民主思想
              title:  梁启超的民主思想
              description: 
              koLyro: point
              koLyri:  just
              son: </v>
      </c>
    </row>
    <row r="2922" spans="1:16" ht="15" customHeight="1">
      <c r="A2922" s="20">
        <f t="shared" si="368"/>
        <v>5</v>
      </c>
      <c r="B2922" s="21" t="str">
        <f t="shared" si="369"/>
        <v>知识点</v>
      </c>
      <c r="C2922" s="21" t="str">
        <f t="shared" si="370"/>
        <v>孙中山的民主思想</v>
      </c>
      <c r="D2922" s="21" t="str">
        <f>IFERROR(IF(I2922=1,INDEX( {"chinese","english","math","physics","chemistry","biology","politics","history","geography"},MATCH(C2922,{"语文","英语","数学","物理","化学","生物","政治","历史","地理"},0)),IF(I2922=2,INDEX(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2922,{"单项选择","阅读理解","信息匹配","完形填空","短文填空","单句填空","短文改错","单句改错","句型转换","翻译短语","翻译句子","词汇/短语及固搭","完成句子","听力"},0)),"")), "")</f>
        <v/>
      </c>
      <c r="E2922" s="21" t="str">
        <f t="shared" si="371"/>
        <v>知识点</v>
      </c>
      <c r="F2922" s="21" t="str">
        <f t="shared" si="372"/>
        <v>恰</v>
      </c>
      <c r="G2922" s="21" t="str">
        <f>INDEX( {"body","discipline","area","topic","point"},MATCH(E2922,{"知识体","知识域","知识区","知识主题","知识点"},0))</f>
        <v>point</v>
      </c>
      <c r="H2922" s="21" t="str">
        <f>INDEX( {"super","just","sub","infras"},MATCH(F2922,{"超","恰","亚","次"},0))</f>
        <v>just</v>
      </c>
      <c r="I2922" s="21">
        <f>MATCH(E2922,{"知识体","知识域","知识区","知识主题","知识点"},0)-1</f>
        <v>4</v>
      </c>
      <c r="J2922" s="21">
        <f>MATCH(F2922,{"超","恰","亚","次"},0)-1</f>
        <v>1</v>
      </c>
      <c r="K2922" s="21" t="str">
        <f t="shared" si="373"/>
        <v>历史</v>
      </c>
      <c r="L2922" s="26" t="s">
        <v>3627</v>
      </c>
      <c r="M2922" s="23"/>
      <c r="N2922" s="23"/>
      <c r="O2922" s="24" t="str">
        <f t="shared" si="375"/>
        <v xml:space="preserve">
  - 
    name:  孙中山的民主思想
    title:  孙中山的民主思想
    description: 
    koLyro: point
    koLyri:  just
    son: </v>
      </c>
      <c r="P2922" s="27" t="str">
        <f t="shared" si="374"/>
        <v xml:space="preserve">
            - 
              name:  孙中山的民主思想
              title:  孙中山的民主思想
              description: 
              koLyro: point
              koLyri:  just
              son: </v>
      </c>
    </row>
    <row r="2923" spans="1:16" ht="15" customHeight="1">
      <c r="A2923" s="20">
        <f t="shared" si="368"/>
        <v>4</v>
      </c>
      <c r="B2923" s="21" t="str">
        <f t="shared" si="369"/>
        <v>知识主题</v>
      </c>
      <c r="C2923" s="21" t="str">
        <f t="shared" si="370"/>
        <v>3　资产阶级民主革命的酝酿和爆发</v>
      </c>
      <c r="D2923" s="21" t="str">
        <f>IFERROR(IF(I2923=1,INDEX( {"chinese","english","math","physics","chemistry","biology","politics","history","geography"},MATCH(C2923,{"语文","英语","数学","物理","化学","生物","政治","历史","地理"},0)),IF(I2923=2,INDEX(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2923,{"单项选择","阅读理解","信息匹配","完形填空","短文填空","单句填空","短文改错","单句改错","句型转换","翻译短语","翻译句子","词汇/短语及固搭","完成句子","听力"},0)),"")), "")</f>
        <v/>
      </c>
      <c r="E2923" s="21" t="str">
        <f t="shared" si="371"/>
        <v>知识主题</v>
      </c>
      <c r="F2923" s="21" t="str">
        <f t="shared" si="372"/>
        <v>恰</v>
      </c>
      <c r="G2923" s="21" t="str">
        <f>INDEX( {"body","discipline","area","topic","point"},MATCH(E2923,{"知识体","知识域","知识区","知识主题","知识点"},0))</f>
        <v>topic</v>
      </c>
      <c r="H2923" s="21" t="str">
        <f>INDEX( {"super","just","sub","infras"},MATCH(F2923,{"超","恰","亚","次"},0))</f>
        <v>just</v>
      </c>
      <c r="I2923" s="21">
        <f>MATCH(E2923,{"知识体","知识域","知识区","知识主题","知识点"},0)-1</f>
        <v>3</v>
      </c>
      <c r="J2923" s="21">
        <f>MATCH(F2923,{"超","恰","亚","次"},0)-1</f>
        <v>1</v>
      </c>
      <c r="K2923" s="21" t="str">
        <f t="shared" si="373"/>
        <v>历史</v>
      </c>
      <c r="L2923" s="26" t="s">
        <v>3628</v>
      </c>
      <c r="M2923" s="23"/>
      <c r="N2923" s="23"/>
      <c r="O2923" s="24" t="str">
        <f t="shared" si="375"/>
        <v xml:space="preserve">
  - 
    name:  3　资产阶级民主革命的酝酿和爆发
    title:  3　资产阶级民主革命的酝酿和爆发
    description: 
    koLyro: topic
    koLyri:  just
    son: </v>
      </c>
      <c r="P2923" s="27" t="str">
        <f t="shared" si="374"/>
        <v xml:space="preserve">
          - 
            name:  3　资产阶级民主革命的酝酿和爆发
            title:  3　资产阶级民主革命的酝酿和爆发
            description: 
            koLyro: topic
            koLyri:  just
            son: </v>
      </c>
    </row>
    <row r="2924" spans="1:16" ht="15" customHeight="1">
      <c r="A2924" s="20">
        <f t="shared" si="368"/>
        <v>5</v>
      </c>
      <c r="B2924" s="21" t="str">
        <f t="shared" si="369"/>
        <v>知识点</v>
      </c>
      <c r="C2924" s="21" t="str">
        <f t="shared" si="370"/>
        <v>晚清“新政”</v>
      </c>
      <c r="D2924" s="21" t="str">
        <f>IFERROR(IF(I2924=1,INDEX( {"chinese","english","math","physics","chemistry","biology","politics","history","geography"},MATCH(C2924,{"语文","英语","数学","物理","化学","生物","政治","历史","地理"},0)),IF(I2924=2,INDEX(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2924,{"单项选择","阅读理解","信息匹配","完形填空","短文填空","单句填空","短文改错","单句改错","句型转换","翻译短语","翻译句子","词汇/短语及固搭","完成句子","听力"},0)),"")), "")</f>
        <v/>
      </c>
      <c r="E2924" s="21" t="str">
        <f t="shared" si="371"/>
        <v>知识点</v>
      </c>
      <c r="F2924" s="21" t="str">
        <f t="shared" si="372"/>
        <v>恰</v>
      </c>
      <c r="G2924" s="21" t="str">
        <f>INDEX( {"body","discipline","area","topic","point"},MATCH(E2924,{"知识体","知识域","知识区","知识主题","知识点"},0))</f>
        <v>point</v>
      </c>
      <c r="H2924" s="21" t="str">
        <f>INDEX( {"super","just","sub","infras"},MATCH(F2924,{"超","恰","亚","次"},0))</f>
        <v>just</v>
      </c>
      <c r="I2924" s="21">
        <f>MATCH(E2924,{"知识体","知识域","知识区","知识主题","知识点"},0)-1</f>
        <v>4</v>
      </c>
      <c r="J2924" s="21">
        <f>MATCH(F2924,{"超","恰","亚","次"},0)-1</f>
        <v>1</v>
      </c>
      <c r="K2924" s="21" t="str">
        <f t="shared" si="373"/>
        <v>历史</v>
      </c>
      <c r="L2924" s="26" t="s">
        <v>3629</v>
      </c>
      <c r="M2924" s="23"/>
      <c r="N2924" s="23"/>
      <c r="O2924" s="24" t="str">
        <f t="shared" si="375"/>
        <v xml:space="preserve">
  - 
    name:  晚清“新政”
    title:  晚清“新政”
    description: 
    koLyro: point
    koLyri:  just
    son: </v>
      </c>
      <c r="P2924" s="27" t="str">
        <f t="shared" si="374"/>
        <v xml:space="preserve">
            - 
              name:  晚清“新政”
              title:  晚清“新政”
              description: 
              koLyro: point
              koLyri:  just
              son: </v>
      </c>
    </row>
    <row r="2925" spans="1:16" ht="15" customHeight="1">
      <c r="A2925" s="20">
        <f t="shared" si="368"/>
        <v>5</v>
      </c>
      <c r="B2925" s="21" t="str">
        <f t="shared" si="369"/>
        <v>知识点</v>
      </c>
      <c r="C2925" s="21" t="str">
        <f t="shared" si="370"/>
        <v>预备立宪</v>
      </c>
      <c r="D2925" s="21" t="str">
        <f>IFERROR(IF(I2925=1,INDEX( {"chinese","english","math","physics","chemistry","biology","politics","history","geography"},MATCH(C2925,{"语文","英语","数学","物理","化学","生物","政治","历史","地理"},0)),IF(I2925=2,INDEX(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2925,{"单项选择","阅读理解","信息匹配","完形填空","短文填空","单句填空","短文改错","单句改错","句型转换","翻译短语","翻译句子","词汇/短语及固搭","完成句子","听力"},0)),"")), "")</f>
        <v/>
      </c>
      <c r="E2925" s="21" t="str">
        <f t="shared" si="371"/>
        <v>知识点</v>
      </c>
      <c r="F2925" s="21" t="str">
        <f t="shared" si="372"/>
        <v>恰</v>
      </c>
      <c r="G2925" s="21" t="str">
        <f>INDEX( {"body","discipline","area","topic","point"},MATCH(E2925,{"知识体","知识域","知识区","知识主题","知识点"},0))</f>
        <v>point</v>
      </c>
      <c r="H2925" s="21" t="str">
        <f>INDEX( {"super","just","sub","infras"},MATCH(F2925,{"超","恰","亚","次"},0))</f>
        <v>just</v>
      </c>
      <c r="I2925" s="21">
        <f>MATCH(E2925,{"知识体","知识域","知识区","知识主题","知识点"},0)-1</f>
        <v>4</v>
      </c>
      <c r="J2925" s="21">
        <f>MATCH(F2925,{"超","恰","亚","次"},0)-1</f>
        <v>1</v>
      </c>
      <c r="K2925" s="21" t="str">
        <f t="shared" si="373"/>
        <v>历史</v>
      </c>
      <c r="L2925" s="26" t="s">
        <v>3630</v>
      </c>
      <c r="M2925" s="23"/>
      <c r="N2925" s="23"/>
      <c r="O2925" s="24" t="str">
        <f t="shared" si="375"/>
        <v xml:space="preserve">
  - 
    name:  预备立宪
    title:  预备立宪
    description: 
    koLyro: point
    koLyri:  just
    son: </v>
      </c>
      <c r="P2925" s="27" t="str">
        <f t="shared" si="374"/>
        <v xml:space="preserve">
            - 
              name:  预备立宪
              title:  预备立宪
              description: 
              koLyro: point
              koLyri:  just
              son: </v>
      </c>
    </row>
    <row r="2926" spans="1:16" ht="15" customHeight="1">
      <c r="A2926" s="20">
        <f t="shared" si="368"/>
        <v>5</v>
      </c>
      <c r="B2926" s="21" t="str">
        <f t="shared" si="369"/>
        <v>知识点</v>
      </c>
      <c r="C2926" s="21" t="str">
        <f t="shared" si="370"/>
        <v>辛亥革命推翻帝制</v>
      </c>
      <c r="D2926" s="21" t="str">
        <f>IFERROR(IF(I2926=1,INDEX( {"chinese","english","math","physics","chemistry","biology","politics","history","geography"},MATCH(C2926,{"语文","英语","数学","物理","化学","生物","政治","历史","地理"},0)),IF(I2926=2,INDEX(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2926,{"单项选择","阅读理解","信息匹配","完形填空","短文填空","单句填空","短文改错","单句改错","句型转换","翻译短语","翻译句子","词汇/短语及固搭","完成句子","听力"},0)),"")), "")</f>
        <v/>
      </c>
      <c r="E2926" s="21" t="str">
        <f t="shared" si="371"/>
        <v>知识点</v>
      </c>
      <c r="F2926" s="21" t="str">
        <f t="shared" si="372"/>
        <v>恰</v>
      </c>
      <c r="G2926" s="21" t="str">
        <f>INDEX( {"body","discipline","area","topic","point"},MATCH(E2926,{"知识体","知识域","知识区","知识主题","知识点"},0))</f>
        <v>point</v>
      </c>
      <c r="H2926" s="21" t="str">
        <f>INDEX( {"super","just","sub","infras"},MATCH(F2926,{"超","恰","亚","次"},0))</f>
        <v>just</v>
      </c>
      <c r="I2926" s="21">
        <f>MATCH(E2926,{"知识体","知识域","知识区","知识主题","知识点"},0)-1</f>
        <v>4</v>
      </c>
      <c r="J2926" s="21">
        <f>MATCH(F2926,{"超","恰","亚","次"},0)-1</f>
        <v>1</v>
      </c>
      <c r="K2926" s="21" t="str">
        <f t="shared" si="373"/>
        <v>历史</v>
      </c>
      <c r="L2926" s="26" t="s">
        <v>3631</v>
      </c>
      <c r="M2926" s="23"/>
      <c r="N2926" s="23"/>
      <c r="O2926" s="24" t="str">
        <f t="shared" si="375"/>
        <v xml:space="preserve">
  - 
    name:  辛亥革命推翻帝制
    title:  辛亥革命推翻帝制
    description: 
    koLyro: point
    koLyri:  just
    son: </v>
      </c>
      <c r="P2926" s="27" t="str">
        <f t="shared" si="374"/>
        <v xml:space="preserve">
            - 
              name:  辛亥革命推翻帝制
              title:  辛亥革命推翻帝制
              description: 
              koLyro: point
              koLyri:  just
              son: </v>
      </c>
    </row>
    <row r="2927" spans="1:16" ht="15" customHeight="1">
      <c r="A2927" s="20">
        <f t="shared" si="368"/>
        <v>4</v>
      </c>
      <c r="B2927" s="21" t="str">
        <f t="shared" si="369"/>
        <v>知识主题</v>
      </c>
      <c r="C2927" s="21" t="str">
        <f t="shared" si="370"/>
        <v>4　反对复辟帝制、维护共和的斗争</v>
      </c>
      <c r="D2927" s="21" t="str">
        <f>IFERROR(IF(I2927=1,INDEX( {"chinese","english","math","physics","chemistry","biology","politics","history","geography"},MATCH(C2927,{"语文","英语","数学","物理","化学","生物","政治","历史","地理"},0)),IF(I2927=2,INDEX(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2927,{"单项选择","阅读理解","信息匹配","完形填空","短文填空","单句填空","短文改错","单句改错","句型转换","翻译短语","翻译句子","词汇/短语及固搭","完成句子","听力"},0)),"")), "")</f>
        <v/>
      </c>
      <c r="E2927" s="21" t="str">
        <f t="shared" si="371"/>
        <v>知识主题</v>
      </c>
      <c r="F2927" s="21" t="str">
        <f t="shared" si="372"/>
        <v>恰</v>
      </c>
      <c r="G2927" s="21" t="str">
        <f>INDEX( {"body","discipline","area","topic","point"},MATCH(E2927,{"知识体","知识域","知识区","知识主题","知识点"},0))</f>
        <v>topic</v>
      </c>
      <c r="H2927" s="21" t="str">
        <f>INDEX( {"super","just","sub","infras"},MATCH(F2927,{"超","恰","亚","次"},0))</f>
        <v>just</v>
      </c>
      <c r="I2927" s="21">
        <f>MATCH(E2927,{"知识体","知识域","知识区","知识主题","知识点"},0)-1</f>
        <v>3</v>
      </c>
      <c r="J2927" s="21">
        <f>MATCH(F2927,{"超","恰","亚","次"},0)-1</f>
        <v>1</v>
      </c>
      <c r="K2927" s="21" t="str">
        <f t="shared" si="373"/>
        <v>历史</v>
      </c>
      <c r="L2927" s="26" t="s">
        <v>3632</v>
      </c>
      <c r="M2927" s="23"/>
      <c r="N2927" s="23"/>
      <c r="O2927" s="24" t="str">
        <f t="shared" si="375"/>
        <v xml:space="preserve">
  - 
    name:  4　反对复辟帝制、维护共和的斗争
    title:  4　反对复辟帝制、维护共和的斗争
    description: 
    koLyro: topic
    koLyri:  just
    son: </v>
      </c>
      <c r="P2927" s="27" t="str">
        <f t="shared" si="374"/>
        <v xml:space="preserve">
          - 
            name:  4　反对复辟帝制、维护共和的斗争
            title:  4　反对复辟帝制、维护共和的斗争
            description: 
            koLyro: topic
            koLyri:  just
            son: </v>
      </c>
    </row>
    <row r="2928" spans="1:16" ht="15" customHeight="1">
      <c r="A2928" s="20">
        <f t="shared" si="368"/>
        <v>5</v>
      </c>
      <c r="B2928" s="21" t="str">
        <f t="shared" si="369"/>
        <v>知识点</v>
      </c>
      <c r="C2928" s="21" t="str">
        <f t="shared" si="370"/>
        <v>袁世凯专权</v>
      </c>
      <c r="D2928" s="21" t="str">
        <f>IFERROR(IF(I2928=1,INDEX( {"chinese","english","math","physics","chemistry","biology","politics","history","geography"},MATCH(C2928,{"语文","英语","数学","物理","化学","生物","政治","历史","地理"},0)),IF(I2928=2,INDEX(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2928,{"单项选择","阅读理解","信息匹配","完形填空","短文填空","单句填空","短文改错","单句改错","句型转换","翻译短语","翻译句子","词汇/短语及固搭","完成句子","听力"},0)),"")), "")</f>
        <v/>
      </c>
      <c r="E2928" s="21" t="str">
        <f t="shared" si="371"/>
        <v>知识点</v>
      </c>
      <c r="F2928" s="21" t="str">
        <f t="shared" si="372"/>
        <v>恰</v>
      </c>
      <c r="G2928" s="21" t="str">
        <f>INDEX( {"body","discipline","area","topic","point"},MATCH(E2928,{"知识体","知识域","知识区","知识主题","知识点"},0))</f>
        <v>point</v>
      </c>
      <c r="H2928" s="21" t="str">
        <f>INDEX( {"super","just","sub","infras"},MATCH(F2928,{"超","恰","亚","次"},0))</f>
        <v>just</v>
      </c>
      <c r="I2928" s="21">
        <f>MATCH(E2928,{"知识体","知识域","知识区","知识主题","知识点"},0)-1</f>
        <v>4</v>
      </c>
      <c r="J2928" s="21">
        <f>MATCH(F2928,{"超","恰","亚","次"},0)-1</f>
        <v>1</v>
      </c>
      <c r="K2928" s="21" t="str">
        <f t="shared" si="373"/>
        <v>历史</v>
      </c>
      <c r="L2928" s="26" t="s">
        <v>3633</v>
      </c>
      <c r="M2928" s="23"/>
      <c r="N2928" s="23"/>
      <c r="O2928" s="24" t="str">
        <f t="shared" si="375"/>
        <v xml:space="preserve">
  - 
    name:  袁世凯专权
    title:  袁世凯专权
    description: 
    koLyro: point
    koLyri:  just
    son: </v>
      </c>
      <c r="P2928" s="27" t="str">
        <f t="shared" si="374"/>
        <v xml:space="preserve">
            - 
              name:  袁世凯专权
              title:  袁世凯专权
              description: 
              koLyro: point
              koLyri:  just
              son: </v>
      </c>
    </row>
    <row r="2929" spans="1:16" ht="15" customHeight="1">
      <c r="A2929" s="20">
        <f t="shared" si="368"/>
        <v>5</v>
      </c>
      <c r="B2929" s="21" t="str">
        <f t="shared" si="369"/>
        <v>知识点</v>
      </c>
      <c r="C2929" s="21" t="str">
        <f t="shared" si="370"/>
        <v>二次革命</v>
      </c>
      <c r="D2929" s="21" t="str">
        <f>IFERROR(IF(I2929=1,INDEX( {"chinese","english","math","physics","chemistry","biology","politics","history","geography"},MATCH(C2929,{"语文","英语","数学","物理","化学","生物","政治","历史","地理"},0)),IF(I2929=2,INDEX(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2929,{"单项选择","阅读理解","信息匹配","完形填空","短文填空","单句填空","短文改错","单句改错","句型转换","翻译短语","翻译句子","词汇/短语及固搭","完成句子","听力"},0)),"")), "")</f>
        <v/>
      </c>
      <c r="E2929" s="21" t="str">
        <f t="shared" si="371"/>
        <v>知识点</v>
      </c>
      <c r="F2929" s="21" t="str">
        <f t="shared" si="372"/>
        <v>恰</v>
      </c>
      <c r="G2929" s="21" t="str">
        <f>INDEX( {"body","discipline","area","topic","point"},MATCH(E2929,{"知识体","知识域","知识区","知识主题","知识点"},0))</f>
        <v>point</v>
      </c>
      <c r="H2929" s="21" t="str">
        <f>INDEX( {"super","just","sub","infras"},MATCH(F2929,{"超","恰","亚","次"},0))</f>
        <v>just</v>
      </c>
      <c r="I2929" s="21">
        <f>MATCH(E2929,{"知识体","知识域","知识区","知识主题","知识点"},0)-1</f>
        <v>4</v>
      </c>
      <c r="J2929" s="21">
        <f>MATCH(F2929,{"超","恰","亚","次"},0)-1</f>
        <v>1</v>
      </c>
      <c r="K2929" s="21" t="str">
        <f t="shared" si="373"/>
        <v>历史</v>
      </c>
      <c r="L2929" s="26" t="s">
        <v>3476</v>
      </c>
      <c r="M2929" s="23"/>
      <c r="N2929" s="23"/>
      <c r="O2929" s="24" t="str">
        <f t="shared" si="375"/>
        <v xml:space="preserve">
  - 
    name:  二次革命
    title:  二次革命
    description: 
    koLyro: point
    koLyri:  just
    son: </v>
      </c>
      <c r="P2929" s="27" t="str">
        <f t="shared" si="374"/>
        <v xml:space="preserve">
            - 
              name:  二次革命
              title:  二次革命
              description: 
              koLyro: point
              koLyri:  just
              son: </v>
      </c>
    </row>
    <row r="2930" spans="1:16" ht="15" customHeight="1">
      <c r="A2930" s="20">
        <f t="shared" si="368"/>
        <v>5</v>
      </c>
      <c r="B2930" s="21" t="str">
        <f t="shared" si="369"/>
        <v>知识点</v>
      </c>
      <c r="C2930" s="21" t="str">
        <f t="shared" si="370"/>
        <v>洪宪帝制</v>
      </c>
      <c r="D2930" s="21" t="str">
        <f>IFERROR(IF(I2930=1,INDEX( {"chinese","english","math","physics","chemistry","biology","politics","history","geography"},MATCH(C2930,{"语文","英语","数学","物理","化学","生物","政治","历史","地理"},0)),IF(I2930=2,INDEX(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2930,{"单项选择","阅读理解","信息匹配","完形填空","短文填空","单句填空","短文改错","单句改错","句型转换","翻译短语","翻译句子","词汇/短语及固搭","完成句子","听力"},0)),"")), "")</f>
        <v/>
      </c>
      <c r="E2930" s="21" t="str">
        <f t="shared" si="371"/>
        <v>知识点</v>
      </c>
      <c r="F2930" s="21" t="str">
        <f t="shared" si="372"/>
        <v>恰</v>
      </c>
      <c r="G2930" s="21" t="str">
        <f>INDEX( {"body","discipline","area","topic","point"},MATCH(E2930,{"知识体","知识域","知识区","知识主题","知识点"},0))</f>
        <v>point</v>
      </c>
      <c r="H2930" s="21" t="str">
        <f>INDEX( {"super","just","sub","infras"},MATCH(F2930,{"超","恰","亚","次"},0))</f>
        <v>just</v>
      </c>
      <c r="I2930" s="21">
        <f>MATCH(E2930,{"知识体","知识域","知识区","知识主题","知识点"},0)-1</f>
        <v>4</v>
      </c>
      <c r="J2930" s="21">
        <f>MATCH(F2930,{"超","恰","亚","次"},0)-1</f>
        <v>1</v>
      </c>
      <c r="K2930" s="21" t="str">
        <f t="shared" si="373"/>
        <v>历史</v>
      </c>
      <c r="L2930" s="26" t="s">
        <v>3634</v>
      </c>
      <c r="M2930" s="23"/>
      <c r="N2930" s="23"/>
      <c r="O2930" s="24" t="str">
        <f t="shared" si="375"/>
        <v xml:space="preserve">
  - 
    name:  洪宪帝制
    title:  洪宪帝制
    description: 
    koLyro: point
    koLyri:  just
    son: </v>
      </c>
      <c r="P2930" s="27" t="str">
        <f t="shared" si="374"/>
        <v xml:space="preserve">
            - 
              name:  洪宪帝制
              title:  洪宪帝制
              description: 
              koLyro: point
              koLyri:  just
              son: </v>
      </c>
    </row>
    <row r="2931" spans="1:16" ht="15" customHeight="1">
      <c r="A2931" s="20">
        <f t="shared" si="368"/>
        <v>5</v>
      </c>
      <c r="B2931" s="21" t="str">
        <f t="shared" si="369"/>
        <v>知识点</v>
      </c>
      <c r="C2931" s="21" t="str">
        <f t="shared" si="370"/>
        <v>护国运动</v>
      </c>
      <c r="D2931" s="21" t="str">
        <f>IFERROR(IF(I2931=1,INDEX( {"chinese","english","math","physics","chemistry","biology","politics","history","geography"},MATCH(C2931,{"语文","英语","数学","物理","化学","生物","政治","历史","地理"},0)),IF(I2931=2,INDEX(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2931,{"单项选择","阅读理解","信息匹配","完形填空","短文填空","单句填空","短文改错","单句改错","句型转换","翻译短语","翻译句子","词汇/短语及固搭","完成句子","听力"},0)),"")), "")</f>
        <v/>
      </c>
      <c r="E2931" s="21" t="str">
        <f t="shared" si="371"/>
        <v>知识点</v>
      </c>
      <c r="F2931" s="21" t="str">
        <f t="shared" si="372"/>
        <v>恰</v>
      </c>
      <c r="G2931" s="21" t="str">
        <f>INDEX( {"body","discipline","area","topic","point"},MATCH(E2931,{"知识体","知识域","知识区","知识主题","知识点"},0))</f>
        <v>point</v>
      </c>
      <c r="H2931" s="21" t="str">
        <f>INDEX( {"super","just","sub","infras"},MATCH(F2931,{"超","恰","亚","次"},0))</f>
        <v>just</v>
      </c>
      <c r="I2931" s="21">
        <f>MATCH(E2931,{"知识体","知识域","知识区","知识主题","知识点"},0)-1</f>
        <v>4</v>
      </c>
      <c r="J2931" s="21">
        <f>MATCH(F2931,{"超","恰","亚","次"},0)-1</f>
        <v>1</v>
      </c>
      <c r="K2931" s="21" t="str">
        <f t="shared" si="373"/>
        <v>历史</v>
      </c>
      <c r="L2931" s="26" t="s">
        <v>3477</v>
      </c>
      <c r="M2931" s="23"/>
      <c r="N2931" s="23"/>
      <c r="O2931" s="24" t="str">
        <f t="shared" si="375"/>
        <v xml:space="preserve">
  - 
    name:  护国运动
    title:  护国运动
    description: 
    koLyro: point
    koLyri:  just
    son: </v>
      </c>
      <c r="P2931" s="27" t="str">
        <f t="shared" si="374"/>
        <v xml:space="preserve">
            - 
              name:  护国运动
              title:  护国运动
              description: 
              koLyro: point
              koLyri:  just
              son: </v>
      </c>
    </row>
    <row r="2932" spans="1:16" ht="15" customHeight="1">
      <c r="A2932" s="20">
        <f t="shared" si="368"/>
        <v>5</v>
      </c>
      <c r="B2932" s="21" t="str">
        <f t="shared" si="369"/>
        <v>知识点</v>
      </c>
      <c r="C2932" s="21" t="str">
        <f t="shared" si="370"/>
        <v>张勋复辟</v>
      </c>
      <c r="D2932" s="21" t="str">
        <f>IFERROR(IF(I2932=1,INDEX( {"chinese","english","math","physics","chemistry","biology","politics","history","geography"},MATCH(C2932,{"语文","英语","数学","物理","化学","生物","政治","历史","地理"},0)),IF(I2932=2,INDEX(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2932,{"单项选择","阅读理解","信息匹配","完形填空","短文填空","单句填空","短文改错","单句改错","句型转换","翻译短语","翻译句子","词汇/短语及固搭","完成句子","听力"},0)),"")), "")</f>
        <v/>
      </c>
      <c r="E2932" s="21" t="str">
        <f t="shared" si="371"/>
        <v>知识点</v>
      </c>
      <c r="F2932" s="21" t="str">
        <f t="shared" si="372"/>
        <v>恰</v>
      </c>
      <c r="G2932" s="21" t="str">
        <f>INDEX( {"body","discipline","area","topic","point"},MATCH(E2932,{"知识体","知识域","知识区","知识主题","知识点"},0))</f>
        <v>point</v>
      </c>
      <c r="H2932" s="21" t="str">
        <f>INDEX( {"super","just","sub","infras"},MATCH(F2932,{"超","恰","亚","次"},0))</f>
        <v>just</v>
      </c>
      <c r="I2932" s="21">
        <f>MATCH(E2932,{"知识体","知识域","知识区","知识主题","知识点"},0)-1</f>
        <v>4</v>
      </c>
      <c r="J2932" s="21">
        <f>MATCH(F2932,{"超","恰","亚","次"},0)-1</f>
        <v>1</v>
      </c>
      <c r="K2932" s="21" t="str">
        <f t="shared" si="373"/>
        <v>历史</v>
      </c>
      <c r="L2932" s="26" t="s">
        <v>3635</v>
      </c>
      <c r="M2932" s="23"/>
      <c r="N2932" s="23"/>
      <c r="O2932" s="24" t="str">
        <f t="shared" si="375"/>
        <v xml:space="preserve">
  - 
    name:  张勋复辟
    title:  张勋复辟
    description: 
    koLyro: point
    koLyri:  just
    son: </v>
      </c>
      <c r="P2932" s="27" t="str">
        <f t="shared" si="374"/>
        <v xml:space="preserve">
            - 
              name:  张勋复辟
              title:  张勋复辟
              description: 
              koLyro: point
              koLyri:  just
              son: </v>
      </c>
    </row>
    <row r="2933" spans="1:16" ht="15" customHeight="1">
      <c r="A2933" s="20">
        <f t="shared" si="368"/>
        <v>5</v>
      </c>
      <c r="B2933" s="21" t="str">
        <f t="shared" si="369"/>
        <v>知识点</v>
      </c>
      <c r="C2933" s="21" t="str">
        <f t="shared" si="370"/>
        <v>护法运动</v>
      </c>
      <c r="D2933" s="21" t="str">
        <f>IFERROR(IF(I2933=1,INDEX( {"chinese","english","math","physics","chemistry","biology","politics","history","geography"},MATCH(C2933,{"语文","英语","数学","物理","化学","生物","政治","历史","地理"},0)),IF(I2933=2,INDEX(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2933,{"单项选择","阅读理解","信息匹配","完形填空","短文填空","单句填空","短文改错","单句改错","句型转换","翻译短语","翻译句子","词汇/短语及固搭","完成句子","听力"},0)),"")), "")</f>
        <v/>
      </c>
      <c r="E2933" s="21" t="str">
        <f t="shared" si="371"/>
        <v>知识点</v>
      </c>
      <c r="F2933" s="21" t="str">
        <f t="shared" si="372"/>
        <v>恰</v>
      </c>
      <c r="G2933" s="21" t="str">
        <f>INDEX( {"body","discipline","area","topic","point"},MATCH(E2933,{"知识体","知识域","知识区","知识主题","知识点"},0))</f>
        <v>point</v>
      </c>
      <c r="H2933" s="21" t="str">
        <f>INDEX( {"super","just","sub","infras"},MATCH(F2933,{"超","恰","亚","次"},0))</f>
        <v>just</v>
      </c>
      <c r="I2933" s="21">
        <f>MATCH(E2933,{"知识体","知识域","知识区","知识主题","知识点"},0)-1</f>
        <v>4</v>
      </c>
      <c r="J2933" s="21">
        <f>MATCH(F2933,{"超","恰","亚","次"},0)-1</f>
        <v>1</v>
      </c>
      <c r="K2933" s="21" t="str">
        <f t="shared" si="373"/>
        <v>历史</v>
      </c>
      <c r="L2933" s="26" t="s">
        <v>3478</v>
      </c>
      <c r="M2933" s="23"/>
      <c r="N2933" s="23"/>
      <c r="O2933" s="24" t="str">
        <f t="shared" si="375"/>
        <v xml:space="preserve">
  - 
    name:  护法运动
    title:  护法运动
    description: 
    koLyro: point
    koLyri:  just
    son: </v>
      </c>
      <c r="P2933" s="27" t="str">
        <f t="shared" si="374"/>
        <v xml:space="preserve">
            - 
              name:  护法运动
              title:  护法运动
              description: 
              koLyro: point
              koLyri:  just
              son: </v>
      </c>
    </row>
    <row r="2934" spans="1:16" ht="15" customHeight="1">
      <c r="A2934" s="20">
        <f t="shared" si="368"/>
        <v>3</v>
      </c>
      <c r="B2934" s="21" t="str">
        <f t="shared" si="369"/>
        <v>知识超主题</v>
      </c>
      <c r="C2934" s="21" t="str">
        <f t="shared" si="370"/>
        <v>七　无产阶级和人民群众争取民主的斗争</v>
      </c>
      <c r="D2934" s="21" t="str">
        <f>IFERROR(IF(I2934=1,INDEX( {"chinese","english","math","physics","chemistry","biology","politics","history","geography"},MATCH(C2934,{"语文","英语","数学","物理","化学","生物","政治","历史","地理"},0)),IF(I2934=2,INDEX(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2934,{"单项选择","阅读理解","信息匹配","完形填空","短文填空","单句填空","短文改错","单句改错","句型转换","翻译短语","翻译句子","词汇/短语及固搭","完成句子","听力"},0)),"")), "")</f>
        <v/>
      </c>
      <c r="E2934" s="21" t="str">
        <f t="shared" si="371"/>
        <v>知识主题</v>
      </c>
      <c r="F2934" s="21" t="str">
        <f t="shared" si="372"/>
        <v>超</v>
      </c>
      <c r="G2934" s="21" t="str">
        <f>INDEX( {"body","discipline","area","topic","point"},MATCH(E2934,{"知识体","知识域","知识区","知识主题","知识点"},0))</f>
        <v>topic</v>
      </c>
      <c r="H2934" s="21" t="str">
        <f>INDEX( {"super","just","sub","infras"},MATCH(F2934,{"超","恰","亚","次"},0))</f>
        <v>super</v>
      </c>
      <c r="I2934" s="21">
        <f>MATCH(E2934,{"知识体","知识域","知识区","知识主题","知识点"},0)-1</f>
        <v>3</v>
      </c>
      <c r="J2934" s="21">
        <f>MATCH(F2934,{"超","恰","亚","次"},0)-1</f>
        <v>0</v>
      </c>
      <c r="K2934" s="21" t="str">
        <f t="shared" si="373"/>
        <v>历史</v>
      </c>
      <c r="L2934" s="26" t="s">
        <v>5407</v>
      </c>
      <c r="M2934" s="23"/>
      <c r="N2934" s="23"/>
      <c r="O2934" s="24" t="str">
        <f t="shared" si="375"/>
        <v xml:space="preserve">
  - 
    name:  七　无产阶级和人民群众争取民主的斗争
    title:  七　无产阶级和人民群众争取民主的斗争
    description: 
    koLyro: topic
    koLyri:  super
    son: </v>
      </c>
      <c r="P2934" s="27" t="str">
        <f t="shared" si="374"/>
        <v xml:space="preserve">
        - 
          name:  七　无产阶级和人民群众争取民主的斗争
          title:  七　无产阶级和人民群众争取民主的斗争
          description: 
          koLyro: topic
          koLyri:  super
          son: </v>
      </c>
    </row>
    <row r="2935" spans="1:16" ht="15" customHeight="1">
      <c r="A2935" s="20">
        <f t="shared" si="368"/>
        <v>4</v>
      </c>
      <c r="B2935" s="21" t="str">
        <f t="shared" si="369"/>
        <v>知识主题</v>
      </c>
      <c r="C2935" s="21" t="str">
        <f t="shared" si="370"/>
        <v>1　英国宪章运动</v>
      </c>
      <c r="D2935" s="21" t="str">
        <f>IFERROR(IF(I2935=1,INDEX( {"chinese","english","math","physics","chemistry","biology","politics","history","geography"},MATCH(C2935,{"语文","英语","数学","物理","化学","生物","政治","历史","地理"},0)),IF(I2935=2,INDEX(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2935,{"单项选择","阅读理解","信息匹配","完形填空","短文填空","单句填空","短文改错","单句改错","句型转换","翻译短语","翻译句子","词汇/短语及固搭","完成句子","听力"},0)),"")), "")</f>
        <v/>
      </c>
      <c r="E2935" s="21" t="str">
        <f t="shared" si="371"/>
        <v>知识主题</v>
      </c>
      <c r="F2935" s="21" t="str">
        <f t="shared" si="372"/>
        <v>恰</v>
      </c>
      <c r="G2935" s="21" t="str">
        <f>INDEX( {"body","discipline","area","topic","point"},MATCH(E2935,{"知识体","知识域","知识区","知识主题","知识点"},0))</f>
        <v>topic</v>
      </c>
      <c r="H2935" s="21" t="str">
        <f>INDEX( {"super","just","sub","infras"},MATCH(F2935,{"超","恰","亚","次"},0))</f>
        <v>just</v>
      </c>
      <c r="I2935" s="21">
        <f>MATCH(E2935,{"知识体","知识域","知识区","知识主题","知识点"},0)-1</f>
        <v>3</v>
      </c>
      <c r="J2935" s="21">
        <f>MATCH(F2935,{"超","恰","亚","次"},0)-1</f>
        <v>1</v>
      </c>
      <c r="K2935" s="21" t="str">
        <f t="shared" si="373"/>
        <v>历史</v>
      </c>
      <c r="L2935" s="26" t="s">
        <v>3636</v>
      </c>
      <c r="M2935" s="23"/>
      <c r="N2935" s="23"/>
      <c r="O2935" s="24" t="str">
        <f t="shared" si="375"/>
        <v xml:space="preserve">
  - 
    name:  1　英国宪章运动
    title:  1　英国宪章运动
    description: 
    koLyro: topic
    koLyri:  just
    son: </v>
      </c>
      <c r="P2935" s="27" t="str">
        <f t="shared" si="374"/>
        <v xml:space="preserve">
          - 
            name:  1　英国宪章运动
            title:  1　英国宪章运动
            description: 
            koLyro: topic
            koLyri:  just
            son: </v>
      </c>
    </row>
    <row r="2936" spans="1:16" ht="15" customHeight="1">
      <c r="A2936" s="20">
        <f t="shared" si="368"/>
        <v>5</v>
      </c>
      <c r="B2936" s="21" t="str">
        <f t="shared" si="369"/>
        <v>知识点</v>
      </c>
      <c r="C2936" s="21" t="str">
        <f t="shared" si="370"/>
        <v>英国宪章运动</v>
      </c>
      <c r="D2936" s="21" t="str">
        <f>IFERROR(IF(I2936=1,INDEX( {"chinese","english","math","physics","chemistry","biology","politics","history","geography"},MATCH(C2936,{"语文","英语","数学","物理","化学","生物","政治","历史","地理"},0)),IF(I2936=2,INDEX(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2936,{"单项选择","阅读理解","信息匹配","完形填空","短文填空","单句填空","短文改错","单句改错","句型转换","翻译短语","翻译句子","词汇/短语及固搭","完成句子","听力"},0)),"")), "")</f>
        <v/>
      </c>
      <c r="E2936" s="21" t="str">
        <f t="shared" si="371"/>
        <v>知识点</v>
      </c>
      <c r="F2936" s="21" t="str">
        <f t="shared" si="372"/>
        <v>恰</v>
      </c>
      <c r="G2936" s="21" t="str">
        <f>INDEX( {"body","discipline","area","topic","point"},MATCH(E2936,{"知识体","知识域","知识区","知识主题","知识点"},0))</f>
        <v>point</v>
      </c>
      <c r="H2936" s="21" t="str">
        <f>INDEX( {"super","just","sub","infras"},MATCH(F2936,{"超","恰","亚","次"},0))</f>
        <v>just</v>
      </c>
      <c r="I2936" s="21">
        <f>MATCH(E2936,{"知识体","知识域","知识区","知识主题","知识点"},0)-1</f>
        <v>4</v>
      </c>
      <c r="J2936" s="21">
        <f>MATCH(F2936,{"超","恰","亚","次"},0)-1</f>
        <v>1</v>
      </c>
      <c r="K2936" s="21" t="str">
        <f t="shared" si="373"/>
        <v>历史</v>
      </c>
      <c r="L2936" s="26" t="s">
        <v>3637</v>
      </c>
      <c r="M2936" s="23"/>
      <c r="N2936" s="23"/>
      <c r="O2936" s="24" t="str">
        <f t="shared" si="375"/>
        <v xml:space="preserve">
  - 
    name:  英国宪章运动
    title:  英国宪章运动
    description: 
    koLyro: point
    koLyri:  just
    son: </v>
      </c>
      <c r="P2936" s="27" t="str">
        <f t="shared" si="374"/>
        <v xml:space="preserve">
            - 
              name:  英国宪章运动
              title:  英国宪章运动
              description: 
              koLyro: point
              koLyri:  just
              son: </v>
      </c>
    </row>
    <row r="2937" spans="1:16" ht="15" customHeight="1">
      <c r="A2937" s="20">
        <f t="shared" si="368"/>
        <v>4</v>
      </c>
      <c r="B2937" s="21" t="str">
        <f t="shared" si="369"/>
        <v>知识主题</v>
      </c>
      <c r="C2937" s="21" t="str">
        <f t="shared" si="370"/>
        <v>2　欧洲无产阶级争取民主的斗争</v>
      </c>
      <c r="D2937" s="21" t="str">
        <f>IFERROR(IF(I2937=1,INDEX( {"chinese","english","math","physics","chemistry","biology","politics","history","geography"},MATCH(C2937,{"语文","英语","数学","物理","化学","生物","政治","历史","地理"},0)),IF(I2937=2,INDEX(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2937,{"单项选择","阅读理解","信息匹配","完形填空","短文填空","单句填空","短文改错","单句改错","句型转换","翻译短语","翻译句子","词汇/短语及固搭","完成句子","听力"},0)),"")), "")</f>
        <v/>
      </c>
      <c r="E2937" s="21" t="str">
        <f t="shared" si="371"/>
        <v>知识主题</v>
      </c>
      <c r="F2937" s="21" t="str">
        <f t="shared" si="372"/>
        <v>恰</v>
      </c>
      <c r="G2937" s="21" t="str">
        <f>INDEX( {"body","discipline","area","topic","point"},MATCH(E2937,{"知识体","知识域","知识区","知识主题","知识点"},0))</f>
        <v>topic</v>
      </c>
      <c r="H2937" s="21" t="str">
        <f>INDEX( {"super","just","sub","infras"},MATCH(F2937,{"超","恰","亚","次"},0))</f>
        <v>just</v>
      </c>
      <c r="I2937" s="21">
        <f>MATCH(E2937,{"知识体","知识域","知识区","知识主题","知识点"},0)-1</f>
        <v>3</v>
      </c>
      <c r="J2937" s="21">
        <f>MATCH(F2937,{"超","恰","亚","次"},0)-1</f>
        <v>1</v>
      </c>
      <c r="K2937" s="21" t="str">
        <f t="shared" si="373"/>
        <v>历史</v>
      </c>
      <c r="L2937" s="26" t="s">
        <v>3638</v>
      </c>
      <c r="M2937" s="23"/>
      <c r="N2937" s="23"/>
      <c r="O2937" s="24" t="str">
        <f t="shared" si="375"/>
        <v xml:space="preserve">
  - 
    name:  2　欧洲无产阶级争取民主的斗争
    title:  2　欧洲无产阶级争取民主的斗争
    description: 
    koLyro: topic
    koLyri:  just
    son: </v>
      </c>
      <c r="P2937" s="27" t="str">
        <f t="shared" si="374"/>
        <v xml:space="preserve">
          - 
            name:  2　欧洲无产阶级争取民主的斗争
            title:  2　欧洲无产阶级争取民主的斗争
            description: 
            koLyro: topic
            koLyri:  just
            son: </v>
      </c>
    </row>
    <row r="2938" spans="1:16" ht="15" customHeight="1">
      <c r="A2938" s="20">
        <f t="shared" si="368"/>
        <v>5</v>
      </c>
      <c r="B2938" s="21" t="str">
        <f t="shared" si="369"/>
        <v>知识点</v>
      </c>
      <c r="C2938" s="21" t="str">
        <f t="shared" si="370"/>
        <v>第一国际</v>
      </c>
      <c r="D2938" s="21" t="str">
        <f>IFERROR(IF(I2938=1,INDEX( {"chinese","english","math","physics","chemistry","biology","politics","history","geography"},MATCH(C2938,{"语文","英语","数学","物理","化学","生物","政治","历史","地理"},0)),IF(I2938=2,INDEX(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2938,{"单项选择","阅读理解","信息匹配","完形填空","短文填空","单句填空","短文改错","单句改错","句型转换","翻译短语","翻译句子","词汇/短语及固搭","完成句子","听力"},0)),"")), "")</f>
        <v/>
      </c>
      <c r="E2938" s="21" t="str">
        <f t="shared" si="371"/>
        <v>知识点</v>
      </c>
      <c r="F2938" s="21" t="str">
        <f t="shared" si="372"/>
        <v>恰</v>
      </c>
      <c r="G2938" s="21" t="str">
        <f>INDEX( {"body","discipline","area","topic","point"},MATCH(E2938,{"知识体","知识域","知识区","知识主题","知识点"},0))</f>
        <v>point</v>
      </c>
      <c r="H2938" s="21" t="str">
        <f>INDEX( {"super","just","sub","infras"},MATCH(F2938,{"超","恰","亚","次"},0))</f>
        <v>just</v>
      </c>
      <c r="I2938" s="21">
        <f>MATCH(E2938,{"知识体","知识域","知识区","知识主题","知识点"},0)-1</f>
        <v>4</v>
      </c>
      <c r="J2938" s="21">
        <f>MATCH(F2938,{"超","恰","亚","次"},0)-1</f>
        <v>1</v>
      </c>
      <c r="K2938" s="21" t="str">
        <f t="shared" si="373"/>
        <v>历史</v>
      </c>
      <c r="L2938" s="26" t="s">
        <v>3046</v>
      </c>
      <c r="M2938" s="23"/>
      <c r="N2938" s="23"/>
      <c r="O2938" s="24" t="str">
        <f t="shared" si="375"/>
        <v xml:space="preserve">
  - 
    name:  第一国际
    title:  第一国际
    description: 
    koLyro: point
    koLyri:  just
    son: </v>
      </c>
      <c r="P2938" s="27" t="str">
        <f t="shared" si="374"/>
        <v xml:space="preserve">
            - 
              name:  第一国际
              title:  第一国际
              description: 
              koLyro: point
              koLyri:  just
              son: </v>
      </c>
    </row>
    <row r="2939" spans="1:16" ht="15" customHeight="1">
      <c r="A2939" s="20">
        <f t="shared" si="368"/>
        <v>5</v>
      </c>
      <c r="B2939" s="21" t="str">
        <f t="shared" si="369"/>
        <v>知识点</v>
      </c>
      <c r="C2939" s="21" t="str">
        <f t="shared" si="370"/>
        <v>巴黎公社</v>
      </c>
      <c r="D2939" s="21" t="str">
        <f>IFERROR(IF(I2939=1,INDEX( {"chinese","english","math","physics","chemistry","biology","politics","history","geography"},MATCH(C2939,{"语文","英语","数学","物理","化学","生物","政治","历史","地理"},0)),IF(I2939=2,INDEX(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2939,{"单项选择","阅读理解","信息匹配","完形填空","短文填空","单句填空","短文改错","单句改错","句型转换","翻译短语","翻译句子","词汇/短语及固搭","完成句子","听力"},0)),"")), "")</f>
        <v/>
      </c>
      <c r="E2939" s="21" t="str">
        <f t="shared" si="371"/>
        <v>知识点</v>
      </c>
      <c r="F2939" s="21" t="str">
        <f t="shared" si="372"/>
        <v>恰</v>
      </c>
      <c r="G2939" s="21" t="str">
        <f>INDEX( {"body","discipline","area","topic","point"},MATCH(E2939,{"知识体","知识域","知识区","知识主题","知识点"},0))</f>
        <v>point</v>
      </c>
      <c r="H2939" s="21" t="str">
        <f>INDEX( {"super","just","sub","infras"},MATCH(F2939,{"超","恰","亚","次"},0))</f>
        <v>just</v>
      </c>
      <c r="I2939" s="21">
        <f>MATCH(E2939,{"知识体","知识域","知识区","知识主题","知识点"},0)-1</f>
        <v>4</v>
      </c>
      <c r="J2939" s="21">
        <f>MATCH(F2939,{"超","恰","亚","次"},0)-1</f>
        <v>1</v>
      </c>
      <c r="K2939" s="21" t="str">
        <f t="shared" si="373"/>
        <v>历史</v>
      </c>
      <c r="L2939" s="26" t="s">
        <v>3047</v>
      </c>
      <c r="M2939" s="23"/>
      <c r="N2939" s="23"/>
      <c r="O2939" s="24" t="str">
        <f t="shared" si="375"/>
        <v xml:space="preserve">
  - 
    name:  巴黎公社
    title:  巴黎公社
    description: 
    koLyro: point
    koLyri:  just
    son: </v>
      </c>
      <c r="P2939" s="27" t="str">
        <f t="shared" si="374"/>
        <v xml:space="preserve">
            - 
              name:  巴黎公社
              title:  巴黎公社
              description: 
              koLyro: point
              koLyri:  just
              son: </v>
      </c>
    </row>
    <row r="2940" spans="1:16" ht="15" customHeight="1">
      <c r="A2940" s="20">
        <f t="shared" si="368"/>
        <v>5</v>
      </c>
      <c r="B2940" s="21" t="str">
        <f t="shared" si="369"/>
        <v>知识点</v>
      </c>
      <c r="C2940" s="21" t="str">
        <f t="shared" si="370"/>
        <v>第二国际</v>
      </c>
      <c r="D2940" s="21" t="str">
        <f>IFERROR(IF(I2940=1,INDEX( {"chinese","english","math","physics","chemistry","biology","politics","history","geography"},MATCH(C2940,{"语文","英语","数学","物理","化学","生物","政治","历史","地理"},0)),IF(I2940=2,INDEX(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2940,{"单项选择","阅读理解","信息匹配","完形填空","短文填空","单句填空","短文改错","单句改错","句型转换","翻译短语","翻译句子","词汇/短语及固搭","完成句子","听力"},0)),"")), "")</f>
        <v/>
      </c>
      <c r="E2940" s="21" t="str">
        <f t="shared" si="371"/>
        <v>知识点</v>
      </c>
      <c r="F2940" s="21" t="str">
        <f t="shared" si="372"/>
        <v>恰</v>
      </c>
      <c r="G2940" s="21" t="str">
        <f>INDEX( {"body","discipline","area","topic","point"},MATCH(E2940,{"知识体","知识域","知识区","知识主题","知识点"},0))</f>
        <v>point</v>
      </c>
      <c r="H2940" s="21" t="str">
        <f>INDEX( {"super","just","sub","infras"},MATCH(F2940,{"超","恰","亚","次"},0))</f>
        <v>just</v>
      </c>
      <c r="I2940" s="21">
        <f>MATCH(E2940,{"知识体","知识域","知识区","知识主题","知识点"},0)-1</f>
        <v>4</v>
      </c>
      <c r="J2940" s="21">
        <f>MATCH(F2940,{"超","恰","亚","次"},0)-1</f>
        <v>1</v>
      </c>
      <c r="K2940" s="21" t="str">
        <f t="shared" si="373"/>
        <v>历史</v>
      </c>
      <c r="L2940" s="26" t="s">
        <v>3639</v>
      </c>
      <c r="M2940" s="23"/>
      <c r="N2940" s="23"/>
      <c r="O2940" s="24" t="str">
        <f t="shared" si="375"/>
        <v xml:space="preserve">
  - 
    name:  第二国际
    title:  第二国际
    description: 
    koLyro: point
    koLyri:  just
    son: </v>
      </c>
      <c r="P2940" s="27" t="str">
        <f t="shared" si="374"/>
        <v xml:space="preserve">
            - 
              name:  第二国际
              title:  第二国际
              description: 
              koLyro: point
              koLyri:  just
              son: </v>
      </c>
    </row>
    <row r="2941" spans="1:16" ht="15" customHeight="1">
      <c r="A2941" s="20">
        <f t="shared" si="368"/>
        <v>4</v>
      </c>
      <c r="B2941" s="21" t="str">
        <f t="shared" si="369"/>
        <v>知识主题</v>
      </c>
      <c r="C2941" s="21" t="str">
        <f t="shared" si="370"/>
        <v>3　抗战胜利前中国人民争取民主的斗争</v>
      </c>
      <c r="D2941" s="21" t="str">
        <f>IFERROR(IF(I2941=1,INDEX( {"chinese","english","math","physics","chemistry","biology","politics","history","geography"},MATCH(C2941,{"语文","英语","数学","物理","化学","生物","政治","历史","地理"},0)),IF(I2941=2,INDEX(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2941,{"单项选择","阅读理解","信息匹配","完形填空","短文填空","单句填空","短文改错","单句改错","句型转换","翻译短语","翻译句子","词汇/短语及固搭","完成句子","听力"},0)),"")), "")</f>
        <v/>
      </c>
      <c r="E2941" s="21" t="str">
        <f t="shared" si="371"/>
        <v>知识主题</v>
      </c>
      <c r="F2941" s="21" t="str">
        <f t="shared" si="372"/>
        <v>恰</v>
      </c>
      <c r="G2941" s="21" t="str">
        <f>INDEX( {"body","discipline","area","topic","point"},MATCH(E2941,{"知识体","知识域","知识区","知识主题","知识点"},0))</f>
        <v>topic</v>
      </c>
      <c r="H2941" s="21" t="str">
        <f>INDEX( {"super","just","sub","infras"},MATCH(F2941,{"超","恰","亚","次"},0))</f>
        <v>just</v>
      </c>
      <c r="I2941" s="21">
        <f>MATCH(E2941,{"知识体","知识域","知识区","知识主题","知识点"},0)-1</f>
        <v>3</v>
      </c>
      <c r="J2941" s="21">
        <f>MATCH(F2941,{"超","恰","亚","次"},0)-1</f>
        <v>1</v>
      </c>
      <c r="K2941" s="21" t="str">
        <f t="shared" si="373"/>
        <v>历史</v>
      </c>
      <c r="L2941" s="26" t="s">
        <v>3640</v>
      </c>
      <c r="M2941" s="23"/>
      <c r="N2941" s="23"/>
      <c r="O2941" s="24" t="str">
        <f t="shared" si="375"/>
        <v xml:space="preserve">
  - 
    name:  3　抗战胜利前中国人民争取民主的斗争
    title:  3　抗战胜利前中国人民争取民主的斗争
    description: 
    koLyro: topic
    koLyri:  just
    son: </v>
      </c>
      <c r="P2941" s="27" t="str">
        <f t="shared" si="374"/>
        <v xml:space="preserve">
          - 
            name:  3　抗战胜利前中国人民争取民主的斗争
            title:  3　抗战胜利前中国人民争取民主的斗争
            description: 
            koLyro: topic
            koLyri:  just
            son: </v>
      </c>
    </row>
    <row r="2942" spans="1:16" ht="15" customHeight="1">
      <c r="A2942" s="20">
        <f t="shared" si="368"/>
        <v>5</v>
      </c>
      <c r="B2942" s="21" t="str">
        <f t="shared" si="369"/>
        <v>知识点</v>
      </c>
      <c r="C2942" s="21" t="str">
        <f t="shared" si="370"/>
        <v>国民党的独裁统治</v>
      </c>
      <c r="D2942" s="21" t="str">
        <f>IFERROR(IF(I2942=1,INDEX( {"chinese","english","math","physics","chemistry","biology","politics","history","geography"},MATCH(C2942,{"语文","英语","数学","物理","化学","生物","政治","历史","地理"},0)),IF(I2942=2,INDEX(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2942,{"单项选择","阅读理解","信息匹配","完形填空","短文填空","单句填空","短文改错","单句改错","句型转换","翻译短语","翻译句子","词汇/短语及固搭","完成句子","听力"},0)),"")), "")</f>
        <v/>
      </c>
      <c r="E2942" s="21" t="str">
        <f t="shared" si="371"/>
        <v>知识点</v>
      </c>
      <c r="F2942" s="21" t="str">
        <f t="shared" si="372"/>
        <v>恰</v>
      </c>
      <c r="G2942" s="21" t="str">
        <f>INDEX( {"body","discipline","area","topic","point"},MATCH(E2942,{"知识体","知识域","知识区","知识主题","知识点"},0))</f>
        <v>point</v>
      </c>
      <c r="H2942" s="21" t="str">
        <f>INDEX( {"super","just","sub","infras"},MATCH(F2942,{"超","恰","亚","次"},0))</f>
        <v>just</v>
      </c>
      <c r="I2942" s="21">
        <f>MATCH(E2942,{"知识体","知识域","知识区","知识主题","知识点"},0)-1</f>
        <v>4</v>
      </c>
      <c r="J2942" s="21">
        <f>MATCH(F2942,{"超","恰","亚","次"},0)-1</f>
        <v>1</v>
      </c>
      <c r="K2942" s="21" t="str">
        <f t="shared" si="373"/>
        <v>历史</v>
      </c>
      <c r="L2942" s="26" t="s">
        <v>3641</v>
      </c>
      <c r="M2942" s="23"/>
      <c r="N2942" s="23"/>
      <c r="O2942" s="24" t="str">
        <f t="shared" si="375"/>
        <v xml:space="preserve">
  - 
    name:  国民党的独裁统治
    title:  国民党的独裁统治
    description: 
    koLyro: point
    koLyri:  just
    son: </v>
      </c>
      <c r="P2942" s="27" t="str">
        <f t="shared" si="374"/>
        <v xml:space="preserve">
            - 
              name:  国民党的独裁统治
              title:  国民党的独裁统治
              description: 
              koLyro: point
              koLyri:  just
              son: </v>
      </c>
    </row>
    <row r="2943" spans="1:16" ht="15" customHeight="1">
      <c r="A2943" s="20">
        <f t="shared" si="368"/>
        <v>5</v>
      </c>
      <c r="B2943" s="21" t="str">
        <f t="shared" si="369"/>
        <v>知识点</v>
      </c>
      <c r="C2943" s="21" t="str">
        <f t="shared" si="370"/>
        <v>延安民主政治建设</v>
      </c>
      <c r="D2943" s="21" t="str">
        <f>IFERROR(IF(I2943=1,INDEX( {"chinese","english","math","physics","chemistry","biology","politics","history","geography"},MATCH(C2943,{"语文","英语","数学","物理","化学","生物","政治","历史","地理"},0)),IF(I2943=2,INDEX(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2943,{"单项选择","阅读理解","信息匹配","完形填空","短文填空","单句填空","短文改错","单句改错","句型转换","翻译短语","翻译句子","词汇/短语及固搭","完成句子","听力"},0)),"")), "")</f>
        <v/>
      </c>
      <c r="E2943" s="21" t="str">
        <f t="shared" si="371"/>
        <v>知识点</v>
      </c>
      <c r="F2943" s="21" t="str">
        <f t="shared" si="372"/>
        <v>恰</v>
      </c>
      <c r="G2943" s="21" t="str">
        <f>INDEX( {"body","discipline","area","topic","point"},MATCH(E2943,{"知识体","知识域","知识区","知识主题","知识点"},0))</f>
        <v>point</v>
      </c>
      <c r="H2943" s="21" t="str">
        <f>INDEX( {"super","just","sub","infras"},MATCH(F2943,{"超","恰","亚","次"},0))</f>
        <v>just</v>
      </c>
      <c r="I2943" s="21">
        <f>MATCH(E2943,{"知识体","知识域","知识区","知识主题","知识点"},0)-1</f>
        <v>4</v>
      </c>
      <c r="J2943" s="21">
        <f>MATCH(F2943,{"超","恰","亚","次"},0)-1</f>
        <v>1</v>
      </c>
      <c r="K2943" s="21" t="str">
        <f t="shared" si="373"/>
        <v>历史</v>
      </c>
      <c r="L2943" s="26" t="s">
        <v>3642</v>
      </c>
      <c r="M2943" s="23"/>
      <c r="N2943" s="23"/>
      <c r="O2943" s="24" t="str">
        <f t="shared" si="375"/>
        <v xml:space="preserve">
  - 
    name:  延安民主政治建设
    title:  延安民主政治建设
    description: 
    koLyro: point
    koLyri:  just
    son: </v>
      </c>
      <c r="P2943" s="27" t="str">
        <f t="shared" si="374"/>
        <v xml:space="preserve">
            - 
              name:  延安民主政治建设
              title:  延安民主政治建设
              description: 
              koLyro: point
              koLyri:  just
              son: </v>
      </c>
    </row>
    <row r="2944" spans="1:16" ht="15" customHeight="1">
      <c r="A2944" s="20">
        <f t="shared" si="368"/>
        <v>5</v>
      </c>
      <c r="B2944" s="21" t="str">
        <f t="shared" si="369"/>
        <v>知识点</v>
      </c>
      <c r="C2944" s="21" t="str">
        <f t="shared" si="370"/>
        <v>中国面临两种命运的抉择</v>
      </c>
      <c r="D2944" s="21" t="str">
        <f>IFERROR(IF(I2944=1,INDEX( {"chinese","english","math","physics","chemistry","biology","politics","history","geography"},MATCH(C2944,{"语文","英语","数学","物理","化学","生物","政治","历史","地理"},0)),IF(I2944=2,INDEX(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2944,{"单项选择","阅读理解","信息匹配","完形填空","短文填空","单句填空","短文改错","单句改错","句型转换","翻译短语","翻译句子","词汇/短语及固搭","完成句子","听力"},0)),"")), "")</f>
        <v/>
      </c>
      <c r="E2944" s="21" t="str">
        <f t="shared" si="371"/>
        <v>知识点</v>
      </c>
      <c r="F2944" s="21" t="str">
        <f t="shared" si="372"/>
        <v>恰</v>
      </c>
      <c r="G2944" s="21" t="str">
        <f>INDEX( {"body","discipline","area","topic","point"},MATCH(E2944,{"知识体","知识域","知识区","知识主题","知识点"},0))</f>
        <v>point</v>
      </c>
      <c r="H2944" s="21" t="str">
        <f>INDEX( {"super","just","sub","infras"},MATCH(F2944,{"超","恰","亚","次"},0))</f>
        <v>just</v>
      </c>
      <c r="I2944" s="21">
        <f>MATCH(E2944,{"知识体","知识域","知识区","知识主题","知识点"},0)-1</f>
        <v>4</v>
      </c>
      <c r="J2944" s="21">
        <f>MATCH(F2944,{"超","恰","亚","次"},0)-1</f>
        <v>1</v>
      </c>
      <c r="K2944" s="21" t="str">
        <f t="shared" si="373"/>
        <v>历史</v>
      </c>
      <c r="L2944" s="26" t="s">
        <v>3643</v>
      </c>
      <c r="M2944" s="23"/>
      <c r="N2944" s="23"/>
      <c r="O2944" s="24" t="str">
        <f t="shared" si="375"/>
        <v xml:space="preserve">
  - 
    name:  中国面临两种命运的抉择
    title:  中国面临两种命运的抉择
    description: 
    koLyro: point
    koLyri:  just
    son: </v>
      </c>
      <c r="P2944" s="27" t="str">
        <f t="shared" si="374"/>
        <v xml:space="preserve">
            - 
              name:  中国面临两种命运的抉择
              title:  中国面临两种命运的抉择
              description: 
              koLyro: point
              koLyri:  just
              son: </v>
      </c>
    </row>
    <row r="2945" spans="1:16" ht="15" customHeight="1">
      <c r="A2945" s="20">
        <f t="shared" si="368"/>
        <v>4</v>
      </c>
      <c r="B2945" s="21" t="str">
        <f t="shared" si="369"/>
        <v>知识主题</v>
      </c>
      <c r="C2945" s="21" t="str">
        <f t="shared" si="370"/>
        <v>4　抗战胜利后的人民民主运动</v>
      </c>
      <c r="D2945" s="21" t="str">
        <f>IFERROR(IF(I2945=1,INDEX( {"chinese","english","math","physics","chemistry","biology","politics","history","geography"},MATCH(C2945,{"语文","英语","数学","物理","化学","生物","政治","历史","地理"},0)),IF(I2945=2,INDEX(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2945,{"单项选择","阅读理解","信息匹配","完形填空","短文填空","单句填空","短文改错","单句改错","句型转换","翻译短语","翻译句子","词汇/短语及固搭","完成句子","听力"},0)),"")), "")</f>
        <v/>
      </c>
      <c r="E2945" s="21" t="str">
        <f t="shared" si="371"/>
        <v>知识主题</v>
      </c>
      <c r="F2945" s="21" t="str">
        <f t="shared" si="372"/>
        <v>恰</v>
      </c>
      <c r="G2945" s="21" t="str">
        <f>INDEX( {"body","discipline","area","topic","point"},MATCH(E2945,{"知识体","知识域","知识区","知识主题","知识点"},0))</f>
        <v>topic</v>
      </c>
      <c r="H2945" s="21" t="str">
        <f>INDEX( {"super","just","sub","infras"},MATCH(F2945,{"超","恰","亚","次"},0))</f>
        <v>just</v>
      </c>
      <c r="I2945" s="21">
        <f>MATCH(E2945,{"知识体","知识域","知识区","知识主题","知识点"},0)-1</f>
        <v>3</v>
      </c>
      <c r="J2945" s="21">
        <f>MATCH(F2945,{"超","恰","亚","次"},0)-1</f>
        <v>1</v>
      </c>
      <c r="K2945" s="21" t="str">
        <f t="shared" si="373"/>
        <v>历史</v>
      </c>
      <c r="L2945" s="26" t="s">
        <v>3644</v>
      </c>
      <c r="M2945" s="23"/>
      <c r="N2945" s="23"/>
      <c r="O2945" s="24" t="str">
        <f t="shared" si="375"/>
        <v xml:space="preserve">
  - 
    name:  4　抗战胜利后的人民民主运动
    title:  4　抗战胜利后的人民民主运动
    description: 
    koLyro: topic
    koLyri:  just
    son: </v>
      </c>
      <c r="P2945" s="27" t="str">
        <f t="shared" si="374"/>
        <v xml:space="preserve">
          - 
            name:  4　抗战胜利后的人民民主运动
            title:  4　抗战胜利后的人民民主运动
            description: 
            koLyro: topic
            koLyri:  just
            son: </v>
      </c>
    </row>
    <row r="2946" spans="1:16" ht="15" customHeight="1">
      <c r="A2946" s="20">
        <f t="shared" si="368"/>
        <v>5</v>
      </c>
      <c r="B2946" s="21" t="str">
        <f t="shared" si="369"/>
        <v>知识点</v>
      </c>
      <c r="C2946" s="21" t="str">
        <f t="shared" si="370"/>
        <v>重庆谈判</v>
      </c>
      <c r="D2946" s="21" t="str">
        <f>IFERROR(IF(I2946=1,INDEX( {"chinese","english","math","physics","chemistry","biology","politics","history","geography"},MATCH(C2946,{"语文","英语","数学","物理","化学","生物","政治","历史","地理"},0)),IF(I2946=2,INDEX(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2946,{"单项选择","阅读理解","信息匹配","完形填空","短文填空","单句填空","短文改错","单句改错","句型转换","翻译短语","翻译句子","词汇/短语及固搭","完成句子","听力"},0)),"")), "")</f>
        <v/>
      </c>
      <c r="E2946" s="21" t="str">
        <f t="shared" si="371"/>
        <v>知识点</v>
      </c>
      <c r="F2946" s="21" t="str">
        <f t="shared" si="372"/>
        <v>恰</v>
      </c>
      <c r="G2946" s="21" t="str">
        <f>INDEX( {"body","discipline","area","topic","point"},MATCH(E2946,{"知识体","知识域","知识区","知识主题","知识点"},0))</f>
        <v>point</v>
      </c>
      <c r="H2946" s="21" t="str">
        <f>INDEX( {"super","just","sub","infras"},MATCH(F2946,{"超","恰","亚","次"},0))</f>
        <v>just</v>
      </c>
      <c r="I2946" s="21">
        <f>MATCH(E2946,{"知识体","知识域","知识区","知识主题","知识点"},0)-1</f>
        <v>4</v>
      </c>
      <c r="J2946" s="21">
        <f>MATCH(F2946,{"超","恰","亚","次"},0)-1</f>
        <v>1</v>
      </c>
      <c r="K2946" s="21" t="str">
        <f t="shared" si="373"/>
        <v>历史</v>
      </c>
      <c r="L2946" s="26" t="s">
        <v>3645</v>
      </c>
      <c r="M2946" s="23"/>
      <c r="N2946" s="23"/>
      <c r="O2946" s="24" t="str">
        <f t="shared" si="375"/>
        <v xml:space="preserve">
  - 
    name:  重庆谈判
    title:  重庆谈判
    description: 
    koLyro: point
    koLyri:  just
    son: </v>
      </c>
      <c r="P2946" s="27" t="str">
        <f t="shared" si="374"/>
        <v xml:space="preserve">
            - 
              name:  重庆谈判
              title:  重庆谈判
              description: 
              koLyro: point
              koLyri:  just
              son: </v>
      </c>
    </row>
    <row r="2947" spans="1:16" ht="15" customHeight="1">
      <c r="A2947" s="20">
        <f t="shared" si="368"/>
        <v>5</v>
      </c>
      <c r="B2947" s="21" t="str">
        <f t="shared" si="369"/>
        <v>知识点</v>
      </c>
      <c r="C2947" s="21" t="str">
        <f t="shared" si="370"/>
        <v>《双十协定》</v>
      </c>
      <c r="D2947" s="21" t="str">
        <f>IFERROR(IF(I2947=1,INDEX( {"chinese","english","math","physics","chemistry","biology","politics","history","geography"},MATCH(C2947,{"语文","英语","数学","物理","化学","生物","政治","历史","地理"},0)),IF(I2947=2,INDEX(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2947,{"单项选择","阅读理解","信息匹配","完形填空","短文填空","单句填空","短文改错","单句改错","句型转换","翻译短语","翻译句子","词汇/短语及固搭","完成句子","听力"},0)),"")), "")</f>
        <v/>
      </c>
      <c r="E2947" s="21" t="str">
        <f t="shared" si="371"/>
        <v>知识点</v>
      </c>
      <c r="F2947" s="21" t="str">
        <f t="shared" si="372"/>
        <v>恰</v>
      </c>
      <c r="G2947" s="21" t="str">
        <f>INDEX( {"body","discipline","area","topic","point"},MATCH(E2947,{"知识体","知识域","知识区","知识主题","知识点"},0))</f>
        <v>point</v>
      </c>
      <c r="H2947" s="21" t="str">
        <f>INDEX( {"super","just","sub","infras"},MATCH(F2947,{"超","恰","亚","次"},0))</f>
        <v>just</v>
      </c>
      <c r="I2947" s="21">
        <f>MATCH(E2947,{"知识体","知识域","知识区","知识主题","知识点"},0)-1</f>
        <v>4</v>
      </c>
      <c r="J2947" s="21">
        <f>MATCH(F2947,{"超","恰","亚","次"},0)-1</f>
        <v>1</v>
      </c>
      <c r="K2947" s="21" t="str">
        <f t="shared" si="373"/>
        <v>历史</v>
      </c>
      <c r="L2947" s="26" t="s">
        <v>3646</v>
      </c>
      <c r="M2947" s="23"/>
      <c r="N2947" s="23"/>
      <c r="O2947" s="24" t="str">
        <f t="shared" si="375"/>
        <v xml:space="preserve">
  - 
    name:  《双十协定》
    title:  《双十协定》
    description: 
    koLyro: point
    koLyri:  just
    son: </v>
      </c>
      <c r="P2947" s="27" t="str">
        <f t="shared" si="374"/>
        <v xml:space="preserve">
            - 
              name:  《双十协定》
              title:  《双十协定》
              description: 
              koLyro: point
              koLyri:  just
              son: </v>
      </c>
    </row>
    <row r="2948" spans="1:16" ht="15" customHeight="1">
      <c r="A2948" s="20">
        <f t="shared" si="368"/>
        <v>5</v>
      </c>
      <c r="B2948" s="21" t="str">
        <f t="shared" si="369"/>
        <v>知识点</v>
      </c>
      <c r="C2948" s="21" t="str">
        <f t="shared" si="370"/>
        <v>国民党“制宪”活动</v>
      </c>
      <c r="D2948" s="21" t="str">
        <f>IFERROR(IF(I2948=1,INDEX( {"chinese","english","math","physics","chemistry","biology","politics","history","geography"},MATCH(C2948,{"语文","英语","数学","物理","化学","生物","政治","历史","地理"},0)),IF(I2948=2,INDEX(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2948,{"单项选择","阅读理解","信息匹配","完形填空","短文填空","单句填空","短文改错","单句改错","句型转换","翻译短语","翻译句子","词汇/短语及固搭","完成句子","听力"},0)),"")), "")</f>
        <v/>
      </c>
      <c r="E2948" s="21" t="str">
        <f t="shared" si="371"/>
        <v>知识点</v>
      </c>
      <c r="F2948" s="21" t="str">
        <f t="shared" si="372"/>
        <v>恰</v>
      </c>
      <c r="G2948" s="21" t="str">
        <f>INDEX( {"body","discipline","area","topic","point"},MATCH(E2948,{"知识体","知识域","知识区","知识主题","知识点"},0))</f>
        <v>point</v>
      </c>
      <c r="H2948" s="21" t="str">
        <f>INDEX( {"super","just","sub","infras"},MATCH(F2948,{"超","恰","亚","次"},0))</f>
        <v>just</v>
      </c>
      <c r="I2948" s="21">
        <f>MATCH(E2948,{"知识体","知识域","知识区","知识主题","知识点"},0)-1</f>
        <v>4</v>
      </c>
      <c r="J2948" s="21">
        <f>MATCH(F2948,{"超","恰","亚","次"},0)-1</f>
        <v>1</v>
      </c>
      <c r="K2948" s="21" t="str">
        <f t="shared" si="373"/>
        <v>历史</v>
      </c>
      <c r="L2948" s="26" t="s">
        <v>3647</v>
      </c>
      <c r="M2948" s="23"/>
      <c r="N2948" s="23"/>
      <c r="O2948" s="24" t="str">
        <f t="shared" si="375"/>
        <v xml:space="preserve">
  - 
    name:  国民党“制宪”活动
    title:  国民党“制宪”活动
    description: 
    koLyro: point
    koLyri:  just
    son: </v>
      </c>
      <c r="P2948" s="27" t="str">
        <f t="shared" si="374"/>
        <v xml:space="preserve">
            - 
              name:  国民党“制宪”活动
              title:  国民党“制宪”活动
              description: 
              koLyro: point
              koLyri:  just
              son: </v>
      </c>
    </row>
    <row r="2949" spans="1:16" ht="15" customHeight="1">
      <c r="A2949" s="20">
        <f t="shared" ref="A2949:A3012" si="376">IFERROR(FIND("├",L2949),0)</f>
        <v>5</v>
      </c>
      <c r="B2949" s="21" t="str">
        <f t="shared" ref="B2949:B3012" si="377">MID(L2949,FIND("«",L2949)+1,FIND("»",L2949)-FIND("«",L2949)-1)</f>
        <v>知识点</v>
      </c>
      <c r="C2949" s="21" t="str">
        <f t="shared" ref="C2949:C3012" si="378">RIGHT(L2949,LEN(L2949)-FIND("»",L2949))</f>
        <v>国统区人民民主运动</v>
      </c>
      <c r="D2949" s="21" t="str">
        <f>IFERROR(IF(I2949=1,INDEX( {"chinese","english","math","physics","chemistry","biology","politics","history","geography"},MATCH(C2949,{"语文","英语","数学","物理","化学","生物","政治","历史","地理"},0)),IF(I2949=2,INDEX(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2949,{"单项选择","阅读理解","信息匹配","完形填空","短文填空","单句填空","短文改错","单句改错","句型转换","翻译短语","翻译句子","词汇/短语及固搭","完成句子","听力"},0)),"")), "")</f>
        <v/>
      </c>
      <c r="E2949" s="21" t="str">
        <f t="shared" ref="E2949:E3012" si="379">SUBSTITUTE(SUBSTITUTE(SUBSTITUTE(SUBSTITUTE(B2949,"超",""),"恰",""),"亚",""),"次","")</f>
        <v>知识点</v>
      </c>
      <c r="F2949" s="21" t="str">
        <f t="shared" ref="F2949:F3012" si="380">IF(IFERROR(FIND("超",B2949),-1)&gt;0,"超",  IF(IFERROR(FIND("亚",B2949),-1)&gt;0,"亚",   IF(IFERROR(FIND("次",B2949),-1)&gt;0,"次",    "恰"  )))</f>
        <v>恰</v>
      </c>
      <c r="G2949" s="21" t="str">
        <f>INDEX( {"body","discipline","area","topic","point"},MATCH(E2949,{"知识体","知识域","知识区","知识主题","知识点"},0))</f>
        <v>point</v>
      </c>
      <c r="H2949" s="21" t="str">
        <f>INDEX( {"super","just","sub","infras"},MATCH(F2949,{"超","恰","亚","次"},0))</f>
        <v>just</v>
      </c>
      <c r="I2949" s="21">
        <f>MATCH(E2949,{"知识体","知识域","知识区","知识主题","知识点"},0)-1</f>
        <v>4</v>
      </c>
      <c r="J2949" s="21">
        <f>MATCH(F2949,{"超","恰","亚","次"},0)-1</f>
        <v>1</v>
      </c>
      <c r="K2949" s="21" t="str">
        <f t="shared" ref="K2949:K3012" si="381">IF(I2949=0,"",IF(I2949=1,C2949,K2948))</f>
        <v>历史</v>
      </c>
      <c r="L2949" s="26" t="s">
        <v>3648</v>
      </c>
      <c r="M2949" s="23"/>
      <c r="N2949" s="23"/>
      <c r="O2949" s="24" t="str">
        <f t="shared" si="375"/>
        <v xml:space="preserve">
  - 
    name:  国统区人民民主运动
    title:  国统区人民民主运动
    description: 
    koLyro: point
    koLyri:  just
    son: </v>
      </c>
      <c r="P2949" s="27" t="str">
        <f t="shared" ref="P2949:P3012" si="382">SUBSTITUTE(O2949,CHAR(10),CHAR(10)&amp;REPT("  ",A2949))</f>
        <v xml:space="preserve">
            - 
              name:  国统区人民民主运动
              title:  国统区人民民主运动
              description: 
              koLyro: point
              koLyri:  just
              son: </v>
      </c>
    </row>
    <row r="2950" spans="1:16" ht="15" customHeight="1">
      <c r="A2950" s="20">
        <f t="shared" si="376"/>
        <v>4</v>
      </c>
      <c r="B2950" s="21" t="str">
        <f t="shared" si="377"/>
        <v>知识主题</v>
      </c>
      <c r="C2950" s="21" t="str">
        <f t="shared" si="378"/>
        <v>5 日本民主政治的发展</v>
      </c>
      <c r="D2950" s="21" t="str">
        <f>IFERROR(IF(I2950=1,INDEX( {"chinese","english","math","physics","chemistry","biology","politics","history","geography"},MATCH(C2950,{"语文","英语","数学","物理","化学","生物","政治","历史","地理"},0)),IF(I2950=2,INDEX(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2950,{"单项选择","阅读理解","信息匹配","完形填空","短文填空","单句填空","短文改错","单句改错","句型转换","翻译短语","翻译句子","词汇/短语及固搭","完成句子","听力"},0)),"")), "")</f>
        <v/>
      </c>
      <c r="E2950" s="21" t="str">
        <f t="shared" si="379"/>
        <v>知识主题</v>
      </c>
      <c r="F2950" s="21" t="str">
        <f t="shared" si="380"/>
        <v>恰</v>
      </c>
      <c r="G2950" s="21" t="str">
        <f>INDEX( {"body","discipline","area","topic","point"},MATCH(E2950,{"知识体","知识域","知识区","知识主题","知识点"},0))</f>
        <v>topic</v>
      </c>
      <c r="H2950" s="21" t="str">
        <f>INDEX( {"super","just","sub","infras"},MATCH(F2950,{"超","恰","亚","次"},0))</f>
        <v>just</v>
      </c>
      <c r="I2950" s="21">
        <f>MATCH(E2950,{"知识体","知识域","知识区","知识主题","知识点"},0)-1</f>
        <v>3</v>
      </c>
      <c r="J2950" s="21">
        <f>MATCH(F2950,{"超","恰","亚","次"},0)-1</f>
        <v>1</v>
      </c>
      <c r="K2950" s="21" t="str">
        <f t="shared" si="381"/>
        <v>历史</v>
      </c>
      <c r="L2950" s="26" t="s">
        <v>3649</v>
      </c>
      <c r="M2950" s="23"/>
      <c r="N2950" s="23"/>
      <c r="O2950" s="24" t="str">
        <f t="shared" si="375"/>
        <v xml:space="preserve">
  - 
    name:  5 日本民主政治的发展
    title:  5 日本民主政治的发展
    description: 
    koLyro: topic
    koLyri:  just
    son: </v>
      </c>
      <c r="P2950" s="27" t="str">
        <f t="shared" si="382"/>
        <v xml:space="preserve">
          - 
            name:  5 日本民主政治的发展
            title:  5 日本民主政治的发展
            description: 
            koLyro: topic
            koLyri:  just
            son: </v>
      </c>
    </row>
    <row r="2951" spans="1:16" ht="15" customHeight="1">
      <c r="A2951" s="20">
        <f t="shared" si="376"/>
        <v>5</v>
      </c>
      <c r="B2951" s="21" t="str">
        <f t="shared" si="377"/>
        <v>知识点</v>
      </c>
      <c r="C2951" s="21" t="str">
        <f t="shared" si="378"/>
        <v>日本民主政治的发展</v>
      </c>
      <c r="D2951" s="21" t="str">
        <f>IFERROR(IF(I2951=1,INDEX( {"chinese","english","math","physics","chemistry","biology","politics","history","geography"},MATCH(C2951,{"语文","英语","数学","物理","化学","生物","政治","历史","地理"},0)),IF(I2951=2,INDEX(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2951,{"单项选择","阅读理解","信息匹配","完形填空","短文填空","单句填空","短文改错","单句改错","句型转换","翻译短语","翻译句子","词汇/短语及固搭","完成句子","听力"},0)),"")), "")</f>
        <v/>
      </c>
      <c r="E2951" s="21" t="str">
        <f t="shared" si="379"/>
        <v>知识点</v>
      </c>
      <c r="F2951" s="21" t="str">
        <f t="shared" si="380"/>
        <v>恰</v>
      </c>
      <c r="G2951" s="21" t="str">
        <f>INDEX( {"body","discipline","area","topic","point"},MATCH(E2951,{"知识体","知识域","知识区","知识主题","知识点"},0))</f>
        <v>point</v>
      </c>
      <c r="H2951" s="21" t="str">
        <f>INDEX( {"super","just","sub","infras"},MATCH(F2951,{"超","恰","亚","次"},0))</f>
        <v>just</v>
      </c>
      <c r="I2951" s="21">
        <f>MATCH(E2951,{"知识体","知识域","知识区","知识主题","知识点"},0)-1</f>
        <v>4</v>
      </c>
      <c r="J2951" s="21">
        <f>MATCH(F2951,{"超","恰","亚","次"},0)-1</f>
        <v>1</v>
      </c>
      <c r="K2951" s="21" t="str">
        <f t="shared" si="381"/>
        <v>历史</v>
      </c>
      <c r="L2951" s="26" t="s">
        <v>3650</v>
      </c>
      <c r="M2951" s="23"/>
      <c r="N2951" s="23"/>
      <c r="O2951" s="24" t="str">
        <f t="shared" si="375"/>
        <v xml:space="preserve">
  - 
    name:  日本民主政治的发展
    title:  日本民主政治的发展
    description: 
    koLyro: point
    koLyri:  just
    son: </v>
      </c>
      <c r="P2951" s="27" t="str">
        <f t="shared" si="382"/>
        <v xml:space="preserve">
            - 
              name:  日本民主政治的发展
              title:  日本民主政治的发展
              description: 
              koLyro: point
              koLyri:  just
              son: </v>
      </c>
    </row>
    <row r="2952" spans="1:16" ht="15" customHeight="1">
      <c r="A2952" s="20">
        <f t="shared" si="376"/>
        <v>4</v>
      </c>
      <c r="B2952" s="21" t="str">
        <f t="shared" si="377"/>
        <v>知识主题</v>
      </c>
      <c r="C2952" s="21" t="str">
        <f t="shared" si="378"/>
        <v>6 全世界无产者联合起来</v>
      </c>
      <c r="D2952" s="21" t="str">
        <f>IFERROR(IF(I2952=1,INDEX( {"chinese","english","math","physics","chemistry","biology","politics","history","geography"},MATCH(C2952,{"语文","英语","数学","物理","化学","生物","政治","历史","地理"},0)),IF(I2952=2,INDEX(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2952,{"单项选择","阅读理解","信息匹配","完形填空","短文填空","单句填空","短文改错","单句改错","句型转换","翻译短语","翻译句子","词汇/短语及固搭","完成句子","听力"},0)),"")), "")</f>
        <v/>
      </c>
      <c r="E2952" s="21" t="str">
        <f t="shared" si="379"/>
        <v>知识主题</v>
      </c>
      <c r="F2952" s="21" t="str">
        <f t="shared" si="380"/>
        <v>恰</v>
      </c>
      <c r="G2952" s="21" t="str">
        <f>INDEX( {"body","discipline","area","topic","point"},MATCH(E2952,{"知识体","知识域","知识区","知识主题","知识点"},0))</f>
        <v>topic</v>
      </c>
      <c r="H2952" s="21" t="str">
        <f>INDEX( {"super","just","sub","infras"},MATCH(F2952,{"超","恰","亚","次"},0))</f>
        <v>just</v>
      </c>
      <c r="I2952" s="21">
        <f>MATCH(E2952,{"知识体","知识域","知识区","知识主题","知识点"},0)-1</f>
        <v>3</v>
      </c>
      <c r="J2952" s="21">
        <f>MATCH(F2952,{"超","恰","亚","次"},0)-1</f>
        <v>1</v>
      </c>
      <c r="K2952" s="21" t="str">
        <f t="shared" si="381"/>
        <v>历史</v>
      </c>
      <c r="L2952" s="26" t="s">
        <v>3651</v>
      </c>
      <c r="M2952" s="23"/>
      <c r="N2952" s="23"/>
      <c r="O2952" s="24" t="str">
        <f t="shared" si="375"/>
        <v xml:space="preserve">
  - 
    name:  6 全世界无产者联合起来
    title:  6 全世界无产者联合起来
    description: 
    koLyro: topic
    koLyri:  just
    son: </v>
      </c>
      <c r="P2952" s="27" t="str">
        <f t="shared" si="382"/>
        <v xml:space="preserve">
          - 
            name:  6 全世界无产者联合起来
            title:  6 全世界无产者联合起来
            description: 
            koLyro: topic
            koLyri:  just
            son: </v>
      </c>
    </row>
    <row r="2953" spans="1:16" ht="15" customHeight="1">
      <c r="A2953" s="20">
        <f t="shared" si="376"/>
        <v>5</v>
      </c>
      <c r="B2953" s="21" t="str">
        <f t="shared" si="377"/>
        <v>知识点</v>
      </c>
      <c r="C2953" s="21" t="str">
        <f t="shared" si="378"/>
        <v>全世界无产者的联合</v>
      </c>
      <c r="D2953" s="21" t="str">
        <f>IFERROR(IF(I2953=1,INDEX( {"chinese","english","math","physics","chemistry","biology","politics","history","geography"},MATCH(C2953,{"语文","英语","数学","物理","化学","生物","政治","历史","地理"},0)),IF(I2953=2,INDEX(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2953,{"单项选择","阅读理解","信息匹配","完形填空","短文填空","单句填空","短文改错","单句改错","句型转换","翻译短语","翻译句子","词汇/短语及固搭","完成句子","听力"},0)),"")), "")</f>
        <v/>
      </c>
      <c r="E2953" s="21" t="str">
        <f t="shared" si="379"/>
        <v>知识点</v>
      </c>
      <c r="F2953" s="21" t="str">
        <f t="shared" si="380"/>
        <v>恰</v>
      </c>
      <c r="G2953" s="21" t="str">
        <f>INDEX( {"body","discipline","area","topic","point"},MATCH(E2953,{"知识体","知识域","知识区","知识主题","知识点"},0))</f>
        <v>point</v>
      </c>
      <c r="H2953" s="21" t="str">
        <f>INDEX( {"super","just","sub","infras"},MATCH(F2953,{"超","恰","亚","次"},0))</f>
        <v>just</v>
      </c>
      <c r="I2953" s="21">
        <f>MATCH(E2953,{"知识体","知识域","知识区","知识主题","知识点"},0)-1</f>
        <v>4</v>
      </c>
      <c r="J2953" s="21">
        <f>MATCH(F2953,{"超","恰","亚","次"},0)-1</f>
        <v>1</v>
      </c>
      <c r="K2953" s="21" t="str">
        <f t="shared" si="381"/>
        <v>历史</v>
      </c>
      <c r="L2953" s="26" t="s">
        <v>3652</v>
      </c>
      <c r="M2953" s="23"/>
      <c r="N2953" s="23"/>
      <c r="O2953" s="24" t="str">
        <f t="shared" si="375"/>
        <v xml:space="preserve">
  - 
    name:  全世界无产者的联合
    title:  全世界无产者的联合
    description: 
    koLyro: point
    koLyri:  just
    son: </v>
      </c>
      <c r="P2953" s="27" t="str">
        <f t="shared" si="382"/>
        <v xml:space="preserve">
            - 
              name:  全世界无产者的联合
              title:  全世界无产者的联合
              description: 
              koLyro: point
              koLyri:  just
              son: </v>
      </c>
    </row>
    <row r="2954" spans="1:16" ht="15" customHeight="1">
      <c r="A2954" s="20">
        <f t="shared" si="376"/>
        <v>3</v>
      </c>
      <c r="B2954" s="21" t="str">
        <f t="shared" si="377"/>
        <v>知识超主题</v>
      </c>
      <c r="C2954" s="21" t="str">
        <f t="shared" si="378"/>
        <v>综合检测</v>
      </c>
      <c r="D2954" s="21" t="str">
        <f>IFERROR(IF(I2954=1,INDEX( {"chinese","english","math","physics","chemistry","biology","politics","history","geography"},MATCH(C2954,{"语文","英语","数学","物理","化学","生物","政治","历史","地理"},0)),IF(I2954=2,INDEX(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2954,{"单项选择","阅读理解","信息匹配","完形填空","短文填空","单句填空","短文改错","单句改错","句型转换","翻译短语","翻译句子","词汇/短语及固搭","完成句子","听力"},0)),"")), "")</f>
        <v/>
      </c>
      <c r="E2954" s="21" t="str">
        <f t="shared" si="379"/>
        <v>知识主题</v>
      </c>
      <c r="F2954" s="21" t="str">
        <f t="shared" si="380"/>
        <v>超</v>
      </c>
      <c r="G2954" s="21" t="str">
        <f>INDEX( {"body","discipline","area","topic","point"},MATCH(E2954,{"知识体","知识域","知识区","知识主题","知识点"},0))</f>
        <v>topic</v>
      </c>
      <c r="H2954" s="21" t="str">
        <f>INDEX( {"super","just","sub","infras"},MATCH(F2954,{"超","恰","亚","次"},0))</f>
        <v>super</v>
      </c>
      <c r="I2954" s="21">
        <f>MATCH(E2954,{"知识体","知识域","知识区","知识主题","知识点"},0)-1</f>
        <v>3</v>
      </c>
      <c r="J2954" s="21">
        <f>MATCH(F2954,{"超","恰","亚","次"},0)-1</f>
        <v>0</v>
      </c>
      <c r="K2954" s="21" t="str">
        <f t="shared" si="381"/>
        <v>历史</v>
      </c>
      <c r="L2954" s="26" t="s">
        <v>5400</v>
      </c>
      <c r="M2954" s="23"/>
      <c r="N2954" s="23"/>
      <c r="O2954" s="24" t="str">
        <f t="shared" si="375"/>
        <v xml:space="preserve">
  - 
    name:  综合检测
    title:  综合检测
    description: 
    koLyro: topic
    koLyri:  super
    son: </v>
      </c>
      <c r="P2954" s="27" t="str">
        <f t="shared" si="382"/>
        <v xml:space="preserve">
        - 
          name:  综合检测
          title:  综合检测
          description: 
          koLyro: topic
          koLyri:  super
          son: </v>
      </c>
    </row>
    <row r="2955" spans="1:16" ht="15" customHeight="1">
      <c r="A2955" s="20">
        <f t="shared" si="376"/>
        <v>4</v>
      </c>
      <c r="B2955" s="21" t="str">
        <f t="shared" si="377"/>
        <v>知识主题</v>
      </c>
      <c r="C2955" s="21" t="str">
        <f t="shared" si="378"/>
        <v>综合能力提升</v>
      </c>
      <c r="D2955" s="21" t="str">
        <f>IFERROR(IF(I2955=1,INDEX( {"chinese","english","math","physics","chemistry","biology","politics","history","geography"},MATCH(C2955,{"语文","英语","数学","物理","化学","生物","政治","历史","地理"},0)),IF(I2955=2,INDEX(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2955,{"单项选择","阅读理解","信息匹配","完形填空","短文填空","单句填空","短文改错","单句改错","句型转换","翻译短语","翻译句子","词汇/短语及固搭","完成句子","听力"},0)),"")), "")</f>
        <v/>
      </c>
      <c r="E2955" s="21" t="str">
        <f t="shared" si="379"/>
        <v>知识主题</v>
      </c>
      <c r="F2955" s="21" t="str">
        <f t="shared" si="380"/>
        <v>恰</v>
      </c>
      <c r="G2955" s="21" t="str">
        <f>INDEX( {"body","discipline","area","topic","point"},MATCH(E2955,{"知识体","知识域","知识区","知识主题","知识点"},0))</f>
        <v>topic</v>
      </c>
      <c r="H2955" s="21" t="str">
        <f>INDEX( {"super","just","sub","infras"},MATCH(F2955,{"超","恰","亚","次"},0))</f>
        <v>just</v>
      </c>
      <c r="I2955" s="21">
        <f>MATCH(E2955,{"知识体","知识域","知识区","知识主题","知识点"},0)-1</f>
        <v>3</v>
      </c>
      <c r="J2955" s="21">
        <f>MATCH(F2955,{"超","恰","亚","次"},0)-1</f>
        <v>1</v>
      </c>
      <c r="K2955" s="21" t="str">
        <f t="shared" si="381"/>
        <v>历史</v>
      </c>
      <c r="L2955" s="26" t="s">
        <v>3583</v>
      </c>
      <c r="M2955" s="23"/>
      <c r="N2955" s="23"/>
      <c r="O2955" s="24" t="str">
        <f t="shared" si="375"/>
        <v xml:space="preserve">
  - 
    name:  综合能力提升
    title:  综合能力提升
    description: 
    koLyro: topic
    koLyri:  just
    son: </v>
      </c>
      <c r="P2955" s="27" t="str">
        <f t="shared" si="382"/>
        <v xml:space="preserve">
          - 
            name:  综合能力提升
            title:  综合能力提升
            description: 
            koLyro: topic
            koLyri:  just
            son: </v>
      </c>
    </row>
    <row r="2956" spans="1:16" ht="15" customHeight="1">
      <c r="A2956" s="20">
        <f t="shared" si="376"/>
        <v>5</v>
      </c>
      <c r="B2956" s="21" t="str">
        <f t="shared" si="377"/>
        <v>知识点</v>
      </c>
      <c r="C2956" s="21" t="str">
        <f t="shared" si="378"/>
        <v>必修2 近代社会的民主思想与实践</v>
      </c>
      <c r="D2956" s="21" t="str">
        <f>IFERROR(IF(I2956=1,INDEX( {"chinese","english","math","physics","chemistry","biology","politics","history","geography"},MATCH(C2956,{"语文","英语","数学","物理","化学","生物","政治","历史","地理"},0)),IF(I2956=2,INDEX(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2956,{"单项选择","阅读理解","信息匹配","完形填空","短文填空","单句填空","短文改错","单句改错","句型转换","翻译短语","翻译句子","词汇/短语及固搭","完成句子","听力"},0)),"")), "")</f>
        <v/>
      </c>
      <c r="E2956" s="21" t="str">
        <f t="shared" si="379"/>
        <v>知识点</v>
      </c>
      <c r="F2956" s="21" t="str">
        <f t="shared" si="380"/>
        <v>恰</v>
      </c>
      <c r="G2956" s="21" t="str">
        <f>INDEX( {"body","discipline","area","topic","point"},MATCH(E2956,{"知识体","知识域","知识区","知识主题","知识点"},0))</f>
        <v>point</v>
      </c>
      <c r="H2956" s="21" t="str">
        <f>INDEX( {"super","just","sub","infras"},MATCH(F2956,{"超","恰","亚","次"},0))</f>
        <v>just</v>
      </c>
      <c r="I2956" s="21">
        <f>MATCH(E2956,{"知识体","知识域","知识区","知识主题","知识点"},0)-1</f>
        <v>4</v>
      </c>
      <c r="J2956" s="21">
        <f>MATCH(F2956,{"超","恰","亚","次"},0)-1</f>
        <v>1</v>
      </c>
      <c r="K2956" s="21" t="str">
        <f t="shared" si="381"/>
        <v>历史</v>
      </c>
      <c r="L2956" s="26" t="s">
        <v>3653</v>
      </c>
      <c r="M2956" s="23"/>
      <c r="N2956" s="23"/>
      <c r="O2956" s="24" t="str">
        <f t="shared" si="375"/>
        <v xml:space="preserve">
  - 
    name:  必修2 近代社会的民主思想与实践
    title:  必修2 近代社会的民主思想与实践
    description: 
    koLyro: point
    koLyri:  just
    son: </v>
      </c>
      <c r="P2956" s="27" t="str">
        <f t="shared" si="382"/>
        <v xml:space="preserve">
            - 
              name:  必修2 近代社会的民主思想与实践
              title:  必修2 近代社会的民主思想与实践
              description: 
              koLyro: point
              koLyri:  just
              son: </v>
      </c>
    </row>
    <row r="2957" spans="1:16" ht="15" customHeight="1">
      <c r="A2957" s="20">
        <f t="shared" si="376"/>
        <v>2</v>
      </c>
      <c r="B2957" s="21" t="str">
        <f t="shared" si="377"/>
        <v>知识区</v>
      </c>
      <c r="C2957" s="21" t="str">
        <f t="shared" si="378"/>
        <v>选修3</v>
      </c>
      <c r="D2957" s="21" t="str">
        <f>IFERROR(IF(I2957=1,INDEX( {"chinese","english","math","physics","chemistry","biology","politics","history","geography"},MATCH(C2957,{"语文","英语","数学","物理","化学","生物","政治","历史","地理"},0)),IF(I2957=2,INDEX(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2957,{"单项选择","阅读理解","信息匹配","完形填空","短文填空","单句填空","短文改错","单句改错","句型转换","翻译短语","翻译句子","词汇/短语及固搭","完成句子","听力"},0)),"")), "")</f>
        <v/>
      </c>
      <c r="E2957" s="21" t="str">
        <f t="shared" si="379"/>
        <v>知识区</v>
      </c>
      <c r="F2957" s="21" t="str">
        <f t="shared" si="380"/>
        <v>恰</v>
      </c>
      <c r="G2957" s="21" t="str">
        <f>INDEX( {"body","discipline","area","topic","point"},MATCH(E2957,{"知识体","知识域","知识区","知识主题","知识点"},0))</f>
        <v>area</v>
      </c>
      <c r="H2957" s="21" t="str">
        <f>INDEX( {"super","just","sub","infras"},MATCH(F2957,{"超","恰","亚","次"},0))</f>
        <v>just</v>
      </c>
      <c r="I2957" s="21">
        <f>MATCH(E2957,{"知识体","知识域","知识区","知识主题","知识点"},0)-1</f>
        <v>2</v>
      </c>
      <c r="J2957" s="21">
        <f>MATCH(F2957,{"超","恰","亚","次"},0)-1</f>
        <v>1</v>
      </c>
      <c r="K2957" s="21" t="str">
        <f t="shared" si="381"/>
        <v>历史</v>
      </c>
      <c r="L2957" s="26" t="s">
        <v>3654</v>
      </c>
      <c r="M2957" s="23"/>
      <c r="N2957" s="23"/>
      <c r="O2957" s="24" t="str">
        <f t="shared" si="375"/>
        <v xml:space="preserve">
  - 
    name:  选修3
    title:  选修3
    description: 
    koLyro: area
    koLyri:  just
    son: </v>
      </c>
      <c r="P2957" s="27" t="str">
        <f t="shared" si="382"/>
        <v xml:space="preserve">
      - 
        name:  选修3
        title:  选修3
        description: 
        koLyro: area
        koLyri:  just
        son: </v>
      </c>
    </row>
    <row r="2958" spans="1:16" ht="15" customHeight="1">
      <c r="A2958" s="20">
        <f t="shared" si="376"/>
        <v>3</v>
      </c>
      <c r="B2958" s="21" t="str">
        <f t="shared" si="377"/>
        <v>知识超主题</v>
      </c>
      <c r="C2958" s="21" t="str">
        <f t="shared" si="378"/>
        <v>选修3 一　第一次世界大战</v>
      </c>
      <c r="D2958" s="21" t="str">
        <f>IFERROR(IF(I2958=1,INDEX( {"chinese","english","math","physics","chemistry","biology","politics","history","geography"},MATCH(C2958,{"语文","英语","数学","物理","化学","生物","政治","历史","地理"},0)),IF(I2958=2,INDEX(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2958,{"单项选择","阅读理解","信息匹配","完形填空","短文填空","单句填空","短文改错","单句改错","句型转换","翻译短语","翻译句子","词汇/短语及固搭","完成句子","听力"},0)),"")), "")</f>
        <v/>
      </c>
      <c r="E2958" s="21" t="str">
        <f t="shared" si="379"/>
        <v>知识主题</v>
      </c>
      <c r="F2958" s="21" t="str">
        <f t="shared" si="380"/>
        <v>超</v>
      </c>
      <c r="G2958" s="21" t="str">
        <f>INDEX( {"body","discipline","area","topic","point"},MATCH(E2958,{"知识体","知识域","知识区","知识主题","知识点"},0))</f>
        <v>topic</v>
      </c>
      <c r="H2958" s="21" t="str">
        <f>INDEX( {"super","just","sub","infras"},MATCH(F2958,{"超","恰","亚","次"},0))</f>
        <v>super</v>
      </c>
      <c r="I2958" s="21">
        <f>MATCH(E2958,{"知识体","知识域","知识区","知识主题","知识点"},0)-1</f>
        <v>3</v>
      </c>
      <c r="J2958" s="21">
        <f>MATCH(F2958,{"超","恰","亚","次"},0)-1</f>
        <v>0</v>
      </c>
      <c r="K2958" s="21" t="str">
        <f t="shared" si="381"/>
        <v>历史</v>
      </c>
      <c r="L2958" s="26" t="s">
        <v>5408</v>
      </c>
      <c r="M2958" s="23"/>
      <c r="N2958" s="23"/>
      <c r="O2958" s="24" t="str">
        <f t="shared" si="375"/>
        <v xml:space="preserve">
  - 
    name:  选修3 一　第一次世界大战
    title:  选修3 一　第一次世界大战
    description: 
    koLyro: topic
    koLyri:  super
    son: </v>
      </c>
      <c r="P2958" s="27" t="str">
        <f t="shared" si="382"/>
        <v xml:space="preserve">
        - 
          name:  选修3 一　第一次世界大战
          title:  选修3 一　第一次世界大战
          description: 
          koLyro: topic
          koLyri:  super
          son: </v>
      </c>
    </row>
    <row r="2959" spans="1:16" ht="15" customHeight="1">
      <c r="A2959" s="20">
        <f t="shared" si="376"/>
        <v>4</v>
      </c>
      <c r="B2959" s="21" t="str">
        <f t="shared" si="377"/>
        <v>知识主题</v>
      </c>
      <c r="C2959" s="21" t="str">
        <f t="shared" si="378"/>
        <v>1 第一次世界大战的爆发</v>
      </c>
      <c r="D2959" s="21" t="str">
        <f>IFERROR(IF(I2959=1,INDEX( {"chinese","english","math","physics","chemistry","biology","politics","history","geography"},MATCH(C2959,{"语文","英语","数学","物理","化学","生物","政治","历史","地理"},0)),IF(I2959=2,INDEX(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2959,{"单项选择","阅读理解","信息匹配","完形填空","短文填空","单句填空","短文改错","单句改错","句型转换","翻译短语","翻译句子","词汇/短语及固搭","完成句子","听力"},0)),"")), "")</f>
        <v/>
      </c>
      <c r="E2959" s="21" t="str">
        <f t="shared" si="379"/>
        <v>知识主题</v>
      </c>
      <c r="F2959" s="21" t="str">
        <f t="shared" si="380"/>
        <v>恰</v>
      </c>
      <c r="G2959" s="21" t="str">
        <f>INDEX( {"body","discipline","area","topic","point"},MATCH(E2959,{"知识体","知识域","知识区","知识主题","知识点"},0))</f>
        <v>topic</v>
      </c>
      <c r="H2959" s="21" t="str">
        <f>INDEX( {"super","just","sub","infras"},MATCH(F2959,{"超","恰","亚","次"},0))</f>
        <v>just</v>
      </c>
      <c r="I2959" s="21">
        <f>MATCH(E2959,{"知识体","知识域","知识区","知识主题","知识点"},0)-1</f>
        <v>3</v>
      </c>
      <c r="J2959" s="21">
        <f>MATCH(F2959,{"超","恰","亚","次"},0)-1</f>
        <v>1</v>
      </c>
      <c r="K2959" s="21" t="str">
        <f t="shared" si="381"/>
        <v>历史</v>
      </c>
      <c r="L2959" s="26" t="s">
        <v>3655</v>
      </c>
      <c r="M2959" s="23"/>
      <c r="N2959" s="23"/>
      <c r="O2959" s="24" t="str">
        <f t="shared" si="375"/>
        <v xml:space="preserve">
  - 
    name:  1 第一次世界大战的爆发
    title:  1 第一次世界大战的爆发
    description: 
    koLyro: topic
    koLyri:  just
    son: </v>
      </c>
      <c r="P2959" s="27" t="str">
        <f t="shared" si="382"/>
        <v xml:space="preserve">
          - 
            name:  1 第一次世界大战的爆发
            title:  1 第一次世界大战的爆发
            description: 
            koLyro: topic
            koLyri:  just
            son: </v>
      </c>
    </row>
    <row r="2960" spans="1:16" ht="15" customHeight="1">
      <c r="A2960" s="20">
        <f t="shared" si="376"/>
        <v>5</v>
      </c>
      <c r="B2960" s="21" t="str">
        <f t="shared" si="377"/>
        <v>知识点</v>
      </c>
      <c r="C2960" s="21" t="str">
        <f t="shared" si="378"/>
        <v>一战爆发的原因</v>
      </c>
      <c r="D2960" s="21" t="str">
        <f>IFERROR(IF(I2960=1,INDEX( {"chinese","english","math","physics","chemistry","biology","politics","history","geography"},MATCH(C2960,{"语文","英语","数学","物理","化学","生物","政治","历史","地理"},0)),IF(I2960=2,INDEX(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2960,{"单项选择","阅读理解","信息匹配","完形填空","短文填空","单句填空","短文改错","单句改错","句型转换","翻译短语","翻译句子","词汇/短语及固搭","完成句子","听力"},0)),"")), "")</f>
        <v/>
      </c>
      <c r="E2960" s="21" t="str">
        <f t="shared" si="379"/>
        <v>知识点</v>
      </c>
      <c r="F2960" s="21" t="str">
        <f t="shared" si="380"/>
        <v>恰</v>
      </c>
      <c r="G2960" s="21" t="str">
        <f>INDEX( {"body","discipline","area","topic","point"},MATCH(E2960,{"知识体","知识域","知识区","知识主题","知识点"},0))</f>
        <v>point</v>
      </c>
      <c r="H2960" s="21" t="str">
        <f>INDEX( {"super","just","sub","infras"},MATCH(F2960,{"超","恰","亚","次"},0))</f>
        <v>just</v>
      </c>
      <c r="I2960" s="21">
        <f>MATCH(E2960,{"知识体","知识域","知识区","知识主题","知识点"},0)-1</f>
        <v>4</v>
      </c>
      <c r="J2960" s="21">
        <f>MATCH(F2960,{"超","恰","亚","次"},0)-1</f>
        <v>1</v>
      </c>
      <c r="K2960" s="21" t="str">
        <f t="shared" si="381"/>
        <v>历史</v>
      </c>
      <c r="L2960" s="26" t="s">
        <v>3656</v>
      </c>
      <c r="M2960" s="23"/>
      <c r="N2960" s="23"/>
      <c r="O2960" s="24" t="str">
        <f t="shared" si="375"/>
        <v xml:space="preserve">
  - 
    name:  一战爆发的原因
    title:  一战爆发的原因
    description: 
    koLyro: point
    koLyri:  just
    son: </v>
      </c>
      <c r="P2960" s="27" t="str">
        <f t="shared" si="382"/>
        <v xml:space="preserve">
            - 
              name:  一战爆发的原因
              title:  一战爆发的原因
              description: 
              koLyro: point
              koLyri:  just
              son: </v>
      </c>
    </row>
    <row r="2961" spans="1:16" ht="15" customHeight="1">
      <c r="A2961" s="20">
        <f t="shared" si="376"/>
        <v>4</v>
      </c>
      <c r="B2961" s="21" t="str">
        <f t="shared" si="377"/>
        <v>知识主题</v>
      </c>
      <c r="C2961" s="21" t="str">
        <f t="shared" si="378"/>
        <v>2　旷日持久的战争</v>
      </c>
      <c r="D2961" s="21" t="str">
        <f>IFERROR(IF(I2961=1,INDEX( {"chinese","english","math","physics","chemistry","biology","politics","history","geography"},MATCH(C2961,{"语文","英语","数学","物理","化学","生物","政治","历史","地理"},0)),IF(I2961=2,INDEX(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2961,{"单项选择","阅读理解","信息匹配","完形填空","短文填空","单句填空","短文改错","单句改错","句型转换","翻译短语","翻译句子","词汇/短语及固搭","完成句子","听力"},0)),"")), "")</f>
        <v/>
      </c>
      <c r="E2961" s="21" t="str">
        <f t="shared" si="379"/>
        <v>知识主题</v>
      </c>
      <c r="F2961" s="21" t="str">
        <f t="shared" si="380"/>
        <v>恰</v>
      </c>
      <c r="G2961" s="21" t="str">
        <f>INDEX( {"body","discipline","area","topic","point"},MATCH(E2961,{"知识体","知识域","知识区","知识主题","知识点"},0))</f>
        <v>topic</v>
      </c>
      <c r="H2961" s="21" t="str">
        <f>INDEX( {"super","just","sub","infras"},MATCH(F2961,{"超","恰","亚","次"},0))</f>
        <v>just</v>
      </c>
      <c r="I2961" s="21">
        <f>MATCH(E2961,{"知识体","知识域","知识区","知识主题","知识点"},0)-1</f>
        <v>3</v>
      </c>
      <c r="J2961" s="21">
        <f>MATCH(F2961,{"超","恰","亚","次"},0)-1</f>
        <v>1</v>
      </c>
      <c r="K2961" s="21" t="str">
        <f t="shared" si="381"/>
        <v>历史</v>
      </c>
      <c r="L2961" s="26" t="s">
        <v>3657</v>
      </c>
      <c r="M2961" s="23"/>
      <c r="N2961" s="23"/>
      <c r="O2961" s="24" t="str">
        <f t="shared" si="375"/>
        <v xml:space="preserve">
  - 
    name:  2　旷日持久的战争
    title:  2　旷日持久的战争
    description: 
    koLyro: topic
    koLyri:  just
    son: </v>
      </c>
      <c r="P2961" s="27" t="str">
        <f t="shared" si="382"/>
        <v xml:space="preserve">
          - 
            name:  2　旷日持久的战争
            title:  2　旷日持久的战争
            description: 
            koLyro: topic
            koLyri:  just
            son: </v>
      </c>
    </row>
    <row r="2962" spans="1:16" ht="15" customHeight="1">
      <c r="A2962" s="20">
        <f t="shared" si="376"/>
        <v>5</v>
      </c>
      <c r="B2962" s="21" t="str">
        <f t="shared" si="377"/>
        <v>知识点</v>
      </c>
      <c r="C2962" s="21" t="str">
        <f t="shared" si="378"/>
        <v>一战的过程</v>
      </c>
      <c r="D2962" s="21" t="str">
        <f>IFERROR(IF(I2962=1,INDEX( {"chinese","english","math","physics","chemistry","biology","politics","history","geography"},MATCH(C2962,{"语文","英语","数学","物理","化学","生物","政治","历史","地理"},0)),IF(I2962=2,INDEX(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2962,{"单项选择","阅读理解","信息匹配","完形填空","短文填空","单句填空","短文改错","单句改错","句型转换","翻译短语","翻译句子","词汇/短语及固搭","完成句子","听力"},0)),"")), "")</f>
        <v/>
      </c>
      <c r="E2962" s="21" t="str">
        <f t="shared" si="379"/>
        <v>知识点</v>
      </c>
      <c r="F2962" s="21" t="str">
        <f t="shared" si="380"/>
        <v>恰</v>
      </c>
      <c r="G2962" s="21" t="str">
        <f>INDEX( {"body","discipline","area","topic","point"},MATCH(E2962,{"知识体","知识域","知识区","知识主题","知识点"},0))</f>
        <v>point</v>
      </c>
      <c r="H2962" s="21" t="str">
        <f>INDEX( {"super","just","sub","infras"},MATCH(F2962,{"超","恰","亚","次"},0))</f>
        <v>just</v>
      </c>
      <c r="I2962" s="21">
        <f>MATCH(E2962,{"知识体","知识域","知识区","知识主题","知识点"},0)-1</f>
        <v>4</v>
      </c>
      <c r="J2962" s="21">
        <f>MATCH(F2962,{"超","恰","亚","次"},0)-1</f>
        <v>1</v>
      </c>
      <c r="K2962" s="21" t="str">
        <f t="shared" si="381"/>
        <v>历史</v>
      </c>
      <c r="L2962" s="26" t="s">
        <v>3658</v>
      </c>
      <c r="M2962" s="23"/>
      <c r="N2962" s="23"/>
      <c r="O2962" s="24" t="str">
        <f t="shared" si="375"/>
        <v xml:space="preserve">
  - 
    name:  一战的过程
    title:  一战的过程
    description: 
    koLyro: point
    koLyri:  just
    son: </v>
      </c>
      <c r="P2962" s="27" t="str">
        <f t="shared" si="382"/>
        <v xml:space="preserve">
            - 
              name:  一战的过程
              title:  一战的过程
              description: 
              koLyro: point
              koLyri:  just
              son: </v>
      </c>
    </row>
    <row r="2963" spans="1:16" ht="15" customHeight="1">
      <c r="A2963" s="20">
        <f t="shared" si="376"/>
        <v>5</v>
      </c>
      <c r="B2963" s="21" t="str">
        <f t="shared" si="377"/>
        <v>知识点</v>
      </c>
      <c r="C2963" s="21" t="str">
        <f t="shared" si="378"/>
        <v>一战的性质</v>
      </c>
      <c r="D2963" s="21" t="str">
        <f>IFERROR(IF(I2963=1,INDEX( {"chinese","english","math","physics","chemistry","biology","politics","history","geography"},MATCH(C2963,{"语文","英语","数学","物理","化学","生物","政治","历史","地理"},0)),IF(I2963=2,INDEX(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2963,{"单项选择","阅读理解","信息匹配","完形填空","短文填空","单句填空","短文改错","单句改错","句型转换","翻译短语","翻译句子","词汇/短语及固搭","完成句子","听力"},0)),"")), "")</f>
        <v/>
      </c>
      <c r="E2963" s="21" t="str">
        <f t="shared" si="379"/>
        <v>知识点</v>
      </c>
      <c r="F2963" s="21" t="str">
        <f t="shared" si="380"/>
        <v>恰</v>
      </c>
      <c r="G2963" s="21" t="str">
        <f>INDEX( {"body","discipline","area","topic","point"},MATCH(E2963,{"知识体","知识域","知识区","知识主题","知识点"},0))</f>
        <v>point</v>
      </c>
      <c r="H2963" s="21" t="str">
        <f>INDEX( {"super","just","sub","infras"},MATCH(F2963,{"超","恰","亚","次"},0))</f>
        <v>just</v>
      </c>
      <c r="I2963" s="21">
        <f>MATCH(E2963,{"知识体","知识域","知识区","知识主题","知识点"},0)-1</f>
        <v>4</v>
      </c>
      <c r="J2963" s="21">
        <f>MATCH(F2963,{"超","恰","亚","次"},0)-1</f>
        <v>1</v>
      </c>
      <c r="K2963" s="21" t="str">
        <f t="shared" si="381"/>
        <v>历史</v>
      </c>
      <c r="L2963" s="26" t="s">
        <v>3659</v>
      </c>
      <c r="M2963" s="23"/>
      <c r="N2963" s="23"/>
      <c r="O2963" s="24" t="str">
        <f t="shared" si="375"/>
        <v xml:space="preserve">
  - 
    name:  一战的性质
    title:  一战的性质
    description: 
    koLyro: point
    koLyri:  just
    son: </v>
      </c>
      <c r="P2963" s="27" t="str">
        <f t="shared" si="382"/>
        <v xml:space="preserve">
            - 
              name:  一战的性质
              title:  一战的性质
              description: 
              koLyro: point
              koLyri:  just
              son: </v>
      </c>
    </row>
    <row r="2964" spans="1:16" ht="15" customHeight="1">
      <c r="A2964" s="20">
        <f t="shared" si="376"/>
        <v>4</v>
      </c>
      <c r="B2964" s="21" t="str">
        <f t="shared" si="377"/>
        <v>知识主题</v>
      </c>
      <c r="C2964" s="21" t="str">
        <f t="shared" si="378"/>
        <v>3 同盟国集团的瓦解</v>
      </c>
      <c r="D2964" s="21" t="str">
        <f>IFERROR(IF(I2964=1,INDEX( {"chinese","english","math","physics","chemistry","biology","politics","history","geography"},MATCH(C2964,{"语文","英语","数学","物理","化学","生物","政治","历史","地理"},0)),IF(I2964=2,INDEX(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2964,{"单项选择","阅读理解","信息匹配","完形填空","短文填空","单句填空","短文改错","单句改错","句型转换","翻译短语","翻译句子","词汇/短语及固搭","完成句子","听力"},0)),"")), "")</f>
        <v/>
      </c>
      <c r="E2964" s="21" t="str">
        <f t="shared" si="379"/>
        <v>知识主题</v>
      </c>
      <c r="F2964" s="21" t="str">
        <f t="shared" si="380"/>
        <v>恰</v>
      </c>
      <c r="G2964" s="21" t="str">
        <f>INDEX( {"body","discipline","area","topic","point"},MATCH(E2964,{"知识体","知识域","知识区","知识主题","知识点"},0))</f>
        <v>topic</v>
      </c>
      <c r="H2964" s="21" t="str">
        <f>INDEX( {"super","just","sub","infras"},MATCH(F2964,{"超","恰","亚","次"},0))</f>
        <v>just</v>
      </c>
      <c r="I2964" s="21">
        <f>MATCH(E2964,{"知识体","知识域","知识区","知识主题","知识点"},0)-1</f>
        <v>3</v>
      </c>
      <c r="J2964" s="21">
        <f>MATCH(F2964,{"超","恰","亚","次"},0)-1</f>
        <v>1</v>
      </c>
      <c r="K2964" s="21" t="str">
        <f t="shared" si="381"/>
        <v>历史</v>
      </c>
      <c r="L2964" s="26" t="s">
        <v>3660</v>
      </c>
      <c r="M2964" s="23"/>
      <c r="N2964" s="23"/>
      <c r="O2964" s="24" t="str">
        <f t="shared" si="375"/>
        <v xml:space="preserve">
  - 
    name:  3 同盟国集团的瓦解
    title:  3 同盟国集团的瓦解
    description: 
    koLyro: topic
    koLyri:  just
    son: </v>
      </c>
      <c r="P2964" s="27" t="str">
        <f t="shared" si="382"/>
        <v xml:space="preserve">
          - 
            name:  3 同盟国集团的瓦解
            title:  3 同盟国集团的瓦解
            description: 
            koLyro: topic
            koLyri:  just
            son: </v>
      </c>
    </row>
    <row r="2965" spans="1:16" ht="15" customHeight="1">
      <c r="A2965" s="20">
        <f t="shared" si="376"/>
        <v>5</v>
      </c>
      <c r="B2965" s="21" t="str">
        <f t="shared" si="377"/>
        <v>知识点</v>
      </c>
      <c r="C2965" s="21" t="str">
        <f t="shared" si="378"/>
        <v>同盟国集团失败的原因</v>
      </c>
      <c r="D2965" s="21" t="str">
        <f>IFERROR(IF(I2965=1,INDEX( {"chinese","english","math","physics","chemistry","biology","politics","history","geography"},MATCH(C2965,{"语文","英语","数学","物理","化学","生物","政治","历史","地理"},0)),IF(I2965=2,INDEX(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2965,{"单项选择","阅读理解","信息匹配","完形填空","短文填空","单句填空","短文改错","单句改错","句型转换","翻译短语","翻译句子","词汇/短语及固搭","完成句子","听力"},0)),"")), "")</f>
        <v/>
      </c>
      <c r="E2965" s="21" t="str">
        <f t="shared" si="379"/>
        <v>知识点</v>
      </c>
      <c r="F2965" s="21" t="str">
        <f t="shared" si="380"/>
        <v>恰</v>
      </c>
      <c r="G2965" s="21" t="str">
        <f>INDEX( {"body","discipline","area","topic","point"},MATCH(E2965,{"知识体","知识域","知识区","知识主题","知识点"},0))</f>
        <v>point</v>
      </c>
      <c r="H2965" s="21" t="str">
        <f>INDEX( {"super","just","sub","infras"},MATCH(F2965,{"超","恰","亚","次"},0))</f>
        <v>just</v>
      </c>
      <c r="I2965" s="21">
        <f>MATCH(E2965,{"知识体","知识域","知识区","知识主题","知识点"},0)-1</f>
        <v>4</v>
      </c>
      <c r="J2965" s="21">
        <f>MATCH(F2965,{"超","恰","亚","次"},0)-1</f>
        <v>1</v>
      </c>
      <c r="K2965" s="21" t="str">
        <f t="shared" si="381"/>
        <v>历史</v>
      </c>
      <c r="L2965" s="26" t="s">
        <v>3661</v>
      </c>
      <c r="M2965" s="23"/>
      <c r="N2965" s="23"/>
      <c r="O2965" s="24" t="str">
        <f t="shared" si="375"/>
        <v xml:space="preserve">
  - 
    name:  同盟国集团失败的原因
    title:  同盟国集团失败的原因
    description: 
    koLyro: point
    koLyri:  just
    son: </v>
      </c>
      <c r="P2965" s="27" t="str">
        <f t="shared" si="382"/>
        <v xml:space="preserve">
            - 
              name:  同盟国集团失败的原因
              title:  同盟国集团失败的原因
              description: 
              koLyro: point
              koLyri:  just
              son: </v>
      </c>
    </row>
    <row r="2966" spans="1:16" ht="15" customHeight="1">
      <c r="A2966" s="20">
        <f t="shared" si="376"/>
        <v>4</v>
      </c>
      <c r="B2966" s="21" t="str">
        <f t="shared" si="377"/>
        <v>知识主题</v>
      </c>
      <c r="C2966" s="21" t="str">
        <f t="shared" si="378"/>
        <v>4 第一次世界大战的后果</v>
      </c>
      <c r="D2966" s="21" t="str">
        <f>IFERROR(IF(I2966=1,INDEX( {"chinese","english","math","physics","chemistry","biology","politics","history","geography"},MATCH(C2966,{"语文","英语","数学","物理","化学","生物","政治","历史","地理"},0)),IF(I2966=2,INDEX(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2966,{"单项选择","阅读理解","信息匹配","完形填空","短文填空","单句填空","短文改错","单句改错","句型转换","翻译短语","翻译句子","词汇/短语及固搭","完成句子","听力"},0)),"")), "")</f>
        <v/>
      </c>
      <c r="E2966" s="21" t="str">
        <f t="shared" si="379"/>
        <v>知识主题</v>
      </c>
      <c r="F2966" s="21" t="str">
        <f t="shared" si="380"/>
        <v>恰</v>
      </c>
      <c r="G2966" s="21" t="str">
        <f>INDEX( {"body","discipline","area","topic","point"},MATCH(E2966,{"知识体","知识域","知识区","知识主题","知识点"},0))</f>
        <v>topic</v>
      </c>
      <c r="H2966" s="21" t="str">
        <f>INDEX( {"super","just","sub","infras"},MATCH(F2966,{"超","恰","亚","次"},0))</f>
        <v>just</v>
      </c>
      <c r="I2966" s="21">
        <f>MATCH(E2966,{"知识体","知识域","知识区","知识主题","知识点"},0)-1</f>
        <v>3</v>
      </c>
      <c r="J2966" s="21">
        <f>MATCH(F2966,{"超","恰","亚","次"},0)-1</f>
        <v>1</v>
      </c>
      <c r="K2966" s="21" t="str">
        <f t="shared" si="381"/>
        <v>历史</v>
      </c>
      <c r="L2966" s="26" t="s">
        <v>3662</v>
      </c>
      <c r="M2966" s="23"/>
      <c r="N2966" s="23"/>
      <c r="O2966" s="24" t="str">
        <f t="shared" si="375"/>
        <v xml:space="preserve">
  - 
    name:  4 第一次世界大战的后果
    title:  4 第一次世界大战的后果
    description: 
    koLyro: topic
    koLyri:  just
    son: </v>
      </c>
      <c r="P2966" s="27" t="str">
        <f t="shared" si="382"/>
        <v xml:space="preserve">
          - 
            name:  4 第一次世界大战的后果
            title:  4 第一次世界大战的后果
            description: 
            koLyro: topic
            koLyri:  just
            son: </v>
      </c>
    </row>
    <row r="2967" spans="1:16" ht="15" customHeight="1">
      <c r="A2967" s="20">
        <f t="shared" si="376"/>
        <v>5</v>
      </c>
      <c r="B2967" s="21" t="str">
        <f t="shared" si="377"/>
        <v>知识点</v>
      </c>
      <c r="C2967" s="21" t="str">
        <f t="shared" si="378"/>
        <v>一战的影响</v>
      </c>
      <c r="D2967" s="21" t="str">
        <f>IFERROR(IF(I2967=1,INDEX( {"chinese","english","math","physics","chemistry","biology","politics","history","geography"},MATCH(C2967,{"语文","英语","数学","物理","化学","生物","政治","历史","地理"},0)),IF(I2967=2,INDEX(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2967,{"单项选择","阅读理解","信息匹配","完形填空","短文填空","单句填空","短文改错","单句改错","句型转换","翻译短语","翻译句子","词汇/短语及固搭","完成句子","听力"},0)),"")), "")</f>
        <v/>
      </c>
      <c r="E2967" s="21" t="str">
        <f t="shared" si="379"/>
        <v>知识点</v>
      </c>
      <c r="F2967" s="21" t="str">
        <f t="shared" si="380"/>
        <v>恰</v>
      </c>
      <c r="G2967" s="21" t="str">
        <f>INDEX( {"body","discipline","area","topic","point"},MATCH(E2967,{"知识体","知识域","知识区","知识主题","知识点"},0))</f>
        <v>point</v>
      </c>
      <c r="H2967" s="21" t="str">
        <f>INDEX( {"super","just","sub","infras"},MATCH(F2967,{"超","恰","亚","次"},0))</f>
        <v>just</v>
      </c>
      <c r="I2967" s="21">
        <f>MATCH(E2967,{"知识体","知识域","知识区","知识主题","知识点"},0)-1</f>
        <v>4</v>
      </c>
      <c r="J2967" s="21">
        <f>MATCH(F2967,{"超","恰","亚","次"},0)-1</f>
        <v>1</v>
      </c>
      <c r="K2967" s="21" t="str">
        <f t="shared" si="381"/>
        <v>历史</v>
      </c>
      <c r="L2967" s="26" t="s">
        <v>3663</v>
      </c>
      <c r="M2967" s="23"/>
      <c r="N2967" s="23"/>
      <c r="O2967" s="24" t="str">
        <f t="shared" si="375"/>
        <v xml:space="preserve">
  - 
    name:  一战的影响
    title:  一战的影响
    description: 
    koLyro: point
    koLyri:  just
    son: </v>
      </c>
      <c r="P2967" s="27" t="str">
        <f t="shared" si="382"/>
        <v xml:space="preserve">
            - 
              name:  一战的影响
              title:  一战的影响
              description: 
              koLyro: point
              koLyri:  just
              son: </v>
      </c>
    </row>
    <row r="2968" spans="1:16" ht="15" customHeight="1">
      <c r="A2968" s="20">
        <f t="shared" si="376"/>
        <v>3</v>
      </c>
      <c r="B2968" s="21" t="str">
        <f t="shared" si="377"/>
        <v>知识超主题</v>
      </c>
      <c r="C2968" s="21" t="str">
        <f t="shared" si="378"/>
        <v>选修3 二　凡尔赛—华盛顿体系下的世界</v>
      </c>
      <c r="D2968" s="21" t="str">
        <f>IFERROR(IF(I2968=1,INDEX( {"chinese","english","math","physics","chemistry","biology","politics","history","geography"},MATCH(C2968,{"语文","英语","数学","物理","化学","生物","政治","历史","地理"},0)),IF(I2968=2,INDEX(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2968,{"单项选择","阅读理解","信息匹配","完形填空","短文填空","单句填空","短文改错","单句改错","句型转换","翻译短语","翻译句子","词汇/短语及固搭","完成句子","听力"},0)),"")), "")</f>
        <v/>
      </c>
      <c r="E2968" s="21" t="str">
        <f t="shared" si="379"/>
        <v>知识主题</v>
      </c>
      <c r="F2968" s="21" t="str">
        <f t="shared" si="380"/>
        <v>超</v>
      </c>
      <c r="G2968" s="21" t="str">
        <f>INDEX( {"body","discipline","area","topic","point"},MATCH(E2968,{"知识体","知识域","知识区","知识主题","知识点"},0))</f>
        <v>topic</v>
      </c>
      <c r="H2968" s="21" t="str">
        <f>INDEX( {"super","just","sub","infras"},MATCH(F2968,{"超","恰","亚","次"},0))</f>
        <v>super</v>
      </c>
      <c r="I2968" s="21">
        <f>MATCH(E2968,{"知识体","知识域","知识区","知识主题","知识点"},0)-1</f>
        <v>3</v>
      </c>
      <c r="J2968" s="21">
        <f>MATCH(F2968,{"超","恰","亚","次"},0)-1</f>
        <v>0</v>
      </c>
      <c r="K2968" s="21" t="str">
        <f t="shared" si="381"/>
        <v>历史</v>
      </c>
      <c r="L2968" s="26" t="s">
        <v>5409</v>
      </c>
      <c r="M2968" s="23"/>
      <c r="N2968" s="23"/>
      <c r="O2968" s="24" t="str">
        <f t="shared" si="375"/>
        <v xml:space="preserve">
  - 
    name:  选修3 二　凡尔赛—华盛顿体系下的世界
    title:  选修3 二　凡尔赛—华盛顿体系下的世界
    description: 
    koLyro: topic
    koLyri:  super
    son: </v>
      </c>
      <c r="P2968" s="27" t="str">
        <f t="shared" si="382"/>
        <v xml:space="preserve">
        - 
          name:  选修3 二　凡尔赛—华盛顿体系下的世界
          title:  选修3 二　凡尔赛—华盛顿体系下的世界
          description: 
          koLyro: topic
          koLyri:  super
          son: </v>
      </c>
    </row>
    <row r="2969" spans="1:16" ht="15" customHeight="1">
      <c r="A2969" s="20">
        <f t="shared" si="376"/>
        <v>4</v>
      </c>
      <c r="B2969" s="21" t="str">
        <f t="shared" si="377"/>
        <v>知识主题</v>
      </c>
      <c r="C2969" s="21" t="str">
        <f t="shared" si="378"/>
        <v>1 巴黎和会</v>
      </c>
      <c r="D2969" s="21" t="str">
        <f>IFERROR(IF(I2969=1,INDEX( {"chinese","english","math","physics","chemistry","biology","politics","history","geography"},MATCH(C2969,{"语文","英语","数学","物理","化学","生物","政治","历史","地理"},0)),IF(I2969=2,INDEX(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2969,{"单项选择","阅读理解","信息匹配","完形填空","短文填空","单句填空","短文改错","单句改错","句型转换","翻译短语","翻译句子","词汇/短语及固搭","完成句子","听力"},0)),"")), "")</f>
        <v/>
      </c>
      <c r="E2969" s="21" t="str">
        <f t="shared" si="379"/>
        <v>知识主题</v>
      </c>
      <c r="F2969" s="21" t="str">
        <f t="shared" si="380"/>
        <v>恰</v>
      </c>
      <c r="G2969" s="21" t="str">
        <f>INDEX( {"body","discipline","area","topic","point"},MATCH(E2969,{"知识体","知识域","知识区","知识主题","知识点"},0))</f>
        <v>topic</v>
      </c>
      <c r="H2969" s="21" t="str">
        <f>INDEX( {"super","just","sub","infras"},MATCH(F2969,{"超","恰","亚","次"},0))</f>
        <v>just</v>
      </c>
      <c r="I2969" s="21">
        <f>MATCH(E2969,{"知识体","知识域","知识区","知识主题","知识点"},0)-1</f>
        <v>3</v>
      </c>
      <c r="J2969" s="21">
        <f>MATCH(F2969,{"超","恰","亚","次"},0)-1</f>
        <v>1</v>
      </c>
      <c r="K2969" s="21" t="str">
        <f t="shared" si="381"/>
        <v>历史</v>
      </c>
      <c r="L2969" s="26" t="s">
        <v>3664</v>
      </c>
      <c r="M2969" s="23"/>
      <c r="N2969" s="23"/>
      <c r="O2969" s="24" t="str">
        <f t="shared" si="375"/>
        <v xml:space="preserve">
  - 
    name:  1 巴黎和会
    title:  1 巴黎和会
    description: 
    koLyro: topic
    koLyri:  just
    son: </v>
      </c>
      <c r="P2969" s="27" t="str">
        <f t="shared" si="382"/>
        <v xml:space="preserve">
          - 
            name:  1 巴黎和会
            title:  1 巴黎和会
            description: 
            koLyro: topic
            koLyri:  just
            son: </v>
      </c>
    </row>
    <row r="2970" spans="1:16" ht="15" customHeight="1">
      <c r="A2970" s="20">
        <f t="shared" si="376"/>
        <v>5</v>
      </c>
      <c r="B2970" s="21" t="str">
        <f t="shared" si="377"/>
        <v>知识点</v>
      </c>
      <c r="C2970" s="21" t="str">
        <f t="shared" si="378"/>
        <v>巴黎和会</v>
      </c>
      <c r="D2970" s="21" t="str">
        <f>IFERROR(IF(I2970=1,INDEX( {"chinese","english","math","physics","chemistry","biology","politics","history","geography"},MATCH(C2970,{"语文","英语","数学","物理","化学","生物","政治","历史","地理"},0)),IF(I2970=2,INDEX(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2970,{"单项选择","阅读理解","信息匹配","完形填空","短文填空","单句填空","短文改错","单句改错","句型转换","翻译短语","翻译句子","词汇/短语及固搭","完成句子","听力"},0)),"")), "")</f>
        <v/>
      </c>
      <c r="E2970" s="21" t="str">
        <f t="shared" si="379"/>
        <v>知识点</v>
      </c>
      <c r="F2970" s="21" t="str">
        <f t="shared" si="380"/>
        <v>恰</v>
      </c>
      <c r="G2970" s="21" t="str">
        <f>INDEX( {"body","discipline","area","topic","point"},MATCH(E2970,{"知识体","知识域","知识区","知识主题","知识点"},0))</f>
        <v>point</v>
      </c>
      <c r="H2970" s="21" t="str">
        <f>INDEX( {"super","just","sub","infras"},MATCH(F2970,{"超","恰","亚","次"},0))</f>
        <v>just</v>
      </c>
      <c r="I2970" s="21">
        <f>MATCH(E2970,{"知识体","知识域","知识区","知识主题","知识点"},0)-1</f>
        <v>4</v>
      </c>
      <c r="J2970" s="21">
        <f>MATCH(F2970,{"超","恰","亚","次"},0)-1</f>
        <v>1</v>
      </c>
      <c r="K2970" s="21" t="str">
        <f t="shared" si="381"/>
        <v>历史</v>
      </c>
      <c r="L2970" s="26" t="s">
        <v>3665</v>
      </c>
      <c r="M2970" s="23"/>
      <c r="N2970" s="23"/>
      <c r="O2970" s="24" t="str">
        <f t="shared" si="375"/>
        <v xml:space="preserve">
  - 
    name:  巴黎和会
    title:  巴黎和会
    description: 
    koLyro: point
    koLyri:  just
    son: </v>
      </c>
      <c r="P2970" s="27" t="str">
        <f t="shared" si="382"/>
        <v xml:space="preserve">
            - 
              name:  巴黎和会
              title:  巴黎和会
              description: 
              koLyro: point
              koLyri:  just
              son: </v>
      </c>
    </row>
    <row r="2971" spans="1:16" ht="15" customHeight="1">
      <c r="A2971" s="20">
        <f t="shared" si="376"/>
        <v>4</v>
      </c>
      <c r="B2971" s="21" t="str">
        <f t="shared" si="377"/>
        <v>知识主题</v>
      </c>
      <c r="C2971" s="21" t="str">
        <f t="shared" si="378"/>
        <v>2 凡尔赛体系与国际联盟</v>
      </c>
      <c r="D2971" s="21" t="str">
        <f>IFERROR(IF(I2971=1,INDEX( {"chinese","english","math","physics","chemistry","biology","politics","history","geography"},MATCH(C2971,{"语文","英语","数学","物理","化学","生物","政治","历史","地理"},0)),IF(I2971=2,INDEX(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2971,{"单项选择","阅读理解","信息匹配","完形填空","短文填空","单句填空","短文改错","单句改错","句型转换","翻译短语","翻译句子","词汇/短语及固搭","完成句子","听力"},0)),"")), "")</f>
        <v/>
      </c>
      <c r="E2971" s="21" t="str">
        <f t="shared" si="379"/>
        <v>知识主题</v>
      </c>
      <c r="F2971" s="21" t="str">
        <f t="shared" si="380"/>
        <v>恰</v>
      </c>
      <c r="G2971" s="21" t="str">
        <f>INDEX( {"body","discipline","area","topic","point"},MATCH(E2971,{"知识体","知识域","知识区","知识主题","知识点"},0))</f>
        <v>topic</v>
      </c>
      <c r="H2971" s="21" t="str">
        <f>INDEX( {"super","just","sub","infras"},MATCH(F2971,{"超","恰","亚","次"},0))</f>
        <v>just</v>
      </c>
      <c r="I2971" s="21">
        <f>MATCH(E2971,{"知识体","知识域","知识区","知识主题","知识点"},0)-1</f>
        <v>3</v>
      </c>
      <c r="J2971" s="21">
        <f>MATCH(F2971,{"超","恰","亚","次"},0)-1</f>
        <v>1</v>
      </c>
      <c r="K2971" s="21" t="str">
        <f t="shared" si="381"/>
        <v>历史</v>
      </c>
      <c r="L2971" s="26" t="s">
        <v>3666</v>
      </c>
      <c r="M2971" s="23"/>
      <c r="N2971" s="23"/>
      <c r="O2971" s="24" t="str">
        <f t="shared" si="375"/>
        <v xml:space="preserve">
  - 
    name:  2 凡尔赛体系与国际联盟
    title:  2 凡尔赛体系与国际联盟
    description: 
    koLyro: topic
    koLyri:  just
    son: </v>
      </c>
      <c r="P2971" s="27" t="str">
        <f t="shared" si="382"/>
        <v xml:space="preserve">
          - 
            name:  2 凡尔赛体系与国际联盟
            title:  2 凡尔赛体系与国际联盟
            description: 
            koLyro: topic
            koLyri:  just
            son: </v>
      </c>
    </row>
    <row r="2972" spans="1:16" ht="15" customHeight="1">
      <c r="A2972" s="20">
        <f t="shared" si="376"/>
        <v>5</v>
      </c>
      <c r="B2972" s="21" t="str">
        <f t="shared" si="377"/>
        <v>知识点</v>
      </c>
      <c r="C2972" s="21" t="str">
        <f t="shared" si="378"/>
        <v>凡尔赛合约</v>
      </c>
      <c r="D2972" s="21" t="str">
        <f>IFERROR(IF(I2972=1,INDEX( {"chinese","english","math","physics","chemistry","biology","politics","history","geography"},MATCH(C2972,{"语文","英语","数学","物理","化学","生物","政治","历史","地理"},0)),IF(I2972=2,INDEX(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2972,{"单项选择","阅读理解","信息匹配","完形填空","短文填空","单句填空","短文改错","单句改错","句型转换","翻译短语","翻译句子","词汇/短语及固搭","完成句子","听力"},0)),"")), "")</f>
        <v/>
      </c>
      <c r="E2972" s="21" t="str">
        <f t="shared" si="379"/>
        <v>知识点</v>
      </c>
      <c r="F2972" s="21" t="str">
        <f t="shared" si="380"/>
        <v>恰</v>
      </c>
      <c r="G2972" s="21" t="str">
        <f>INDEX( {"body","discipline","area","topic","point"},MATCH(E2972,{"知识体","知识域","知识区","知识主题","知识点"},0))</f>
        <v>point</v>
      </c>
      <c r="H2972" s="21" t="str">
        <f>INDEX( {"super","just","sub","infras"},MATCH(F2972,{"超","恰","亚","次"},0))</f>
        <v>just</v>
      </c>
      <c r="I2972" s="21">
        <f>MATCH(E2972,{"知识体","知识域","知识区","知识主题","知识点"},0)-1</f>
        <v>4</v>
      </c>
      <c r="J2972" s="21">
        <f>MATCH(F2972,{"超","恰","亚","次"},0)-1</f>
        <v>1</v>
      </c>
      <c r="K2972" s="21" t="str">
        <f t="shared" si="381"/>
        <v>历史</v>
      </c>
      <c r="L2972" s="26" t="s">
        <v>3667</v>
      </c>
      <c r="M2972" s="23"/>
      <c r="N2972" s="23"/>
      <c r="O2972" s="24" t="str">
        <f t="shared" si="375"/>
        <v xml:space="preserve">
  - 
    name:  凡尔赛合约
    title:  凡尔赛合约
    description: 
    koLyro: point
    koLyri:  just
    son: </v>
      </c>
      <c r="P2972" s="27" t="str">
        <f t="shared" si="382"/>
        <v xml:space="preserve">
            - 
              name:  凡尔赛合约
              title:  凡尔赛合约
              description: 
              koLyro: point
              koLyri:  just
              son: </v>
      </c>
    </row>
    <row r="2973" spans="1:16" ht="15" customHeight="1">
      <c r="A2973" s="20">
        <f t="shared" si="376"/>
        <v>5</v>
      </c>
      <c r="B2973" s="21" t="str">
        <f t="shared" si="377"/>
        <v>知识点</v>
      </c>
      <c r="C2973" s="21" t="str">
        <f t="shared" si="378"/>
        <v>凡尔赛体系的实质</v>
      </c>
      <c r="D2973" s="21" t="str">
        <f>IFERROR(IF(I2973=1,INDEX( {"chinese","english","math","physics","chemistry","biology","politics","history","geography"},MATCH(C2973,{"语文","英语","数学","物理","化学","生物","政治","历史","地理"},0)),IF(I2973=2,INDEX(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2973,{"单项选择","阅读理解","信息匹配","完形填空","短文填空","单句填空","短文改错","单句改错","句型转换","翻译短语","翻译句子","词汇/短语及固搭","完成句子","听力"},0)),"")), "")</f>
        <v/>
      </c>
      <c r="E2973" s="21" t="str">
        <f t="shared" si="379"/>
        <v>知识点</v>
      </c>
      <c r="F2973" s="21" t="str">
        <f t="shared" si="380"/>
        <v>恰</v>
      </c>
      <c r="G2973" s="21" t="str">
        <f>INDEX( {"body","discipline","area","topic","point"},MATCH(E2973,{"知识体","知识域","知识区","知识主题","知识点"},0))</f>
        <v>point</v>
      </c>
      <c r="H2973" s="21" t="str">
        <f>INDEX( {"super","just","sub","infras"},MATCH(F2973,{"超","恰","亚","次"},0))</f>
        <v>just</v>
      </c>
      <c r="I2973" s="21">
        <f>MATCH(E2973,{"知识体","知识域","知识区","知识主题","知识点"},0)-1</f>
        <v>4</v>
      </c>
      <c r="J2973" s="21">
        <f>MATCH(F2973,{"超","恰","亚","次"},0)-1</f>
        <v>1</v>
      </c>
      <c r="K2973" s="21" t="str">
        <f t="shared" si="381"/>
        <v>历史</v>
      </c>
      <c r="L2973" s="26" t="s">
        <v>3668</v>
      </c>
      <c r="M2973" s="23"/>
      <c r="N2973" s="23"/>
      <c r="O2973" s="24" t="str">
        <f t="shared" si="375"/>
        <v xml:space="preserve">
  - 
    name:  凡尔赛体系的实质
    title:  凡尔赛体系的实质
    description: 
    koLyro: point
    koLyri:  just
    son: </v>
      </c>
      <c r="P2973" s="27" t="str">
        <f t="shared" si="382"/>
        <v xml:space="preserve">
            - 
              name:  凡尔赛体系的实质
              title:  凡尔赛体系的实质
              description: 
              koLyro: point
              koLyri:  just
              son: </v>
      </c>
    </row>
    <row r="2974" spans="1:16" ht="15" customHeight="1">
      <c r="A2974" s="20">
        <f t="shared" si="376"/>
        <v>5</v>
      </c>
      <c r="B2974" s="21" t="str">
        <f t="shared" si="377"/>
        <v>知识点</v>
      </c>
      <c r="C2974" s="21" t="str">
        <f t="shared" si="378"/>
        <v>国际联盟</v>
      </c>
      <c r="D2974" s="21" t="str">
        <f>IFERROR(IF(I2974=1,INDEX( {"chinese","english","math","physics","chemistry","biology","politics","history","geography"},MATCH(C2974,{"语文","英语","数学","物理","化学","生物","政治","历史","地理"},0)),IF(I2974=2,INDEX(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2974,{"单项选择","阅读理解","信息匹配","完形填空","短文填空","单句填空","短文改错","单句改错","句型转换","翻译短语","翻译句子","词汇/短语及固搭","完成句子","听力"},0)),"")), "")</f>
        <v/>
      </c>
      <c r="E2974" s="21" t="str">
        <f t="shared" si="379"/>
        <v>知识点</v>
      </c>
      <c r="F2974" s="21" t="str">
        <f t="shared" si="380"/>
        <v>恰</v>
      </c>
      <c r="G2974" s="21" t="str">
        <f>INDEX( {"body","discipline","area","topic","point"},MATCH(E2974,{"知识体","知识域","知识区","知识主题","知识点"},0))</f>
        <v>point</v>
      </c>
      <c r="H2974" s="21" t="str">
        <f>INDEX( {"super","just","sub","infras"},MATCH(F2974,{"超","恰","亚","次"},0))</f>
        <v>just</v>
      </c>
      <c r="I2974" s="21">
        <f>MATCH(E2974,{"知识体","知识域","知识区","知识主题","知识点"},0)-1</f>
        <v>4</v>
      </c>
      <c r="J2974" s="21">
        <f>MATCH(F2974,{"超","恰","亚","次"},0)-1</f>
        <v>1</v>
      </c>
      <c r="K2974" s="21" t="str">
        <f t="shared" si="381"/>
        <v>历史</v>
      </c>
      <c r="L2974" s="26" t="s">
        <v>3669</v>
      </c>
      <c r="M2974" s="23"/>
      <c r="N2974" s="23"/>
      <c r="O2974" s="24" t="str">
        <f t="shared" si="375"/>
        <v xml:space="preserve">
  - 
    name:  国际联盟
    title:  国际联盟
    description: 
    koLyro: point
    koLyri:  just
    son: </v>
      </c>
      <c r="P2974" s="27" t="str">
        <f t="shared" si="382"/>
        <v xml:space="preserve">
            - 
              name:  国际联盟
              title:  国际联盟
              description: 
              koLyro: point
              koLyri:  just
              son: </v>
      </c>
    </row>
    <row r="2975" spans="1:16" ht="15" customHeight="1">
      <c r="A2975" s="20">
        <f t="shared" si="376"/>
        <v>4</v>
      </c>
      <c r="B2975" s="21" t="str">
        <f t="shared" si="377"/>
        <v>知识主题</v>
      </c>
      <c r="C2975" s="21" t="str">
        <f t="shared" si="378"/>
        <v>3 华盛顿会议</v>
      </c>
      <c r="D2975" s="21" t="str">
        <f>IFERROR(IF(I2975=1,INDEX( {"chinese","english","math","physics","chemistry","biology","politics","history","geography"},MATCH(C2975,{"语文","英语","数学","物理","化学","生物","政治","历史","地理"},0)),IF(I2975=2,INDEX(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2975,{"单项选择","阅读理解","信息匹配","完形填空","短文填空","单句填空","短文改错","单句改错","句型转换","翻译短语","翻译句子","词汇/短语及固搭","完成句子","听力"},0)),"")), "")</f>
        <v/>
      </c>
      <c r="E2975" s="21" t="str">
        <f t="shared" si="379"/>
        <v>知识主题</v>
      </c>
      <c r="F2975" s="21" t="str">
        <f t="shared" si="380"/>
        <v>恰</v>
      </c>
      <c r="G2975" s="21" t="str">
        <f>INDEX( {"body","discipline","area","topic","point"},MATCH(E2975,{"知识体","知识域","知识区","知识主题","知识点"},0))</f>
        <v>topic</v>
      </c>
      <c r="H2975" s="21" t="str">
        <f>INDEX( {"super","just","sub","infras"},MATCH(F2975,{"超","恰","亚","次"},0))</f>
        <v>just</v>
      </c>
      <c r="I2975" s="21">
        <f>MATCH(E2975,{"知识体","知识域","知识区","知识主题","知识点"},0)-1</f>
        <v>3</v>
      </c>
      <c r="J2975" s="21">
        <f>MATCH(F2975,{"超","恰","亚","次"},0)-1</f>
        <v>1</v>
      </c>
      <c r="K2975" s="21" t="str">
        <f t="shared" si="381"/>
        <v>历史</v>
      </c>
      <c r="L2975" s="26" t="s">
        <v>3670</v>
      </c>
      <c r="M2975" s="23"/>
      <c r="N2975" s="23"/>
      <c r="O2975" s="24" t="str">
        <f t="shared" si="375"/>
        <v xml:space="preserve">
  - 
    name:  3 华盛顿会议
    title:  3 华盛顿会议
    description: 
    koLyro: topic
    koLyri:  just
    son: </v>
      </c>
      <c r="P2975" s="27" t="str">
        <f t="shared" si="382"/>
        <v xml:space="preserve">
          - 
            name:  3 华盛顿会议
            title:  3 华盛顿会议
            description: 
            koLyro: topic
            koLyri:  just
            son: </v>
      </c>
    </row>
    <row r="2976" spans="1:16" ht="15" customHeight="1">
      <c r="A2976" s="20">
        <f t="shared" si="376"/>
        <v>5</v>
      </c>
      <c r="B2976" s="21" t="str">
        <f t="shared" si="377"/>
        <v>知识点</v>
      </c>
      <c r="C2976" s="21" t="str">
        <f t="shared" si="378"/>
        <v>华盛顿会议</v>
      </c>
      <c r="D2976" s="21" t="str">
        <f>IFERROR(IF(I2976=1,INDEX( {"chinese","english","math","physics","chemistry","biology","politics","history","geography"},MATCH(C2976,{"语文","英语","数学","物理","化学","生物","政治","历史","地理"},0)),IF(I2976=2,INDEX(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2976,{"单项选择","阅读理解","信息匹配","完形填空","短文填空","单句填空","短文改错","单句改错","句型转换","翻译短语","翻译句子","词汇/短语及固搭","完成句子","听力"},0)),"")), "")</f>
        <v/>
      </c>
      <c r="E2976" s="21" t="str">
        <f t="shared" si="379"/>
        <v>知识点</v>
      </c>
      <c r="F2976" s="21" t="str">
        <f t="shared" si="380"/>
        <v>恰</v>
      </c>
      <c r="G2976" s="21" t="str">
        <f>INDEX( {"body","discipline","area","topic","point"},MATCH(E2976,{"知识体","知识域","知识区","知识主题","知识点"},0))</f>
        <v>point</v>
      </c>
      <c r="H2976" s="21" t="str">
        <f>INDEX( {"super","just","sub","infras"},MATCH(F2976,{"超","恰","亚","次"},0))</f>
        <v>just</v>
      </c>
      <c r="I2976" s="21">
        <f>MATCH(E2976,{"知识体","知识域","知识区","知识主题","知识点"},0)-1</f>
        <v>4</v>
      </c>
      <c r="J2976" s="21">
        <f>MATCH(F2976,{"超","恰","亚","次"},0)-1</f>
        <v>1</v>
      </c>
      <c r="K2976" s="21" t="str">
        <f t="shared" si="381"/>
        <v>历史</v>
      </c>
      <c r="L2976" s="26" t="s">
        <v>3671</v>
      </c>
      <c r="M2976" s="23"/>
      <c r="N2976" s="23"/>
      <c r="O2976" s="24" t="str">
        <f t="shared" ref="O2976:O3039" si="383">SUBSTITUTE(SUBSTITUTE(SUBSTITUTE(SUBSTITUTE($O$1,"NAME",IF(D2976="",C2976,D2976)),"TITLE",C2976),"KO_LYRO",G2976),"KO_LYRI",H2976)</f>
        <v xml:space="preserve">
  - 
    name:  华盛顿会议
    title:  华盛顿会议
    description: 
    koLyro: point
    koLyri:  just
    son: </v>
      </c>
      <c r="P2976" s="27" t="str">
        <f t="shared" si="382"/>
        <v xml:space="preserve">
            - 
              name:  华盛顿会议
              title:  华盛顿会议
              description: 
              koLyro: point
              koLyri:  just
              son: </v>
      </c>
    </row>
    <row r="2977" spans="1:16" ht="15" customHeight="1">
      <c r="A2977" s="20">
        <f t="shared" si="376"/>
        <v>4</v>
      </c>
      <c r="B2977" s="21" t="str">
        <f t="shared" si="377"/>
        <v>知识主题</v>
      </c>
      <c r="C2977" s="21" t="str">
        <f t="shared" si="378"/>
        <v>3 华盛顿会议</v>
      </c>
      <c r="D2977" s="21" t="str">
        <f>IFERROR(IF(I2977=1,INDEX( {"chinese","english","math","physics","chemistry","biology","politics","history","geography"},MATCH(C2977,{"语文","英语","数学","物理","化学","生物","政治","历史","地理"},0)),IF(I2977=2,INDEX(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2977,{"单项选择","阅读理解","信息匹配","完形填空","短文填空","单句填空","短文改错","单句改错","句型转换","翻译短语","翻译句子","词汇/短语及固搭","完成句子","听力"},0)),"")), "")</f>
        <v/>
      </c>
      <c r="E2977" s="21" t="str">
        <f t="shared" si="379"/>
        <v>知识主题</v>
      </c>
      <c r="F2977" s="21" t="str">
        <f t="shared" si="380"/>
        <v>恰</v>
      </c>
      <c r="G2977" s="21" t="str">
        <f>INDEX( {"body","discipline","area","topic","point"},MATCH(E2977,{"知识体","知识域","知识区","知识主题","知识点"},0))</f>
        <v>topic</v>
      </c>
      <c r="H2977" s="21" t="str">
        <f>INDEX( {"super","just","sub","infras"},MATCH(F2977,{"超","恰","亚","次"},0))</f>
        <v>just</v>
      </c>
      <c r="I2977" s="21">
        <f>MATCH(E2977,{"知识体","知识域","知识区","知识主题","知识点"},0)-1</f>
        <v>3</v>
      </c>
      <c r="J2977" s="21">
        <f>MATCH(F2977,{"超","恰","亚","次"},0)-1</f>
        <v>1</v>
      </c>
      <c r="K2977" s="21" t="str">
        <f t="shared" si="381"/>
        <v>历史</v>
      </c>
      <c r="L2977" s="26" t="s">
        <v>3670</v>
      </c>
      <c r="M2977" s="23"/>
      <c r="N2977" s="23"/>
      <c r="O2977" s="24" t="str">
        <f t="shared" si="383"/>
        <v xml:space="preserve">
  - 
    name:  3 华盛顿会议
    title:  3 华盛顿会议
    description: 
    koLyro: topic
    koLyri:  just
    son: </v>
      </c>
      <c r="P2977" s="27" t="str">
        <f t="shared" si="382"/>
        <v xml:space="preserve">
          - 
            name:  3 华盛顿会议
            title:  3 华盛顿会议
            description: 
            koLyro: topic
            koLyri:  just
            son: </v>
      </c>
    </row>
    <row r="2978" spans="1:16" ht="15" customHeight="1">
      <c r="A2978" s="20">
        <f t="shared" si="376"/>
        <v>5</v>
      </c>
      <c r="B2978" s="21" t="str">
        <f t="shared" si="377"/>
        <v>知识点</v>
      </c>
      <c r="C2978" s="21" t="str">
        <f t="shared" si="378"/>
        <v>华盛顿体系</v>
      </c>
      <c r="D2978" s="21" t="str">
        <f>IFERROR(IF(I2978=1,INDEX( {"chinese","english","math","physics","chemistry","biology","politics","history","geography"},MATCH(C2978,{"语文","英语","数学","物理","化学","生物","政治","历史","地理"},0)),IF(I2978=2,INDEX(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2978,{"单项选择","阅读理解","信息匹配","完形填空","短文填空","单句填空","短文改错","单句改错","句型转换","翻译短语","翻译句子","词汇/短语及固搭","完成句子","听力"},0)),"")), "")</f>
        <v/>
      </c>
      <c r="E2978" s="21" t="str">
        <f t="shared" si="379"/>
        <v>知识点</v>
      </c>
      <c r="F2978" s="21" t="str">
        <f t="shared" si="380"/>
        <v>恰</v>
      </c>
      <c r="G2978" s="21" t="str">
        <f>INDEX( {"body","discipline","area","topic","point"},MATCH(E2978,{"知识体","知识域","知识区","知识主题","知识点"},0))</f>
        <v>point</v>
      </c>
      <c r="H2978" s="21" t="str">
        <f>INDEX( {"super","just","sub","infras"},MATCH(F2978,{"超","恰","亚","次"},0))</f>
        <v>just</v>
      </c>
      <c r="I2978" s="21">
        <f>MATCH(E2978,{"知识体","知识域","知识区","知识主题","知识点"},0)-1</f>
        <v>4</v>
      </c>
      <c r="J2978" s="21">
        <f>MATCH(F2978,{"超","恰","亚","次"},0)-1</f>
        <v>1</v>
      </c>
      <c r="K2978" s="21" t="str">
        <f t="shared" si="381"/>
        <v>历史</v>
      </c>
      <c r="L2978" s="26" t="s">
        <v>3672</v>
      </c>
      <c r="M2978" s="23"/>
      <c r="N2978" s="23"/>
      <c r="O2978" s="24" t="str">
        <f t="shared" si="383"/>
        <v xml:space="preserve">
  - 
    name:  华盛顿体系
    title:  华盛顿体系
    description: 
    koLyro: point
    koLyri:  just
    son: </v>
      </c>
      <c r="P2978" s="27" t="str">
        <f t="shared" si="382"/>
        <v xml:space="preserve">
            - 
              name:  华盛顿体系
              title:  华盛顿体系
              description: 
              koLyro: point
              koLyri:  just
              son: </v>
      </c>
    </row>
    <row r="2979" spans="1:16" ht="15" customHeight="1">
      <c r="A2979" s="20">
        <f t="shared" si="376"/>
        <v>4</v>
      </c>
      <c r="B2979" s="21" t="str">
        <f t="shared" si="377"/>
        <v>知识主题</v>
      </c>
      <c r="C2979" s="21" t="str">
        <f t="shared" si="378"/>
        <v>4 维护和平的尝试</v>
      </c>
      <c r="D2979" s="21" t="str">
        <f>IFERROR(IF(I2979=1,INDEX( {"chinese","english","math","physics","chemistry","biology","politics","history","geography"},MATCH(C2979,{"语文","英语","数学","物理","化学","生物","政治","历史","地理"},0)),IF(I2979=2,INDEX(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2979,{"单项选择","阅读理解","信息匹配","完形填空","短文填空","单句填空","短文改错","单句改错","句型转换","翻译短语","翻译句子","词汇/短语及固搭","完成句子","听力"},0)),"")), "")</f>
        <v/>
      </c>
      <c r="E2979" s="21" t="str">
        <f t="shared" si="379"/>
        <v>知识主题</v>
      </c>
      <c r="F2979" s="21" t="str">
        <f t="shared" si="380"/>
        <v>恰</v>
      </c>
      <c r="G2979" s="21" t="str">
        <f>INDEX( {"body","discipline","area","topic","point"},MATCH(E2979,{"知识体","知识域","知识区","知识主题","知识点"},0))</f>
        <v>topic</v>
      </c>
      <c r="H2979" s="21" t="str">
        <f>INDEX( {"super","just","sub","infras"},MATCH(F2979,{"超","恰","亚","次"},0))</f>
        <v>just</v>
      </c>
      <c r="I2979" s="21">
        <f>MATCH(E2979,{"知识体","知识域","知识区","知识主题","知识点"},0)-1</f>
        <v>3</v>
      </c>
      <c r="J2979" s="21">
        <f>MATCH(F2979,{"超","恰","亚","次"},0)-1</f>
        <v>1</v>
      </c>
      <c r="K2979" s="21" t="str">
        <f t="shared" si="381"/>
        <v>历史</v>
      </c>
      <c r="L2979" s="26" t="s">
        <v>3673</v>
      </c>
      <c r="M2979" s="23"/>
      <c r="N2979" s="23"/>
      <c r="O2979" s="24" t="str">
        <f t="shared" si="383"/>
        <v xml:space="preserve">
  - 
    name:  4 维护和平的尝试
    title:  4 维护和平的尝试
    description: 
    koLyro: topic
    koLyri:  just
    son: </v>
      </c>
      <c r="P2979" s="27" t="str">
        <f t="shared" si="382"/>
        <v xml:space="preserve">
          - 
            name:  4 维护和平的尝试
            title:  4 维护和平的尝试
            description: 
            koLyro: topic
            koLyri:  just
            son: </v>
      </c>
    </row>
    <row r="2980" spans="1:16" ht="15" customHeight="1">
      <c r="A2980" s="20">
        <f t="shared" si="376"/>
        <v>5</v>
      </c>
      <c r="B2980" s="21" t="str">
        <f t="shared" si="377"/>
        <v>知识点</v>
      </c>
      <c r="C2980" s="21" t="str">
        <f t="shared" si="378"/>
        <v>《和平法令》</v>
      </c>
      <c r="D2980" s="21" t="str">
        <f>IFERROR(IF(I2980=1,INDEX( {"chinese","english","math","physics","chemistry","biology","politics","history","geography"},MATCH(C2980,{"语文","英语","数学","物理","化学","生物","政治","历史","地理"},0)),IF(I2980=2,INDEX(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2980,{"单项选择","阅读理解","信息匹配","完形填空","短文填空","单句填空","短文改错","单句改错","句型转换","翻译短语","翻译句子","词汇/短语及固搭","完成句子","听力"},0)),"")), "")</f>
        <v/>
      </c>
      <c r="E2980" s="21" t="str">
        <f t="shared" si="379"/>
        <v>知识点</v>
      </c>
      <c r="F2980" s="21" t="str">
        <f t="shared" si="380"/>
        <v>恰</v>
      </c>
      <c r="G2980" s="21" t="str">
        <f>INDEX( {"body","discipline","area","topic","point"},MATCH(E2980,{"知识体","知识域","知识区","知识主题","知识点"},0))</f>
        <v>point</v>
      </c>
      <c r="H2980" s="21" t="str">
        <f>INDEX( {"super","just","sub","infras"},MATCH(F2980,{"超","恰","亚","次"},0))</f>
        <v>just</v>
      </c>
      <c r="I2980" s="21">
        <f>MATCH(E2980,{"知识体","知识域","知识区","知识主题","知识点"},0)-1</f>
        <v>4</v>
      </c>
      <c r="J2980" s="21">
        <f>MATCH(F2980,{"超","恰","亚","次"},0)-1</f>
        <v>1</v>
      </c>
      <c r="K2980" s="21" t="str">
        <f t="shared" si="381"/>
        <v>历史</v>
      </c>
      <c r="L2980" s="26" t="s">
        <v>3674</v>
      </c>
      <c r="M2980" s="23"/>
      <c r="N2980" s="23"/>
      <c r="O2980" s="24" t="str">
        <f t="shared" si="383"/>
        <v xml:space="preserve">
  - 
    name:  《和平法令》
    title:  《和平法令》
    description: 
    koLyro: point
    koLyri:  just
    son: </v>
      </c>
      <c r="P2980" s="27" t="str">
        <f t="shared" si="382"/>
        <v xml:space="preserve">
            - 
              name:  《和平法令》
              title:  《和平法令》
              description: 
              koLyro: point
              koLyri:  just
              son: </v>
      </c>
    </row>
    <row r="2981" spans="1:16" ht="15" customHeight="1">
      <c r="A2981" s="20">
        <f t="shared" si="376"/>
        <v>5</v>
      </c>
      <c r="B2981" s="21" t="str">
        <f t="shared" si="377"/>
        <v>知识点</v>
      </c>
      <c r="C2981" s="21" t="str">
        <f t="shared" si="378"/>
        <v>《拉巴洛条约》</v>
      </c>
      <c r="D2981" s="21" t="str">
        <f>IFERROR(IF(I2981=1,INDEX( {"chinese","english","math","physics","chemistry","biology","politics","history","geography"},MATCH(C2981,{"语文","英语","数学","物理","化学","生物","政治","历史","地理"},0)),IF(I2981=2,INDEX(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2981,{"单项选择","阅读理解","信息匹配","完形填空","短文填空","单句填空","短文改错","单句改错","句型转换","翻译短语","翻译句子","词汇/短语及固搭","完成句子","听力"},0)),"")), "")</f>
        <v/>
      </c>
      <c r="E2981" s="21" t="str">
        <f t="shared" si="379"/>
        <v>知识点</v>
      </c>
      <c r="F2981" s="21" t="str">
        <f t="shared" si="380"/>
        <v>恰</v>
      </c>
      <c r="G2981" s="21" t="str">
        <f>INDEX( {"body","discipline","area","topic","point"},MATCH(E2981,{"知识体","知识域","知识区","知识主题","知识点"},0))</f>
        <v>point</v>
      </c>
      <c r="H2981" s="21" t="str">
        <f>INDEX( {"super","just","sub","infras"},MATCH(F2981,{"超","恰","亚","次"},0))</f>
        <v>just</v>
      </c>
      <c r="I2981" s="21">
        <f>MATCH(E2981,{"知识体","知识域","知识区","知识主题","知识点"},0)-1</f>
        <v>4</v>
      </c>
      <c r="J2981" s="21">
        <f>MATCH(F2981,{"超","恰","亚","次"},0)-1</f>
        <v>1</v>
      </c>
      <c r="K2981" s="21" t="str">
        <f t="shared" si="381"/>
        <v>历史</v>
      </c>
      <c r="L2981" s="26" t="s">
        <v>3675</v>
      </c>
      <c r="M2981" s="23"/>
      <c r="N2981" s="23"/>
      <c r="O2981" s="24" t="str">
        <f t="shared" si="383"/>
        <v xml:space="preserve">
  - 
    name:  《拉巴洛条约》
    title:  《拉巴洛条约》
    description: 
    koLyro: point
    koLyri:  just
    son: </v>
      </c>
      <c r="P2981" s="27" t="str">
        <f t="shared" si="382"/>
        <v xml:space="preserve">
            - 
              name:  《拉巴洛条约》
              title:  《拉巴洛条约》
              description: 
              koLyro: point
              koLyri:  just
              son: </v>
      </c>
    </row>
    <row r="2982" spans="1:16" ht="15" customHeight="1">
      <c r="A2982" s="20">
        <f t="shared" si="376"/>
        <v>5</v>
      </c>
      <c r="B2982" s="21" t="str">
        <f t="shared" si="377"/>
        <v>知识点</v>
      </c>
      <c r="C2982" s="21" t="str">
        <f t="shared" si="378"/>
        <v>《洛迦诺公约》</v>
      </c>
      <c r="D2982" s="21" t="str">
        <f>IFERROR(IF(I2982=1,INDEX( {"chinese","english","math","physics","chemistry","biology","politics","history","geography"},MATCH(C2982,{"语文","英语","数学","物理","化学","生物","政治","历史","地理"},0)),IF(I2982=2,INDEX(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2982,{"单项选择","阅读理解","信息匹配","完形填空","短文填空","单句填空","短文改错","单句改错","句型转换","翻译短语","翻译句子","词汇/短语及固搭","完成句子","听力"},0)),"")), "")</f>
        <v/>
      </c>
      <c r="E2982" s="21" t="str">
        <f t="shared" si="379"/>
        <v>知识点</v>
      </c>
      <c r="F2982" s="21" t="str">
        <f t="shared" si="380"/>
        <v>恰</v>
      </c>
      <c r="G2982" s="21" t="str">
        <f>INDEX( {"body","discipline","area","topic","point"},MATCH(E2982,{"知识体","知识域","知识区","知识主题","知识点"},0))</f>
        <v>point</v>
      </c>
      <c r="H2982" s="21" t="str">
        <f>INDEX( {"super","just","sub","infras"},MATCH(F2982,{"超","恰","亚","次"},0))</f>
        <v>just</v>
      </c>
      <c r="I2982" s="21">
        <f>MATCH(E2982,{"知识体","知识域","知识区","知识主题","知识点"},0)-1</f>
        <v>4</v>
      </c>
      <c r="J2982" s="21">
        <f>MATCH(F2982,{"超","恰","亚","次"},0)-1</f>
        <v>1</v>
      </c>
      <c r="K2982" s="21" t="str">
        <f t="shared" si="381"/>
        <v>历史</v>
      </c>
      <c r="L2982" s="26" t="s">
        <v>3676</v>
      </c>
      <c r="M2982" s="23"/>
      <c r="N2982" s="23"/>
      <c r="O2982" s="24" t="str">
        <f t="shared" si="383"/>
        <v xml:space="preserve">
  - 
    name:  《洛迦诺公约》
    title:  《洛迦诺公约》
    description: 
    koLyro: point
    koLyri:  just
    son: </v>
      </c>
      <c r="P2982" s="27" t="str">
        <f t="shared" si="382"/>
        <v xml:space="preserve">
            - 
              name:  《洛迦诺公约》
              title:  《洛迦诺公约》
              description: 
              koLyro: point
              koLyri:  just
              son: </v>
      </c>
    </row>
    <row r="2983" spans="1:16" ht="15" customHeight="1">
      <c r="A2983" s="20">
        <f t="shared" si="376"/>
        <v>5</v>
      </c>
      <c r="B2983" s="21" t="str">
        <f t="shared" si="377"/>
        <v>知识点</v>
      </c>
      <c r="C2983" s="21" t="str">
        <f t="shared" si="378"/>
        <v>《非战公约》</v>
      </c>
      <c r="D2983" s="21" t="str">
        <f>IFERROR(IF(I2983=1,INDEX( {"chinese","english","math","physics","chemistry","biology","politics","history","geography"},MATCH(C2983,{"语文","英语","数学","物理","化学","生物","政治","历史","地理"},0)),IF(I2983=2,INDEX(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2983,{"单项选择","阅读理解","信息匹配","完形填空","短文填空","单句填空","短文改错","单句改错","句型转换","翻译短语","翻译句子","词汇/短语及固搭","完成句子","听力"},0)),"")), "")</f>
        <v/>
      </c>
      <c r="E2983" s="21" t="str">
        <f t="shared" si="379"/>
        <v>知识点</v>
      </c>
      <c r="F2983" s="21" t="str">
        <f t="shared" si="380"/>
        <v>恰</v>
      </c>
      <c r="G2983" s="21" t="str">
        <f>INDEX( {"body","discipline","area","topic","point"},MATCH(E2983,{"知识体","知识域","知识区","知识主题","知识点"},0))</f>
        <v>point</v>
      </c>
      <c r="H2983" s="21" t="str">
        <f>INDEX( {"super","just","sub","infras"},MATCH(F2983,{"超","恰","亚","次"},0))</f>
        <v>just</v>
      </c>
      <c r="I2983" s="21">
        <f>MATCH(E2983,{"知识体","知识域","知识区","知识主题","知识点"},0)-1</f>
        <v>4</v>
      </c>
      <c r="J2983" s="21">
        <f>MATCH(F2983,{"超","恰","亚","次"},0)-1</f>
        <v>1</v>
      </c>
      <c r="K2983" s="21" t="str">
        <f t="shared" si="381"/>
        <v>历史</v>
      </c>
      <c r="L2983" s="26" t="s">
        <v>3677</v>
      </c>
      <c r="M2983" s="23"/>
      <c r="N2983" s="23"/>
      <c r="O2983" s="24" t="str">
        <f t="shared" si="383"/>
        <v xml:space="preserve">
  - 
    name:  《非战公约》
    title:  《非战公约》
    description: 
    koLyro: point
    koLyri:  just
    son: </v>
      </c>
      <c r="P2983" s="27" t="str">
        <f t="shared" si="382"/>
        <v xml:space="preserve">
            - 
              name:  《非战公约》
              title:  《非战公约》
              description: 
              koLyro: point
              koLyri:  just
              son: </v>
      </c>
    </row>
    <row r="2984" spans="1:16" ht="15" customHeight="1">
      <c r="A2984" s="20">
        <f t="shared" si="376"/>
        <v>3</v>
      </c>
      <c r="B2984" s="21" t="str">
        <f t="shared" si="377"/>
        <v>知识超主题</v>
      </c>
      <c r="C2984" s="21" t="str">
        <f t="shared" si="378"/>
        <v>选修3 三　第二次世界大战</v>
      </c>
      <c r="D2984" s="21" t="str">
        <f>IFERROR(IF(I2984=1,INDEX( {"chinese","english","math","physics","chemistry","biology","politics","history","geography"},MATCH(C2984,{"语文","英语","数学","物理","化学","生物","政治","历史","地理"},0)),IF(I2984=2,INDEX(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2984,{"单项选择","阅读理解","信息匹配","完形填空","短文填空","单句填空","短文改错","单句改错","句型转换","翻译短语","翻译句子","词汇/短语及固搭","完成句子","听力"},0)),"")), "")</f>
        <v/>
      </c>
      <c r="E2984" s="21" t="str">
        <f t="shared" si="379"/>
        <v>知识主题</v>
      </c>
      <c r="F2984" s="21" t="str">
        <f t="shared" si="380"/>
        <v>超</v>
      </c>
      <c r="G2984" s="21" t="str">
        <f>INDEX( {"body","discipline","area","topic","point"},MATCH(E2984,{"知识体","知识域","知识区","知识主题","知识点"},0))</f>
        <v>topic</v>
      </c>
      <c r="H2984" s="21" t="str">
        <f>INDEX( {"super","just","sub","infras"},MATCH(F2984,{"超","恰","亚","次"},0))</f>
        <v>super</v>
      </c>
      <c r="I2984" s="21">
        <f>MATCH(E2984,{"知识体","知识域","知识区","知识主题","知识点"},0)-1</f>
        <v>3</v>
      </c>
      <c r="J2984" s="21">
        <f>MATCH(F2984,{"超","恰","亚","次"},0)-1</f>
        <v>0</v>
      </c>
      <c r="K2984" s="21" t="str">
        <f t="shared" si="381"/>
        <v>历史</v>
      </c>
      <c r="L2984" s="26" t="s">
        <v>5410</v>
      </c>
      <c r="M2984" s="23"/>
      <c r="N2984" s="23"/>
      <c r="O2984" s="24" t="str">
        <f t="shared" si="383"/>
        <v xml:space="preserve">
  - 
    name:  选修3 三　第二次世界大战
    title:  选修3 三　第二次世界大战
    description: 
    koLyro: topic
    koLyri:  super
    son: </v>
      </c>
      <c r="P2984" s="27" t="str">
        <f t="shared" si="382"/>
        <v xml:space="preserve">
        - 
          name:  选修3 三　第二次世界大战
          title:  选修3 三　第二次世界大战
          description: 
          koLyro: topic
          koLyri:  super
          son: </v>
      </c>
    </row>
    <row r="2985" spans="1:16" ht="15" customHeight="1">
      <c r="A2985" s="20">
        <f t="shared" si="376"/>
        <v>4</v>
      </c>
      <c r="B2985" s="21" t="str">
        <f t="shared" si="377"/>
        <v>知识主题</v>
      </c>
      <c r="C2985" s="21" t="str">
        <f t="shared" si="378"/>
        <v>1 1929～1933年资本主义经济危机</v>
      </c>
      <c r="D2985" s="21" t="str">
        <f>IFERROR(IF(I2985=1,INDEX( {"chinese","english","math","physics","chemistry","biology","politics","history","geography"},MATCH(C2985,{"语文","英语","数学","物理","化学","生物","政治","历史","地理"},0)),IF(I2985=2,INDEX(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2985,{"单项选择","阅读理解","信息匹配","完形填空","短文填空","单句填空","短文改错","单句改错","句型转换","翻译短语","翻译句子","词汇/短语及固搭","完成句子","听力"},0)),"")), "")</f>
        <v/>
      </c>
      <c r="E2985" s="21" t="str">
        <f t="shared" si="379"/>
        <v>知识主题</v>
      </c>
      <c r="F2985" s="21" t="str">
        <f t="shared" si="380"/>
        <v>恰</v>
      </c>
      <c r="G2985" s="21" t="str">
        <f>INDEX( {"body","discipline","area","topic","point"},MATCH(E2985,{"知识体","知识域","知识区","知识主题","知识点"},0))</f>
        <v>topic</v>
      </c>
      <c r="H2985" s="21" t="str">
        <f>INDEX( {"super","just","sub","infras"},MATCH(F2985,{"超","恰","亚","次"},0))</f>
        <v>just</v>
      </c>
      <c r="I2985" s="21">
        <f>MATCH(E2985,{"知识体","知识域","知识区","知识主题","知识点"},0)-1</f>
        <v>3</v>
      </c>
      <c r="J2985" s="21">
        <f>MATCH(F2985,{"超","恰","亚","次"},0)-1</f>
        <v>1</v>
      </c>
      <c r="K2985" s="21" t="str">
        <f t="shared" si="381"/>
        <v>历史</v>
      </c>
      <c r="L2985" s="26" t="s">
        <v>3678</v>
      </c>
      <c r="M2985" s="23"/>
      <c r="N2985" s="23"/>
      <c r="O2985" s="24" t="str">
        <f t="shared" si="383"/>
        <v xml:space="preserve">
  - 
    name:  1 1929～1933年资本主义经济危机
    title:  1 1929～1933年资本主义经济危机
    description: 
    koLyro: topic
    koLyri:  just
    son: </v>
      </c>
      <c r="P2985" s="27" t="str">
        <f t="shared" si="382"/>
        <v xml:space="preserve">
          - 
            name:  1 1929～1933年资本主义经济危机
            title:  1 1929～1933年资本主义经济危机
            description: 
            koLyro: topic
            koLyri:  just
            son: </v>
      </c>
    </row>
    <row r="2986" spans="1:16" ht="15" customHeight="1">
      <c r="A2986" s="20">
        <f t="shared" si="376"/>
        <v>5</v>
      </c>
      <c r="B2986" s="21" t="str">
        <f t="shared" si="377"/>
        <v>知识点</v>
      </c>
      <c r="C2986" s="21" t="str">
        <f t="shared" si="378"/>
        <v>经济大危机</v>
      </c>
      <c r="D2986" s="21" t="str">
        <f>IFERROR(IF(I2986=1,INDEX( {"chinese","english","math","physics","chemistry","biology","politics","history","geography"},MATCH(C2986,{"语文","英语","数学","物理","化学","生物","政治","历史","地理"},0)),IF(I2986=2,INDEX(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2986,{"单项选择","阅读理解","信息匹配","完形填空","短文填空","单句填空","短文改错","单句改错","句型转换","翻译短语","翻译句子","词汇/短语及固搭","完成句子","听力"},0)),"")), "")</f>
        <v/>
      </c>
      <c r="E2986" s="21" t="str">
        <f t="shared" si="379"/>
        <v>知识点</v>
      </c>
      <c r="F2986" s="21" t="str">
        <f t="shared" si="380"/>
        <v>恰</v>
      </c>
      <c r="G2986" s="21" t="str">
        <f>INDEX( {"body","discipline","area","topic","point"},MATCH(E2986,{"知识体","知识域","知识区","知识主题","知识点"},0))</f>
        <v>point</v>
      </c>
      <c r="H2986" s="21" t="str">
        <f>INDEX( {"super","just","sub","infras"},MATCH(F2986,{"超","恰","亚","次"},0))</f>
        <v>just</v>
      </c>
      <c r="I2986" s="21">
        <f>MATCH(E2986,{"知识体","知识域","知识区","知识主题","知识点"},0)-1</f>
        <v>4</v>
      </c>
      <c r="J2986" s="21">
        <f>MATCH(F2986,{"超","恰","亚","次"},0)-1</f>
        <v>1</v>
      </c>
      <c r="K2986" s="21" t="str">
        <f t="shared" si="381"/>
        <v>历史</v>
      </c>
      <c r="L2986" s="26" t="s">
        <v>3679</v>
      </c>
      <c r="M2986" s="23"/>
      <c r="N2986" s="23"/>
      <c r="O2986" s="24" t="str">
        <f t="shared" si="383"/>
        <v xml:space="preserve">
  - 
    name:  经济大危机
    title:  经济大危机
    description: 
    koLyro: point
    koLyri:  just
    son: </v>
      </c>
      <c r="P2986" s="27" t="str">
        <f t="shared" si="382"/>
        <v xml:space="preserve">
            - 
              name:  经济大危机
              title:  经济大危机
              description: 
              koLyro: point
              koLyri:  just
              son: </v>
      </c>
    </row>
    <row r="2987" spans="1:16" ht="15" customHeight="1">
      <c r="A2987" s="20">
        <f t="shared" si="376"/>
        <v>4</v>
      </c>
      <c r="B2987" s="21" t="str">
        <f t="shared" si="377"/>
        <v>知识主题</v>
      </c>
      <c r="C2987" s="21" t="str">
        <f t="shared" si="378"/>
        <v>2 局部的反法西斯斗争</v>
      </c>
      <c r="D2987" s="21" t="str">
        <f>IFERROR(IF(I2987=1,INDEX( {"chinese","english","math","physics","chemistry","biology","politics","history","geography"},MATCH(C2987,{"语文","英语","数学","物理","化学","生物","政治","历史","地理"},0)),IF(I2987=2,INDEX(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2987,{"单项选择","阅读理解","信息匹配","完形填空","短文填空","单句填空","短文改错","单句改错","句型转换","翻译短语","翻译句子","词汇/短语及固搭","完成句子","听力"},0)),"")), "")</f>
        <v/>
      </c>
      <c r="E2987" s="21" t="str">
        <f t="shared" si="379"/>
        <v>知识主题</v>
      </c>
      <c r="F2987" s="21" t="str">
        <f t="shared" si="380"/>
        <v>恰</v>
      </c>
      <c r="G2987" s="21" t="str">
        <f>INDEX( {"body","discipline","area","topic","point"},MATCH(E2987,{"知识体","知识域","知识区","知识主题","知识点"},0))</f>
        <v>topic</v>
      </c>
      <c r="H2987" s="21" t="str">
        <f>INDEX( {"super","just","sub","infras"},MATCH(F2987,{"超","恰","亚","次"},0))</f>
        <v>just</v>
      </c>
      <c r="I2987" s="21">
        <f>MATCH(E2987,{"知识体","知识域","知识区","知识主题","知识点"},0)-1</f>
        <v>3</v>
      </c>
      <c r="J2987" s="21">
        <f>MATCH(F2987,{"超","恰","亚","次"},0)-1</f>
        <v>1</v>
      </c>
      <c r="K2987" s="21" t="str">
        <f t="shared" si="381"/>
        <v>历史</v>
      </c>
      <c r="L2987" s="26" t="s">
        <v>3680</v>
      </c>
      <c r="M2987" s="23"/>
      <c r="N2987" s="23"/>
      <c r="O2987" s="24" t="str">
        <f t="shared" si="383"/>
        <v xml:space="preserve">
  - 
    name:  2 局部的反法西斯斗争
    title:  2 局部的反法西斯斗争
    description: 
    koLyro: topic
    koLyri:  just
    son: </v>
      </c>
      <c r="P2987" s="27" t="str">
        <f t="shared" si="382"/>
        <v xml:space="preserve">
          - 
            name:  2 局部的反法西斯斗争
            title:  2 局部的反法西斯斗争
            description: 
            koLyro: topic
            koLyri:  just
            son: </v>
      </c>
    </row>
    <row r="2988" spans="1:16" ht="15" customHeight="1">
      <c r="A2988" s="20">
        <f t="shared" si="376"/>
        <v>5</v>
      </c>
      <c r="B2988" s="21" t="str">
        <f t="shared" si="377"/>
        <v>知识点</v>
      </c>
      <c r="C2988" s="21" t="str">
        <f t="shared" si="378"/>
        <v>中国人民抗日战争</v>
      </c>
      <c r="D2988" s="21" t="str">
        <f>IFERROR(IF(I2988=1,INDEX( {"chinese","english","math","physics","chemistry","biology","politics","history","geography"},MATCH(C2988,{"语文","英语","数学","物理","化学","生物","政治","历史","地理"},0)),IF(I2988=2,INDEX(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2988,{"单项选择","阅读理解","信息匹配","完形填空","短文填空","单句填空","短文改错","单句改错","句型转换","翻译短语","翻译句子","词汇/短语及固搭","完成句子","听力"},0)),"")), "")</f>
        <v/>
      </c>
      <c r="E2988" s="21" t="str">
        <f t="shared" si="379"/>
        <v>知识点</v>
      </c>
      <c r="F2988" s="21" t="str">
        <f t="shared" si="380"/>
        <v>恰</v>
      </c>
      <c r="G2988" s="21" t="str">
        <f>INDEX( {"body","discipline","area","topic","point"},MATCH(E2988,{"知识体","知识域","知识区","知识主题","知识点"},0))</f>
        <v>point</v>
      </c>
      <c r="H2988" s="21" t="str">
        <f>INDEX( {"super","just","sub","infras"},MATCH(F2988,{"超","恰","亚","次"},0))</f>
        <v>just</v>
      </c>
      <c r="I2988" s="21">
        <f>MATCH(E2988,{"知识体","知识域","知识区","知识主题","知识点"},0)-1</f>
        <v>4</v>
      </c>
      <c r="J2988" s="21">
        <f>MATCH(F2988,{"超","恰","亚","次"},0)-1</f>
        <v>1</v>
      </c>
      <c r="K2988" s="21" t="str">
        <f t="shared" si="381"/>
        <v>历史</v>
      </c>
      <c r="L2988" s="26" t="s">
        <v>3681</v>
      </c>
      <c r="M2988" s="23"/>
      <c r="N2988" s="23"/>
      <c r="O2988" s="24" t="str">
        <f t="shared" si="383"/>
        <v xml:space="preserve">
  - 
    name:  中国人民抗日战争
    title:  中国人民抗日战争
    description: 
    koLyro: point
    koLyri:  just
    son: </v>
      </c>
      <c r="P2988" s="27" t="str">
        <f t="shared" si="382"/>
        <v xml:space="preserve">
            - 
              name:  中国人民抗日战争
              title:  中国人民抗日战争
              description: 
              koLyro: point
              koLyri:  just
              son: </v>
      </c>
    </row>
    <row r="2989" spans="1:16" ht="15" customHeight="1">
      <c r="A2989" s="20">
        <f t="shared" si="376"/>
        <v>5</v>
      </c>
      <c r="B2989" s="21" t="str">
        <f t="shared" si="377"/>
        <v>知识点</v>
      </c>
      <c r="C2989" s="21" t="str">
        <f t="shared" si="378"/>
        <v>埃塞俄比亚抗意斗争</v>
      </c>
      <c r="D2989" s="21" t="str">
        <f>IFERROR(IF(I2989=1,INDEX( {"chinese","english","math","physics","chemistry","biology","politics","history","geography"},MATCH(C2989,{"语文","英语","数学","物理","化学","生物","政治","历史","地理"},0)),IF(I2989=2,INDEX(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2989,{"单项选择","阅读理解","信息匹配","完形填空","短文填空","单句填空","短文改错","单句改错","句型转换","翻译短语","翻译句子","词汇/短语及固搭","完成句子","听力"},0)),"")), "")</f>
        <v/>
      </c>
      <c r="E2989" s="21" t="str">
        <f t="shared" si="379"/>
        <v>知识点</v>
      </c>
      <c r="F2989" s="21" t="str">
        <f t="shared" si="380"/>
        <v>恰</v>
      </c>
      <c r="G2989" s="21" t="str">
        <f>INDEX( {"body","discipline","area","topic","point"},MATCH(E2989,{"知识体","知识域","知识区","知识主题","知识点"},0))</f>
        <v>point</v>
      </c>
      <c r="H2989" s="21" t="str">
        <f>INDEX( {"super","just","sub","infras"},MATCH(F2989,{"超","恰","亚","次"},0))</f>
        <v>just</v>
      </c>
      <c r="I2989" s="21">
        <f>MATCH(E2989,{"知识体","知识域","知识区","知识主题","知识点"},0)-1</f>
        <v>4</v>
      </c>
      <c r="J2989" s="21">
        <f>MATCH(F2989,{"超","恰","亚","次"},0)-1</f>
        <v>1</v>
      </c>
      <c r="K2989" s="21" t="str">
        <f t="shared" si="381"/>
        <v>历史</v>
      </c>
      <c r="L2989" s="26" t="s">
        <v>3682</v>
      </c>
      <c r="M2989" s="23"/>
      <c r="N2989" s="23"/>
      <c r="O2989" s="24" t="str">
        <f t="shared" si="383"/>
        <v xml:space="preserve">
  - 
    name:  埃塞俄比亚抗意斗争
    title:  埃塞俄比亚抗意斗争
    description: 
    koLyro: point
    koLyri:  just
    son: </v>
      </c>
      <c r="P2989" s="27" t="str">
        <f t="shared" si="382"/>
        <v xml:space="preserve">
            - 
              name:  埃塞俄比亚抗意斗争
              title:  埃塞俄比亚抗意斗争
              description: 
              koLyro: point
              koLyri:  just
              son: </v>
      </c>
    </row>
    <row r="2990" spans="1:16" ht="15" customHeight="1">
      <c r="A2990" s="20">
        <f t="shared" si="376"/>
        <v>5</v>
      </c>
      <c r="B2990" s="21" t="str">
        <f t="shared" si="377"/>
        <v>知识点</v>
      </c>
      <c r="C2990" s="21" t="str">
        <f t="shared" si="378"/>
        <v>西班牙人民反法西斯斗争</v>
      </c>
      <c r="D2990" s="21" t="str">
        <f>IFERROR(IF(I2990=1,INDEX( {"chinese","english","math","physics","chemistry","biology","politics","history","geography"},MATCH(C2990,{"语文","英语","数学","物理","化学","生物","政治","历史","地理"},0)),IF(I2990=2,INDEX(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2990,{"单项选择","阅读理解","信息匹配","完形填空","短文填空","单句填空","短文改错","单句改错","句型转换","翻译短语","翻译句子","词汇/短语及固搭","完成句子","听力"},0)),"")), "")</f>
        <v/>
      </c>
      <c r="E2990" s="21" t="str">
        <f t="shared" si="379"/>
        <v>知识点</v>
      </c>
      <c r="F2990" s="21" t="str">
        <f t="shared" si="380"/>
        <v>恰</v>
      </c>
      <c r="G2990" s="21" t="str">
        <f>INDEX( {"body","discipline","area","topic","point"},MATCH(E2990,{"知识体","知识域","知识区","知识主题","知识点"},0))</f>
        <v>point</v>
      </c>
      <c r="H2990" s="21" t="str">
        <f>INDEX( {"super","just","sub","infras"},MATCH(F2990,{"超","恰","亚","次"},0))</f>
        <v>just</v>
      </c>
      <c r="I2990" s="21">
        <f>MATCH(E2990,{"知识体","知识域","知识区","知识主题","知识点"},0)-1</f>
        <v>4</v>
      </c>
      <c r="J2990" s="21">
        <f>MATCH(F2990,{"超","恰","亚","次"},0)-1</f>
        <v>1</v>
      </c>
      <c r="K2990" s="21" t="str">
        <f t="shared" si="381"/>
        <v>历史</v>
      </c>
      <c r="L2990" s="26" t="s">
        <v>3683</v>
      </c>
      <c r="M2990" s="23"/>
      <c r="N2990" s="23"/>
      <c r="O2990" s="24" t="str">
        <f t="shared" si="383"/>
        <v xml:space="preserve">
  - 
    name:  西班牙人民反法西斯斗争
    title:  西班牙人民反法西斯斗争
    description: 
    koLyro: point
    koLyri:  just
    son: </v>
      </c>
      <c r="P2990" s="27" t="str">
        <f t="shared" si="382"/>
        <v xml:space="preserve">
            - 
              name:  西班牙人民反法西斯斗争
              title:  西班牙人民反法西斯斗争
              description: 
              koLyro: point
              koLyri:  just
              son: </v>
      </c>
    </row>
    <row r="2991" spans="1:16" ht="15" customHeight="1">
      <c r="A2991" s="20">
        <f t="shared" si="376"/>
        <v>5</v>
      </c>
      <c r="B2991" s="21" t="str">
        <f t="shared" si="377"/>
        <v>知识点</v>
      </c>
      <c r="C2991" s="21" t="str">
        <f t="shared" si="378"/>
        <v>法西斯轴心国集团的形成</v>
      </c>
      <c r="D2991" s="21" t="str">
        <f>IFERROR(IF(I2991=1,INDEX( {"chinese","english","math","physics","chemistry","biology","politics","history","geography"},MATCH(C2991,{"语文","英语","数学","物理","化学","生物","政治","历史","地理"},0)),IF(I2991=2,INDEX(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2991,{"单项选择","阅读理解","信息匹配","完形填空","短文填空","单句填空","短文改错","单句改错","句型转换","翻译短语","翻译句子","词汇/短语及固搭","完成句子","听力"},0)),"")), "")</f>
        <v/>
      </c>
      <c r="E2991" s="21" t="str">
        <f t="shared" si="379"/>
        <v>知识点</v>
      </c>
      <c r="F2991" s="21" t="str">
        <f t="shared" si="380"/>
        <v>恰</v>
      </c>
      <c r="G2991" s="21" t="str">
        <f>INDEX( {"body","discipline","area","topic","point"},MATCH(E2991,{"知识体","知识域","知识区","知识主题","知识点"},0))</f>
        <v>point</v>
      </c>
      <c r="H2991" s="21" t="str">
        <f>INDEX( {"super","just","sub","infras"},MATCH(F2991,{"超","恰","亚","次"},0))</f>
        <v>just</v>
      </c>
      <c r="I2991" s="21">
        <f>MATCH(E2991,{"知识体","知识域","知识区","知识主题","知识点"},0)-1</f>
        <v>4</v>
      </c>
      <c r="J2991" s="21">
        <f>MATCH(F2991,{"超","恰","亚","次"},0)-1</f>
        <v>1</v>
      </c>
      <c r="K2991" s="21" t="str">
        <f t="shared" si="381"/>
        <v>历史</v>
      </c>
      <c r="L2991" s="26" t="s">
        <v>3684</v>
      </c>
      <c r="M2991" s="23"/>
      <c r="N2991" s="23"/>
      <c r="O2991" s="24" t="str">
        <f t="shared" si="383"/>
        <v xml:space="preserve">
  - 
    name:  法西斯轴心国集团的形成
    title:  法西斯轴心国集团的形成
    description: 
    koLyro: point
    koLyri:  just
    son: </v>
      </c>
      <c r="P2991" s="27" t="str">
        <f t="shared" si="382"/>
        <v xml:space="preserve">
            - 
              name:  法西斯轴心国集团的形成
              title:  法西斯轴心国集团的形成
              description: 
              koLyro: point
              koLyri:  just
              son: </v>
      </c>
    </row>
    <row r="2992" spans="1:16" ht="15" customHeight="1">
      <c r="A2992" s="20">
        <f t="shared" si="376"/>
        <v>4</v>
      </c>
      <c r="B2992" s="21" t="str">
        <f t="shared" si="377"/>
        <v>知识主题</v>
      </c>
      <c r="C2992" s="21" t="str">
        <f t="shared" si="378"/>
        <v>3 走向世界大战</v>
      </c>
      <c r="D2992" s="21" t="str">
        <f>IFERROR(IF(I2992=1,INDEX( {"chinese","english","math","physics","chemistry","biology","politics","history","geography"},MATCH(C2992,{"语文","英语","数学","物理","化学","生物","政治","历史","地理"},0)),IF(I2992=2,INDEX(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2992,{"单项选择","阅读理解","信息匹配","完形填空","短文填空","单句填空","短文改错","单句改错","句型转换","翻译短语","翻译句子","词汇/短语及固搭","完成句子","听力"},0)),"")), "")</f>
        <v/>
      </c>
      <c r="E2992" s="21" t="str">
        <f t="shared" si="379"/>
        <v>知识主题</v>
      </c>
      <c r="F2992" s="21" t="str">
        <f t="shared" si="380"/>
        <v>恰</v>
      </c>
      <c r="G2992" s="21" t="str">
        <f>INDEX( {"body","discipline","area","topic","point"},MATCH(E2992,{"知识体","知识域","知识区","知识主题","知识点"},0))</f>
        <v>topic</v>
      </c>
      <c r="H2992" s="21" t="str">
        <f>INDEX( {"super","just","sub","infras"},MATCH(F2992,{"超","恰","亚","次"},0))</f>
        <v>just</v>
      </c>
      <c r="I2992" s="21">
        <f>MATCH(E2992,{"知识体","知识域","知识区","知识主题","知识点"},0)-1</f>
        <v>3</v>
      </c>
      <c r="J2992" s="21">
        <f>MATCH(F2992,{"超","恰","亚","次"},0)-1</f>
        <v>1</v>
      </c>
      <c r="K2992" s="21" t="str">
        <f t="shared" si="381"/>
        <v>历史</v>
      </c>
      <c r="L2992" s="26" t="s">
        <v>3685</v>
      </c>
      <c r="M2992" s="23"/>
      <c r="N2992" s="23"/>
      <c r="O2992" s="24" t="str">
        <f t="shared" si="383"/>
        <v xml:space="preserve">
  - 
    name:  3 走向世界大战
    title:  3 走向世界大战
    description: 
    koLyro: topic
    koLyri:  just
    son: </v>
      </c>
      <c r="P2992" s="27" t="str">
        <f t="shared" si="382"/>
        <v xml:space="preserve">
          - 
            name:  3 走向世界大战
            title:  3 走向世界大战
            description: 
            koLyro: topic
            koLyri:  just
            son: </v>
      </c>
    </row>
    <row r="2993" spans="1:16" ht="15" customHeight="1">
      <c r="A2993" s="20">
        <f t="shared" si="376"/>
        <v>5</v>
      </c>
      <c r="B2993" s="21" t="str">
        <f t="shared" si="377"/>
        <v>知识点</v>
      </c>
      <c r="C2993" s="21" t="str">
        <f t="shared" si="378"/>
        <v>绥靖政策</v>
      </c>
      <c r="D2993" s="21" t="str">
        <f>IFERROR(IF(I2993=1,INDEX( {"chinese","english","math","physics","chemistry","biology","politics","history","geography"},MATCH(C2993,{"语文","英语","数学","物理","化学","生物","政治","历史","地理"},0)),IF(I2993=2,INDEX(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2993,{"单项选择","阅读理解","信息匹配","完形填空","短文填空","单句填空","短文改错","单句改错","句型转换","翻译短语","翻译句子","词汇/短语及固搭","完成句子","听力"},0)),"")), "")</f>
        <v/>
      </c>
      <c r="E2993" s="21" t="str">
        <f t="shared" si="379"/>
        <v>知识点</v>
      </c>
      <c r="F2993" s="21" t="str">
        <f t="shared" si="380"/>
        <v>恰</v>
      </c>
      <c r="G2993" s="21" t="str">
        <f>INDEX( {"body","discipline","area","topic","point"},MATCH(E2993,{"知识体","知识域","知识区","知识主题","知识点"},0))</f>
        <v>point</v>
      </c>
      <c r="H2993" s="21" t="str">
        <f>INDEX( {"super","just","sub","infras"},MATCH(F2993,{"超","恰","亚","次"},0))</f>
        <v>just</v>
      </c>
      <c r="I2993" s="21">
        <f>MATCH(E2993,{"知识体","知识域","知识区","知识主题","知识点"},0)-1</f>
        <v>4</v>
      </c>
      <c r="J2993" s="21">
        <f>MATCH(F2993,{"超","恰","亚","次"},0)-1</f>
        <v>1</v>
      </c>
      <c r="K2993" s="21" t="str">
        <f t="shared" si="381"/>
        <v>历史</v>
      </c>
      <c r="L2993" s="26" t="s">
        <v>3686</v>
      </c>
      <c r="M2993" s="23"/>
      <c r="N2993" s="23"/>
      <c r="O2993" s="24" t="str">
        <f t="shared" si="383"/>
        <v xml:space="preserve">
  - 
    name:  绥靖政策
    title:  绥靖政策
    description: 
    koLyro: point
    koLyri:  just
    son: </v>
      </c>
      <c r="P2993" s="27" t="str">
        <f t="shared" si="382"/>
        <v xml:space="preserve">
            - 
              name:  绥靖政策
              title:  绥靖政策
              description: 
              koLyro: point
              koLyri:  just
              son: </v>
      </c>
    </row>
    <row r="2994" spans="1:16" ht="15" customHeight="1">
      <c r="A2994" s="20">
        <f t="shared" si="376"/>
        <v>5</v>
      </c>
      <c r="B2994" s="21" t="str">
        <f t="shared" si="377"/>
        <v>知识点</v>
      </c>
      <c r="C2994" s="21" t="str">
        <f t="shared" si="378"/>
        <v>慕尼黑阴谋</v>
      </c>
      <c r="D2994" s="21" t="str">
        <f>IFERROR(IF(I2994=1,INDEX( {"chinese","english","math","physics","chemistry","biology","politics","history","geography"},MATCH(C2994,{"语文","英语","数学","物理","化学","生物","政治","历史","地理"},0)),IF(I2994=2,INDEX(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2994,{"单项选择","阅读理解","信息匹配","完形填空","短文填空","单句填空","短文改错","单句改错","句型转换","翻译短语","翻译句子","词汇/短语及固搭","完成句子","听力"},0)),"")), "")</f>
        <v/>
      </c>
      <c r="E2994" s="21" t="str">
        <f t="shared" si="379"/>
        <v>知识点</v>
      </c>
      <c r="F2994" s="21" t="str">
        <f t="shared" si="380"/>
        <v>恰</v>
      </c>
      <c r="G2994" s="21" t="str">
        <f>INDEX( {"body","discipline","area","topic","point"},MATCH(E2994,{"知识体","知识域","知识区","知识主题","知识点"},0))</f>
        <v>point</v>
      </c>
      <c r="H2994" s="21" t="str">
        <f>INDEX( {"super","just","sub","infras"},MATCH(F2994,{"超","恰","亚","次"},0))</f>
        <v>just</v>
      </c>
      <c r="I2994" s="21">
        <f>MATCH(E2994,{"知识体","知识域","知识区","知识主题","知识点"},0)-1</f>
        <v>4</v>
      </c>
      <c r="J2994" s="21">
        <f>MATCH(F2994,{"超","恰","亚","次"},0)-1</f>
        <v>1</v>
      </c>
      <c r="K2994" s="21" t="str">
        <f t="shared" si="381"/>
        <v>历史</v>
      </c>
      <c r="L2994" s="26" t="s">
        <v>3687</v>
      </c>
      <c r="M2994" s="23"/>
      <c r="N2994" s="23"/>
      <c r="O2994" s="24" t="str">
        <f t="shared" si="383"/>
        <v xml:space="preserve">
  - 
    name:  慕尼黑阴谋
    title:  慕尼黑阴谋
    description: 
    koLyro: point
    koLyri:  just
    son: </v>
      </c>
      <c r="P2994" s="27" t="str">
        <f t="shared" si="382"/>
        <v xml:space="preserve">
            - 
              name:  慕尼黑阴谋
              title:  慕尼黑阴谋
              description: 
              koLyro: point
              koLyri:  just
              son: </v>
      </c>
    </row>
    <row r="2995" spans="1:16" ht="15" customHeight="1">
      <c r="A2995" s="20">
        <f t="shared" si="376"/>
        <v>5</v>
      </c>
      <c r="B2995" s="21" t="str">
        <f t="shared" si="377"/>
        <v>知识点</v>
      </c>
      <c r="C2995" s="21" t="str">
        <f t="shared" si="378"/>
        <v>《苏德互不侵犯条约》</v>
      </c>
      <c r="D2995" s="21" t="str">
        <f>IFERROR(IF(I2995=1,INDEX( {"chinese","english","math","physics","chemistry","biology","politics","history","geography"},MATCH(C2995,{"语文","英语","数学","物理","化学","生物","政治","历史","地理"},0)),IF(I2995=2,INDEX(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2995,{"单项选择","阅读理解","信息匹配","完形填空","短文填空","单句填空","短文改错","单句改错","句型转换","翻译短语","翻译句子","词汇/短语及固搭","完成句子","听力"},0)),"")), "")</f>
        <v/>
      </c>
      <c r="E2995" s="21" t="str">
        <f t="shared" si="379"/>
        <v>知识点</v>
      </c>
      <c r="F2995" s="21" t="str">
        <f t="shared" si="380"/>
        <v>恰</v>
      </c>
      <c r="G2995" s="21" t="str">
        <f>INDEX( {"body","discipline","area","topic","point"},MATCH(E2995,{"知识体","知识域","知识区","知识主题","知识点"},0))</f>
        <v>point</v>
      </c>
      <c r="H2995" s="21" t="str">
        <f>INDEX( {"super","just","sub","infras"},MATCH(F2995,{"超","恰","亚","次"},0))</f>
        <v>just</v>
      </c>
      <c r="I2995" s="21">
        <f>MATCH(E2995,{"知识体","知识域","知识区","知识主题","知识点"},0)-1</f>
        <v>4</v>
      </c>
      <c r="J2995" s="21">
        <f>MATCH(F2995,{"超","恰","亚","次"},0)-1</f>
        <v>1</v>
      </c>
      <c r="K2995" s="21" t="str">
        <f t="shared" si="381"/>
        <v>历史</v>
      </c>
      <c r="L2995" s="26" t="s">
        <v>3688</v>
      </c>
      <c r="M2995" s="23"/>
      <c r="N2995" s="23"/>
      <c r="O2995" s="24" t="str">
        <f t="shared" si="383"/>
        <v xml:space="preserve">
  - 
    name:  《苏德互不侵犯条约》
    title:  《苏德互不侵犯条约》
    description: 
    koLyro: point
    koLyri:  just
    son: </v>
      </c>
      <c r="P2995" s="27" t="str">
        <f t="shared" si="382"/>
        <v xml:space="preserve">
            - 
              name:  《苏德互不侵犯条约》
              title:  《苏德互不侵犯条约》
              description: 
              koLyro: point
              koLyri:  just
              son: </v>
      </c>
    </row>
    <row r="2996" spans="1:16" ht="15" customHeight="1">
      <c r="A2996" s="20">
        <f t="shared" si="376"/>
        <v>4</v>
      </c>
      <c r="B2996" s="21" t="str">
        <f t="shared" si="377"/>
        <v>知识主题</v>
      </c>
      <c r="C2996" s="21" t="str">
        <f t="shared" si="378"/>
        <v>4 第二次世界大战的全面爆发</v>
      </c>
      <c r="D2996" s="21" t="str">
        <f>IFERROR(IF(I2996=1,INDEX( {"chinese","english","math","physics","chemistry","biology","politics","history","geography"},MATCH(C2996,{"语文","英语","数学","物理","化学","生物","政治","历史","地理"},0)),IF(I2996=2,INDEX(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2996,{"单项选择","阅读理解","信息匹配","完形填空","短文填空","单句填空","短文改错","单句改错","句型转换","翻译短语","翻译句子","词汇/短语及固搭","完成句子","听力"},0)),"")), "")</f>
        <v/>
      </c>
      <c r="E2996" s="21" t="str">
        <f t="shared" si="379"/>
        <v>知识主题</v>
      </c>
      <c r="F2996" s="21" t="str">
        <f t="shared" si="380"/>
        <v>恰</v>
      </c>
      <c r="G2996" s="21" t="str">
        <f>INDEX( {"body","discipline","area","topic","point"},MATCH(E2996,{"知识体","知识域","知识区","知识主题","知识点"},0))</f>
        <v>topic</v>
      </c>
      <c r="H2996" s="21" t="str">
        <f>INDEX( {"super","just","sub","infras"},MATCH(F2996,{"超","恰","亚","次"},0))</f>
        <v>just</v>
      </c>
      <c r="I2996" s="21">
        <f>MATCH(E2996,{"知识体","知识域","知识区","知识主题","知识点"},0)-1</f>
        <v>3</v>
      </c>
      <c r="J2996" s="21">
        <f>MATCH(F2996,{"超","恰","亚","次"},0)-1</f>
        <v>1</v>
      </c>
      <c r="K2996" s="21" t="str">
        <f t="shared" si="381"/>
        <v>历史</v>
      </c>
      <c r="L2996" s="26" t="s">
        <v>3689</v>
      </c>
      <c r="M2996" s="23"/>
      <c r="N2996" s="23"/>
      <c r="O2996" s="24" t="str">
        <f t="shared" si="383"/>
        <v xml:space="preserve">
  - 
    name:  4 第二次世界大战的全面爆发
    title:  4 第二次世界大战的全面爆发
    description: 
    koLyro: topic
    koLyri:  just
    son: </v>
      </c>
      <c r="P2996" s="27" t="str">
        <f t="shared" si="382"/>
        <v xml:space="preserve">
          - 
            name:  4 第二次世界大战的全面爆发
            title:  4 第二次世界大战的全面爆发
            description: 
            koLyro: topic
            koLyri:  just
            son: </v>
      </c>
    </row>
    <row r="2997" spans="1:16" ht="15" customHeight="1">
      <c r="A2997" s="20">
        <f t="shared" si="376"/>
        <v>5</v>
      </c>
      <c r="B2997" s="21" t="str">
        <f t="shared" si="377"/>
        <v>知识点</v>
      </c>
      <c r="C2997" s="21" t="str">
        <f t="shared" si="378"/>
        <v>二战全面爆发</v>
      </c>
      <c r="D2997" s="21" t="str">
        <f>IFERROR(IF(I2997=1,INDEX( {"chinese","english","math","physics","chemistry","biology","politics","history","geography"},MATCH(C2997,{"语文","英语","数学","物理","化学","生物","政治","历史","地理"},0)),IF(I2997=2,INDEX(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2997,{"单项选择","阅读理解","信息匹配","完形填空","短文填空","单句填空","短文改错","单句改错","句型转换","翻译短语","翻译句子","词汇/短语及固搭","完成句子","听力"},0)),"")), "")</f>
        <v/>
      </c>
      <c r="E2997" s="21" t="str">
        <f t="shared" si="379"/>
        <v>知识点</v>
      </c>
      <c r="F2997" s="21" t="str">
        <f t="shared" si="380"/>
        <v>恰</v>
      </c>
      <c r="G2997" s="21" t="str">
        <f>INDEX( {"body","discipline","area","topic","point"},MATCH(E2997,{"知识体","知识域","知识区","知识主题","知识点"},0))</f>
        <v>point</v>
      </c>
      <c r="H2997" s="21" t="str">
        <f>INDEX( {"super","just","sub","infras"},MATCH(F2997,{"超","恰","亚","次"},0))</f>
        <v>just</v>
      </c>
      <c r="I2997" s="21">
        <f>MATCH(E2997,{"知识体","知识域","知识区","知识主题","知识点"},0)-1</f>
        <v>4</v>
      </c>
      <c r="J2997" s="21">
        <f>MATCH(F2997,{"超","恰","亚","次"},0)-1</f>
        <v>1</v>
      </c>
      <c r="K2997" s="21" t="str">
        <f t="shared" si="381"/>
        <v>历史</v>
      </c>
      <c r="L2997" s="26" t="s">
        <v>3690</v>
      </c>
      <c r="M2997" s="23"/>
      <c r="N2997" s="23"/>
      <c r="O2997" s="24" t="str">
        <f t="shared" si="383"/>
        <v xml:space="preserve">
  - 
    name:  二战全面爆发
    title:  二战全面爆发
    description: 
    koLyro: point
    koLyri:  just
    son: </v>
      </c>
      <c r="P2997" s="27" t="str">
        <f t="shared" si="382"/>
        <v xml:space="preserve">
            - 
              name:  二战全面爆发
              title:  二战全面爆发
              description: 
              koLyro: point
              koLyri:  just
              son: </v>
      </c>
    </row>
    <row r="2998" spans="1:16" ht="15" customHeight="1">
      <c r="A2998" s="20">
        <f t="shared" si="376"/>
        <v>6</v>
      </c>
      <c r="B2998" s="21" t="str">
        <f t="shared" si="377"/>
        <v>知识亚点</v>
      </c>
      <c r="C2998" s="21" t="str">
        <f t="shared" si="378"/>
        <v>德国突袭波兰</v>
      </c>
      <c r="D2998" s="21" t="str">
        <f>IFERROR(IF(I2998=1,INDEX( {"chinese","english","math","physics","chemistry","biology","politics","history","geography"},MATCH(C2998,{"语文","英语","数学","物理","化学","生物","政治","历史","地理"},0)),IF(I2998=2,INDEX(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2998,{"单项选择","阅读理解","信息匹配","完形填空","短文填空","单句填空","短文改错","单句改错","句型转换","翻译短语","翻译句子","词汇/短语及固搭","完成句子","听力"},0)),"")), "")</f>
        <v/>
      </c>
      <c r="E2998" s="21" t="str">
        <f t="shared" si="379"/>
        <v>知识点</v>
      </c>
      <c r="F2998" s="21" t="str">
        <f t="shared" si="380"/>
        <v>亚</v>
      </c>
      <c r="G2998" s="21" t="str">
        <f>INDEX( {"body","discipline","area","topic","point"},MATCH(E2998,{"知识体","知识域","知识区","知识主题","知识点"},0))</f>
        <v>point</v>
      </c>
      <c r="H2998" s="21" t="str">
        <f>INDEX( {"super","just","sub","infras"},MATCH(F2998,{"超","恰","亚","次"},0))</f>
        <v>sub</v>
      </c>
      <c r="I2998" s="21">
        <f>MATCH(E2998,{"知识体","知识域","知识区","知识主题","知识点"},0)-1</f>
        <v>4</v>
      </c>
      <c r="J2998" s="21">
        <f>MATCH(F2998,{"超","恰","亚","次"},0)-1</f>
        <v>2</v>
      </c>
      <c r="K2998" s="21" t="str">
        <f t="shared" si="381"/>
        <v>历史</v>
      </c>
      <c r="L2998" s="26" t="s">
        <v>3691</v>
      </c>
      <c r="M2998" s="23"/>
      <c r="N2998" s="23"/>
      <c r="O2998" s="24" t="str">
        <f t="shared" si="383"/>
        <v xml:space="preserve">
  - 
    name:  德国突袭波兰
    title:  德国突袭波兰
    description: 
    koLyro: point
    koLyri:  sub
    son: </v>
      </c>
      <c r="P2998" s="27" t="str">
        <f t="shared" si="382"/>
        <v xml:space="preserve">
              - 
                name:  德国突袭波兰
                title:  德国突袭波兰
                description: 
                koLyro: point
                koLyri:  sub
                son: </v>
      </c>
    </row>
    <row r="2999" spans="1:16" ht="15" customHeight="1">
      <c r="A2999" s="20">
        <f t="shared" si="376"/>
        <v>4</v>
      </c>
      <c r="B2999" s="21" t="str">
        <f t="shared" si="377"/>
        <v>知识主题</v>
      </c>
      <c r="C2999" s="21" t="str">
        <f t="shared" si="378"/>
        <v>5 第二次世界大战的扩大</v>
      </c>
      <c r="D2999" s="21" t="str">
        <f>IFERROR(IF(I2999=1,INDEX( {"chinese","english","math","physics","chemistry","biology","politics","history","geography"},MATCH(C2999,{"语文","英语","数学","物理","化学","生物","政治","历史","地理"},0)),IF(I2999=2,INDEX(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2999,{"单项选择","阅读理解","信息匹配","完形填空","短文填空","单句填空","短文改错","单句改错","句型转换","翻译短语","翻译句子","词汇/短语及固搭","完成句子","听力"},0)),"")), "")</f>
        <v/>
      </c>
      <c r="E2999" s="21" t="str">
        <f t="shared" si="379"/>
        <v>知识主题</v>
      </c>
      <c r="F2999" s="21" t="str">
        <f t="shared" si="380"/>
        <v>恰</v>
      </c>
      <c r="G2999" s="21" t="str">
        <f>INDEX( {"body","discipline","area","topic","point"},MATCH(E2999,{"知识体","知识域","知识区","知识主题","知识点"},0))</f>
        <v>topic</v>
      </c>
      <c r="H2999" s="21" t="str">
        <f>INDEX( {"super","just","sub","infras"},MATCH(F2999,{"超","恰","亚","次"},0))</f>
        <v>just</v>
      </c>
      <c r="I2999" s="21">
        <f>MATCH(E2999,{"知识体","知识域","知识区","知识主题","知识点"},0)-1</f>
        <v>3</v>
      </c>
      <c r="J2999" s="21">
        <f>MATCH(F2999,{"超","恰","亚","次"},0)-1</f>
        <v>1</v>
      </c>
      <c r="K2999" s="21" t="str">
        <f t="shared" si="381"/>
        <v>历史</v>
      </c>
      <c r="L2999" s="26" t="s">
        <v>3692</v>
      </c>
      <c r="M2999" s="23"/>
      <c r="N2999" s="23"/>
      <c r="O2999" s="24" t="str">
        <f t="shared" si="383"/>
        <v xml:space="preserve">
  - 
    name:  5 第二次世界大战的扩大
    title:  5 第二次世界大战的扩大
    description: 
    koLyro: topic
    koLyri:  just
    son: </v>
      </c>
      <c r="P2999" s="27" t="str">
        <f t="shared" si="382"/>
        <v xml:space="preserve">
          - 
            name:  5 第二次世界大战的扩大
            title:  5 第二次世界大战的扩大
            description: 
            koLyro: topic
            koLyri:  just
            son: </v>
      </c>
    </row>
    <row r="3000" spans="1:16" ht="15" customHeight="1">
      <c r="A3000" s="20">
        <f t="shared" si="376"/>
        <v>5</v>
      </c>
      <c r="B3000" s="21" t="str">
        <f t="shared" si="377"/>
        <v>知识点</v>
      </c>
      <c r="C3000" s="21" t="str">
        <f t="shared" si="378"/>
        <v>二战的扩大</v>
      </c>
      <c r="D3000" s="21" t="str">
        <f>IFERROR(IF(I3000=1,INDEX( {"chinese","english","math","physics","chemistry","biology","politics","history","geography"},MATCH(C3000,{"语文","英语","数学","物理","化学","生物","政治","历史","地理"},0)),IF(I3000=2,INDEX(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3000,{"单项选择","阅读理解","信息匹配","完形填空","短文填空","单句填空","短文改错","单句改错","句型转换","翻译短语","翻译句子","词汇/短语及固搭","完成句子","听力"},0)),"")), "")</f>
        <v/>
      </c>
      <c r="E3000" s="21" t="str">
        <f t="shared" si="379"/>
        <v>知识点</v>
      </c>
      <c r="F3000" s="21" t="str">
        <f t="shared" si="380"/>
        <v>恰</v>
      </c>
      <c r="G3000" s="21" t="str">
        <f>INDEX( {"body","discipline","area","topic","point"},MATCH(E3000,{"知识体","知识域","知识区","知识主题","知识点"},0))</f>
        <v>point</v>
      </c>
      <c r="H3000" s="21" t="str">
        <f>INDEX( {"super","just","sub","infras"},MATCH(F3000,{"超","恰","亚","次"},0))</f>
        <v>just</v>
      </c>
      <c r="I3000" s="21">
        <f>MATCH(E3000,{"知识体","知识域","知识区","知识主题","知识点"},0)-1</f>
        <v>4</v>
      </c>
      <c r="J3000" s="21">
        <f>MATCH(F3000,{"超","恰","亚","次"},0)-1</f>
        <v>1</v>
      </c>
      <c r="K3000" s="21" t="str">
        <f t="shared" si="381"/>
        <v>历史</v>
      </c>
      <c r="L3000" s="26" t="s">
        <v>3693</v>
      </c>
      <c r="M3000" s="23"/>
      <c r="N3000" s="23"/>
      <c r="O3000" s="24" t="str">
        <f t="shared" si="383"/>
        <v xml:space="preserve">
  - 
    name:  二战的扩大
    title:  二战的扩大
    description: 
    koLyro: point
    koLyri:  just
    son: </v>
      </c>
      <c r="P3000" s="27" t="str">
        <f t="shared" si="382"/>
        <v xml:space="preserve">
            - 
              name:  二战的扩大
              title:  二战的扩大
              description: 
              koLyro: point
              koLyri:  just
              son: </v>
      </c>
    </row>
    <row r="3001" spans="1:16" ht="15" customHeight="1">
      <c r="A3001" s="20">
        <f t="shared" si="376"/>
        <v>6</v>
      </c>
      <c r="B3001" s="21" t="str">
        <f t="shared" si="377"/>
        <v>知识亚点</v>
      </c>
      <c r="C3001" s="21" t="str">
        <f t="shared" si="378"/>
        <v>德军突袭苏联</v>
      </c>
      <c r="D3001" s="21" t="str">
        <f>IFERROR(IF(I3001=1,INDEX( {"chinese","english","math","physics","chemistry","biology","politics","history","geography"},MATCH(C3001,{"语文","英语","数学","物理","化学","生物","政治","历史","地理"},0)),IF(I3001=2,INDEX(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3001,{"单项选择","阅读理解","信息匹配","完形填空","短文填空","单句填空","短文改错","单句改错","句型转换","翻译短语","翻译句子","词汇/短语及固搭","完成句子","听力"},0)),"")), "")</f>
        <v/>
      </c>
      <c r="E3001" s="21" t="str">
        <f t="shared" si="379"/>
        <v>知识点</v>
      </c>
      <c r="F3001" s="21" t="str">
        <f t="shared" si="380"/>
        <v>亚</v>
      </c>
      <c r="G3001" s="21" t="str">
        <f>INDEX( {"body","discipline","area","topic","point"},MATCH(E3001,{"知识体","知识域","知识区","知识主题","知识点"},0))</f>
        <v>point</v>
      </c>
      <c r="H3001" s="21" t="str">
        <f>INDEX( {"super","just","sub","infras"},MATCH(F3001,{"超","恰","亚","次"},0))</f>
        <v>sub</v>
      </c>
      <c r="I3001" s="21">
        <f>MATCH(E3001,{"知识体","知识域","知识区","知识主题","知识点"},0)-1</f>
        <v>4</v>
      </c>
      <c r="J3001" s="21">
        <f>MATCH(F3001,{"超","恰","亚","次"},0)-1</f>
        <v>2</v>
      </c>
      <c r="K3001" s="21" t="str">
        <f t="shared" si="381"/>
        <v>历史</v>
      </c>
      <c r="L3001" s="26" t="s">
        <v>3694</v>
      </c>
      <c r="M3001" s="23"/>
      <c r="N3001" s="23"/>
      <c r="O3001" s="24" t="str">
        <f t="shared" si="383"/>
        <v xml:space="preserve">
  - 
    name:  德军突袭苏联
    title:  德军突袭苏联
    description: 
    koLyro: point
    koLyri:  sub
    son: </v>
      </c>
      <c r="P3001" s="27" t="str">
        <f t="shared" si="382"/>
        <v xml:space="preserve">
              - 
                name:  德军突袭苏联
                title:  德军突袭苏联
                description: 
                koLyro: point
                koLyri:  sub
                son: </v>
      </c>
    </row>
    <row r="3002" spans="1:16" ht="15" customHeight="1">
      <c r="A3002" s="20">
        <f t="shared" si="376"/>
        <v>6</v>
      </c>
      <c r="B3002" s="21" t="str">
        <f t="shared" si="377"/>
        <v>知识亚点</v>
      </c>
      <c r="C3002" s="21" t="str">
        <f t="shared" si="378"/>
        <v>世界反法西斯联盟的形成</v>
      </c>
      <c r="D3002" s="21" t="str">
        <f>IFERROR(IF(I3002=1,INDEX( {"chinese","english","math","physics","chemistry","biology","politics","history","geography"},MATCH(C3002,{"语文","英语","数学","物理","化学","生物","政治","历史","地理"},0)),IF(I3002=2,INDEX(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3002,{"单项选择","阅读理解","信息匹配","完形填空","短文填空","单句填空","短文改错","单句改错","句型转换","翻译短语","翻译句子","词汇/短语及固搭","完成句子","听力"},0)),"")), "")</f>
        <v/>
      </c>
      <c r="E3002" s="21" t="str">
        <f t="shared" si="379"/>
        <v>知识点</v>
      </c>
      <c r="F3002" s="21" t="str">
        <f t="shared" si="380"/>
        <v>亚</v>
      </c>
      <c r="G3002" s="21" t="str">
        <f>INDEX( {"body","discipline","area","topic","point"},MATCH(E3002,{"知识体","知识域","知识区","知识主题","知识点"},0))</f>
        <v>point</v>
      </c>
      <c r="H3002" s="21" t="str">
        <f>INDEX( {"super","just","sub","infras"},MATCH(F3002,{"超","恰","亚","次"},0))</f>
        <v>sub</v>
      </c>
      <c r="I3002" s="21">
        <f>MATCH(E3002,{"知识体","知识域","知识区","知识主题","知识点"},0)-1</f>
        <v>4</v>
      </c>
      <c r="J3002" s="21">
        <f>MATCH(F3002,{"超","恰","亚","次"},0)-1</f>
        <v>2</v>
      </c>
      <c r="K3002" s="21" t="str">
        <f t="shared" si="381"/>
        <v>历史</v>
      </c>
      <c r="L3002" s="26" t="s">
        <v>3695</v>
      </c>
      <c r="M3002" s="23"/>
      <c r="N3002" s="23"/>
      <c r="O3002" s="24" t="str">
        <f t="shared" si="383"/>
        <v xml:space="preserve">
  - 
    name:  世界反法西斯联盟的形成
    title:  世界反法西斯联盟的形成
    description: 
    koLyro: point
    koLyri:  sub
    son: </v>
      </c>
      <c r="P3002" s="27" t="str">
        <f t="shared" si="382"/>
        <v xml:space="preserve">
              - 
                name:  世界反法西斯联盟的形成
                title:  世界反法西斯联盟的形成
                description: 
                koLyro: point
                koLyri:  sub
                son: </v>
      </c>
    </row>
    <row r="3003" spans="1:16" ht="15" customHeight="1">
      <c r="A3003" s="20">
        <f t="shared" si="376"/>
        <v>4</v>
      </c>
      <c r="B3003" s="21" t="str">
        <f t="shared" si="377"/>
        <v>知识主题</v>
      </c>
      <c r="C3003" s="21" t="str">
        <f t="shared" si="378"/>
        <v>6 第二次世界大战的转折</v>
      </c>
      <c r="D3003" s="21" t="str">
        <f>IFERROR(IF(I3003=1,INDEX( {"chinese","english","math","physics","chemistry","biology","politics","history","geography"},MATCH(C3003,{"语文","英语","数学","物理","化学","生物","政治","历史","地理"},0)),IF(I3003=2,INDEX(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3003,{"单项选择","阅读理解","信息匹配","完形填空","短文填空","单句填空","短文改错","单句改错","句型转换","翻译短语","翻译句子","词汇/短语及固搭","完成句子","听力"},0)),"")), "")</f>
        <v/>
      </c>
      <c r="E3003" s="21" t="str">
        <f t="shared" si="379"/>
        <v>知识主题</v>
      </c>
      <c r="F3003" s="21" t="str">
        <f t="shared" si="380"/>
        <v>恰</v>
      </c>
      <c r="G3003" s="21" t="str">
        <f>INDEX( {"body","discipline","area","topic","point"},MATCH(E3003,{"知识体","知识域","知识区","知识主题","知识点"},0))</f>
        <v>topic</v>
      </c>
      <c r="H3003" s="21" t="str">
        <f>INDEX( {"super","just","sub","infras"},MATCH(F3003,{"超","恰","亚","次"},0))</f>
        <v>just</v>
      </c>
      <c r="I3003" s="21">
        <f>MATCH(E3003,{"知识体","知识域","知识区","知识主题","知识点"},0)-1</f>
        <v>3</v>
      </c>
      <c r="J3003" s="21">
        <f>MATCH(F3003,{"超","恰","亚","次"},0)-1</f>
        <v>1</v>
      </c>
      <c r="K3003" s="21" t="str">
        <f t="shared" si="381"/>
        <v>历史</v>
      </c>
      <c r="L3003" s="26" t="s">
        <v>3696</v>
      </c>
      <c r="M3003" s="23"/>
      <c r="N3003" s="23"/>
      <c r="O3003" s="24" t="str">
        <f t="shared" si="383"/>
        <v xml:space="preserve">
  - 
    name:  6 第二次世界大战的转折
    title:  6 第二次世界大战的转折
    description: 
    koLyro: topic
    koLyri:  just
    son: </v>
      </c>
      <c r="P3003" s="27" t="str">
        <f t="shared" si="382"/>
        <v xml:space="preserve">
          - 
            name:  6 第二次世界大战的转折
            title:  6 第二次世界大战的转折
            description: 
            koLyro: topic
            koLyri:  just
            son: </v>
      </c>
    </row>
    <row r="3004" spans="1:16" ht="15" customHeight="1">
      <c r="A3004" s="20">
        <f t="shared" si="376"/>
        <v>5</v>
      </c>
      <c r="B3004" s="21" t="str">
        <f t="shared" si="377"/>
        <v>知识点</v>
      </c>
      <c r="C3004" s="21" t="str">
        <f t="shared" si="378"/>
        <v>太平洋战场转折</v>
      </c>
      <c r="D3004" s="21" t="str">
        <f>IFERROR(IF(I3004=1,INDEX( {"chinese","english","math","physics","chemistry","biology","politics","history","geography"},MATCH(C3004,{"语文","英语","数学","物理","化学","生物","政治","历史","地理"},0)),IF(I3004=2,INDEX(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3004,{"单项选择","阅读理解","信息匹配","完形填空","短文填空","单句填空","短文改错","单句改错","句型转换","翻译短语","翻译句子","词汇/短语及固搭","完成句子","听力"},0)),"")), "")</f>
        <v/>
      </c>
      <c r="E3004" s="21" t="str">
        <f t="shared" si="379"/>
        <v>知识点</v>
      </c>
      <c r="F3004" s="21" t="str">
        <f t="shared" si="380"/>
        <v>恰</v>
      </c>
      <c r="G3004" s="21" t="str">
        <f>INDEX( {"body","discipline","area","topic","point"},MATCH(E3004,{"知识体","知识域","知识区","知识主题","知识点"},0))</f>
        <v>point</v>
      </c>
      <c r="H3004" s="21" t="str">
        <f>INDEX( {"super","just","sub","infras"},MATCH(F3004,{"超","恰","亚","次"},0))</f>
        <v>just</v>
      </c>
      <c r="I3004" s="21">
        <f>MATCH(E3004,{"知识体","知识域","知识区","知识主题","知识点"},0)-1</f>
        <v>4</v>
      </c>
      <c r="J3004" s="21">
        <f>MATCH(F3004,{"超","恰","亚","次"},0)-1</f>
        <v>1</v>
      </c>
      <c r="K3004" s="21" t="str">
        <f t="shared" si="381"/>
        <v>历史</v>
      </c>
      <c r="L3004" s="26" t="s">
        <v>3697</v>
      </c>
      <c r="M3004" s="23"/>
      <c r="N3004" s="23"/>
      <c r="O3004" s="24" t="str">
        <f t="shared" si="383"/>
        <v xml:space="preserve">
  - 
    name:  太平洋战场转折
    title:  太平洋战场转折
    description: 
    koLyro: point
    koLyri:  just
    son: </v>
      </c>
      <c r="P3004" s="27" t="str">
        <f t="shared" si="382"/>
        <v xml:space="preserve">
            - 
              name:  太平洋战场转折
              title:  太平洋战场转折
              description: 
              koLyro: point
              koLyri:  just
              son: </v>
      </c>
    </row>
    <row r="3005" spans="1:16" ht="15" customHeight="1">
      <c r="A3005" s="20">
        <f t="shared" si="376"/>
        <v>6</v>
      </c>
      <c r="B3005" s="21" t="str">
        <f t="shared" si="377"/>
        <v>知识亚点</v>
      </c>
      <c r="C3005" s="21" t="str">
        <f t="shared" si="378"/>
        <v>中途岛战役</v>
      </c>
      <c r="D3005" s="21" t="str">
        <f>IFERROR(IF(I3005=1,INDEX( {"chinese","english","math","physics","chemistry","biology","politics","history","geography"},MATCH(C3005,{"语文","英语","数学","物理","化学","生物","政治","历史","地理"},0)),IF(I3005=2,INDEX(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3005,{"单项选择","阅读理解","信息匹配","完形填空","短文填空","单句填空","短文改错","单句改错","句型转换","翻译短语","翻译句子","词汇/短语及固搭","完成句子","听力"},0)),"")), "")</f>
        <v/>
      </c>
      <c r="E3005" s="21" t="str">
        <f t="shared" si="379"/>
        <v>知识点</v>
      </c>
      <c r="F3005" s="21" t="str">
        <f t="shared" si="380"/>
        <v>亚</v>
      </c>
      <c r="G3005" s="21" t="str">
        <f>INDEX( {"body","discipline","area","topic","point"},MATCH(E3005,{"知识体","知识域","知识区","知识主题","知识点"},0))</f>
        <v>point</v>
      </c>
      <c r="H3005" s="21" t="str">
        <f>INDEX( {"super","just","sub","infras"},MATCH(F3005,{"超","恰","亚","次"},0))</f>
        <v>sub</v>
      </c>
      <c r="I3005" s="21">
        <f>MATCH(E3005,{"知识体","知识域","知识区","知识主题","知识点"},0)-1</f>
        <v>4</v>
      </c>
      <c r="J3005" s="21">
        <f>MATCH(F3005,{"超","恰","亚","次"},0)-1</f>
        <v>2</v>
      </c>
      <c r="K3005" s="21" t="str">
        <f t="shared" si="381"/>
        <v>历史</v>
      </c>
      <c r="L3005" s="26" t="s">
        <v>3698</v>
      </c>
      <c r="M3005" s="23"/>
      <c r="N3005" s="23"/>
      <c r="O3005" s="24" t="str">
        <f t="shared" si="383"/>
        <v xml:space="preserve">
  - 
    name:  中途岛战役
    title:  中途岛战役
    description: 
    koLyro: point
    koLyri:  sub
    son: </v>
      </c>
      <c r="P3005" s="27" t="str">
        <f t="shared" si="382"/>
        <v xml:space="preserve">
              - 
                name:  中途岛战役
                title:  中途岛战役
                description: 
                koLyro: point
                koLyri:  sub
                son: </v>
      </c>
    </row>
    <row r="3006" spans="1:16" ht="15" customHeight="1">
      <c r="A3006" s="20">
        <f t="shared" si="376"/>
        <v>5</v>
      </c>
      <c r="B3006" s="21" t="str">
        <f t="shared" si="377"/>
        <v>知识点</v>
      </c>
      <c r="C3006" s="21" t="str">
        <f t="shared" si="378"/>
        <v>苏德战场的转折</v>
      </c>
      <c r="D3006" s="21" t="str">
        <f>IFERROR(IF(I3006=1,INDEX( {"chinese","english","math","physics","chemistry","biology","politics","history","geography"},MATCH(C3006,{"语文","英语","数学","物理","化学","生物","政治","历史","地理"},0)),IF(I3006=2,INDEX(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3006,{"单项选择","阅读理解","信息匹配","完形填空","短文填空","单句填空","短文改错","单句改错","句型转换","翻译短语","翻译句子","词汇/短语及固搭","完成句子","听力"},0)),"")), "")</f>
        <v/>
      </c>
      <c r="E3006" s="21" t="str">
        <f t="shared" si="379"/>
        <v>知识点</v>
      </c>
      <c r="F3006" s="21" t="str">
        <f t="shared" si="380"/>
        <v>恰</v>
      </c>
      <c r="G3006" s="21" t="str">
        <f>INDEX( {"body","discipline","area","topic","point"},MATCH(E3006,{"知识体","知识域","知识区","知识主题","知识点"},0))</f>
        <v>point</v>
      </c>
      <c r="H3006" s="21" t="str">
        <f>INDEX( {"super","just","sub","infras"},MATCH(F3006,{"超","恰","亚","次"},0))</f>
        <v>just</v>
      </c>
      <c r="I3006" s="21">
        <f>MATCH(E3006,{"知识体","知识域","知识区","知识主题","知识点"},0)-1</f>
        <v>4</v>
      </c>
      <c r="J3006" s="21">
        <f>MATCH(F3006,{"超","恰","亚","次"},0)-1</f>
        <v>1</v>
      </c>
      <c r="K3006" s="21" t="str">
        <f t="shared" si="381"/>
        <v>历史</v>
      </c>
      <c r="L3006" s="26" t="s">
        <v>3699</v>
      </c>
      <c r="M3006" s="23"/>
      <c r="N3006" s="23"/>
      <c r="O3006" s="24" t="str">
        <f t="shared" si="383"/>
        <v xml:space="preserve">
  - 
    name:  苏德战场的转折
    title:  苏德战场的转折
    description: 
    koLyro: point
    koLyri:  just
    son: </v>
      </c>
      <c r="P3006" s="27" t="str">
        <f t="shared" si="382"/>
        <v xml:space="preserve">
            - 
              name:  苏德战场的转折
              title:  苏德战场的转折
              description: 
              koLyro: point
              koLyri:  just
              son: </v>
      </c>
    </row>
    <row r="3007" spans="1:16" ht="15" customHeight="1">
      <c r="A3007" s="20">
        <f t="shared" si="376"/>
        <v>6</v>
      </c>
      <c r="B3007" s="21" t="str">
        <f t="shared" si="377"/>
        <v>知识亚点</v>
      </c>
      <c r="C3007" s="21" t="str">
        <f t="shared" si="378"/>
        <v>斯大林格勒战役</v>
      </c>
      <c r="D3007" s="21" t="str">
        <f>IFERROR(IF(I3007=1,INDEX( {"chinese","english","math","physics","chemistry","biology","politics","history","geography"},MATCH(C3007,{"语文","英语","数学","物理","化学","生物","政治","历史","地理"},0)),IF(I3007=2,INDEX(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3007,{"单项选择","阅读理解","信息匹配","完形填空","短文填空","单句填空","短文改错","单句改错","句型转换","翻译短语","翻译句子","词汇/短语及固搭","完成句子","听力"},0)),"")), "")</f>
        <v/>
      </c>
      <c r="E3007" s="21" t="str">
        <f t="shared" si="379"/>
        <v>知识点</v>
      </c>
      <c r="F3007" s="21" t="str">
        <f t="shared" si="380"/>
        <v>亚</v>
      </c>
      <c r="G3007" s="21" t="str">
        <f>INDEX( {"body","discipline","area","topic","point"},MATCH(E3007,{"知识体","知识域","知识区","知识主题","知识点"},0))</f>
        <v>point</v>
      </c>
      <c r="H3007" s="21" t="str">
        <f>INDEX( {"super","just","sub","infras"},MATCH(F3007,{"超","恰","亚","次"},0))</f>
        <v>sub</v>
      </c>
      <c r="I3007" s="21">
        <f>MATCH(E3007,{"知识体","知识域","知识区","知识主题","知识点"},0)-1</f>
        <v>4</v>
      </c>
      <c r="J3007" s="21">
        <f>MATCH(F3007,{"超","恰","亚","次"},0)-1</f>
        <v>2</v>
      </c>
      <c r="K3007" s="21" t="str">
        <f t="shared" si="381"/>
        <v>历史</v>
      </c>
      <c r="L3007" s="26" t="s">
        <v>3700</v>
      </c>
      <c r="M3007" s="23"/>
      <c r="N3007" s="23"/>
      <c r="O3007" s="24" t="str">
        <f t="shared" si="383"/>
        <v xml:space="preserve">
  - 
    name:  斯大林格勒战役
    title:  斯大林格勒战役
    description: 
    koLyro: point
    koLyri:  sub
    son: </v>
      </c>
      <c r="P3007" s="27" t="str">
        <f t="shared" si="382"/>
        <v xml:space="preserve">
              - 
                name:  斯大林格勒战役
                title:  斯大林格勒战役
                description: 
                koLyro: point
                koLyri:  sub
                son: </v>
      </c>
    </row>
    <row r="3008" spans="1:16" ht="15" customHeight="1">
      <c r="A3008" s="20">
        <f t="shared" si="376"/>
        <v>5</v>
      </c>
      <c r="B3008" s="21" t="str">
        <f t="shared" si="377"/>
        <v>知识点</v>
      </c>
      <c r="C3008" s="21" t="str">
        <f t="shared" si="378"/>
        <v>北非战场的转折</v>
      </c>
      <c r="D3008" s="21" t="str">
        <f>IFERROR(IF(I3008=1,INDEX( {"chinese","english","math","physics","chemistry","biology","politics","history","geography"},MATCH(C3008,{"语文","英语","数学","物理","化学","生物","政治","历史","地理"},0)),IF(I3008=2,INDEX(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3008,{"单项选择","阅读理解","信息匹配","完形填空","短文填空","单句填空","短文改错","单句改错","句型转换","翻译短语","翻译句子","词汇/短语及固搭","完成句子","听力"},0)),"")), "")</f>
        <v/>
      </c>
      <c r="E3008" s="21" t="str">
        <f t="shared" si="379"/>
        <v>知识点</v>
      </c>
      <c r="F3008" s="21" t="str">
        <f t="shared" si="380"/>
        <v>恰</v>
      </c>
      <c r="G3008" s="21" t="str">
        <f>INDEX( {"body","discipline","area","topic","point"},MATCH(E3008,{"知识体","知识域","知识区","知识主题","知识点"},0))</f>
        <v>point</v>
      </c>
      <c r="H3008" s="21" t="str">
        <f>INDEX( {"super","just","sub","infras"},MATCH(F3008,{"超","恰","亚","次"},0))</f>
        <v>just</v>
      </c>
      <c r="I3008" s="21">
        <f>MATCH(E3008,{"知识体","知识域","知识区","知识主题","知识点"},0)-1</f>
        <v>4</v>
      </c>
      <c r="J3008" s="21">
        <f>MATCH(F3008,{"超","恰","亚","次"},0)-1</f>
        <v>1</v>
      </c>
      <c r="K3008" s="21" t="str">
        <f t="shared" si="381"/>
        <v>历史</v>
      </c>
      <c r="L3008" s="26" t="s">
        <v>3701</v>
      </c>
      <c r="M3008" s="23"/>
      <c r="N3008" s="23"/>
      <c r="O3008" s="24" t="str">
        <f t="shared" si="383"/>
        <v xml:space="preserve">
  - 
    name:  北非战场的转折
    title:  北非战场的转折
    description: 
    koLyro: point
    koLyri:  just
    son: </v>
      </c>
      <c r="P3008" s="27" t="str">
        <f t="shared" si="382"/>
        <v xml:space="preserve">
            - 
              name:  北非战场的转折
              title:  北非战场的转折
              description: 
              koLyro: point
              koLyri:  just
              son: </v>
      </c>
    </row>
    <row r="3009" spans="1:16" ht="15" customHeight="1">
      <c r="A3009" s="20">
        <f t="shared" si="376"/>
        <v>6</v>
      </c>
      <c r="B3009" s="21" t="str">
        <f t="shared" si="377"/>
        <v>知识亚点</v>
      </c>
      <c r="C3009" s="21" t="str">
        <f t="shared" si="378"/>
        <v>阿拉曼战役</v>
      </c>
      <c r="D3009" s="21" t="str">
        <f>IFERROR(IF(I3009=1,INDEX( {"chinese","english","math","physics","chemistry","biology","politics","history","geography"},MATCH(C3009,{"语文","英语","数学","物理","化学","生物","政治","历史","地理"},0)),IF(I3009=2,INDEX(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3009,{"单项选择","阅读理解","信息匹配","完形填空","短文填空","单句填空","短文改错","单句改错","句型转换","翻译短语","翻译句子","词汇/短语及固搭","完成句子","听力"},0)),"")), "")</f>
        <v/>
      </c>
      <c r="E3009" s="21" t="str">
        <f t="shared" si="379"/>
        <v>知识点</v>
      </c>
      <c r="F3009" s="21" t="str">
        <f t="shared" si="380"/>
        <v>亚</v>
      </c>
      <c r="G3009" s="21" t="str">
        <f>INDEX( {"body","discipline","area","topic","point"},MATCH(E3009,{"知识体","知识域","知识区","知识主题","知识点"},0))</f>
        <v>point</v>
      </c>
      <c r="H3009" s="21" t="str">
        <f>INDEX( {"super","just","sub","infras"},MATCH(F3009,{"超","恰","亚","次"},0))</f>
        <v>sub</v>
      </c>
      <c r="I3009" s="21">
        <f>MATCH(E3009,{"知识体","知识域","知识区","知识主题","知识点"},0)-1</f>
        <v>4</v>
      </c>
      <c r="J3009" s="21">
        <f>MATCH(F3009,{"超","恰","亚","次"},0)-1</f>
        <v>2</v>
      </c>
      <c r="K3009" s="21" t="str">
        <f t="shared" si="381"/>
        <v>历史</v>
      </c>
      <c r="L3009" s="26" t="s">
        <v>3702</v>
      </c>
      <c r="M3009" s="23"/>
      <c r="N3009" s="23"/>
      <c r="O3009" s="24" t="str">
        <f t="shared" si="383"/>
        <v xml:space="preserve">
  - 
    name:  阿拉曼战役
    title:  阿拉曼战役
    description: 
    koLyro: point
    koLyri:  sub
    son: </v>
      </c>
      <c r="P3009" s="27" t="str">
        <f t="shared" si="382"/>
        <v xml:space="preserve">
              - 
                name:  阿拉曼战役
                title:  阿拉曼战役
                description: 
                koLyro: point
                koLyri:  sub
                son: </v>
      </c>
    </row>
    <row r="3010" spans="1:16" ht="15" customHeight="1">
      <c r="A3010" s="20">
        <f t="shared" si="376"/>
        <v>4</v>
      </c>
      <c r="B3010" s="21" t="str">
        <f t="shared" si="377"/>
        <v>知识主题</v>
      </c>
      <c r="C3010" s="21" t="str">
        <f t="shared" si="378"/>
        <v>7 第二次世界大战的结束</v>
      </c>
      <c r="D3010" s="21" t="str">
        <f>IFERROR(IF(I3010=1,INDEX( {"chinese","english","math","physics","chemistry","biology","politics","history","geography"},MATCH(C3010,{"语文","英语","数学","物理","化学","生物","政治","历史","地理"},0)),IF(I3010=2,INDEX(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3010,{"单项选择","阅读理解","信息匹配","完形填空","短文填空","单句填空","短文改错","单句改错","句型转换","翻译短语","翻译句子","词汇/短语及固搭","完成句子","听力"},0)),"")), "")</f>
        <v/>
      </c>
      <c r="E3010" s="21" t="str">
        <f t="shared" si="379"/>
        <v>知识主题</v>
      </c>
      <c r="F3010" s="21" t="str">
        <f t="shared" si="380"/>
        <v>恰</v>
      </c>
      <c r="G3010" s="21" t="str">
        <f>INDEX( {"body","discipline","area","topic","point"},MATCH(E3010,{"知识体","知识域","知识区","知识主题","知识点"},0))</f>
        <v>topic</v>
      </c>
      <c r="H3010" s="21" t="str">
        <f>INDEX( {"super","just","sub","infras"},MATCH(F3010,{"超","恰","亚","次"},0))</f>
        <v>just</v>
      </c>
      <c r="I3010" s="21">
        <f>MATCH(E3010,{"知识体","知识域","知识区","知识主题","知识点"},0)-1</f>
        <v>3</v>
      </c>
      <c r="J3010" s="21">
        <f>MATCH(F3010,{"超","恰","亚","次"},0)-1</f>
        <v>1</v>
      </c>
      <c r="K3010" s="21" t="str">
        <f t="shared" si="381"/>
        <v>历史</v>
      </c>
      <c r="L3010" s="26" t="s">
        <v>3703</v>
      </c>
      <c r="M3010" s="23"/>
      <c r="N3010" s="23"/>
      <c r="O3010" s="24" t="str">
        <f t="shared" si="383"/>
        <v xml:space="preserve">
  - 
    name:  7 第二次世界大战的结束
    title:  7 第二次世界大战的结束
    description: 
    koLyro: topic
    koLyri:  just
    son: </v>
      </c>
      <c r="P3010" s="27" t="str">
        <f t="shared" si="382"/>
        <v xml:space="preserve">
          - 
            name:  7 第二次世界大战的结束
            title:  7 第二次世界大战的结束
            description: 
            koLyro: topic
            koLyri:  just
            son: </v>
      </c>
    </row>
    <row r="3011" spans="1:16" ht="15" customHeight="1">
      <c r="A3011" s="20">
        <f t="shared" si="376"/>
        <v>5</v>
      </c>
      <c r="B3011" s="21" t="str">
        <f t="shared" si="377"/>
        <v>知识点</v>
      </c>
      <c r="C3011" s="21" t="str">
        <f t="shared" si="378"/>
        <v>二战的结束</v>
      </c>
      <c r="D3011" s="21" t="str">
        <f>IFERROR(IF(I3011=1,INDEX( {"chinese","english","math","physics","chemistry","biology","politics","history","geography"},MATCH(C3011,{"语文","英语","数学","物理","化学","生物","政治","历史","地理"},0)),IF(I3011=2,INDEX(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3011,{"单项选择","阅读理解","信息匹配","完形填空","短文填空","单句填空","短文改错","单句改错","句型转换","翻译短语","翻译句子","词汇/短语及固搭","完成句子","听力"},0)),"")), "")</f>
        <v/>
      </c>
      <c r="E3011" s="21" t="str">
        <f t="shared" si="379"/>
        <v>知识点</v>
      </c>
      <c r="F3011" s="21" t="str">
        <f t="shared" si="380"/>
        <v>恰</v>
      </c>
      <c r="G3011" s="21" t="str">
        <f>INDEX( {"body","discipline","area","topic","point"},MATCH(E3011,{"知识体","知识域","知识区","知识主题","知识点"},0))</f>
        <v>point</v>
      </c>
      <c r="H3011" s="21" t="str">
        <f>INDEX( {"super","just","sub","infras"},MATCH(F3011,{"超","恰","亚","次"},0))</f>
        <v>just</v>
      </c>
      <c r="I3011" s="21">
        <f>MATCH(E3011,{"知识体","知识域","知识区","知识主题","知识点"},0)-1</f>
        <v>4</v>
      </c>
      <c r="J3011" s="21">
        <f>MATCH(F3011,{"超","恰","亚","次"},0)-1</f>
        <v>1</v>
      </c>
      <c r="K3011" s="21" t="str">
        <f t="shared" si="381"/>
        <v>历史</v>
      </c>
      <c r="L3011" s="26" t="s">
        <v>3704</v>
      </c>
      <c r="M3011" s="23"/>
      <c r="N3011" s="23"/>
      <c r="O3011" s="24" t="str">
        <f t="shared" si="383"/>
        <v xml:space="preserve">
  - 
    name:  二战的结束
    title:  二战的结束
    description: 
    koLyro: point
    koLyri:  just
    son: </v>
      </c>
      <c r="P3011" s="27" t="str">
        <f t="shared" si="382"/>
        <v xml:space="preserve">
            - 
              name:  二战的结束
              title:  二战的结束
              description: 
              koLyro: point
              koLyri:  just
              son: </v>
      </c>
    </row>
    <row r="3012" spans="1:16" ht="15" customHeight="1">
      <c r="A3012" s="20">
        <f t="shared" si="376"/>
        <v>4</v>
      </c>
      <c r="B3012" s="21" t="str">
        <f t="shared" si="377"/>
        <v>知识主题</v>
      </c>
      <c r="C3012" s="21" t="str">
        <f t="shared" si="378"/>
        <v>8 世界反法西斯战争胜利的影响</v>
      </c>
      <c r="D3012" s="21" t="str">
        <f>IFERROR(IF(I3012=1,INDEX( {"chinese","english","math","physics","chemistry","biology","politics","history","geography"},MATCH(C3012,{"语文","英语","数学","物理","化学","生物","政治","历史","地理"},0)),IF(I3012=2,INDEX(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3012,{"单项选择","阅读理解","信息匹配","完形填空","短文填空","单句填空","短文改错","单句改错","句型转换","翻译短语","翻译句子","词汇/短语及固搭","完成句子","听力"},0)),"")), "")</f>
        <v/>
      </c>
      <c r="E3012" s="21" t="str">
        <f t="shared" si="379"/>
        <v>知识主题</v>
      </c>
      <c r="F3012" s="21" t="str">
        <f t="shared" si="380"/>
        <v>恰</v>
      </c>
      <c r="G3012" s="21" t="str">
        <f>INDEX( {"body","discipline","area","topic","point"},MATCH(E3012,{"知识体","知识域","知识区","知识主题","知识点"},0))</f>
        <v>topic</v>
      </c>
      <c r="H3012" s="21" t="str">
        <f>INDEX( {"super","just","sub","infras"},MATCH(F3012,{"超","恰","亚","次"},0))</f>
        <v>just</v>
      </c>
      <c r="I3012" s="21">
        <f>MATCH(E3012,{"知识体","知识域","知识区","知识主题","知识点"},0)-1</f>
        <v>3</v>
      </c>
      <c r="J3012" s="21">
        <f>MATCH(F3012,{"超","恰","亚","次"},0)-1</f>
        <v>1</v>
      </c>
      <c r="K3012" s="21" t="str">
        <f t="shared" si="381"/>
        <v>历史</v>
      </c>
      <c r="L3012" s="26" t="s">
        <v>3705</v>
      </c>
      <c r="M3012" s="23"/>
      <c r="N3012" s="23"/>
      <c r="O3012" s="24" t="str">
        <f t="shared" si="383"/>
        <v xml:space="preserve">
  - 
    name:  8 世界反法西斯战争胜利的影响
    title:  8 世界反法西斯战争胜利的影响
    description: 
    koLyro: topic
    koLyri:  just
    son: </v>
      </c>
      <c r="P3012" s="27" t="str">
        <f t="shared" si="382"/>
        <v xml:space="preserve">
          - 
            name:  8 世界反法西斯战争胜利的影响
            title:  8 世界反法西斯战争胜利的影响
            description: 
            koLyro: topic
            koLyri:  just
            son: </v>
      </c>
    </row>
    <row r="3013" spans="1:16" ht="15" customHeight="1">
      <c r="A3013" s="20">
        <f t="shared" ref="A3013:A3076" si="384">IFERROR(FIND("├",L3013),0)</f>
        <v>5</v>
      </c>
      <c r="B3013" s="21" t="str">
        <f t="shared" ref="B3013:B3076" si="385">MID(L3013,FIND("«",L3013)+1,FIND("»",L3013)-FIND("«",L3013)-1)</f>
        <v>知识点</v>
      </c>
      <c r="C3013" s="21" t="str">
        <f t="shared" ref="C3013:C3076" si="386">RIGHT(L3013,LEN(L3013)-FIND("»",L3013))</f>
        <v>世界反法西斯战争胜利的影响</v>
      </c>
      <c r="D3013" s="21" t="str">
        <f>IFERROR(IF(I3013=1,INDEX( {"chinese","english","math","physics","chemistry","biology","politics","history","geography"},MATCH(C3013,{"语文","英语","数学","物理","化学","生物","政治","历史","地理"},0)),IF(I3013=2,INDEX(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3013,{"单项选择","阅读理解","信息匹配","完形填空","短文填空","单句填空","短文改错","单句改错","句型转换","翻译短语","翻译句子","词汇/短语及固搭","完成句子","听力"},0)),"")), "")</f>
        <v/>
      </c>
      <c r="E3013" s="21" t="str">
        <f t="shared" ref="E3013:E3076" si="387">SUBSTITUTE(SUBSTITUTE(SUBSTITUTE(SUBSTITUTE(B3013,"超",""),"恰",""),"亚",""),"次","")</f>
        <v>知识点</v>
      </c>
      <c r="F3013" s="21" t="str">
        <f t="shared" ref="F3013:F3076" si="388">IF(IFERROR(FIND("超",B3013),-1)&gt;0,"超",  IF(IFERROR(FIND("亚",B3013),-1)&gt;0,"亚",   IF(IFERROR(FIND("次",B3013),-1)&gt;0,"次",    "恰"  )))</f>
        <v>恰</v>
      </c>
      <c r="G3013" s="21" t="str">
        <f>INDEX( {"body","discipline","area","topic","point"},MATCH(E3013,{"知识体","知识域","知识区","知识主题","知识点"},0))</f>
        <v>point</v>
      </c>
      <c r="H3013" s="21" t="str">
        <f>INDEX( {"super","just","sub","infras"},MATCH(F3013,{"超","恰","亚","次"},0))</f>
        <v>just</v>
      </c>
      <c r="I3013" s="21">
        <f>MATCH(E3013,{"知识体","知识域","知识区","知识主题","知识点"},0)-1</f>
        <v>4</v>
      </c>
      <c r="J3013" s="21">
        <f>MATCH(F3013,{"超","恰","亚","次"},0)-1</f>
        <v>1</v>
      </c>
      <c r="K3013" s="21" t="str">
        <f t="shared" ref="K3013:K3076" si="389">IF(I3013=0,"",IF(I3013=1,C3013,K3012))</f>
        <v>历史</v>
      </c>
      <c r="L3013" s="26" t="s">
        <v>3706</v>
      </c>
      <c r="M3013" s="23"/>
      <c r="N3013" s="23"/>
      <c r="O3013" s="24" t="str">
        <f t="shared" si="383"/>
        <v xml:space="preserve">
  - 
    name:  世界反法西斯战争胜利的影响
    title:  世界反法西斯战争胜利的影响
    description: 
    koLyro: point
    koLyri:  just
    son: </v>
      </c>
      <c r="P3013" s="27" t="str">
        <f t="shared" ref="P3013:P3076" si="390">SUBSTITUTE(O3013,CHAR(10),CHAR(10)&amp;REPT("  ",A3013))</f>
        <v xml:space="preserve">
            - 
              name:  世界反法西斯战争胜利的影响
              title:  世界反法西斯战争胜利的影响
              description: 
              koLyro: point
              koLyri:  just
              son: </v>
      </c>
    </row>
    <row r="3014" spans="1:16" ht="15" customHeight="1">
      <c r="A3014" s="20">
        <f t="shared" si="384"/>
        <v>3</v>
      </c>
      <c r="B3014" s="21" t="str">
        <f t="shared" si="385"/>
        <v>知识超主题</v>
      </c>
      <c r="C3014" s="21" t="str">
        <f t="shared" si="386"/>
        <v>选修3 四　雅尔塔体系下的冷战与和平</v>
      </c>
      <c r="D3014" s="21" t="str">
        <f>IFERROR(IF(I3014=1,INDEX( {"chinese","english","math","physics","chemistry","biology","politics","history","geography"},MATCH(C3014,{"语文","英语","数学","物理","化学","生物","政治","历史","地理"},0)),IF(I3014=2,INDEX(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3014,{"单项选择","阅读理解","信息匹配","完形填空","短文填空","单句填空","短文改错","单句改错","句型转换","翻译短语","翻译句子","词汇/短语及固搭","完成句子","听力"},0)),"")), "")</f>
        <v/>
      </c>
      <c r="E3014" s="21" t="str">
        <f t="shared" si="387"/>
        <v>知识主题</v>
      </c>
      <c r="F3014" s="21" t="str">
        <f t="shared" si="388"/>
        <v>超</v>
      </c>
      <c r="G3014" s="21" t="str">
        <f>INDEX( {"body","discipline","area","topic","point"},MATCH(E3014,{"知识体","知识域","知识区","知识主题","知识点"},0))</f>
        <v>topic</v>
      </c>
      <c r="H3014" s="21" t="str">
        <f>INDEX( {"super","just","sub","infras"},MATCH(F3014,{"超","恰","亚","次"},0))</f>
        <v>super</v>
      </c>
      <c r="I3014" s="21">
        <f>MATCH(E3014,{"知识体","知识域","知识区","知识主题","知识点"},0)-1</f>
        <v>3</v>
      </c>
      <c r="J3014" s="21">
        <f>MATCH(F3014,{"超","恰","亚","次"},0)-1</f>
        <v>0</v>
      </c>
      <c r="K3014" s="21" t="str">
        <f t="shared" si="389"/>
        <v>历史</v>
      </c>
      <c r="L3014" s="26" t="s">
        <v>5411</v>
      </c>
      <c r="M3014" s="23"/>
      <c r="N3014" s="23"/>
      <c r="O3014" s="24" t="str">
        <f t="shared" si="383"/>
        <v xml:space="preserve">
  - 
    name:  选修3 四　雅尔塔体系下的冷战与和平
    title:  选修3 四　雅尔塔体系下的冷战与和平
    description: 
    koLyro: topic
    koLyri:  super
    son: </v>
      </c>
      <c r="P3014" s="27" t="str">
        <f t="shared" si="390"/>
        <v xml:space="preserve">
        - 
          name:  选修3 四　雅尔塔体系下的冷战与和平
          title:  选修3 四　雅尔塔体系下的冷战与和平
          description: 
          koLyro: topic
          koLyri:  super
          son: </v>
      </c>
    </row>
    <row r="3015" spans="1:16" ht="15" customHeight="1">
      <c r="A3015" s="20">
        <f t="shared" si="384"/>
        <v>4</v>
      </c>
      <c r="B3015" s="21" t="str">
        <f t="shared" si="385"/>
        <v>知识主题</v>
      </c>
      <c r="C3015" s="21" t="str">
        <f t="shared" si="386"/>
        <v>1 两极格局的形成</v>
      </c>
      <c r="D3015" s="21" t="str">
        <f>IFERROR(IF(I3015=1,INDEX( {"chinese","english","math","physics","chemistry","biology","politics","history","geography"},MATCH(C3015,{"语文","英语","数学","物理","化学","生物","政治","历史","地理"},0)),IF(I3015=2,INDEX(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3015,{"单项选择","阅读理解","信息匹配","完形填空","短文填空","单句填空","短文改错","单句改错","句型转换","翻译短语","翻译句子","词汇/短语及固搭","完成句子","听力"},0)),"")), "")</f>
        <v/>
      </c>
      <c r="E3015" s="21" t="str">
        <f t="shared" si="387"/>
        <v>知识主题</v>
      </c>
      <c r="F3015" s="21" t="str">
        <f t="shared" si="388"/>
        <v>恰</v>
      </c>
      <c r="G3015" s="21" t="str">
        <f>INDEX( {"body","discipline","area","topic","point"},MATCH(E3015,{"知识体","知识域","知识区","知识主题","知识点"},0))</f>
        <v>topic</v>
      </c>
      <c r="H3015" s="21" t="str">
        <f>INDEX( {"super","just","sub","infras"},MATCH(F3015,{"超","恰","亚","次"},0))</f>
        <v>just</v>
      </c>
      <c r="I3015" s="21">
        <f>MATCH(E3015,{"知识体","知识域","知识区","知识主题","知识点"},0)-1</f>
        <v>3</v>
      </c>
      <c r="J3015" s="21">
        <f>MATCH(F3015,{"超","恰","亚","次"},0)-1</f>
        <v>1</v>
      </c>
      <c r="K3015" s="21" t="str">
        <f t="shared" si="389"/>
        <v>历史</v>
      </c>
      <c r="L3015" s="26" t="s">
        <v>3707</v>
      </c>
      <c r="M3015" s="23"/>
      <c r="N3015" s="23"/>
      <c r="O3015" s="24" t="str">
        <f t="shared" si="383"/>
        <v xml:space="preserve">
  - 
    name:  1 两极格局的形成
    title:  1 两极格局的形成
    description: 
    koLyro: topic
    koLyri:  just
    son: </v>
      </c>
      <c r="P3015" s="27" t="str">
        <f t="shared" si="390"/>
        <v xml:space="preserve">
          - 
            name:  1 两极格局的形成
            title:  1 两极格局的形成
            description: 
            koLyro: topic
            koLyri:  just
            son: </v>
      </c>
    </row>
    <row r="3016" spans="1:16" ht="15" customHeight="1">
      <c r="A3016" s="20">
        <f t="shared" si="384"/>
        <v>5</v>
      </c>
      <c r="B3016" s="21" t="str">
        <f t="shared" si="385"/>
        <v>知识点</v>
      </c>
      <c r="C3016" s="21" t="str">
        <f t="shared" si="386"/>
        <v>雅尔塔体系</v>
      </c>
      <c r="D3016" s="21" t="str">
        <f>IFERROR(IF(I3016=1,INDEX( {"chinese","english","math","physics","chemistry","biology","politics","history","geography"},MATCH(C3016,{"语文","英语","数学","物理","化学","生物","政治","历史","地理"},0)),IF(I3016=2,INDEX(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3016,{"单项选择","阅读理解","信息匹配","完形填空","短文填空","单句填空","短文改错","单句改错","句型转换","翻译短语","翻译句子","词汇/短语及固搭","完成句子","听力"},0)),"")), "")</f>
        <v/>
      </c>
      <c r="E3016" s="21" t="str">
        <f t="shared" si="387"/>
        <v>知识点</v>
      </c>
      <c r="F3016" s="21" t="str">
        <f t="shared" si="388"/>
        <v>恰</v>
      </c>
      <c r="G3016" s="21" t="str">
        <f>INDEX( {"body","discipline","area","topic","point"},MATCH(E3016,{"知识体","知识域","知识区","知识主题","知识点"},0))</f>
        <v>point</v>
      </c>
      <c r="H3016" s="21" t="str">
        <f>INDEX( {"super","just","sub","infras"},MATCH(F3016,{"超","恰","亚","次"},0))</f>
        <v>just</v>
      </c>
      <c r="I3016" s="21">
        <f>MATCH(E3016,{"知识体","知识域","知识区","知识主题","知识点"},0)-1</f>
        <v>4</v>
      </c>
      <c r="J3016" s="21">
        <f>MATCH(F3016,{"超","恰","亚","次"},0)-1</f>
        <v>1</v>
      </c>
      <c r="K3016" s="21" t="str">
        <f t="shared" si="389"/>
        <v>历史</v>
      </c>
      <c r="L3016" s="26" t="s">
        <v>3106</v>
      </c>
      <c r="M3016" s="23"/>
      <c r="N3016" s="23"/>
      <c r="O3016" s="24" t="str">
        <f t="shared" si="383"/>
        <v xml:space="preserve">
  - 
    name:  雅尔塔体系
    title:  雅尔塔体系
    description: 
    koLyro: point
    koLyri:  just
    son: </v>
      </c>
      <c r="P3016" s="27" t="str">
        <f t="shared" si="390"/>
        <v xml:space="preserve">
            - 
              name:  雅尔塔体系
              title:  雅尔塔体系
              description: 
              koLyro: point
              koLyri:  just
              son: </v>
      </c>
    </row>
    <row r="3017" spans="1:16" ht="15" customHeight="1">
      <c r="A3017" s="20">
        <f t="shared" si="384"/>
        <v>4</v>
      </c>
      <c r="B3017" s="21" t="str">
        <f t="shared" si="385"/>
        <v>知识主题</v>
      </c>
      <c r="C3017" s="21" t="str">
        <f t="shared" si="386"/>
        <v>2 冷战的开始</v>
      </c>
      <c r="D3017" s="21" t="str">
        <f>IFERROR(IF(I3017=1,INDEX( {"chinese","english","math","physics","chemistry","biology","politics","history","geography"},MATCH(C3017,{"语文","英语","数学","物理","化学","生物","政治","历史","地理"},0)),IF(I3017=2,INDEX(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3017,{"单项选择","阅读理解","信息匹配","完形填空","短文填空","单句填空","短文改错","单句改错","句型转换","翻译短语","翻译句子","词汇/短语及固搭","完成句子","听力"},0)),"")), "")</f>
        <v/>
      </c>
      <c r="E3017" s="21" t="str">
        <f t="shared" si="387"/>
        <v>知识主题</v>
      </c>
      <c r="F3017" s="21" t="str">
        <f t="shared" si="388"/>
        <v>恰</v>
      </c>
      <c r="G3017" s="21" t="str">
        <f>INDEX( {"body","discipline","area","topic","point"},MATCH(E3017,{"知识体","知识域","知识区","知识主题","知识点"},0))</f>
        <v>topic</v>
      </c>
      <c r="H3017" s="21" t="str">
        <f>INDEX( {"super","just","sub","infras"},MATCH(F3017,{"超","恰","亚","次"},0))</f>
        <v>just</v>
      </c>
      <c r="I3017" s="21">
        <f>MATCH(E3017,{"知识体","知识域","知识区","知识主题","知识点"},0)-1</f>
        <v>3</v>
      </c>
      <c r="J3017" s="21">
        <f>MATCH(F3017,{"超","恰","亚","次"},0)-1</f>
        <v>1</v>
      </c>
      <c r="K3017" s="21" t="str">
        <f t="shared" si="389"/>
        <v>历史</v>
      </c>
      <c r="L3017" s="26" t="s">
        <v>3708</v>
      </c>
      <c r="M3017" s="23"/>
      <c r="N3017" s="23"/>
      <c r="O3017" s="24" t="str">
        <f t="shared" si="383"/>
        <v xml:space="preserve">
  - 
    name:  2 冷战的开始
    title:  2 冷战的开始
    description: 
    koLyro: topic
    koLyri:  just
    son: </v>
      </c>
      <c r="P3017" s="27" t="str">
        <f t="shared" si="390"/>
        <v xml:space="preserve">
          - 
            name:  2 冷战的开始
            title:  2 冷战的开始
            description: 
            koLyro: topic
            koLyri:  just
            son: </v>
      </c>
    </row>
    <row r="3018" spans="1:16" ht="15" customHeight="1">
      <c r="A3018" s="20">
        <f t="shared" si="384"/>
        <v>5</v>
      </c>
      <c r="B3018" s="21" t="str">
        <f t="shared" si="385"/>
        <v>知识点</v>
      </c>
      <c r="C3018" s="21" t="str">
        <f t="shared" si="386"/>
        <v>杜鲁门主义</v>
      </c>
      <c r="D3018" s="21" t="str">
        <f>IFERROR(IF(I3018=1,INDEX( {"chinese","english","math","physics","chemistry","biology","politics","history","geography"},MATCH(C3018,{"语文","英语","数学","物理","化学","生物","政治","历史","地理"},0)),IF(I3018=2,INDEX(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3018,{"单项选择","阅读理解","信息匹配","完形填空","短文填空","单句填空","短文改错","单句改错","句型转换","翻译短语","翻译句子","词汇/短语及固搭","完成句子","听力"},0)),"")), "")</f>
        <v/>
      </c>
      <c r="E3018" s="21" t="str">
        <f t="shared" si="387"/>
        <v>知识点</v>
      </c>
      <c r="F3018" s="21" t="str">
        <f t="shared" si="388"/>
        <v>恰</v>
      </c>
      <c r="G3018" s="21" t="str">
        <f>INDEX( {"body","discipline","area","topic","point"},MATCH(E3018,{"知识体","知识域","知识区","知识主题","知识点"},0))</f>
        <v>point</v>
      </c>
      <c r="H3018" s="21" t="str">
        <f>INDEX( {"super","just","sub","infras"},MATCH(F3018,{"超","恰","亚","次"},0))</f>
        <v>just</v>
      </c>
      <c r="I3018" s="21">
        <f>MATCH(E3018,{"知识体","知识域","知识区","知识主题","知识点"},0)-1</f>
        <v>4</v>
      </c>
      <c r="J3018" s="21">
        <f>MATCH(F3018,{"超","恰","亚","次"},0)-1</f>
        <v>1</v>
      </c>
      <c r="K3018" s="21" t="str">
        <f t="shared" si="389"/>
        <v>历史</v>
      </c>
      <c r="L3018" s="26" t="s">
        <v>3709</v>
      </c>
      <c r="M3018" s="23"/>
      <c r="N3018" s="23"/>
      <c r="O3018" s="24" t="str">
        <f t="shared" si="383"/>
        <v xml:space="preserve">
  - 
    name:  杜鲁门主义
    title:  杜鲁门主义
    description: 
    koLyro: point
    koLyri:  just
    son: </v>
      </c>
      <c r="P3018" s="27" t="str">
        <f t="shared" si="390"/>
        <v xml:space="preserve">
            - 
              name:  杜鲁门主义
              title:  杜鲁门主义
              description: 
              koLyro: point
              koLyri:  just
              son: </v>
      </c>
    </row>
    <row r="3019" spans="1:16" ht="15" customHeight="1">
      <c r="A3019" s="20">
        <f t="shared" si="384"/>
        <v>4</v>
      </c>
      <c r="B3019" s="21" t="str">
        <f t="shared" si="385"/>
        <v>知识主题</v>
      </c>
      <c r="C3019" s="21" t="str">
        <f t="shared" si="386"/>
        <v>3 美苏争霸</v>
      </c>
      <c r="D3019" s="21" t="str">
        <f>IFERROR(IF(I3019=1,INDEX( {"chinese","english","math","physics","chemistry","biology","politics","history","geography"},MATCH(C3019,{"语文","英语","数学","物理","化学","生物","政治","历史","地理"},0)),IF(I3019=2,INDEX(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3019,{"单项选择","阅读理解","信息匹配","完形填空","短文填空","单句填空","短文改错","单句改错","句型转换","翻译短语","翻译句子","词汇/短语及固搭","完成句子","听力"},0)),"")), "")</f>
        <v/>
      </c>
      <c r="E3019" s="21" t="str">
        <f t="shared" si="387"/>
        <v>知识主题</v>
      </c>
      <c r="F3019" s="21" t="str">
        <f t="shared" si="388"/>
        <v>恰</v>
      </c>
      <c r="G3019" s="21" t="str">
        <f>INDEX( {"body","discipline","area","topic","point"},MATCH(E3019,{"知识体","知识域","知识区","知识主题","知识点"},0))</f>
        <v>topic</v>
      </c>
      <c r="H3019" s="21" t="str">
        <f>INDEX( {"super","just","sub","infras"},MATCH(F3019,{"超","恰","亚","次"},0))</f>
        <v>just</v>
      </c>
      <c r="I3019" s="21">
        <f>MATCH(E3019,{"知识体","知识域","知识区","知识主题","知识点"},0)-1</f>
        <v>3</v>
      </c>
      <c r="J3019" s="21">
        <f>MATCH(F3019,{"超","恰","亚","次"},0)-1</f>
        <v>1</v>
      </c>
      <c r="K3019" s="21" t="str">
        <f t="shared" si="389"/>
        <v>历史</v>
      </c>
      <c r="L3019" s="26" t="s">
        <v>3710</v>
      </c>
      <c r="M3019" s="23"/>
      <c r="N3019" s="23"/>
      <c r="O3019" s="24" t="str">
        <f t="shared" si="383"/>
        <v xml:space="preserve">
  - 
    name:  3 美苏争霸
    title:  3 美苏争霸
    description: 
    koLyro: topic
    koLyri:  just
    son: </v>
      </c>
      <c r="P3019" s="27" t="str">
        <f t="shared" si="390"/>
        <v xml:space="preserve">
          - 
            name:  3 美苏争霸
            title:  3 美苏争霸
            description: 
            koLyro: topic
            koLyri:  just
            son: </v>
      </c>
    </row>
    <row r="3020" spans="1:16" ht="15" customHeight="1">
      <c r="A3020" s="20">
        <f t="shared" si="384"/>
        <v>5</v>
      </c>
      <c r="B3020" s="21" t="str">
        <f t="shared" si="385"/>
        <v>知识点</v>
      </c>
      <c r="C3020" s="21" t="str">
        <f t="shared" si="386"/>
        <v>美苏争霸</v>
      </c>
      <c r="D3020" s="21" t="str">
        <f>IFERROR(IF(I3020=1,INDEX( {"chinese","english","math","physics","chemistry","biology","politics","history","geography"},MATCH(C3020,{"语文","英语","数学","物理","化学","生物","政治","历史","地理"},0)),IF(I3020=2,INDEX(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3020,{"单项选择","阅读理解","信息匹配","完形填空","短文填空","单句填空","短文改错","单句改错","句型转换","翻译短语","翻译句子","词汇/短语及固搭","完成句子","听力"},0)),"")), "")</f>
        <v/>
      </c>
      <c r="E3020" s="21" t="str">
        <f t="shared" si="387"/>
        <v>知识点</v>
      </c>
      <c r="F3020" s="21" t="str">
        <f t="shared" si="388"/>
        <v>恰</v>
      </c>
      <c r="G3020" s="21" t="str">
        <f>INDEX( {"body","discipline","area","topic","point"},MATCH(E3020,{"知识体","知识域","知识区","知识主题","知识点"},0))</f>
        <v>point</v>
      </c>
      <c r="H3020" s="21" t="str">
        <f>INDEX( {"super","just","sub","infras"},MATCH(F3020,{"超","恰","亚","次"},0))</f>
        <v>just</v>
      </c>
      <c r="I3020" s="21">
        <f>MATCH(E3020,{"知识体","知识域","知识区","知识主题","知识点"},0)-1</f>
        <v>4</v>
      </c>
      <c r="J3020" s="21">
        <f>MATCH(F3020,{"超","恰","亚","次"},0)-1</f>
        <v>1</v>
      </c>
      <c r="K3020" s="21" t="str">
        <f t="shared" si="389"/>
        <v>历史</v>
      </c>
      <c r="L3020" s="26" t="s">
        <v>3711</v>
      </c>
      <c r="M3020" s="23"/>
      <c r="N3020" s="23"/>
      <c r="O3020" s="24" t="str">
        <f t="shared" si="383"/>
        <v xml:space="preserve">
  - 
    name:  美苏争霸
    title:  美苏争霸
    description: 
    koLyro: point
    koLyri:  just
    son: </v>
      </c>
      <c r="P3020" s="27" t="str">
        <f t="shared" si="390"/>
        <v xml:space="preserve">
            - 
              name:  美苏争霸
              title:  美苏争霸
              description: 
              koLyro: point
              koLyri:  just
              son: </v>
      </c>
    </row>
    <row r="3021" spans="1:16" ht="15" customHeight="1">
      <c r="A3021" s="20">
        <f t="shared" si="384"/>
        <v>4</v>
      </c>
      <c r="B3021" s="21" t="str">
        <f t="shared" si="385"/>
        <v>知识主题</v>
      </c>
      <c r="C3021" s="21" t="str">
        <f t="shared" si="386"/>
        <v>4 两极格局的结束</v>
      </c>
      <c r="D3021" s="21" t="str">
        <f>IFERROR(IF(I3021=1,INDEX( {"chinese","english","math","physics","chemistry","biology","politics","history","geography"},MATCH(C3021,{"语文","英语","数学","物理","化学","生物","政治","历史","地理"},0)),IF(I3021=2,INDEX(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3021,{"单项选择","阅读理解","信息匹配","完形填空","短文填空","单句填空","短文改错","单句改错","句型转换","翻译短语","翻译句子","词汇/短语及固搭","完成句子","听力"},0)),"")), "")</f>
        <v/>
      </c>
      <c r="E3021" s="21" t="str">
        <f t="shared" si="387"/>
        <v>知识主题</v>
      </c>
      <c r="F3021" s="21" t="str">
        <f t="shared" si="388"/>
        <v>恰</v>
      </c>
      <c r="G3021" s="21" t="str">
        <f>INDEX( {"body","discipline","area","topic","point"},MATCH(E3021,{"知识体","知识域","知识区","知识主题","知识点"},0))</f>
        <v>topic</v>
      </c>
      <c r="H3021" s="21" t="str">
        <f>INDEX( {"super","just","sub","infras"},MATCH(F3021,{"超","恰","亚","次"},0))</f>
        <v>just</v>
      </c>
      <c r="I3021" s="21">
        <f>MATCH(E3021,{"知识体","知识域","知识区","知识主题","知识点"},0)-1</f>
        <v>3</v>
      </c>
      <c r="J3021" s="21">
        <f>MATCH(F3021,{"超","恰","亚","次"},0)-1</f>
        <v>1</v>
      </c>
      <c r="K3021" s="21" t="str">
        <f t="shared" si="389"/>
        <v>历史</v>
      </c>
      <c r="L3021" s="26" t="s">
        <v>3712</v>
      </c>
      <c r="M3021" s="23"/>
      <c r="N3021" s="23"/>
      <c r="O3021" s="24" t="str">
        <f t="shared" si="383"/>
        <v xml:space="preserve">
  - 
    name:  4 两极格局的结束
    title:  4 两极格局的结束
    description: 
    koLyro: topic
    koLyri:  just
    son: </v>
      </c>
      <c r="P3021" s="27" t="str">
        <f t="shared" si="390"/>
        <v xml:space="preserve">
          - 
            name:  4 两极格局的结束
            title:  4 两极格局的结束
            description: 
            koLyro: topic
            koLyri:  just
            son: </v>
      </c>
    </row>
    <row r="3022" spans="1:16" ht="15" customHeight="1">
      <c r="A3022" s="20">
        <f t="shared" si="384"/>
        <v>5</v>
      </c>
      <c r="B3022" s="21" t="str">
        <f t="shared" si="385"/>
        <v>知识点</v>
      </c>
      <c r="C3022" s="21" t="str">
        <f t="shared" si="386"/>
        <v>两极格局结束</v>
      </c>
      <c r="D3022" s="21" t="str">
        <f>IFERROR(IF(I3022=1,INDEX( {"chinese","english","math","physics","chemistry","biology","politics","history","geography"},MATCH(C3022,{"语文","英语","数学","物理","化学","生物","政治","历史","地理"},0)),IF(I3022=2,INDEX(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3022,{"单项选择","阅读理解","信息匹配","完形填空","短文填空","单句填空","短文改错","单句改错","句型转换","翻译短语","翻译句子","词汇/短语及固搭","完成句子","听力"},0)),"")), "")</f>
        <v/>
      </c>
      <c r="E3022" s="21" t="str">
        <f t="shared" si="387"/>
        <v>知识点</v>
      </c>
      <c r="F3022" s="21" t="str">
        <f t="shared" si="388"/>
        <v>恰</v>
      </c>
      <c r="G3022" s="21" t="str">
        <f>INDEX( {"body","discipline","area","topic","point"},MATCH(E3022,{"知识体","知识域","知识区","知识主题","知识点"},0))</f>
        <v>point</v>
      </c>
      <c r="H3022" s="21" t="str">
        <f>INDEX( {"super","just","sub","infras"},MATCH(F3022,{"超","恰","亚","次"},0))</f>
        <v>just</v>
      </c>
      <c r="I3022" s="21">
        <f>MATCH(E3022,{"知识体","知识域","知识区","知识主题","知识点"},0)-1</f>
        <v>4</v>
      </c>
      <c r="J3022" s="21">
        <f>MATCH(F3022,{"超","恰","亚","次"},0)-1</f>
        <v>1</v>
      </c>
      <c r="K3022" s="21" t="str">
        <f t="shared" si="389"/>
        <v>历史</v>
      </c>
      <c r="L3022" s="26" t="s">
        <v>3713</v>
      </c>
      <c r="M3022" s="23"/>
      <c r="N3022" s="23"/>
      <c r="O3022" s="24" t="str">
        <f t="shared" si="383"/>
        <v xml:space="preserve">
  - 
    name:  两极格局结束
    title:  两极格局结束
    description: 
    koLyro: point
    koLyri:  just
    son: </v>
      </c>
      <c r="P3022" s="27" t="str">
        <f t="shared" si="390"/>
        <v xml:space="preserve">
            - 
              name:  两极格局结束
              title:  两极格局结束
              description: 
              koLyro: point
              koLyri:  just
              son: </v>
      </c>
    </row>
    <row r="3023" spans="1:16" ht="15" customHeight="1">
      <c r="A3023" s="20">
        <f t="shared" si="384"/>
        <v>3</v>
      </c>
      <c r="B3023" s="21" t="str">
        <f t="shared" si="385"/>
        <v>知识超主题</v>
      </c>
      <c r="C3023" s="21" t="str">
        <f t="shared" si="386"/>
        <v>选修3 五　烽火连绵的局部战争</v>
      </c>
      <c r="D3023" s="21" t="str">
        <f>IFERROR(IF(I3023=1,INDEX( {"chinese","english","math","physics","chemistry","biology","politics","history","geography"},MATCH(C3023,{"语文","英语","数学","物理","化学","生物","政治","历史","地理"},0)),IF(I3023=2,INDEX(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3023,{"单项选择","阅读理解","信息匹配","完形填空","短文填空","单句填空","短文改错","单句改错","句型转换","翻译短语","翻译句子","词汇/短语及固搭","完成句子","听力"},0)),"")), "")</f>
        <v/>
      </c>
      <c r="E3023" s="21" t="str">
        <f t="shared" si="387"/>
        <v>知识主题</v>
      </c>
      <c r="F3023" s="21" t="str">
        <f t="shared" si="388"/>
        <v>超</v>
      </c>
      <c r="G3023" s="21" t="str">
        <f>INDEX( {"body","discipline","area","topic","point"},MATCH(E3023,{"知识体","知识域","知识区","知识主题","知识点"},0))</f>
        <v>topic</v>
      </c>
      <c r="H3023" s="21" t="str">
        <f>INDEX( {"super","just","sub","infras"},MATCH(F3023,{"超","恰","亚","次"},0))</f>
        <v>super</v>
      </c>
      <c r="I3023" s="21">
        <f>MATCH(E3023,{"知识体","知识域","知识区","知识主题","知识点"},0)-1</f>
        <v>3</v>
      </c>
      <c r="J3023" s="21">
        <f>MATCH(F3023,{"超","恰","亚","次"},0)-1</f>
        <v>0</v>
      </c>
      <c r="K3023" s="21" t="str">
        <f t="shared" si="389"/>
        <v>历史</v>
      </c>
      <c r="L3023" s="26" t="s">
        <v>5412</v>
      </c>
      <c r="M3023" s="23"/>
      <c r="N3023" s="23"/>
      <c r="O3023" s="24" t="str">
        <f t="shared" si="383"/>
        <v xml:space="preserve">
  - 
    name:  选修3 五　烽火连绵的局部战争
    title:  选修3 五　烽火连绵的局部战争
    description: 
    koLyro: topic
    koLyri:  super
    son: </v>
      </c>
      <c r="P3023" s="27" t="str">
        <f t="shared" si="390"/>
        <v xml:space="preserve">
        - 
          name:  选修3 五　烽火连绵的局部战争
          title:  选修3 五　烽火连绵的局部战争
          description: 
          koLyro: topic
          koLyri:  super
          son: </v>
      </c>
    </row>
    <row r="3024" spans="1:16" ht="15" customHeight="1">
      <c r="A3024" s="20">
        <f t="shared" si="384"/>
        <v>4</v>
      </c>
      <c r="B3024" s="21" t="str">
        <f t="shared" si="385"/>
        <v>知识主题</v>
      </c>
      <c r="C3024" s="21" t="str">
        <f t="shared" si="386"/>
        <v>1 朝鲜战争</v>
      </c>
      <c r="D3024" s="21" t="str">
        <f>IFERROR(IF(I3024=1,INDEX( {"chinese","english","math","physics","chemistry","biology","politics","history","geography"},MATCH(C3024,{"语文","英语","数学","物理","化学","生物","政治","历史","地理"},0)),IF(I3024=2,INDEX(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3024,{"单项选择","阅读理解","信息匹配","完形填空","短文填空","单句填空","短文改错","单句改错","句型转换","翻译短语","翻译句子","词汇/短语及固搭","完成句子","听力"},0)),"")), "")</f>
        <v/>
      </c>
      <c r="E3024" s="21" t="str">
        <f t="shared" si="387"/>
        <v>知识主题</v>
      </c>
      <c r="F3024" s="21" t="str">
        <f t="shared" si="388"/>
        <v>恰</v>
      </c>
      <c r="G3024" s="21" t="str">
        <f>INDEX( {"body","discipline","area","topic","point"},MATCH(E3024,{"知识体","知识域","知识区","知识主题","知识点"},0))</f>
        <v>topic</v>
      </c>
      <c r="H3024" s="21" t="str">
        <f>INDEX( {"super","just","sub","infras"},MATCH(F3024,{"超","恰","亚","次"},0))</f>
        <v>just</v>
      </c>
      <c r="I3024" s="21">
        <f>MATCH(E3024,{"知识体","知识域","知识区","知识主题","知识点"},0)-1</f>
        <v>3</v>
      </c>
      <c r="J3024" s="21">
        <f>MATCH(F3024,{"超","恰","亚","次"},0)-1</f>
        <v>1</v>
      </c>
      <c r="K3024" s="21" t="str">
        <f t="shared" si="389"/>
        <v>历史</v>
      </c>
      <c r="L3024" s="26" t="s">
        <v>3714</v>
      </c>
      <c r="M3024" s="23"/>
      <c r="N3024" s="23"/>
      <c r="O3024" s="24" t="str">
        <f t="shared" si="383"/>
        <v xml:space="preserve">
  - 
    name:  1 朝鲜战争
    title:  1 朝鲜战争
    description: 
    koLyro: topic
    koLyri:  just
    son: </v>
      </c>
      <c r="P3024" s="27" t="str">
        <f t="shared" si="390"/>
        <v xml:space="preserve">
          - 
            name:  1 朝鲜战争
            title:  1 朝鲜战争
            description: 
            koLyro: topic
            koLyri:  just
            son: </v>
      </c>
    </row>
    <row r="3025" spans="1:16" ht="15" customHeight="1">
      <c r="A3025" s="20">
        <f t="shared" si="384"/>
        <v>5</v>
      </c>
      <c r="B3025" s="21" t="str">
        <f t="shared" si="385"/>
        <v>知识点</v>
      </c>
      <c r="C3025" s="21" t="str">
        <f t="shared" si="386"/>
        <v>朝鲜战争</v>
      </c>
      <c r="D3025" s="21" t="str">
        <f>IFERROR(IF(I3025=1,INDEX( {"chinese","english","math","physics","chemistry","biology","politics","history","geography"},MATCH(C3025,{"语文","英语","数学","物理","化学","生物","政治","历史","地理"},0)),IF(I3025=2,INDEX(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3025,{"单项选择","阅读理解","信息匹配","完形填空","短文填空","单句填空","短文改错","单句改错","句型转换","翻译短语","翻译句子","词汇/短语及固搭","完成句子","听力"},0)),"")), "")</f>
        <v/>
      </c>
      <c r="E3025" s="21" t="str">
        <f t="shared" si="387"/>
        <v>知识点</v>
      </c>
      <c r="F3025" s="21" t="str">
        <f t="shared" si="388"/>
        <v>恰</v>
      </c>
      <c r="G3025" s="21" t="str">
        <f>INDEX( {"body","discipline","area","topic","point"},MATCH(E3025,{"知识体","知识域","知识区","知识主题","知识点"},0))</f>
        <v>point</v>
      </c>
      <c r="H3025" s="21" t="str">
        <f>INDEX( {"super","just","sub","infras"},MATCH(F3025,{"超","恰","亚","次"},0))</f>
        <v>just</v>
      </c>
      <c r="I3025" s="21">
        <f>MATCH(E3025,{"知识体","知识域","知识区","知识主题","知识点"},0)-1</f>
        <v>4</v>
      </c>
      <c r="J3025" s="21">
        <f>MATCH(F3025,{"超","恰","亚","次"},0)-1</f>
        <v>1</v>
      </c>
      <c r="K3025" s="21" t="str">
        <f t="shared" si="389"/>
        <v>历史</v>
      </c>
      <c r="L3025" s="26" t="s">
        <v>3715</v>
      </c>
      <c r="M3025" s="23"/>
      <c r="N3025" s="23"/>
      <c r="O3025" s="24" t="str">
        <f t="shared" si="383"/>
        <v xml:space="preserve">
  - 
    name:  朝鲜战争
    title:  朝鲜战争
    description: 
    koLyro: point
    koLyri:  just
    son: </v>
      </c>
      <c r="P3025" s="27" t="str">
        <f t="shared" si="390"/>
        <v xml:space="preserve">
            - 
              name:  朝鲜战争
              title:  朝鲜战争
              description: 
              koLyro: point
              koLyri:  just
              son: </v>
      </c>
    </row>
    <row r="3026" spans="1:16" ht="15" customHeight="1">
      <c r="A3026" s="20">
        <f t="shared" si="384"/>
        <v>4</v>
      </c>
      <c r="B3026" s="21" t="str">
        <f t="shared" si="385"/>
        <v>知识主题</v>
      </c>
      <c r="C3026" s="21" t="str">
        <f t="shared" si="386"/>
        <v>2 越南战争</v>
      </c>
      <c r="D3026" s="21" t="str">
        <f>IFERROR(IF(I3026=1,INDEX( {"chinese","english","math","physics","chemistry","biology","politics","history","geography"},MATCH(C3026,{"语文","英语","数学","物理","化学","生物","政治","历史","地理"},0)),IF(I3026=2,INDEX(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3026,{"单项选择","阅读理解","信息匹配","完形填空","短文填空","单句填空","短文改错","单句改错","句型转换","翻译短语","翻译句子","词汇/短语及固搭","完成句子","听力"},0)),"")), "")</f>
        <v/>
      </c>
      <c r="E3026" s="21" t="str">
        <f t="shared" si="387"/>
        <v>知识主题</v>
      </c>
      <c r="F3026" s="21" t="str">
        <f t="shared" si="388"/>
        <v>恰</v>
      </c>
      <c r="G3026" s="21" t="str">
        <f>INDEX( {"body","discipline","area","topic","point"},MATCH(E3026,{"知识体","知识域","知识区","知识主题","知识点"},0))</f>
        <v>topic</v>
      </c>
      <c r="H3026" s="21" t="str">
        <f>INDEX( {"super","just","sub","infras"},MATCH(F3026,{"超","恰","亚","次"},0))</f>
        <v>just</v>
      </c>
      <c r="I3026" s="21">
        <f>MATCH(E3026,{"知识体","知识域","知识区","知识主题","知识点"},0)-1</f>
        <v>3</v>
      </c>
      <c r="J3026" s="21">
        <f>MATCH(F3026,{"超","恰","亚","次"},0)-1</f>
        <v>1</v>
      </c>
      <c r="K3026" s="21" t="str">
        <f t="shared" si="389"/>
        <v>历史</v>
      </c>
      <c r="L3026" s="26" t="s">
        <v>3716</v>
      </c>
      <c r="M3026" s="23"/>
      <c r="N3026" s="23"/>
      <c r="O3026" s="24" t="str">
        <f t="shared" si="383"/>
        <v xml:space="preserve">
  - 
    name:  2 越南战争
    title:  2 越南战争
    description: 
    koLyro: topic
    koLyri:  just
    son: </v>
      </c>
      <c r="P3026" s="27" t="str">
        <f t="shared" si="390"/>
        <v xml:space="preserve">
          - 
            name:  2 越南战争
            title:  2 越南战争
            description: 
            koLyro: topic
            koLyri:  just
            son: </v>
      </c>
    </row>
    <row r="3027" spans="1:16" ht="15" customHeight="1">
      <c r="A3027" s="20">
        <f t="shared" si="384"/>
        <v>5</v>
      </c>
      <c r="B3027" s="21" t="str">
        <f t="shared" si="385"/>
        <v>知识点</v>
      </c>
      <c r="C3027" s="21" t="str">
        <f t="shared" si="386"/>
        <v>越南战争</v>
      </c>
      <c r="D3027" s="21" t="str">
        <f>IFERROR(IF(I3027=1,INDEX( {"chinese","english","math","physics","chemistry","biology","politics","history","geography"},MATCH(C3027,{"语文","英语","数学","物理","化学","生物","政治","历史","地理"},0)),IF(I3027=2,INDEX(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3027,{"单项选择","阅读理解","信息匹配","完形填空","短文填空","单句填空","短文改错","单句改错","句型转换","翻译短语","翻译句子","词汇/短语及固搭","完成句子","听力"},0)),"")), "")</f>
        <v/>
      </c>
      <c r="E3027" s="21" t="str">
        <f t="shared" si="387"/>
        <v>知识点</v>
      </c>
      <c r="F3027" s="21" t="str">
        <f t="shared" si="388"/>
        <v>恰</v>
      </c>
      <c r="G3027" s="21" t="str">
        <f>INDEX( {"body","discipline","area","topic","point"},MATCH(E3027,{"知识体","知识域","知识区","知识主题","知识点"},0))</f>
        <v>point</v>
      </c>
      <c r="H3027" s="21" t="str">
        <f>INDEX( {"super","just","sub","infras"},MATCH(F3027,{"超","恰","亚","次"},0))</f>
        <v>just</v>
      </c>
      <c r="I3027" s="21">
        <f>MATCH(E3027,{"知识体","知识域","知识区","知识主题","知识点"},0)-1</f>
        <v>4</v>
      </c>
      <c r="J3027" s="21">
        <f>MATCH(F3027,{"超","恰","亚","次"},0)-1</f>
        <v>1</v>
      </c>
      <c r="K3027" s="21" t="str">
        <f t="shared" si="389"/>
        <v>历史</v>
      </c>
      <c r="L3027" s="26" t="s">
        <v>3717</v>
      </c>
      <c r="M3027" s="23"/>
      <c r="N3027" s="23"/>
      <c r="O3027" s="24" t="str">
        <f t="shared" si="383"/>
        <v xml:space="preserve">
  - 
    name:  越南战争
    title:  越南战争
    description: 
    koLyro: point
    koLyri:  just
    son: </v>
      </c>
      <c r="P3027" s="27" t="str">
        <f t="shared" si="390"/>
        <v xml:space="preserve">
            - 
              name:  越南战争
              title:  越南战争
              description: 
              koLyro: point
              koLyri:  just
              son: </v>
      </c>
    </row>
    <row r="3028" spans="1:16" ht="15" customHeight="1">
      <c r="A3028" s="20">
        <f t="shared" si="384"/>
        <v>4</v>
      </c>
      <c r="B3028" s="21" t="str">
        <f t="shared" si="385"/>
        <v>知识主题</v>
      </c>
      <c r="C3028" s="21" t="str">
        <f t="shared" si="386"/>
        <v>3 中东问题的由来与发展</v>
      </c>
      <c r="D3028" s="21" t="str">
        <f>IFERROR(IF(I3028=1,INDEX( {"chinese","english","math","physics","chemistry","biology","politics","history","geography"},MATCH(C3028,{"语文","英语","数学","物理","化学","生物","政治","历史","地理"},0)),IF(I3028=2,INDEX(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3028,{"单项选择","阅读理解","信息匹配","完形填空","短文填空","单句填空","短文改错","单句改错","句型转换","翻译短语","翻译句子","词汇/短语及固搭","完成句子","听力"},0)),"")), "")</f>
        <v/>
      </c>
      <c r="E3028" s="21" t="str">
        <f t="shared" si="387"/>
        <v>知识主题</v>
      </c>
      <c r="F3028" s="21" t="str">
        <f t="shared" si="388"/>
        <v>恰</v>
      </c>
      <c r="G3028" s="21" t="str">
        <f>INDEX( {"body","discipline","area","topic","point"},MATCH(E3028,{"知识体","知识域","知识区","知识主题","知识点"},0))</f>
        <v>topic</v>
      </c>
      <c r="H3028" s="21" t="str">
        <f>INDEX( {"super","just","sub","infras"},MATCH(F3028,{"超","恰","亚","次"},0))</f>
        <v>just</v>
      </c>
      <c r="I3028" s="21">
        <f>MATCH(E3028,{"知识体","知识域","知识区","知识主题","知识点"},0)-1</f>
        <v>3</v>
      </c>
      <c r="J3028" s="21">
        <f>MATCH(F3028,{"超","恰","亚","次"},0)-1</f>
        <v>1</v>
      </c>
      <c r="K3028" s="21" t="str">
        <f t="shared" si="389"/>
        <v>历史</v>
      </c>
      <c r="L3028" s="26" t="s">
        <v>3718</v>
      </c>
      <c r="M3028" s="23"/>
      <c r="N3028" s="23"/>
      <c r="O3028" s="24" t="str">
        <f t="shared" si="383"/>
        <v xml:space="preserve">
  - 
    name:  3 中东问题的由来与发展
    title:  3 中东问题的由来与发展
    description: 
    koLyro: topic
    koLyri:  just
    son: </v>
      </c>
      <c r="P3028" s="27" t="str">
        <f t="shared" si="390"/>
        <v xml:space="preserve">
          - 
            name:  3 中东问题的由来与发展
            title:  3 中东问题的由来与发展
            description: 
            koLyro: topic
            koLyri:  just
            son: </v>
      </c>
    </row>
    <row r="3029" spans="1:16" ht="15" customHeight="1">
      <c r="A3029" s="20">
        <f t="shared" si="384"/>
        <v>5</v>
      </c>
      <c r="B3029" s="21" t="str">
        <f t="shared" si="385"/>
        <v>知识点</v>
      </c>
      <c r="C3029" s="21" t="str">
        <f t="shared" si="386"/>
        <v>中东问题的由来</v>
      </c>
      <c r="D3029" s="21" t="str">
        <f>IFERROR(IF(I3029=1,INDEX( {"chinese","english","math","physics","chemistry","biology","politics","history","geography"},MATCH(C3029,{"语文","英语","数学","物理","化学","生物","政治","历史","地理"},0)),IF(I3029=2,INDEX(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3029,{"单项选择","阅读理解","信息匹配","完形填空","短文填空","单句填空","短文改错","单句改错","句型转换","翻译短语","翻译句子","词汇/短语及固搭","完成句子","听力"},0)),"")), "")</f>
        <v/>
      </c>
      <c r="E3029" s="21" t="str">
        <f t="shared" si="387"/>
        <v>知识点</v>
      </c>
      <c r="F3029" s="21" t="str">
        <f t="shared" si="388"/>
        <v>恰</v>
      </c>
      <c r="G3029" s="21" t="str">
        <f>INDEX( {"body","discipline","area","topic","point"},MATCH(E3029,{"知识体","知识域","知识区","知识主题","知识点"},0))</f>
        <v>point</v>
      </c>
      <c r="H3029" s="21" t="str">
        <f>INDEX( {"super","just","sub","infras"},MATCH(F3029,{"超","恰","亚","次"},0))</f>
        <v>just</v>
      </c>
      <c r="I3029" s="21">
        <f>MATCH(E3029,{"知识体","知识域","知识区","知识主题","知识点"},0)-1</f>
        <v>4</v>
      </c>
      <c r="J3029" s="21">
        <f>MATCH(F3029,{"超","恰","亚","次"},0)-1</f>
        <v>1</v>
      </c>
      <c r="K3029" s="21" t="str">
        <f t="shared" si="389"/>
        <v>历史</v>
      </c>
      <c r="L3029" s="26" t="s">
        <v>3719</v>
      </c>
      <c r="M3029" s="23"/>
      <c r="N3029" s="23"/>
      <c r="O3029" s="24" t="str">
        <f t="shared" si="383"/>
        <v xml:space="preserve">
  - 
    name:  中东问题的由来
    title:  中东问题的由来
    description: 
    koLyro: point
    koLyri:  just
    son: </v>
      </c>
      <c r="P3029" s="27" t="str">
        <f t="shared" si="390"/>
        <v xml:space="preserve">
            - 
              name:  中东问题的由来
              title:  中东问题的由来
              description: 
              koLyro: point
              koLyri:  just
              son: </v>
      </c>
    </row>
    <row r="3030" spans="1:16" ht="15" customHeight="1">
      <c r="A3030" s="20">
        <f t="shared" si="384"/>
        <v>4</v>
      </c>
      <c r="B3030" s="21" t="str">
        <f t="shared" si="385"/>
        <v>知识主题</v>
      </c>
      <c r="C3030" s="21" t="str">
        <f t="shared" si="386"/>
        <v>4 曲折的中东和平进程</v>
      </c>
      <c r="D3030" s="21" t="str">
        <f>IFERROR(IF(I3030=1,INDEX( {"chinese","english","math","physics","chemistry","biology","politics","history","geography"},MATCH(C3030,{"语文","英语","数学","物理","化学","生物","政治","历史","地理"},0)),IF(I3030=2,INDEX(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3030,{"单项选择","阅读理解","信息匹配","完形填空","短文填空","单句填空","短文改错","单句改错","句型转换","翻译短语","翻译句子","词汇/短语及固搭","完成句子","听力"},0)),"")), "")</f>
        <v/>
      </c>
      <c r="E3030" s="21" t="str">
        <f t="shared" si="387"/>
        <v>知识主题</v>
      </c>
      <c r="F3030" s="21" t="str">
        <f t="shared" si="388"/>
        <v>恰</v>
      </c>
      <c r="G3030" s="21" t="str">
        <f>INDEX( {"body","discipline","area","topic","point"},MATCH(E3030,{"知识体","知识域","知识区","知识主题","知识点"},0))</f>
        <v>topic</v>
      </c>
      <c r="H3030" s="21" t="str">
        <f>INDEX( {"super","just","sub","infras"},MATCH(F3030,{"超","恰","亚","次"},0))</f>
        <v>just</v>
      </c>
      <c r="I3030" s="21">
        <f>MATCH(E3030,{"知识体","知识域","知识区","知识主题","知识点"},0)-1</f>
        <v>3</v>
      </c>
      <c r="J3030" s="21">
        <f>MATCH(F3030,{"超","恰","亚","次"},0)-1</f>
        <v>1</v>
      </c>
      <c r="K3030" s="21" t="str">
        <f t="shared" si="389"/>
        <v>历史</v>
      </c>
      <c r="L3030" s="26" t="s">
        <v>3720</v>
      </c>
      <c r="M3030" s="23"/>
      <c r="N3030" s="23"/>
      <c r="O3030" s="24" t="str">
        <f t="shared" si="383"/>
        <v xml:space="preserve">
  - 
    name:  4 曲折的中东和平进程
    title:  4 曲折的中东和平进程
    description: 
    koLyro: topic
    koLyri:  just
    son: </v>
      </c>
      <c r="P3030" s="27" t="str">
        <f t="shared" si="390"/>
        <v xml:space="preserve">
          - 
            name:  4 曲折的中东和平进程
            title:  4 曲折的中东和平进程
            description: 
            koLyro: topic
            koLyri:  just
            son: </v>
      </c>
    </row>
    <row r="3031" spans="1:16" ht="15" customHeight="1">
      <c r="A3031" s="20">
        <f t="shared" si="384"/>
        <v>5</v>
      </c>
      <c r="B3031" s="21" t="str">
        <f t="shared" si="385"/>
        <v>知识点</v>
      </c>
      <c r="C3031" s="21" t="str">
        <f t="shared" si="386"/>
        <v>阻碍中东和平进程的因素</v>
      </c>
      <c r="D3031" s="21" t="str">
        <f>IFERROR(IF(I3031=1,INDEX( {"chinese","english","math","physics","chemistry","biology","politics","history","geography"},MATCH(C3031,{"语文","英语","数学","物理","化学","生物","政治","历史","地理"},0)),IF(I3031=2,INDEX(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3031,{"单项选择","阅读理解","信息匹配","完形填空","短文填空","单句填空","短文改错","单句改错","句型转换","翻译短语","翻译句子","词汇/短语及固搭","完成句子","听力"},0)),"")), "")</f>
        <v/>
      </c>
      <c r="E3031" s="21" t="str">
        <f t="shared" si="387"/>
        <v>知识点</v>
      </c>
      <c r="F3031" s="21" t="str">
        <f t="shared" si="388"/>
        <v>恰</v>
      </c>
      <c r="G3031" s="21" t="str">
        <f>INDEX( {"body","discipline","area","topic","point"},MATCH(E3031,{"知识体","知识域","知识区","知识主题","知识点"},0))</f>
        <v>point</v>
      </c>
      <c r="H3031" s="21" t="str">
        <f>INDEX( {"super","just","sub","infras"},MATCH(F3031,{"超","恰","亚","次"},0))</f>
        <v>just</v>
      </c>
      <c r="I3031" s="21">
        <f>MATCH(E3031,{"知识体","知识域","知识区","知识主题","知识点"},0)-1</f>
        <v>4</v>
      </c>
      <c r="J3031" s="21">
        <f>MATCH(F3031,{"超","恰","亚","次"},0)-1</f>
        <v>1</v>
      </c>
      <c r="K3031" s="21" t="str">
        <f t="shared" si="389"/>
        <v>历史</v>
      </c>
      <c r="L3031" s="26" t="s">
        <v>3721</v>
      </c>
      <c r="M3031" s="23"/>
      <c r="N3031" s="23"/>
      <c r="O3031" s="24" t="str">
        <f t="shared" si="383"/>
        <v xml:space="preserve">
  - 
    name:  阻碍中东和平进程的因素
    title:  阻碍中东和平进程的因素
    description: 
    koLyro: point
    koLyri:  just
    son: </v>
      </c>
      <c r="P3031" s="27" t="str">
        <f t="shared" si="390"/>
        <v xml:space="preserve">
            - 
              name:  阻碍中东和平进程的因素
              title:  阻碍中东和平进程的因素
              description: 
              koLyro: point
              koLyri:  just
              son: </v>
      </c>
    </row>
    <row r="3032" spans="1:16" ht="15" customHeight="1">
      <c r="A3032" s="20">
        <f t="shared" si="384"/>
        <v>4</v>
      </c>
      <c r="B3032" s="21" t="str">
        <f t="shared" si="385"/>
        <v>知识主题</v>
      </c>
      <c r="C3032" s="21" t="str">
        <f t="shared" si="386"/>
        <v>5 南亚次大陆的冲突</v>
      </c>
      <c r="D3032" s="21" t="str">
        <f>IFERROR(IF(I3032=1,INDEX( {"chinese","english","math","physics","chemistry","biology","politics","history","geography"},MATCH(C3032,{"语文","英语","数学","物理","化学","生物","政治","历史","地理"},0)),IF(I3032=2,INDEX(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3032,{"单项选择","阅读理解","信息匹配","完形填空","短文填空","单句填空","短文改错","单句改错","句型转换","翻译短语","翻译句子","词汇/短语及固搭","完成句子","听力"},0)),"")), "")</f>
        <v/>
      </c>
      <c r="E3032" s="21" t="str">
        <f t="shared" si="387"/>
        <v>知识主题</v>
      </c>
      <c r="F3032" s="21" t="str">
        <f t="shared" si="388"/>
        <v>恰</v>
      </c>
      <c r="G3032" s="21" t="str">
        <f>INDEX( {"body","discipline","area","topic","point"},MATCH(E3032,{"知识体","知识域","知识区","知识主题","知识点"},0))</f>
        <v>topic</v>
      </c>
      <c r="H3032" s="21" t="str">
        <f>INDEX( {"super","just","sub","infras"},MATCH(F3032,{"超","恰","亚","次"},0))</f>
        <v>just</v>
      </c>
      <c r="I3032" s="21">
        <f>MATCH(E3032,{"知识体","知识域","知识区","知识主题","知识点"},0)-1</f>
        <v>3</v>
      </c>
      <c r="J3032" s="21">
        <f>MATCH(F3032,{"超","恰","亚","次"},0)-1</f>
        <v>1</v>
      </c>
      <c r="K3032" s="21" t="str">
        <f t="shared" si="389"/>
        <v>历史</v>
      </c>
      <c r="L3032" s="26" t="s">
        <v>3722</v>
      </c>
      <c r="M3032" s="23"/>
      <c r="N3032" s="23"/>
      <c r="O3032" s="24" t="str">
        <f t="shared" si="383"/>
        <v xml:space="preserve">
  - 
    name:  5 南亚次大陆的冲突
    title:  5 南亚次大陆的冲突
    description: 
    koLyro: topic
    koLyri:  just
    son: </v>
      </c>
      <c r="P3032" s="27" t="str">
        <f t="shared" si="390"/>
        <v xml:space="preserve">
          - 
            name:  5 南亚次大陆的冲突
            title:  5 南亚次大陆的冲突
            description: 
            koLyro: topic
            koLyri:  just
            son: </v>
      </c>
    </row>
    <row r="3033" spans="1:16" ht="15" customHeight="1">
      <c r="A3033" s="20">
        <f t="shared" si="384"/>
        <v>5</v>
      </c>
      <c r="B3033" s="21" t="str">
        <f t="shared" si="385"/>
        <v>知识点</v>
      </c>
      <c r="C3033" s="21" t="str">
        <f t="shared" si="386"/>
        <v>南亚次大陆的冲突</v>
      </c>
      <c r="D3033" s="21" t="str">
        <f>IFERROR(IF(I3033=1,INDEX( {"chinese","english","math","physics","chemistry","biology","politics","history","geography"},MATCH(C3033,{"语文","英语","数学","物理","化学","生物","政治","历史","地理"},0)),IF(I3033=2,INDEX(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3033,{"单项选择","阅读理解","信息匹配","完形填空","短文填空","单句填空","短文改错","单句改错","句型转换","翻译短语","翻译句子","词汇/短语及固搭","完成句子","听力"},0)),"")), "")</f>
        <v/>
      </c>
      <c r="E3033" s="21" t="str">
        <f t="shared" si="387"/>
        <v>知识点</v>
      </c>
      <c r="F3033" s="21" t="str">
        <f t="shared" si="388"/>
        <v>恰</v>
      </c>
      <c r="G3033" s="21" t="str">
        <f>INDEX( {"body","discipline","area","topic","point"},MATCH(E3033,{"知识体","知识域","知识区","知识主题","知识点"},0))</f>
        <v>point</v>
      </c>
      <c r="H3033" s="21" t="str">
        <f>INDEX( {"super","just","sub","infras"},MATCH(F3033,{"超","恰","亚","次"},0))</f>
        <v>just</v>
      </c>
      <c r="I3033" s="21">
        <f>MATCH(E3033,{"知识体","知识域","知识区","知识主题","知识点"},0)-1</f>
        <v>4</v>
      </c>
      <c r="J3033" s="21">
        <f>MATCH(F3033,{"超","恰","亚","次"},0)-1</f>
        <v>1</v>
      </c>
      <c r="K3033" s="21" t="str">
        <f t="shared" si="389"/>
        <v>历史</v>
      </c>
      <c r="L3033" s="26" t="s">
        <v>3723</v>
      </c>
      <c r="M3033" s="23"/>
      <c r="N3033" s="23"/>
      <c r="O3033" s="24" t="str">
        <f t="shared" si="383"/>
        <v xml:space="preserve">
  - 
    name:  南亚次大陆的冲突
    title:  南亚次大陆的冲突
    description: 
    koLyro: point
    koLyri:  just
    son: </v>
      </c>
      <c r="P3033" s="27" t="str">
        <f t="shared" si="390"/>
        <v xml:space="preserve">
            - 
              name:  南亚次大陆的冲突
              title:  南亚次大陆的冲突
              description: 
              koLyro: point
              koLyri:  just
              son: </v>
      </c>
    </row>
    <row r="3034" spans="1:16" ht="15" customHeight="1">
      <c r="A3034" s="20">
        <f t="shared" si="384"/>
        <v>4</v>
      </c>
      <c r="B3034" s="21" t="str">
        <f t="shared" si="385"/>
        <v>知识主题</v>
      </c>
      <c r="C3034" s="21" t="str">
        <f t="shared" si="386"/>
        <v>6 两伊战争</v>
      </c>
      <c r="D3034" s="21" t="str">
        <f>IFERROR(IF(I3034=1,INDEX( {"chinese","english","math","physics","chemistry","biology","politics","history","geography"},MATCH(C3034,{"语文","英语","数学","物理","化学","生物","政治","历史","地理"},0)),IF(I3034=2,INDEX(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3034,{"单项选择","阅读理解","信息匹配","完形填空","短文填空","单句填空","短文改错","单句改错","句型转换","翻译短语","翻译句子","词汇/短语及固搭","完成句子","听力"},0)),"")), "")</f>
        <v/>
      </c>
      <c r="E3034" s="21" t="str">
        <f t="shared" si="387"/>
        <v>知识主题</v>
      </c>
      <c r="F3034" s="21" t="str">
        <f t="shared" si="388"/>
        <v>恰</v>
      </c>
      <c r="G3034" s="21" t="str">
        <f>INDEX( {"body","discipline","area","topic","point"},MATCH(E3034,{"知识体","知识域","知识区","知识主题","知识点"},0))</f>
        <v>topic</v>
      </c>
      <c r="H3034" s="21" t="str">
        <f>INDEX( {"super","just","sub","infras"},MATCH(F3034,{"超","恰","亚","次"},0))</f>
        <v>just</v>
      </c>
      <c r="I3034" s="21">
        <f>MATCH(E3034,{"知识体","知识域","知识区","知识主题","知识点"},0)-1</f>
        <v>3</v>
      </c>
      <c r="J3034" s="21">
        <f>MATCH(F3034,{"超","恰","亚","次"},0)-1</f>
        <v>1</v>
      </c>
      <c r="K3034" s="21" t="str">
        <f t="shared" si="389"/>
        <v>历史</v>
      </c>
      <c r="L3034" s="26" t="s">
        <v>3724</v>
      </c>
      <c r="M3034" s="23"/>
      <c r="N3034" s="23"/>
      <c r="O3034" s="24" t="str">
        <f t="shared" si="383"/>
        <v xml:space="preserve">
  - 
    name:  6 两伊战争
    title:  6 两伊战争
    description: 
    koLyro: topic
    koLyri:  just
    son: </v>
      </c>
      <c r="P3034" s="27" t="str">
        <f t="shared" si="390"/>
        <v xml:space="preserve">
          - 
            name:  6 两伊战争
            title:  6 两伊战争
            description: 
            koLyro: topic
            koLyri:  just
            son: </v>
      </c>
    </row>
    <row r="3035" spans="1:16" ht="15" customHeight="1">
      <c r="A3035" s="20">
        <f t="shared" si="384"/>
        <v>5</v>
      </c>
      <c r="B3035" s="21" t="str">
        <f t="shared" si="385"/>
        <v>知识点</v>
      </c>
      <c r="C3035" s="21" t="str">
        <f t="shared" si="386"/>
        <v>两伊战争</v>
      </c>
      <c r="D3035" s="21" t="str">
        <f>IFERROR(IF(I3035=1,INDEX( {"chinese","english","math","physics","chemistry","biology","politics","history","geography"},MATCH(C3035,{"语文","英语","数学","物理","化学","生物","政治","历史","地理"},0)),IF(I3035=2,INDEX(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3035,{"单项选择","阅读理解","信息匹配","完形填空","短文填空","单句填空","短文改错","单句改错","句型转换","翻译短语","翻译句子","词汇/短语及固搭","完成句子","听力"},0)),"")), "")</f>
        <v/>
      </c>
      <c r="E3035" s="21" t="str">
        <f t="shared" si="387"/>
        <v>知识点</v>
      </c>
      <c r="F3035" s="21" t="str">
        <f t="shared" si="388"/>
        <v>恰</v>
      </c>
      <c r="G3035" s="21" t="str">
        <f>INDEX( {"body","discipline","area","topic","point"},MATCH(E3035,{"知识体","知识域","知识区","知识主题","知识点"},0))</f>
        <v>point</v>
      </c>
      <c r="H3035" s="21" t="str">
        <f>INDEX( {"super","just","sub","infras"},MATCH(F3035,{"超","恰","亚","次"},0))</f>
        <v>just</v>
      </c>
      <c r="I3035" s="21">
        <f>MATCH(E3035,{"知识体","知识域","知识区","知识主题","知识点"},0)-1</f>
        <v>4</v>
      </c>
      <c r="J3035" s="21">
        <f>MATCH(F3035,{"超","恰","亚","次"},0)-1</f>
        <v>1</v>
      </c>
      <c r="K3035" s="21" t="str">
        <f t="shared" si="389"/>
        <v>历史</v>
      </c>
      <c r="L3035" s="26" t="s">
        <v>3725</v>
      </c>
      <c r="M3035" s="23"/>
      <c r="N3035" s="23"/>
      <c r="O3035" s="24" t="str">
        <f t="shared" si="383"/>
        <v xml:space="preserve">
  - 
    name:  两伊战争
    title:  两伊战争
    description: 
    koLyro: point
    koLyri:  just
    son: </v>
      </c>
      <c r="P3035" s="27" t="str">
        <f t="shared" si="390"/>
        <v xml:space="preserve">
            - 
              name:  两伊战争
              title:  两伊战争
              description: 
              koLyro: point
              koLyri:  just
              son: </v>
      </c>
    </row>
    <row r="3036" spans="1:16" ht="15" customHeight="1">
      <c r="A3036" s="20">
        <f t="shared" si="384"/>
        <v>4</v>
      </c>
      <c r="B3036" s="21" t="str">
        <f t="shared" si="385"/>
        <v>知识主题</v>
      </c>
      <c r="C3036" s="21" t="str">
        <f t="shared" si="386"/>
        <v>7 海湾战争</v>
      </c>
      <c r="D3036" s="21" t="str">
        <f>IFERROR(IF(I3036=1,INDEX( {"chinese","english","math","physics","chemistry","biology","politics","history","geography"},MATCH(C3036,{"语文","英语","数学","物理","化学","生物","政治","历史","地理"},0)),IF(I3036=2,INDEX(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3036,{"单项选择","阅读理解","信息匹配","完形填空","短文填空","单句填空","短文改错","单句改错","句型转换","翻译短语","翻译句子","词汇/短语及固搭","完成句子","听力"},0)),"")), "")</f>
        <v/>
      </c>
      <c r="E3036" s="21" t="str">
        <f t="shared" si="387"/>
        <v>知识主题</v>
      </c>
      <c r="F3036" s="21" t="str">
        <f t="shared" si="388"/>
        <v>恰</v>
      </c>
      <c r="G3036" s="21" t="str">
        <f>INDEX( {"body","discipline","area","topic","point"},MATCH(E3036,{"知识体","知识域","知识区","知识主题","知识点"},0))</f>
        <v>topic</v>
      </c>
      <c r="H3036" s="21" t="str">
        <f>INDEX( {"super","just","sub","infras"},MATCH(F3036,{"超","恰","亚","次"},0))</f>
        <v>just</v>
      </c>
      <c r="I3036" s="21">
        <f>MATCH(E3036,{"知识体","知识域","知识区","知识主题","知识点"},0)-1</f>
        <v>3</v>
      </c>
      <c r="J3036" s="21">
        <f>MATCH(F3036,{"超","恰","亚","次"},0)-1</f>
        <v>1</v>
      </c>
      <c r="K3036" s="21" t="str">
        <f t="shared" si="389"/>
        <v>历史</v>
      </c>
      <c r="L3036" s="26" t="s">
        <v>3726</v>
      </c>
      <c r="M3036" s="23"/>
      <c r="N3036" s="23"/>
      <c r="O3036" s="24" t="str">
        <f t="shared" si="383"/>
        <v xml:space="preserve">
  - 
    name:  7 海湾战争
    title:  7 海湾战争
    description: 
    koLyro: topic
    koLyri:  just
    son: </v>
      </c>
      <c r="P3036" s="27" t="str">
        <f t="shared" si="390"/>
        <v xml:space="preserve">
          - 
            name:  7 海湾战争
            title:  7 海湾战争
            description: 
            koLyro: topic
            koLyri:  just
            son: </v>
      </c>
    </row>
    <row r="3037" spans="1:16" ht="15" customHeight="1">
      <c r="A3037" s="20">
        <f t="shared" si="384"/>
        <v>5</v>
      </c>
      <c r="B3037" s="21" t="str">
        <f t="shared" si="385"/>
        <v>知识点</v>
      </c>
      <c r="C3037" s="21" t="str">
        <f t="shared" si="386"/>
        <v>海湾战争</v>
      </c>
      <c r="D3037" s="21" t="str">
        <f>IFERROR(IF(I3037=1,INDEX( {"chinese","english","math","physics","chemistry","biology","politics","history","geography"},MATCH(C3037,{"语文","英语","数学","物理","化学","生物","政治","历史","地理"},0)),IF(I3037=2,INDEX(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3037,{"单项选择","阅读理解","信息匹配","完形填空","短文填空","单句填空","短文改错","单句改错","句型转换","翻译短语","翻译句子","词汇/短语及固搭","完成句子","听力"},0)),"")), "")</f>
        <v/>
      </c>
      <c r="E3037" s="21" t="str">
        <f t="shared" si="387"/>
        <v>知识点</v>
      </c>
      <c r="F3037" s="21" t="str">
        <f t="shared" si="388"/>
        <v>恰</v>
      </c>
      <c r="G3037" s="21" t="str">
        <f>INDEX( {"body","discipline","area","topic","point"},MATCH(E3037,{"知识体","知识域","知识区","知识主题","知识点"},0))</f>
        <v>point</v>
      </c>
      <c r="H3037" s="21" t="str">
        <f>INDEX( {"super","just","sub","infras"},MATCH(F3037,{"超","恰","亚","次"},0))</f>
        <v>just</v>
      </c>
      <c r="I3037" s="21">
        <f>MATCH(E3037,{"知识体","知识域","知识区","知识主题","知识点"},0)-1</f>
        <v>4</v>
      </c>
      <c r="J3037" s="21">
        <f>MATCH(F3037,{"超","恰","亚","次"},0)-1</f>
        <v>1</v>
      </c>
      <c r="K3037" s="21" t="str">
        <f t="shared" si="389"/>
        <v>历史</v>
      </c>
      <c r="L3037" s="26" t="s">
        <v>3727</v>
      </c>
      <c r="M3037" s="23"/>
      <c r="N3037" s="23"/>
      <c r="O3037" s="24" t="str">
        <f t="shared" si="383"/>
        <v xml:space="preserve">
  - 
    name:  海湾战争
    title:  海湾战争
    description: 
    koLyro: point
    koLyri:  just
    son: </v>
      </c>
      <c r="P3037" s="27" t="str">
        <f t="shared" si="390"/>
        <v xml:space="preserve">
            - 
              name:  海湾战争
              title:  海湾战争
              description: 
              koLyro: point
              koLyri:  just
              son: </v>
      </c>
    </row>
    <row r="3038" spans="1:16" ht="15" customHeight="1">
      <c r="A3038" s="20">
        <f t="shared" si="384"/>
        <v>3</v>
      </c>
      <c r="B3038" s="21" t="str">
        <f t="shared" si="385"/>
        <v>知识超主题</v>
      </c>
      <c r="C3038" s="21" t="str">
        <f t="shared" si="386"/>
        <v>选修3 六　和平与发展</v>
      </c>
      <c r="D3038" s="21" t="str">
        <f>IFERROR(IF(I3038=1,INDEX( {"chinese","english","math","physics","chemistry","biology","politics","history","geography"},MATCH(C3038,{"语文","英语","数学","物理","化学","生物","政治","历史","地理"},0)),IF(I3038=2,INDEX(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3038,{"单项选择","阅读理解","信息匹配","完形填空","短文填空","单句填空","短文改错","单句改错","句型转换","翻译短语","翻译句子","词汇/短语及固搭","完成句子","听力"},0)),"")), "")</f>
        <v/>
      </c>
      <c r="E3038" s="21" t="str">
        <f t="shared" si="387"/>
        <v>知识主题</v>
      </c>
      <c r="F3038" s="21" t="str">
        <f t="shared" si="388"/>
        <v>超</v>
      </c>
      <c r="G3038" s="21" t="str">
        <f>INDEX( {"body","discipline","area","topic","point"},MATCH(E3038,{"知识体","知识域","知识区","知识主题","知识点"},0))</f>
        <v>topic</v>
      </c>
      <c r="H3038" s="21" t="str">
        <f>INDEX( {"super","just","sub","infras"},MATCH(F3038,{"超","恰","亚","次"},0))</f>
        <v>super</v>
      </c>
      <c r="I3038" s="21">
        <f>MATCH(E3038,{"知识体","知识域","知识区","知识主题","知识点"},0)-1</f>
        <v>3</v>
      </c>
      <c r="J3038" s="21">
        <f>MATCH(F3038,{"超","恰","亚","次"},0)-1</f>
        <v>0</v>
      </c>
      <c r="K3038" s="21" t="str">
        <f t="shared" si="389"/>
        <v>历史</v>
      </c>
      <c r="L3038" s="26" t="s">
        <v>5413</v>
      </c>
      <c r="M3038" s="23"/>
      <c r="N3038" s="23"/>
      <c r="O3038" s="24" t="str">
        <f t="shared" si="383"/>
        <v xml:space="preserve">
  - 
    name:  选修3 六　和平与发展
    title:  选修3 六　和平与发展
    description: 
    koLyro: topic
    koLyri:  super
    son: </v>
      </c>
      <c r="P3038" s="27" t="str">
        <f t="shared" si="390"/>
        <v xml:space="preserve">
        - 
          name:  选修3 六　和平与发展
          title:  选修3 六　和平与发展
          description: 
          koLyro: topic
          koLyri:  super
          son: </v>
      </c>
    </row>
    <row r="3039" spans="1:16" ht="15" customHeight="1">
      <c r="A3039" s="20">
        <f t="shared" si="384"/>
        <v>4</v>
      </c>
      <c r="B3039" s="21" t="str">
        <f t="shared" si="385"/>
        <v>知识主题</v>
      </c>
      <c r="C3039" s="21" t="str">
        <f t="shared" si="386"/>
        <v>1 联合国的建立及其作用</v>
      </c>
      <c r="D3039" s="21" t="str">
        <f>IFERROR(IF(I3039=1,INDEX( {"chinese","english","math","physics","chemistry","biology","politics","history","geography"},MATCH(C3039,{"语文","英语","数学","物理","化学","生物","政治","历史","地理"},0)),IF(I3039=2,INDEX(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3039,{"单项选择","阅读理解","信息匹配","完形填空","短文填空","单句填空","短文改错","单句改错","句型转换","翻译短语","翻译句子","词汇/短语及固搭","完成句子","听力"},0)),"")), "")</f>
        <v/>
      </c>
      <c r="E3039" s="21" t="str">
        <f t="shared" si="387"/>
        <v>知识主题</v>
      </c>
      <c r="F3039" s="21" t="str">
        <f t="shared" si="388"/>
        <v>恰</v>
      </c>
      <c r="G3039" s="21" t="str">
        <f>INDEX( {"body","discipline","area","topic","point"},MATCH(E3039,{"知识体","知识域","知识区","知识主题","知识点"},0))</f>
        <v>topic</v>
      </c>
      <c r="H3039" s="21" t="str">
        <f>INDEX( {"super","just","sub","infras"},MATCH(F3039,{"超","恰","亚","次"},0))</f>
        <v>just</v>
      </c>
      <c r="I3039" s="21">
        <f>MATCH(E3039,{"知识体","知识域","知识区","知识主题","知识点"},0)-1</f>
        <v>3</v>
      </c>
      <c r="J3039" s="21">
        <f>MATCH(F3039,{"超","恰","亚","次"},0)-1</f>
        <v>1</v>
      </c>
      <c r="K3039" s="21" t="str">
        <f t="shared" si="389"/>
        <v>历史</v>
      </c>
      <c r="L3039" s="26" t="s">
        <v>3728</v>
      </c>
      <c r="M3039" s="23"/>
      <c r="N3039" s="23"/>
      <c r="O3039" s="24" t="str">
        <f t="shared" si="383"/>
        <v xml:space="preserve">
  - 
    name:  1 联合国的建立及其作用
    title:  1 联合国的建立及其作用
    description: 
    koLyro: topic
    koLyri:  just
    son: </v>
      </c>
      <c r="P3039" s="27" t="str">
        <f t="shared" si="390"/>
        <v xml:space="preserve">
          - 
            name:  1 联合国的建立及其作用
            title:  1 联合国的建立及其作用
            description: 
            koLyro: topic
            koLyri:  just
            son: </v>
      </c>
    </row>
    <row r="3040" spans="1:16" ht="15" customHeight="1">
      <c r="A3040" s="20">
        <f t="shared" si="384"/>
        <v>5</v>
      </c>
      <c r="B3040" s="21" t="str">
        <f t="shared" si="385"/>
        <v>知识点</v>
      </c>
      <c r="C3040" s="21" t="str">
        <f t="shared" si="386"/>
        <v>联合国的建立</v>
      </c>
      <c r="D3040" s="21" t="str">
        <f>IFERROR(IF(I3040=1,INDEX( {"chinese","english","math","physics","chemistry","biology","politics","history","geography"},MATCH(C3040,{"语文","英语","数学","物理","化学","生物","政治","历史","地理"},0)),IF(I3040=2,INDEX(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3040,{"单项选择","阅读理解","信息匹配","完形填空","短文填空","单句填空","短文改错","单句改错","句型转换","翻译短语","翻译句子","词汇/短语及固搭","完成句子","听力"},0)),"")), "")</f>
        <v/>
      </c>
      <c r="E3040" s="21" t="str">
        <f t="shared" si="387"/>
        <v>知识点</v>
      </c>
      <c r="F3040" s="21" t="str">
        <f t="shared" si="388"/>
        <v>恰</v>
      </c>
      <c r="G3040" s="21" t="str">
        <f>INDEX( {"body","discipline","area","topic","point"},MATCH(E3040,{"知识体","知识域","知识区","知识主题","知识点"},0))</f>
        <v>point</v>
      </c>
      <c r="H3040" s="21" t="str">
        <f>INDEX( {"super","just","sub","infras"},MATCH(F3040,{"超","恰","亚","次"},0))</f>
        <v>just</v>
      </c>
      <c r="I3040" s="21">
        <f>MATCH(E3040,{"知识体","知识域","知识区","知识主题","知识点"},0)-1</f>
        <v>4</v>
      </c>
      <c r="J3040" s="21">
        <f>MATCH(F3040,{"超","恰","亚","次"},0)-1</f>
        <v>1</v>
      </c>
      <c r="K3040" s="21" t="str">
        <f t="shared" si="389"/>
        <v>历史</v>
      </c>
      <c r="L3040" s="26" t="s">
        <v>3729</v>
      </c>
      <c r="M3040" s="23"/>
      <c r="N3040" s="23"/>
      <c r="O3040" s="24" t="str">
        <f t="shared" ref="O3040:O3103" si="391">SUBSTITUTE(SUBSTITUTE(SUBSTITUTE(SUBSTITUTE($O$1,"NAME",IF(D3040="",C3040,D3040)),"TITLE",C3040),"KO_LYRO",G3040),"KO_LYRI",H3040)</f>
        <v xml:space="preserve">
  - 
    name:  联合国的建立
    title:  联合国的建立
    description: 
    koLyro: point
    koLyri:  just
    son: </v>
      </c>
      <c r="P3040" s="27" t="str">
        <f t="shared" si="390"/>
        <v xml:space="preserve">
            - 
              name:  联合国的建立
              title:  联合国的建立
              description: 
              koLyro: point
              koLyri:  just
              son: </v>
      </c>
    </row>
    <row r="3041" spans="1:16" ht="15" customHeight="1">
      <c r="A3041" s="20">
        <f t="shared" si="384"/>
        <v>5</v>
      </c>
      <c r="B3041" s="21" t="str">
        <f t="shared" si="385"/>
        <v>知识点</v>
      </c>
      <c r="C3041" s="21" t="str">
        <f t="shared" si="386"/>
        <v>联合国的主要机构</v>
      </c>
      <c r="D3041" s="21" t="str">
        <f>IFERROR(IF(I3041=1,INDEX( {"chinese","english","math","physics","chemistry","biology","politics","history","geography"},MATCH(C3041,{"语文","英语","数学","物理","化学","生物","政治","历史","地理"},0)),IF(I3041=2,INDEX(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3041,{"单项选择","阅读理解","信息匹配","完形填空","短文填空","单句填空","短文改错","单句改错","句型转换","翻译短语","翻译句子","词汇/短语及固搭","完成句子","听力"},0)),"")), "")</f>
        <v/>
      </c>
      <c r="E3041" s="21" t="str">
        <f t="shared" si="387"/>
        <v>知识点</v>
      </c>
      <c r="F3041" s="21" t="str">
        <f t="shared" si="388"/>
        <v>恰</v>
      </c>
      <c r="G3041" s="21" t="str">
        <f>INDEX( {"body","discipline","area","topic","point"},MATCH(E3041,{"知识体","知识域","知识区","知识主题","知识点"},0))</f>
        <v>point</v>
      </c>
      <c r="H3041" s="21" t="str">
        <f>INDEX( {"super","just","sub","infras"},MATCH(F3041,{"超","恰","亚","次"},0))</f>
        <v>just</v>
      </c>
      <c r="I3041" s="21">
        <f>MATCH(E3041,{"知识体","知识域","知识区","知识主题","知识点"},0)-1</f>
        <v>4</v>
      </c>
      <c r="J3041" s="21">
        <f>MATCH(F3041,{"超","恰","亚","次"},0)-1</f>
        <v>1</v>
      </c>
      <c r="K3041" s="21" t="str">
        <f t="shared" si="389"/>
        <v>历史</v>
      </c>
      <c r="L3041" s="26" t="s">
        <v>3730</v>
      </c>
      <c r="M3041" s="23"/>
      <c r="N3041" s="23"/>
      <c r="O3041" s="24" t="str">
        <f t="shared" si="391"/>
        <v xml:space="preserve">
  - 
    name:  联合国的主要机构
    title:  联合国的主要机构
    description: 
    koLyro: point
    koLyri:  just
    son: </v>
      </c>
      <c r="P3041" s="27" t="str">
        <f t="shared" si="390"/>
        <v xml:space="preserve">
            - 
              name:  联合国的主要机构
              title:  联合国的主要机构
              description: 
              koLyro: point
              koLyri:  just
              son: </v>
      </c>
    </row>
    <row r="3042" spans="1:16" ht="15" customHeight="1">
      <c r="A3042" s="20">
        <f t="shared" si="384"/>
        <v>5</v>
      </c>
      <c r="B3042" s="21" t="str">
        <f t="shared" si="385"/>
        <v>知识点</v>
      </c>
      <c r="C3042" s="21" t="str">
        <f t="shared" si="386"/>
        <v>联合国的宗旨</v>
      </c>
      <c r="D3042" s="21" t="str">
        <f>IFERROR(IF(I3042=1,INDEX( {"chinese","english","math","physics","chemistry","biology","politics","history","geography"},MATCH(C3042,{"语文","英语","数学","物理","化学","生物","政治","历史","地理"},0)),IF(I3042=2,INDEX(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3042,{"单项选择","阅读理解","信息匹配","完形填空","短文填空","单句填空","短文改错","单句改错","句型转换","翻译短语","翻译句子","词汇/短语及固搭","完成句子","听力"},0)),"")), "")</f>
        <v/>
      </c>
      <c r="E3042" s="21" t="str">
        <f t="shared" si="387"/>
        <v>知识点</v>
      </c>
      <c r="F3042" s="21" t="str">
        <f t="shared" si="388"/>
        <v>恰</v>
      </c>
      <c r="G3042" s="21" t="str">
        <f>INDEX( {"body","discipline","area","topic","point"},MATCH(E3042,{"知识体","知识域","知识区","知识主题","知识点"},0))</f>
        <v>point</v>
      </c>
      <c r="H3042" s="21" t="str">
        <f>INDEX( {"super","just","sub","infras"},MATCH(F3042,{"超","恰","亚","次"},0))</f>
        <v>just</v>
      </c>
      <c r="I3042" s="21">
        <f>MATCH(E3042,{"知识体","知识域","知识区","知识主题","知识点"},0)-1</f>
        <v>4</v>
      </c>
      <c r="J3042" s="21">
        <f>MATCH(F3042,{"超","恰","亚","次"},0)-1</f>
        <v>1</v>
      </c>
      <c r="K3042" s="21" t="str">
        <f t="shared" si="389"/>
        <v>历史</v>
      </c>
      <c r="L3042" s="26" t="s">
        <v>3731</v>
      </c>
      <c r="M3042" s="23"/>
      <c r="N3042" s="23"/>
      <c r="O3042" s="24" t="str">
        <f t="shared" si="391"/>
        <v xml:space="preserve">
  - 
    name:  联合国的宗旨
    title:  联合国的宗旨
    description: 
    koLyro: point
    koLyri:  just
    son: </v>
      </c>
      <c r="P3042" s="27" t="str">
        <f t="shared" si="390"/>
        <v xml:space="preserve">
            - 
              name:  联合国的宗旨
              title:  联合国的宗旨
              description: 
              koLyro: point
              koLyri:  just
              son: </v>
      </c>
    </row>
    <row r="3043" spans="1:16" ht="15" customHeight="1">
      <c r="A3043" s="20">
        <f t="shared" si="384"/>
        <v>5</v>
      </c>
      <c r="B3043" s="21" t="str">
        <f t="shared" si="385"/>
        <v>知识点</v>
      </c>
      <c r="C3043" s="21" t="str">
        <f t="shared" si="386"/>
        <v>联合国的作用</v>
      </c>
      <c r="D3043" s="21" t="str">
        <f>IFERROR(IF(I3043=1,INDEX( {"chinese","english","math","physics","chemistry","biology","politics","history","geography"},MATCH(C3043,{"语文","英语","数学","物理","化学","生物","政治","历史","地理"},0)),IF(I3043=2,INDEX(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3043,{"单项选择","阅读理解","信息匹配","完形填空","短文填空","单句填空","短文改错","单句改错","句型转换","翻译短语","翻译句子","词汇/短语及固搭","完成句子","听力"},0)),"")), "")</f>
        <v/>
      </c>
      <c r="E3043" s="21" t="str">
        <f t="shared" si="387"/>
        <v>知识点</v>
      </c>
      <c r="F3043" s="21" t="str">
        <f t="shared" si="388"/>
        <v>恰</v>
      </c>
      <c r="G3043" s="21" t="str">
        <f>INDEX( {"body","discipline","area","topic","point"},MATCH(E3043,{"知识体","知识域","知识区","知识主题","知识点"},0))</f>
        <v>point</v>
      </c>
      <c r="H3043" s="21" t="str">
        <f>INDEX( {"super","just","sub","infras"},MATCH(F3043,{"超","恰","亚","次"},0))</f>
        <v>just</v>
      </c>
      <c r="I3043" s="21">
        <f>MATCH(E3043,{"知识体","知识域","知识区","知识主题","知识点"},0)-1</f>
        <v>4</v>
      </c>
      <c r="J3043" s="21">
        <f>MATCH(F3043,{"超","恰","亚","次"},0)-1</f>
        <v>1</v>
      </c>
      <c r="K3043" s="21" t="str">
        <f t="shared" si="389"/>
        <v>历史</v>
      </c>
      <c r="L3043" s="26" t="s">
        <v>3732</v>
      </c>
      <c r="M3043" s="23"/>
      <c r="N3043" s="23"/>
      <c r="O3043" s="24" t="str">
        <f t="shared" si="391"/>
        <v xml:space="preserve">
  - 
    name:  联合国的作用
    title:  联合国的作用
    description: 
    koLyro: point
    koLyri:  just
    son: </v>
      </c>
      <c r="P3043" s="27" t="str">
        <f t="shared" si="390"/>
        <v xml:space="preserve">
            - 
              name:  联合国的作用
              title:  联合国的作用
              description: 
              koLyro: point
              koLyri:  just
              son: </v>
      </c>
    </row>
    <row r="3044" spans="1:16" ht="15" customHeight="1">
      <c r="A3044" s="20">
        <f t="shared" si="384"/>
        <v>4</v>
      </c>
      <c r="B3044" s="21" t="str">
        <f t="shared" si="385"/>
        <v>知识主题</v>
      </c>
      <c r="C3044" s="21" t="str">
        <f t="shared" si="386"/>
        <v>2 世界人民的反战和平运动</v>
      </c>
      <c r="D3044" s="21" t="str">
        <f>IFERROR(IF(I3044=1,INDEX( {"chinese","english","math","physics","chemistry","biology","politics","history","geography"},MATCH(C3044,{"语文","英语","数学","物理","化学","生物","政治","历史","地理"},0)),IF(I3044=2,INDEX(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3044,{"单项选择","阅读理解","信息匹配","完形填空","短文填空","单句填空","短文改错","单句改错","句型转换","翻译短语","翻译句子","词汇/短语及固搭","完成句子","听力"},0)),"")), "")</f>
        <v/>
      </c>
      <c r="E3044" s="21" t="str">
        <f t="shared" si="387"/>
        <v>知识主题</v>
      </c>
      <c r="F3044" s="21" t="str">
        <f t="shared" si="388"/>
        <v>恰</v>
      </c>
      <c r="G3044" s="21" t="str">
        <f>INDEX( {"body","discipline","area","topic","point"},MATCH(E3044,{"知识体","知识域","知识区","知识主题","知识点"},0))</f>
        <v>topic</v>
      </c>
      <c r="H3044" s="21" t="str">
        <f>INDEX( {"super","just","sub","infras"},MATCH(F3044,{"超","恰","亚","次"},0))</f>
        <v>just</v>
      </c>
      <c r="I3044" s="21">
        <f>MATCH(E3044,{"知识体","知识域","知识区","知识主题","知识点"},0)-1</f>
        <v>3</v>
      </c>
      <c r="J3044" s="21">
        <f>MATCH(F3044,{"超","恰","亚","次"},0)-1</f>
        <v>1</v>
      </c>
      <c r="K3044" s="21" t="str">
        <f t="shared" si="389"/>
        <v>历史</v>
      </c>
      <c r="L3044" s="26" t="s">
        <v>3733</v>
      </c>
      <c r="M3044" s="23"/>
      <c r="N3044" s="23"/>
      <c r="O3044" s="24" t="str">
        <f t="shared" si="391"/>
        <v xml:space="preserve">
  - 
    name:  2 世界人民的反战和平运动
    title:  2 世界人民的反战和平运动
    description: 
    koLyro: topic
    koLyri:  just
    son: </v>
      </c>
      <c r="P3044" s="27" t="str">
        <f t="shared" si="390"/>
        <v xml:space="preserve">
          - 
            name:  2 世界人民的反战和平运动
            title:  2 世界人民的反战和平运动
            description: 
            koLyro: topic
            koLyri:  just
            son: </v>
      </c>
    </row>
    <row r="3045" spans="1:16" ht="15" customHeight="1">
      <c r="A3045" s="20">
        <f t="shared" si="384"/>
        <v>5</v>
      </c>
      <c r="B3045" s="21" t="str">
        <f t="shared" si="385"/>
        <v>知识点</v>
      </c>
      <c r="C3045" s="21" t="str">
        <f t="shared" si="386"/>
        <v>世界人民的反战和平运动</v>
      </c>
      <c r="D3045" s="21" t="str">
        <f>IFERROR(IF(I3045=1,INDEX( {"chinese","english","math","physics","chemistry","biology","politics","history","geography"},MATCH(C3045,{"语文","英语","数学","物理","化学","生物","政治","历史","地理"},0)),IF(I3045=2,INDEX(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3045,{"单项选择","阅读理解","信息匹配","完形填空","短文填空","单句填空","短文改错","单句改错","句型转换","翻译短语","翻译句子","词汇/短语及固搭","完成句子","听力"},0)),"")), "")</f>
        <v/>
      </c>
      <c r="E3045" s="21" t="str">
        <f t="shared" si="387"/>
        <v>知识点</v>
      </c>
      <c r="F3045" s="21" t="str">
        <f t="shared" si="388"/>
        <v>恰</v>
      </c>
      <c r="G3045" s="21" t="str">
        <f>INDEX( {"body","discipline","area","topic","point"},MATCH(E3045,{"知识体","知识域","知识区","知识主题","知识点"},0))</f>
        <v>point</v>
      </c>
      <c r="H3045" s="21" t="str">
        <f>INDEX( {"super","just","sub","infras"},MATCH(F3045,{"超","恰","亚","次"},0))</f>
        <v>just</v>
      </c>
      <c r="I3045" s="21">
        <f>MATCH(E3045,{"知识体","知识域","知识区","知识主题","知识点"},0)-1</f>
        <v>4</v>
      </c>
      <c r="J3045" s="21">
        <f>MATCH(F3045,{"超","恰","亚","次"},0)-1</f>
        <v>1</v>
      </c>
      <c r="K3045" s="21" t="str">
        <f t="shared" si="389"/>
        <v>历史</v>
      </c>
      <c r="L3045" s="26" t="s">
        <v>3734</v>
      </c>
      <c r="M3045" s="23"/>
      <c r="N3045" s="23"/>
      <c r="O3045" s="24" t="str">
        <f t="shared" si="391"/>
        <v xml:space="preserve">
  - 
    name:  世界人民的反战和平运动
    title:  世界人民的反战和平运动
    description: 
    koLyro: point
    koLyri:  just
    son: </v>
      </c>
      <c r="P3045" s="27" t="str">
        <f t="shared" si="390"/>
        <v xml:space="preserve">
            - 
              name:  世界人民的反战和平运动
              title:  世界人民的反战和平运动
              description: 
              koLyro: point
              koLyri:  just
              son: </v>
      </c>
    </row>
    <row r="3046" spans="1:16" ht="15" customHeight="1">
      <c r="A3046" s="20">
        <f t="shared" si="384"/>
        <v>4</v>
      </c>
      <c r="B3046" s="21" t="str">
        <f t="shared" si="385"/>
        <v>知识主题</v>
      </c>
      <c r="C3046" s="21" t="str">
        <f t="shared" si="386"/>
        <v>3 和平与发展：当今世界的主题</v>
      </c>
      <c r="D3046" s="21" t="str">
        <f>IFERROR(IF(I3046=1,INDEX( {"chinese","english","math","physics","chemistry","biology","politics","history","geography"},MATCH(C3046,{"语文","英语","数学","物理","化学","生物","政治","历史","地理"},0)),IF(I3046=2,INDEX(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3046,{"单项选择","阅读理解","信息匹配","完形填空","短文填空","单句填空","短文改错","单句改错","句型转换","翻译短语","翻译句子","词汇/短语及固搭","完成句子","听力"},0)),"")), "")</f>
        <v/>
      </c>
      <c r="E3046" s="21" t="str">
        <f t="shared" si="387"/>
        <v>知识主题</v>
      </c>
      <c r="F3046" s="21" t="str">
        <f t="shared" si="388"/>
        <v>恰</v>
      </c>
      <c r="G3046" s="21" t="str">
        <f>INDEX( {"body","discipline","area","topic","point"},MATCH(E3046,{"知识体","知识域","知识区","知识主题","知识点"},0))</f>
        <v>topic</v>
      </c>
      <c r="H3046" s="21" t="str">
        <f>INDEX( {"super","just","sub","infras"},MATCH(F3046,{"超","恰","亚","次"},0))</f>
        <v>just</v>
      </c>
      <c r="I3046" s="21">
        <f>MATCH(E3046,{"知识体","知识域","知识区","知识主题","知识点"},0)-1</f>
        <v>3</v>
      </c>
      <c r="J3046" s="21">
        <f>MATCH(F3046,{"超","恰","亚","次"},0)-1</f>
        <v>1</v>
      </c>
      <c r="K3046" s="21" t="str">
        <f t="shared" si="389"/>
        <v>历史</v>
      </c>
      <c r="L3046" s="26" t="s">
        <v>3735</v>
      </c>
      <c r="M3046" s="23"/>
      <c r="N3046" s="23"/>
      <c r="O3046" s="24" t="str">
        <f t="shared" si="391"/>
        <v xml:space="preserve">
  - 
    name:  3 和平与发展：当今世界的主题
    title:  3 和平与发展：当今世界的主题
    description: 
    koLyro: topic
    koLyri:  just
    son: </v>
      </c>
      <c r="P3046" s="27" t="str">
        <f t="shared" si="390"/>
        <v xml:space="preserve">
          - 
            name:  3 和平与发展：当今世界的主题
            title:  3 和平与发展：当今世界的主题
            description: 
            koLyro: topic
            koLyri:  just
            son: </v>
      </c>
    </row>
    <row r="3047" spans="1:16" ht="15" customHeight="1">
      <c r="A3047" s="20">
        <f t="shared" si="384"/>
        <v>5</v>
      </c>
      <c r="B3047" s="21" t="str">
        <f t="shared" si="385"/>
        <v>知识点</v>
      </c>
      <c r="C3047" s="21" t="str">
        <f t="shared" si="386"/>
        <v>和平与发展</v>
      </c>
      <c r="D3047" s="21" t="str">
        <f>IFERROR(IF(I3047=1,INDEX( {"chinese","english","math","physics","chemistry","biology","politics","history","geography"},MATCH(C3047,{"语文","英语","数学","物理","化学","生物","政治","历史","地理"},0)),IF(I3047=2,INDEX(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3047,{"单项选择","阅读理解","信息匹配","完形填空","短文填空","单句填空","短文改错","单句改错","句型转换","翻译短语","翻译句子","词汇/短语及固搭","完成句子","听力"},0)),"")), "")</f>
        <v/>
      </c>
      <c r="E3047" s="21" t="str">
        <f t="shared" si="387"/>
        <v>知识点</v>
      </c>
      <c r="F3047" s="21" t="str">
        <f t="shared" si="388"/>
        <v>恰</v>
      </c>
      <c r="G3047" s="21" t="str">
        <f>INDEX( {"body","discipline","area","topic","point"},MATCH(E3047,{"知识体","知识域","知识区","知识主题","知识点"},0))</f>
        <v>point</v>
      </c>
      <c r="H3047" s="21" t="str">
        <f>INDEX( {"super","just","sub","infras"},MATCH(F3047,{"超","恰","亚","次"},0))</f>
        <v>just</v>
      </c>
      <c r="I3047" s="21">
        <f>MATCH(E3047,{"知识体","知识域","知识区","知识主题","知识点"},0)-1</f>
        <v>4</v>
      </c>
      <c r="J3047" s="21">
        <f>MATCH(F3047,{"超","恰","亚","次"},0)-1</f>
        <v>1</v>
      </c>
      <c r="K3047" s="21" t="str">
        <f t="shared" si="389"/>
        <v>历史</v>
      </c>
      <c r="L3047" s="26" t="s">
        <v>3736</v>
      </c>
      <c r="M3047" s="23"/>
      <c r="N3047" s="23"/>
      <c r="O3047" s="24" t="str">
        <f t="shared" si="391"/>
        <v xml:space="preserve">
  - 
    name:  和平与发展
    title:  和平与发展
    description: 
    koLyro: point
    koLyri:  just
    son: </v>
      </c>
      <c r="P3047" s="27" t="str">
        <f t="shared" si="390"/>
        <v xml:space="preserve">
            - 
              name:  和平与发展
              title:  和平与发展
              description: 
              koLyro: point
              koLyri:  just
              son: </v>
      </c>
    </row>
    <row r="3048" spans="1:16" ht="15" customHeight="1">
      <c r="A3048" s="20">
        <f t="shared" si="384"/>
        <v>3</v>
      </c>
      <c r="B3048" s="21" t="str">
        <f t="shared" si="385"/>
        <v>知识超主题</v>
      </c>
      <c r="C3048" s="21" t="str">
        <f t="shared" si="386"/>
        <v>选修3 综合检测</v>
      </c>
      <c r="D3048" s="21" t="str">
        <f>IFERROR(IF(I3048=1,INDEX( {"chinese","english","math","physics","chemistry","biology","politics","history","geography"},MATCH(C3048,{"语文","英语","数学","物理","化学","生物","政治","历史","地理"},0)),IF(I3048=2,INDEX(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3048,{"单项选择","阅读理解","信息匹配","完形填空","短文填空","单句填空","短文改错","单句改错","句型转换","翻译短语","翻译句子","词汇/短语及固搭","完成句子","听力"},0)),"")), "")</f>
        <v/>
      </c>
      <c r="E3048" s="21" t="str">
        <f t="shared" si="387"/>
        <v>知识主题</v>
      </c>
      <c r="F3048" s="21" t="str">
        <f t="shared" si="388"/>
        <v>超</v>
      </c>
      <c r="G3048" s="21" t="str">
        <f>INDEX( {"body","discipline","area","topic","point"},MATCH(E3048,{"知识体","知识域","知识区","知识主题","知识点"},0))</f>
        <v>topic</v>
      </c>
      <c r="H3048" s="21" t="str">
        <f>INDEX( {"super","just","sub","infras"},MATCH(F3048,{"超","恰","亚","次"},0))</f>
        <v>super</v>
      </c>
      <c r="I3048" s="21">
        <f>MATCH(E3048,{"知识体","知识域","知识区","知识主题","知识点"},0)-1</f>
        <v>3</v>
      </c>
      <c r="J3048" s="21">
        <f>MATCH(F3048,{"超","恰","亚","次"},0)-1</f>
        <v>0</v>
      </c>
      <c r="K3048" s="21" t="str">
        <f t="shared" si="389"/>
        <v>历史</v>
      </c>
      <c r="L3048" s="26" t="s">
        <v>5414</v>
      </c>
      <c r="M3048" s="23"/>
      <c r="N3048" s="23"/>
      <c r="O3048" s="24" t="str">
        <f t="shared" si="391"/>
        <v xml:space="preserve">
  - 
    name:  选修3 综合检测
    title:  选修3 综合检测
    description: 
    koLyro: topic
    koLyri:  super
    son: </v>
      </c>
      <c r="P3048" s="27" t="str">
        <f t="shared" si="390"/>
        <v xml:space="preserve">
        - 
          name:  选修3 综合检测
          title:  选修3 综合检测
          description: 
          koLyro: topic
          koLyri:  super
          son: </v>
      </c>
    </row>
    <row r="3049" spans="1:16" ht="15" customHeight="1">
      <c r="A3049" s="20">
        <f t="shared" si="384"/>
        <v>4</v>
      </c>
      <c r="B3049" s="21" t="str">
        <f t="shared" si="385"/>
        <v>知识主题</v>
      </c>
      <c r="C3049" s="21" t="str">
        <f t="shared" si="386"/>
        <v>综合能力提升</v>
      </c>
      <c r="D3049" s="21" t="str">
        <f>IFERROR(IF(I3049=1,INDEX( {"chinese","english","math","physics","chemistry","biology","politics","history","geography"},MATCH(C3049,{"语文","英语","数学","物理","化学","生物","政治","历史","地理"},0)),IF(I3049=2,INDEX(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3049,{"单项选择","阅读理解","信息匹配","完形填空","短文填空","单句填空","短文改错","单句改错","句型转换","翻译短语","翻译句子","词汇/短语及固搭","完成句子","听力"},0)),"")), "")</f>
        <v/>
      </c>
      <c r="E3049" s="21" t="str">
        <f t="shared" si="387"/>
        <v>知识主题</v>
      </c>
      <c r="F3049" s="21" t="str">
        <f t="shared" si="388"/>
        <v>恰</v>
      </c>
      <c r="G3049" s="21" t="str">
        <f>INDEX( {"body","discipline","area","topic","point"},MATCH(E3049,{"知识体","知识域","知识区","知识主题","知识点"},0))</f>
        <v>topic</v>
      </c>
      <c r="H3049" s="21" t="str">
        <f>INDEX( {"super","just","sub","infras"},MATCH(F3049,{"超","恰","亚","次"},0))</f>
        <v>just</v>
      </c>
      <c r="I3049" s="21">
        <f>MATCH(E3049,{"知识体","知识域","知识区","知识主题","知识点"},0)-1</f>
        <v>3</v>
      </c>
      <c r="J3049" s="21">
        <f>MATCH(F3049,{"超","恰","亚","次"},0)-1</f>
        <v>1</v>
      </c>
      <c r="K3049" s="21" t="str">
        <f t="shared" si="389"/>
        <v>历史</v>
      </c>
      <c r="L3049" s="26" t="s">
        <v>3583</v>
      </c>
      <c r="M3049" s="23"/>
      <c r="N3049" s="23"/>
      <c r="O3049" s="24" t="str">
        <f t="shared" si="391"/>
        <v xml:space="preserve">
  - 
    name:  综合能力提升
    title:  综合能力提升
    description: 
    koLyro: topic
    koLyri:  just
    son: </v>
      </c>
      <c r="P3049" s="27" t="str">
        <f t="shared" si="390"/>
        <v xml:space="preserve">
          - 
            name:  综合能力提升
            title:  综合能力提升
            description: 
            koLyro: topic
            koLyri:  just
            son: </v>
      </c>
    </row>
    <row r="3050" spans="1:16" ht="15" customHeight="1">
      <c r="A3050" s="20">
        <f t="shared" si="384"/>
        <v>5</v>
      </c>
      <c r="B3050" s="21" t="str">
        <f t="shared" si="385"/>
        <v>知识点</v>
      </c>
      <c r="C3050" s="21" t="str">
        <f t="shared" si="386"/>
        <v>20世纪的战争与和平</v>
      </c>
      <c r="D3050" s="21" t="str">
        <f>IFERROR(IF(I3050=1,INDEX( {"chinese","english","math","physics","chemistry","biology","politics","history","geography"},MATCH(C3050,{"语文","英语","数学","物理","化学","生物","政治","历史","地理"},0)),IF(I3050=2,INDEX(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3050,{"单项选择","阅读理解","信息匹配","完形填空","短文填空","单句填空","短文改错","单句改错","句型转换","翻译短语","翻译句子","词汇/短语及固搭","完成句子","听力"},0)),"")), "")</f>
        <v/>
      </c>
      <c r="E3050" s="21" t="str">
        <f t="shared" si="387"/>
        <v>知识点</v>
      </c>
      <c r="F3050" s="21" t="str">
        <f t="shared" si="388"/>
        <v>恰</v>
      </c>
      <c r="G3050" s="21" t="str">
        <f>INDEX( {"body","discipline","area","topic","point"},MATCH(E3050,{"知识体","知识域","知识区","知识主题","知识点"},0))</f>
        <v>point</v>
      </c>
      <c r="H3050" s="21" t="str">
        <f>INDEX( {"super","just","sub","infras"},MATCH(F3050,{"超","恰","亚","次"},0))</f>
        <v>just</v>
      </c>
      <c r="I3050" s="21">
        <f>MATCH(E3050,{"知识体","知识域","知识区","知识主题","知识点"},0)-1</f>
        <v>4</v>
      </c>
      <c r="J3050" s="21">
        <f>MATCH(F3050,{"超","恰","亚","次"},0)-1</f>
        <v>1</v>
      </c>
      <c r="K3050" s="21" t="str">
        <f t="shared" si="389"/>
        <v>历史</v>
      </c>
      <c r="L3050" s="26" t="s">
        <v>3737</v>
      </c>
      <c r="M3050" s="23"/>
      <c r="N3050" s="23"/>
      <c r="O3050" s="24" t="str">
        <f t="shared" si="391"/>
        <v xml:space="preserve">
  - 
    name:  20世纪的战争与和平
    title:  20世纪的战争与和平
    description: 
    koLyro: point
    koLyri:  just
    son: </v>
      </c>
      <c r="P3050" s="27" t="str">
        <f t="shared" si="390"/>
        <v xml:space="preserve">
            - 
              name:  20世纪的战争与和平
              title:  20世纪的战争与和平
              description: 
              koLyro: point
              koLyri:  just
              son: </v>
      </c>
    </row>
    <row r="3051" spans="1:16" ht="15" customHeight="1">
      <c r="A3051" s="20">
        <f t="shared" si="384"/>
        <v>2</v>
      </c>
      <c r="B3051" s="21" t="str">
        <f t="shared" si="385"/>
        <v>知识区</v>
      </c>
      <c r="C3051" s="21" t="str">
        <f t="shared" si="386"/>
        <v>选修4</v>
      </c>
      <c r="D3051" s="21" t="str">
        <f>IFERROR(IF(I3051=1,INDEX( {"chinese","english","math","physics","chemistry","biology","politics","history","geography"},MATCH(C3051,{"语文","英语","数学","物理","化学","生物","政治","历史","地理"},0)),IF(I3051=2,INDEX(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3051,{"单项选择","阅读理解","信息匹配","完形填空","短文填空","单句填空","短文改错","单句改错","句型转换","翻译短语","翻译句子","词汇/短语及固搭","完成句子","听力"},0)),"")), "")</f>
        <v/>
      </c>
      <c r="E3051" s="21" t="str">
        <f t="shared" si="387"/>
        <v>知识区</v>
      </c>
      <c r="F3051" s="21" t="str">
        <f t="shared" si="388"/>
        <v>恰</v>
      </c>
      <c r="G3051" s="21" t="str">
        <f>INDEX( {"body","discipline","area","topic","point"},MATCH(E3051,{"知识体","知识域","知识区","知识主题","知识点"},0))</f>
        <v>area</v>
      </c>
      <c r="H3051" s="21" t="str">
        <f>INDEX( {"super","just","sub","infras"},MATCH(F3051,{"超","恰","亚","次"},0))</f>
        <v>just</v>
      </c>
      <c r="I3051" s="21">
        <f>MATCH(E3051,{"知识体","知识域","知识区","知识主题","知识点"},0)-1</f>
        <v>2</v>
      </c>
      <c r="J3051" s="21">
        <f>MATCH(F3051,{"超","恰","亚","次"},0)-1</f>
        <v>1</v>
      </c>
      <c r="K3051" s="21" t="str">
        <f t="shared" si="389"/>
        <v>历史</v>
      </c>
      <c r="L3051" s="26" t="s">
        <v>3738</v>
      </c>
      <c r="M3051" s="23"/>
      <c r="N3051" s="23"/>
      <c r="O3051" s="24" t="str">
        <f t="shared" si="391"/>
        <v xml:space="preserve">
  - 
    name:  选修4
    title:  选修4
    description: 
    koLyro: area
    koLyri:  just
    son: </v>
      </c>
      <c r="P3051" s="27" t="str">
        <f t="shared" si="390"/>
        <v xml:space="preserve">
      - 
        name:  选修4
        title:  选修4
        description: 
        koLyro: area
        koLyri:  just
        son: </v>
      </c>
    </row>
    <row r="3052" spans="1:16" ht="15" customHeight="1">
      <c r="A3052" s="20">
        <f t="shared" si="384"/>
        <v>3</v>
      </c>
      <c r="B3052" s="21" t="str">
        <f t="shared" si="385"/>
        <v>知识超主题</v>
      </c>
      <c r="C3052" s="21" t="str">
        <f t="shared" si="386"/>
        <v>一　古代中国的政治家</v>
      </c>
      <c r="D3052" s="21" t="str">
        <f>IFERROR(IF(I3052=1,INDEX( {"chinese","english","math","physics","chemistry","biology","politics","history","geography"},MATCH(C3052,{"语文","英语","数学","物理","化学","生物","政治","历史","地理"},0)),IF(I3052=2,INDEX(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3052,{"单项选择","阅读理解","信息匹配","完形填空","短文填空","单句填空","短文改错","单句改错","句型转换","翻译短语","翻译句子","词汇/短语及固搭","完成句子","听力"},0)),"")), "")</f>
        <v/>
      </c>
      <c r="E3052" s="21" t="str">
        <f t="shared" si="387"/>
        <v>知识主题</v>
      </c>
      <c r="F3052" s="21" t="str">
        <f t="shared" si="388"/>
        <v>超</v>
      </c>
      <c r="G3052" s="21" t="str">
        <f>INDEX( {"body","discipline","area","topic","point"},MATCH(E3052,{"知识体","知识域","知识区","知识主题","知识点"},0))</f>
        <v>topic</v>
      </c>
      <c r="H3052" s="21" t="str">
        <f>INDEX( {"super","just","sub","infras"},MATCH(F3052,{"超","恰","亚","次"},0))</f>
        <v>super</v>
      </c>
      <c r="I3052" s="21">
        <f>MATCH(E3052,{"知识体","知识域","知识区","知识主题","知识点"},0)-1</f>
        <v>3</v>
      </c>
      <c r="J3052" s="21">
        <f>MATCH(F3052,{"超","恰","亚","次"},0)-1</f>
        <v>0</v>
      </c>
      <c r="K3052" s="21" t="str">
        <f t="shared" si="389"/>
        <v>历史</v>
      </c>
      <c r="L3052" s="26" t="s">
        <v>5415</v>
      </c>
      <c r="M3052" s="23"/>
      <c r="N3052" s="23"/>
      <c r="O3052" s="24" t="str">
        <f t="shared" si="391"/>
        <v xml:space="preserve">
  - 
    name:  一　古代中国的政治家
    title:  一　古代中国的政治家
    description: 
    koLyro: topic
    koLyri:  super
    son: </v>
      </c>
      <c r="P3052" s="27" t="str">
        <f t="shared" si="390"/>
        <v xml:space="preserve">
        - 
          name:  一　古代中国的政治家
          title:  一　古代中国的政治家
          description: 
          koLyro: topic
          koLyri:  super
          son: </v>
      </c>
    </row>
    <row r="3053" spans="1:16" ht="15" customHeight="1">
      <c r="A3053" s="20">
        <f t="shared" si="384"/>
        <v>4</v>
      </c>
      <c r="B3053" s="21" t="str">
        <f t="shared" si="385"/>
        <v>知识主题</v>
      </c>
      <c r="C3053" s="21" t="str">
        <f t="shared" si="386"/>
        <v>1　统一中国的第一个皇帝秦始皇</v>
      </c>
      <c r="D3053" s="21" t="str">
        <f>IFERROR(IF(I3053=1,INDEX( {"chinese","english","math","physics","chemistry","biology","politics","history","geography"},MATCH(C3053,{"语文","英语","数学","物理","化学","生物","政治","历史","地理"},0)),IF(I3053=2,INDEX(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3053,{"单项选择","阅读理解","信息匹配","完形填空","短文填空","单句填空","短文改错","单句改错","句型转换","翻译短语","翻译句子","词汇/短语及固搭","完成句子","听力"},0)),"")), "")</f>
        <v/>
      </c>
      <c r="E3053" s="21" t="str">
        <f t="shared" si="387"/>
        <v>知识主题</v>
      </c>
      <c r="F3053" s="21" t="str">
        <f t="shared" si="388"/>
        <v>恰</v>
      </c>
      <c r="G3053" s="21" t="str">
        <f>INDEX( {"body","discipline","area","topic","point"},MATCH(E3053,{"知识体","知识域","知识区","知识主题","知识点"},0))</f>
        <v>topic</v>
      </c>
      <c r="H3053" s="21" t="str">
        <f>INDEX( {"super","just","sub","infras"},MATCH(F3053,{"超","恰","亚","次"},0))</f>
        <v>just</v>
      </c>
      <c r="I3053" s="21">
        <f>MATCH(E3053,{"知识体","知识域","知识区","知识主题","知识点"},0)-1</f>
        <v>3</v>
      </c>
      <c r="J3053" s="21">
        <f>MATCH(F3053,{"超","恰","亚","次"},0)-1</f>
        <v>1</v>
      </c>
      <c r="K3053" s="21" t="str">
        <f t="shared" si="389"/>
        <v>历史</v>
      </c>
      <c r="L3053" s="26" t="s">
        <v>3739</v>
      </c>
      <c r="M3053" s="23"/>
      <c r="N3053" s="23"/>
      <c r="O3053" s="24" t="str">
        <f t="shared" si="391"/>
        <v xml:space="preserve">
  - 
    name:  1　统一中国的第一个皇帝秦始皇
    title:  1　统一中国的第一个皇帝秦始皇
    description: 
    koLyro: topic
    koLyri:  just
    son: </v>
      </c>
      <c r="P3053" s="27" t="str">
        <f t="shared" si="390"/>
        <v xml:space="preserve">
          - 
            name:  1　统一中国的第一个皇帝秦始皇
            title:  1　统一中国的第一个皇帝秦始皇
            description: 
            koLyro: topic
            koLyri:  just
            son: </v>
      </c>
    </row>
    <row r="3054" spans="1:16" ht="15" customHeight="1">
      <c r="A3054" s="20">
        <f t="shared" si="384"/>
        <v>5</v>
      </c>
      <c r="B3054" s="21" t="str">
        <f t="shared" si="385"/>
        <v>知识点</v>
      </c>
      <c r="C3054" s="21" t="str">
        <f t="shared" si="386"/>
        <v>对秦始皇的评价</v>
      </c>
      <c r="D3054" s="21" t="str">
        <f>IFERROR(IF(I3054=1,INDEX( {"chinese","english","math","physics","chemistry","biology","politics","history","geography"},MATCH(C3054,{"语文","英语","数学","物理","化学","生物","政治","历史","地理"},0)),IF(I3054=2,INDEX(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3054,{"单项选择","阅读理解","信息匹配","完形填空","短文填空","单句填空","短文改错","单句改错","句型转换","翻译短语","翻译句子","词汇/短语及固搭","完成句子","听力"},0)),"")), "")</f>
        <v/>
      </c>
      <c r="E3054" s="21" t="str">
        <f t="shared" si="387"/>
        <v>知识点</v>
      </c>
      <c r="F3054" s="21" t="str">
        <f t="shared" si="388"/>
        <v>恰</v>
      </c>
      <c r="G3054" s="21" t="str">
        <f>INDEX( {"body","discipline","area","topic","point"},MATCH(E3054,{"知识体","知识域","知识区","知识主题","知识点"},0))</f>
        <v>point</v>
      </c>
      <c r="H3054" s="21" t="str">
        <f>INDEX( {"super","just","sub","infras"},MATCH(F3054,{"超","恰","亚","次"},0))</f>
        <v>just</v>
      </c>
      <c r="I3054" s="21">
        <f>MATCH(E3054,{"知识体","知识域","知识区","知识主题","知识点"},0)-1</f>
        <v>4</v>
      </c>
      <c r="J3054" s="21">
        <f>MATCH(F3054,{"超","恰","亚","次"},0)-1</f>
        <v>1</v>
      </c>
      <c r="K3054" s="21" t="str">
        <f t="shared" si="389"/>
        <v>历史</v>
      </c>
      <c r="L3054" s="26" t="s">
        <v>3740</v>
      </c>
      <c r="M3054" s="23"/>
      <c r="N3054" s="23"/>
      <c r="O3054" s="24" t="str">
        <f t="shared" si="391"/>
        <v xml:space="preserve">
  - 
    name:  对秦始皇的评价
    title:  对秦始皇的评价
    description: 
    koLyro: point
    koLyri:  just
    son: </v>
      </c>
      <c r="P3054" s="27" t="str">
        <f t="shared" si="390"/>
        <v xml:space="preserve">
            - 
              name:  对秦始皇的评价
              title:  对秦始皇的评价
              description: 
              koLyro: point
              koLyri:  just
              son: </v>
      </c>
    </row>
    <row r="3055" spans="1:16" ht="15" customHeight="1">
      <c r="A3055" s="20">
        <f t="shared" si="384"/>
        <v>4</v>
      </c>
      <c r="B3055" s="21" t="str">
        <f t="shared" si="385"/>
        <v>知识主题</v>
      </c>
      <c r="C3055" s="21" t="str">
        <f t="shared" si="386"/>
        <v>2　大唐盛世的奠基人唐太宗</v>
      </c>
      <c r="D3055" s="21" t="str">
        <f>IFERROR(IF(I3055=1,INDEX( {"chinese","english","math","physics","chemistry","biology","politics","history","geography"},MATCH(C3055,{"语文","英语","数学","物理","化学","生物","政治","历史","地理"},0)),IF(I3055=2,INDEX(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3055,{"单项选择","阅读理解","信息匹配","完形填空","短文填空","单句填空","短文改错","单句改错","句型转换","翻译短语","翻译句子","词汇/短语及固搭","完成句子","听力"},0)),"")), "")</f>
        <v/>
      </c>
      <c r="E3055" s="21" t="str">
        <f t="shared" si="387"/>
        <v>知识主题</v>
      </c>
      <c r="F3055" s="21" t="str">
        <f t="shared" si="388"/>
        <v>恰</v>
      </c>
      <c r="G3055" s="21" t="str">
        <f>INDEX( {"body","discipline","area","topic","point"},MATCH(E3055,{"知识体","知识域","知识区","知识主题","知识点"},0))</f>
        <v>topic</v>
      </c>
      <c r="H3055" s="21" t="str">
        <f>INDEX( {"super","just","sub","infras"},MATCH(F3055,{"超","恰","亚","次"},0))</f>
        <v>just</v>
      </c>
      <c r="I3055" s="21">
        <f>MATCH(E3055,{"知识体","知识域","知识区","知识主题","知识点"},0)-1</f>
        <v>3</v>
      </c>
      <c r="J3055" s="21">
        <f>MATCH(F3055,{"超","恰","亚","次"},0)-1</f>
        <v>1</v>
      </c>
      <c r="K3055" s="21" t="str">
        <f t="shared" si="389"/>
        <v>历史</v>
      </c>
      <c r="L3055" s="26" t="s">
        <v>3741</v>
      </c>
      <c r="M3055" s="23"/>
      <c r="N3055" s="23"/>
      <c r="O3055" s="24" t="str">
        <f t="shared" si="391"/>
        <v xml:space="preserve">
  - 
    name:  2　大唐盛世的奠基人唐太宗
    title:  2　大唐盛世的奠基人唐太宗
    description: 
    koLyro: topic
    koLyri:  just
    son: </v>
      </c>
      <c r="P3055" s="27" t="str">
        <f t="shared" si="390"/>
        <v xml:space="preserve">
          - 
            name:  2　大唐盛世的奠基人唐太宗
            title:  2　大唐盛世的奠基人唐太宗
            description: 
            koLyro: topic
            koLyri:  just
            son: </v>
      </c>
    </row>
    <row r="3056" spans="1:16" ht="15" customHeight="1">
      <c r="A3056" s="20">
        <f t="shared" si="384"/>
        <v>5</v>
      </c>
      <c r="B3056" s="21" t="str">
        <f t="shared" si="385"/>
        <v>知识点</v>
      </c>
      <c r="C3056" s="21" t="str">
        <f t="shared" si="386"/>
        <v>对唐太宗的评价</v>
      </c>
      <c r="D3056" s="21" t="str">
        <f>IFERROR(IF(I3056=1,INDEX( {"chinese","english","math","physics","chemistry","biology","politics","history","geography"},MATCH(C3056,{"语文","英语","数学","物理","化学","生物","政治","历史","地理"},0)),IF(I3056=2,INDEX(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3056,{"单项选择","阅读理解","信息匹配","完形填空","短文填空","单句填空","短文改错","单句改错","句型转换","翻译短语","翻译句子","词汇/短语及固搭","完成句子","听力"},0)),"")), "")</f>
        <v/>
      </c>
      <c r="E3056" s="21" t="str">
        <f t="shared" si="387"/>
        <v>知识点</v>
      </c>
      <c r="F3056" s="21" t="str">
        <f t="shared" si="388"/>
        <v>恰</v>
      </c>
      <c r="G3056" s="21" t="str">
        <f>INDEX( {"body","discipline","area","topic","point"},MATCH(E3056,{"知识体","知识域","知识区","知识主题","知识点"},0))</f>
        <v>point</v>
      </c>
      <c r="H3056" s="21" t="str">
        <f>INDEX( {"super","just","sub","infras"},MATCH(F3056,{"超","恰","亚","次"},0))</f>
        <v>just</v>
      </c>
      <c r="I3056" s="21">
        <f>MATCH(E3056,{"知识体","知识域","知识区","知识主题","知识点"},0)-1</f>
        <v>4</v>
      </c>
      <c r="J3056" s="21">
        <f>MATCH(F3056,{"超","恰","亚","次"},0)-1</f>
        <v>1</v>
      </c>
      <c r="K3056" s="21" t="str">
        <f t="shared" si="389"/>
        <v>历史</v>
      </c>
      <c r="L3056" s="26" t="s">
        <v>3742</v>
      </c>
      <c r="M3056" s="23"/>
      <c r="N3056" s="23"/>
      <c r="O3056" s="24" t="str">
        <f t="shared" si="391"/>
        <v xml:space="preserve">
  - 
    name:  对唐太宗的评价
    title:  对唐太宗的评价
    description: 
    koLyro: point
    koLyri:  just
    son: </v>
      </c>
      <c r="P3056" s="27" t="str">
        <f t="shared" si="390"/>
        <v xml:space="preserve">
            - 
              name:  对唐太宗的评价
              title:  对唐太宗的评价
              description: 
              koLyro: point
              koLyri:  just
              son: </v>
      </c>
    </row>
    <row r="3057" spans="1:16" ht="15" customHeight="1">
      <c r="A3057" s="20">
        <f t="shared" si="384"/>
        <v>4</v>
      </c>
      <c r="B3057" s="21" t="str">
        <f t="shared" si="385"/>
        <v>知识主题</v>
      </c>
      <c r="C3057" s="21" t="str">
        <f t="shared" si="386"/>
        <v>3　统一多民族国家的捍卫者康熙帝</v>
      </c>
      <c r="D3057" s="21" t="str">
        <f>IFERROR(IF(I3057=1,INDEX( {"chinese","english","math","physics","chemistry","biology","politics","history","geography"},MATCH(C3057,{"语文","英语","数学","物理","化学","生物","政治","历史","地理"},0)),IF(I3057=2,INDEX(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3057,{"单项选择","阅读理解","信息匹配","完形填空","短文填空","单句填空","短文改错","单句改错","句型转换","翻译短语","翻译句子","词汇/短语及固搭","完成句子","听力"},0)),"")), "")</f>
        <v/>
      </c>
      <c r="E3057" s="21" t="str">
        <f t="shared" si="387"/>
        <v>知识主题</v>
      </c>
      <c r="F3057" s="21" t="str">
        <f t="shared" si="388"/>
        <v>恰</v>
      </c>
      <c r="G3057" s="21" t="str">
        <f>INDEX( {"body","discipline","area","topic","point"},MATCH(E3057,{"知识体","知识域","知识区","知识主题","知识点"},0))</f>
        <v>topic</v>
      </c>
      <c r="H3057" s="21" t="str">
        <f>INDEX( {"super","just","sub","infras"},MATCH(F3057,{"超","恰","亚","次"},0))</f>
        <v>just</v>
      </c>
      <c r="I3057" s="21">
        <f>MATCH(E3057,{"知识体","知识域","知识区","知识主题","知识点"},0)-1</f>
        <v>3</v>
      </c>
      <c r="J3057" s="21">
        <f>MATCH(F3057,{"超","恰","亚","次"},0)-1</f>
        <v>1</v>
      </c>
      <c r="K3057" s="21" t="str">
        <f t="shared" si="389"/>
        <v>历史</v>
      </c>
      <c r="L3057" s="26" t="s">
        <v>3743</v>
      </c>
      <c r="M3057" s="23"/>
      <c r="N3057" s="23"/>
      <c r="O3057" s="24" t="str">
        <f t="shared" si="391"/>
        <v xml:space="preserve">
  - 
    name:  3　统一多民族国家的捍卫者康熙帝
    title:  3　统一多民族国家的捍卫者康熙帝
    description: 
    koLyro: topic
    koLyri:  just
    son: </v>
      </c>
      <c r="P3057" s="27" t="str">
        <f t="shared" si="390"/>
        <v xml:space="preserve">
          - 
            name:  3　统一多民族国家的捍卫者康熙帝
            title:  3　统一多民族国家的捍卫者康熙帝
            description: 
            koLyro: topic
            koLyri:  just
            son: </v>
      </c>
    </row>
    <row r="3058" spans="1:16" ht="15" customHeight="1">
      <c r="A3058" s="20">
        <f t="shared" si="384"/>
        <v>5</v>
      </c>
      <c r="B3058" s="21" t="str">
        <f t="shared" si="385"/>
        <v>知识点</v>
      </c>
      <c r="C3058" s="21" t="str">
        <f t="shared" si="386"/>
        <v>对康熙帝的评价</v>
      </c>
      <c r="D3058" s="21" t="str">
        <f>IFERROR(IF(I3058=1,INDEX( {"chinese","english","math","physics","chemistry","biology","politics","history","geography"},MATCH(C3058,{"语文","英语","数学","物理","化学","生物","政治","历史","地理"},0)),IF(I3058=2,INDEX(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3058,{"单项选择","阅读理解","信息匹配","完形填空","短文填空","单句填空","短文改错","单句改错","句型转换","翻译短语","翻译句子","词汇/短语及固搭","完成句子","听力"},0)),"")), "")</f>
        <v/>
      </c>
      <c r="E3058" s="21" t="str">
        <f t="shared" si="387"/>
        <v>知识点</v>
      </c>
      <c r="F3058" s="21" t="str">
        <f t="shared" si="388"/>
        <v>恰</v>
      </c>
      <c r="G3058" s="21" t="str">
        <f>INDEX( {"body","discipline","area","topic","point"},MATCH(E3058,{"知识体","知识域","知识区","知识主题","知识点"},0))</f>
        <v>point</v>
      </c>
      <c r="H3058" s="21" t="str">
        <f>INDEX( {"super","just","sub","infras"},MATCH(F3058,{"超","恰","亚","次"},0))</f>
        <v>just</v>
      </c>
      <c r="I3058" s="21">
        <f>MATCH(E3058,{"知识体","知识域","知识区","知识主题","知识点"},0)-1</f>
        <v>4</v>
      </c>
      <c r="J3058" s="21">
        <f>MATCH(F3058,{"超","恰","亚","次"},0)-1</f>
        <v>1</v>
      </c>
      <c r="K3058" s="21" t="str">
        <f t="shared" si="389"/>
        <v>历史</v>
      </c>
      <c r="L3058" s="26" t="s">
        <v>3744</v>
      </c>
      <c r="M3058" s="23"/>
      <c r="N3058" s="23"/>
      <c r="O3058" s="24" t="str">
        <f t="shared" si="391"/>
        <v xml:space="preserve">
  - 
    name:  对康熙帝的评价
    title:  对康熙帝的评价
    description: 
    koLyro: point
    koLyri:  just
    son: </v>
      </c>
      <c r="P3058" s="27" t="str">
        <f t="shared" si="390"/>
        <v xml:space="preserve">
            - 
              name:  对康熙帝的评价
              title:  对康熙帝的评价
              description: 
              koLyro: point
              koLyri:  just
              son: </v>
      </c>
    </row>
    <row r="3059" spans="1:16" ht="15" customHeight="1">
      <c r="A3059" s="20">
        <f t="shared" si="384"/>
        <v>3</v>
      </c>
      <c r="B3059" s="21" t="str">
        <f t="shared" si="385"/>
        <v>知识超主题</v>
      </c>
      <c r="C3059" s="21" t="str">
        <f t="shared" si="386"/>
        <v>二　东西方的先哲</v>
      </c>
      <c r="D3059" s="21" t="str">
        <f>IFERROR(IF(I3059=1,INDEX( {"chinese","english","math","physics","chemistry","biology","politics","history","geography"},MATCH(C3059,{"语文","英语","数学","物理","化学","生物","政治","历史","地理"},0)),IF(I3059=2,INDEX(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3059,{"单项选择","阅读理解","信息匹配","完形填空","短文填空","单句填空","短文改错","单句改错","句型转换","翻译短语","翻译句子","词汇/短语及固搭","完成句子","听力"},0)),"")), "")</f>
        <v/>
      </c>
      <c r="E3059" s="21" t="str">
        <f t="shared" si="387"/>
        <v>知识主题</v>
      </c>
      <c r="F3059" s="21" t="str">
        <f t="shared" si="388"/>
        <v>超</v>
      </c>
      <c r="G3059" s="21" t="str">
        <f>INDEX( {"body","discipline","area","topic","point"},MATCH(E3059,{"知识体","知识域","知识区","知识主题","知识点"},0))</f>
        <v>topic</v>
      </c>
      <c r="H3059" s="21" t="str">
        <f>INDEX( {"super","just","sub","infras"},MATCH(F3059,{"超","恰","亚","次"},0))</f>
        <v>super</v>
      </c>
      <c r="I3059" s="21">
        <f>MATCH(E3059,{"知识体","知识域","知识区","知识主题","知识点"},0)-1</f>
        <v>3</v>
      </c>
      <c r="J3059" s="21">
        <f>MATCH(F3059,{"超","恰","亚","次"},0)-1</f>
        <v>0</v>
      </c>
      <c r="K3059" s="21" t="str">
        <f t="shared" si="389"/>
        <v>历史</v>
      </c>
      <c r="L3059" s="26" t="s">
        <v>5416</v>
      </c>
      <c r="M3059" s="23"/>
      <c r="N3059" s="23"/>
      <c r="O3059" s="24" t="str">
        <f t="shared" si="391"/>
        <v xml:space="preserve">
  - 
    name:  二　东西方的先哲
    title:  二　东西方的先哲
    description: 
    koLyro: topic
    koLyri:  super
    son: </v>
      </c>
      <c r="P3059" s="27" t="str">
        <f t="shared" si="390"/>
        <v xml:space="preserve">
        - 
          name:  二　东西方的先哲
          title:  二　东西方的先哲
          description: 
          koLyro: topic
          koLyri:  super
          son: </v>
      </c>
    </row>
    <row r="3060" spans="1:16" ht="15" customHeight="1">
      <c r="A3060" s="20">
        <f t="shared" si="384"/>
        <v>4</v>
      </c>
      <c r="B3060" s="21" t="str">
        <f t="shared" si="385"/>
        <v>知识主题</v>
      </c>
      <c r="C3060" s="21" t="str">
        <f t="shared" si="386"/>
        <v>1　儒家文化创始人孔子</v>
      </c>
      <c r="D3060" s="21" t="str">
        <f>IFERROR(IF(I3060=1,INDEX( {"chinese","english","math","physics","chemistry","biology","politics","history","geography"},MATCH(C3060,{"语文","英语","数学","物理","化学","生物","政治","历史","地理"},0)),IF(I3060=2,INDEX(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3060,{"单项选择","阅读理解","信息匹配","完形填空","短文填空","单句填空","短文改错","单句改错","句型转换","翻译短语","翻译句子","词汇/短语及固搭","完成句子","听力"},0)),"")), "")</f>
        <v/>
      </c>
      <c r="E3060" s="21" t="str">
        <f t="shared" si="387"/>
        <v>知识主题</v>
      </c>
      <c r="F3060" s="21" t="str">
        <f t="shared" si="388"/>
        <v>恰</v>
      </c>
      <c r="G3060" s="21" t="str">
        <f>INDEX( {"body","discipline","area","topic","point"},MATCH(E3060,{"知识体","知识域","知识区","知识主题","知识点"},0))</f>
        <v>topic</v>
      </c>
      <c r="H3060" s="21" t="str">
        <f>INDEX( {"super","just","sub","infras"},MATCH(F3060,{"超","恰","亚","次"},0))</f>
        <v>just</v>
      </c>
      <c r="I3060" s="21">
        <f>MATCH(E3060,{"知识体","知识域","知识区","知识主题","知识点"},0)-1</f>
        <v>3</v>
      </c>
      <c r="J3060" s="21">
        <f>MATCH(F3060,{"超","恰","亚","次"},0)-1</f>
        <v>1</v>
      </c>
      <c r="K3060" s="21" t="str">
        <f t="shared" si="389"/>
        <v>历史</v>
      </c>
      <c r="L3060" s="26" t="s">
        <v>3745</v>
      </c>
      <c r="M3060" s="23"/>
      <c r="N3060" s="23"/>
      <c r="O3060" s="24" t="str">
        <f t="shared" si="391"/>
        <v xml:space="preserve">
  - 
    name:  1　儒家文化创始人孔子
    title:  1　儒家文化创始人孔子
    description: 
    koLyro: topic
    koLyri:  just
    son: </v>
      </c>
      <c r="P3060" s="27" t="str">
        <f t="shared" si="390"/>
        <v xml:space="preserve">
          - 
            name:  1　儒家文化创始人孔子
            title:  1　儒家文化创始人孔子
            description: 
            koLyro: topic
            koLyri:  just
            son: </v>
      </c>
    </row>
    <row r="3061" spans="1:16" ht="15" customHeight="1">
      <c r="A3061" s="20">
        <f t="shared" si="384"/>
        <v>5</v>
      </c>
      <c r="B3061" s="21" t="str">
        <f t="shared" si="385"/>
        <v>知识点</v>
      </c>
      <c r="C3061" s="21" t="str">
        <f t="shared" si="386"/>
        <v>孔子</v>
      </c>
      <c r="D3061" s="21" t="str">
        <f>IFERROR(IF(I3061=1,INDEX( {"chinese","english","math","physics","chemistry","biology","politics","history","geography"},MATCH(C3061,{"语文","英语","数学","物理","化学","生物","政治","历史","地理"},0)),IF(I3061=2,INDEX(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3061,{"单项选择","阅读理解","信息匹配","完形填空","短文填空","单句填空","短文改错","单句改错","句型转换","翻译短语","翻译句子","词汇/短语及固搭","完成句子","听力"},0)),"")), "")</f>
        <v/>
      </c>
      <c r="E3061" s="21" t="str">
        <f t="shared" si="387"/>
        <v>知识点</v>
      </c>
      <c r="F3061" s="21" t="str">
        <f t="shared" si="388"/>
        <v>恰</v>
      </c>
      <c r="G3061" s="21" t="str">
        <f>INDEX( {"body","discipline","area","topic","point"},MATCH(E3061,{"知识体","知识域","知识区","知识主题","知识点"},0))</f>
        <v>point</v>
      </c>
      <c r="H3061" s="21" t="str">
        <f>INDEX( {"super","just","sub","infras"},MATCH(F3061,{"超","恰","亚","次"},0))</f>
        <v>just</v>
      </c>
      <c r="I3061" s="21">
        <f>MATCH(E3061,{"知识体","知识域","知识区","知识主题","知识点"},0)-1</f>
        <v>4</v>
      </c>
      <c r="J3061" s="21">
        <f>MATCH(F3061,{"超","恰","亚","次"},0)-1</f>
        <v>1</v>
      </c>
      <c r="K3061" s="21" t="str">
        <f t="shared" si="389"/>
        <v>历史</v>
      </c>
      <c r="L3061" s="26" t="s">
        <v>3746</v>
      </c>
      <c r="M3061" s="23"/>
      <c r="N3061" s="23"/>
      <c r="O3061" s="24" t="str">
        <f t="shared" si="391"/>
        <v xml:space="preserve">
  - 
    name:  孔子
    title:  孔子
    description: 
    koLyro: point
    koLyri:  just
    son: </v>
      </c>
      <c r="P3061" s="27" t="str">
        <f t="shared" si="390"/>
        <v xml:space="preserve">
            - 
              name:  孔子
              title:  孔子
              description: 
              koLyro: point
              koLyri:  just
              son: </v>
      </c>
    </row>
    <row r="3062" spans="1:16" ht="15" customHeight="1">
      <c r="A3062" s="20">
        <f t="shared" si="384"/>
        <v>4</v>
      </c>
      <c r="B3062" s="21" t="str">
        <f t="shared" si="385"/>
        <v>知识主题</v>
      </c>
      <c r="C3062" s="21" t="str">
        <f t="shared" si="386"/>
        <v>2　西方哲学的代表柏拉图</v>
      </c>
      <c r="D3062" s="21" t="str">
        <f>IFERROR(IF(I3062=1,INDEX( {"chinese","english","math","physics","chemistry","biology","politics","history","geography"},MATCH(C3062,{"语文","英语","数学","物理","化学","生物","政治","历史","地理"},0)),IF(I3062=2,INDEX(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3062,{"单项选择","阅读理解","信息匹配","完形填空","短文填空","单句填空","短文改错","单句改错","句型转换","翻译短语","翻译句子","词汇/短语及固搭","完成句子","听力"},0)),"")), "")</f>
        <v/>
      </c>
      <c r="E3062" s="21" t="str">
        <f t="shared" si="387"/>
        <v>知识主题</v>
      </c>
      <c r="F3062" s="21" t="str">
        <f t="shared" si="388"/>
        <v>恰</v>
      </c>
      <c r="G3062" s="21" t="str">
        <f>INDEX( {"body","discipline","area","topic","point"},MATCH(E3062,{"知识体","知识域","知识区","知识主题","知识点"},0))</f>
        <v>topic</v>
      </c>
      <c r="H3062" s="21" t="str">
        <f>INDEX( {"super","just","sub","infras"},MATCH(F3062,{"超","恰","亚","次"},0))</f>
        <v>just</v>
      </c>
      <c r="I3062" s="21">
        <f>MATCH(E3062,{"知识体","知识域","知识区","知识主题","知识点"},0)-1</f>
        <v>3</v>
      </c>
      <c r="J3062" s="21">
        <f>MATCH(F3062,{"超","恰","亚","次"},0)-1</f>
        <v>1</v>
      </c>
      <c r="K3062" s="21" t="str">
        <f t="shared" si="389"/>
        <v>历史</v>
      </c>
      <c r="L3062" s="26" t="s">
        <v>3747</v>
      </c>
      <c r="M3062" s="23"/>
      <c r="N3062" s="23"/>
      <c r="O3062" s="24" t="str">
        <f t="shared" si="391"/>
        <v xml:space="preserve">
  - 
    name:  2　西方哲学的代表柏拉图
    title:  2　西方哲学的代表柏拉图
    description: 
    koLyro: topic
    koLyri:  just
    son: </v>
      </c>
      <c r="P3062" s="27" t="str">
        <f t="shared" si="390"/>
        <v xml:space="preserve">
          - 
            name:  2　西方哲学的代表柏拉图
            title:  2　西方哲学的代表柏拉图
            description: 
            koLyro: topic
            koLyri:  just
            son: </v>
      </c>
    </row>
    <row r="3063" spans="1:16" ht="15" customHeight="1">
      <c r="A3063" s="20">
        <f t="shared" si="384"/>
        <v>5</v>
      </c>
      <c r="B3063" s="21" t="str">
        <f t="shared" si="385"/>
        <v>知识点</v>
      </c>
      <c r="C3063" s="21" t="str">
        <f t="shared" si="386"/>
        <v>柏拉图</v>
      </c>
      <c r="D3063" s="21" t="str">
        <f>IFERROR(IF(I3063=1,INDEX( {"chinese","english","math","physics","chemistry","biology","politics","history","geography"},MATCH(C3063,{"语文","英语","数学","物理","化学","生物","政治","历史","地理"},0)),IF(I3063=2,INDEX(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3063,{"单项选择","阅读理解","信息匹配","完形填空","短文填空","单句填空","短文改错","单句改错","句型转换","翻译短语","翻译句子","词汇/短语及固搭","完成句子","听力"},0)),"")), "")</f>
        <v/>
      </c>
      <c r="E3063" s="21" t="str">
        <f t="shared" si="387"/>
        <v>知识点</v>
      </c>
      <c r="F3063" s="21" t="str">
        <f t="shared" si="388"/>
        <v>恰</v>
      </c>
      <c r="G3063" s="21" t="str">
        <f>INDEX( {"body","discipline","area","topic","point"},MATCH(E3063,{"知识体","知识域","知识区","知识主题","知识点"},0))</f>
        <v>point</v>
      </c>
      <c r="H3063" s="21" t="str">
        <f>INDEX( {"super","just","sub","infras"},MATCH(F3063,{"超","恰","亚","次"},0))</f>
        <v>just</v>
      </c>
      <c r="I3063" s="21">
        <f>MATCH(E3063,{"知识体","知识域","知识区","知识主题","知识点"},0)-1</f>
        <v>4</v>
      </c>
      <c r="J3063" s="21">
        <f>MATCH(F3063,{"超","恰","亚","次"},0)-1</f>
        <v>1</v>
      </c>
      <c r="K3063" s="21" t="str">
        <f t="shared" si="389"/>
        <v>历史</v>
      </c>
      <c r="L3063" s="26" t="s">
        <v>3748</v>
      </c>
      <c r="M3063" s="23"/>
      <c r="N3063" s="23"/>
      <c r="O3063" s="24" t="str">
        <f t="shared" si="391"/>
        <v xml:space="preserve">
  - 
    name:  柏拉图
    title:  柏拉图
    description: 
    koLyro: point
    koLyri:  just
    son: </v>
      </c>
      <c r="P3063" s="27" t="str">
        <f t="shared" si="390"/>
        <v xml:space="preserve">
            - 
              name:  柏拉图
              title:  柏拉图
              description: 
              koLyro: point
              koLyri:  just
              son: </v>
      </c>
    </row>
    <row r="3064" spans="1:16" ht="15" customHeight="1">
      <c r="A3064" s="20">
        <f t="shared" si="384"/>
        <v>4</v>
      </c>
      <c r="B3064" s="21" t="str">
        <f t="shared" si="385"/>
        <v>知识主题</v>
      </c>
      <c r="C3064" s="21" t="str">
        <f t="shared" si="386"/>
        <v>3　古希腊文化的集大成者亚里士多德</v>
      </c>
      <c r="D3064" s="21" t="str">
        <f>IFERROR(IF(I3064=1,INDEX( {"chinese","english","math","physics","chemistry","biology","politics","history","geography"},MATCH(C3064,{"语文","英语","数学","物理","化学","生物","政治","历史","地理"},0)),IF(I3064=2,INDEX(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3064,{"单项选择","阅读理解","信息匹配","完形填空","短文填空","单句填空","短文改错","单句改错","句型转换","翻译短语","翻译句子","词汇/短语及固搭","完成句子","听力"},0)),"")), "")</f>
        <v/>
      </c>
      <c r="E3064" s="21" t="str">
        <f t="shared" si="387"/>
        <v>知识主题</v>
      </c>
      <c r="F3064" s="21" t="str">
        <f t="shared" si="388"/>
        <v>恰</v>
      </c>
      <c r="G3064" s="21" t="str">
        <f>INDEX( {"body","discipline","area","topic","point"},MATCH(E3064,{"知识体","知识域","知识区","知识主题","知识点"},0))</f>
        <v>topic</v>
      </c>
      <c r="H3064" s="21" t="str">
        <f>INDEX( {"super","just","sub","infras"},MATCH(F3064,{"超","恰","亚","次"},0))</f>
        <v>just</v>
      </c>
      <c r="I3064" s="21">
        <f>MATCH(E3064,{"知识体","知识域","知识区","知识主题","知识点"},0)-1</f>
        <v>3</v>
      </c>
      <c r="J3064" s="21">
        <f>MATCH(F3064,{"超","恰","亚","次"},0)-1</f>
        <v>1</v>
      </c>
      <c r="K3064" s="21" t="str">
        <f t="shared" si="389"/>
        <v>历史</v>
      </c>
      <c r="L3064" s="26" t="s">
        <v>3749</v>
      </c>
      <c r="M3064" s="23"/>
      <c r="N3064" s="23"/>
      <c r="O3064" s="24" t="str">
        <f t="shared" si="391"/>
        <v xml:space="preserve">
  - 
    name:  3　古希腊文化的集大成者亚里士多德
    title:  3　古希腊文化的集大成者亚里士多德
    description: 
    koLyro: topic
    koLyri:  just
    son: </v>
      </c>
      <c r="P3064" s="27" t="str">
        <f t="shared" si="390"/>
        <v xml:space="preserve">
          - 
            name:  3　古希腊文化的集大成者亚里士多德
            title:  3　古希腊文化的集大成者亚里士多德
            description: 
            koLyro: topic
            koLyri:  just
            son: </v>
      </c>
    </row>
    <row r="3065" spans="1:16" ht="15" customHeight="1">
      <c r="A3065" s="20">
        <f t="shared" si="384"/>
        <v>5</v>
      </c>
      <c r="B3065" s="21" t="str">
        <f t="shared" si="385"/>
        <v>知识点</v>
      </c>
      <c r="C3065" s="21" t="str">
        <f t="shared" si="386"/>
        <v>亚里士多德</v>
      </c>
      <c r="D3065" s="21" t="str">
        <f>IFERROR(IF(I3065=1,INDEX( {"chinese","english","math","physics","chemistry","biology","politics","history","geography"},MATCH(C3065,{"语文","英语","数学","物理","化学","生物","政治","历史","地理"},0)),IF(I3065=2,INDEX(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3065,{"单项选择","阅读理解","信息匹配","完形填空","短文填空","单句填空","短文改错","单句改错","句型转换","翻译短语","翻译句子","词汇/短语及固搭","完成句子","听力"},0)),"")), "")</f>
        <v/>
      </c>
      <c r="E3065" s="21" t="str">
        <f t="shared" si="387"/>
        <v>知识点</v>
      </c>
      <c r="F3065" s="21" t="str">
        <f t="shared" si="388"/>
        <v>恰</v>
      </c>
      <c r="G3065" s="21" t="str">
        <f>INDEX( {"body","discipline","area","topic","point"},MATCH(E3065,{"知识体","知识域","知识区","知识主题","知识点"},0))</f>
        <v>point</v>
      </c>
      <c r="H3065" s="21" t="str">
        <f>INDEX( {"super","just","sub","infras"},MATCH(F3065,{"超","恰","亚","次"},0))</f>
        <v>just</v>
      </c>
      <c r="I3065" s="21">
        <f>MATCH(E3065,{"知识体","知识域","知识区","知识主题","知识点"},0)-1</f>
        <v>4</v>
      </c>
      <c r="J3065" s="21">
        <f>MATCH(F3065,{"超","恰","亚","次"},0)-1</f>
        <v>1</v>
      </c>
      <c r="K3065" s="21" t="str">
        <f t="shared" si="389"/>
        <v>历史</v>
      </c>
      <c r="L3065" s="26" t="s">
        <v>3750</v>
      </c>
      <c r="M3065" s="23"/>
      <c r="N3065" s="23"/>
      <c r="O3065" s="24" t="str">
        <f t="shared" si="391"/>
        <v xml:space="preserve">
  - 
    name:  亚里士多德
    title:  亚里士多德
    description: 
    koLyro: point
    koLyri:  just
    son: </v>
      </c>
      <c r="P3065" s="27" t="str">
        <f t="shared" si="390"/>
        <v xml:space="preserve">
            - 
              name:  亚里士多德
              title:  亚里士多德
              description: 
              koLyro: point
              koLyri:  just
              son: </v>
      </c>
    </row>
    <row r="3066" spans="1:16" ht="15" customHeight="1">
      <c r="A3066" s="20">
        <f t="shared" si="384"/>
        <v>3</v>
      </c>
      <c r="B3066" s="21" t="str">
        <f t="shared" si="385"/>
        <v>知识超主题</v>
      </c>
      <c r="C3066" s="21" t="str">
        <f t="shared" si="386"/>
        <v>三　欧美资产阶级革命时代的杰出人物</v>
      </c>
      <c r="D3066" s="21" t="str">
        <f>IFERROR(IF(I3066=1,INDEX( {"chinese","english","math","physics","chemistry","biology","politics","history","geography"},MATCH(C3066,{"语文","英语","数学","物理","化学","生物","政治","历史","地理"},0)),IF(I3066=2,INDEX(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3066,{"单项选择","阅读理解","信息匹配","完形填空","短文填空","单句填空","短文改错","单句改错","句型转换","翻译短语","翻译句子","词汇/短语及固搭","完成句子","听力"},0)),"")), "")</f>
        <v/>
      </c>
      <c r="E3066" s="21" t="str">
        <f t="shared" si="387"/>
        <v>知识主题</v>
      </c>
      <c r="F3066" s="21" t="str">
        <f t="shared" si="388"/>
        <v>超</v>
      </c>
      <c r="G3066" s="21" t="str">
        <f>INDEX( {"body","discipline","area","topic","point"},MATCH(E3066,{"知识体","知识域","知识区","知识主题","知识点"},0))</f>
        <v>topic</v>
      </c>
      <c r="H3066" s="21" t="str">
        <f>INDEX( {"super","just","sub","infras"},MATCH(F3066,{"超","恰","亚","次"},0))</f>
        <v>super</v>
      </c>
      <c r="I3066" s="21">
        <f>MATCH(E3066,{"知识体","知识域","知识区","知识主题","知识点"},0)-1</f>
        <v>3</v>
      </c>
      <c r="J3066" s="21">
        <f>MATCH(F3066,{"超","恰","亚","次"},0)-1</f>
        <v>0</v>
      </c>
      <c r="K3066" s="21" t="str">
        <f t="shared" si="389"/>
        <v>历史</v>
      </c>
      <c r="L3066" s="26" t="s">
        <v>5417</v>
      </c>
      <c r="M3066" s="23"/>
      <c r="N3066" s="23"/>
      <c r="O3066" s="24" t="str">
        <f t="shared" si="391"/>
        <v xml:space="preserve">
  - 
    name:  三　欧美资产阶级革命时代的杰出人物
    title:  三　欧美资产阶级革命时代的杰出人物
    description: 
    koLyro: topic
    koLyri:  super
    son: </v>
      </c>
      <c r="P3066" s="27" t="str">
        <f t="shared" si="390"/>
        <v xml:space="preserve">
        - 
          name:  三　欧美资产阶级革命时代的杰出人物
          title:  三　欧美资产阶级革命时代的杰出人物
          description: 
          koLyro: topic
          koLyri:  super
          son: </v>
      </c>
    </row>
    <row r="3067" spans="1:16" ht="15" customHeight="1">
      <c r="A3067" s="20">
        <f t="shared" si="384"/>
        <v>4</v>
      </c>
      <c r="B3067" s="21" t="str">
        <f t="shared" si="385"/>
        <v>知识主题</v>
      </c>
      <c r="C3067" s="21" t="str">
        <f t="shared" si="386"/>
        <v>1　英国革命的领导者克伦威尔</v>
      </c>
      <c r="D3067" s="21" t="str">
        <f>IFERROR(IF(I3067=1,INDEX( {"chinese","english","math","physics","chemistry","biology","politics","history","geography"},MATCH(C3067,{"语文","英语","数学","物理","化学","生物","政治","历史","地理"},0)),IF(I3067=2,INDEX(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3067,{"单项选择","阅读理解","信息匹配","完形填空","短文填空","单句填空","短文改错","单句改错","句型转换","翻译短语","翻译句子","词汇/短语及固搭","完成句子","听力"},0)),"")), "")</f>
        <v/>
      </c>
      <c r="E3067" s="21" t="str">
        <f t="shared" si="387"/>
        <v>知识主题</v>
      </c>
      <c r="F3067" s="21" t="str">
        <f t="shared" si="388"/>
        <v>恰</v>
      </c>
      <c r="G3067" s="21" t="str">
        <f>INDEX( {"body","discipline","area","topic","point"},MATCH(E3067,{"知识体","知识域","知识区","知识主题","知识点"},0))</f>
        <v>topic</v>
      </c>
      <c r="H3067" s="21" t="str">
        <f>INDEX( {"super","just","sub","infras"},MATCH(F3067,{"超","恰","亚","次"},0))</f>
        <v>just</v>
      </c>
      <c r="I3067" s="21">
        <f>MATCH(E3067,{"知识体","知识域","知识区","知识主题","知识点"},0)-1</f>
        <v>3</v>
      </c>
      <c r="J3067" s="21">
        <f>MATCH(F3067,{"超","恰","亚","次"},0)-1</f>
        <v>1</v>
      </c>
      <c r="K3067" s="21" t="str">
        <f t="shared" si="389"/>
        <v>历史</v>
      </c>
      <c r="L3067" s="26" t="s">
        <v>3751</v>
      </c>
      <c r="M3067" s="23"/>
      <c r="N3067" s="23"/>
      <c r="O3067" s="24" t="str">
        <f t="shared" si="391"/>
        <v xml:space="preserve">
  - 
    name:  1　英国革命的领导者克伦威尔
    title:  1　英国革命的领导者克伦威尔
    description: 
    koLyro: topic
    koLyri:  just
    son: </v>
      </c>
      <c r="P3067" s="27" t="str">
        <f t="shared" si="390"/>
        <v xml:space="preserve">
          - 
            name:  1　英国革命的领导者克伦威尔
            title:  1　英国革命的领导者克伦威尔
            description: 
            koLyro: topic
            koLyri:  just
            son: </v>
      </c>
    </row>
    <row r="3068" spans="1:16" ht="15" customHeight="1">
      <c r="A3068" s="20">
        <f t="shared" si="384"/>
        <v>5</v>
      </c>
      <c r="B3068" s="21" t="str">
        <f t="shared" si="385"/>
        <v>知识点</v>
      </c>
      <c r="C3068" s="21" t="str">
        <f t="shared" si="386"/>
        <v>克伦威尔</v>
      </c>
      <c r="D3068" s="21" t="str">
        <f>IFERROR(IF(I3068=1,INDEX( {"chinese","english","math","physics","chemistry","biology","politics","history","geography"},MATCH(C3068,{"语文","英语","数学","物理","化学","生物","政治","历史","地理"},0)),IF(I3068=2,INDEX(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3068,{"单项选择","阅读理解","信息匹配","完形填空","短文填空","单句填空","短文改错","单句改错","句型转换","翻译短语","翻译句子","词汇/短语及固搭","完成句子","听力"},0)),"")), "")</f>
        <v/>
      </c>
      <c r="E3068" s="21" t="str">
        <f t="shared" si="387"/>
        <v>知识点</v>
      </c>
      <c r="F3068" s="21" t="str">
        <f t="shared" si="388"/>
        <v>恰</v>
      </c>
      <c r="G3068" s="21" t="str">
        <f>INDEX( {"body","discipline","area","topic","point"},MATCH(E3068,{"知识体","知识域","知识区","知识主题","知识点"},0))</f>
        <v>point</v>
      </c>
      <c r="H3068" s="21" t="str">
        <f>INDEX( {"super","just","sub","infras"},MATCH(F3068,{"超","恰","亚","次"},0))</f>
        <v>just</v>
      </c>
      <c r="I3068" s="21">
        <f>MATCH(E3068,{"知识体","知识域","知识区","知识主题","知识点"},0)-1</f>
        <v>4</v>
      </c>
      <c r="J3068" s="21">
        <f>MATCH(F3068,{"超","恰","亚","次"},0)-1</f>
        <v>1</v>
      </c>
      <c r="K3068" s="21" t="str">
        <f t="shared" si="389"/>
        <v>历史</v>
      </c>
      <c r="L3068" s="26" t="s">
        <v>3752</v>
      </c>
      <c r="M3068" s="23"/>
      <c r="N3068" s="23"/>
      <c r="O3068" s="24" t="str">
        <f t="shared" si="391"/>
        <v xml:space="preserve">
  - 
    name:  克伦威尔
    title:  克伦威尔
    description: 
    koLyro: point
    koLyri:  just
    son: </v>
      </c>
      <c r="P3068" s="27" t="str">
        <f t="shared" si="390"/>
        <v xml:space="preserve">
            - 
              name:  克伦威尔
              title:  克伦威尔
              description: 
              koLyro: point
              koLyri:  just
              son: </v>
      </c>
    </row>
    <row r="3069" spans="1:16" ht="15" customHeight="1">
      <c r="A3069" s="20">
        <f t="shared" si="384"/>
        <v>4</v>
      </c>
      <c r="B3069" s="21" t="str">
        <f t="shared" si="385"/>
        <v>知识主题</v>
      </c>
      <c r="C3069" s="21" t="str">
        <f t="shared" si="386"/>
        <v>2　美国国父华盛顿</v>
      </c>
      <c r="D3069" s="21" t="str">
        <f>IFERROR(IF(I3069=1,INDEX( {"chinese","english","math","physics","chemistry","biology","politics","history","geography"},MATCH(C3069,{"语文","英语","数学","物理","化学","生物","政治","历史","地理"},0)),IF(I3069=2,INDEX(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3069,{"单项选择","阅读理解","信息匹配","完形填空","短文填空","单句填空","短文改错","单句改错","句型转换","翻译短语","翻译句子","词汇/短语及固搭","完成句子","听力"},0)),"")), "")</f>
        <v/>
      </c>
      <c r="E3069" s="21" t="str">
        <f t="shared" si="387"/>
        <v>知识主题</v>
      </c>
      <c r="F3069" s="21" t="str">
        <f t="shared" si="388"/>
        <v>恰</v>
      </c>
      <c r="G3069" s="21" t="str">
        <f>INDEX( {"body","discipline","area","topic","point"},MATCH(E3069,{"知识体","知识域","知识区","知识主题","知识点"},0))</f>
        <v>topic</v>
      </c>
      <c r="H3069" s="21" t="str">
        <f>INDEX( {"super","just","sub","infras"},MATCH(F3069,{"超","恰","亚","次"},0))</f>
        <v>just</v>
      </c>
      <c r="I3069" s="21">
        <f>MATCH(E3069,{"知识体","知识域","知识区","知识主题","知识点"},0)-1</f>
        <v>3</v>
      </c>
      <c r="J3069" s="21">
        <f>MATCH(F3069,{"超","恰","亚","次"},0)-1</f>
        <v>1</v>
      </c>
      <c r="K3069" s="21" t="str">
        <f t="shared" si="389"/>
        <v>历史</v>
      </c>
      <c r="L3069" s="26" t="s">
        <v>3753</v>
      </c>
      <c r="M3069" s="23"/>
      <c r="N3069" s="23"/>
      <c r="O3069" s="24" t="str">
        <f t="shared" si="391"/>
        <v xml:space="preserve">
  - 
    name:  2　美国国父华盛顿
    title:  2　美国国父华盛顿
    description: 
    koLyro: topic
    koLyri:  just
    son: </v>
      </c>
      <c r="P3069" s="27" t="str">
        <f t="shared" si="390"/>
        <v xml:space="preserve">
          - 
            name:  2　美国国父华盛顿
            title:  2　美国国父华盛顿
            description: 
            koLyro: topic
            koLyri:  just
            son: </v>
      </c>
    </row>
    <row r="3070" spans="1:16" ht="15.75" customHeight="1">
      <c r="A3070" s="20">
        <f t="shared" si="384"/>
        <v>5</v>
      </c>
      <c r="B3070" s="21" t="str">
        <f t="shared" si="385"/>
        <v>知识点</v>
      </c>
      <c r="C3070" s="21" t="str">
        <f t="shared" si="386"/>
        <v>华盛顿</v>
      </c>
      <c r="D3070" s="21" t="str">
        <f>IFERROR(IF(I3070=1,INDEX( {"chinese","english","math","physics","chemistry","biology","politics","history","geography"},MATCH(C3070,{"语文","英语","数学","物理","化学","生物","政治","历史","地理"},0)),IF(I3070=2,INDEX(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3070,{"单项选择","阅读理解","信息匹配","完形填空","短文填空","单句填空","短文改错","单句改错","句型转换","翻译短语","翻译句子","词汇/短语及固搭","完成句子","听力"},0)),"")), "")</f>
        <v/>
      </c>
      <c r="E3070" s="21" t="str">
        <f t="shared" si="387"/>
        <v>知识点</v>
      </c>
      <c r="F3070" s="21" t="str">
        <f t="shared" si="388"/>
        <v>恰</v>
      </c>
      <c r="G3070" s="21" t="str">
        <f>INDEX( {"body","discipline","area","topic","point"},MATCH(E3070,{"知识体","知识域","知识区","知识主题","知识点"},0))</f>
        <v>point</v>
      </c>
      <c r="H3070" s="21" t="str">
        <f>INDEX( {"super","just","sub","infras"},MATCH(F3070,{"超","恰","亚","次"},0))</f>
        <v>just</v>
      </c>
      <c r="I3070" s="21">
        <f>MATCH(E3070,{"知识体","知识域","知识区","知识主题","知识点"},0)-1</f>
        <v>4</v>
      </c>
      <c r="J3070" s="21">
        <f>MATCH(F3070,{"超","恰","亚","次"},0)-1</f>
        <v>1</v>
      </c>
      <c r="K3070" s="21" t="str">
        <f t="shared" si="389"/>
        <v>历史</v>
      </c>
      <c r="L3070" s="26" t="s">
        <v>2931</v>
      </c>
      <c r="M3070" s="23"/>
      <c r="N3070" s="23"/>
      <c r="O3070" s="24" t="str">
        <f t="shared" si="391"/>
        <v xml:space="preserve">
  - 
    name:  华盛顿
    title:  华盛顿
    description: 
    koLyro: point
    koLyri:  just
    son: </v>
      </c>
      <c r="P3070" s="27" t="str">
        <f t="shared" si="390"/>
        <v xml:space="preserve">
            - 
              name:  华盛顿
              title:  华盛顿
              description: 
              koLyro: point
              koLyri:  just
              son: </v>
      </c>
    </row>
    <row r="3071" spans="1:16" ht="15" customHeight="1">
      <c r="A3071" s="20">
        <f t="shared" si="384"/>
        <v>4</v>
      </c>
      <c r="B3071" s="21" t="str">
        <f t="shared" si="385"/>
        <v>知识主题</v>
      </c>
      <c r="C3071" s="21" t="str">
        <f t="shared" si="386"/>
        <v>3　一代雄狮拿破仑</v>
      </c>
      <c r="D3071" s="21" t="str">
        <f>IFERROR(IF(I3071=1,INDEX( {"chinese","english","math","physics","chemistry","biology","politics","history","geography"},MATCH(C3071,{"语文","英语","数学","物理","化学","生物","政治","历史","地理"},0)),IF(I3071=2,INDEX(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3071,{"单项选择","阅读理解","信息匹配","完形填空","短文填空","单句填空","短文改错","单句改错","句型转换","翻译短语","翻译句子","词汇/短语及固搭","完成句子","听力"},0)),"")), "")</f>
        <v/>
      </c>
      <c r="E3071" s="21" t="str">
        <f t="shared" si="387"/>
        <v>知识主题</v>
      </c>
      <c r="F3071" s="21" t="str">
        <f t="shared" si="388"/>
        <v>恰</v>
      </c>
      <c r="G3071" s="21" t="str">
        <f>INDEX( {"body","discipline","area","topic","point"},MATCH(E3071,{"知识体","知识域","知识区","知识主题","知识点"},0))</f>
        <v>topic</v>
      </c>
      <c r="H3071" s="21" t="str">
        <f>INDEX( {"super","just","sub","infras"},MATCH(F3071,{"超","恰","亚","次"},0))</f>
        <v>just</v>
      </c>
      <c r="I3071" s="21">
        <f>MATCH(E3071,{"知识体","知识域","知识区","知识主题","知识点"},0)-1</f>
        <v>3</v>
      </c>
      <c r="J3071" s="21">
        <f>MATCH(F3071,{"超","恰","亚","次"},0)-1</f>
        <v>1</v>
      </c>
      <c r="K3071" s="21" t="str">
        <f t="shared" si="389"/>
        <v>历史</v>
      </c>
      <c r="L3071" s="26" t="s">
        <v>3754</v>
      </c>
      <c r="M3071" s="23"/>
      <c r="N3071" s="23"/>
      <c r="O3071" s="24" t="str">
        <f t="shared" si="391"/>
        <v xml:space="preserve">
  - 
    name:  3　一代雄狮拿破仑
    title:  3　一代雄狮拿破仑
    description: 
    koLyro: topic
    koLyri:  just
    son: </v>
      </c>
      <c r="P3071" s="27" t="str">
        <f t="shared" si="390"/>
        <v xml:space="preserve">
          - 
            name:  3　一代雄狮拿破仑
            title:  3　一代雄狮拿破仑
            description: 
            koLyro: topic
            koLyri:  just
            son: </v>
      </c>
    </row>
    <row r="3072" spans="1:16" ht="15" customHeight="1">
      <c r="A3072" s="20">
        <f t="shared" si="384"/>
        <v>5</v>
      </c>
      <c r="B3072" s="21" t="str">
        <f t="shared" si="385"/>
        <v>知识点</v>
      </c>
      <c r="C3072" s="21" t="str">
        <f t="shared" si="386"/>
        <v>拿破仑</v>
      </c>
      <c r="D3072" s="21" t="str">
        <f>IFERROR(IF(I3072=1,INDEX( {"chinese","english","math","physics","chemistry","biology","politics","history","geography"},MATCH(C3072,{"语文","英语","数学","物理","化学","生物","政治","历史","地理"},0)),IF(I3072=2,INDEX(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3072,{"单项选择","阅读理解","信息匹配","完形填空","短文填空","单句填空","短文改错","单句改错","句型转换","翻译短语","翻译句子","词汇/短语及固搭","完成句子","听力"},0)),"")), "")</f>
        <v/>
      </c>
      <c r="E3072" s="21" t="str">
        <f t="shared" si="387"/>
        <v>知识点</v>
      </c>
      <c r="F3072" s="21" t="str">
        <f t="shared" si="388"/>
        <v>恰</v>
      </c>
      <c r="G3072" s="21" t="str">
        <f>INDEX( {"body","discipline","area","topic","point"},MATCH(E3072,{"知识体","知识域","知识区","知识主题","知识点"},0))</f>
        <v>point</v>
      </c>
      <c r="H3072" s="21" t="str">
        <f>INDEX( {"super","just","sub","infras"},MATCH(F3072,{"超","恰","亚","次"},0))</f>
        <v>just</v>
      </c>
      <c r="I3072" s="21">
        <f>MATCH(E3072,{"知识体","知识域","知识区","知识主题","知识点"},0)-1</f>
        <v>4</v>
      </c>
      <c r="J3072" s="21">
        <f>MATCH(F3072,{"超","恰","亚","次"},0)-1</f>
        <v>1</v>
      </c>
      <c r="K3072" s="21" t="str">
        <f t="shared" si="389"/>
        <v>历史</v>
      </c>
      <c r="L3072" s="26" t="s">
        <v>3755</v>
      </c>
      <c r="M3072" s="23"/>
      <c r="N3072" s="23"/>
      <c r="O3072" s="24" t="str">
        <f t="shared" si="391"/>
        <v xml:space="preserve">
  - 
    name:  拿破仑
    title:  拿破仑
    description: 
    koLyro: point
    koLyri:  just
    son: </v>
      </c>
      <c r="P3072" s="27" t="str">
        <f t="shared" si="390"/>
        <v xml:space="preserve">
            - 
              name:  拿破仑
              title:  拿破仑
              description: 
              koLyro: point
              koLyri:  just
              son: </v>
      </c>
    </row>
    <row r="3073" spans="1:16" ht="15" customHeight="1">
      <c r="A3073" s="20">
        <f t="shared" si="384"/>
        <v>3</v>
      </c>
      <c r="B3073" s="21" t="str">
        <f t="shared" si="385"/>
        <v>知识超主题</v>
      </c>
      <c r="C3073" s="21" t="str">
        <f t="shared" si="386"/>
        <v>四　亚洲觉醒的先躯</v>
      </c>
      <c r="D3073" s="21" t="str">
        <f>IFERROR(IF(I3073=1,INDEX( {"chinese","english","math","physics","chemistry","biology","politics","history","geography"},MATCH(C3073,{"语文","英语","数学","物理","化学","生物","政治","历史","地理"},0)),IF(I3073=2,INDEX(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3073,{"单项选择","阅读理解","信息匹配","完形填空","短文填空","单句填空","短文改错","单句改错","句型转换","翻译短语","翻译句子","词汇/短语及固搭","完成句子","听力"},0)),"")), "")</f>
        <v/>
      </c>
      <c r="E3073" s="21" t="str">
        <f t="shared" si="387"/>
        <v>知识主题</v>
      </c>
      <c r="F3073" s="21" t="str">
        <f t="shared" si="388"/>
        <v>超</v>
      </c>
      <c r="G3073" s="21" t="str">
        <f>INDEX( {"body","discipline","area","topic","point"},MATCH(E3073,{"知识体","知识域","知识区","知识主题","知识点"},0))</f>
        <v>topic</v>
      </c>
      <c r="H3073" s="21" t="str">
        <f>INDEX( {"super","just","sub","infras"},MATCH(F3073,{"超","恰","亚","次"},0))</f>
        <v>super</v>
      </c>
      <c r="I3073" s="21">
        <f>MATCH(E3073,{"知识体","知识域","知识区","知识主题","知识点"},0)-1</f>
        <v>3</v>
      </c>
      <c r="J3073" s="21">
        <f>MATCH(F3073,{"超","恰","亚","次"},0)-1</f>
        <v>0</v>
      </c>
      <c r="K3073" s="21" t="str">
        <f t="shared" si="389"/>
        <v>历史</v>
      </c>
      <c r="L3073" s="26" t="s">
        <v>5418</v>
      </c>
      <c r="M3073" s="23"/>
      <c r="N3073" s="23"/>
      <c r="O3073" s="24" t="str">
        <f t="shared" si="391"/>
        <v xml:space="preserve">
  - 
    name:  四　亚洲觉醒的先躯
    title:  四　亚洲觉醒的先躯
    description: 
    koLyro: topic
    koLyri:  super
    son: </v>
      </c>
      <c r="P3073" s="27" t="str">
        <f t="shared" si="390"/>
        <v xml:space="preserve">
        - 
          name:  四　亚洲觉醒的先躯
          title:  四　亚洲觉醒的先躯
          description: 
          koLyro: topic
          koLyri:  super
          son: </v>
      </c>
    </row>
    <row r="3074" spans="1:16" ht="15" customHeight="1">
      <c r="A3074" s="20">
        <f t="shared" si="384"/>
        <v>4</v>
      </c>
      <c r="B3074" s="21" t="str">
        <f t="shared" si="385"/>
        <v>知识主题</v>
      </c>
      <c r="C3074" s="21" t="str">
        <f t="shared" si="386"/>
        <v>1　中国民主革命的先行者孙中山</v>
      </c>
      <c r="D3074" s="21" t="str">
        <f>IFERROR(IF(I3074=1,INDEX( {"chinese","english","math","physics","chemistry","biology","politics","history","geography"},MATCH(C3074,{"语文","英语","数学","物理","化学","生物","政治","历史","地理"},0)),IF(I3074=2,INDEX(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3074,{"单项选择","阅读理解","信息匹配","完形填空","短文填空","单句填空","短文改错","单句改错","句型转换","翻译短语","翻译句子","词汇/短语及固搭","完成句子","听力"},0)),"")), "")</f>
        <v/>
      </c>
      <c r="E3074" s="21" t="str">
        <f t="shared" si="387"/>
        <v>知识主题</v>
      </c>
      <c r="F3074" s="21" t="str">
        <f t="shared" si="388"/>
        <v>恰</v>
      </c>
      <c r="G3074" s="21" t="str">
        <f>INDEX( {"body","discipline","area","topic","point"},MATCH(E3074,{"知识体","知识域","知识区","知识主题","知识点"},0))</f>
        <v>topic</v>
      </c>
      <c r="H3074" s="21" t="str">
        <f>INDEX( {"super","just","sub","infras"},MATCH(F3074,{"超","恰","亚","次"},0))</f>
        <v>just</v>
      </c>
      <c r="I3074" s="21">
        <f>MATCH(E3074,{"知识体","知识域","知识区","知识主题","知识点"},0)-1</f>
        <v>3</v>
      </c>
      <c r="J3074" s="21">
        <f>MATCH(F3074,{"超","恰","亚","次"},0)-1</f>
        <v>1</v>
      </c>
      <c r="K3074" s="21" t="str">
        <f t="shared" si="389"/>
        <v>历史</v>
      </c>
      <c r="L3074" s="26" t="s">
        <v>3756</v>
      </c>
      <c r="M3074" s="23"/>
      <c r="N3074" s="23"/>
      <c r="O3074" s="24" t="str">
        <f t="shared" si="391"/>
        <v xml:space="preserve">
  - 
    name:  1　中国民主革命的先行者孙中山
    title:  1　中国民主革命的先行者孙中山
    description: 
    koLyro: topic
    koLyri:  just
    son: </v>
      </c>
      <c r="P3074" s="27" t="str">
        <f t="shared" si="390"/>
        <v xml:space="preserve">
          - 
            name:  1　中国民主革命的先行者孙中山
            title:  1　中国民主革命的先行者孙中山
            description: 
            koLyro: topic
            koLyri:  just
            son: </v>
      </c>
    </row>
    <row r="3075" spans="1:16" ht="15" customHeight="1">
      <c r="A3075" s="20">
        <f t="shared" si="384"/>
        <v>5</v>
      </c>
      <c r="B3075" s="21" t="str">
        <f t="shared" si="385"/>
        <v>知识点</v>
      </c>
      <c r="C3075" s="21" t="str">
        <f t="shared" si="386"/>
        <v>孙中山</v>
      </c>
      <c r="D3075" s="21" t="str">
        <f>IFERROR(IF(I3075=1,INDEX( {"chinese","english","math","physics","chemistry","biology","politics","history","geography"},MATCH(C3075,{"语文","英语","数学","物理","化学","生物","政治","历史","地理"},0)),IF(I3075=2,INDEX(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3075,{"单项选择","阅读理解","信息匹配","完形填空","短文填空","单句填空","短文改错","单句改错","句型转换","翻译短语","翻译句子","词汇/短语及固搭","完成句子","听力"},0)),"")), "")</f>
        <v/>
      </c>
      <c r="E3075" s="21" t="str">
        <f t="shared" si="387"/>
        <v>知识点</v>
      </c>
      <c r="F3075" s="21" t="str">
        <f t="shared" si="388"/>
        <v>恰</v>
      </c>
      <c r="G3075" s="21" t="str">
        <f>INDEX( {"body","discipline","area","topic","point"},MATCH(E3075,{"知识体","知识域","知识区","知识主题","知识点"},0))</f>
        <v>point</v>
      </c>
      <c r="H3075" s="21" t="str">
        <f>INDEX( {"super","just","sub","infras"},MATCH(F3075,{"超","恰","亚","次"},0))</f>
        <v>just</v>
      </c>
      <c r="I3075" s="21">
        <f>MATCH(E3075,{"知识体","知识域","知识区","知识主题","知识点"},0)-1</f>
        <v>4</v>
      </c>
      <c r="J3075" s="21">
        <f>MATCH(F3075,{"超","恰","亚","次"},0)-1</f>
        <v>1</v>
      </c>
      <c r="K3075" s="21" t="str">
        <f t="shared" si="389"/>
        <v>历史</v>
      </c>
      <c r="L3075" s="26" t="s">
        <v>3757</v>
      </c>
      <c r="M3075" s="23"/>
      <c r="N3075" s="23"/>
      <c r="O3075" s="24" t="str">
        <f t="shared" si="391"/>
        <v xml:space="preserve">
  - 
    name:  孙中山
    title:  孙中山
    description: 
    koLyro: point
    koLyri:  just
    son: </v>
      </c>
      <c r="P3075" s="27" t="str">
        <f t="shared" si="390"/>
        <v xml:space="preserve">
            - 
              name:  孙中山
              title:  孙中山
              description: 
              koLyro: point
              koLyri:  just
              son: </v>
      </c>
    </row>
    <row r="3076" spans="1:16" ht="15" customHeight="1">
      <c r="A3076" s="20">
        <f t="shared" si="384"/>
        <v>4</v>
      </c>
      <c r="B3076" s="21" t="str">
        <f t="shared" si="385"/>
        <v>知识主题</v>
      </c>
      <c r="C3076" s="21" t="str">
        <f t="shared" si="386"/>
        <v>2　圣雄甘地</v>
      </c>
      <c r="D3076" s="21" t="str">
        <f>IFERROR(IF(I3076=1,INDEX( {"chinese","english","math","physics","chemistry","biology","politics","history","geography"},MATCH(C3076,{"语文","英语","数学","物理","化学","生物","政治","历史","地理"},0)),IF(I3076=2,INDEX(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3076,{"单项选择","阅读理解","信息匹配","完形填空","短文填空","单句填空","短文改错","单句改错","句型转换","翻译短语","翻译句子","词汇/短语及固搭","完成句子","听力"},0)),"")), "")</f>
        <v/>
      </c>
      <c r="E3076" s="21" t="str">
        <f t="shared" si="387"/>
        <v>知识主题</v>
      </c>
      <c r="F3076" s="21" t="str">
        <f t="shared" si="388"/>
        <v>恰</v>
      </c>
      <c r="G3076" s="21" t="str">
        <f>INDEX( {"body","discipline","area","topic","point"},MATCH(E3076,{"知识体","知识域","知识区","知识主题","知识点"},0))</f>
        <v>topic</v>
      </c>
      <c r="H3076" s="21" t="str">
        <f>INDEX( {"super","just","sub","infras"},MATCH(F3076,{"超","恰","亚","次"},0))</f>
        <v>just</v>
      </c>
      <c r="I3076" s="21">
        <f>MATCH(E3076,{"知识体","知识域","知识区","知识主题","知识点"},0)-1</f>
        <v>3</v>
      </c>
      <c r="J3076" s="21">
        <f>MATCH(F3076,{"超","恰","亚","次"},0)-1</f>
        <v>1</v>
      </c>
      <c r="K3076" s="21" t="str">
        <f t="shared" si="389"/>
        <v>历史</v>
      </c>
      <c r="L3076" s="26" t="s">
        <v>3758</v>
      </c>
      <c r="M3076" s="23"/>
      <c r="N3076" s="23"/>
      <c r="O3076" s="24" t="str">
        <f t="shared" si="391"/>
        <v xml:space="preserve">
  - 
    name:  2　圣雄甘地
    title:  2　圣雄甘地
    description: 
    koLyro: topic
    koLyri:  just
    son: </v>
      </c>
      <c r="P3076" s="27" t="str">
        <f t="shared" si="390"/>
        <v xml:space="preserve">
          - 
            name:  2　圣雄甘地
            title:  2　圣雄甘地
            description: 
            koLyro: topic
            koLyri:  just
            son: </v>
      </c>
    </row>
    <row r="3077" spans="1:16" ht="15" customHeight="1">
      <c r="A3077" s="20">
        <f t="shared" ref="A3077:A3140" si="392">IFERROR(FIND("├",L3077),0)</f>
        <v>5</v>
      </c>
      <c r="B3077" s="21" t="str">
        <f t="shared" ref="B3077:B3140" si="393">MID(L3077,FIND("«",L3077)+1,FIND("»",L3077)-FIND("«",L3077)-1)</f>
        <v>知识点</v>
      </c>
      <c r="C3077" s="21" t="str">
        <f t="shared" ref="C3077:C3140" si="394">RIGHT(L3077,LEN(L3077)-FIND("»",L3077))</f>
        <v>甘地</v>
      </c>
      <c r="D3077" s="21" t="str">
        <f>IFERROR(IF(I3077=1,INDEX( {"chinese","english","math","physics","chemistry","biology","politics","history","geography"},MATCH(C3077,{"语文","英语","数学","物理","化学","生物","政治","历史","地理"},0)),IF(I3077=2,INDEX(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3077,{"单项选择","阅读理解","信息匹配","完形填空","短文填空","单句填空","短文改错","单句改错","句型转换","翻译短语","翻译句子","词汇/短语及固搭","完成句子","听力"},0)),"")), "")</f>
        <v/>
      </c>
      <c r="E3077" s="21" t="str">
        <f t="shared" ref="E3077:E3140" si="395">SUBSTITUTE(SUBSTITUTE(SUBSTITUTE(SUBSTITUTE(B3077,"超",""),"恰",""),"亚",""),"次","")</f>
        <v>知识点</v>
      </c>
      <c r="F3077" s="21" t="str">
        <f t="shared" ref="F3077:F3140" si="396">IF(IFERROR(FIND("超",B3077),-1)&gt;0,"超",  IF(IFERROR(FIND("亚",B3077),-1)&gt;0,"亚",   IF(IFERROR(FIND("次",B3077),-1)&gt;0,"次",    "恰"  )))</f>
        <v>恰</v>
      </c>
      <c r="G3077" s="21" t="str">
        <f>INDEX( {"body","discipline","area","topic","point"},MATCH(E3077,{"知识体","知识域","知识区","知识主题","知识点"},0))</f>
        <v>point</v>
      </c>
      <c r="H3077" s="21" t="str">
        <f>INDEX( {"super","just","sub","infras"},MATCH(F3077,{"超","恰","亚","次"},0))</f>
        <v>just</v>
      </c>
      <c r="I3077" s="21">
        <f>MATCH(E3077,{"知识体","知识域","知识区","知识主题","知识点"},0)-1</f>
        <v>4</v>
      </c>
      <c r="J3077" s="21">
        <f>MATCH(F3077,{"超","恰","亚","次"},0)-1</f>
        <v>1</v>
      </c>
      <c r="K3077" s="21" t="str">
        <f t="shared" ref="K3077:K3140" si="397">IF(I3077=0,"",IF(I3077=1,C3077,K3076))</f>
        <v>历史</v>
      </c>
      <c r="L3077" s="26" t="s">
        <v>3759</v>
      </c>
      <c r="M3077" s="23"/>
      <c r="N3077" s="23"/>
      <c r="O3077" s="24" t="str">
        <f t="shared" si="391"/>
        <v xml:space="preserve">
  - 
    name:  甘地
    title:  甘地
    description: 
    koLyro: point
    koLyri:  just
    son: </v>
      </c>
      <c r="P3077" s="27" t="str">
        <f t="shared" ref="P3077:P3140" si="398">SUBSTITUTE(O3077,CHAR(10),CHAR(10)&amp;REPT("  ",A3077))</f>
        <v xml:space="preserve">
            - 
              name:  甘地
              title:  甘地
              description: 
              koLyro: point
              koLyri:  just
              son: </v>
      </c>
    </row>
    <row r="3078" spans="1:16" ht="15" customHeight="1">
      <c r="A3078" s="20">
        <f t="shared" si="392"/>
        <v>4</v>
      </c>
      <c r="B3078" s="21" t="str">
        <f t="shared" si="393"/>
        <v>知识主题</v>
      </c>
      <c r="C3078" s="21" t="str">
        <f t="shared" si="394"/>
        <v>3　新土耳其的缔造者凯末尔</v>
      </c>
      <c r="D3078" s="21" t="str">
        <f>IFERROR(IF(I3078=1,INDEX( {"chinese","english","math","physics","chemistry","biology","politics","history","geography"},MATCH(C3078,{"语文","英语","数学","物理","化学","生物","政治","历史","地理"},0)),IF(I3078=2,INDEX(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3078,{"单项选择","阅读理解","信息匹配","完形填空","短文填空","单句填空","短文改错","单句改错","句型转换","翻译短语","翻译句子","词汇/短语及固搭","完成句子","听力"},0)),"")), "")</f>
        <v/>
      </c>
      <c r="E3078" s="21" t="str">
        <f t="shared" si="395"/>
        <v>知识主题</v>
      </c>
      <c r="F3078" s="21" t="str">
        <f t="shared" si="396"/>
        <v>恰</v>
      </c>
      <c r="G3078" s="21" t="str">
        <f>INDEX( {"body","discipline","area","topic","point"},MATCH(E3078,{"知识体","知识域","知识区","知识主题","知识点"},0))</f>
        <v>topic</v>
      </c>
      <c r="H3078" s="21" t="str">
        <f>INDEX( {"super","just","sub","infras"},MATCH(F3078,{"超","恰","亚","次"},0))</f>
        <v>just</v>
      </c>
      <c r="I3078" s="21">
        <f>MATCH(E3078,{"知识体","知识域","知识区","知识主题","知识点"},0)-1</f>
        <v>3</v>
      </c>
      <c r="J3078" s="21">
        <f>MATCH(F3078,{"超","恰","亚","次"},0)-1</f>
        <v>1</v>
      </c>
      <c r="K3078" s="21" t="str">
        <f t="shared" si="397"/>
        <v>历史</v>
      </c>
      <c r="L3078" s="26" t="s">
        <v>3760</v>
      </c>
      <c r="M3078" s="23"/>
      <c r="N3078" s="23"/>
      <c r="O3078" s="24" t="str">
        <f t="shared" si="391"/>
        <v xml:space="preserve">
  - 
    name:  3　新土耳其的缔造者凯末尔
    title:  3　新土耳其的缔造者凯末尔
    description: 
    koLyro: topic
    koLyri:  just
    son: </v>
      </c>
      <c r="P3078" s="27" t="str">
        <f t="shared" si="398"/>
        <v xml:space="preserve">
          - 
            name:  3　新土耳其的缔造者凯末尔
            title:  3　新土耳其的缔造者凯末尔
            description: 
            koLyro: topic
            koLyri:  just
            son: </v>
      </c>
    </row>
    <row r="3079" spans="1:16" ht="15" customHeight="1">
      <c r="A3079" s="20">
        <f t="shared" si="392"/>
        <v>5</v>
      </c>
      <c r="B3079" s="21" t="str">
        <f t="shared" si="393"/>
        <v>知识点</v>
      </c>
      <c r="C3079" s="21" t="str">
        <f t="shared" si="394"/>
        <v>凯末尔</v>
      </c>
      <c r="D3079" s="21" t="str">
        <f>IFERROR(IF(I3079=1,INDEX( {"chinese","english","math","physics","chemistry","biology","politics","history","geography"},MATCH(C3079,{"语文","英语","数学","物理","化学","生物","政治","历史","地理"},0)),IF(I3079=2,INDEX(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3079,{"单项选择","阅读理解","信息匹配","完形填空","短文填空","单句填空","短文改错","单句改错","句型转换","翻译短语","翻译句子","词汇/短语及固搭","完成句子","听力"},0)),"")), "")</f>
        <v/>
      </c>
      <c r="E3079" s="21" t="str">
        <f t="shared" si="395"/>
        <v>知识点</v>
      </c>
      <c r="F3079" s="21" t="str">
        <f t="shared" si="396"/>
        <v>恰</v>
      </c>
      <c r="G3079" s="21" t="str">
        <f>INDEX( {"body","discipline","area","topic","point"},MATCH(E3079,{"知识体","知识域","知识区","知识主题","知识点"},0))</f>
        <v>point</v>
      </c>
      <c r="H3079" s="21" t="str">
        <f>INDEX( {"super","just","sub","infras"},MATCH(F3079,{"超","恰","亚","次"},0))</f>
        <v>just</v>
      </c>
      <c r="I3079" s="21">
        <f>MATCH(E3079,{"知识体","知识域","知识区","知识主题","知识点"},0)-1</f>
        <v>4</v>
      </c>
      <c r="J3079" s="21">
        <f>MATCH(F3079,{"超","恰","亚","次"},0)-1</f>
        <v>1</v>
      </c>
      <c r="K3079" s="21" t="str">
        <f t="shared" si="397"/>
        <v>历史</v>
      </c>
      <c r="L3079" s="26" t="s">
        <v>3761</v>
      </c>
      <c r="M3079" s="23"/>
      <c r="N3079" s="23"/>
      <c r="O3079" s="24" t="str">
        <f t="shared" si="391"/>
        <v xml:space="preserve">
  - 
    name:  凯末尔
    title:  凯末尔
    description: 
    koLyro: point
    koLyri:  just
    son: </v>
      </c>
      <c r="P3079" s="27" t="str">
        <f t="shared" si="398"/>
        <v xml:space="preserve">
            - 
              name:  凯末尔
              title:  凯末尔
              description: 
              koLyro: point
              koLyri:  just
              son: </v>
      </c>
    </row>
    <row r="3080" spans="1:16" ht="15" customHeight="1">
      <c r="A3080" s="20">
        <f t="shared" si="392"/>
        <v>3</v>
      </c>
      <c r="B3080" s="21" t="str">
        <f t="shared" si="393"/>
        <v>知识超主题</v>
      </c>
      <c r="C3080" s="21" t="str">
        <f t="shared" si="394"/>
        <v>五　无产阶级革命家</v>
      </c>
      <c r="D3080" s="21" t="str">
        <f>IFERROR(IF(I3080=1,INDEX( {"chinese","english","math","physics","chemistry","biology","politics","history","geography"},MATCH(C3080,{"语文","英语","数学","物理","化学","生物","政治","历史","地理"},0)),IF(I3080=2,INDEX(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3080,{"单项选择","阅读理解","信息匹配","完形填空","短文填空","单句填空","短文改错","单句改错","句型转换","翻译短语","翻译句子","词汇/短语及固搭","完成句子","听力"},0)),"")), "")</f>
        <v/>
      </c>
      <c r="E3080" s="21" t="str">
        <f t="shared" si="395"/>
        <v>知识主题</v>
      </c>
      <c r="F3080" s="21" t="str">
        <f t="shared" si="396"/>
        <v>超</v>
      </c>
      <c r="G3080" s="21" t="str">
        <f>INDEX( {"body","discipline","area","topic","point"},MATCH(E3080,{"知识体","知识域","知识区","知识主题","知识点"},0))</f>
        <v>topic</v>
      </c>
      <c r="H3080" s="21" t="str">
        <f>INDEX( {"super","just","sub","infras"},MATCH(F3080,{"超","恰","亚","次"},0))</f>
        <v>super</v>
      </c>
      <c r="I3080" s="21">
        <f>MATCH(E3080,{"知识体","知识域","知识区","知识主题","知识点"},0)-1</f>
        <v>3</v>
      </c>
      <c r="J3080" s="21">
        <f>MATCH(F3080,{"超","恰","亚","次"},0)-1</f>
        <v>0</v>
      </c>
      <c r="K3080" s="21" t="str">
        <f t="shared" si="397"/>
        <v>历史</v>
      </c>
      <c r="L3080" s="26" t="s">
        <v>5419</v>
      </c>
      <c r="M3080" s="23"/>
      <c r="N3080" s="23"/>
      <c r="O3080" s="24" t="str">
        <f t="shared" si="391"/>
        <v xml:space="preserve">
  - 
    name:  五　无产阶级革命家
    title:  五　无产阶级革命家
    description: 
    koLyro: topic
    koLyri:  super
    son: </v>
      </c>
      <c r="P3080" s="27" t="str">
        <f t="shared" si="398"/>
        <v xml:space="preserve">
        - 
          name:  五　无产阶级革命家
          title:  五　无产阶级革命家
          description: 
          koLyro: topic
          koLyri:  super
          son: </v>
      </c>
    </row>
    <row r="3081" spans="1:16" ht="15" customHeight="1">
      <c r="A3081" s="20">
        <f t="shared" si="392"/>
        <v>4</v>
      </c>
      <c r="B3081" s="21" t="str">
        <f t="shared" si="393"/>
        <v>知识主题</v>
      </c>
      <c r="C3081" s="21" t="str">
        <f t="shared" si="394"/>
        <v>1　科学社会主义的奠基人马克思</v>
      </c>
      <c r="D3081" s="21" t="str">
        <f>IFERROR(IF(I3081=1,INDEX( {"chinese","english","math","physics","chemistry","biology","politics","history","geography"},MATCH(C3081,{"语文","英语","数学","物理","化学","生物","政治","历史","地理"},0)),IF(I3081=2,INDEX(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3081,{"单项选择","阅读理解","信息匹配","完形填空","短文填空","单句填空","短文改错","单句改错","句型转换","翻译短语","翻译句子","词汇/短语及固搭","完成句子","听力"},0)),"")), "")</f>
        <v/>
      </c>
      <c r="E3081" s="21" t="str">
        <f t="shared" si="395"/>
        <v>知识主题</v>
      </c>
      <c r="F3081" s="21" t="str">
        <f t="shared" si="396"/>
        <v>恰</v>
      </c>
      <c r="G3081" s="21" t="str">
        <f>INDEX( {"body","discipline","area","topic","point"},MATCH(E3081,{"知识体","知识域","知识区","知识主题","知识点"},0))</f>
        <v>topic</v>
      </c>
      <c r="H3081" s="21" t="str">
        <f>INDEX( {"super","just","sub","infras"},MATCH(F3081,{"超","恰","亚","次"},0))</f>
        <v>just</v>
      </c>
      <c r="I3081" s="21">
        <f>MATCH(E3081,{"知识体","知识域","知识区","知识主题","知识点"},0)-1</f>
        <v>3</v>
      </c>
      <c r="J3081" s="21">
        <f>MATCH(F3081,{"超","恰","亚","次"},0)-1</f>
        <v>1</v>
      </c>
      <c r="K3081" s="21" t="str">
        <f t="shared" si="397"/>
        <v>历史</v>
      </c>
      <c r="L3081" s="26" t="s">
        <v>3762</v>
      </c>
      <c r="M3081" s="23"/>
      <c r="N3081" s="23"/>
      <c r="O3081" s="24" t="str">
        <f t="shared" si="391"/>
        <v xml:space="preserve">
  - 
    name:  1　科学社会主义的奠基人马克思
    title:  1　科学社会主义的奠基人马克思
    description: 
    koLyro: topic
    koLyri:  just
    son: </v>
      </c>
      <c r="P3081" s="27" t="str">
        <f t="shared" si="398"/>
        <v xml:space="preserve">
          - 
            name:  1　科学社会主义的奠基人马克思
            title:  1　科学社会主义的奠基人马克思
            description: 
            koLyro: topic
            koLyri:  just
            son: </v>
      </c>
    </row>
    <row r="3082" spans="1:16" ht="15" customHeight="1">
      <c r="A3082" s="20">
        <f t="shared" si="392"/>
        <v>5</v>
      </c>
      <c r="B3082" s="21" t="str">
        <f t="shared" si="393"/>
        <v>知识点</v>
      </c>
      <c r="C3082" s="21" t="str">
        <f t="shared" si="394"/>
        <v>马克思</v>
      </c>
      <c r="D3082" s="21" t="str">
        <f>IFERROR(IF(I3082=1,INDEX( {"chinese","english","math","physics","chemistry","biology","politics","history","geography"},MATCH(C3082,{"语文","英语","数学","物理","化学","生物","政治","历史","地理"},0)),IF(I3082=2,INDEX(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3082,{"单项选择","阅读理解","信息匹配","完形填空","短文填空","单句填空","短文改错","单句改错","句型转换","翻译短语","翻译句子","词汇/短语及固搭","完成句子","听力"},0)),"")), "")</f>
        <v/>
      </c>
      <c r="E3082" s="21" t="str">
        <f t="shared" si="395"/>
        <v>知识点</v>
      </c>
      <c r="F3082" s="21" t="str">
        <f t="shared" si="396"/>
        <v>恰</v>
      </c>
      <c r="G3082" s="21" t="str">
        <f>INDEX( {"body","discipline","area","topic","point"},MATCH(E3082,{"知识体","知识域","知识区","知识主题","知识点"},0))</f>
        <v>point</v>
      </c>
      <c r="H3082" s="21" t="str">
        <f>INDEX( {"super","just","sub","infras"},MATCH(F3082,{"超","恰","亚","次"},0))</f>
        <v>just</v>
      </c>
      <c r="I3082" s="21">
        <f>MATCH(E3082,{"知识体","知识域","知识区","知识主题","知识点"},0)-1</f>
        <v>4</v>
      </c>
      <c r="J3082" s="21">
        <f>MATCH(F3082,{"超","恰","亚","次"},0)-1</f>
        <v>1</v>
      </c>
      <c r="K3082" s="21" t="str">
        <f t="shared" si="397"/>
        <v>历史</v>
      </c>
      <c r="L3082" s="26" t="s">
        <v>3763</v>
      </c>
      <c r="M3082" s="23"/>
      <c r="N3082" s="23"/>
      <c r="O3082" s="24" t="str">
        <f t="shared" si="391"/>
        <v xml:space="preserve">
  - 
    name:  马克思
    title:  马克思
    description: 
    koLyro: point
    koLyri:  just
    son: </v>
      </c>
      <c r="P3082" s="27" t="str">
        <f t="shared" si="398"/>
        <v xml:space="preserve">
            - 
              name:  马克思
              title:  马克思
              description: 
              koLyro: point
              koLyri:  just
              son: </v>
      </c>
    </row>
    <row r="3083" spans="1:16" ht="15" customHeight="1">
      <c r="A3083" s="20">
        <f t="shared" si="392"/>
        <v>4</v>
      </c>
      <c r="B3083" s="21" t="str">
        <f t="shared" si="393"/>
        <v>知识主题</v>
      </c>
      <c r="C3083" s="21" t="str">
        <f t="shared" si="394"/>
        <v>2　无产阶级革命导师恩格斯</v>
      </c>
      <c r="D3083" s="21" t="str">
        <f>IFERROR(IF(I3083=1,INDEX( {"chinese","english","math","physics","chemistry","biology","politics","history","geography"},MATCH(C3083,{"语文","英语","数学","物理","化学","生物","政治","历史","地理"},0)),IF(I3083=2,INDEX(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3083,{"单项选择","阅读理解","信息匹配","完形填空","短文填空","单句填空","短文改错","单句改错","句型转换","翻译短语","翻译句子","词汇/短语及固搭","完成句子","听力"},0)),"")), "")</f>
        <v/>
      </c>
      <c r="E3083" s="21" t="str">
        <f t="shared" si="395"/>
        <v>知识主题</v>
      </c>
      <c r="F3083" s="21" t="str">
        <f t="shared" si="396"/>
        <v>恰</v>
      </c>
      <c r="G3083" s="21" t="str">
        <f>INDEX( {"body","discipline","area","topic","point"},MATCH(E3083,{"知识体","知识域","知识区","知识主题","知识点"},0))</f>
        <v>topic</v>
      </c>
      <c r="H3083" s="21" t="str">
        <f>INDEX( {"super","just","sub","infras"},MATCH(F3083,{"超","恰","亚","次"},0))</f>
        <v>just</v>
      </c>
      <c r="I3083" s="21">
        <f>MATCH(E3083,{"知识体","知识域","知识区","知识主题","知识点"},0)-1</f>
        <v>3</v>
      </c>
      <c r="J3083" s="21">
        <f>MATCH(F3083,{"超","恰","亚","次"},0)-1</f>
        <v>1</v>
      </c>
      <c r="K3083" s="21" t="str">
        <f t="shared" si="397"/>
        <v>历史</v>
      </c>
      <c r="L3083" s="26" t="s">
        <v>3764</v>
      </c>
      <c r="M3083" s="23"/>
      <c r="N3083" s="23"/>
      <c r="O3083" s="24" t="str">
        <f t="shared" si="391"/>
        <v xml:space="preserve">
  - 
    name:  2　无产阶级革命导师恩格斯
    title:  2　无产阶级革命导师恩格斯
    description: 
    koLyro: topic
    koLyri:  just
    son: </v>
      </c>
      <c r="P3083" s="27" t="str">
        <f t="shared" si="398"/>
        <v xml:space="preserve">
          - 
            name:  2　无产阶级革命导师恩格斯
            title:  2　无产阶级革命导师恩格斯
            description: 
            koLyro: topic
            koLyri:  just
            son: </v>
      </c>
    </row>
    <row r="3084" spans="1:16" ht="15" customHeight="1">
      <c r="A3084" s="20">
        <f t="shared" si="392"/>
        <v>5</v>
      </c>
      <c r="B3084" s="21" t="str">
        <f t="shared" si="393"/>
        <v>知识点</v>
      </c>
      <c r="C3084" s="21" t="str">
        <f t="shared" si="394"/>
        <v>恩格斯</v>
      </c>
      <c r="D3084" s="21" t="str">
        <f>IFERROR(IF(I3084=1,INDEX( {"chinese","english","math","physics","chemistry","biology","politics","history","geography"},MATCH(C3084,{"语文","英语","数学","物理","化学","生物","政治","历史","地理"},0)),IF(I3084=2,INDEX(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3084,{"单项选择","阅读理解","信息匹配","完形填空","短文填空","单句填空","短文改错","单句改错","句型转换","翻译短语","翻译句子","词汇/短语及固搭","完成句子","听力"},0)),"")), "")</f>
        <v/>
      </c>
      <c r="E3084" s="21" t="str">
        <f t="shared" si="395"/>
        <v>知识点</v>
      </c>
      <c r="F3084" s="21" t="str">
        <f t="shared" si="396"/>
        <v>恰</v>
      </c>
      <c r="G3084" s="21" t="str">
        <f>INDEX( {"body","discipline","area","topic","point"},MATCH(E3084,{"知识体","知识域","知识区","知识主题","知识点"},0))</f>
        <v>point</v>
      </c>
      <c r="H3084" s="21" t="str">
        <f>INDEX( {"super","just","sub","infras"},MATCH(F3084,{"超","恰","亚","次"},0))</f>
        <v>just</v>
      </c>
      <c r="I3084" s="21">
        <f>MATCH(E3084,{"知识体","知识域","知识区","知识主题","知识点"},0)-1</f>
        <v>4</v>
      </c>
      <c r="J3084" s="21">
        <f>MATCH(F3084,{"超","恰","亚","次"},0)-1</f>
        <v>1</v>
      </c>
      <c r="K3084" s="21" t="str">
        <f t="shared" si="397"/>
        <v>历史</v>
      </c>
      <c r="L3084" s="26" t="s">
        <v>3765</v>
      </c>
      <c r="M3084" s="23"/>
      <c r="N3084" s="23"/>
      <c r="O3084" s="24" t="str">
        <f t="shared" si="391"/>
        <v xml:space="preserve">
  - 
    name:  恩格斯
    title:  恩格斯
    description: 
    koLyro: point
    koLyri:  just
    son: </v>
      </c>
      <c r="P3084" s="27" t="str">
        <f t="shared" si="398"/>
        <v xml:space="preserve">
            - 
              name:  恩格斯
              title:  恩格斯
              description: 
              koLyro: point
              koLyri:  just
              son: </v>
      </c>
    </row>
    <row r="3085" spans="1:16" ht="15" customHeight="1">
      <c r="A3085" s="20">
        <f t="shared" si="392"/>
        <v>4</v>
      </c>
      <c r="B3085" s="21" t="str">
        <f t="shared" si="393"/>
        <v>知识主题</v>
      </c>
      <c r="C3085" s="21" t="str">
        <f t="shared" si="394"/>
        <v>3　第一个社会主义国家的缔造者列宁</v>
      </c>
      <c r="D3085" s="21" t="str">
        <f>IFERROR(IF(I3085=1,INDEX( {"chinese","english","math","physics","chemistry","biology","politics","history","geography"},MATCH(C3085,{"语文","英语","数学","物理","化学","生物","政治","历史","地理"},0)),IF(I3085=2,INDEX(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3085,{"单项选择","阅读理解","信息匹配","完形填空","短文填空","单句填空","短文改错","单句改错","句型转换","翻译短语","翻译句子","词汇/短语及固搭","完成句子","听力"},0)),"")), "")</f>
        <v/>
      </c>
      <c r="E3085" s="21" t="str">
        <f t="shared" si="395"/>
        <v>知识主题</v>
      </c>
      <c r="F3085" s="21" t="str">
        <f t="shared" si="396"/>
        <v>恰</v>
      </c>
      <c r="G3085" s="21" t="str">
        <f>INDEX( {"body","discipline","area","topic","point"},MATCH(E3085,{"知识体","知识域","知识区","知识主题","知识点"},0))</f>
        <v>topic</v>
      </c>
      <c r="H3085" s="21" t="str">
        <f>INDEX( {"super","just","sub","infras"},MATCH(F3085,{"超","恰","亚","次"},0))</f>
        <v>just</v>
      </c>
      <c r="I3085" s="21">
        <f>MATCH(E3085,{"知识体","知识域","知识区","知识主题","知识点"},0)-1</f>
        <v>3</v>
      </c>
      <c r="J3085" s="21">
        <f>MATCH(F3085,{"超","恰","亚","次"},0)-1</f>
        <v>1</v>
      </c>
      <c r="K3085" s="21" t="str">
        <f t="shared" si="397"/>
        <v>历史</v>
      </c>
      <c r="L3085" s="26" t="s">
        <v>3766</v>
      </c>
      <c r="M3085" s="23"/>
      <c r="N3085" s="23"/>
      <c r="O3085" s="24" t="str">
        <f t="shared" si="391"/>
        <v xml:space="preserve">
  - 
    name:  3　第一个社会主义国家的缔造者列宁
    title:  3　第一个社会主义国家的缔造者列宁
    description: 
    koLyro: topic
    koLyri:  just
    son: </v>
      </c>
      <c r="P3085" s="27" t="str">
        <f t="shared" si="398"/>
        <v xml:space="preserve">
          - 
            name:  3　第一个社会主义国家的缔造者列宁
            title:  3　第一个社会主义国家的缔造者列宁
            description: 
            koLyro: topic
            koLyri:  just
            son: </v>
      </c>
    </row>
    <row r="3086" spans="1:16" ht="15" customHeight="1">
      <c r="A3086" s="20">
        <f t="shared" si="392"/>
        <v>5</v>
      </c>
      <c r="B3086" s="21" t="str">
        <f t="shared" si="393"/>
        <v>知识点</v>
      </c>
      <c r="C3086" s="21" t="str">
        <f t="shared" si="394"/>
        <v>列宁</v>
      </c>
      <c r="D3086" s="21" t="str">
        <f>IFERROR(IF(I3086=1,INDEX( {"chinese","english","math","physics","chemistry","biology","politics","history","geography"},MATCH(C3086,{"语文","英语","数学","物理","化学","生物","政治","历史","地理"},0)),IF(I3086=2,INDEX(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3086,{"单项选择","阅读理解","信息匹配","完形填空","短文填空","单句填空","短文改错","单句改错","句型转换","翻译短语","翻译句子","词汇/短语及固搭","完成句子","听力"},0)),"")), "")</f>
        <v/>
      </c>
      <c r="E3086" s="21" t="str">
        <f t="shared" si="395"/>
        <v>知识点</v>
      </c>
      <c r="F3086" s="21" t="str">
        <f t="shared" si="396"/>
        <v>恰</v>
      </c>
      <c r="G3086" s="21" t="str">
        <f>INDEX( {"body","discipline","area","topic","point"},MATCH(E3086,{"知识体","知识域","知识区","知识主题","知识点"},0))</f>
        <v>point</v>
      </c>
      <c r="H3086" s="21" t="str">
        <f>INDEX( {"super","just","sub","infras"},MATCH(F3086,{"超","恰","亚","次"},0))</f>
        <v>just</v>
      </c>
      <c r="I3086" s="21">
        <f>MATCH(E3086,{"知识体","知识域","知识区","知识主题","知识点"},0)-1</f>
        <v>4</v>
      </c>
      <c r="J3086" s="21">
        <f>MATCH(F3086,{"超","恰","亚","次"},0)-1</f>
        <v>1</v>
      </c>
      <c r="K3086" s="21" t="str">
        <f t="shared" si="397"/>
        <v>历史</v>
      </c>
      <c r="L3086" s="26" t="s">
        <v>3767</v>
      </c>
      <c r="M3086" s="23"/>
      <c r="N3086" s="23"/>
      <c r="O3086" s="24" t="str">
        <f t="shared" si="391"/>
        <v xml:space="preserve">
  - 
    name:  列宁
    title:  列宁
    description: 
    koLyro: point
    koLyri:  just
    son: </v>
      </c>
      <c r="P3086" s="27" t="str">
        <f t="shared" si="398"/>
        <v xml:space="preserve">
            - 
              name:  列宁
              title:  列宁
              description: 
              koLyro: point
              koLyri:  just
              son: </v>
      </c>
    </row>
    <row r="3087" spans="1:16" ht="15" customHeight="1">
      <c r="A3087" s="20">
        <f t="shared" si="392"/>
        <v>4</v>
      </c>
      <c r="B3087" s="21" t="str">
        <f t="shared" si="393"/>
        <v>知识主题</v>
      </c>
      <c r="C3087" s="21" t="str">
        <f t="shared" si="394"/>
        <v>4　新中国的缔造者毛泽东</v>
      </c>
      <c r="D3087" s="21" t="str">
        <f>IFERROR(IF(I3087=1,INDEX( {"chinese","english","math","physics","chemistry","biology","politics","history","geography"},MATCH(C3087,{"语文","英语","数学","物理","化学","生物","政治","历史","地理"},0)),IF(I3087=2,INDEX(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3087,{"单项选择","阅读理解","信息匹配","完形填空","短文填空","单句填空","短文改错","单句改错","句型转换","翻译短语","翻译句子","词汇/短语及固搭","完成句子","听力"},0)),"")), "")</f>
        <v/>
      </c>
      <c r="E3087" s="21" t="str">
        <f t="shared" si="395"/>
        <v>知识主题</v>
      </c>
      <c r="F3087" s="21" t="str">
        <f t="shared" si="396"/>
        <v>恰</v>
      </c>
      <c r="G3087" s="21" t="str">
        <f>INDEX( {"body","discipline","area","topic","point"},MATCH(E3087,{"知识体","知识域","知识区","知识主题","知识点"},0))</f>
        <v>topic</v>
      </c>
      <c r="H3087" s="21" t="str">
        <f>INDEX( {"super","just","sub","infras"},MATCH(F3087,{"超","恰","亚","次"},0))</f>
        <v>just</v>
      </c>
      <c r="I3087" s="21">
        <f>MATCH(E3087,{"知识体","知识域","知识区","知识主题","知识点"},0)-1</f>
        <v>3</v>
      </c>
      <c r="J3087" s="21">
        <f>MATCH(F3087,{"超","恰","亚","次"},0)-1</f>
        <v>1</v>
      </c>
      <c r="K3087" s="21" t="str">
        <f t="shared" si="397"/>
        <v>历史</v>
      </c>
      <c r="L3087" s="26" t="s">
        <v>3768</v>
      </c>
      <c r="M3087" s="23"/>
      <c r="N3087" s="23"/>
      <c r="O3087" s="24" t="str">
        <f t="shared" si="391"/>
        <v xml:space="preserve">
  - 
    name:  4　新中国的缔造者毛泽东
    title:  4　新中国的缔造者毛泽东
    description: 
    koLyro: topic
    koLyri:  just
    son: </v>
      </c>
      <c r="P3087" s="27" t="str">
        <f t="shared" si="398"/>
        <v xml:space="preserve">
          - 
            name:  4　新中国的缔造者毛泽东
            title:  4　新中国的缔造者毛泽东
            description: 
            koLyro: topic
            koLyri:  just
            son: </v>
      </c>
    </row>
    <row r="3088" spans="1:16" ht="15" customHeight="1">
      <c r="A3088" s="20">
        <f t="shared" si="392"/>
        <v>5</v>
      </c>
      <c r="B3088" s="21" t="str">
        <f t="shared" si="393"/>
        <v>知识点</v>
      </c>
      <c r="C3088" s="21" t="str">
        <f t="shared" si="394"/>
        <v>毛泽东</v>
      </c>
      <c r="D3088" s="21" t="str">
        <f>IFERROR(IF(I3088=1,INDEX( {"chinese","english","math","physics","chemistry","biology","politics","history","geography"},MATCH(C3088,{"语文","英语","数学","物理","化学","生物","政治","历史","地理"},0)),IF(I3088=2,INDEX(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3088,{"单项选择","阅读理解","信息匹配","完形填空","短文填空","单句填空","短文改错","单句改错","句型转换","翻译短语","翻译句子","词汇/短语及固搭","完成句子","听力"},0)),"")), "")</f>
        <v/>
      </c>
      <c r="E3088" s="21" t="str">
        <f t="shared" si="395"/>
        <v>知识点</v>
      </c>
      <c r="F3088" s="21" t="str">
        <f t="shared" si="396"/>
        <v>恰</v>
      </c>
      <c r="G3088" s="21" t="str">
        <f>INDEX( {"body","discipline","area","topic","point"},MATCH(E3088,{"知识体","知识域","知识区","知识主题","知识点"},0))</f>
        <v>point</v>
      </c>
      <c r="H3088" s="21" t="str">
        <f>INDEX( {"super","just","sub","infras"},MATCH(F3088,{"超","恰","亚","次"},0))</f>
        <v>just</v>
      </c>
      <c r="I3088" s="21">
        <f>MATCH(E3088,{"知识体","知识域","知识区","知识主题","知识点"},0)-1</f>
        <v>4</v>
      </c>
      <c r="J3088" s="21">
        <f>MATCH(F3088,{"超","恰","亚","次"},0)-1</f>
        <v>1</v>
      </c>
      <c r="K3088" s="21" t="str">
        <f t="shared" si="397"/>
        <v>历史</v>
      </c>
      <c r="L3088" s="26" t="s">
        <v>3769</v>
      </c>
      <c r="M3088" s="23"/>
      <c r="N3088" s="23"/>
      <c r="O3088" s="24" t="str">
        <f t="shared" si="391"/>
        <v xml:space="preserve">
  - 
    name:  毛泽东
    title:  毛泽东
    description: 
    koLyro: point
    koLyri:  just
    son: </v>
      </c>
      <c r="P3088" s="27" t="str">
        <f t="shared" si="398"/>
        <v xml:space="preserve">
            - 
              name:  毛泽东
              title:  毛泽东
              description: 
              koLyro: point
              koLyri:  just
              son: </v>
      </c>
    </row>
    <row r="3089" spans="1:16" ht="15" customHeight="1">
      <c r="A3089" s="20">
        <f t="shared" si="392"/>
        <v>4</v>
      </c>
      <c r="B3089" s="21" t="str">
        <f t="shared" si="393"/>
        <v>知识主题</v>
      </c>
      <c r="C3089" s="21" t="str">
        <f t="shared" si="394"/>
        <v>5　中国改革开放和现代化建设的总设计师邓小平</v>
      </c>
      <c r="D3089" s="21" t="str">
        <f>IFERROR(IF(I3089=1,INDEX( {"chinese","english","math","physics","chemistry","biology","politics","history","geography"},MATCH(C3089,{"语文","英语","数学","物理","化学","生物","政治","历史","地理"},0)),IF(I3089=2,INDEX(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3089,{"单项选择","阅读理解","信息匹配","完形填空","短文填空","单句填空","短文改错","单句改错","句型转换","翻译短语","翻译句子","词汇/短语及固搭","完成句子","听力"},0)),"")), "")</f>
        <v/>
      </c>
      <c r="E3089" s="21" t="str">
        <f t="shared" si="395"/>
        <v>知识主题</v>
      </c>
      <c r="F3089" s="21" t="str">
        <f t="shared" si="396"/>
        <v>恰</v>
      </c>
      <c r="G3089" s="21" t="str">
        <f>INDEX( {"body","discipline","area","topic","point"},MATCH(E3089,{"知识体","知识域","知识区","知识主题","知识点"},0))</f>
        <v>topic</v>
      </c>
      <c r="H3089" s="21" t="str">
        <f>INDEX( {"super","just","sub","infras"},MATCH(F3089,{"超","恰","亚","次"},0))</f>
        <v>just</v>
      </c>
      <c r="I3089" s="21">
        <f>MATCH(E3089,{"知识体","知识域","知识区","知识主题","知识点"},0)-1</f>
        <v>3</v>
      </c>
      <c r="J3089" s="21">
        <f>MATCH(F3089,{"超","恰","亚","次"},0)-1</f>
        <v>1</v>
      </c>
      <c r="K3089" s="21" t="str">
        <f t="shared" si="397"/>
        <v>历史</v>
      </c>
      <c r="L3089" s="26" t="s">
        <v>3770</v>
      </c>
      <c r="M3089" s="23"/>
      <c r="N3089" s="23"/>
      <c r="O3089" s="24" t="str">
        <f t="shared" si="391"/>
        <v xml:space="preserve">
  - 
    name:  5　中国改革开放和现代化建设的总设计师邓小平
    title:  5　中国改革开放和现代化建设的总设计师邓小平
    description: 
    koLyro: topic
    koLyri:  just
    son: </v>
      </c>
      <c r="P3089" s="27" t="str">
        <f t="shared" si="398"/>
        <v xml:space="preserve">
          - 
            name:  5　中国改革开放和现代化建设的总设计师邓小平
            title:  5　中国改革开放和现代化建设的总设计师邓小平
            description: 
            koLyro: topic
            koLyri:  just
            son: </v>
      </c>
    </row>
    <row r="3090" spans="1:16" ht="15" customHeight="1">
      <c r="A3090" s="20">
        <f t="shared" si="392"/>
        <v>5</v>
      </c>
      <c r="B3090" s="21" t="str">
        <f t="shared" si="393"/>
        <v>知识点</v>
      </c>
      <c r="C3090" s="21" t="str">
        <f t="shared" si="394"/>
        <v>邓小平</v>
      </c>
      <c r="D3090" s="21" t="str">
        <f>IFERROR(IF(I3090=1,INDEX( {"chinese","english","math","physics","chemistry","biology","politics","history","geography"},MATCH(C3090,{"语文","英语","数学","物理","化学","生物","政治","历史","地理"},0)),IF(I3090=2,INDEX(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3090,{"单项选择","阅读理解","信息匹配","完形填空","短文填空","单句填空","短文改错","单句改错","句型转换","翻译短语","翻译句子","词汇/短语及固搭","完成句子","听力"},0)),"")), "")</f>
        <v/>
      </c>
      <c r="E3090" s="21" t="str">
        <f t="shared" si="395"/>
        <v>知识点</v>
      </c>
      <c r="F3090" s="21" t="str">
        <f t="shared" si="396"/>
        <v>恰</v>
      </c>
      <c r="G3090" s="21" t="str">
        <f>INDEX( {"body","discipline","area","topic","point"},MATCH(E3090,{"知识体","知识域","知识区","知识主题","知识点"},0))</f>
        <v>point</v>
      </c>
      <c r="H3090" s="21" t="str">
        <f>INDEX( {"super","just","sub","infras"},MATCH(F3090,{"超","恰","亚","次"},0))</f>
        <v>just</v>
      </c>
      <c r="I3090" s="21">
        <f>MATCH(E3090,{"知识体","知识域","知识区","知识主题","知识点"},0)-1</f>
        <v>4</v>
      </c>
      <c r="J3090" s="21">
        <f>MATCH(F3090,{"超","恰","亚","次"},0)-1</f>
        <v>1</v>
      </c>
      <c r="K3090" s="21" t="str">
        <f t="shared" si="397"/>
        <v>历史</v>
      </c>
      <c r="L3090" s="26" t="s">
        <v>3771</v>
      </c>
      <c r="M3090" s="23"/>
      <c r="N3090" s="23"/>
      <c r="O3090" s="24" t="str">
        <f t="shared" si="391"/>
        <v xml:space="preserve">
  - 
    name:  邓小平
    title:  邓小平
    description: 
    koLyro: point
    koLyri:  just
    son: </v>
      </c>
      <c r="P3090" s="27" t="str">
        <f t="shared" si="398"/>
        <v xml:space="preserve">
            - 
              name:  邓小平
              title:  邓小平
              description: 
              koLyro: point
              koLyri:  just
              son: </v>
      </c>
    </row>
    <row r="3091" spans="1:16" ht="15" customHeight="1">
      <c r="A3091" s="20">
        <f t="shared" si="392"/>
        <v>3</v>
      </c>
      <c r="B3091" s="21" t="str">
        <f t="shared" si="393"/>
        <v>知识超主题</v>
      </c>
      <c r="C3091" s="21" t="str">
        <f t="shared" si="394"/>
        <v>六　杰出的科学家</v>
      </c>
      <c r="D3091" s="21" t="str">
        <f>IFERROR(IF(I3091=1,INDEX( {"chinese","english","math","physics","chemistry","biology","politics","history","geography"},MATCH(C3091,{"语文","英语","数学","物理","化学","生物","政治","历史","地理"},0)),IF(I3091=2,INDEX(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3091,{"单项选择","阅读理解","信息匹配","完形填空","短文填空","单句填空","短文改错","单句改错","句型转换","翻译短语","翻译句子","词汇/短语及固搭","完成句子","听力"},0)),"")), "")</f>
        <v/>
      </c>
      <c r="E3091" s="21" t="str">
        <f t="shared" si="395"/>
        <v>知识主题</v>
      </c>
      <c r="F3091" s="21" t="str">
        <f t="shared" si="396"/>
        <v>超</v>
      </c>
      <c r="G3091" s="21" t="str">
        <f>INDEX( {"body","discipline","area","topic","point"},MATCH(E3091,{"知识体","知识域","知识区","知识主题","知识点"},0))</f>
        <v>topic</v>
      </c>
      <c r="H3091" s="21" t="str">
        <f>INDEX( {"super","just","sub","infras"},MATCH(F3091,{"超","恰","亚","次"},0))</f>
        <v>super</v>
      </c>
      <c r="I3091" s="21">
        <f>MATCH(E3091,{"知识体","知识域","知识区","知识主题","知识点"},0)-1</f>
        <v>3</v>
      </c>
      <c r="J3091" s="21">
        <f>MATCH(F3091,{"超","恰","亚","次"},0)-1</f>
        <v>0</v>
      </c>
      <c r="K3091" s="21" t="str">
        <f t="shared" si="397"/>
        <v>历史</v>
      </c>
      <c r="L3091" s="26" t="s">
        <v>5420</v>
      </c>
      <c r="M3091" s="23"/>
      <c r="N3091" s="23"/>
      <c r="O3091" s="24" t="str">
        <f t="shared" si="391"/>
        <v xml:space="preserve">
  - 
    name:  六　杰出的科学家
    title:  六　杰出的科学家
    description: 
    koLyro: topic
    koLyri:  super
    son: </v>
      </c>
      <c r="P3091" s="27" t="str">
        <f t="shared" si="398"/>
        <v xml:space="preserve">
        - 
          name:  六　杰出的科学家
          title:  六　杰出的科学家
          description: 
          koLyro: topic
          koLyri:  super
          son: </v>
      </c>
    </row>
    <row r="3092" spans="1:16" ht="15" customHeight="1">
      <c r="A3092" s="20">
        <f t="shared" si="392"/>
        <v>4</v>
      </c>
      <c r="B3092" s="21" t="str">
        <f t="shared" si="393"/>
        <v>知识主题</v>
      </c>
      <c r="C3092" s="21" t="str">
        <f t="shared" si="394"/>
        <v>1　杰出的中医药学家李时珍</v>
      </c>
      <c r="D3092" s="21" t="str">
        <f>IFERROR(IF(I3092=1,INDEX( {"chinese","english","math","physics","chemistry","biology","politics","history","geography"},MATCH(C3092,{"语文","英语","数学","物理","化学","生物","政治","历史","地理"},0)),IF(I3092=2,INDEX(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3092,{"单项选择","阅读理解","信息匹配","完形填空","短文填空","单句填空","短文改错","单句改错","句型转换","翻译短语","翻译句子","词汇/短语及固搭","完成句子","听力"},0)),"")), "")</f>
        <v/>
      </c>
      <c r="E3092" s="21" t="str">
        <f t="shared" si="395"/>
        <v>知识主题</v>
      </c>
      <c r="F3092" s="21" t="str">
        <f t="shared" si="396"/>
        <v>恰</v>
      </c>
      <c r="G3092" s="21" t="str">
        <f>INDEX( {"body","discipline","area","topic","point"},MATCH(E3092,{"知识体","知识域","知识区","知识主题","知识点"},0))</f>
        <v>topic</v>
      </c>
      <c r="H3092" s="21" t="str">
        <f>INDEX( {"super","just","sub","infras"},MATCH(F3092,{"超","恰","亚","次"},0))</f>
        <v>just</v>
      </c>
      <c r="I3092" s="21">
        <f>MATCH(E3092,{"知识体","知识域","知识区","知识主题","知识点"},0)-1</f>
        <v>3</v>
      </c>
      <c r="J3092" s="21">
        <f>MATCH(F3092,{"超","恰","亚","次"},0)-1</f>
        <v>1</v>
      </c>
      <c r="K3092" s="21" t="str">
        <f t="shared" si="397"/>
        <v>历史</v>
      </c>
      <c r="L3092" s="26" t="s">
        <v>3772</v>
      </c>
      <c r="M3092" s="23"/>
      <c r="N3092" s="23"/>
      <c r="O3092" s="24" t="str">
        <f t="shared" si="391"/>
        <v xml:space="preserve">
  - 
    name:  1　杰出的中医药学家李时珍
    title:  1　杰出的中医药学家李时珍
    description: 
    koLyro: topic
    koLyri:  just
    son: </v>
      </c>
      <c r="P3092" s="27" t="str">
        <f t="shared" si="398"/>
        <v xml:space="preserve">
          - 
            name:  1　杰出的中医药学家李时珍
            title:  1　杰出的中医药学家李时珍
            description: 
            koLyro: topic
            koLyri:  just
            son: </v>
      </c>
    </row>
    <row r="3093" spans="1:16" ht="15" customHeight="1">
      <c r="A3093" s="20">
        <f t="shared" si="392"/>
        <v>5</v>
      </c>
      <c r="B3093" s="21" t="str">
        <f t="shared" si="393"/>
        <v>知识点</v>
      </c>
      <c r="C3093" s="21" t="str">
        <f t="shared" si="394"/>
        <v>李时珍</v>
      </c>
      <c r="D3093" s="21" t="str">
        <f>IFERROR(IF(I3093=1,INDEX( {"chinese","english","math","physics","chemistry","biology","politics","history","geography"},MATCH(C3093,{"语文","英语","数学","物理","化学","生物","政治","历史","地理"},0)),IF(I3093=2,INDEX(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3093,{"单项选择","阅读理解","信息匹配","完形填空","短文填空","单句填空","短文改错","单句改错","句型转换","翻译短语","翻译句子","词汇/短语及固搭","完成句子","听力"},0)),"")), "")</f>
        <v/>
      </c>
      <c r="E3093" s="21" t="str">
        <f t="shared" si="395"/>
        <v>知识点</v>
      </c>
      <c r="F3093" s="21" t="str">
        <f t="shared" si="396"/>
        <v>恰</v>
      </c>
      <c r="G3093" s="21" t="str">
        <f>INDEX( {"body","discipline","area","topic","point"},MATCH(E3093,{"知识体","知识域","知识区","知识主题","知识点"},0))</f>
        <v>point</v>
      </c>
      <c r="H3093" s="21" t="str">
        <f>INDEX( {"super","just","sub","infras"},MATCH(F3093,{"超","恰","亚","次"},0))</f>
        <v>just</v>
      </c>
      <c r="I3093" s="21">
        <f>MATCH(E3093,{"知识体","知识域","知识区","知识主题","知识点"},0)-1</f>
        <v>4</v>
      </c>
      <c r="J3093" s="21">
        <f>MATCH(F3093,{"超","恰","亚","次"},0)-1</f>
        <v>1</v>
      </c>
      <c r="K3093" s="21" t="str">
        <f t="shared" si="397"/>
        <v>历史</v>
      </c>
      <c r="L3093" s="26" t="s">
        <v>5168</v>
      </c>
      <c r="M3093" s="23"/>
      <c r="N3093" s="23"/>
      <c r="O3093" s="24" t="str">
        <f t="shared" si="391"/>
        <v xml:space="preserve">
  - 
    name:  李时珍
    title:  李时珍
    description: 
    koLyro: point
    koLyri:  just
    son: </v>
      </c>
      <c r="P3093" s="27" t="str">
        <f t="shared" si="398"/>
        <v xml:space="preserve">
            - 
              name:  李时珍
              title:  李时珍
              description: 
              koLyro: point
              koLyri:  just
              son: </v>
      </c>
    </row>
    <row r="3094" spans="1:16" ht="15" customHeight="1">
      <c r="A3094" s="20">
        <f t="shared" si="392"/>
        <v>4</v>
      </c>
      <c r="B3094" s="21" t="str">
        <f t="shared" si="393"/>
        <v>知识主题</v>
      </c>
      <c r="C3094" s="21" t="str">
        <f t="shared" si="394"/>
        <v>2　中国铁路之父詹天佑</v>
      </c>
      <c r="D3094" s="21" t="str">
        <f>IFERROR(IF(I3094=1,INDEX( {"chinese","english","math","physics","chemistry","biology","politics","history","geography"},MATCH(C3094,{"语文","英语","数学","物理","化学","生物","政治","历史","地理"},0)),IF(I3094=2,INDEX(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3094,{"单项选择","阅读理解","信息匹配","完形填空","短文填空","单句填空","短文改错","单句改错","句型转换","翻译短语","翻译句子","词汇/短语及固搭","完成句子","听力"},0)),"")), "")</f>
        <v/>
      </c>
      <c r="E3094" s="21" t="str">
        <f t="shared" si="395"/>
        <v>知识主题</v>
      </c>
      <c r="F3094" s="21" t="str">
        <f t="shared" si="396"/>
        <v>恰</v>
      </c>
      <c r="G3094" s="21" t="str">
        <f>INDEX( {"body","discipline","area","topic","point"},MATCH(E3094,{"知识体","知识域","知识区","知识主题","知识点"},0))</f>
        <v>topic</v>
      </c>
      <c r="H3094" s="21" t="str">
        <f>INDEX( {"super","just","sub","infras"},MATCH(F3094,{"超","恰","亚","次"},0))</f>
        <v>just</v>
      </c>
      <c r="I3094" s="21">
        <f>MATCH(E3094,{"知识体","知识域","知识区","知识主题","知识点"},0)-1</f>
        <v>3</v>
      </c>
      <c r="J3094" s="21">
        <f>MATCH(F3094,{"超","恰","亚","次"},0)-1</f>
        <v>1</v>
      </c>
      <c r="K3094" s="21" t="str">
        <f t="shared" si="397"/>
        <v>历史</v>
      </c>
      <c r="L3094" s="26" t="s">
        <v>5169</v>
      </c>
      <c r="M3094" s="23"/>
      <c r="N3094" s="23"/>
      <c r="O3094" s="24" t="str">
        <f t="shared" si="391"/>
        <v xml:space="preserve">
  - 
    name:  2　中国铁路之父詹天佑
    title:  2　中国铁路之父詹天佑
    description: 
    koLyro: topic
    koLyri:  just
    son: </v>
      </c>
      <c r="P3094" s="27" t="str">
        <f t="shared" si="398"/>
        <v xml:space="preserve">
          - 
            name:  2　中国铁路之父詹天佑
            title:  2　中国铁路之父詹天佑
            description: 
            koLyro: topic
            koLyri:  just
            son: </v>
      </c>
    </row>
    <row r="3095" spans="1:16" ht="15" customHeight="1">
      <c r="A3095" s="20">
        <f t="shared" si="392"/>
        <v>5</v>
      </c>
      <c r="B3095" s="21" t="str">
        <f t="shared" si="393"/>
        <v>知识点</v>
      </c>
      <c r="C3095" s="21" t="str">
        <f t="shared" si="394"/>
        <v>詹天佑</v>
      </c>
      <c r="D3095" s="21" t="str">
        <f>IFERROR(IF(I3095=1,INDEX( {"chinese","english","math","physics","chemistry","biology","politics","history","geography"},MATCH(C3095,{"语文","英语","数学","物理","化学","生物","政治","历史","地理"},0)),IF(I3095=2,INDEX(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3095,{"单项选择","阅读理解","信息匹配","完形填空","短文填空","单句填空","短文改错","单句改错","句型转换","翻译短语","翻译句子","词汇/短语及固搭","完成句子","听力"},0)),"")), "")</f>
        <v/>
      </c>
      <c r="E3095" s="21" t="str">
        <f t="shared" si="395"/>
        <v>知识点</v>
      </c>
      <c r="F3095" s="21" t="str">
        <f t="shared" si="396"/>
        <v>恰</v>
      </c>
      <c r="G3095" s="21" t="str">
        <f>INDEX( {"body","discipline","area","topic","point"},MATCH(E3095,{"知识体","知识域","知识区","知识主题","知识点"},0))</f>
        <v>point</v>
      </c>
      <c r="H3095" s="21" t="str">
        <f>INDEX( {"super","just","sub","infras"},MATCH(F3095,{"超","恰","亚","次"},0))</f>
        <v>just</v>
      </c>
      <c r="I3095" s="21">
        <f>MATCH(E3095,{"知识体","知识域","知识区","知识主题","知识点"},0)-1</f>
        <v>4</v>
      </c>
      <c r="J3095" s="21">
        <f>MATCH(F3095,{"超","恰","亚","次"},0)-1</f>
        <v>1</v>
      </c>
      <c r="K3095" s="21" t="str">
        <f t="shared" si="397"/>
        <v>历史</v>
      </c>
      <c r="L3095" s="26" t="s">
        <v>5170</v>
      </c>
      <c r="M3095" s="23"/>
      <c r="N3095" s="23"/>
      <c r="O3095" s="24" t="str">
        <f t="shared" si="391"/>
        <v xml:space="preserve">
  - 
    name:  詹天佑
    title:  詹天佑
    description: 
    koLyro: point
    koLyri:  just
    son: </v>
      </c>
      <c r="P3095" s="27" t="str">
        <f t="shared" si="398"/>
        <v xml:space="preserve">
            - 
              name:  詹天佑
              title:  詹天佑
              description: 
              koLyro: point
              koLyri:  just
              son: </v>
      </c>
    </row>
    <row r="3096" spans="1:16" ht="15" customHeight="1">
      <c r="A3096" s="20">
        <f t="shared" si="392"/>
        <v>4</v>
      </c>
      <c r="B3096" s="21" t="str">
        <f t="shared" si="393"/>
        <v>知识主题</v>
      </c>
      <c r="C3096" s="21" t="str">
        <f t="shared" si="394"/>
        <v>3　中国地质力学的奠基人李四光</v>
      </c>
      <c r="D3096" s="21" t="str">
        <f>IFERROR(IF(I3096=1,INDEX( {"chinese","english","math","physics","chemistry","biology","politics","history","geography"},MATCH(C3096,{"语文","英语","数学","物理","化学","生物","政治","历史","地理"},0)),IF(I3096=2,INDEX(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3096,{"单项选择","阅读理解","信息匹配","完形填空","短文填空","单句填空","短文改错","单句改错","句型转换","翻译短语","翻译句子","词汇/短语及固搭","完成句子","听力"},0)),"")), "")</f>
        <v/>
      </c>
      <c r="E3096" s="21" t="str">
        <f t="shared" si="395"/>
        <v>知识主题</v>
      </c>
      <c r="F3096" s="21" t="str">
        <f t="shared" si="396"/>
        <v>恰</v>
      </c>
      <c r="G3096" s="21" t="str">
        <f>INDEX( {"body","discipline","area","topic","point"},MATCH(E3096,{"知识体","知识域","知识区","知识主题","知识点"},0))</f>
        <v>topic</v>
      </c>
      <c r="H3096" s="21" t="str">
        <f>INDEX( {"super","just","sub","infras"},MATCH(F3096,{"超","恰","亚","次"},0))</f>
        <v>just</v>
      </c>
      <c r="I3096" s="21">
        <f>MATCH(E3096,{"知识体","知识域","知识区","知识主题","知识点"},0)-1</f>
        <v>3</v>
      </c>
      <c r="J3096" s="21">
        <f>MATCH(F3096,{"超","恰","亚","次"},0)-1</f>
        <v>1</v>
      </c>
      <c r="K3096" s="21" t="str">
        <f t="shared" si="397"/>
        <v>历史</v>
      </c>
      <c r="L3096" s="26" t="s">
        <v>3773</v>
      </c>
      <c r="M3096" s="23"/>
      <c r="N3096" s="23"/>
      <c r="O3096" s="24" t="str">
        <f t="shared" si="391"/>
        <v xml:space="preserve">
  - 
    name:  3　中国地质力学的奠基人李四光
    title:  3　中国地质力学的奠基人李四光
    description: 
    koLyro: topic
    koLyri:  just
    son: </v>
      </c>
      <c r="P3096" s="27" t="str">
        <f t="shared" si="398"/>
        <v xml:space="preserve">
          - 
            name:  3　中国地质力学的奠基人李四光
            title:  3　中国地质力学的奠基人李四光
            description: 
            koLyro: topic
            koLyri:  just
            son: </v>
      </c>
    </row>
    <row r="3097" spans="1:16" ht="15" customHeight="1">
      <c r="A3097" s="20">
        <f t="shared" si="392"/>
        <v>5</v>
      </c>
      <c r="B3097" s="21" t="str">
        <f t="shared" si="393"/>
        <v>知识点</v>
      </c>
      <c r="C3097" s="21" t="str">
        <f t="shared" si="394"/>
        <v>李四光</v>
      </c>
      <c r="D3097" s="21" t="str">
        <f>IFERROR(IF(I3097=1,INDEX( {"chinese","english","math","physics","chemistry","biology","politics","history","geography"},MATCH(C3097,{"语文","英语","数学","物理","化学","生物","政治","历史","地理"},0)),IF(I3097=2,INDEX(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3097,{"单项选择","阅读理解","信息匹配","完形填空","短文填空","单句填空","短文改错","单句改错","句型转换","翻译短语","翻译句子","词汇/短语及固搭","完成句子","听力"},0)),"")), "")</f>
        <v/>
      </c>
      <c r="E3097" s="21" t="str">
        <f t="shared" si="395"/>
        <v>知识点</v>
      </c>
      <c r="F3097" s="21" t="str">
        <f t="shared" si="396"/>
        <v>恰</v>
      </c>
      <c r="G3097" s="21" t="str">
        <f>INDEX( {"body","discipline","area","topic","point"},MATCH(E3097,{"知识体","知识域","知识区","知识主题","知识点"},0))</f>
        <v>point</v>
      </c>
      <c r="H3097" s="21" t="str">
        <f>INDEX( {"super","just","sub","infras"},MATCH(F3097,{"超","恰","亚","次"},0))</f>
        <v>just</v>
      </c>
      <c r="I3097" s="21">
        <f>MATCH(E3097,{"知识体","知识域","知识区","知识主题","知识点"},0)-1</f>
        <v>4</v>
      </c>
      <c r="J3097" s="21">
        <f>MATCH(F3097,{"超","恰","亚","次"},0)-1</f>
        <v>1</v>
      </c>
      <c r="K3097" s="21" t="str">
        <f t="shared" si="397"/>
        <v>历史</v>
      </c>
      <c r="L3097" s="26" t="s">
        <v>5171</v>
      </c>
      <c r="M3097" s="23"/>
      <c r="N3097" s="23"/>
      <c r="O3097" s="24" t="str">
        <f t="shared" si="391"/>
        <v xml:space="preserve">
  - 
    name:  李四光
    title:  李四光
    description: 
    koLyro: point
    koLyri:  just
    son: </v>
      </c>
      <c r="P3097" s="27" t="str">
        <f t="shared" si="398"/>
        <v xml:space="preserve">
            - 
              name:  李四光
              title:  李四光
              description: 
              koLyro: point
              koLyri:  just
              son: </v>
      </c>
    </row>
    <row r="3098" spans="1:16" ht="15" customHeight="1">
      <c r="A3098" s="20">
        <f t="shared" si="392"/>
        <v>4</v>
      </c>
      <c r="B3098" s="21" t="str">
        <f t="shared" si="393"/>
        <v>知识主题</v>
      </c>
      <c r="C3098" s="21" t="str">
        <f t="shared" si="394"/>
        <v>4　近代科学之父牛顿</v>
      </c>
      <c r="D3098" s="21" t="str">
        <f>IFERROR(IF(I3098=1,INDEX( {"chinese","english","math","physics","chemistry","biology","politics","history","geography"},MATCH(C3098,{"语文","英语","数学","物理","化学","生物","政治","历史","地理"},0)),IF(I3098=2,INDEX(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3098,{"单项选择","阅读理解","信息匹配","完形填空","短文填空","单句填空","短文改错","单句改错","句型转换","翻译短语","翻译句子","词汇/短语及固搭","完成句子","听力"},0)),"")), "")</f>
        <v/>
      </c>
      <c r="E3098" s="21" t="str">
        <f t="shared" si="395"/>
        <v>知识主题</v>
      </c>
      <c r="F3098" s="21" t="str">
        <f t="shared" si="396"/>
        <v>恰</v>
      </c>
      <c r="G3098" s="21" t="str">
        <f>INDEX( {"body","discipline","area","topic","point"},MATCH(E3098,{"知识体","知识域","知识区","知识主题","知识点"},0))</f>
        <v>topic</v>
      </c>
      <c r="H3098" s="21" t="str">
        <f>INDEX( {"super","just","sub","infras"},MATCH(F3098,{"超","恰","亚","次"},0))</f>
        <v>just</v>
      </c>
      <c r="I3098" s="21">
        <f>MATCH(E3098,{"知识体","知识域","知识区","知识主题","知识点"},0)-1</f>
        <v>3</v>
      </c>
      <c r="J3098" s="21">
        <f>MATCH(F3098,{"超","恰","亚","次"},0)-1</f>
        <v>1</v>
      </c>
      <c r="K3098" s="21" t="str">
        <f t="shared" si="397"/>
        <v>历史</v>
      </c>
      <c r="L3098" s="26" t="s">
        <v>5172</v>
      </c>
      <c r="M3098" s="23"/>
      <c r="N3098" s="23"/>
      <c r="O3098" s="24" t="str">
        <f t="shared" si="391"/>
        <v xml:space="preserve">
  - 
    name:  4　近代科学之父牛顿
    title:  4　近代科学之父牛顿
    description: 
    koLyro: topic
    koLyri:  just
    son: </v>
      </c>
      <c r="P3098" s="27" t="str">
        <f t="shared" si="398"/>
        <v xml:space="preserve">
          - 
            name:  4　近代科学之父牛顿
            title:  4　近代科学之父牛顿
            description: 
            koLyro: topic
            koLyri:  just
            son: </v>
      </c>
    </row>
    <row r="3099" spans="1:16" ht="15" customHeight="1">
      <c r="A3099" s="20">
        <f t="shared" si="392"/>
        <v>5</v>
      </c>
      <c r="B3099" s="21" t="str">
        <f t="shared" si="393"/>
        <v>知识点</v>
      </c>
      <c r="C3099" s="21" t="str">
        <f t="shared" si="394"/>
        <v>牛顿</v>
      </c>
      <c r="D3099" s="21" t="str">
        <f>IFERROR(IF(I3099=1,INDEX( {"chinese","english","math","physics","chemistry","biology","politics","history","geography"},MATCH(C3099,{"语文","英语","数学","物理","化学","生物","政治","历史","地理"},0)),IF(I3099=2,INDEX(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3099,{"单项选择","阅读理解","信息匹配","完形填空","短文填空","单句填空","短文改错","单句改错","句型转换","翻译短语","翻译句子","词汇/短语及固搭","完成句子","听力"},0)),"")), "")</f>
        <v/>
      </c>
      <c r="E3099" s="21" t="str">
        <f t="shared" si="395"/>
        <v>知识点</v>
      </c>
      <c r="F3099" s="21" t="str">
        <f t="shared" si="396"/>
        <v>恰</v>
      </c>
      <c r="G3099" s="21" t="str">
        <f>INDEX( {"body","discipline","area","topic","point"},MATCH(E3099,{"知识体","知识域","知识区","知识主题","知识点"},0))</f>
        <v>point</v>
      </c>
      <c r="H3099" s="21" t="str">
        <f>INDEX( {"super","just","sub","infras"},MATCH(F3099,{"超","恰","亚","次"},0))</f>
        <v>just</v>
      </c>
      <c r="I3099" s="21">
        <f>MATCH(E3099,{"知识体","知识域","知识区","知识主题","知识点"},0)-1</f>
        <v>4</v>
      </c>
      <c r="J3099" s="21">
        <f>MATCH(F3099,{"超","恰","亚","次"},0)-1</f>
        <v>1</v>
      </c>
      <c r="K3099" s="21" t="str">
        <f t="shared" si="397"/>
        <v>历史</v>
      </c>
      <c r="L3099" s="26" t="s">
        <v>5173</v>
      </c>
      <c r="M3099" s="23"/>
      <c r="N3099" s="23"/>
      <c r="O3099" s="24" t="str">
        <f t="shared" si="391"/>
        <v xml:space="preserve">
  - 
    name:  牛顿
    title:  牛顿
    description: 
    koLyro: point
    koLyri:  just
    son: </v>
      </c>
      <c r="P3099" s="27" t="str">
        <f t="shared" si="398"/>
        <v xml:space="preserve">
            - 
              name:  牛顿
              title:  牛顿
              description: 
              koLyro: point
              koLyri:  just
              son: </v>
      </c>
    </row>
    <row r="3100" spans="1:16" ht="15" customHeight="1">
      <c r="A3100" s="20">
        <f t="shared" si="392"/>
        <v>4</v>
      </c>
      <c r="B3100" s="21" t="str">
        <f t="shared" si="393"/>
        <v>知识主题</v>
      </c>
      <c r="C3100" s="21" t="str">
        <f t="shared" si="394"/>
        <v>5　20世纪的科学伟人爱因斯坦</v>
      </c>
      <c r="D3100" s="21" t="str">
        <f>IFERROR(IF(I3100=1,INDEX( {"chinese","english","math","physics","chemistry","biology","politics","history","geography"},MATCH(C3100,{"语文","英语","数学","物理","化学","生物","政治","历史","地理"},0)),IF(I3100=2,INDEX(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3100,{"单项选择","阅读理解","信息匹配","完形填空","短文填空","单句填空","短文改错","单句改错","句型转换","翻译短语","翻译句子","词汇/短语及固搭","完成句子","听力"},0)),"")), "")</f>
        <v/>
      </c>
      <c r="E3100" s="21" t="str">
        <f t="shared" si="395"/>
        <v>知识主题</v>
      </c>
      <c r="F3100" s="21" t="str">
        <f t="shared" si="396"/>
        <v>恰</v>
      </c>
      <c r="G3100" s="21" t="str">
        <f>INDEX( {"body","discipline","area","topic","point"},MATCH(E3100,{"知识体","知识域","知识区","知识主题","知识点"},0))</f>
        <v>topic</v>
      </c>
      <c r="H3100" s="21" t="str">
        <f>INDEX( {"super","just","sub","infras"},MATCH(F3100,{"超","恰","亚","次"},0))</f>
        <v>just</v>
      </c>
      <c r="I3100" s="21">
        <f>MATCH(E3100,{"知识体","知识域","知识区","知识主题","知识点"},0)-1</f>
        <v>3</v>
      </c>
      <c r="J3100" s="21">
        <f>MATCH(F3100,{"超","恰","亚","次"},0)-1</f>
        <v>1</v>
      </c>
      <c r="K3100" s="21" t="str">
        <f t="shared" si="397"/>
        <v>历史</v>
      </c>
      <c r="L3100" s="26" t="s">
        <v>3774</v>
      </c>
      <c r="M3100" s="23"/>
      <c r="N3100" s="23"/>
      <c r="O3100" s="24" t="str">
        <f t="shared" si="391"/>
        <v xml:space="preserve">
  - 
    name:  5　20世纪的科学伟人爱因斯坦
    title:  5　20世纪的科学伟人爱因斯坦
    description: 
    koLyro: topic
    koLyri:  just
    son: </v>
      </c>
      <c r="P3100" s="27" t="str">
        <f t="shared" si="398"/>
        <v xml:space="preserve">
          - 
            name:  5　20世纪的科学伟人爱因斯坦
            title:  5　20世纪的科学伟人爱因斯坦
            description: 
            koLyro: topic
            koLyri:  just
            son: </v>
      </c>
    </row>
    <row r="3101" spans="1:16" ht="15" customHeight="1">
      <c r="A3101" s="20">
        <f t="shared" si="392"/>
        <v>5</v>
      </c>
      <c r="B3101" s="21" t="str">
        <f t="shared" si="393"/>
        <v>知识点</v>
      </c>
      <c r="C3101" s="21" t="str">
        <f t="shared" si="394"/>
        <v>爱因斯坦</v>
      </c>
      <c r="D3101" s="21" t="str">
        <f>IFERROR(IF(I3101=1,INDEX( {"chinese","english","math","physics","chemistry","biology","politics","history","geography"},MATCH(C3101,{"语文","英语","数学","物理","化学","生物","政治","历史","地理"},0)),IF(I3101=2,INDEX(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3101,{"单项选择","阅读理解","信息匹配","完形填空","短文填空","单句填空","短文改错","单句改错","句型转换","翻译短语","翻译句子","词汇/短语及固搭","完成句子","听力"},0)),"")), "")</f>
        <v/>
      </c>
      <c r="E3101" s="21" t="str">
        <f t="shared" si="395"/>
        <v>知识点</v>
      </c>
      <c r="F3101" s="21" t="str">
        <f t="shared" si="396"/>
        <v>恰</v>
      </c>
      <c r="G3101" s="21" t="str">
        <f>INDEX( {"body","discipline","area","topic","point"},MATCH(E3101,{"知识体","知识域","知识区","知识主题","知识点"},0))</f>
        <v>point</v>
      </c>
      <c r="H3101" s="21" t="str">
        <f>INDEX( {"super","just","sub","infras"},MATCH(F3101,{"超","恰","亚","次"},0))</f>
        <v>just</v>
      </c>
      <c r="I3101" s="21">
        <f>MATCH(E3101,{"知识体","知识域","知识区","知识主题","知识点"},0)-1</f>
        <v>4</v>
      </c>
      <c r="J3101" s="21">
        <f>MATCH(F3101,{"超","恰","亚","次"},0)-1</f>
        <v>1</v>
      </c>
      <c r="K3101" s="21" t="str">
        <f t="shared" si="397"/>
        <v>历史</v>
      </c>
      <c r="L3101" s="26" t="s">
        <v>3775</v>
      </c>
      <c r="M3101" s="23"/>
      <c r="N3101" s="23"/>
      <c r="O3101" s="24" t="str">
        <f t="shared" si="391"/>
        <v xml:space="preserve">
  - 
    name:  爱因斯坦
    title:  爱因斯坦
    description: 
    koLyro: point
    koLyri:  just
    son: </v>
      </c>
      <c r="P3101" s="27" t="str">
        <f t="shared" si="398"/>
        <v xml:space="preserve">
            - 
              name:  爱因斯坦
              title:  爱因斯坦
              description: 
              koLyro: point
              koLyri:  just
              son: </v>
      </c>
    </row>
    <row r="3102" spans="1:16" ht="15" customHeight="1">
      <c r="A3102" s="20">
        <f t="shared" si="392"/>
        <v>3</v>
      </c>
      <c r="B3102" s="21" t="str">
        <f t="shared" si="393"/>
        <v>知识超主题</v>
      </c>
      <c r="C3102" s="21" t="str">
        <f t="shared" si="394"/>
        <v>综合检测</v>
      </c>
      <c r="D3102" s="21" t="str">
        <f>IFERROR(IF(I3102=1,INDEX( {"chinese","english","math","physics","chemistry","biology","politics","history","geography"},MATCH(C3102,{"语文","英语","数学","物理","化学","生物","政治","历史","地理"},0)),IF(I3102=2,INDEX(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3102,{"单项选择","阅读理解","信息匹配","完形填空","短文填空","单句填空","短文改错","单句改错","句型转换","翻译短语","翻译句子","词汇/短语及固搭","完成句子","听力"},0)),"")), "")</f>
        <v/>
      </c>
      <c r="E3102" s="21" t="str">
        <f t="shared" si="395"/>
        <v>知识主题</v>
      </c>
      <c r="F3102" s="21" t="str">
        <f t="shared" si="396"/>
        <v>超</v>
      </c>
      <c r="G3102" s="21" t="str">
        <f>INDEX( {"body","discipline","area","topic","point"},MATCH(E3102,{"知识体","知识域","知识区","知识主题","知识点"},0))</f>
        <v>topic</v>
      </c>
      <c r="H3102" s="21" t="str">
        <f>INDEX( {"super","just","sub","infras"},MATCH(F3102,{"超","恰","亚","次"},0))</f>
        <v>super</v>
      </c>
      <c r="I3102" s="21">
        <f>MATCH(E3102,{"知识体","知识域","知识区","知识主题","知识点"},0)-1</f>
        <v>3</v>
      </c>
      <c r="J3102" s="21">
        <f>MATCH(F3102,{"超","恰","亚","次"},0)-1</f>
        <v>0</v>
      </c>
      <c r="K3102" s="21" t="str">
        <f t="shared" si="397"/>
        <v>历史</v>
      </c>
      <c r="L3102" s="26" t="s">
        <v>5400</v>
      </c>
      <c r="M3102" s="23"/>
      <c r="N3102" s="23"/>
      <c r="O3102" s="24" t="str">
        <f t="shared" si="391"/>
        <v xml:space="preserve">
  - 
    name:  综合检测
    title:  综合检测
    description: 
    koLyro: topic
    koLyri:  super
    son: </v>
      </c>
      <c r="P3102" s="27" t="str">
        <f t="shared" si="398"/>
        <v xml:space="preserve">
        - 
          name:  综合检测
          title:  综合检测
          description: 
          koLyro: topic
          koLyri:  super
          son: </v>
      </c>
    </row>
    <row r="3103" spans="1:16" ht="15" customHeight="1">
      <c r="A3103" s="20">
        <f t="shared" si="392"/>
        <v>4</v>
      </c>
      <c r="B3103" s="21" t="str">
        <f t="shared" si="393"/>
        <v>知识主题</v>
      </c>
      <c r="C3103" s="21" t="str">
        <f t="shared" si="394"/>
        <v>综合能力提升</v>
      </c>
      <c r="D3103" s="21" t="str">
        <f>IFERROR(IF(I3103=1,INDEX( {"chinese","english","math","physics","chemistry","biology","politics","history","geography"},MATCH(C3103,{"语文","英语","数学","物理","化学","生物","政治","历史","地理"},0)),IF(I3103=2,INDEX(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3103,{"单项选择","阅读理解","信息匹配","完形填空","短文填空","单句填空","短文改错","单句改错","句型转换","翻译短语","翻译句子","词汇/短语及固搭","完成句子","听力"},0)),"")), "")</f>
        <v/>
      </c>
      <c r="E3103" s="21" t="str">
        <f t="shared" si="395"/>
        <v>知识主题</v>
      </c>
      <c r="F3103" s="21" t="str">
        <f t="shared" si="396"/>
        <v>恰</v>
      </c>
      <c r="G3103" s="21" t="str">
        <f>INDEX( {"body","discipline","area","topic","point"},MATCH(E3103,{"知识体","知识域","知识区","知识主题","知识点"},0))</f>
        <v>topic</v>
      </c>
      <c r="H3103" s="21" t="str">
        <f>INDEX( {"super","just","sub","infras"},MATCH(F3103,{"超","恰","亚","次"},0))</f>
        <v>just</v>
      </c>
      <c r="I3103" s="21">
        <f>MATCH(E3103,{"知识体","知识域","知识区","知识主题","知识点"},0)-1</f>
        <v>3</v>
      </c>
      <c r="J3103" s="21">
        <f>MATCH(F3103,{"超","恰","亚","次"},0)-1</f>
        <v>1</v>
      </c>
      <c r="K3103" s="21" t="str">
        <f t="shared" si="397"/>
        <v>历史</v>
      </c>
      <c r="L3103" s="26" t="s">
        <v>3583</v>
      </c>
      <c r="M3103" s="23"/>
      <c r="N3103" s="23"/>
      <c r="O3103" s="24" t="str">
        <f t="shared" si="391"/>
        <v xml:space="preserve">
  - 
    name:  综合能力提升
    title:  综合能力提升
    description: 
    koLyro: topic
    koLyri:  just
    son: </v>
      </c>
      <c r="P3103" s="27" t="str">
        <f t="shared" si="398"/>
        <v xml:space="preserve">
          - 
            name:  综合能力提升
            title:  综合能力提升
            description: 
            koLyro: topic
            koLyri:  just
            son: </v>
      </c>
    </row>
    <row r="3104" spans="1:16" ht="15" customHeight="1">
      <c r="A3104" s="20">
        <f t="shared" si="392"/>
        <v>5</v>
      </c>
      <c r="B3104" s="21" t="str">
        <f t="shared" si="393"/>
        <v>知识点</v>
      </c>
      <c r="C3104" s="21" t="str">
        <f t="shared" si="394"/>
        <v>中外历史人物评说</v>
      </c>
      <c r="D3104" s="21" t="str">
        <f>IFERROR(IF(I3104=1,INDEX( {"chinese","english","math","physics","chemistry","biology","politics","history","geography"},MATCH(C3104,{"语文","英语","数学","物理","化学","生物","政治","历史","地理"},0)),IF(I3104=2,INDEX(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3104,{"单项选择","阅读理解","信息匹配","完形填空","短文填空","单句填空","短文改错","单句改错","句型转换","翻译短语","翻译句子","词汇/短语及固搭","完成句子","听力"},0)),"")), "")</f>
        <v/>
      </c>
      <c r="E3104" s="21" t="str">
        <f t="shared" si="395"/>
        <v>知识点</v>
      </c>
      <c r="F3104" s="21" t="str">
        <f t="shared" si="396"/>
        <v>恰</v>
      </c>
      <c r="G3104" s="21" t="str">
        <f>INDEX( {"body","discipline","area","topic","point"},MATCH(E3104,{"知识体","知识域","知识区","知识主题","知识点"},0))</f>
        <v>point</v>
      </c>
      <c r="H3104" s="21" t="str">
        <f>INDEX( {"super","just","sub","infras"},MATCH(F3104,{"超","恰","亚","次"},0))</f>
        <v>just</v>
      </c>
      <c r="I3104" s="21">
        <f>MATCH(E3104,{"知识体","知识域","知识区","知识主题","知识点"},0)-1</f>
        <v>4</v>
      </c>
      <c r="J3104" s="21">
        <f>MATCH(F3104,{"超","恰","亚","次"},0)-1</f>
        <v>1</v>
      </c>
      <c r="K3104" s="21" t="str">
        <f t="shared" si="397"/>
        <v>历史</v>
      </c>
      <c r="L3104" s="26" t="s">
        <v>3776</v>
      </c>
      <c r="M3104" s="23"/>
      <c r="N3104" s="23"/>
      <c r="O3104" s="24" t="str">
        <f t="shared" ref="O3104:O3167" si="399">SUBSTITUTE(SUBSTITUTE(SUBSTITUTE(SUBSTITUTE($O$1,"NAME",IF(D3104="",C3104,D3104)),"TITLE",C3104),"KO_LYRO",G3104),"KO_LYRI",H3104)</f>
        <v xml:space="preserve">
  - 
    name:  中外历史人物评说
    title:  中外历史人物评说
    description: 
    koLyro: point
    koLyri:  just
    son: </v>
      </c>
      <c r="P3104" s="27" t="str">
        <f t="shared" si="398"/>
        <v xml:space="preserve">
            - 
              name:  中外历史人物评说
              title:  中外历史人物评说
              description: 
              koLyro: point
              koLyri:  just
              son: </v>
      </c>
    </row>
    <row r="3105" spans="1:41" ht="15" customHeight="1">
      <c r="A3105" s="20">
        <f t="shared" si="392"/>
        <v>2</v>
      </c>
      <c r="B3105" s="21" t="str">
        <f t="shared" si="393"/>
        <v>知识区</v>
      </c>
      <c r="C3105" s="21" t="str">
        <f t="shared" si="394"/>
        <v>历史学科素养和方法</v>
      </c>
      <c r="D3105" s="21" t="str">
        <f>IFERROR(IF(I3105=1,INDEX( {"chinese","english","math","physics","chemistry","biology","politics","history","geography"},MATCH(C3105,{"语文","英语","数学","物理","化学","生物","政治","历史","地理"},0)),IF(I3105=2,INDEX(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3105,{"单项选择","阅读理解","信息匹配","完形填空","短文填空","单句填空","短文改错","单句改错","句型转换","翻译短语","翻译句子","词汇/短语及固搭","完成句子","听力"},0)),"")), "")</f>
        <v/>
      </c>
      <c r="E3105" s="21" t="str">
        <f t="shared" si="395"/>
        <v>知识区</v>
      </c>
      <c r="F3105" s="21" t="str">
        <f t="shared" si="396"/>
        <v>恰</v>
      </c>
      <c r="G3105" s="21" t="str">
        <f>INDEX( {"body","discipline","area","topic","point"},MATCH(E3105,{"知识体","知识域","知识区","知识主题","知识点"},0))</f>
        <v>area</v>
      </c>
      <c r="H3105" s="21" t="str">
        <f>INDEX( {"super","just","sub","infras"},MATCH(F3105,{"超","恰","亚","次"},0))</f>
        <v>just</v>
      </c>
      <c r="I3105" s="21">
        <f>MATCH(E3105,{"知识体","知识域","知识区","知识主题","知识点"},0)-1</f>
        <v>2</v>
      </c>
      <c r="J3105" s="21">
        <f>MATCH(F3105,{"超","恰","亚","次"},0)-1</f>
        <v>1</v>
      </c>
      <c r="K3105" s="21" t="str">
        <f t="shared" si="397"/>
        <v>历史</v>
      </c>
      <c r="L3105" s="26" t="s">
        <v>3777</v>
      </c>
      <c r="M3105" s="23"/>
      <c r="N3105" s="23"/>
      <c r="O3105" s="24" t="str">
        <f t="shared" si="399"/>
        <v xml:space="preserve">
  - 
    name:  历史学科素养和方法
    title:  历史学科素养和方法
    description: 
    koLyro: area
    koLyri:  just
    son: </v>
      </c>
      <c r="P3105" s="27" t="str">
        <f t="shared" si="398"/>
        <v xml:space="preserve">
      - 
        name:  历史学科素养和方法
        title:  历史学科素养和方法
        description: 
        koLyro: area
        koLyri:  just
        son: </v>
      </c>
    </row>
    <row r="3106" spans="1:41" ht="15" customHeight="1">
      <c r="A3106" s="20">
        <f t="shared" si="392"/>
        <v>3</v>
      </c>
      <c r="B3106" s="21" t="str">
        <f t="shared" si="393"/>
        <v>知识超主题</v>
      </c>
      <c r="C3106" s="21" t="str">
        <f t="shared" si="394"/>
        <v>核心素养</v>
      </c>
      <c r="D3106" s="21" t="str">
        <f>IFERROR(IF(I3106=1,INDEX( {"chinese","english","math","physics","chemistry","biology","politics","history","geography"},MATCH(C3106,{"语文","英语","数学","物理","化学","生物","政治","历史","地理"},0)),IF(I3106=2,INDEX(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3106,{"单项选择","阅读理解","信息匹配","完形填空","短文填空","单句填空","短文改错","单句改错","句型转换","翻译短语","翻译句子","词汇/短语及固搭","完成句子","听力"},0)),"")), "")</f>
        <v/>
      </c>
      <c r="E3106" s="21" t="str">
        <f t="shared" si="395"/>
        <v>知识主题</v>
      </c>
      <c r="F3106" s="21" t="str">
        <f t="shared" si="396"/>
        <v>超</v>
      </c>
      <c r="G3106" s="21" t="str">
        <f>INDEX( {"body","discipline","area","topic","point"},MATCH(E3106,{"知识体","知识域","知识区","知识主题","知识点"},0))</f>
        <v>topic</v>
      </c>
      <c r="H3106" s="21" t="str">
        <f>INDEX( {"super","just","sub","infras"},MATCH(F3106,{"超","恰","亚","次"},0))</f>
        <v>super</v>
      </c>
      <c r="I3106" s="21">
        <f>MATCH(E3106,{"知识体","知识域","知识区","知识主题","知识点"},0)-1</f>
        <v>3</v>
      </c>
      <c r="J3106" s="21">
        <f>MATCH(F3106,{"超","恰","亚","次"},0)-1</f>
        <v>0</v>
      </c>
      <c r="K3106" s="21" t="str">
        <f t="shared" si="397"/>
        <v>历史</v>
      </c>
      <c r="L3106" s="22" t="s">
        <v>5428</v>
      </c>
      <c r="M3106" s="23"/>
      <c r="N3106" s="23"/>
      <c r="O3106" s="24" t="str">
        <f t="shared" si="399"/>
        <v xml:space="preserve">
  - 
    name:  核心素养
    title:  核心素养
    description: 
    koLyro: topic
    koLyri:  super
    son: </v>
      </c>
      <c r="P3106" s="27" t="str">
        <f t="shared" si="398"/>
        <v xml:space="preserve">
        - 
          name:  核心素养
          title:  核心素养
          description: 
          koLyro: topic
          koLyri:  super
          son: </v>
      </c>
    </row>
    <row r="3107" spans="1:41" ht="15" customHeight="1">
      <c r="A3107" s="20">
        <f t="shared" si="392"/>
        <v>4</v>
      </c>
      <c r="B3107" s="21" t="str">
        <f t="shared" si="393"/>
        <v>知识主题</v>
      </c>
      <c r="C3107" s="21" t="str">
        <f t="shared" si="394"/>
        <v>历史学科核心素养</v>
      </c>
      <c r="D3107" s="21" t="str">
        <f>IFERROR(IF(I3107=1,INDEX( {"chinese","english","math","physics","chemistry","biology","politics","history","geography"},MATCH(C3107,{"语文","英语","数学","物理","化学","生物","政治","历史","地理"},0)),IF(I3107=2,INDEX(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3107,{"单项选择","阅读理解","信息匹配","完形填空","短文填空","单句填空","短文改错","单句改错","句型转换","翻译短语","翻译句子","词汇/短语及固搭","完成句子","听力"},0)),"")), "")</f>
        <v/>
      </c>
      <c r="E3107" s="21" t="str">
        <f t="shared" si="395"/>
        <v>知识主题</v>
      </c>
      <c r="F3107" s="21" t="str">
        <f t="shared" si="396"/>
        <v>恰</v>
      </c>
      <c r="G3107" s="21" t="str">
        <f>INDEX( {"body","discipline","area","topic","point"},MATCH(E3107,{"知识体","知识域","知识区","知识主题","知识点"},0))</f>
        <v>topic</v>
      </c>
      <c r="H3107" s="21" t="str">
        <f>INDEX( {"super","just","sub","infras"},MATCH(F3107,{"超","恰","亚","次"},0))</f>
        <v>just</v>
      </c>
      <c r="I3107" s="21">
        <f>MATCH(E3107,{"知识体","知识域","知识区","知识主题","知识点"},0)-1</f>
        <v>3</v>
      </c>
      <c r="J3107" s="21">
        <f>MATCH(F3107,{"超","恰","亚","次"},0)-1</f>
        <v>1</v>
      </c>
      <c r="K3107" s="21" t="str">
        <f t="shared" si="397"/>
        <v>历史</v>
      </c>
      <c r="L3107" s="26" t="s">
        <v>5422</v>
      </c>
      <c r="M3107" s="23"/>
      <c r="N3107" s="23"/>
      <c r="O3107" s="24" t="str">
        <f t="shared" si="399"/>
        <v xml:space="preserve">
  - 
    name:  历史学科核心素养
    title:  历史学科核心素养
    description: 
    koLyro: topic
    koLyri:  just
    son: </v>
      </c>
      <c r="P3107" s="27" t="str">
        <f t="shared" si="398"/>
        <v xml:space="preserve">
          - 
            name:  历史学科核心素养
            title:  历史学科核心素养
            description: 
            koLyro: topic
            koLyri:  just
            son: </v>
      </c>
    </row>
    <row r="3108" spans="1:41" ht="15" customHeight="1">
      <c r="A3108" s="20">
        <f t="shared" si="392"/>
        <v>5</v>
      </c>
      <c r="B3108" s="21" t="str">
        <f t="shared" si="393"/>
        <v>知识点</v>
      </c>
      <c r="C3108" s="21" t="str">
        <f t="shared" si="394"/>
        <v>唯物史观</v>
      </c>
      <c r="D3108" s="21" t="str">
        <f>IFERROR(IF(I3108=1,INDEX( {"chinese","english","math","physics","chemistry","biology","politics","history","geography"},MATCH(C3108,{"语文","英语","数学","物理","化学","生物","政治","历史","地理"},0)),IF(I3108=2,INDEX(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3108,{"单项选择","阅读理解","信息匹配","完形填空","短文填空","单句填空","短文改错","单句改错","句型转换","翻译短语","翻译句子","词汇/短语及固搭","完成句子","听力"},0)),"")), "")</f>
        <v/>
      </c>
      <c r="E3108" s="21" t="str">
        <f t="shared" si="395"/>
        <v>知识点</v>
      </c>
      <c r="F3108" s="21" t="str">
        <f t="shared" si="396"/>
        <v>恰</v>
      </c>
      <c r="G3108" s="21" t="str">
        <f>INDEX( {"body","discipline","area","topic","point"},MATCH(E3108,{"知识体","知识域","知识区","知识主题","知识点"},0))</f>
        <v>point</v>
      </c>
      <c r="H3108" s="21" t="str">
        <f>INDEX( {"super","just","sub","infras"},MATCH(F3108,{"超","恰","亚","次"},0))</f>
        <v>just</v>
      </c>
      <c r="I3108" s="21">
        <f>MATCH(E3108,{"知识体","知识域","知识区","知识主题","知识点"},0)-1</f>
        <v>4</v>
      </c>
      <c r="J3108" s="21">
        <f>MATCH(F3108,{"超","恰","亚","次"},0)-1</f>
        <v>1</v>
      </c>
      <c r="K3108" s="21" t="str">
        <f t="shared" si="397"/>
        <v>历史</v>
      </c>
      <c r="L3108" s="26" t="s">
        <v>5423</v>
      </c>
      <c r="M3108" s="23"/>
      <c r="N3108" s="23"/>
      <c r="O3108" s="24" t="str">
        <f t="shared" si="399"/>
        <v xml:space="preserve">
  - 
    name:  唯物史观
    title:  唯物史观
    description: 
    koLyro: point
    koLyri:  just
    son: </v>
      </c>
      <c r="P3108" s="27" t="str">
        <f t="shared" si="398"/>
        <v xml:space="preserve">
            - 
              name:  唯物史观
              title:  唯物史观
              description: 
              koLyro: point
              koLyri:  just
              son: </v>
      </c>
    </row>
    <row r="3109" spans="1:41" ht="15" customHeight="1">
      <c r="A3109" s="20">
        <f t="shared" si="392"/>
        <v>5</v>
      </c>
      <c r="B3109" s="21" t="str">
        <f t="shared" si="393"/>
        <v>知识点</v>
      </c>
      <c r="C3109" s="21" t="str">
        <f t="shared" si="394"/>
        <v>时空概念</v>
      </c>
      <c r="D3109" s="21" t="str">
        <f>IFERROR(IF(I3109=1,INDEX( {"chinese","english","math","physics","chemistry","biology","politics","history","geography"},MATCH(C3109,{"语文","英语","数学","物理","化学","生物","政治","历史","地理"},0)),IF(I3109=2,INDEX(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3109,{"单项选择","阅读理解","信息匹配","完形填空","短文填空","单句填空","短文改错","单句改错","句型转换","翻译短语","翻译句子","词汇/短语及固搭","完成句子","听力"},0)),"")), "")</f>
        <v/>
      </c>
      <c r="E3109" s="21" t="str">
        <f t="shared" si="395"/>
        <v>知识点</v>
      </c>
      <c r="F3109" s="21" t="str">
        <f t="shared" si="396"/>
        <v>恰</v>
      </c>
      <c r="G3109" s="21" t="str">
        <f>INDEX( {"body","discipline","area","topic","point"},MATCH(E3109,{"知识体","知识域","知识区","知识主题","知识点"},0))</f>
        <v>point</v>
      </c>
      <c r="H3109" s="21" t="str">
        <f>INDEX( {"super","just","sub","infras"},MATCH(F3109,{"超","恰","亚","次"},0))</f>
        <v>just</v>
      </c>
      <c r="I3109" s="21">
        <f>MATCH(E3109,{"知识体","知识域","知识区","知识主题","知识点"},0)-1</f>
        <v>4</v>
      </c>
      <c r="J3109" s="21">
        <f>MATCH(F3109,{"超","恰","亚","次"},0)-1</f>
        <v>1</v>
      </c>
      <c r="K3109" s="21" t="str">
        <f t="shared" si="397"/>
        <v>历史</v>
      </c>
      <c r="L3109" s="26" t="s">
        <v>5424</v>
      </c>
      <c r="M3109" s="23"/>
      <c r="N3109" s="23"/>
      <c r="O3109" s="24" t="str">
        <f t="shared" si="399"/>
        <v xml:space="preserve">
  - 
    name:  时空概念
    title:  时空概念
    description: 
    koLyro: point
    koLyri:  just
    son: </v>
      </c>
      <c r="P3109" s="27" t="str">
        <f t="shared" si="398"/>
        <v xml:space="preserve">
            - 
              name:  时空概念
              title:  时空概念
              description: 
              koLyro: point
              koLyri:  just
              son: </v>
      </c>
    </row>
    <row r="3110" spans="1:41" ht="15" customHeight="1">
      <c r="A3110" s="20">
        <f t="shared" si="392"/>
        <v>5</v>
      </c>
      <c r="B3110" s="21" t="str">
        <f t="shared" si="393"/>
        <v>知识点</v>
      </c>
      <c r="C3110" s="21" t="str">
        <f t="shared" si="394"/>
        <v>史料实证</v>
      </c>
      <c r="D3110" s="21" t="str">
        <f>IFERROR(IF(I3110=1,INDEX( {"chinese","english","math","physics","chemistry","biology","politics","history","geography"},MATCH(C3110,{"语文","英语","数学","物理","化学","生物","政治","历史","地理"},0)),IF(I3110=2,INDEX(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3110,{"单项选择","阅读理解","信息匹配","完形填空","短文填空","单句填空","短文改错","单句改错","句型转换","翻译短语","翻译句子","词汇/短语及固搭","完成句子","听力"},0)),"")), "")</f>
        <v/>
      </c>
      <c r="E3110" s="21" t="str">
        <f t="shared" si="395"/>
        <v>知识点</v>
      </c>
      <c r="F3110" s="21" t="str">
        <f t="shared" si="396"/>
        <v>恰</v>
      </c>
      <c r="G3110" s="21" t="str">
        <f>INDEX( {"body","discipline","area","topic","point"},MATCH(E3110,{"知识体","知识域","知识区","知识主题","知识点"},0))</f>
        <v>point</v>
      </c>
      <c r="H3110" s="21" t="str">
        <f>INDEX( {"super","just","sub","infras"},MATCH(F3110,{"超","恰","亚","次"},0))</f>
        <v>just</v>
      </c>
      <c r="I3110" s="21">
        <f>MATCH(E3110,{"知识体","知识域","知识区","知识主题","知识点"},0)-1</f>
        <v>4</v>
      </c>
      <c r="J3110" s="21">
        <f>MATCH(F3110,{"超","恰","亚","次"},0)-1</f>
        <v>1</v>
      </c>
      <c r="K3110" s="21" t="str">
        <f t="shared" si="397"/>
        <v>历史</v>
      </c>
      <c r="L3110" s="26" t="s">
        <v>5425</v>
      </c>
      <c r="M3110" s="23"/>
      <c r="N3110" s="23"/>
      <c r="O3110" s="24" t="str">
        <f t="shared" si="399"/>
        <v xml:space="preserve">
  - 
    name:  史料实证
    title:  史料实证
    description: 
    koLyro: point
    koLyri:  just
    son: </v>
      </c>
      <c r="P3110" s="27" t="str">
        <f t="shared" si="398"/>
        <v xml:space="preserve">
            - 
              name:  史料实证
              title:  史料实证
              description: 
              koLyro: point
              koLyri:  just
              son: </v>
      </c>
    </row>
    <row r="3111" spans="1:41" ht="15" customHeight="1">
      <c r="A3111" s="20">
        <f t="shared" si="392"/>
        <v>5</v>
      </c>
      <c r="B3111" s="21" t="str">
        <f t="shared" si="393"/>
        <v>知识点</v>
      </c>
      <c r="C3111" s="21" t="str">
        <f t="shared" si="394"/>
        <v>历史解释</v>
      </c>
      <c r="D3111" s="21" t="str">
        <f>IFERROR(IF(I3111=1,INDEX( {"chinese","english","math","physics","chemistry","biology","politics","history","geography"},MATCH(C3111,{"语文","英语","数学","物理","化学","生物","政治","历史","地理"},0)),IF(I3111=2,INDEX(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3111,{"单项选择","阅读理解","信息匹配","完形填空","短文填空","单句填空","短文改错","单句改错","句型转换","翻译短语","翻译句子","词汇/短语及固搭","完成句子","听力"},0)),"")), "")</f>
        <v/>
      </c>
      <c r="E3111" s="21" t="str">
        <f t="shared" si="395"/>
        <v>知识点</v>
      </c>
      <c r="F3111" s="21" t="str">
        <f t="shared" si="396"/>
        <v>恰</v>
      </c>
      <c r="G3111" s="21" t="str">
        <f>INDEX( {"body","discipline","area","topic","point"},MATCH(E3111,{"知识体","知识域","知识区","知识主题","知识点"},0))</f>
        <v>point</v>
      </c>
      <c r="H3111" s="21" t="str">
        <f>INDEX( {"super","just","sub","infras"},MATCH(F3111,{"超","恰","亚","次"},0))</f>
        <v>just</v>
      </c>
      <c r="I3111" s="21">
        <f>MATCH(E3111,{"知识体","知识域","知识区","知识主题","知识点"},0)-1</f>
        <v>4</v>
      </c>
      <c r="J3111" s="21">
        <f>MATCH(F3111,{"超","恰","亚","次"},0)-1</f>
        <v>1</v>
      </c>
      <c r="K3111" s="21" t="str">
        <f t="shared" si="397"/>
        <v>历史</v>
      </c>
      <c r="L3111" s="26" t="s">
        <v>5426</v>
      </c>
      <c r="M3111" s="23"/>
      <c r="N3111" s="23"/>
      <c r="O3111" s="24" t="str">
        <f t="shared" si="399"/>
        <v xml:space="preserve">
  - 
    name:  历史解释
    title:  历史解释
    description: 
    koLyro: point
    koLyri:  just
    son: </v>
      </c>
      <c r="P3111" s="27" t="str">
        <f t="shared" si="398"/>
        <v xml:space="preserve">
            - 
              name:  历史解释
              title:  历史解释
              description: 
              koLyro: point
              koLyri:  just
              son: </v>
      </c>
    </row>
    <row r="3112" spans="1:41" ht="15" customHeight="1">
      <c r="A3112" s="20">
        <f t="shared" si="392"/>
        <v>5</v>
      </c>
      <c r="B3112" s="21" t="str">
        <f t="shared" si="393"/>
        <v>知识点</v>
      </c>
      <c r="C3112" s="21" t="str">
        <f t="shared" si="394"/>
        <v>家国情怀</v>
      </c>
      <c r="D3112" s="21" t="str">
        <f>IFERROR(IF(I3112=1,INDEX( {"chinese","english","math","physics","chemistry","biology","politics","history","geography"},MATCH(C3112,{"语文","英语","数学","物理","化学","生物","政治","历史","地理"},0)),IF(I3112=2,INDEX(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3112,{"单项选择","阅读理解","信息匹配","完形填空","短文填空","单句填空","短文改错","单句改错","句型转换","翻译短语","翻译句子","词汇/短语及固搭","完成句子","听力"},0)),"")), "")</f>
        <v/>
      </c>
      <c r="E3112" s="21" t="str">
        <f t="shared" si="395"/>
        <v>知识点</v>
      </c>
      <c r="F3112" s="21" t="str">
        <f t="shared" si="396"/>
        <v>恰</v>
      </c>
      <c r="G3112" s="21" t="str">
        <f>INDEX( {"body","discipline","area","topic","point"},MATCH(E3112,{"知识体","知识域","知识区","知识主题","知识点"},0))</f>
        <v>point</v>
      </c>
      <c r="H3112" s="21" t="str">
        <f>INDEX( {"super","just","sub","infras"},MATCH(F3112,{"超","恰","亚","次"},0))</f>
        <v>just</v>
      </c>
      <c r="I3112" s="21">
        <f>MATCH(E3112,{"知识体","知识域","知识区","知识主题","知识点"},0)-1</f>
        <v>4</v>
      </c>
      <c r="J3112" s="21">
        <f>MATCH(F3112,{"超","恰","亚","次"},0)-1</f>
        <v>1</v>
      </c>
      <c r="K3112" s="21" t="str">
        <f t="shared" si="397"/>
        <v>历史</v>
      </c>
      <c r="L3112" s="26" t="s">
        <v>5427</v>
      </c>
      <c r="M3112" s="23"/>
      <c r="N3112" s="23"/>
      <c r="O3112" s="24" t="str">
        <f t="shared" si="399"/>
        <v xml:space="preserve">
  - 
    name:  家国情怀
    title:  家国情怀
    description: 
    koLyro: point
    koLyri:  just
    son: </v>
      </c>
      <c r="P3112" s="27" t="str">
        <f t="shared" si="398"/>
        <v xml:space="preserve">
            - 
              name:  家国情怀
              title:  家国情怀
              description: 
              koLyro: point
              koLyri:  just
              son: </v>
      </c>
    </row>
    <row r="3113" spans="1:41" s="6" customFormat="1" ht="15" customHeight="1">
      <c r="A3113" s="20">
        <f t="shared" si="392"/>
        <v>1</v>
      </c>
      <c r="B3113" s="21" t="str">
        <f t="shared" si="393"/>
        <v>知识域</v>
      </c>
      <c r="C3113" s="21" t="str">
        <f t="shared" si="394"/>
        <v>物理</v>
      </c>
      <c r="D3113" s="21" t="str">
        <f>IFERROR(IF(I3113=1,INDEX( {"chinese","english","math","physics","chemistry","biology","politics","history","geography"},MATCH(C3113,{"语文","英语","数学","物理","化学","生物","政治","历史","地理"},0)),IF(I3113=2,INDEX(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3113,{"单项选择","阅读理解","信息匹配","完形填空","短文填空","单句填空","短文改错","单句改错","句型转换","翻译短语","翻译句子","词汇/短语及固搭","完成句子","听力"},0)),"")), "")</f>
        <v>physics</v>
      </c>
      <c r="E3113" s="21" t="str">
        <f t="shared" si="395"/>
        <v>知识域</v>
      </c>
      <c r="F3113" s="21" t="str">
        <f t="shared" si="396"/>
        <v>恰</v>
      </c>
      <c r="G3113" s="21" t="str">
        <f>INDEX( {"body","discipline","area","topic","point"},MATCH(E3113,{"知识体","知识域","知识区","知识主题","知识点"},0))</f>
        <v>discipline</v>
      </c>
      <c r="H3113" s="21" t="str">
        <f>INDEX( {"super","just","sub","infras"},MATCH(F3113,{"超","恰","亚","次"},0))</f>
        <v>just</v>
      </c>
      <c r="I3113" s="21">
        <f>MATCH(E3113,{"知识体","知识域","知识区","知识主题","知识点"},0)-1</f>
        <v>1</v>
      </c>
      <c r="J3113" s="21">
        <f>MATCH(F3113,{"超","恰","亚","次"},0)-1</f>
        <v>1</v>
      </c>
      <c r="K3113" s="21" t="str">
        <f t="shared" si="397"/>
        <v>物理</v>
      </c>
      <c r="L3113" s="26" t="s">
        <v>1134</v>
      </c>
      <c r="M3113" s="23"/>
      <c r="N3113" s="23"/>
      <c r="O3113" s="24" t="str">
        <f t="shared" si="399"/>
        <v xml:space="preserve">
  - 
    name:  physics
    title:  物理
    description: 
    koLyro: discipline
    koLyri:  just
    son: </v>
      </c>
      <c r="P3113" s="27" t="str">
        <f t="shared" si="398"/>
        <v xml:space="preserve">
    - 
      name:  physics
      title:  物理
      description: 
      koLyro: discipline
      koLyri:  just
      son: 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</row>
    <row r="3114" spans="1:41" ht="15" customHeight="1">
      <c r="A3114" s="20">
        <f t="shared" si="392"/>
        <v>2</v>
      </c>
      <c r="B3114" s="21" t="str">
        <f t="shared" si="393"/>
        <v>知识区</v>
      </c>
      <c r="C3114" s="21" t="str">
        <f t="shared" si="394"/>
        <v>1.直线运动</v>
      </c>
      <c r="D3114" s="21" t="str">
        <f>IFERROR(IF(I3114=1,INDEX( {"chinese","english","math","physics","chemistry","biology","politics","history","geography"},MATCH(C3114,{"语文","英语","数学","物理","化学","生物","政治","历史","地理"},0)),IF(I3114=2,INDEX(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3114,{"单项选择","阅读理解","信息匹配","完形填空","短文填空","单句填空","短文改错","单句改错","句型转换","翻译短语","翻译句子","词汇/短语及固搭","完成句子","听力"},0)),"")), "")</f>
        <v/>
      </c>
      <c r="E3114" s="21" t="str">
        <f t="shared" si="395"/>
        <v>知识区</v>
      </c>
      <c r="F3114" s="21" t="str">
        <f t="shared" si="396"/>
        <v>恰</v>
      </c>
      <c r="G3114" s="21" t="str">
        <f>INDEX( {"body","discipline","area","topic","point"},MATCH(E3114,{"知识体","知识域","知识区","知识主题","知识点"},0))</f>
        <v>area</v>
      </c>
      <c r="H3114" s="21" t="str">
        <f>INDEX( {"super","just","sub","infras"},MATCH(F3114,{"超","恰","亚","次"},0))</f>
        <v>just</v>
      </c>
      <c r="I3114" s="21">
        <f>MATCH(E3114,{"知识体","知识域","知识区","知识主题","知识点"},0)-1</f>
        <v>2</v>
      </c>
      <c r="J3114" s="21">
        <f>MATCH(F3114,{"超","恰","亚","次"},0)-1</f>
        <v>1</v>
      </c>
      <c r="K3114" s="21" t="str">
        <f t="shared" si="397"/>
        <v>物理</v>
      </c>
      <c r="L3114" s="26" t="s">
        <v>1135</v>
      </c>
      <c r="M3114" s="23"/>
      <c r="N3114" s="23"/>
      <c r="O3114" s="24" t="str">
        <f t="shared" si="399"/>
        <v xml:space="preserve">
  - 
    name:  1.直线运动
    title:  1.直线运动
    description: 
    koLyro: area
    koLyri:  just
    son: </v>
      </c>
      <c r="P3114" s="27" t="str">
        <f t="shared" si="398"/>
        <v xml:space="preserve">
      - 
        name:  1.直线运动
        title:  1.直线运动
        description: 
        koLyro: area
        koLyri:  just
        son: </v>
      </c>
    </row>
    <row r="3115" spans="1:41" ht="15" customHeight="1">
      <c r="A3115" s="20">
        <f t="shared" si="392"/>
        <v>3</v>
      </c>
      <c r="B3115" s="21" t="str">
        <f t="shared" si="393"/>
        <v>知识主题</v>
      </c>
      <c r="C3115" s="21" t="str">
        <f t="shared" si="394"/>
        <v>运动的描述</v>
      </c>
      <c r="D3115" s="21" t="str">
        <f>IFERROR(IF(I3115=1,INDEX( {"chinese","english","math","physics","chemistry","biology","politics","history","geography"},MATCH(C3115,{"语文","英语","数学","物理","化学","生物","政治","历史","地理"},0)),IF(I3115=2,INDEX(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3115,{"单项选择","阅读理解","信息匹配","完形填空","短文填空","单句填空","短文改错","单句改错","句型转换","翻译短语","翻译句子","词汇/短语及固搭","完成句子","听力"},0)),"")), "")</f>
        <v/>
      </c>
      <c r="E3115" s="21" t="str">
        <f t="shared" si="395"/>
        <v>知识主题</v>
      </c>
      <c r="F3115" s="21" t="str">
        <f t="shared" si="396"/>
        <v>恰</v>
      </c>
      <c r="G3115" s="21" t="str">
        <f>INDEX( {"body","discipline","area","topic","point"},MATCH(E3115,{"知识体","知识域","知识区","知识主题","知识点"},0))</f>
        <v>topic</v>
      </c>
      <c r="H3115" s="21" t="str">
        <f>INDEX( {"super","just","sub","infras"},MATCH(F3115,{"超","恰","亚","次"},0))</f>
        <v>just</v>
      </c>
      <c r="I3115" s="21">
        <f>MATCH(E3115,{"知识体","知识域","知识区","知识主题","知识点"},0)-1</f>
        <v>3</v>
      </c>
      <c r="J3115" s="21">
        <f>MATCH(F3115,{"超","恰","亚","次"},0)-1</f>
        <v>1</v>
      </c>
      <c r="K3115" s="21" t="str">
        <f t="shared" si="397"/>
        <v>物理</v>
      </c>
      <c r="L3115" s="26" t="s">
        <v>1136</v>
      </c>
      <c r="M3115" s="23"/>
      <c r="N3115" s="23"/>
      <c r="O3115" s="24" t="str">
        <f t="shared" si="399"/>
        <v xml:space="preserve">
  - 
    name:  运动的描述
    title:  运动的描述
    description: 
    koLyro: topic
    koLyri:  just
    son: </v>
      </c>
      <c r="P3115" s="27" t="str">
        <f t="shared" si="398"/>
        <v xml:space="preserve">
        - 
          name:  运动的描述
          title:  运动的描述
          description: 
          koLyro: topic
          koLyri:  just
          son: </v>
      </c>
    </row>
    <row r="3116" spans="1:41" ht="15" customHeight="1">
      <c r="A3116" s="20">
        <f t="shared" si="392"/>
        <v>4</v>
      </c>
      <c r="B3116" s="21" t="str">
        <f t="shared" si="393"/>
        <v>知识点</v>
      </c>
      <c r="C3116" s="21" t="str">
        <f t="shared" si="394"/>
        <v>质点</v>
      </c>
      <c r="D3116" s="21" t="str">
        <f>IFERROR(IF(I3116=1,INDEX( {"chinese","english","math","physics","chemistry","biology","politics","history","geography"},MATCH(C3116,{"语文","英语","数学","物理","化学","生物","政治","历史","地理"},0)),IF(I3116=2,INDEX(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3116,{"单项选择","阅读理解","信息匹配","完形填空","短文填空","单句填空","短文改错","单句改错","句型转换","翻译短语","翻译句子","词汇/短语及固搭","完成句子","听力"},0)),"")), "")</f>
        <v/>
      </c>
      <c r="E3116" s="21" t="str">
        <f t="shared" si="395"/>
        <v>知识点</v>
      </c>
      <c r="F3116" s="21" t="str">
        <f t="shared" si="396"/>
        <v>恰</v>
      </c>
      <c r="G3116" s="21" t="str">
        <f>INDEX( {"body","discipline","area","topic","point"},MATCH(E3116,{"知识体","知识域","知识区","知识主题","知识点"},0))</f>
        <v>point</v>
      </c>
      <c r="H3116" s="21" t="str">
        <f>INDEX( {"super","just","sub","infras"},MATCH(F3116,{"超","恰","亚","次"},0))</f>
        <v>just</v>
      </c>
      <c r="I3116" s="21">
        <f>MATCH(E3116,{"知识体","知识域","知识区","知识主题","知识点"},0)-1</f>
        <v>4</v>
      </c>
      <c r="J3116" s="21">
        <f>MATCH(F3116,{"超","恰","亚","次"},0)-1</f>
        <v>1</v>
      </c>
      <c r="K3116" s="21" t="str">
        <f t="shared" si="397"/>
        <v>物理</v>
      </c>
      <c r="L3116" s="26" t="s">
        <v>1137</v>
      </c>
      <c r="M3116" s="23"/>
      <c r="N3116" s="23"/>
      <c r="O3116" s="24" t="str">
        <f t="shared" si="399"/>
        <v xml:space="preserve">
  - 
    name:  质点
    title:  质点
    description: 
    koLyro: point
    koLyri:  just
    son: </v>
      </c>
      <c r="P3116" s="27" t="str">
        <f t="shared" si="398"/>
        <v xml:space="preserve">
          - 
            name:  质点
            title:  质点
            description: 
            koLyro: point
            koLyri:  just
            son: </v>
      </c>
    </row>
    <row r="3117" spans="1:41" ht="15" customHeight="1">
      <c r="A3117" s="20">
        <f t="shared" si="392"/>
        <v>4</v>
      </c>
      <c r="B3117" s="21" t="str">
        <f t="shared" si="393"/>
        <v>知识点</v>
      </c>
      <c r="C3117" s="21" t="str">
        <f t="shared" si="394"/>
        <v>参考系与坐标系</v>
      </c>
      <c r="D3117" s="21" t="str">
        <f>IFERROR(IF(I3117=1,INDEX( {"chinese","english","math","physics","chemistry","biology","politics","history","geography"},MATCH(C3117,{"语文","英语","数学","物理","化学","生物","政治","历史","地理"},0)),IF(I3117=2,INDEX(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3117,{"单项选择","阅读理解","信息匹配","完形填空","短文填空","单句填空","短文改错","单句改错","句型转换","翻译短语","翻译句子","词汇/短语及固搭","完成句子","听力"},0)),"")), "")</f>
        <v/>
      </c>
      <c r="E3117" s="21" t="str">
        <f t="shared" si="395"/>
        <v>知识点</v>
      </c>
      <c r="F3117" s="21" t="str">
        <f t="shared" si="396"/>
        <v>恰</v>
      </c>
      <c r="G3117" s="21" t="str">
        <f>INDEX( {"body","discipline","area","topic","point"},MATCH(E3117,{"知识体","知识域","知识区","知识主题","知识点"},0))</f>
        <v>point</v>
      </c>
      <c r="H3117" s="21" t="str">
        <f>INDEX( {"super","just","sub","infras"},MATCH(F3117,{"超","恰","亚","次"},0))</f>
        <v>just</v>
      </c>
      <c r="I3117" s="21">
        <f>MATCH(E3117,{"知识体","知识域","知识区","知识主题","知识点"},0)-1</f>
        <v>4</v>
      </c>
      <c r="J3117" s="21">
        <f>MATCH(F3117,{"超","恰","亚","次"},0)-1</f>
        <v>1</v>
      </c>
      <c r="K3117" s="21" t="str">
        <f t="shared" si="397"/>
        <v>物理</v>
      </c>
      <c r="L3117" s="26" t="s">
        <v>1138</v>
      </c>
      <c r="M3117" s="23"/>
      <c r="N3117" s="23"/>
      <c r="O3117" s="24" t="str">
        <f t="shared" si="399"/>
        <v xml:space="preserve">
  - 
    name:  参考系与坐标系
    title:  参考系与坐标系
    description: 
    koLyro: point
    koLyri:  just
    son: </v>
      </c>
      <c r="P3117" s="27" t="str">
        <f t="shared" si="398"/>
        <v xml:space="preserve">
          - 
            name:  参考系与坐标系
            title:  参考系与坐标系
            description: 
            koLyro: point
            koLyri:  just
            son: </v>
      </c>
    </row>
    <row r="3118" spans="1:41" ht="15" customHeight="1">
      <c r="A3118" s="20">
        <f t="shared" si="392"/>
        <v>4</v>
      </c>
      <c r="B3118" s="21" t="str">
        <f t="shared" si="393"/>
        <v>知识点</v>
      </c>
      <c r="C3118" s="21" t="str">
        <f t="shared" si="394"/>
        <v>时刻与时间</v>
      </c>
      <c r="D3118" s="21" t="str">
        <f>IFERROR(IF(I3118=1,INDEX( {"chinese","english","math","physics","chemistry","biology","politics","history","geography"},MATCH(C3118,{"语文","英语","数学","物理","化学","生物","政治","历史","地理"},0)),IF(I3118=2,INDEX(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3118,{"单项选择","阅读理解","信息匹配","完形填空","短文填空","单句填空","短文改错","单句改错","句型转换","翻译短语","翻译句子","词汇/短语及固搭","完成句子","听力"},0)),"")), "")</f>
        <v/>
      </c>
      <c r="E3118" s="21" t="str">
        <f t="shared" si="395"/>
        <v>知识点</v>
      </c>
      <c r="F3118" s="21" t="str">
        <f t="shared" si="396"/>
        <v>恰</v>
      </c>
      <c r="G3118" s="21" t="str">
        <f>INDEX( {"body","discipline","area","topic","point"},MATCH(E3118,{"知识体","知识域","知识区","知识主题","知识点"},0))</f>
        <v>point</v>
      </c>
      <c r="H3118" s="21" t="str">
        <f>INDEX( {"super","just","sub","infras"},MATCH(F3118,{"超","恰","亚","次"},0))</f>
        <v>just</v>
      </c>
      <c r="I3118" s="21">
        <f>MATCH(E3118,{"知识体","知识域","知识区","知识主题","知识点"},0)-1</f>
        <v>4</v>
      </c>
      <c r="J3118" s="21">
        <f>MATCH(F3118,{"超","恰","亚","次"},0)-1</f>
        <v>1</v>
      </c>
      <c r="K3118" s="21" t="str">
        <f t="shared" si="397"/>
        <v>物理</v>
      </c>
      <c r="L3118" s="26" t="s">
        <v>1203</v>
      </c>
      <c r="M3118" s="23"/>
      <c r="N3118" s="23"/>
      <c r="O3118" s="24" t="str">
        <f t="shared" si="399"/>
        <v xml:space="preserve">
  - 
    name:  时刻与时间
    title:  时刻与时间
    description: 
    koLyro: point
    koLyri:  just
    son: </v>
      </c>
      <c r="P3118" s="27" t="str">
        <f t="shared" si="398"/>
        <v xml:space="preserve">
          - 
            name:  时刻与时间
            title:  时刻与时间
            description: 
            koLyro: point
            koLyri:  just
            son: </v>
      </c>
    </row>
    <row r="3119" spans="1:41" ht="15" customHeight="1">
      <c r="A3119" s="20">
        <f t="shared" si="392"/>
        <v>4</v>
      </c>
      <c r="B3119" s="21" t="str">
        <f t="shared" si="393"/>
        <v>知识点</v>
      </c>
      <c r="C3119" s="21" t="str">
        <f t="shared" si="394"/>
        <v>位移与路程</v>
      </c>
      <c r="D3119" s="21" t="str">
        <f>IFERROR(IF(I3119=1,INDEX( {"chinese","english","math","physics","chemistry","biology","politics","history","geography"},MATCH(C3119,{"语文","英语","数学","物理","化学","生物","政治","历史","地理"},0)),IF(I3119=2,INDEX(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3119,{"单项选择","阅读理解","信息匹配","完形填空","短文填空","单句填空","短文改错","单句改错","句型转换","翻译短语","翻译句子","词汇/短语及固搭","完成句子","听力"},0)),"")), "")</f>
        <v/>
      </c>
      <c r="E3119" s="21" t="str">
        <f t="shared" si="395"/>
        <v>知识点</v>
      </c>
      <c r="F3119" s="21" t="str">
        <f t="shared" si="396"/>
        <v>恰</v>
      </c>
      <c r="G3119" s="21" t="str">
        <f>INDEX( {"body","discipline","area","topic","point"},MATCH(E3119,{"知识体","知识域","知识区","知识主题","知识点"},0))</f>
        <v>point</v>
      </c>
      <c r="H3119" s="21" t="str">
        <f>INDEX( {"super","just","sub","infras"},MATCH(F3119,{"超","恰","亚","次"},0))</f>
        <v>just</v>
      </c>
      <c r="I3119" s="21">
        <f>MATCH(E3119,{"知识体","知识域","知识区","知识主题","知识点"},0)-1</f>
        <v>4</v>
      </c>
      <c r="J3119" s="21">
        <f>MATCH(F3119,{"超","恰","亚","次"},0)-1</f>
        <v>1</v>
      </c>
      <c r="K3119" s="21" t="str">
        <f t="shared" si="397"/>
        <v>物理</v>
      </c>
      <c r="L3119" s="26" t="s">
        <v>1204</v>
      </c>
      <c r="M3119" s="23"/>
      <c r="N3119" s="23"/>
      <c r="O3119" s="24" t="str">
        <f t="shared" si="399"/>
        <v xml:space="preserve">
  - 
    name:  位移与路程
    title:  位移与路程
    description: 
    koLyro: point
    koLyri:  just
    son: </v>
      </c>
      <c r="P3119" s="27" t="str">
        <f t="shared" si="398"/>
        <v xml:space="preserve">
          - 
            name:  位移与路程
            title:  位移与路程
            description: 
            koLyro: point
            koLyri:  just
            son: </v>
      </c>
    </row>
    <row r="3120" spans="1:41" ht="15" customHeight="1">
      <c r="A3120" s="20">
        <f t="shared" si="392"/>
        <v>4</v>
      </c>
      <c r="B3120" s="21" t="str">
        <f t="shared" si="393"/>
        <v>知识点</v>
      </c>
      <c r="C3120" s="21" t="str">
        <f t="shared" si="394"/>
        <v>速度与速率</v>
      </c>
      <c r="D3120" s="21" t="str">
        <f>IFERROR(IF(I3120=1,INDEX( {"chinese","english","math","physics","chemistry","biology","politics","history","geography"},MATCH(C3120,{"语文","英语","数学","物理","化学","生物","政治","历史","地理"},0)),IF(I3120=2,INDEX(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3120,{"单项选择","阅读理解","信息匹配","完形填空","短文填空","单句填空","短文改错","单句改错","句型转换","翻译短语","翻译句子","词汇/短语及固搭","完成句子","听力"},0)),"")), "")</f>
        <v/>
      </c>
      <c r="E3120" s="21" t="str">
        <f t="shared" si="395"/>
        <v>知识点</v>
      </c>
      <c r="F3120" s="21" t="str">
        <f t="shared" si="396"/>
        <v>恰</v>
      </c>
      <c r="G3120" s="21" t="str">
        <f>INDEX( {"body","discipline","area","topic","point"},MATCH(E3120,{"知识体","知识域","知识区","知识主题","知识点"},0))</f>
        <v>point</v>
      </c>
      <c r="H3120" s="21" t="str">
        <f>INDEX( {"super","just","sub","infras"},MATCH(F3120,{"超","恰","亚","次"},0))</f>
        <v>just</v>
      </c>
      <c r="I3120" s="21">
        <f>MATCH(E3120,{"知识体","知识域","知识区","知识主题","知识点"},0)-1</f>
        <v>4</v>
      </c>
      <c r="J3120" s="21">
        <f>MATCH(F3120,{"超","恰","亚","次"},0)-1</f>
        <v>1</v>
      </c>
      <c r="K3120" s="21" t="str">
        <f t="shared" si="397"/>
        <v>物理</v>
      </c>
      <c r="L3120" s="26" t="s">
        <v>1205</v>
      </c>
      <c r="M3120" s="23"/>
      <c r="N3120" s="23"/>
      <c r="O3120" s="24" t="str">
        <f t="shared" si="399"/>
        <v xml:space="preserve">
  - 
    name:  速度与速率
    title:  速度与速率
    description: 
    koLyro: point
    koLyri:  just
    son: </v>
      </c>
      <c r="P3120" s="27" t="str">
        <f t="shared" si="398"/>
        <v xml:space="preserve">
          - 
            name:  速度与速率
            title:  速度与速率
            description: 
            koLyro: point
            koLyri:  just
            son: </v>
      </c>
    </row>
    <row r="3121" spans="1:16" ht="15" customHeight="1">
      <c r="A3121" s="20">
        <f t="shared" si="392"/>
        <v>4</v>
      </c>
      <c r="B3121" s="21" t="str">
        <f t="shared" si="393"/>
        <v>知识点</v>
      </c>
      <c r="C3121" s="21" t="str">
        <f t="shared" si="394"/>
        <v>加速度</v>
      </c>
      <c r="D3121" s="21" t="str">
        <f>IFERROR(IF(I3121=1,INDEX( {"chinese","english","math","physics","chemistry","biology","politics","history","geography"},MATCH(C3121,{"语文","英语","数学","物理","化学","生物","政治","历史","地理"},0)),IF(I3121=2,INDEX(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3121,{"单项选择","阅读理解","信息匹配","完形填空","短文填空","单句填空","短文改错","单句改错","句型转换","翻译短语","翻译句子","词汇/短语及固搭","完成句子","听力"},0)),"")), "")</f>
        <v/>
      </c>
      <c r="E3121" s="21" t="str">
        <f t="shared" si="395"/>
        <v>知识点</v>
      </c>
      <c r="F3121" s="21" t="str">
        <f t="shared" si="396"/>
        <v>恰</v>
      </c>
      <c r="G3121" s="21" t="str">
        <f>INDEX( {"body","discipline","area","topic","point"},MATCH(E3121,{"知识体","知识域","知识区","知识主题","知识点"},0))</f>
        <v>point</v>
      </c>
      <c r="H3121" s="21" t="str">
        <f>INDEX( {"super","just","sub","infras"},MATCH(F3121,{"超","恰","亚","次"},0))</f>
        <v>just</v>
      </c>
      <c r="I3121" s="21">
        <f>MATCH(E3121,{"知识体","知识域","知识区","知识主题","知识点"},0)-1</f>
        <v>4</v>
      </c>
      <c r="J3121" s="21">
        <f>MATCH(F3121,{"超","恰","亚","次"},0)-1</f>
        <v>1</v>
      </c>
      <c r="K3121" s="21" t="str">
        <f t="shared" si="397"/>
        <v>物理</v>
      </c>
      <c r="L3121" s="26" t="s">
        <v>1206</v>
      </c>
      <c r="M3121" s="23"/>
      <c r="N3121" s="23"/>
      <c r="O3121" s="24" t="str">
        <f t="shared" si="399"/>
        <v xml:space="preserve">
  - 
    name:  加速度
    title:  加速度
    description: 
    koLyro: point
    koLyri:  just
    son: </v>
      </c>
      <c r="P3121" s="27" t="str">
        <f t="shared" si="398"/>
        <v xml:space="preserve">
          - 
            name:  加速度
            title:  加速度
            description: 
            koLyro: point
            koLyri:  just
            son: </v>
      </c>
    </row>
    <row r="3122" spans="1:16" ht="15" customHeight="1">
      <c r="A3122" s="20">
        <f t="shared" si="392"/>
        <v>4</v>
      </c>
      <c r="B3122" s="21" t="str">
        <f t="shared" si="393"/>
        <v>知识点</v>
      </c>
      <c r="C3122" s="21" t="str">
        <f t="shared" si="394"/>
        <v>速度、速度变化量和加速度的关系</v>
      </c>
      <c r="D3122" s="21" t="str">
        <f>IFERROR(IF(I3122=1,INDEX( {"chinese","english","math","physics","chemistry","biology","politics","history","geography"},MATCH(C3122,{"语文","英语","数学","物理","化学","生物","政治","历史","地理"},0)),IF(I3122=2,INDEX(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3122,{"单项选择","阅读理解","信息匹配","完形填空","短文填空","单句填空","短文改错","单句改错","句型转换","翻译短语","翻译句子","词汇/短语及固搭","完成句子","听力"},0)),"")), "")</f>
        <v/>
      </c>
      <c r="E3122" s="21" t="str">
        <f t="shared" si="395"/>
        <v>知识点</v>
      </c>
      <c r="F3122" s="21" t="str">
        <f t="shared" si="396"/>
        <v>恰</v>
      </c>
      <c r="G3122" s="21" t="str">
        <f>INDEX( {"body","discipline","area","topic","point"},MATCH(E3122,{"知识体","知识域","知识区","知识主题","知识点"},0))</f>
        <v>point</v>
      </c>
      <c r="H3122" s="21" t="str">
        <f>INDEX( {"super","just","sub","infras"},MATCH(F3122,{"超","恰","亚","次"},0))</f>
        <v>just</v>
      </c>
      <c r="I3122" s="21">
        <f>MATCH(E3122,{"知识体","知识域","知识区","知识主题","知识点"},0)-1</f>
        <v>4</v>
      </c>
      <c r="J3122" s="21">
        <f>MATCH(F3122,{"超","恰","亚","次"},0)-1</f>
        <v>1</v>
      </c>
      <c r="K3122" s="21" t="str">
        <f t="shared" si="397"/>
        <v>物理</v>
      </c>
      <c r="L3122" s="26" t="s">
        <v>1139</v>
      </c>
      <c r="M3122" s="23"/>
      <c r="N3122" s="23"/>
      <c r="O3122" s="24" t="str">
        <f t="shared" si="399"/>
        <v xml:space="preserve">
  - 
    name:  速度、速度变化量和加速度的关系
    title:  速度、速度变化量和加速度的关系
    description: 
    koLyro: point
    koLyri:  just
    son: </v>
      </c>
      <c r="P3122" s="27" t="str">
        <f t="shared" si="398"/>
        <v xml:space="preserve">
          - 
            name:  速度、速度变化量和加速度的关系
            title:  速度、速度变化量和加速度的关系
            description: 
            koLyro: point
            koLyri:  just
            son: </v>
      </c>
    </row>
    <row r="3123" spans="1:16" ht="15" customHeight="1">
      <c r="A3123" s="20">
        <f t="shared" si="392"/>
        <v>4</v>
      </c>
      <c r="B3123" s="21" t="str">
        <f t="shared" si="393"/>
        <v>知识点</v>
      </c>
      <c r="C3123" s="21" t="str">
        <f t="shared" si="394"/>
        <v>运动的图像</v>
      </c>
      <c r="D3123" s="21" t="str">
        <f>IFERROR(IF(I3123=1,INDEX( {"chinese","english","math","physics","chemistry","biology","politics","history","geography"},MATCH(C3123,{"语文","英语","数学","物理","化学","生物","政治","历史","地理"},0)),IF(I3123=2,INDEX(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3123,{"单项选择","阅读理解","信息匹配","完形填空","短文填空","单句填空","短文改错","单句改错","句型转换","翻译短语","翻译句子","词汇/短语及固搭","完成句子","听力"},0)),"")), "")</f>
        <v/>
      </c>
      <c r="E3123" s="21" t="str">
        <f t="shared" si="395"/>
        <v>知识点</v>
      </c>
      <c r="F3123" s="21" t="str">
        <f t="shared" si="396"/>
        <v>恰</v>
      </c>
      <c r="G3123" s="21" t="str">
        <f>INDEX( {"body","discipline","area","topic","point"},MATCH(E3123,{"知识体","知识域","知识区","知识主题","知识点"},0))</f>
        <v>point</v>
      </c>
      <c r="H3123" s="21" t="str">
        <f>INDEX( {"super","just","sub","infras"},MATCH(F3123,{"超","恰","亚","次"},0))</f>
        <v>just</v>
      </c>
      <c r="I3123" s="21">
        <f>MATCH(E3123,{"知识体","知识域","知识区","知识主题","知识点"},0)-1</f>
        <v>4</v>
      </c>
      <c r="J3123" s="21">
        <f>MATCH(F3123,{"超","恰","亚","次"},0)-1</f>
        <v>1</v>
      </c>
      <c r="K3123" s="21" t="str">
        <f t="shared" si="397"/>
        <v>物理</v>
      </c>
      <c r="L3123" s="26" t="s">
        <v>1207</v>
      </c>
      <c r="M3123" s="23"/>
      <c r="N3123" s="23"/>
      <c r="O3123" s="24" t="str">
        <f t="shared" si="399"/>
        <v xml:space="preserve">
  - 
    name:  运动的图像
    title:  运动的图像
    description: 
    koLyro: point
    koLyri:  just
    son: </v>
      </c>
      <c r="P3123" s="27" t="str">
        <f t="shared" si="398"/>
        <v xml:space="preserve">
          - 
            name:  运动的图像
            title:  运动的图像
            description: 
            koLyro: point
            koLyri:  just
            son: </v>
      </c>
    </row>
    <row r="3124" spans="1:16" ht="15" customHeight="1">
      <c r="A3124" s="20">
        <f t="shared" si="392"/>
        <v>4</v>
      </c>
      <c r="B3124" s="21" t="str">
        <f t="shared" si="393"/>
        <v>知识点</v>
      </c>
      <c r="C3124" s="21" t="str">
        <f t="shared" si="394"/>
        <v>频闪照片</v>
      </c>
      <c r="D3124" s="21" t="str">
        <f>IFERROR(IF(I3124=1,INDEX( {"chinese","english","math","physics","chemistry","biology","politics","history","geography"},MATCH(C3124,{"语文","英语","数学","物理","化学","生物","政治","历史","地理"},0)),IF(I3124=2,INDEX(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3124,{"单项选择","阅读理解","信息匹配","完形填空","短文填空","单句填空","短文改错","单句改错","句型转换","翻译短语","翻译句子","词汇/短语及固搭","完成句子","听力"},0)),"")), "")</f>
        <v/>
      </c>
      <c r="E3124" s="21" t="str">
        <f t="shared" si="395"/>
        <v>知识点</v>
      </c>
      <c r="F3124" s="21" t="str">
        <f t="shared" si="396"/>
        <v>恰</v>
      </c>
      <c r="G3124" s="21" t="str">
        <f>INDEX( {"body","discipline","area","topic","point"},MATCH(E3124,{"知识体","知识域","知识区","知识主题","知识点"},0))</f>
        <v>point</v>
      </c>
      <c r="H3124" s="21" t="str">
        <f>INDEX( {"super","just","sub","infras"},MATCH(F3124,{"超","恰","亚","次"},0))</f>
        <v>just</v>
      </c>
      <c r="I3124" s="21">
        <f>MATCH(E3124,{"知识体","知识域","知识区","知识主题","知识点"},0)-1</f>
        <v>4</v>
      </c>
      <c r="J3124" s="21">
        <f>MATCH(F3124,{"超","恰","亚","次"},0)-1</f>
        <v>1</v>
      </c>
      <c r="K3124" s="21" t="str">
        <f t="shared" si="397"/>
        <v>物理</v>
      </c>
      <c r="L3124" s="26" t="s">
        <v>1208</v>
      </c>
      <c r="M3124" s="23"/>
      <c r="N3124" s="23"/>
      <c r="O3124" s="24" t="str">
        <f t="shared" si="399"/>
        <v xml:space="preserve">
  - 
    name:  频闪照片
    title:  频闪照片
    description: 
    koLyro: point
    koLyri:  just
    son: </v>
      </c>
      <c r="P3124" s="27" t="str">
        <f t="shared" si="398"/>
        <v xml:space="preserve">
          - 
            name:  频闪照片
            title:  频闪照片
            description: 
            koLyro: point
            koLyri:  just
            son: </v>
      </c>
    </row>
    <row r="3125" spans="1:16" ht="15" customHeight="1">
      <c r="A3125" s="20">
        <f t="shared" si="392"/>
        <v>3</v>
      </c>
      <c r="B3125" s="21" t="str">
        <f t="shared" si="393"/>
        <v>知识主题</v>
      </c>
      <c r="C3125" s="21" t="str">
        <f t="shared" si="394"/>
        <v>匀变速直线运动</v>
      </c>
      <c r="D3125" s="21" t="str">
        <f>IFERROR(IF(I3125=1,INDEX( {"chinese","english","math","physics","chemistry","biology","politics","history","geography"},MATCH(C3125,{"语文","英语","数学","物理","化学","生物","政治","历史","地理"},0)),IF(I3125=2,INDEX(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3125,{"单项选择","阅读理解","信息匹配","完形填空","短文填空","单句填空","短文改错","单句改错","句型转换","翻译短语","翻译句子","词汇/短语及固搭","完成句子","听力"},0)),"")), "")</f>
        <v/>
      </c>
      <c r="E3125" s="21" t="str">
        <f t="shared" si="395"/>
        <v>知识主题</v>
      </c>
      <c r="F3125" s="21" t="str">
        <f t="shared" si="396"/>
        <v>恰</v>
      </c>
      <c r="G3125" s="21" t="str">
        <f>INDEX( {"body","discipline","area","topic","point"},MATCH(E3125,{"知识体","知识域","知识区","知识主题","知识点"},0))</f>
        <v>topic</v>
      </c>
      <c r="H3125" s="21" t="str">
        <f>INDEX( {"super","just","sub","infras"},MATCH(F3125,{"超","恰","亚","次"},0))</f>
        <v>just</v>
      </c>
      <c r="I3125" s="21">
        <f>MATCH(E3125,{"知识体","知识域","知识区","知识主题","知识点"},0)-1</f>
        <v>3</v>
      </c>
      <c r="J3125" s="21">
        <f>MATCH(F3125,{"超","恰","亚","次"},0)-1</f>
        <v>1</v>
      </c>
      <c r="K3125" s="21" t="str">
        <f t="shared" si="397"/>
        <v>物理</v>
      </c>
      <c r="L3125" s="26" t="s">
        <v>1209</v>
      </c>
      <c r="M3125" s="23"/>
      <c r="N3125" s="23"/>
      <c r="O3125" s="24" t="str">
        <f t="shared" si="399"/>
        <v xml:space="preserve">
  - 
    name:  匀变速直线运动
    title:  匀变速直线运动
    description: 
    koLyro: topic
    koLyri:  just
    son: </v>
      </c>
      <c r="P3125" s="27" t="str">
        <f t="shared" si="398"/>
        <v xml:space="preserve">
        - 
          name:  匀变速直线运动
          title:  匀变速直线运动
          description: 
          koLyro: topic
          koLyri:  just
          son: </v>
      </c>
    </row>
    <row r="3126" spans="1:16" ht="15" customHeight="1">
      <c r="A3126" s="20">
        <f t="shared" si="392"/>
        <v>4</v>
      </c>
      <c r="B3126" s="21" t="str">
        <f t="shared" si="393"/>
        <v>知识点</v>
      </c>
      <c r="C3126" s="21" t="str">
        <f t="shared" si="394"/>
        <v>匀速直线运动</v>
      </c>
      <c r="D3126" s="21" t="str">
        <f>IFERROR(IF(I3126=1,INDEX( {"chinese","english","math","physics","chemistry","biology","politics","history","geography"},MATCH(C3126,{"语文","英语","数学","物理","化学","生物","政治","历史","地理"},0)),IF(I3126=2,INDEX(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3126,{"单项选择","阅读理解","信息匹配","完形填空","短文填空","单句填空","短文改错","单句改错","句型转换","翻译短语","翻译句子","词汇/短语及固搭","完成句子","听力"},0)),"")), "")</f>
        <v/>
      </c>
      <c r="E3126" s="21" t="str">
        <f t="shared" si="395"/>
        <v>知识点</v>
      </c>
      <c r="F3126" s="21" t="str">
        <f t="shared" si="396"/>
        <v>恰</v>
      </c>
      <c r="G3126" s="21" t="str">
        <f>INDEX( {"body","discipline","area","topic","point"},MATCH(E3126,{"知识体","知识域","知识区","知识主题","知识点"},0))</f>
        <v>point</v>
      </c>
      <c r="H3126" s="21" t="str">
        <f>INDEX( {"super","just","sub","infras"},MATCH(F3126,{"超","恰","亚","次"},0))</f>
        <v>just</v>
      </c>
      <c r="I3126" s="21">
        <f>MATCH(E3126,{"知识体","知识域","知识区","知识主题","知识点"},0)-1</f>
        <v>4</v>
      </c>
      <c r="J3126" s="21">
        <f>MATCH(F3126,{"超","恰","亚","次"},0)-1</f>
        <v>1</v>
      </c>
      <c r="K3126" s="21" t="str">
        <f t="shared" si="397"/>
        <v>物理</v>
      </c>
      <c r="L3126" s="26" t="s">
        <v>1140</v>
      </c>
      <c r="M3126" s="23"/>
      <c r="N3126" s="23"/>
      <c r="O3126" s="24" t="str">
        <f t="shared" si="399"/>
        <v xml:space="preserve">
  - 
    name:  匀速直线运动
    title:  匀速直线运动
    description: 
    koLyro: point
    koLyri:  just
    son: </v>
      </c>
      <c r="P3126" s="27" t="str">
        <f t="shared" si="398"/>
        <v xml:space="preserve">
          - 
            name:  匀速直线运动
            title:  匀速直线运动
            description: 
            koLyro: point
            koLyri:  just
            son: </v>
      </c>
    </row>
    <row r="3127" spans="1:16" ht="15" customHeight="1">
      <c r="A3127" s="20">
        <f t="shared" si="392"/>
        <v>4</v>
      </c>
      <c r="B3127" s="21" t="str">
        <f t="shared" si="393"/>
        <v>知识点</v>
      </c>
      <c r="C3127" s="21" t="str">
        <f t="shared" si="394"/>
        <v>匀变速直线运动</v>
      </c>
      <c r="D3127" s="21" t="str">
        <f>IFERROR(IF(I3127=1,INDEX( {"chinese","english","math","physics","chemistry","biology","politics","history","geography"},MATCH(C3127,{"语文","英语","数学","物理","化学","生物","政治","历史","地理"},0)),IF(I3127=2,INDEX(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3127,{"单项选择","阅读理解","信息匹配","完形填空","短文填空","单句填空","短文改错","单句改错","句型转换","翻译短语","翻译句子","词汇/短语及固搭","完成句子","听力"},0)),"")), "")</f>
        <v/>
      </c>
      <c r="E3127" s="21" t="str">
        <f t="shared" si="395"/>
        <v>知识点</v>
      </c>
      <c r="F3127" s="21" t="str">
        <f t="shared" si="396"/>
        <v>恰</v>
      </c>
      <c r="G3127" s="21" t="str">
        <f>INDEX( {"body","discipline","area","topic","point"},MATCH(E3127,{"知识体","知识域","知识区","知识主题","知识点"},0))</f>
        <v>point</v>
      </c>
      <c r="H3127" s="21" t="str">
        <f>INDEX( {"super","just","sub","infras"},MATCH(F3127,{"超","恰","亚","次"},0))</f>
        <v>just</v>
      </c>
      <c r="I3127" s="21">
        <f>MATCH(E3127,{"知识体","知识域","知识区","知识主题","知识点"},0)-1</f>
        <v>4</v>
      </c>
      <c r="J3127" s="21">
        <f>MATCH(F3127,{"超","恰","亚","次"},0)-1</f>
        <v>1</v>
      </c>
      <c r="K3127" s="21" t="str">
        <f t="shared" si="397"/>
        <v>物理</v>
      </c>
      <c r="L3127" s="26" t="s">
        <v>1210</v>
      </c>
      <c r="M3127" s="23"/>
      <c r="N3127" s="23"/>
      <c r="O3127" s="24" t="str">
        <f t="shared" si="399"/>
        <v xml:space="preserve">
  - 
    name:  匀变速直线运动
    title:  匀变速直线运动
    description: 
    koLyro: point
    koLyri:  just
    son: </v>
      </c>
      <c r="P3127" s="27" t="str">
        <f t="shared" si="398"/>
        <v xml:space="preserve">
          - 
            name:  匀变速直线运动
            title:  匀变速直线运动
            description: 
            koLyro: point
            koLyri:  just
            son: </v>
      </c>
    </row>
    <row r="3128" spans="1:16" ht="15" customHeight="1">
      <c r="A3128" s="20">
        <f t="shared" si="392"/>
        <v>5</v>
      </c>
      <c r="B3128" s="21" t="str">
        <f t="shared" si="393"/>
        <v>知识亚点</v>
      </c>
      <c r="C3128" s="21" t="str">
        <f t="shared" si="394"/>
        <v>匀变速直线运动基本公式</v>
      </c>
      <c r="D3128" s="21" t="str">
        <f>IFERROR(IF(I3128=1,INDEX( {"chinese","english","math","physics","chemistry","biology","politics","history","geography"},MATCH(C3128,{"语文","英语","数学","物理","化学","生物","政治","历史","地理"},0)),IF(I3128=2,INDEX(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3128,{"单项选择","阅读理解","信息匹配","完形填空","短文填空","单句填空","短文改错","单句改错","句型转换","翻译短语","翻译句子","词汇/短语及固搭","完成句子","听力"},0)),"")), "")</f>
        <v/>
      </c>
      <c r="E3128" s="21" t="str">
        <f t="shared" si="395"/>
        <v>知识点</v>
      </c>
      <c r="F3128" s="21" t="str">
        <f t="shared" si="396"/>
        <v>亚</v>
      </c>
      <c r="G3128" s="21" t="str">
        <f>INDEX( {"body","discipline","area","topic","point"},MATCH(E3128,{"知识体","知识域","知识区","知识主题","知识点"},0))</f>
        <v>point</v>
      </c>
      <c r="H3128" s="21" t="str">
        <f>INDEX( {"super","just","sub","infras"},MATCH(F3128,{"超","恰","亚","次"},0))</f>
        <v>sub</v>
      </c>
      <c r="I3128" s="21">
        <f>MATCH(E3128,{"知识体","知识域","知识区","知识主题","知识点"},0)-1</f>
        <v>4</v>
      </c>
      <c r="J3128" s="21">
        <f>MATCH(F3128,{"超","恰","亚","次"},0)-1</f>
        <v>2</v>
      </c>
      <c r="K3128" s="21" t="str">
        <f t="shared" si="397"/>
        <v>物理</v>
      </c>
      <c r="L3128" s="26" t="s">
        <v>1211</v>
      </c>
      <c r="M3128" s="23"/>
      <c r="N3128" s="23"/>
      <c r="O3128" s="24" t="str">
        <f t="shared" si="399"/>
        <v xml:space="preserve">
  - 
    name:  匀变速直线运动基本公式
    title:  匀变速直线运动基本公式
    description: 
    koLyro: point
    koLyri:  sub
    son: </v>
      </c>
      <c r="P3128" s="27" t="str">
        <f t="shared" si="398"/>
        <v xml:space="preserve">
            - 
              name:  匀变速直线运动基本公式
              title:  匀变速直线运动基本公式
              description: 
              koLyro: point
              koLyri:  sub
              son: </v>
      </c>
    </row>
    <row r="3129" spans="1:16" ht="15" customHeight="1">
      <c r="A3129" s="20">
        <f t="shared" si="392"/>
        <v>5</v>
      </c>
      <c r="B3129" s="21" t="str">
        <f t="shared" si="393"/>
        <v>知识亚点</v>
      </c>
      <c r="C3129" s="21" t="str">
        <f t="shared" si="394"/>
        <v>匀变速直线运动的推论</v>
      </c>
      <c r="D3129" s="21" t="str">
        <f>IFERROR(IF(I3129=1,INDEX( {"chinese","english","math","physics","chemistry","biology","politics","history","geography"},MATCH(C3129,{"语文","英语","数学","物理","化学","生物","政治","历史","地理"},0)),IF(I3129=2,INDEX(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3129,{"单项选择","阅读理解","信息匹配","完形填空","短文填空","单句填空","短文改错","单句改错","句型转换","翻译短语","翻译句子","词汇/短语及固搭","完成句子","听力"},0)),"")), "")</f>
        <v/>
      </c>
      <c r="E3129" s="21" t="str">
        <f t="shared" si="395"/>
        <v>知识点</v>
      </c>
      <c r="F3129" s="21" t="str">
        <f t="shared" si="396"/>
        <v>亚</v>
      </c>
      <c r="G3129" s="21" t="str">
        <f>INDEX( {"body","discipline","area","topic","point"},MATCH(E3129,{"知识体","知识域","知识区","知识主题","知识点"},0))</f>
        <v>point</v>
      </c>
      <c r="H3129" s="21" t="str">
        <f>INDEX( {"super","just","sub","infras"},MATCH(F3129,{"超","恰","亚","次"},0))</f>
        <v>sub</v>
      </c>
      <c r="I3129" s="21">
        <f>MATCH(E3129,{"知识体","知识域","知识区","知识主题","知识点"},0)-1</f>
        <v>4</v>
      </c>
      <c r="J3129" s="21">
        <f>MATCH(F3129,{"超","恰","亚","次"},0)-1</f>
        <v>2</v>
      </c>
      <c r="K3129" s="21" t="str">
        <f t="shared" si="397"/>
        <v>物理</v>
      </c>
      <c r="L3129" s="26" t="s">
        <v>1212</v>
      </c>
      <c r="M3129" s="23"/>
      <c r="N3129" s="23"/>
      <c r="O3129" s="24" t="str">
        <f t="shared" si="399"/>
        <v xml:space="preserve">
  - 
    name:  匀变速直线运动的推论
    title:  匀变速直线运动的推论
    description: 
    koLyro: point
    koLyri:  sub
    son: </v>
      </c>
      <c r="P3129" s="27" t="str">
        <f t="shared" si="398"/>
        <v xml:space="preserve">
            - 
              name:  匀变速直线运动的推论
              title:  匀变速直线运动的推论
              description: 
              koLyro: point
              koLyri:  sub
              son: </v>
      </c>
    </row>
    <row r="3130" spans="1:16" ht="15" customHeight="1">
      <c r="A3130" s="20">
        <f t="shared" si="392"/>
        <v>5</v>
      </c>
      <c r="B3130" s="21" t="str">
        <f t="shared" si="393"/>
        <v>知识亚点</v>
      </c>
      <c r="C3130" s="21" t="str">
        <f t="shared" si="394"/>
        <v>自由落体运动</v>
      </c>
      <c r="D3130" s="21" t="str">
        <f>IFERROR(IF(I3130=1,INDEX( {"chinese","english","math","physics","chemistry","biology","politics","history","geography"},MATCH(C3130,{"语文","英语","数学","物理","化学","生物","政治","历史","地理"},0)),IF(I3130=2,INDEX(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3130,{"单项选择","阅读理解","信息匹配","完形填空","短文填空","单句填空","短文改错","单句改错","句型转换","翻译短语","翻译句子","词汇/短语及固搭","完成句子","听力"},0)),"")), "")</f>
        <v/>
      </c>
      <c r="E3130" s="21" t="str">
        <f t="shared" si="395"/>
        <v>知识点</v>
      </c>
      <c r="F3130" s="21" t="str">
        <f t="shared" si="396"/>
        <v>亚</v>
      </c>
      <c r="G3130" s="21" t="str">
        <f>INDEX( {"body","discipline","area","topic","point"},MATCH(E3130,{"知识体","知识域","知识区","知识主题","知识点"},0))</f>
        <v>point</v>
      </c>
      <c r="H3130" s="21" t="str">
        <f>INDEX( {"super","just","sub","infras"},MATCH(F3130,{"超","恰","亚","次"},0))</f>
        <v>sub</v>
      </c>
      <c r="I3130" s="21">
        <f>MATCH(E3130,{"知识体","知识域","知识区","知识主题","知识点"},0)-1</f>
        <v>4</v>
      </c>
      <c r="J3130" s="21">
        <f>MATCH(F3130,{"超","恰","亚","次"},0)-1</f>
        <v>2</v>
      </c>
      <c r="K3130" s="21" t="str">
        <f t="shared" si="397"/>
        <v>物理</v>
      </c>
      <c r="L3130" s="26" t="s">
        <v>1213</v>
      </c>
      <c r="M3130" s="23"/>
      <c r="N3130" s="23"/>
      <c r="O3130" s="24" t="str">
        <f t="shared" si="399"/>
        <v xml:space="preserve">
  - 
    name:  自由落体运动
    title:  自由落体运动
    description: 
    koLyro: point
    koLyri:  sub
    son: </v>
      </c>
      <c r="P3130" s="27" t="str">
        <f t="shared" si="398"/>
        <v xml:space="preserve">
            - 
              name:  自由落体运动
              title:  自由落体运动
              description: 
              koLyro: point
              koLyri:  sub
              son: </v>
      </c>
    </row>
    <row r="3131" spans="1:16" ht="15" customHeight="1">
      <c r="A3131" s="20">
        <f t="shared" si="392"/>
        <v>5</v>
      </c>
      <c r="B3131" s="21" t="str">
        <f t="shared" si="393"/>
        <v>知识亚点</v>
      </c>
      <c r="C3131" s="21" t="str">
        <f t="shared" si="394"/>
        <v>重力加速度</v>
      </c>
      <c r="D3131" s="21" t="str">
        <f>IFERROR(IF(I3131=1,INDEX( {"chinese","english","math","physics","chemistry","biology","politics","history","geography"},MATCH(C3131,{"语文","英语","数学","物理","化学","生物","政治","历史","地理"},0)),IF(I3131=2,INDEX(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3131,{"单项选择","阅读理解","信息匹配","完形填空","短文填空","单句填空","短文改错","单句改错","句型转换","翻译短语","翻译句子","词汇/短语及固搭","完成句子","听力"},0)),"")), "")</f>
        <v/>
      </c>
      <c r="E3131" s="21" t="str">
        <f t="shared" si="395"/>
        <v>知识点</v>
      </c>
      <c r="F3131" s="21" t="str">
        <f t="shared" si="396"/>
        <v>亚</v>
      </c>
      <c r="G3131" s="21" t="str">
        <f>INDEX( {"body","discipline","area","topic","point"},MATCH(E3131,{"知识体","知识域","知识区","知识主题","知识点"},0))</f>
        <v>point</v>
      </c>
      <c r="H3131" s="21" t="str">
        <f>INDEX( {"super","just","sub","infras"},MATCH(F3131,{"超","恰","亚","次"},0))</f>
        <v>sub</v>
      </c>
      <c r="I3131" s="21">
        <f>MATCH(E3131,{"知识体","知识域","知识区","知识主题","知识点"},0)-1</f>
        <v>4</v>
      </c>
      <c r="J3131" s="21">
        <f>MATCH(F3131,{"超","恰","亚","次"},0)-1</f>
        <v>2</v>
      </c>
      <c r="K3131" s="21" t="str">
        <f t="shared" si="397"/>
        <v>物理</v>
      </c>
      <c r="L3131" s="26" t="s">
        <v>1214</v>
      </c>
      <c r="M3131" s="23"/>
      <c r="N3131" s="23"/>
      <c r="O3131" s="24" t="str">
        <f t="shared" si="399"/>
        <v xml:space="preserve">
  - 
    name:  重力加速度
    title:  重力加速度
    description: 
    koLyro: point
    koLyri:  sub
    son: </v>
      </c>
      <c r="P3131" s="27" t="str">
        <f t="shared" si="398"/>
        <v xml:space="preserve">
            - 
              name:  重力加速度
              title:  重力加速度
              description: 
              koLyro: point
              koLyri:  sub
              son: </v>
      </c>
    </row>
    <row r="3132" spans="1:16" ht="15" customHeight="1">
      <c r="A3132" s="20">
        <f t="shared" si="392"/>
        <v>5</v>
      </c>
      <c r="B3132" s="21" t="str">
        <f t="shared" si="393"/>
        <v>知识亚点</v>
      </c>
      <c r="C3132" s="21" t="str">
        <f t="shared" si="394"/>
        <v>竖直上抛运动</v>
      </c>
      <c r="D3132" s="21" t="str">
        <f>IFERROR(IF(I3132=1,INDEX( {"chinese","english","math","physics","chemistry","biology","politics","history","geography"},MATCH(C3132,{"语文","英语","数学","物理","化学","生物","政治","历史","地理"},0)),IF(I3132=2,INDEX(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3132,{"单项选择","阅读理解","信息匹配","完形填空","短文填空","单句填空","短文改错","单句改错","句型转换","翻译短语","翻译句子","词汇/短语及固搭","完成句子","听力"},0)),"")), "")</f>
        <v/>
      </c>
      <c r="E3132" s="21" t="str">
        <f t="shared" si="395"/>
        <v>知识点</v>
      </c>
      <c r="F3132" s="21" t="str">
        <f t="shared" si="396"/>
        <v>亚</v>
      </c>
      <c r="G3132" s="21" t="str">
        <f>INDEX( {"body","discipline","area","topic","point"},MATCH(E3132,{"知识体","知识域","知识区","知识主题","知识点"},0))</f>
        <v>point</v>
      </c>
      <c r="H3132" s="21" t="str">
        <f>INDEX( {"super","just","sub","infras"},MATCH(F3132,{"超","恰","亚","次"},0))</f>
        <v>sub</v>
      </c>
      <c r="I3132" s="21">
        <f>MATCH(E3132,{"知识体","知识域","知识区","知识主题","知识点"},0)-1</f>
        <v>4</v>
      </c>
      <c r="J3132" s="21">
        <f>MATCH(F3132,{"超","恰","亚","次"},0)-1</f>
        <v>2</v>
      </c>
      <c r="K3132" s="21" t="str">
        <f t="shared" si="397"/>
        <v>物理</v>
      </c>
      <c r="L3132" s="26" t="s">
        <v>1141</v>
      </c>
      <c r="M3132" s="23"/>
      <c r="N3132" s="23"/>
      <c r="O3132" s="24" t="str">
        <f t="shared" si="399"/>
        <v xml:space="preserve">
  - 
    name:  竖直上抛运动
    title:  竖直上抛运动
    description: 
    koLyro: point
    koLyri:  sub
    son: </v>
      </c>
      <c r="P3132" s="27" t="str">
        <f t="shared" si="398"/>
        <v xml:space="preserve">
            - 
              name:  竖直上抛运动
              title:  竖直上抛运动
              description: 
              koLyro: point
              koLyri:  sub
              son: </v>
      </c>
    </row>
    <row r="3133" spans="1:16" ht="15" customHeight="1">
      <c r="A3133" s="20">
        <f t="shared" si="392"/>
        <v>4</v>
      </c>
      <c r="B3133" s="21" t="str">
        <f t="shared" si="393"/>
        <v>知识点</v>
      </c>
      <c r="C3133" s="21" t="str">
        <f t="shared" si="394"/>
        <v>变速直线运动的多过程问题</v>
      </c>
      <c r="D3133" s="21" t="str">
        <f>IFERROR(IF(I3133=1,INDEX( {"chinese","english","math","physics","chemistry","biology","politics","history","geography"},MATCH(C3133,{"语文","英语","数学","物理","化学","生物","政治","历史","地理"},0)),IF(I3133=2,INDEX(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3133,{"单项选择","阅读理解","信息匹配","完形填空","短文填空","单句填空","短文改错","单句改错","句型转换","翻译短语","翻译句子","词汇/短语及固搭","完成句子","听力"},0)),"")), "")</f>
        <v/>
      </c>
      <c r="E3133" s="21" t="str">
        <f t="shared" si="395"/>
        <v>知识点</v>
      </c>
      <c r="F3133" s="21" t="str">
        <f t="shared" si="396"/>
        <v>恰</v>
      </c>
      <c r="G3133" s="21" t="str">
        <f>INDEX( {"body","discipline","area","topic","point"},MATCH(E3133,{"知识体","知识域","知识区","知识主题","知识点"},0))</f>
        <v>point</v>
      </c>
      <c r="H3133" s="21" t="str">
        <f>INDEX( {"super","just","sub","infras"},MATCH(F3133,{"超","恰","亚","次"},0))</f>
        <v>just</v>
      </c>
      <c r="I3133" s="21">
        <f>MATCH(E3133,{"知识体","知识域","知识区","知识主题","知识点"},0)-1</f>
        <v>4</v>
      </c>
      <c r="J3133" s="21">
        <f>MATCH(F3133,{"超","恰","亚","次"},0)-1</f>
        <v>1</v>
      </c>
      <c r="K3133" s="21" t="str">
        <f t="shared" si="397"/>
        <v>物理</v>
      </c>
      <c r="L3133" s="26" t="s">
        <v>1215</v>
      </c>
      <c r="M3133" s="23"/>
      <c r="N3133" s="23"/>
      <c r="O3133" s="24" t="str">
        <f t="shared" si="399"/>
        <v xml:space="preserve">
  - 
    name:  变速直线运动的多过程问题
    title:  变速直线运动的多过程问题
    description: 
    koLyro: point
    koLyri:  just
    son: </v>
      </c>
      <c r="P3133" s="27" t="str">
        <f t="shared" si="398"/>
        <v xml:space="preserve">
          - 
            name:  变速直线运动的多过程问题
            title:  变速直线运动的多过程问题
            description: 
            koLyro: point
            koLyri:  just
            son: </v>
      </c>
    </row>
    <row r="3134" spans="1:16" ht="15" customHeight="1">
      <c r="A3134" s="20">
        <f t="shared" si="392"/>
        <v>4</v>
      </c>
      <c r="B3134" s="21" t="str">
        <f t="shared" si="393"/>
        <v>知识点</v>
      </c>
      <c r="C3134" s="21" t="str">
        <f t="shared" si="394"/>
        <v>刹车类问题</v>
      </c>
      <c r="D3134" s="21" t="str">
        <f>IFERROR(IF(I3134=1,INDEX( {"chinese","english","math","physics","chemistry","biology","politics","history","geography"},MATCH(C3134,{"语文","英语","数学","物理","化学","生物","政治","历史","地理"},0)),IF(I3134=2,INDEX(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3134,{"单项选择","阅读理解","信息匹配","完形填空","短文填空","单句填空","短文改错","单句改错","句型转换","翻译短语","翻译句子","词汇/短语及固搭","完成句子","听力"},0)),"")), "")</f>
        <v/>
      </c>
      <c r="E3134" s="21" t="str">
        <f t="shared" si="395"/>
        <v>知识点</v>
      </c>
      <c r="F3134" s="21" t="str">
        <f t="shared" si="396"/>
        <v>恰</v>
      </c>
      <c r="G3134" s="21" t="str">
        <f>INDEX( {"body","discipline","area","topic","point"},MATCH(E3134,{"知识体","知识域","知识区","知识主题","知识点"},0))</f>
        <v>point</v>
      </c>
      <c r="H3134" s="21" t="str">
        <f>INDEX( {"super","just","sub","infras"},MATCH(F3134,{"超","恰","亚","次"},0))</f>
        <v>just</v>
      </c>
      <c r="I3134" s="21">
        <f>MATCH(E3134,{"知识体","知识域","知识区","知识主题","知识点"},0)-1</f>
        <v>4</v>
      </c>
      <c r="J3134" s="21">
        <f>MATCH(F3134,{"超","恰","亚","次"},0)-1</f>
        <v>1</v>
      </c>
      <c r="K3134" s="21" t="str">
        <f t="shared" si="397"/>
        <v>物理</v>
      </c>
      <c r="L3134" s="26" t="s">
        <v>1216</v>
      </c>
      <c r="M3134" s="23"/>
      <c r="N3134" s="23"/>
      <c r="O3134" s="24" t="str">
        <f t="shared" si="399"/>
        <v xml:space="preserve">
  - 
    name:  刹车类问题
    title:  刹车类问题
    description: 
    koLyro: point
    koLyri:  just
    son: </v>
      </c>
      <c r="P3134" s="27" t="str">
        <f t="shared" si="398"/>
        <v xml:space="preserve">
          - 
            name:  刹车类问题
            title:  刹车类问题
            description: 
            koLyro: point
            koLyri:  just
            son: </v>
      </c>
    </row>
    <row r="3135" spans="1:16" ht="15" customHeight="1">
      <c r="A3135" s="20">
        <f t="shared" si="392"/>
        <v>4</v>
      </c>
      <c r="B3135" s="21" t="str">
        <f t="shared" si="393"/>
        <v>知识点</v>
      </c>
      <c r="C3135" s="21" t="str">
        <f t="shared" si="394"/>
        <v>追及相遇问题</v>
      </c>
      <c r="D3135" s="21" t="str">
        <f>IFERROR(IF(I3135=1,INDEX( {"chinese","english","math","physics","chemistry","biology","politics","history","geography"},MATCH(C3135,{"语文","英语","数学","物理","化学","生物","政治","历史","地理"},0)),IF(I3135=2,INDEX(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3135,{"单项选择","阅读理解","信息匹配","完形填空","短文填空","单句填空","短文改错","单句改错","句型转换","翻译短语","翻译句子","词汇/短语及固搭","完成句子","听力"},0)),"")), "")</f>
        <v/>
      </c>
      <c r="E3135" s="21" t="str">
        <f t="shared" si="395"/>
        <v>知识点</v>
      </c>
      <c r="F3135" s="21" t="str">
        <f t="shared" si="396"/>
        <v>恰</v>
      </c>
      <c r="G3135" s="21" t="str">
        <f>INDEX( {"body","discipline","area","topic","point"},MATCH(E3135,{"知识体","知识域","知识区","知识主题","知识点"},0))</f>
        <v>point</v>
      </c>
      <c r="H3135" s="21" t="str">
        <f>INDEX( {"super","just","sub","infras"},MATCH(F3135,{"超","恰","亚","次"},0))</f>
        <v>just</v>
      </c>
      <c r="I3135" s="21">
        <f>MATCH(E3135,{"知识体","知识域","知识区","知识主题","知识点"},0)-1</f>
        <v>4</v>
      </c>
      <c r="J3135" s="21">
        <f>MATCH(F3135,{"超","恰","亚","次"},0)-1</f>
        <v>1</v>
      </c>
      <c r="K3135" s="21" t="str">
        <f t="shared" si="397"/>
        <v>物理</v>
      </c>
      <c r="L3135" s="26" t="s">
        <v>1217</v>
      </c>
      <c r="M3135" s="23"/>
      <c r="N3135" s="23"/>
      <c r="O3135" s="24" t="str">
        <f t="shared" si="399"/>
        <v xml:space="preserve">
  - 
    name:  追及相遇问题
    title:  追及相遇问题
    description: 
    koLyro: point
    koLyri:  just
    son: </v>
      </c>
      <c r="P3135" s="27" t="str">
        <f t="shared" si="398"/>
        <v xml:space="preserve">
          - 
            name:  追及相遇问题
            title:  追及相遇问题
            description: 
            koLyro: point
            koLyri:  just
            son: </v>
      </c>
    </row>
    <row r="3136" spans="1:16" ht="15" customHeight="1">
      <c r="A3136" s="20">
        <f t="shared" si="392"/>
        <v>2</v>
      </c>
      <c r="B3136" s="21" t="str">
        <f t="shared" si="393"/>
        <v>知识区</v>
      </c>
      <c r="C3136" s="21" t="str">
        <f t="shared" si="394"/>
        <v>2.相互作用</v>
      </c>
      <c r="D3136" s="21" t="str">
        <f>IFERROR(IF(I3136=1,INDEX( {"chinese","english","math","physics","chemistry","biology","politics","history","geography"},MATCH(C3136,{"语文","英语","数学","物理","化学","生物","政治","历史","地理"},0)),IF(I3136=2,INDEX(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3136,{"单项选择","阅读理解","信息匹配","完形填空","短文填空","单句填空","短文改错","单句改错","句型转换","翻译短语","翻译句子","词汇/短语及固搭","完成句子","听力"},0)),"")), "")</f>
        <v/>
      </c>
      <c r="E3136" s="21" t="str">
        <f t="shared" si="395"/>
        <v>知识区</v>
      </c>
      <c r="F3136" s="21" t="str">
        <f t="shared" si="396"/>
        <v>恰</v>
      </c>
      <c r="G3136" s="21" t="str">
        <f>INDEX( {"body","discipline","area","topic","point"},MATCH(E3136,{"知识体","知识域","知识区","知识主题","知识点"},0))</f>
        <v>area</v>
      </c>
      <c r="H3136" s="21" t="str">
        <f>INDEX( {"super","just","sub","infras"},MATCH(F3136,{"超","恰","亚","次"},0))</f>
        <v>just</v>
      </c>
      <c r="I3136" s="21">
        <f>MATCH(E3136,{"知识体","知识域","知识区","知识主题","知识点"},0)-1</f>
        <v>2</v>
      </c>
      <c r="J3136" s="21">
        <f>MATCH(F3136,{"超","恰","亚","次"},0)-1</f>
        <v>1</v>
      </c>
      <c r="K3136" s="21" t="str">
        <f t="shared" si="397"/>
        <v>物理</v>
      </c>
      <c r="L3136" s="26" t="s">
        <v>1218</v>
      </c>
      <c r="M3136" s="23"/>
      <c r="N3136" s="23"/>
      <c r="O3136" s="24" t="str">
        <f t="shared" si="399"/>
        <v xml:space="preserve">
  - 
    name:  2.相互作用
    title:  2.相互作用
    description: 
    koLyro: area
    koLyri:  just
    son: </v>
      </c>
      <c r="P3136" s="27" t="str">
        <f t="shared" si="398"/>
        <v xml:space="preserve">
      - 
        name:  2.相互作用
        title:  2.相互作用
        description: 
        koLyro: area
        koLyri:  just
        son: </v>
      </c>
    </row>
    <row r="3137" spans="1:16" ht="15" customHeight="1">
      <c r="A3137" s="20">
        <f t="shared" si="392"/>
        <v>3</v>
      </c>
      <c r="B3137" s="21" t="str">
        <f t="shared" si="393"/>
        <v>知识主题</v>
      </c>
      <c r="C3137" s="21" t="str">
        <f t="shared" si="394"/>
        <v>力和常见的三种力</v>
      </c>
      <c r="D3137" s="21" t="str">
        <f>IFERROR(IF(I3137=1,INDEX( {"chinese","english","math","physics","chemistry","biology","politics","history","geography"},MATCH(C3137,{"语文","英语","数学","物理","化学","生物","政治","历史","地理"},0)),IF(I3137=2,INDEX(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3137,{"单项选择","阅读理解","信息匹配","完形填空","短文填空","单句填空","短文改错","单句改错","句型转换","翻译短语","翻译句子","词汇/短语及固搭","完成句子","听力"},0)),"")), "")</f>
        <v/>
      </c>
      <c r="E3137" s="21" t="str">
        <f t="shared" si="395"/>
        <v>知识主题</v>
      </c>
      <c r="F3137" s="21" t="str">
        <f t="shared" si="396"/>
        <v>恰</v>
      </c>
      <c r="G3137" s="21" t="str">
        <f>INDEX( {"body","discipline","area","topic","point"},MATCH(E3137,{"知识体","知识域","知识区","知识主题","知识点"},0))</f>
        <v>topic</v>
      </c>
      <c r="H3137" s="21" t="str">
        <f>INDEX( {"super","just","sub","infras"},MATCH(F3137,{"超","恰","亚","次"},0))</f>
        <v>just</v>
      </c>
      <c r="I3137" s="21">
        <f>MATCH(E3137,{"知识体","知识域","知识区","知识主题","知识点"},0)-1</f>
        <v>3</v>
      </c>
      <c r="J3137" s="21">
        <f>MATCH(F3137,{"超","恰","亚","次"},0)-1</f>
        <v>1</v>
      </c>
      <c r="K3137" s="21" t="str">
        <f t="shared" si="397"/>
        <v>物理</v>
      </c>
      <c r="L3137" s="26" t="s">
        <v>1219</v>
      </c>
      <c r="M3137" s="23"/>
      <c r="N3137" s="23"/>
      <c r="O3137" s="24" t="str">
        <f t="shared" si="399"/>
        <v xml:space="preserve">
  - 
    name:  力和常见的三种力
    title:  力和常见的三种力
    description: 
    koLyro: topic
    koLyri:  just
    son: </v>
      </c>
      <c r="P3137" s="27" t="str">
        <f t="shared" si="398"/>
        <v xml:space="preserve">
        - 
          name:  力和常见的三种力
          title:  力和常见的三种力
          description: 
          koLyro: topic
          koLyri:  just
          son: </v>
      </c>
    </row>
    <row r="3138" spans="1:16" ht="15" customHeight="1">
      <c r="A3138" s="20">
        <f t="shared" si="392"/>
        <v>4</v>
      </c>
      <c r="B3138" s="21" t="str">
        <f t="shared" si="393"/>
        <v>知识点</v>
      </c>
      <c r="C3138" s="21" t="str">
        <f t="shared" si="394"/>
        <v>力的概念</v>
      </c>
      <c r="D3138" s="21" t="str">
        <f>IFERROR(IF(I3138=1,INDEX( {"chinese","english","math","physics","chemistry","biology","politics","history","geography"},MATCH(C3138,{"语文","英语","数学","物理","化学","生物","政治","历史","地理"},0)),IF(I3138=2,INDEX(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3138,{"单项选择","阅读理解","信息匹配","完形填空","短文填空","单句填空","短文改错","单句改错","句型转换","翻译短语","翻译句子","词汇/短语及固搭","完成句子","听力"},0)),"")), "")</f>
        <v/>
      </c>
      <c r="E3138" s="21" t="str">
        <f t="shared" si="395"/>
        <v>知识点</v>
      </c>
      <c r="F3138" s="21" t="str">
        <f t="shared" si="396"/>
        <v>恰</v>
      </c>
      <c r="G3138" s="21" t="str">
        <f>INDEX( {"body","discipline","area","topic","point"},MATCH(E3138,{"知识体","知识域","知识区","知识主题","知识点"},0))</f>
        <v>point</v>
      </c>
      <c r="H3138" s="21" t="str">
        <f>INDEX( {"super","just","sub","infras"},MATCH(F3138,{"超","恰","亚","次"},0))</f>
        <v>just</v>
      </c>
      <c r="I3138" s="21">
        <f>MATCH(E3138,{"知识体","知识域","知识区","知识主题","知识点"},0)-1</f>
        <v>4</v>
      </c>
      <c r="J3138" s="21">
        <f>MATCH(F3138,{"超","恰","亚","次"},0)-1</f>
        <v>1</v>
      </c>
      <c r="K3138" s="21" t="str">
        <f t="shared" si="397"/>
        <v>物理</v>
      </c>
      <c r="L3138" s="26" t="s">
        <v>1220</v>
      </c>
      <c r="M3138" s="23"/>
      <c r="N3138" s="23"/>
      <c r="O3138" s="24" t="str">
        <f t="shared" si="399"/>
        <v xml:space="preserve">
  - 
    name:  力的概念
    title:  力的概念
    description: 
    koLyro: point
    koLyri:  just
    son: </v>
      </c>
      <c r="P3138" s="27" t="str">
        <f t="shared" si="398"/>
        <v xml:space="preserve">
          - 
            name:  力的概念
            title:  力的概念
            description: 
            koLyro: point
            koLyri:  just
            son: </v>
      </c>
    </row>
    <row r="3139" spans="1:16" ht="15" customHeight="1">
      <c r="A3139" s="20">
        <f t="shared" si="392"/>
        <v>4</v>
      </c>
      <c r="B3139" s="21" t="str">
        <f t="shared" si="393"/>
        <v>知识点</v>
      </c>
      <c r="C3139" s="21" t="str">
        <f t="shared" si="394"/>
        <v>力的图示和示意图</v>
      </c>
      <c r="D3139" s="21" t="str">
        <f>IFERROR(IF(I3139=1,INDEX( {"chinese","english","math","physics","chemistry","biology","politics","history","geography"},MATCH(C3139,{"语文","英语","数学","物理","化学","生物","政治","历史","地理"},0)),IF(I3139=2,INDEX(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3139,{"单项选择","阅读理解","信息匹配","完形填空","短文填空","单句填空","短文改错","单句改错","句型转换","翻译短语","翻译句子","词汇/短语及固搭","完成句子","听力"},0)),"")), "")</f>
        <v/>
      </c>
      <c r="E3139" s="21" t="str">
        <f t="shared" si="395"/>
        <v>知识点</v>
      </c>
      <c r="F3139" s="21" t="str">
        <f t="shared" si="396"/>
        <v>恰</v>
      </c>
      <c r="G3139" s="21" t="str">
        <f>INDEX( {"body","discipline","area","topic","point"},MATCH(E3139,{"知识体","知识域","知识区","知识主题","知识点"},0))</f>
        <v>point</v>
      </c>
      <c r="H3139" s="21" t="str">
        <f>INDEX( {"super","just","sub","infras"},MATCH(F3139,{"超","恰","亚","次"},0))</f>
        <v>just</v>
      </c>
      <c r="I3139" s="21">
        <f>MATCH(E3139,{"知识体","知识域","知识区","知识主题","知识点"},0)-1</f>
        <v>4</v>
      </c>
      <c r="J3139" s="21">
        <f>MATCH(F3139,{"超","恰","亚","次"},0)-1</f>
        <v>1</v>
      </c>
      <c r="K3139" s="21" t="str">
        <f t="shared" si="397"/>
        <v>物理</v>
      </c>
      <c r="L3139" s="26" t="s">
        <v>1221</v>
      </c>
      <c r="M3139" s="23"/>
      <c r="N3139" s="23"/>
      <c r="O3139" s="24" t="str">
        <f t="shared" si="399"/>
        <v xml:space="preserve">
  - 
    name:  力的图示和示意图
    title:  力的图示和示意图
    description: 
    koLyro: point
    koLyri:  just
    son: </v>
      </c>
      <c r="P3139" s="27" t="str">
        <f t="shared" si="398"/>
        <v xml:space="preserve">
          - 
            name:  力的图示和示意图
            title:  力的图示和示意图
            description: 
            koLyro: point
            koLyri:  just
            son: </v>
      </c>
    </row>
    <row r="3140" spans="1:16" ht="15" customHeight="1">
      <c r="A3140" s="20">
        <f t="shared" si="392"/>
        <v>4</v>
      </c>
      <c r="B3140" s="21" t="str">
        <f t="shared" si="393"/>
        <v>知识点</v>
      </c>
      <c r="C3140" s="21" t="str">
        <f t="shared" si="394"/>
        <v>重力</v>
      </c>
      <c r="D3140" s="21" t="str">
        <f>IFERROR(IF(I3140=1,INDEX( {"chinese","english","math","physics","chemistry","biology","politics","history","geography"},MATCH(C3140,{"语文","英语","数学","物理","化学","生物","政治","历史","地理"},0)),IF(I3140=2,INDEX(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3140,{"单项选择","阅读理解","信息匹配","完形填空","短文填空","单句填空","短文改错","单句改错","句型转换","翻译短语","翻译句子","词汇/短语及固搭","完成句子","听力"},0)),"")), "")</f>
        <v/>
      </c>
      <c r="E3140" s="21" t="str">
        <f t="shared" si="395"/>
        <v>知识点</v>
      </c>
      <c r="F3140" s="21" t="str">
        <f t="shared" si="396"/>
        <v>恰</v>
      </c>
      <c r="G3140" s="21" t="str">
        <f>INDEX( {"body","discipline","area","topic","point"},MATCH(E3140,{"知识体","知识域","知识区","知识主题","知识点"},0))</f>
        <v>point</v>
      </c>
      <c r="H3140" s="21" t="str">
        <f>INDEX( {"super","just","sub","infras"},MATCH(F3140,{"超","恰","亚","次"},0))</f>
        <v>just</v>
      </c>
      <c r="I3140" s="21">
        <f>MATCH(E3140,{"知识体","知识域","知识区","知识主题","知识点"},0)-1</f>
        <v>4</v>
      </c>
      <c r="J3140" s="21">
        <f>MATCH(F3140,{"超","恰","亚","次"},0)-1</f>
        <v>1</v>
      </c>
      <c r="K3140" s="21" t="str">
        <f t="shared" si="397"/>
        <v>物理</v>
      </c>
      <c r="L3140" s="26" t="s">
        <v>1222</v>
      </c>
      <c r="M3140" s="23"/>
      <c r="N3140" s="23"/>
      <c r="O3140" s="24" t="str">
        <f t="shared" si="399"/>
        <v xml:space="preserve">
  - 
    name:  重力
    title:  重力
    description: 
    koLyro: point
    koLyri:  just
    son: </v>
      </c>
      <c r="P3140" s="27" t="str">
        <f t="shared" si="398"/>
        <v xml:space="preserve">
          - 
            name:  重力
            title:  重力
            description: 
            koLyro: point
            koLyri:  just
            son: </v>
      </c>
    </row>
    <row r="3141" spans="1:16" ht="15" customHeight="1">
      <c r="A3141" s="20">
        <f t="shared" ref="A3141:A3204" si="400">IFERROR(FIND("├",L3141),0)</f>
        <v>4</v>
      </c>
      <c r="B3141" s="21" t="str">
        <f t="shared" ref="B3141:B3204" si="401">MID(L3141,FIND("«",L3141)+1,FIND("»",L3141)-FIND("«",L3141)-1)</f>
        <v>知识点</v>
      </c>
      <c r="C3141" s="21" t="str">
        <f t="shared" ref="C3141:C3204" si="402">RIGHT(L3141,LEN(L3141)-FIND("»",L3141))</f>
        <v>弹力</v>
      </c>
      <c r="D3141" s="21" t="str">
        <f>IFERROR(IF(I3141=1,INDEX( {"chinese","english","math","physics","chemistry","biology","politics","history","geography"},MATCH(C3141,{"语文","英语","数学","物理","化学","生物","政治","历史","地理"},0)),IF(I3141=2,INDEX(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3141,{"单项选择","阅读理解","信息匹配","完形填空","短文填空","单句填空","短文改错","单句改错","句型转换","翻译短语","翻译句子","词汇/短语及固搭","完成句子","听力"},0)),"")), "")</f>
        <v/>
      </c>
      <c r="E3141" s="21" t="str">
        <f t="shared" ref="E3141:E3204" si="403">SUBSTITUTE(SUBSTITUTE(SUBSTITUTE(SUBSTITUTE(B3141,"超",""),"恰",""),"亚",""),"次","")</f>
        <v>知识点</v>
      </c>
      <c r="F3141" s="21" t="str">
        <f t="shared" ref="F3141:F3204" si="404">IF(IFERROR(FIND("超",B3141),-1)&gt;0,"超",  IF(IFERROR(FIND("亚",B3141),-1)&gt;0,"亚",   IF(IFERROR(FIND("次",B3141),-1)&gt;0,"次",    "恰"  )))</f>
        <v>恰</v>
      </c>
      <c r="G3141" s="21" t="str">
        <f>INDEX( {"body","discipline","area","topic","point"},MATCH(E3141,{"知识体","知识域","知识区","知识主题","知识点"},0))</f>
        <v>point</v>
      </c>
      <c r="H3141" s="21" t="str">
        <f>INDEX( {"super","just","sub","infras"},MATCH(F3141,{"超","恰","亚","次"},0))</f>
        <v>just</v>
      </c>
      <c r="I3141" s="21">
        <f>MATCH(E3141,{"知识体","知识域","知识区","知识主题","知识点"},0)-1</f>
        <v>4</v>
      </c>
      <c r="J3141" s="21">
        <f>MATCH(F3141,{"超","恰","亚","次"},0)-1</f>
        <v>1</v>
      </c>
      <c r="K3141" s="21" t="str">
        <f t="shared" ref="K3141:K3204" si="405">IF(I3141=0,"",IF(I3141=1,C3141,K3140))</f>
        <v>物理</v>
      </c>
      <c r="L3141" s="26" t="s">
        <v>1311</v>
      </c>
      <c r="M3141" s="23"/>
      <c r="N3141" s="23"/>
      <c r="O3141" s="24" t="str">
        <f t="shared" si="399"/>
        <v xml:space="preserve">
  - 
    name:  弹力
    title:  弹力
    description: 
    koLyro: point
    koLyri:  just
    son: </v>
      </c>
      <c r="P3141" s="27" t="str">
        <f t="shared" ref="P3141:P3204" si="406">SUBSTITUTE(O3141,CHAR(10),CHAR(10)&amp;REPT("  ",A3141))</f>
        <v xml:space="preserve">
          - 
            name:  弹力
            title:  弹力
            description: 
            koLyro: point
            koLyri:  just
            son: </v>
      </c>
    </row>
    <row r="3142" spans="1:16" ht="15" customHeight="1">
      <c r="A3142" s="20">
        <f t="shared" si="400"/>
        <v>5</v>
      </c>
      <c r="B3142" s="21" t="str">
        <f t="shared" si="401"/>
        <v>知识亚点</v>
      </c>
      <c r="C3142" s="21" t="str">
        <f t="shared" si="402"/>
        <v>弹力概念</v>
      </c>
      <c r="D3142" s="21" t="str">
        <f>IFERROR(IF(I3142=1,INDEX( {"chinese","english","math","physics","chemistry","biology","politics","history","geography"},MATCH(C3142,{"语文","英语","数学","物理","化学","生物","政治","历史","地理"},0)),IF(I3142=2,INDEX(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3142,{"单项选择","阅读理解","信息匹配","完形填空","短文填空","单句填空","短文改错","单句改错","句型转换","翻译短语","翻译句子","词汇/短语及固搭","完成句子","听力"},0)),"")), "")</f>
        <v/>
      </c>
      <c r="E3142" s="21" t="str">
        <f t="shared" si="403"/>
        <v>知识点</v>
      </c>
      <c r="F3142" s="21" t="str">
        <f t="shared" si="404"/>
        <v>亚</v>
      </c>
      <c r="G3142" s="21" t="str">
        <f>INDEX( {"body","discipline","area","topic","point"},MATCH(E3142,{"知识体","知识域","知识区","知识主题","知识点"},0))</f>
        <v>point</v>
      </c>
      <c r="H3142" s="21" t="str">
        <f>INDEX( {"super","just","sub","infras"},MATCH(F3142,{"超","恰","亚","次"},0))</f>
        <v>sub</v>
      </c>
      <c r="I3142" s="21">
        <f>MATCH(E3142,{"知识体","知识域","知识区","知识主题","知识点"},0)-1</f>
        <v>4</v>
      </c>
      <c r="J3142" s="21">
        <f>MATCH(F3142,{"超","恰","亚","次"},0)-1</f>
        <v>2</v>
      </c>
      <c r="K3142" s="21" t="str">
        <f t="shared" si="405"/>
        <v>物理</v>
      </c>
      <c r="L3142" s="26" t="s">
        <v>1312</v>
      </c>
      <c r="M3142" s="23"/>
      <c r="N3142" s="23"/>
      <c r="O3142" s="24" t="str">
        <f t="shared" si="399"/>
        <v xml:space="preserve">
  - 
    name:  弹力概念
    title:  弹力概念
    description: 
    koLyro: point
    koLyri:  sub
    son: </v>
      </c>
      <c r="P3142" s="27" t="str">
        <f t="shared" si="406"/>
        <v xml:space="preserve">
            - 
              name:  弹力概念
              title:  弹力概念
              description: 
              koLyro: point
              koLyri:  sub
              son: </v>
      </c>
    </row>
    <row r="3143" spans="1:16" ht="15" customHeight="1">
      <c r="A3143" s="20">
        <f t="shared" si="400"/>
        <v>5</v>
      </c>
      <c r="B3143" s="21" t="str">
        <f t="shared" si="401"/>
        <v>知识亚点</v>
      </c>
      <c r="C3143" s="21" t="str">
        <f t="shared" si="402"/>
        <v>胡克定律</v>
      </c>
      <c r="D3143" s="21" t="str">
        <f>IFERROR(IF(I3143=1,INDEX( {"chinese","english","math","physics","chemistry","biology","politics","history","geography"},MATCH(C3143,{"语文","英语","数学","物理","化学","生物","政治","历史","地理"},0)),IF(I3143=2,INDEX(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3143,{"单项选择","阅读理解","信息匹配","完形填空","短文填空","单句填空","短文改错","单句改错","句型转换","翻译短语","翻译句子","词汇/短语及固搭","完成句子","听力"},0)),"")), "")</f>
        <v/>
      </c>
      <c r="E3143" s="21" t="str">
        <f t="shared" si="403"/>
        <v>知识点</v>
      </c>
      <c r="F3143" s="21" t="str">
        <f t="shared" si="404"/>
        <v>亚</v>
      </c>
      <c r="G3143" s="21" t="str">
        <f>INDEX( {"body","discipline","area","topic","point"},MATCH(E3143,{"知识体","知识域","知识区","知识主题","知识点"},0))</f>
        <v>point</v>
      </c>
      <c r="H3143" s="21" t="str">
        <f>INDEX( {"super","just","sub","infras"},MATCH(F3143,{"超","恰","亚","次"},0))</f>
        <v>sub</v>
      </c>
      <c r="I3143" s="21">
        <f>MATCH(E3143,{"知识体","知识域","知识区","知识主题","知识点"},0)-1</f>
        <v>4</v>
      </c>
      <c r="J3143" s="21">
        <f>MATCH(F3143,{"超","恰","亚","次"},0)-1</f>
        <v>2</v>
      </c>
      <c r="K3143" s="21" t="str">
        <f t="shared" si="405"/>
        <v>物理</v>
      </c>
      <c r="L3143" s="26" t="s">
        <v>1313</v>
      </c>
      <c r="M3143" s="23"/>
      <c r="N3143" s="23"/>
      <c r="O3143" s="24" t="str">
        <f t="shared" si="399"/>
        <v xml:space="preserve">
  - 
    name:  胡克定律
    title:  胡克定律
    description: 
    koLyro: point
    koLyri:  sub
    son: </v>
      </c>
      <c r="P3143" s="27" t="str">
        <f t="shared" si="406"/>
        <v xml:space="preserve">
            - 
              name:  胡克定律
              title:  胡克定律
              description: 
              koLyro: point
              koLyri:  sub
              son: </v>
      </c>
    </row>
    <row r="3144" spans="1:16" ht="15" customHeight="1">
      <c r="A3144" s="20">
        <f t="shared" si="400"/>
        <v>5</v>
      </c>
      <c r="B3144" s="21" t="str">
        <f t="shared" si="401"/>
        <v>知识亚点</v>
      </c>
      <c r="C3144" s="21" t="str">
        <f t="shared" si="402"/>
        <v>弹力的分析和计算</v>
      </c>
      <c r="D3144" s="21" t="str">
        <f>IFERROR(IF(I3144=1,INDEX( {"chinese","english","math","physics","chemistry","biology","politics","history","geography"},MATCH(C3144,{"语文","英语","数学","物理","化学","生物","政治","历史","地理"},0)),IF(I3144=2,INDEX(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3144,{"单项选择","阅读理解","信息匹配","完形填空","短文填空","单句填空","短文改错","单句改错","句型转换","翻译短语","翻译句子","词汇/短语及固搭","完成句子","听力"},0)),"")), "")</f>
        <v/>
      </c>
      <c r="E3144" s="21" t="str">
        <f t="shared" si="403"/>
        <v>知识点</v>
      </c>
      <c r="F3144" s="21" t="str">
        <f t="shared" si="404"/>
        <v>亚</v>
      </c>
      <c r="G3144" s="21" t="str">
        <f>INDEX( {"body","discipline","area","topic","point"},MATCH(E3144,{"知识体","知识域","知识区","知识主题","知识点"},0))</f>
        <v>point</v>
      </c>
      <c r="H3144" s="21" t="str">
        <f>INDEX( {"super","just","sub","infras"},MATCH(F3144,{"超","恰","亚","次"},0))</f>
        <v>sub</v>
      </c>
      <c r="I3144" s="21">
        <f>MATCH(E3144,{"知识体","知识域","知识区","知识主题","知识点"},0)-1</f>
        <v>4</v>
      </c>
      <c r="J3144" s="21">
        <f>MATCH(F3144,{"超","恰","亚","次"},0)-1</f>
        <v>2</v>
      </c>
      <c r="K3144" s="21" t="str">
        <f t="shared" si="405"/>
        <v>物理</v>
      </c>
      <c r="L3144" s="26" t="s">
        <v>1142</v>
      </c>
      <c r="M3144" s="23"/>
      <c r="N3144" s="23"/>
      <c r="O3144" s="24" t="str">
        <f t="shared" si="399"/>
        <v xml:space="preserve">
  - 
    name:  弹力的分析和计算
    title:  弹力的分析和计算
    description: 
    koLyro: point
    koLyri:  sub
    son: </v>
      </c>
      <c r="P3144" s="27" t="str">
        <f t="shared" si="406"/>
        <v xml:space="preserve">
            - 
              name:  弹力的分析和计算
              title:  弹力的分析和计算
              description: 
              koLyro: point
              koLyri:  sub
              son: </v>
      </c>
    </row>
    <row r="3145" spans="1:16" ht="15" customHeight="1">
      <c r="A3145" s="20">
        <f t="shared" si="400"/>
        <v>4</v>
      </c>
      <c r="B3145" s="21" t="str">
        <f t="shared" si="401"/>
        <v>知识点</v>
      </c>
      <c r="C3145" s="21" t="str">
        <f t="shared" si="402"/>
        <v>摩擦力</v>
      </c>
      <c r="D3145" s="21" t="str">
        <f>IFERROR(IF(I3145=1,INDEX( {"chinese","english","math","physics","chemistry","biology","politics","history","geography"},MATCH(C3145,{"语文","英语","数学","物理","化学","生物","政治","历史","地理"},0)),IF(I3145=2,INDEX(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3145,{"单项选择","阅读理解","信息匹配","完形填空","短文填空","单句填空","短文改错","单句改错","句型转换","翻译短语","翻译句子","词汇/短语及固搭","完成句子","听力"},0)),"")), "")</f>
        <v/>
      </c>
      <c r="E3145" s="21" t="str">
        <f t="shared" si="403"/>
        <v>知识点</v>
      </c>
      <c r="F3145" s="21" t="str">
        <f t="shared" si="404"/>
        <v>恰</v>
      </c>
      <c r="G3145" s="21" t="str">
        <f>INDEX( {"body","discipline","area","topic","point"},MATCH(E3145,{"知识体","知识域","知识区","知识主题","知识点"},0))</f>
        <v>point</v>
      </c>
      <c r="H3145" s="21" t="str">
        <f>INDEX( {"super","just","sub","infras"},MATCH(F3145,{"超","恰","亚","次"},0))</f>
        <v>just</v>
      </c>
      <c r="I3145" s="21">
        <f>MATCH(E3145,{"知识体","知识域","知识区","知识主题","知识点"},0)-1</f>
        <v>4</v>
      </c>
      <c r="J3145" s="21">
        <f>MATCH(F3145,{"超","恰","亚","次"},0)-1</f>
        <v>1</v>
      </c>
      <c r="K3145" s="21" t="str">
        <f t="shared" si="405"/>
        <v>物理</v>
      </c>
      <c r="L3145" s="26" t="s">
        <v>1223</v>
      </c>
      <c r="M3145" s="23"/>
      <c r="N3145" s="23"/>
      <c r="O3145" s="24" t="str">
        <f t="shared" si="399"/>
        <v xml:space="preserve">
  - 
    name:  摩擦力
    title:  摩擦力
    description: 
    koLyro: point
    koLyri:  just
    son: </v>
      </c>
      <c r="P3145" s="27" t="str">
        <f t="shared" si="406"/>
        <v xml:space="preserve">
          - 
            name:  摩擦力
            title:  摩擦力
            description: 
            koLyro: point
            koLyri:  just
            son: </v>
      </c>
    </row>
    <row r="3146" spans="1:16" ht="15" customHeight="1">
      <c r="A3146" s="20">
        <f t="shared" si="400"/>
        <v>5</v>
      </c>
      <c r="B3146" s="21" t="str">
        <f t="shared" si="401"/>
        <v>知识亚点</v>
      </c>
      <c r="C3146" s="21" t="str">
        <f t="shared" si="402"/>
        <v>静摩擦力</v>
      </c>
      <c r="D3146" s="21" t="str">
        <f>IFERROR(IF(I3146=1,INDEX( {"chinese","english","math","physics","chemistry","biology","politics","history","geography"},MATCH(C3146,{"语文","英语","数学","物理","化学","生物","政治","历史","地理"},0)),IF(I3146=2,INDEX(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3146,{"单项选择","阅读理解","信息匹配","完形填空","短文填空","单句填空","短文改错","单句改错","句型转换","翻译短语","翻译句子","词汇/短语及固搭","完成句子","听力"},0)),"")), "")</f>
        <v/>
      </c>
      <c r="E3146" s="21" t="str">
        <f t="shared" si="403"/>
        <v>知识点</v>
      </c>
      <c r="F3146" s="21" t="str">
        <f t="shared" si="404"/>
        <v>亚</v>
      </c>
      <c r="G3146" s="21" t="str">
        <f>INDEX( {"body","discipline","area","topic","point"},MATCH(E3146,{"知识体","知识域","知识区","知识主题","知识点"},0))</f>
        <v>point</v>
      </c>
      <c r="H3146" s="21" t="str">
        <f>INDEX( {"super","just","sub","infras"},MATCH(F3146,{"超","恰","亚","次"},0))</f>
        <v>sub</v>
      </c>
      <c r="I3146" s="21">
        <f>MATCH(E3146,{"知识体","知识域","知识区","知识主题","知识点"},0)-1</f>
        <v>4</v>
      </c>
      <c r="J3146" s="21">
        <f>MATCH(F3146,{"超","恰","亚","次"},0)-1</f>
        <v>2</v>
      </c>
      <c r="K3146" s="21" t="str">
        <f t="shared" si="405"/>
        <v>物理</v>
      </c>
      <c r="L3146" s="26" t="s">
        <v>1224</v>
      </c>
      <c r="M3146" s="23"/>
      <c r="N3146" s="23"/>
      <c r="O3146" s="24" t="str">
        <f t="shared" si="399"/>
        <v xml:space="preserve">
  - 
    name:  静摩擦力
    title:  静摩擦力
    description: 
    koLyro: point
    koLyri:  sub
    son: </v>
      </c>
      <c r="P3146" s="27" t="str">
        <f t="shared" si="406"/>
        <v xml:space="preserve">
            - 
              name:  静摩擦力
              title:  静摩擦力
              description: 
              koLyro: point
              koLyri:  sub
              son: </v>
      </c>
    </row>
    <row r="3147" spans="1:16" ht="15" customHeight="1">
      <c r="A3147" s="20">
        <f t="shared" si="400"/>
        <v>5</v>
      </c>
      <c r="B3147" s="21" t="str">
        <f t="shared" si="401"/>
        <v>知识亚点</v>
      </c>
      <c r="C3147" s="21" t="str">
        <f t="shared" si="402"/>
        <v>滑动摩擦力</v>
      </c>
      <c r="D3147" s="21" t="str">
        <f>IFERROR(IF(I3147=1,INDEX( {"chinese","english","math","physics","chemistry","biology","politics","history","geography"},MATCH(C3147,{"语文","英语","数学","物理","化学","生物","政治","历史","地理"},0)),IF(I3147=2,INDEX(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3147,{"单项选择","阅读理解","信息匹配","完形填空","短文填空","单句填空","短文改错","单句改错","句型转换","翻译短语","翻译句子","词汇/短语及固搭","完成句子","听力"},0)),"")), "")</f>
        <v/>
      </c>
      <c r="E3147" s="21" t="str">
        <f t="shared" si="403"/>
        <v>知识点</v>
      </c>
      <c r="F3147" s="21" t="str">
        <f t="shared" si="404"/>
        <v>亚</v>
      </c>
      <c r="G3147" s="21" t="str">
        <f>INDEX( {"body","discipline","area","topic","point"},MATCH(E3147,{"知识体","知识域","知识区","知识主题","知识点"},0))</f>
        <v>point</v>
      </c>
      <c r="H3147" s="21" t="str">
        <f>INDEX( {"super","just","sub","infras"},MATCH(F3147,{"超","恰","亚","次"},0))</f>
        <v>sub</v>
      </c>
      <c r="I3147" s="21">
        <f>MATCH(E3147,{"知识体","知识域","知识区","知识主题","知识点"},0)-1</f>
        <v>4</v>
      </c>
      <c r="J3147" s="21">
        <f>MATCH(F3147,{"超","恰","亚","次"},0)-1</f>
        <v>2</v>
      </c>
      <c r="K3147" s="21" t="str">
        <f t="shared" si="405"/>
        <v>物理</v>
      </c>
      <c r="L3147" s="26" t="s">
        <v>1225</v>
      </c>
      <c r="M3147" s="23"/>
      <c r="N3147" s="23"/>
      <c r="O3147" s="24" t="str">
        <f t="shared" si="399"/>
        <v xml:space="preserve">
  - 
    name:  滑动摩擦力
    title:  滑动摩擦力
    description: 
    koLyro: point
    koLyri:  sub
    son: </v>
      </c>
      <c r="P3147" s="27" t="str">
        <f t="shared" si="406"/>
        <v xml:space="preserve">
            - 
              name:  滑动摩擦力
              title:  滑动摩擦力
              description: 
              koLyro: point
              koLyri:  sub
              son: </v>
      </c>
    </row>
    <row r="3148" spans="1:16" ht="15" customHeight="1">
      <c r="A3148" s="20">
        <f t="shared" si="400"/>
        <v>5</v>
      </c>
      <c r="B3148" s="21" t="str">
        <f t="shared" si="401"/>
        <v>知识亚点</v>
      </c>
      <c r="C3148" s="21" t="str">
        <f t="shared" si="402"/>
        <v>摩擦力的分析和计算</v>
      </c>
      <c r="D3148" s="21" t="str">
        <f>IFERROR(IF(I3148=1,INDEX( {"chinese","english","math","physics","chemistry","biology","politics","history","geography"},MATCH(C3148,{"语文","英语","数学","物理","化学","生物","政治","历史","地理"},0)),IF(I3148=2,INDEX(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3148,{"单项选择","阅读理解","信息匹配","完形填空","短文填空","单句填空","短文改错","单句改错","句型转换","翻译短语","翻译句子","词汇/短语及固搭","完成句子","听力"},0)),"")), "")</f>
        <v/>
      </c>
      <c r="E3148" s="21" t="str">
        <f t="shared" si="403"/>
        <v>知识点</v>
      </c>
      <c r="F3148" s="21" t="str">
        <f t="shared" si="404"/>
        <v>亚</v>
      </c>
      <c r="G3148" s="21" t="str">
        <f>INDEX( {"body","discipline","area","topic","point"},MATCH(E3148,{"知识体","知识域","知识区","知识主题","知识点"},0))</f>
        <v>point</v>
      </c>
      <c r="H3148" s="21" t="str">
        <f>INDEX( {"super","just","sub","infras"},MATCH(F3148,{"超","恰","亚","次"},0))</f>
        <v>sub</v>
      </c>
      <c r="I3148" s="21">
        <f>MATCH(E3148,{"知识体","知识域","知识区","知识主题","知识点"},0)-1</f>
        <v>4</v>
      </c>
      <c r="J3148" s="21">
        <f>MATCH(F3148,{"超","恰","亚","次"},0)-1</f>
        <v>2</v>
      </c>
      <c r="K3148" s="21" t="str">
        <f t="shared" si="405"/>
        <v>物理</v>
      </c>
      <c r="L3148" s="26" t="s">
        <v>1143</v>
      </c>
      <c r="M3148" s="23"/>
      <c r="N3148" s="23"/>
      <c r="O3148" s="24" t="str">
        <f t="shared" si="399"/>
        <v xml:space="preserve">
  - 
    name:  摩擦力的分析和计算
    title:  摩擦力的分析和计算
    description: 
    koLyro: point
    koLyri:  sub
    son: </v>
      </c>
      <c r="P3148" s="27" t="str">
        <f t="shared" si="406"/>
        <v xml:space="preserve">
            - 
              name:  摩擦力的分析和计算
              title:  摩擦力的分析和计算
              description: 
              koLyro: point
              koLyri:  sub
              son: </v>
      </c>
    </row>
    <row r="3149" spans="1:16" ht="15" customHeight="1">
      <c r="A3149" s="20">
        <f t="shared" si="400"/>
        <v>4</v>
      </c>
      <c r="B3149" s="21" t="str">
        <f t="shared" si="401"/>
        <v>知识点</v>
      </c>
      <c r="C3149" s="21" t="str">
        <f t="shared" si="402"/>
        <v>受力分析</v>
      </c>
      <c r="D3149" s="21" t="str">
        <f>IFERROR(IF(I3149=1,INDEX( {"chinese","english","math","physics","chemistry","biology","politics","history","geography"},MATCH(C3149,{"语文","英语","数学","物理","化学","生物","政治","历史","地理"},0)),IF(I3149=2,INDEX(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3149,{"单项选择","阅读理解","信息匹配","完形填空","短文填空","单句填空","短文改错","单句改错","句型转换","翻译短语","翻译句子","词汇/短语及固搭","完成句子","听力"},0)),"")), "")</f>
        <v/>
      </c>
      <c r="E3149" s="21" t="str">
        <f t="shared" si="403"/>
        <v>知识点</v>
      </c>
      <c r="F3149" s="21" t="str">
        <f t="shared" si="404"/>
        <v>恰</v>
      </c>
      <c r="G3149" s="21" t="str">
        <f>INDEX( {"body","discipline","area","topic","point"},MATCH(E3149,{"知识体","知识域","知识区","知识主题","知识点"},0))</f>
        <v>point</v>
      </c>
      <c r="H3149" s="21" t="str">
        <f>INDEX( {"super","just","sub","infras"},MATCH(F3149,{"超","恰","亚","次"},0))</f>
        <v>just</v>
      </c>
      <c r="I3149" s="21">
        <f>MATCH(E3149,{"知识体","知识域","知识区","知识主题","知识点"},0)-1</f>
        <v>4</v>
      </c>
      <c r="J3149" s="21">
        <f>MATCH(F3149,{"超","恰","亚","次"},0)-1</f>
        <v>1</v>
      </c>
      <c r="K3149" s="21" t="str">
        <f t="shared" si="405"/>
        <v>物理</v>
      </c>
      <c r="L3149" s="26" t="s">
        <v>1226</v>
      </c>
      <c r="M3149" s="23"/>
      <c r="N3149" s="23"/>
      <c r="O3149" s="24" t="str">
        <f t="shared" si="399"/>
        <v xml:space="preserve">
  - 
    name:  受力分析
    title:  受力分析
    description: 
    koLyro: point
    koLyri:  just
    son: </v>
      </c>
      <c r="P3149" s="27" t="str">
        <f t="shared" si="406"/>
        <v xml:space="preserve">
          - 
            name:  受力分析
            title:  受力分析
            description: 
            koLyro: point
            koLyri:  just
            son: </v>
      </c>
    </row>
    <row r="3150" spans="1:16" ht="15" customHeight="1">
      <c r="A3150" s="20">
        <f t="shared" si="400"/>
        <v>3</v>
      </c>
      <c r="B3150" s="21" t="str">
        <f t="shared" si="401"/>
        <v>知识主题</v>
      </c>
      <c r="C3150" s="21" t="str">
        <f t="shared" si="402"/>
        <v>力的合成与分解</v>
      </c>
      <c r="D3150" s="21" t="str">
        <f>IFERROR(IF(I3150=1,INDEX( {"chinese","english","math","physics","chemistry","biology","politics","history","geography"},MATCH(C3150,{"语文","英语","数学","物理","化学","生物","政治","历史","地理"},0)),IF(I3150=2,INDEX(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3150,{"单项选择","阅读理解","信息匹配","完形填空","短文填空","单句填空","短文改错","单句改错","句型转换","翻译短语","翻译句子","词汇/短语及固搭","完成句子","听力"},0)),"")), "")</f>
        <v/>
      </c>
      <c r="E3150" s="21" t="str">
        <f t="shared" si="403"/>
        <v>知识主题</v>
      </c>
      <c r="F3150" s="21" t="str">
        <f t="shared" si="404"/>
        <v>恰</v>
      </c>
      <c r="G3150" s="21" t="str">
        <f>INDEX( {"body","discipline","area","topic","point"},MATCH(E3150,{"知识体","知识域","知识区","知识主题","知识点"},0))</f>
        <v>topic</v>
      </c>
      <c r="H3150" s="21" t="str">
        <f>INDEX( {"super","just","sub","infras"},MATCH(F3150,{"超","恰","亚","次"},0))</f>
        <v>just</v>
      </c>
      <c r="I3150" s="21">
        <f>MATCH(E3150,{"知识体","知识域","知识区","知识主题","知识点"},0)-1</f>
        <v>3</v>
      </c>
      <c r="J3150" s="21">
        <f>MATCH(F3150,{"超","恰","亚","次"},0)-1</f>
        <v>1</v>
      </c>
      <c r="K3150" s="21" t="str">
        <f t="shared" si="405"/>
        <v>物理</v>
      </c>
      <c r="L3150" s="26" t="s">
        <v>1314</v>
      </c>
      <c r="M3150" s="23"/>
      <c r="N3150" s="23"/>
      <c r="O3150" s="24" t="str">
        <f t="shared" si="399"/>
        <v xml:space="preserve">
  - 
    name:  力的合成与分解
    title:  力的合成与分解
    description: 
    koLyro: topic
    koLyri:  just
    son: </v>
      </c>
      <c r="P3150" s="27" t="str">
        <f t="shared" si="406"/>
        <v xml:space="preserve">
        - 
          name:  力的合成与分解
          title:  力的合成与分解
          description: 
          koLyro: topic
          koLyri:  just
          son: </v>
      </c>
    </row>
    <row r="3151" spans="1:16" ht="15" customHeight="1">
      <c r="A3151" s="20">
        <f t="shared" si="400"/>
        <v>4</v>
      </c>
      <c r="B3151" s="21" t="str">
        <f t="shared" si="401"/>
        <v>知识点</v>
      </c>
      <c r="C3151" s="21" t="str">
        <f t="shared" si="402"/>
        <v>力的合成与分解</v>
      </c>
      <c r="D3151" s="21" t="str">
        <f>IFERROR(IF(I3151=1,INDEX( {"chinese","english","math","physics","chemistry","biology","politics","history","geography"},MATCH(C3151,{"语文","英语","数学","物理","化学","生物","政治","历史","地理"},0)),IF(I3151=2,INDEX(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3151,{"单项选择","阅读理解","信息匹配","完形填空","短文填空","单句填空","短文改错","单句改错","句型转换","翻译短语","翻译句子","词汇/短语及固搭","完成句子","听力"},0)),"")), "")</f>
        <v/>
      </c>
      <c r="E3151" s="21" t="str">
        <f t="shared" si="403"/>
        <v>知识点</v>
      </c>
      <c r="F3151" s="21" t="str">
        <f t="shared" si="404"/>
        <v>恰</v>
      </c>
      <c r="G3151" s="21" t="str">
        <f>INDEX( {"body","discipline","area","topic","point"},MATCH(E3151,{"知识体","知识域","知识区","知识主题","知识点"},0))</f>
        <v>point</v>
      </c>
      <c r="H3151" s="21" t="str">
        <f>INDEX( {"super","just","sub","infras"},MATCH(F3151,{"超","恰","亚","次"},0))</f>
        <v>just</v>
      </c>
      <c r="I3151" s="21">
        <f>MATCH(E3151,{"知识体","知识域","知识区","知识主题","知识点"},0)-1</f>
        <v>4</v>
      </c>
      <c r="J3151" s="21">
        <f>MATCH(F3151,{"超","恰","亚","次"},0)-1</f>
        <v>1</v>
      </c>
      <c r="K3151" s="21" t="str">
        <f t="shared" si="405"/>
        <v>物理</v>
      </c>
      <c r="L3151" s="26" t="s">
        <v>1315</v>
      </c>
      <c r="M3151" s="23"/>
      <c r="N3151" s="23"/>
      <c r="O3151" s="24" t="str">
        <f t="shared" si="399"/>
        <v xml:space="preserve">
  - 
    name:  力的合成与分解
    title:  力的合成与分解
    description: 
    koLyro: point
    koLyri:  just
    son: </v>
      </c>
      <c r="P3151" s="27" t="str">
        <f t="shared" si="406"/>
        <v xml:space="preserve">
          - 
            name:  力的合成与分解
            title:  力的合成与分解
            description: 
            koLyro: point
            koLyri:  just
            son: </v>
      </c>
    </row>
    <row r="3152" spans="1:16" ht="15" customHeight="1">
      <c r="A3152" s="20">
        <f t="shared" si="400"/>
        <v>4</v>
      </c>
      <c r="B3152" s="21" t="str">
        <f t="shared" si="401"/>
        <v>知识点</v>
      </c>
      <c r="C3152" s="21" t="str">
        <f t="shared" si="402"/>
        <v>合力与分力的关系</v>
      </c>
      <c r="D3152" s="21" t="str">
        <f>IFERROR(IF(I3152=1,INDEX( {"chinese","english","math","physics","chemistry","biology","politics","history","geography"},MATCH(C3152,{"语文","英语","数学","物理","化学","生物","政治","历史","地理"},0)),IF(I3152=2,INDEX(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3152,{"单项选择","阅读理解","信息匹配","完形填空","短文填空","单句填空","短文改错","单句改错","句型转换","翻译短语","翻译句子","词汇/短语及固搭","完成句子","听力"},0)),"")), "")</f>
        <v/>
      </c>
      <c r="E3152" s="21" t="str">
        <f t="shared" si="403"/>
        <v>知识点</v>
      </c>
      <c r="F3152" s="21" t="str">
        <f t="shared" si="404"/>
        <v>恰</v>
      </c>
      <c r="G3152" s="21" t="str">
        <f>INDEX( {"body","discipline","area","topic","point"},MATCH(E3152,{"知识体","知识域","知识区","知识主题","知识点"},0))</f>
        <v>point</v>
      </c>
      <c r="H3152" s="21" t="str">
        <f>INDEX( {"super","just","sub","infras"},MATCH(F3152,{"超","恰","亚","次"},0))</f>
        <v>just</v>
      </c>
      <c r="I3152" s="21">
        <f>MATCH(E3152,{"知识体","知识域","知识区","知识主题","知识点"},0)-1</f>
        <v>4</v>
      </c>
      <c r="J3152" s="21">
        <f>MATCH(F3152,{"超","恰","亚","次"},0)-1</f>
        <v>1</v>
      </c>
      <c r="K3152" s="21" t="str">
        <f t="shared" si="405"/>
        <v>物理</v>
      </c>
      <c r="L3152" s="26" t="s">
        <v>1316</v>
      </c>
      <c r="M3152" s="23"/>
      <c r="N3152" s="23"/>
      <c r="O3152" s="24" t="str">
        <f t="shared" si="399"/>
        <v xml:space="preserve">
  - 
    name:  合力与分力的关系
    title:  合力与分力的关系
    description: 
    koLyro: point
    koLyri:  just
    son: </v>
      </c>
      <c r="P3152" s="27" t="str">
        <f t="shared" si="406"/>
        <v xml:space="preserve">
          - 
            name:  合力与分力的关系
            title:  合力与分力的关系
            description: 
            koLyro: point
            koLyri:  just
            son: </v>
      </c>
    </row>
    <row r="3153" spans="1:16" ht="15" customHeight="1">
      <c r="A3153" s="20">
        <f t="shared" si="400"/>
        <v>4</v>
      </c>
      <c r="B3153" s="21" t="str">
        <f t="shared" si="401"/>
        <v>知识点</v>
      </c>
      <c r="C3153" s="21" t="str">
        <f t="shared" si="402"/>
        <v>合力范围的判断</v>
      </c>
      <c r="D3153" s="21" t="str">
        <f>IFERROR(IF(I3153=1,INDEX( {"chinese","english","math","physics","chemistry","biology","politics","history","geography"},MATCH(C3153,{"语文","英语","数学","物理","化学","生物","政治","历史","地理"},0)),IF(I3153=2,INDEX(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3153,{"单项选择","阅读理解","信息匹配","完形填空","短文填空","单句填空","短文改错","单句改错","句型转换","翻译短语","翻译句子","词汇/短语及固搭","完成句子","听力"},0)),"")), "")</f>
        <v/>
      </c>
      <c r="E3153" s="21" t="str">
        <f t="shared" si="403"/>
        <v>知识点</v>
      </c>
      <c r="F3153" s="21" t="str">
        <f t="shared" si="404"/>
        <v>恰</v>
      </c>
      <c r="G3153" s="21" t="str">
        <f>INDEX( {"body","discipline","area","topic","point"},MATCH(E3153,{"知识体","知识域","知识区","知识主题","知识点"},0))</f>
        <v>point</v>
      </c>
      <c r="H3153" s="21" t="str">
        <f>INDEX( {"super","just","sub","infras"},MATCH(F3153,{"超","恰","亚","次"},0))</f>
        <v>just</v>
      </c>
      <c r="I3153" s="21">
        <f>MATCH(E3153,{"知识体","知识域","知识区","知识主题","知识点"},0)-1</f>
        <v>4</v>
      </c>
      <c r="J3153" s="21">
        <f>MATCH(F3153,{"超","恰","亚","次"},0)-1</f>
        <v>1</v>
      </c>
      <c r="K3153" s="21" t="str">
        <f t="shared" si="405"/>
        <v>物理</v>
      </c>
      <c r="L3153" s="26" t="s">
        <v>1317</v>
      </c>
      <c r="M3153" s="23"/>
      <c r="N3153" s="23"/>
      <c r="O3153" s="24" t="str">
        <f t="shared" si="399"/>
        <v xml:space="preserve">
  - 
    name:  合力范围的判断
    title:  合力范围的判断
    description: 
    koLyro: point
    koLyri:  just
    son: </v>
      </c>
      <c r="P3153" s="27" t="str">
        <f t="shared" si="406"/>
        <v xml:space="preserve">
          - 
            name:  合力范围的判断
            title:  合力范围的判断
            description: 
            koLyro: point
            koLyri:  just
            son: </v>
      </c>
    </row>
    <row r="3154" spans="1:16" ht="15" customHeight="1">
      <c r="A3154" s="20">
        <f t="shared" si="400"/>
        <v>4</v>
      </c>
      <c r="B3154" s="21" t="str">
        <f t="shared" si="401"/>
        <v>知识点</v>
      </c>
      <c r="C3154" s="21" t="str">
        <f t="shared" si="402"/>
        <v>平行四边形定则</v>
      </c>
      <c r="D3154" s="21" t="str">
        <f>IFERROR(IF(I3154=1,INDEX( {"chinese","english","math","physics","chemistry","biology","politics","history","geography"},MATCH(C3154,{"语文","英语","数学","物理","化学","生物","政治","历史","地理"},0)),IF(I3154=2,INDEX(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3154,{"单项选择","阅读理解","信息匹配","完形填空","短文填空","单句填空","短文改错","单句改错","句型转换","翻译短语","翻译句子","词汇/短语及固搭","完成句子","听力"},0)),"")), "")</f>
        <v/>
      </c>
      <c r="E3154" s="21" t="str">
        <f t="shared" si="403"/>
        <v>知识点</v>
      </c>
      <c r="F3154" s="21" t="str">
        <f t="shared" si="404"/>
        <v>恰</v>
      </c>
      <c r="G3154" s="21" t="str">
        <f>INDEX( {"body","discipline","area","topic","point"},MATCH(E3154,{"知识体","知识域","知识区","知识主题","知识点"},0))</f>
        <v>point</v>
      </c>
      <c r="H3154" s="21" t="str">
        <f>INDEX( {"super","just","sub","infras"},MATCH(F3154,{"超","恰","亚","次"},0))</f>
        <v>just</v>
      </c>
      <c r="I3154" s="21">
        <f>MATCH(E3154,{"知识体","知识域","知识区","知识主题","知识点"},0)-1</f>
        <v>4</v>
      </c>
      <c r="J3154" s="21">
        <f>MATCH(F3154,{"超","恰","亚","次"},0)-1</f>
        <v>1</v>
      </c>
      <c r="K3154" s="21" t="str">
        <f t="shared" si="405"/>
        <v>物理</v>
      </c>
      <c r="L3154" s="26" t="s">
        <v>1144</v>
      </c>
      <c r="M3154" s="23"/>
      <c r="N3154" s="23"/>
      <c r="O3154" s="24" t="str">
        <f t="shared" si="399"/>
        <v xml:space="preserve">
  - 
    name:  平行四边形定则
    title:  平行四边形定则
    description: 
    koLyro: point
    koLyri:  just
    son: </v>
      </c>
      <c r="P3154" s="27" t="str">
        <f t="shared" si="406"/>
        <v xml:space="preserve">
          - 
            name:  平行四边形定则
            title:  平行四边形定则
            description: 
            koLyro: point
            koLyri:  just
            son: </v>
      </c>
    </row>
    <row r="3155" spans="1:16" ht="15" customHeight="1">
      <c r="A3155" s="20">
        <f t="shared" si="400"/>
        <v>4</v>
      </c>
      <c r="B3155" s="21" t="str">
        <f t="shared" si="401"/>
        <v>知识点</v>
      </c>
      <c r="C3155" s="21" t="str">
        <f t="shared" si="402"/>
        <v>正交分解</v>
      </c>
      <c r="D3155" s="21" t="str">
        <f>IFERROR(IF(I3155=1,INDEX( {"chinese","english","math","physics","chemistry","biology","politics","history","geography"},MATCH(C3155,{"语文","英语","数学","物理","化学","生物","政治","历史","地理"},0)),IF(I3155=2,INDEX(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3155,{"单项选择","阅读理解","信息匹配","完形填空","短文填空","单句填空","短文改错","单句改错","句型转换","翻译短语","翻译句子","词汇/短语及固搭","完成句子","听力"},0)),"")), "")</f>
        <v/>
      </c>
      <c r="E3155" s="21" t="str">
        <f t="shared" si="403"/>
        <v>知识点</v>
      </c>
      <c r="F3155" s="21" t="str">
        <f t="shared" si="404"/>
        <v>恰</v>
      </c>
      <c r="G3155" s="21" t="str">
        <f>INDEX( {"body","discipline","area","topic","point"},MATCH(E3155,{"知识体","知识域","知识区","知识主题","知识点"},0))</f>
        <v>point</v>
      </c>
      <c r="H3155" s="21" t="str">
        <f>INDEX( {"super","just","sub","infras"},MATCH(F3155,{"超","恰","亚","次"},0))</f>
        <v>just</v>
      </c>
      <c r="I3155" s="21">
        <f>MATCH(E3155,{"知识体","知识域","知识区","知识主题","知识点"},0)-1</f>
        <v>4</v>
      </c>
      <c r="J3155" s="21">
        <f>MATCH(F3155,{"超","恰","亚","次"},0)-1</f>
        <v>1</v>
      </c>
      <c r="K3155" s="21" t="str">
        <f t="shared" si="405"/>
        <v>物理</v>
      </c>
      <c r="L3155" s="26" t="s">
        <v>1145</v>
      </c>
      <c r="M3155" s="23"/>
      <c r="N3155" s="23"/>
      <c r="O3155" s="24" t="str">
        <f t="shared" si="399"/>
        <v xml:space="preserve">
  - 
    name:  正交分解
    title:  正交分解
    description: 
    koLyro: point
    koLyri:  just
    son: </v>
      </c>
      <c r="P3155" s="27" t="str">
        <f t="shared" si="406"/>
        <v xml:space="preserve">
          - 
            name:  正交分解
            title:  正交分解
            description: 
            koLyro: point
            koLyri:  just
            son: </v>
      </c>
    </row>
    <row r="3156" spans="1:16" ht="15" customHeight="1">
      <c r="A3156" s="20">
        <f t="shared" si="400"/>
        <v>4</v>
      </c>
      <c r="B3156" s="21" t="str">
        <f t="shared" si="401"/>
        <v>知识点</v>
      </c>
      <c r="C3156" s="21" t="str">
        <f t="shared" si="402"/>
        <v>有限制条件的力的分解问题</v>
      </c>
      <c r="D3156" s="21" t="str">
        <f>IFERROR(IF(I3156=1,INDEX( {"chinese","english","math","physics","chemistry","biology","politics","history","geography"},MATCH(C3156,{"语文","英语","数学","物理","化学","生物","政治","历史","地理"},0)),IF(I3156=2,INDEX(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3156,{"单项选择","阅读理解","信息匹配","完形填空","短文填空","单句填空","短文改错","单句改错","句型转换","翻译短语","翻译句子","词汇/短语及固搭","完成句子","听力"},0)),"")), "")</f>
        <v/>
      </c>
      <c r="E3156" s="21" t="str">
        <f t="shared" si="403"/>
        <v>知识点</v>
      </c>
      <c r="F3156" s="21" t="str">
        <f t="shared" si="404"/>
        <v>恰</v>
      </c>
      <c r="G3156" s="21" t="str">
        <f>INDEX( {"body","discipline","area","topic","point"},MATCH(E3156,{"知识体","知识域","知识区","知识主题","知识点"},0))</f>
        <v>point</v>
      </c>
      <c r="H3156" s="21" t="str">
        <f>INDEX( {"super","just","sub","infras"},MATCH(F3156,{"超","恰","亚","次"},0))</f>
        <v>just</v>
      </c>
      <c r="I3156" s="21">
        <f>MATCH(E3156,{"知识体","知识域","知识区","知识主题","知识点"},0)-1</f>
        <v>4</v>
      </c>
      <c r="J3156" s="21">
        <f>MATCH(F3156,{"超","恰","亚","次"},0)-1</f>
        <v>1</v>
      </c>
      <c r="K3156" s="21" t="str">
        <f t="shared" si="405"/>
        <v>物理</v>
      </c>
      <c r="L3156" s="26" t="s">
        <v>1227</v>
      </c>
      <c r="M3156" s="23"/>
      <c r="N3156" s="23"/>
      <c r="O3156" s="24" t="str">
        <f t="shared" si="399"/>
        <v xml:space="preserve">
  - 
    name:  有限制条件的力的分解问题
    title:  有限制条件的力的分解问题
    description: 
    koLyro: point
    koLyri:  just
    son: </v>
      </c>
      <c r="P3156" s="27" t="str">
        <f t="shared" si="406"/>
        <v xml:space="preserve">
          - 
            name:  有限制条件的力的分解问题
            title:  有限制条件的力的分解问题
            description: 
            koLyro: point
            koLyri:  just
            son: </v>
      </c>
    </row>
    <row r="3157" spans="1:16" ht="15" customHeight="1">
      <c r="A3157" s="20">
        <f t="shared" si="400"/>
        <v>3</v>
      </c>
      <c r="B3157" s="21" t="str">
        <f t="shared" si="401"/>
        <v>知识主题</v>
      </c>
      <c r="C3157" s="21" t="str">
        <f t="shared" si="402"/>
        <v>共点力的平衡</v>
      </c>
      <c r="D3157" s="21" t="str">
        <f>IFERROR(IF(I3157=1,INDEX( {"chinese","english","math","physics","chemistry","biology","politics","history","geography"},MATCH(C3157,{"语文","英语","数学","物理","化学","生物","政治","历史","地理"},0)),IF(I3157=2,INDEX(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3157,{"单项选择","阅读理解","信息匹配","完形填空","短文填空","单句填空","短文改错","单句改错","句型转换","翻译短语","翻译句子","词汇/短语及固搭","完成句子","听力"},0)),"")), "")</f>
        <v/>
      </c>
      <c r="E3157" s="21" t="str">
        <f t="shared" si="403"/>
        <v>知识主题</v>
      </c>
      <c r="F3157" s="21" t="str">
        <f t="shared" si="404"/>
        <v>恰</v>
      </c>
      <c r="G3157" s="21" t="str">
        <f>INDEX( {"body","discipline","area","topic","point"},MATCH(E3157,{"知识体","知识域","知识区","知识主题","知识点"},0))</f>
        <v>topic</v>
      </c>
      <c r="H3157" s="21" t="str">
        <f>INDEX( {"super","just","sub","infras"},MATCH(F3157,{"超","恰","亚","次"},0))</f>
        <v>just</v>
      </c>
      <c r="I3157" s="21">
        <f>MATCH(E3157,{"知识体","知识域","知识区","知识主题","知识点"},0)-1</f>
        <v>3</v>
      </c>
      <c r="J3157" s="21">
        <f>MATCH(F3157,{"超","恰","亚","次"},0)-1</f>
        <v>1</v>
      </c>
      <c r="K3157" s="21" t="str">
        <f t="shared" si="405"/>
        <v>物理</v>
      </c>
      <c r="L3157" s="26" t="s">
        <v>1228</v>
      </c>
      <c r="M3157" s="23"/>
      <c r="N3157" s="23"/>
      <c r="O3157" s="24" t="str">
        <f t="shared" si="399"/>
        <v xml:space="preserve">
  - 
    name:  共点力的平衡
    title:  共点力的平衡
    description: 
    koLyro: topic
    koLyri:  just
    son: </v>
      </c>
      <c r="P3157" s="27" t="str">
        <f t="shared" si="406"/>
        <v xml:space="preserve">
        - 
          name:  共点力的平衡
          title:  共点力的平衡
          description: 
          koLyro: topic
          koLyri:  just
          son: </v>
      </c>
    </row>
    <row r="3158" spans="1:16" ht="15" customHeight="1">
      <c r="A3158" s="20">
        <f t="shared" si="400"/>
        <v>4</v>
      </c>
      <c r="B3158" s="21" t="str">
        <f t="shared" si="401"/>
        <v>知识点</v>
      </c>
      <c r="C3158" s="21" t="str">
        <f t="shared" si="402"/>
        <v>共点力的平衡</v>
      </c>
      <c r="D3158" s="21" t="str">
        <f>IFERROR(IF(I3158=1,INDEX( {"chinese","english","math","physics","chemistry","biology","politics","history","geography"},MATCH(C3158,{"语文","英语","数学","物理","化学","生物","政治","历史","地理"},0)),IF(I3158=2,INDEX(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3158,{"单项选择","阅读理解","信息匹配","完形填空","短文填空","单句填空","短文改错","单句改错","句型转换","翻译短语","翻译句子","词汇/短语及固搭","完成句子","听力"},0)),"")), "")</f>
        <v/>
      </c>
      <c r="E3158" s="21" t="str">
        <f t="shared" si="403"/>
        <v>知识点</v>
      </c>
      <c r="F3158" s="21" t="str">
        <f t="shared" si="404"/>
        <v>恰</v>
      </c>
      <c r="G3158" s="21" t="str">
        <f>INDEX( {"body","discipline","area","topic","point"},MATCH(E3158,{"知识体","知识域","知识区","知识主题","知识点"},0))</f>
        <v>point</v>
      </c>
      <c r="H3158" s="21" t="str">
        <f>INDEX( {"super","just","sub","infras"},MATCH(F3158,{"超","恰","亚","次"},0))</f>
        <v>just</v>
      </c>
      <c r="I3158" s="21">
        <f>MATCH(E3158,{"知识体","知识域","知识区","知识主题","知识点"},0)-1</f>
        <v>4</v>
      </c>
      <c r="J3158" s="21">
        <f>MATCH(F3158,{"超","恰","亚","次"},0)-1</f>
        <v>1</v>
      </c>
      <c r="K3158" s="21" t="str">
        <f t="shared" si="405"/>
        <v>物理</v>
      </c>
      <c r="L3158" s="26" t="s">
        <v>1146</v>
      </c>
      <c r="M3158" s="23"/>
      <c r="N3158" s="23"/>
      <c r="O3158" s="24" t="str">
        <f t="shared" si="399"/>
        <v xml:space="preserve">
  - 
    name:  共点力的平衡
    title:  共点力的平衡
    description: 
    koLyro: point
    koLyri:  just
    son: </v>
      </c>
      <c r="P3158" s="27" t="str">
        <f t="shared" si="406"/>
        <v xml:space="preserve">
          - 
            name:  共点力的平衡
            title:  共点力的平衡
            description: 
            koLyro: point
            koLyri:  just
            son: </v>
      </c>
    </row>
    <row r="3159" spans="1:16" ht="15" customHeight="1">
      <c r="A3159" s="20">
        <f t="shared" si="400"/>
        <v>5</v>
      </c>
      <c r="B3159" s="21" t="str">
        <f t="shared" si="401"/>
        <v>知识亚点</v>
      </c>
      <c r="C3159" s="21" t="str">
        <f t="shared" si="402"/>
        <v>共点力的平衡状态和平衡条件</v>
      </c>
      <c r="D3159" s="21" t="str">
        <f>IFERROR(IF(I3159=1,INDEX( {"chinese","english","math","physics","chemistry","biology","politics","history","geography"},MATCH(C3159,{"语文","英语","数学","物理","化学","生物","政治","历史","地理"},0)),IF(I3159=2,INDEX(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3159,{"单项选择","阅读理解","信息匹配","完形填空","短文填空","单句填空","短文改错","单句改错","句型转换","翻译短语","翻译句子","词汇/短语及固搭","完成句子","听力"},0)),"")), "")</f>
        <v/>
      </c>
      <c r="E3159" s="21" t="str">
        <f t="shared" si="403"/>
        <v>知识点</v>
      </c>
      <c r="F3159" s="21" t="str">
        <f t="shared" si="404"/>
        <v>亚</v>
      </c>
      <c r="G3159" s="21" t="str">
        <f>INDEX( {"body","discipline","area","topic","point"},MATCH(E3159,{"知识体","知识域","知识区","知识主题","知识点"},0))</f>
        <v>point</v>
      </c>
      <c r="H3159" s="21" t="str">
        <f>INDEX( {"super","just","sub","infras"},MATCH(F3159,{"超","恰","亚","次"},0))</f>
        <v>sub</v>
      </c>
      <c r="I3159" s="21">
        <f>MATCH(E3159,{"知识体","知识域","知识区","知识主题","知识点"},0)-1</f>
        <v>4</v>
      </c>
      <c r="J3159" s="21">
        <f>MATCH(F3159,{"超","恰","亚","次"},0)-1</f>
        <v>2</v>
      </c>
      <c r="K3159" s="21" t="str">
        <f t="shared" si="405"/>
        <v>物理</v>
      </c>
      <c r="L3159" s="26" t="s">
        <v>1229</v>
      </c>
      <c r="M3159" s="23"/>
      <c r="N3159" s="23"/>
      <c r="O3159" s="24" t="str">
        <f t="shared" si="399"/>
        <v xml:space="preserve">
  - 
    name:  共点力的平衡状态和平衡条件
    title:  共点力的平衡状态和平衡条件
    description: 
    koLyro: point
    koLyri:  sub
    son: </v>
      </c>
      <c r="P3159" s="27" t="str">
        <f t="shared" si="406"/>
        <v xml:space="preserve">
            - 
              name:  共点力的平衡状态和平衡条件
              title:  共点力的平衡状态和平衡条件
              description: 
              koLyro: point
              koLyri:  sub
              son: </v>
      </c>
    </row>
    <row r="3160" spans="1:16" ht="15" customHeight="1">
      <c r="A3160" s="20">
        <f t="shared" si="400"/>
        <v>5</v>
      </c>
      <c r="B3160" s="21" t="str">
        <f t="shared" si="401"/>
        <v>知识亚点</v>
      </c>
      <c r="C3160" s="21" t="str">
        <f t="shared" si="402"/>
        <v>平衡条件的推论</v>
      </c>
      <c r="D3160" s="21" t="str">
        <f>IFERROR(IF(I3160=1,INDEX( {"chinese","english","math","physics","chemistry","biology","politics","history","geography"},MATCH(C3160,{"语文","英语","数学","物理","化学","生物","政治","历史","地理"},0)),IF(I3160=2,INDEX(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3160,{"单项选择","阅读理解","信息匹配","完形填空","短文填空","单句填空","短文改错","单句改错","句型转换","翻译短语","翻译句子","词汇/短语及固搭","完成句子","听力"},0)),"")), "")</f>
        <v/>
      </c>
      <c r="E3160" s="21" t="str">
        <f t="shared" si="403"/>
        <v>知识点</v>
      </c>
      <c r="F3160" s="21" t="str">
        <f t="shared" si="404"/>
        <v>亚</v>
      </c>
      <c r="G3160" s="21" t="str">
        <f>INDEX( {"body","discipline","area","topic","point"},MATCH(E3160,{"知识体","知识域","知识区","知识主题","知识点"},0))</f>
        <v>point</v>
      </c>
      <c r="H3160" s="21" t="str">
        <f>INDEX( {"super","just","sub","infras"},MATCH(F3160,{"超","恰","亚","次"},0))</f>
        <v>sub</v>
      </c>
      <c r="I3160" s="21">
        <f>MATCH(E3160,{"知识体","知识域","知识区","知识主题","知识点"},0)-1</f>
        <v>4</v>
      </c>
      <c r="J3160" s="21">
        <f>MATCH(F3160,{"超","恰","亚","次"},0)-1</f>
        <v>2</v>
      </c>
      <c r="K3160" s="21" t="str">
        <f t="shared" si="405"/>
        <v>物理</v>
      </c>
      <c r="L3160" s="26" t="s">
        <v>1230</v>
      </c>
      <c r="M3160" s="23"/>
      <c r="N3160" s="23"/>
      <c r="O3160" s="24" t="str">
        <f t="shared" si="399"/>
        <v xml:space="preserve">
  - 
    name:  平衡条件的推论
    title:  平衡条件的推论
    description: 
    koLyro: point
    koLyri:  sub
    son: </v>
      </c>
      <c r="P3160" s="27" t="str">
        <f t="shared" si="406"/>
        <v xml:space="preserve">
            - 
              name:  平衡条件的推论
              title:  平衡条件的推论
              description: 
              koLyro: point
              koLyri:  sub
              son: </v>
      </c>
    </row>
    <row r="3161" spans="1:16" ht="15" customHeight="1">
      <c r="A3161" s="20">
        <f t="shared" si="400"/>
        <v>4</v>
      </c>
      <c r="B3161" s="21" t="str">
        <f t="shared" si="401"/>
        <v>知识点</v>
      </c>
      <c r="C3161" s="21" t="str">
        <f t="shared" si="402"/>
        <v>共点力平衡的应用</v>
      </c>
      <c r="D3161" s="21" t="str">
        <f>IFERROR(IF(I3161=1,INDEX( {"chinese","english","math","physics","chemistry","biology","politics","history","geography"},MATCH(C3161,{"语文","英语","数学","物理","化学","生物","政治","历史","地理"},0)),IF(I3161=2,INDEX(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3161,{"单项选择","阅读理解","信息匹配","完形填空","短文填空","单句填空","短文改错","单句改错","句型转换","翻译短语","翻译句子","词汇/短语及固搭","完成句子","听力"},0)),"")), "")</f>
        <v/>
      </c>
      <c r="E3161" s="21" t="str">
        <f t="shared" si="403"/>
        <v>知识点</v>
      </c>
      <c r="F3161" s="21" t="str">
        <f t="shared" si="404"/>
        <v>恰</v>
      </c>
      <c r="G3161" s="21" t="str">
        <f>INDEX( {"body","discipline","area","topic","point"},MATCH(E3161,{"知识体","知识域","知识区","知识主题","知识点"},0))</f>
        <v>point</v>
      </c>
      <c r="H3161" s="21" t="str">
        <f>INDEX( {"super","just","sub","infras"},MATCH(F3161,{"超","恰","亚","次"},0))</f>
        <v>just</v>
      </c>
      <c r="I3161" s="21">
        <f>MATCH(E3161,{"知识体","知识域","知识区","知识主题","知识点"},0)-1</f>
        <v>4</v>
      </c>
      <c r="J3161" s="21">
        <f>MATCH(F3161,{"超","恰","亚","次"},0)-1</f>
        <v>1</v>
      </c>
      <c r="K3161" s="21" t="str">
        <f t="shared" si="405"/>
        <v>物理</v>
      </c>
      <c r="L3161" s="26" t="s">
        <v>1147</v>
      </c>
      <c r="M3161" s="23"/>
      <c r="N3161" s="23"/>
      <c r="O3161" s="24" t="str">
        <f t="shared" si="399"/>
        <v xml:space="preserve">
  - 
    name:  共点力平衡的应用
    title:  共点力平衡的应用
    description: 
    koLyro: point
    koLyri:  just
    son: </v>
      </c>
      <c r="P3161" s="27" t="str">
        <f t="shared" si="406"/>
        <v xml:space="preserve">
          - 
            name:  共点力平衡的应用
            title:  共点力平衡的应用
            description: 
            koLyro: point
            koLyri:  just
            son: </v>
      </c>
    </row>
    <row r="3162" spans="1:16" ht="15" customHeight="1">
      <c r="A3162" s="20">
        <f t="shared" si="400"/>
        <v>5</v>
      </c>
      <c r="B3162" s="21" t="str">
        <f t="shared" si="401"/>
        <v>知识亚点</v>
      </c>
      <c r="C3162" s="21" t="str">
        <f t="shared" si="402"/>
        <v>绳结平衡问题</v>
      </c>
      <c r="D3162" s="21" t="str">
        <f>IFERROR(IF(I3162=1,INDEX( {"chinese","english","math","physics","chemistry","biology","politics","history","geography"},MATCH(C3162,{"语文","英语","数学","物理","化学","生物","政治","历史","地理"},0)),IF(I3162=2,INDEX(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3162,{"单项选择","阅读理解","信息匹配","完形填空","短文填空","单句填空","短文改错","单句改错","句型转换","翻译短语","翻译句子","词汇/短语及固搭","完成句子","听力"},0)),"")), "")</f>
        <v/>
      </c>
      <c r="E3162" s="21" t="str">
        <f t="shared" si="403"/>
        <v>知识点</v>
      </c>
      <c r="F3162" s="21" t="str">
        <f t="shared" si="404"/>
        <v>亚</v>
      </c>
      <c r="G3162" s="21" t="str">
        <f>INDEX( {"body","discipline","area","topic","point"},MATCH(E3162,{"知识体","知识域","知识区","知识主题","知识点"},0))</f>
        <v>point</v>
      </c>
      <c r="H3162" s="21" t="str">
        <f>INDEX( {"super","just","sub","infras"},MATCH(F3162,{"超","恰","亚","次"},0))</f>
        <v>sub</v>
      </c>
      <c r="I3162" s="21">
        <f>MATCH(E3162,{"知识体","知识域","知识区","知识主题","知识点"},0)-1</f>
        <v>4</v>
      </c>
      <c r="J3162" s="21">
        <f>MATCH(F3162,{"超","恰","亚","次"},0)-1</f>
        <v>2</v>
      </c>
      <c r="K3162" s="21" t="str">
        <f t="shared" si="405"/>
        <v>物理</v>
      </c>
      <c r="L3162" s="26" t="s">
        <v>1231</v>
      </c>
      <c r="M3162" s="23"/>
      <c r="N3162" s="23"/>
      <c r="O3162" s="24" t="str">
        <f t="shared" si="399"/>
        <v xml:space="preserve">
  - 
    name:  绳结平衡问题
    title:  绳结平衡问题
    description: 
    koLyro: point
    koLyri:  sub
    son: </v>
      </c>
      <c r="P3162" s="27" t="str">
        <f t="shared" si="406"/>
        <v xml:space="preserve">
            - 
              name:  绳结平衡问题
              title:  绳结平衡问题
              description: 
              koLyro: point
              koLyri:  sub
              son: </v>
      </c>
    </row>
    <row r="3163" spans="1:16" ht="15" customHeight="1">
      <c r="A3163" s="20">
        <f t="shared" si="400"/>
        <v>5</v>
      </c>
      <c r="B3163" s="21" t="str">
        <f t="shared" si="401"/>
        <v>知识亚点</v>
      </c>
      <c r="C3163" s="21" t="str">
        <f t="shared" si="402"/>
        <v>固定杆和活动杆平衡问题</v>
      </c>
      <c r="D3163" s="21" t="str">
        <f>IFERROR(IF(I3163=1,INDEX( {"chinese","english","math","physics","chemistry","biology","politics","history","geography"},MATCH(C3163,{"语文","英语","数学","物理","化学","生物","政治","历史","地理"},0)),IF(I3163=2,INDEX(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3163,{"单项选择","阅读理解","信息匹配","完形填空","短文填空","单句填空","短文改错","单句改错","句型转换","翻译短语","翻译句子","词汇/短语及固搭","完成句子","听力"},0)),"")), "")</f>
        <v/>
      </c>
      <c r="E3163" s="21" t="str">
        <f t="shared" si="403"/>
        <v>知识点</v>
      </c>
      <c r="F3163" s="21" t="str">
        <f t="shared" si="404"/>
        <v>亚</v>
      </c>
      <c r="G3163" s="21" t="str">
        <f>INDEX( {"body","discipline","area","topic","point"},MATCH(E3163,{"知识体","知识域","知识区","知识主题","知识点"},0))</f>
        <v>point</v>
      </c>
      <c r="H3163" s="21" t="str">
        <f>INDEX( {"super","just","sub","infras"},MATCH(F3163,{"超","恰","亚","次"},0))</f>
        <v>sub</v>
      </c>
      <c r="I3163" s="21">
        <f>MATCH(E3163,{"知识体","知识域","知识区","知识主题","知识点"},0)-1</f>
        <v>4</v>
      </c>
      <c r="J3163" s="21">
        <f>MATCH(F3163,{"超","恰","亚","次"},0)-1</f>
        <v>2</v>
      </c>
      <c r="K3163" s="21" t="str">
        <f t="shared" si="405"/>
        <v>物理</v>
      </c>
      <c r="L3163" s="26" t="s">
        <v>1232</v>
      </c>
      <c r="M3163" s="23"/>
      <c r="N3163" s="23"/>
      <c r="O3163" s="24" t="str">
        <f t="shared" si="399"/>
        <v xml:space="preserve">
  - 
    name:  固定杆和活动杆平衡问题
    title:  固定杆和活动杆平衡问题
    description: 
    koLyro: point
    koLyri:  sub
    son: </v>
      </c>
      <c r="P3163" s="27" t="str">
        <f t="shared" si="406"/>
        <v xml:space="preserve">
            - 
              name:  固定杆和活动杆平衡问题
              title:  固定杆和活动杆平衡问题
              description: 
              koLyro: point
              koLyri:  sub
              son: </v>
      </c>
    </row>
    <row r="3164" spans="1:16" ht="15" customHeight="1">
      <c r="A3164" s="20">
        <f t="shared" si="400"/>
        <v>5</v>
      </c>
      <c r="B3164" s="21" t="str">
        <f t="shared" si="401"/>
        <v>知识亚点</v>
      </c>
      <c r="C3164" s="21" t="str">
        <f t="shared" si="402"/>
        <v>连接体的平衡问题</v>
      </c>
      <c r="D3164" s="21" t="str">
        <f>IFERROR(IF(I3164=1,INDEX( {"chinese","english","math","physics","chemistry","biology","politics","history","geography"},MATCH(C3164,{"语文","英语","数学","物理","化学","生物","政治","历史","地理"},0)),IF(I3164=2,INDEX(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3164,{"单项选择","阅读理解","信息匹配","完形填空","短文填空","单句填空","短文改错","单句改错","句型转换","翻译短语","翻译句子","词汇/短语及固搭","完成句子","听力"},0)),"")), "")</f>
        <v/>
      </c>
      <c r="E3164" s="21" t="str">
        <f t="shared" si="403"/>
        <v>知识点</v>
      </c>
      <c r="F3164" s="21" t="str">
        <f t="shared" si="404"/>
        <v>亚</v>
      </c>
      <c r="G3164" s="21" t="str">
        <f>INDEX( {"body","discipline","area","topic","point"},MATCH(E3164,{"知识体","知识域","知识区","知识主题","知识点"},0))</f>
        <v>point</v>
      </c>
      <c r="H3164" s="21" t="str">
        <f>INDEX( {"super","just","sub","infras"},MATCH(F3164,{"超","恰","亚","次"},0))</f>
        <v>sub</v>
      </c>
      <c r="I3164" s="21">
        <f>MATCH(E3164,{"知识体","知识域","知识区","知识主题","知识点"},0)-1</f>
        <v>4</v>
      </c>
      <c r="J3164" s="21">
        <f>MATCH(F3164,{"超","恰","亚","次"},0)-1</f>
        <v>2</v>
      </c>
      <c r="K3164" s="21" t="str">
        <f t="shared" si="405"/>
        <v>物理</v>
      </c>
      <c r="L3164" s="26" t="s">
        <v>1233</v>
      </c>
      <c r="M3164" s="23"/>
      <c r="N3164" s="23"/>
      <c r="O3164" s="24" t="str">
        <f t="shared" si="399"/>
        <v xml:space="preserve">
  - 
    name:  连接体的平衡问题
    title:  连接体的平衡问题
    description: 
    koLyro: point
    koLyri:  sub
    son: </v>
      </c>
      <c r="P3164" s="27" t="str">
        <f t="shared" si="406"/>
        <v xml:space="preserve">
            - 
              name:  连接体的平衡问题
              title:  连接体的平衡问题
              description: 
              koLyro: point
              koLyri:  sub
              son: </v>
      </c>
    </row>
    <row r="3165" spans="1:16" ht="15" customHeight="1">
      <c r="A3165" s="20">
        <f t="shared" si="400"/>
        <v>5</v>
      </c>
      <c r="B3165" s="21" t="str">
        <f t="shared" si="401"/>
        <v>知识亚点</v>
      </c>
      <c r="C3165" s="21" t="str">
        <f t="shared" si="402"/>
        <v>平衡中的临界与极值问题</v>
      </c>
      <c r="D3165" s="21" t="str">
        <f>IFERROR(IF(I3165=1,INDEX( {"chinese","english","math","physics","chemistry","biology","politics","history","geography"},MATCH(C3165,{"语文","英语","数学","物理","化学","生物","政治","历史","地理"},0)),IF(I3165=2,INDEX(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3165,{"单项选择","阅读理解","信息匹配","完形填空","短文填空","单句填空","短文改错","单句改错","句型转换","翻译短语","翻译句子","词汇/短语及固搭","完成句子","听力"},0)),"")), "")</f>
        <v/>
      </c>
      <c r="E3165" s="21" t="str">
        <f t="shared" si="403"/>
        <v>知识点</v>
      </c>
      <c r="F3165" s="21" t="str">
        <f t="shared" si="404"/>
        <v>亚</v>
      </c>
      <c r="G3165" s="21" t="str">
        <f>INDEX( {"body","discipline","area","topic","point"},MATCH(E3165,{"知识体","知识域","知识区","知识主题","知识点"},0))</f>
        <v>point</v>
      </c>
      <c r="H3165" s="21" t="str">
        <f>INDEX( {"super","just","sub","infras"},MATCH(F3165,{"超","恰","亚","次"},0))</f>
        <v>sub</v>
      </c>
      <c r="I3165" s="21">
        <f>MATCH(E3165,{"知识体","知识域","知识区","知识主题","知识点"},0)-1</f>
        <v>4</v>
      </c>
      <c r="J3165" s="21">
        <f>MATCH(F3165,{"超","恰","亚","次"},0)-1</f>
        <v>2</v>
      </c>
      <c r="K3165" s="21" t="str">
        <f t="shared" si="405"/>
        <v>物理</v>
      </c>
      <c r="L3165" s="26" t="s">
        <v>1234</v>
      </c>
      <c r="M3165" s="23"/>
      <c r="N3165" s="23"/>
      <c r="O3165" s="24" t="str">
        <f t="shared" si="399"/>
        <v xml:space="preserve">
  - 
    name:  平衡中的临界与极值问题
    title:  平衡中的临界与极值问题
    description: 
    koLyro: point
    koLyri:  sub
    son: </v>
      </c>
      <c r="P3165" s="27" t="str">
        <f t="shared" si="406"/>
        <v xml:space="preserve">
            - 
              name:  平衡中的临界与极值问题
              title:  平衡中的临界与极值问题
              description: 
              koLyro: point
              koLyri:  sub
              son: </v>
      </c>
    </row>
    <row r="3166" spans="1:16" ht="15" customHeight="1">
      <c r="A3166" s="20">
        <f t="shared" si="400"/>
        <v>5</v>
      </c>
      <c r="B3166" s="21" t="str">
        <f t="shared" si="401"/>
        <v>知识亚点</v>
      </c>
      <c r="C3166" s="21" t="str">
        <f t="shared" si="402"/>
        <v>动态平衡问题</v>
      </c>
      <c r="D3166" s="21" t="str">
        <f>IFERROR(IF(I3166=1,INDEX( {"chinese","english","math","physics","chemistry","biology","politics","history","geography"},MATCH(C3166,{"语文","英语","数学","物理","化学","生物","政治","历史","地理"},0)),IF(I3166=2,INDEX(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3166,{"单项选择","阅读理解","信息匹配","完形填空","短文填空","单句填空","短文改错","单句改错","句型转换","翻译短语","翻译句子","词汇/短语及固搭","完成句子","听力"},0)),"")), "")</f>
        <v/>
      </c>
      <c r="E3166" s="21" t="str">
        <f t="shared" si="403"/>
        <v>知识点</v>
      </c>
      <c r="F3166" s="21" t="str">
        <f t="shared" si="404"/>
        <v>亚</v>
      </c>
      <c r="G3166" s="21" t="str">
        <f>INDEX( {"body","discipline","area","topic","point"},MATCH(E3166,{"知识体","知识域","知识区","知识主题","知识点"},0))</f>
        <v>point</v>
      </c>
      <c r="H3166" s="21" t="str">
        <f>INDEX( {"super","just","sub","infras"},MATCH(F3166,{"超","恰","亚","次"},0))</f>
        <v>sub</v>
      </c>
      <c r="I3166" s="21">
        <f>MATCH(E3166,{"知识体","知识域","知识区","知识主题","知识点"},0)-1</f>
        <v>4</v>
      </c>
      <c r="J3166" s="21">
        <f>MATCH(F3166,{"超","恰","亚","次"},0)-1</f>
        <v>2</v>
      </c>
      <c r="K3166" s="21" t="str">
        <f t="shared" si="405"/>
        <v>物理</v>
      </c>
      <c r="L3166" s="26" t="s">
        <v>1318</v>
      </c>
      <c r="M3166" s="23"/>
      <c r="N3166" s="23"/>
      <c r="O3166" s="24" t="str">
        <f t="shared" si="399"/>
        <v xml:space="preserve">
  - 
    name:  动态平衡问题
    title:  动态平衡问题
    description: 
    koLyro: point
    koLyri:  sub
    son: </v>
      </c>
      <c r="P3166" s="27" t="str">
        <f t="shared" si="406"/>
        <v xml:space="preserve">
            - 
              name:  动态平衡问题
              title:  动态平衡问题
              description: 
              koLyro: point
              koLyri:  sub
              son: </v>
      </c>
    </row>
    <row r="3167" spans="1:16" ht="15" customHeight="1">
      <c r="A3167" s="20">
        <f t="shared" si="400"/>
        <v>5</v>
      </c>
      <c r="B3167" s="21" t="str">
        <f t="shared" si="401"/>
        <v>知识亚点</v>
      </c>
      <c r="C3167" s="21" t="str">
        <f t="shared" si="402"/>
        <v>动滑轮（光滑挂钩）平衡问题</v>
      </c>
      <c r="D3167" s="21" t="str">
        <f>IFERROR(IF(I3167=1,INDEX( {"chinese","english","math","physics","chemistry","biology","politics","history","geography"},MATCH(C3167,{"语文","英语","数学","物理","化学","生物","政治","历史","地理"},0)),IF(I3167=2,INDEX(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3167,{"单项选择","阅读理解","信息匹配","完形填空","短文填空","单句填空","短文改错","单句改错","句型转换","翻译短语","翻译句子","词汇/短语及固搭","完成句子","听力"},0)),"")), "")</f>
        <v/>
      </c>
      <c r="E3167" s="21" t="str">
        <f t="shared" si="403"/>
        <v>知识点</v>
      </c>
      <c r="F3167" s="21" t="str">
        <f t="shared" si="404"/>
        <v>亚</v>
      </c>
      <c r="G3167" s="21" t="str">
        <f>INDEX( {"body","discipline","area","topic","point"},MATCH(E3167,{"知识体","知识域","知识区","知识主题","知识点"},0))</f>
        <v>point</v>
      </c>
      <c r="H3167" s="21" t="str">
        <f>INDEX( {"super","just","sub","infras"},MATCH(F3167,{"超","恰","亚","次"},0))</f>
        <v>sub</v>
      </c>
      <c r="I3167" s="21">
        <f>MATCH(E3167,{"知识体","知识域","知识区","知识主题","知识点"},0)-1</f>
        <v>4</v>
      </c>
      <c r="J3167" s="21">
        <f>MATCH(F3167,{"超","恰","亚","次"},0)-1</f>
        <v>2</v>
      </c>
      <c r="K3167" s="21" t="str">
        <f t="shared" si="405"/>
        <v>物理</v>
      </c>
      <c r="L3167" s="26" t="s">
        <v>1319</v>
      </c>
      <c r="M3167" s="23"/>
      <c r="N3167" s="23"/>
      <c r="O3167" s="24" t="str">
        <f t="shared" si="399"/>
        <v xml:space="preserve">
  - 
    name:  动滑轮（光滑挂钩）平衡问题
    title:  动滑轮（光滑挂钩）平衡问题
    description: 
    koLyro: point
    koLyri:  sub
    son: </v>
      </c>
      <c r="P3167" s="27" t="str">
        <f t="shared" si="406"/>
        <v xml:space="preserve">
            - 
              name:  动滑轮（光滑挂钩）平衡问题
              title:  动滑轮（光滑挂钩）平衡问题
              description: 
              koLyro: point
              koLyri:  sub
              son: </v>
      </c>
    </row>
    <row r="3168" spans="1:16" ht="15" customHeight="1">
      <c r="A3168" s="20">
        <f t="shared" si="400"/>
        <v>5</v>
      </c>
      <c r="B3168" s="21" t="str">
        <f t="shared" si="401"/>
        <v>知识亚点</v>
      </c>
      <c r="C3168" s="21" t="str">
        <f t="shared" si="402"/>
        <v>相似三角形法解决平衡问题</v>
      </c>
      <c r="D3168" s="21" t="str">
        <f>IFERROR(IF(I3168=1,INDEX( {"chinese","english","math","physics","chemistry","biology","politics","history","geography"},MATCH(C3168,{"语文","英语","数学","物理","化学","生物","政治","历史","地理"},0)),IF(I3168=2,INDEX(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3168,{"单项选择","阅读理解","信息匹配","完形填空","短文填空","单句填空","短文改错","单句改错","句型转换","翻译短语","翻译句子","词汇/短语及固搭","完成句子","听力"},0)),"")), "")</f>
        <v/>
      </c>
      <c r="E3168" s="21" t="str">
        <f t="shared" si="403"/>
        <v>知识点</v>
      </c>
      <c r="F3168" s="21" t="str">
        <f t="shared" si="404"/>
        <v>亚</v>
      </c>
      <c r="G3168" s="21" t="str">
        <f>INDEX( {"body","discipline","area","topic","point"},MATCH(E3168,{"知识体","知识域","知识区","知识主题","知识点"},0))</f>
        <v>point</v>
      </c>
      <c r="H3168" s="21" t="str">
        <f>INDEX( {"super","just","sub","infras"},MATCH(F3168,{"超","恰","亚","次"},0))</f>
        <v>sub</v>
      </c>
      <c r="I3168" s="21">
        <f>MATCH(E3168,{"知识体","知识域","知识区","知识主题","知识点"},0)-1</f>
        <v>4</v>
      </c>
      <c r="J3168" s="21">
        <f>MATCH(F3168,{"超","恰","亚","次"},0)-1</f>
        <v>2</v>
      </c>
      <c r="K3168" s="21" t="str">
        <f t="shared" si="405"/>
        <v>物理</v>
      </c>
      <c r="L3168" s="26" t="s">
        <v>1320</v>
      </c>
      <c r="M3168" s="23"/>
      <c r="N3168" s="23"/>
      <c r="O3168" s="24" t="str">
        <f t="shared" ref="O3168:O3231" si="407">SUBSTITUTE(SUBSTITUTE(SUBSTITUTE(SUBSTITUTE($O$1,"NAME",IF(D3168="",C3168,D3168)),"TITLE",C3168),"KO_LYRO",G3168),"KO_LYRI",H3168)</f>
        <v xml:space="preserve">
  - 
    name:  相似三角形法解决平衡问题
    title:  相似三角形法解决平衡问题
    description: 
    koLyro: point
    koLyri:  sub
    son: </v>
      </c>
      <c r="P3168" s="27" t="str">
        <f t="shared" si="406"/>
        <v xml:space="preserve">
            - 
              name:  相似三角形法解决平衡问题
              title:  相似三角形法解决平衡问题
              description: 
              koLyro: point
              koLyri:  sub
              son: </v>
      </c>
    </row>
    <row r="3169" spans="1:16" ht="15" customHeight="1">
      <c r="A3169" s="20">
        <f t="shared" si="400"/>
        <v>2</v>
      </c>
      <c r="B3169" s="21" t="str">
        <f t="shared" si="401"/>
        <v>知识区</v>
      </c>
      <c r="C3169" s="21" t="str">
        <f t="shared" si="402"/>
        <v>3.牛顿运动定律</v>
      </c>
      <c r="D3169" s="21" t="str">
        <f>IFERROR(IF(I3169=1,INDEX( {"chinese","english","math","physics","chemistry","biology","politics","history","geography"},MATCH(C3169,{"语文","英语","数学","物理","化学","生物","政治","历史","地理"},0)),IF(I3169=2,INDEX(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3169,{"单项选择","阅读理解","信息匹配","完形填空","短文填空","单句填空","短文改错","单句改错","句型转换","翻译短语","翻译句子","词汇/短语及固搭","完成句子","听力"},0)),"")), "")</f>
        <v/>
      </c>
      <c r="E3169" s="21" t="str">
        <f t="shared" si="403"/>
        <v>知识区</v>
      </c>
      <c r="F3169" s="21" t="str">
        <f t="shared" si="404"/>
        <v>恰</v>
      </c>
      <c r="G3169" s="21" t="str">
        <f>INDEX( {"body","discipline","area","topic","point"},MATCH(E3169,{"知识体","知识域","知识区","知识主题","知识点"},0))</f>
        <v>area</v>
      </c>
      <c r="H3169" s="21" t="str">
        <f>INDEX( {"super","just","sub","infras"},MATCH(F3169,{"超","恰","亚","次"},0))</f>
        <v>just</v>
      </c>
      <c r="I3169" s="21">
        <f>MATCH(E3169,{"知识体","知识域","知识区","知识主题","知识点"},0)-1</f>
        <v>2</v>
      </c>
      <c r="J3169" s="21">
        <f>MATCH(F3169,{"超","恰","亚","次"},0)-1</f>
        <v>1</v>
      </c>
      <c r="K3169" s="21" t="str">
        <f t="shared" si="405"/>
        <v>物理</v>
      </c>
      <c r="L3169" s="26" t="s">
        <v>1148</v>
      </c>
      <c r="M3169" s="23"/>
      <c r="N3169" s="23"/>
      <c r="O3169" s="24" t="str">
        <f t="shared" si="407"/>
        <v xml:space="preserve">
  - 
    name:  3.牛顿运动定律
    title:  3.牛顿运动定律
    description: 
    koLyro: area
    koLyri:  just
    son: </v>
      </c>
      <c r="P3169" s="27" t="str">
        <f t="shared" si="406"/>
        <v xml:space="preserve">
      - 
        name:  3.牛顿运动定律
        title:  3.牛顿运动定律
        description: 
        koLyro: area
        koLyri:  just
        son: </v>
      </c>
    </row>
    <row r="3170" spans="1:16" ht="15" customHeight="1">
      <c r="A3170" s="20">
        <f t="shared" si="400"/>
        <v>3</v>
      </c>
      <c r="B3170" s="21" t="str">
        <f t="shared" si="401"/>
        <v>知识主题</v>
      </c>
      <c r="C3170" s="21" t="str">
        <f t="shared" si="402"/>
        <v>牛顿运动定律</v>
      </c>
      <c r="D3170" s="21" t="str">
        <f>IFERROR(IF(I3170=1,INDEX( {"chinese","english","math","physics","chemistry","biology","politics","history","geography"},MATCH(C3170,{"语文","英语","数学","物理","化学","生物","政治","历史","地理"},0)),IF(I3170=2,INDEX(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3170,{"单项选择","阅读理解","信息匹配","完形填空","短文填空","单句填空","短文改错","单句改错","句型转换","翻译短语","翻译句子","词汇/短语及固搭","完成句子","听力"},0)),"")), "")</f>
        <v/>
      </c>
      <c r="E3170" s="21" t="str">
        <f t="shared" si="403"/>
        <v>知识主题</v>
      </c>
      <c r="F3170" s="21" t="str">
        <f t="shared" si="404"/>
        <v>恰</v>
      </c>
      <c r="G3170" s="21" t="str">
        <f>INDEX( {"body","discipline","area","topic","point"},MATCH(E3170,{"知识体","知识域","知识区","知识主题","知识点"},0))</f>
        <v>topic</v>
      </c>
      <c r="H3170" s="21" t="str">
        <f>INDEX( {"super","just","sub","infras"},MATCH(F3170,{"超","恰","亚","次"},0))</f>
        <v>just</v>
      </c>
      <c r="I3170" s="21">
        <f>MATCH(E3170,{"知识体","知识域","知识区","知识主题","知识点"},0)-1</f>
        <v>3</v>
      </c>
      <c r="J3170" s="21">
        <f>MATCH(F3170,{"超","恰","亚","次"},0)-1</f>
        <v>1</v>
      </c>
      <c r="K3170" s="21" t="str">
        <f t="shared" si="405"/>
        <v>物理</v>
      </c>
      <c r="L3170" s="26" t="s">
        <v>1235</v>
      </c>
      <c r="M3170" s="23"/>
      <c r="N3170" s="23"/>
      <c r="O3170" s="24" t="str">
        <f t="shared" si="407"/>
        <v xml:space="preserve">
  - 
    name:  牛顿运动定律
    title:  牛顿运动定律
    description: 
    koLyro: topic
    koLyri:  just
    son: </v>
      </c>
      <c r="P3170" s="27" t="str">
        <f t="shared" si="406"/>
        <v xml:space="preserve">
        - 
          name:  牛顿运动定律
          title:  牛顿运动定律
          description: 
          koLyro: topic
          koLyri:  just
          son: </v>
      </c>
    </row>
    <row r="3171" spans="1:16" ht="15" customHeight="1">
      <c r="A3171" s="20">
        <f t="shared" si="400"/>
        <v>4</v>
      </c>
      <c r="B3171" s="21" t="str">
        <f t="shared" si="401"/>
        <v>知识点</v>
      </c>
      <c r="C3171" s="21" t="str">
        <f t="shared" si="402"/>
        <v>惯性</v>
      </c>
      <c r="D3171" s="21" t="str">
        <f>IFERROR(IF(I3171=1,INDEX( {"chinese","english","math","physics","chemistry","biology","politics","history","geography"},MATCH(C3171,{"语文","英语","数学","物理","化学","生物","政治","历史","地理"},0)),IF(I3171=2,INDEX(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3171,{"单项选择","阅读理解","信息匹配","完形填空","短文填空","单句填空","短文改错","单句改错","句型转换","翻译短语","翻译句子","词汇/短语及固搭","完成句子","听力"},0)),"")), "")</f>
        <v/>
      </c>
      <c r="E3171" s="21" t="str">
        <f t="shared" si="403"/>
        <v>知识点</v>
      </c>
      <c r="F3171" s="21" t="str">
        <f t="shared" si="404"/>
        <v>恰</v>
      </c>
      <c r="G3171" s="21" t="str">
        <f>INDEX( {"body","discipline","area","topic","point"},MATCH(E3171,{"知识体","知识域","知识区","知识主题","知识点"},0))</f>
        <v>point</v>
      </c>
      <c r="H3171" s="21" t="str">
        <f>INDEX( {"super","just","sub","infras"},MATCH(F3171,{"超","恰","亚","次"},0))</f>
        <v>just</v>
      </c>
      <c r="I3171" s="21">
        <f>MATCH(E3171,{"知识体","知识域","知识区","知识主题","知识点"},0)-1</f>
        <v>4</v>
      </c>
      <c r="J3171" s="21">
        <f>MATCH(F3171,{"超","恰","亚","次"},0)-1</f>
        <v>1</v>
      </c>
      <c r="K3171" s="21" t="str">
        <f t="shared" si="405"/>
        <v>物理</v>
      </c>
      <c r="L3171" s="26" t="s">
        <v>1236</v>
      </c>
      <c r="M3171" s="23"/>
      <c r="N3171" s="23"/>
      <c r="O3171" s="24" t="str">
        <f t="shared" si="407"/>
        <v xml:space="preserve">
  - 
    name:  惯性
    title:  惯性
    description: 
    koLyro: point
    koLyri:  just
    son: </v>
      </c>
      <c r="P3171" s="27" t="str">
        <f t="shared" si="406"/>
        <v xml:space="preserve">
          - 
            name:  惯性
            title:  惯性
            description: 
            koLyro: point
            koLyri:  just
            son: </v>
      </c>
    </row>
    <row r="3172" spans="1:16" ht="15" customHeight="1">
      <c r="A3172" s="20">
        <f t="shared" si="400"/>
        <v>4</v>
      </c>
      <c r="B3172" s="21" t="str">
        <f t="shared" si="401"/>
        <v>知识点</v>
      </c>
      <c r="C3172" s="21" t="str">
        <f t="shared" si="402"/>
        <v>牛顿第一定律</v>
      </c>
      <c r="D3172" s="21" t="str">
        <f>IFERROR(IF(I3172=1,INDEX( {"chinese","english","math","physics","chemistry","biology","politics","history","geography"},MATCH(C3172,{"语文","英语","数学","物理","化学","生物","政治","历史","地理"},0)),IF(I3172=2,INDEX(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3172,{"单项选择","阅读理解","信息匹配","完形填空","短文填空","单句填空","短文改错","单句改错","句型转换","翻译短语","翻译句子","词汇/短语及固搭","完成句子","听力"},0)),"")), "")</f>
        <v/>
      </c>
      <c r="E3172" s="21" t="str">
        <f t="shared" si="403"/>
        <v>知识点</v>
      </c>
      <c r="F3172" s="21" t="str">
        <f t="shared" si="404"/>
        <v>恰</v>
      </c>
      <c r="G3172" s="21" t="str">
        <f>INDEX( {"body","discipline","area","topic","point"},MATCH(E3172,{"知识体","知识域","知识区","知识主题","知识点"},0))</f>
        <v>point</v>
      </c>
      <c r="H3172" s="21" t="str">
        <f>INDEX( {"super","just","sub","infras"},MATCH(F3172,{"超","恰","亚","次"},0))</f>
        <v>just</v>
      </c>
      <c r="I3172" s="21">
        <f>MATCH(E3172,{"知识体","知识域","知识区","知识主题","知识点"},0)-1</f>
        <v>4</v>
      </c>
      <c r="J3172" s="21">
        <f>MATCH(F3172,{"超","恰","亚","次"},0)-1</f>
        <v>1</v>
      </c>
      <c r="K3172" s="21" t="str">
        <f t="shared" si="405"/>
        <v>物理</v>
      </c>
      <c r="L3172" s="26" t="s">
        <v>1237</v>
      </c>
      <c r="M3172" s="23"/>
      <c r="N3172" s="23"/>
      <c r="O3172" s="24" t="str">
        <f t="shared" si="407"/>
        <v xml:space="preserve">
  - 
    name:  牛顿第一定律
    title:  牛顿第一定律
    description: 
    koLyro: point
    koLyri:  just
    son: </v>
      </c>
      <c r="P3172" s="27" t="str">
        <f t="shared" si="406"/>
        <v xml:space="preserve">
          - 
            name:  牛顿第一定律
            title:  牛顿第一定律
            description: 
            koLyro: point
            koLyri:  just
            son: </v>
      </c>
    </row>
    <row r="3173" spans="1:16" ht="15" customHeight="1">
      <c r="A3173" s="20">
        <f t="shared" si="400"/>
        <v>4</v>
      </c>
      <c r="B3173" s="21" t="str">
        <f t="shared" si="401"/>
        <v>知识点</v>
      </c>
      <c r="C3173" s="21" t="str">
        <f t="shared" si="402"/>
        <v>牛顿第二定律</v>
      </c>
      <c r="D3173" s="21" t="str">
        <f>IFERROR(IF(I3173=1,INDEX( {"chinese","english","math","physics","chemistry","biology","politics","history","geography"},MATCH(C3173,{"语文","英语","数学","物理","化学","生物","政治","历史","地理"},0)),IF(I3173=2,INDEX(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3173,{"单项选择","阅读理解","信息匹配","完形填空","短文填空","单句填空","短文改错","单句改错","句型转换","翻译短语","翻译句子","词汇/短语及固搭","完成句子","听力"},0)),"")), "")</f>
        <v/>
      </c>
      <c r="E3173" s="21" t="str">
        <f t="shared" si="403"/>
        <v>知识点</v>
      </c>
      <c r="F3173" s="21" t="str">
        <f t="shared" si="404"/>
        <v>恰</v>
      </c>
      <c r="G3173" s="21" t="str">
        <f>INDEX( {"body","discipline","area","topic","point"},MATCH(E3173,{"知识体","知识域","知识区","知识主题","知识点"},0))</f>
        <v>point</v>
      </c>
      <c r="H3173" s="21" t="str">
        <f>INDEX( {"super","just","sub","infras"},MATCH(F3173,{"超","恰","亚","次"},0))</f>
        <v>just</v>
      </c>
      <c r="I3173" s="21">
        <f>MATCH(E3173,{"知识体","知识域","知识区","知识主题","知识点"},0)-1</f>
        <v>4</v>
      </c>
      <c r="J3173" s="21">
        <f>MATCH(F3173,{"超","恰","亚","次"},0)-1</f>
        <v>1</v>
      </c>
      <c r="K3173" s="21" t="str">
        <f t="shared" si="405"/>
        <v>物理</v>
      </c>
      <c r="L3173" s="26" t="s">
        <v>1238</v>
      </c>
      <c r="M3173" s="23"/>
      <c r="N3173" s="23"/>
      <c r="O3173" s="24" t="str">
        <f t="shared" si="407"/>
        <v xml:space="preserve">
  - 
    name:  牛顿第二定律
    title:  牛顿第二定律
    description: 
    koLyro: point
    koLyri:  just
    son: </v>
      </c>
      <c r="P3173" s="27" t="str">
        <f t="shared" si="406"/>
        <v xml:space="preserve">
          - 
            name:  牛顿第二定律
            title:  牛顿第二定律
            description: 
            koLyro: point
            koLyri:  just
            son: </v>
      </c>
    </row>
    <row r="3174" spans="1:16" ht="15" customHeight="1">
      <c r="A3174" s="20">
        <f t="shared" si="400"/>
        <v>4</v>
      </c>
      <c r="B3174" s="21" t="str">
        <f t="shared" si="401"/>
        <v>知识点</v>
      </c>
      <c r="C3174" s="21" t="str">
        <f t="shared" si="402"/>
        <v>牛顿第三定律</v>
      </c>
      <c r="D3174" s="21" t="str">
        <f>IFERROR(IF(I3174=1,INDEX( {"chinese","english","math","physics","chemistry","biology","politics","history","geography"},MATCH(C3174,{"语文","英语","数学","物理","化学","生物","政治","历史","地理"},0)),IF(I3174=2,INDEX(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3174,{"单项选择","阅读理解","信息匹配","完形填空","短文填空","单句填空","短文改错","单句改错","句型转换","翻译短语","翻译句子","词汇/短语及固搭","完成句子","听力"},0)),"")), "")</f>
        <v/>
      </c>
      <c r="E3174" s="21" t="str">
        <f t="shared" si="403"/>
        <v>知识点</v>
      </c>
      <c r="F3174" s="21" t="str">
        <f t="shared" si="404"/>
        <v>恰</v>
      </c>
      <c r="G3174" s="21" t="str">
        <f>INDEX( {"body","discipline","area","topic","point"},MATCH(E3174,{"知识体","知识域","知识区","知识主题","知识点"},0))</f>
        <v>point</v>
      </c>
      <c r="H3174" s="21" t="str">
        <f>INDEX( {"super","just","sub","infras"},MATCH(F3174,{"超","恰","亚","次"},0))</f>
        <v>just</v>
      </c>
      <c r="I3174" s="21">
        <f>MATCH(E3174,{"知识体","知识域","知识区","知识主题","知识点"},0)-1</f>
        <v>4</v>
      </c>
      <c r="J3174" s="21">
        <f>MATCH(F3174,{"超","恰","亚","次"},0)-1</f>
        <v>1</v>
      </c>
      <c r="K3174" s="21" t="str">
        <f t="shared" si="405"/>
        <v>物理</v>
      </c>
      <c r="L3174" s="26" t="s">
        <v>1239</v>
      </c>
      <c r="M3174" s="23"/>
      <c r="N3174" s="23"/>
      <c r="O3174" s="24" t="str">
        <f t="shared" si="407"/>
        <v xml:space="preserve">
  - 
    name:  牛顿第三定律
    title:  牛顿第三定律
    description: 
    koLyro: point
    koLyri:  just
    son: </v>
      </c>
      <c r="P3174" s="27" t="str">
        <f t="shared" si="406"/>
        <v xml:space="preserve">
          - 
            name:  牛顿第三定律
            title:  牛顿第三定律
            description: 
            koLyro: point
            koLyri:  just
            son: </v>
      </c>
    </row>
    <row r="3175" spans="1:16" ht="15" customHeight="1">
      <c r="A3175" s="20">
        <f t="shared" si="400"/>
        <v>4</v>
      </c>
      <c r="B3175" s="21" t="str">
        <f t="shared" si="401"/>
        <v>知识点</v>
      </c>
      <c r="C3175" s="21" t="str">
        <f t="shared" si="402"/>
        <v>超重与失重</v>
      </c>
      <c r="D3175" s="21" t="str">
        <f>IFERROR(IF(I3175=1,INDEX( {"chinese","english","math","physics","chemistry","biology","politics","history","geography"},MATCH(C3175,{"语文","英语","数学","物理","化学","生物","政治","历史","地理"},0)),IF(I3175=2,INDEX(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3175,{"单项选择","阅读理解","信息匹配","完形填空","短文填空","单句填空","短文改错","单句改错","句型转换","翻译短语","翻译句子","词汇/短语及固搭","完成句子","听力"},0)),"")), "")</f>
        <v/>
      </c>
      <c r="E3175" s="21" t="str">
        <f t="shared" si="403"/>
        <v>知识点</v>
      </c>
      <c r="F3175" s="21" t="str">
        <f t="shared" si="404"/>
        <v>恰</v>
      </c>
      <c r="G3175" s="21" t="str">
        <f>INDEX( {"body","discipline","area","topic","point"},MATCH(E3175,{"知识体","知识域","知识区","知识主题","知识点"},0))</f>
        <v>point</v>
      </c>
      <c r="H3175" s="21" t="str">
        <f>INDEX( {"super","just","sub","infras"},MATCH(F3175,{"超","恰","亚","次"},0))</f>
        <v>just</v>
      </c>
      <c r="I3175" s="21">
        <f>MATCH(E3175,{"知识体","知识域","知识区","知识主题","知识点"},0)-1</f>
        <v>4</v>
      </c>
      <c r="J3175" s="21">
        <f>MATCH(F3175,{"超","恰","亚","次"},0)-1</f>
        <v>1</v>
      </c>
      <c r="K3175" s="21" t="str">
        <f t="shared" si="405"/>
        <v>物理</v>
      </c>
      <c r="L3175" s="26" t="s">
        <v>1240</v>
      </c>
      <c r="M3175" s="23"/>
      <c r="N3175" s="23"/>
      <c r="O3175" s="24" t="str">
        <f t="shared" si="407"/>
        <v xml:space="preserve">
  - 
    name:  超重与失重
    title:  超重与失重
    description: 
    koLyro: point
    koLyri:  just
    son: </v>
      </c>
      <c r="P3175" s="27" t="str">
        <f t="shared" si="406"/>
        <v xml:space="preserve">
          - 
            name:  超重与失重
            title:  超重与失重
            description: 
            koLyro: point
            koLyri:  just
            son: </v>
      </c>
    </row>
    <row r="3176" spans="1:16" ht="15" customHeight="1">
      <c r="A3176" s="20">
        <f t="shared" si="400"/>
        <v>4</v>
      </c>
      <c r="B3176" s="21" t="str">
        <f t="shared" si="401"/>
        <v>知识点</v>
      </c>
      <c r="C3176" s="21" t="str">
        <f t="shared" si="402"/>
        <v>力学单位制</v>
      </c>
      <c r="D3176" s="21" t="str">
        <f>IFERROR(IF(I3176=1,INDEX( {"chinese","english","math","physics","chemistry","biology","politics","history","geography"},MATCH(C3176,{"语文","英语","数学","物理","化学","生物","政治","历史","地理"},0)),IF(I3176=2,INDEX(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3176,{"单项选择","阅读理解","信息匹配","完形填空","短文填空","单句填空","短文改错","单句改错","句型转换","翻译短语","翻译句子","词汇/短语及固搭","完成句子","听力"},0)),"")), "")</f>
        <v/>
      </c>
      <c r="E3176" s="21" t="str">
        <f t="shared" si="403"/>
        <v>知识点</v>
      </c>
      <c r="F3176" s="21" t="str">
        <f t="shared" si="404"/>
        <v>恰</v>
      </c>
      <c r="G3176" s="21" t="str">
        <f>INDEX( {"body","discipline","area","topic","point"},MATCH(E3176,{"知识体","知识域","知识区","知识主题","知识点"},0))</f>
        <v>point</v>
      </c>
      <c r="H3176" s="21" t="str">
        <f>INDEX( {"super","just","sub","infras"},MATCH(F3176,{"超","恰","亚","次"},0))</f>
        <v>just</v>
      </c>
      <c r="I3176" s="21">
        <f>MATCH(E3176,{"知识体","知识域","知识区","知识主题","知识点"},0)-1</f>
        <v>4</v>
      </c>
      <c r="J3176" s="21">
        <f>MATCH(F3176,{"超","恰","亚","次"},0)-1</f>
        <v>1</v>
      </c>
      <c r="K3176" s="21" t="str">
        <f t="shared" si="405"/>
        <v>物理</v>
      </c>
      <c r="L3176" s="26" t="s">
        <v>1241</v>
      </c>
      <c r="M3176" s="23"/>
      <c r="N3176" s="23"/>
      <c r="O3176" s="24" t="str">
        <f t="shared" si="407"/>
        <v xml:space="preserve">
  - 
    name:  力学单位制
    title:  力学单位制
    description: 
    koLyro: point
    koLyri:  just
    son: </v>
      </c>
      <c r="P3176" s="27" t="str">
        <f t="shared" si="406"/>
        <v xml:space="preserve">
          - 
            name:  力学单位制
            title:  力学单位制
            description: 
            koLyro: point
            koLyri:  just
            son: </v>
      </c>
    </row>
    <row r="3177" spans="1:16" ht="15" customHeight="1">
      <c r="A3177" s="20">
        <f t="shared" si="400"/>
        <v>3</v>
      </c>
      <c r="B3177" s="21" t="str">
        <f t="shared" si="401"/>
        <v>知识主题</v>
      </c>
      <c r="C3177" s="21" t="str">
        <f t="shared" si="402"/>
        <v>牛顿运动定律的应用</v>
      </c>
      <c r="D3177" s="21" t="str">
        <f>IFERROR(IF(I3177=1,INDEX( {"chinese","english","math","physics","chemistry","biology","politics","history","geography"},MATCH(C3177,{"语文","英语","数学","物理","化学","生物","政治","历史","地理"},0)),IF(I3177=2,INDEX(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3177,{"单项选择","阅读理解","信息匹配","完形填空","短文填空","单句填空","短文改错","单句改错","句型转换","翻译短语","翻译句子","词汇/短语及固搭","完成句子","听力"},0)),"")), "")</f>
        <v/>
      </c>
      <c r="E3177" s="21" t="str">
        <f t="shared" si="403"/>
        <v>知识主题</v>
      </c>
      <c r="F3177" s="21" t="str">
        <f t="shared" si="404"/>
        <v>恰</v>
      </c>
      <c r="G3177" s="21" t="str">
        <f>INDEX( {"body","discipline","area","topic","point"},MATCH(E3177,{"知识体","知识域","知识区","知识主题","知识点"},0))</f>
        <v>topic</v>
      </c>
      <c r="H3177" s="21" t="str">
        <f>INDEX( {"super","just","sub","infras"},MATCH(F3177,{"超","恰","亚","次"},0))</f>
        <v>just</v>
      </c>
      <c r="I3177" s="21">
        <f>MATCH(E3177,{"知识体","知识域","知识区","知识主题","知识点"},0)-1</f>
        <v>3</v>
      </c>
      <c r="J3177" s="21">
        <f>MATCH(F3177,{"超","恰","亚","次"},0)-1</f>
        <v>1</v>
      </c>
      <c r="K3177" s="21" t="str">
        <f t="shared" si="405"/>
        <v>物理</v>
      </c>
      <c r="L3177" s="26" t="s">
        <v>1242</v>
      </c>
      <c r="M3177" s="23"/>
      <c r="N3177" s="23"/>
      <c r="O3177" s="24" t="str">
        <f t="shared" si="407"/>
        <v xml:space="preserve">
  - 
    name:  牛顿运动定律的应用
    title:  牛顿运动定律的应用
    description: 
    koLyro: topic
    koLyri:  just
    son: </v>
      </c>
      <c r="P3177" s="27" t="str">
        <f t="shared" si="406"/>
        <v xml:space="preserve">
        - 
          name:  牛顿运动定律的应用
          title:  牛顿运动定律的应用
          description: 
          koLyro: topic
          koLyri:  just
          son: </v>
      </c>
    </row>
    <row r="3178" spans="1:16" ht="15" customHeight="1">
      <c r="A3178" s="20">
        <f t="shared" si="400"/>
        <v>4</v>
      </c>
      <c r="B3178" s="21" t="str">
        <f t="shared" si="401"/>
        <v>知识点</v>
      </c>
      <c r="C3178" s="21" t="str">
        <f t="shared" si="402"/>
        <v>动力学中的多物体系统问题</v>
      </c>
      <c r="D3178" s="21" t="str">
        <f>IFERROR(IF(I3178=1,INDEX( {"chinese","english","math","physics","chemistry","biology","politics","history","geography"},MATCH(C3178,{"语文","英语","数学","物理","化学","生物","政治","历史","地理"},0)),IF(I3178=2,INDEX(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3178,{"单项选择","阅读理解","信息匹配","完形填空","短文填空","单句填空","短文改错","单句改错","句型转换","翻译短语","翻译句子","词汇/短语及固搭","完成句子","听力"},0)),"")), "")</f>
        <v/>
      </c>
      <c r="E3178" s="21" t="str">
        <f t="shared" si="403"/>
        <v>知识点</v>
      </c>
      <c r="F3178" s="21" t="str">
        <f t="shared" si="404"/>
        <v>恰</v>
      </c>
      <c r="G3178" s="21" t="str">
        <f>INDEX( {"body","discipline","area","topic","point"},MATCH(E3178,{"知识体","知识域","知识区","知识主题","知识点"},0))</f>
        <v>point</v>
      </c>
      <c r="H3178" s="21" t="str">
        <f>INDEX( {"super","just","sub","infras"},MATCH(F3178,{"超","恰","亚","次"},0))</f>
        <v>just</v>
      </c>
      <c r="I3178" s="21">
        <f>MATCH(E3178,{"知识体","知识域","知识区","知识主题","知识点"},0)-1</f>
        <v>4</v>
      </c>
      <c r="J3178" s="21">
        <f>MATCH(F3178,{"超","恰","亚","次"},0)-1</f>
        <v>1</v>
      </c>
      <c r="K3178" s="21" t="str">
        <f t="shared" si="405"/>
        <v>物理</v>
      </c>
      <c r="L3178" s="26" t="s">
        <v>1243</v>
      </c>
      <c r="M3178" s="23"/>
      <c r="N3178" s="23"/>
      <c r="O3178" s="24" t="str">
        <f t="shared" si="407"/>
        <v xml:space="preserve">
  - 
    name:  动力学中的多物体系统问题
    title:  动力学中的多物体系统问题
    description: 
    koLyro: point
    koLyri:  just
    son: </v>
      </c>
      <c r="P3178" s="27" t="str">
        <f t="shared" si="406"/>
        <v xml:space="preserve">
          - 
            name:  动力学中的多物体系统问题
            title:  动力学中的多物体系统问题
            description: 
            koLyro: point
            koLyri:  just
            son: </v>
      </c>
    </row>
    <row r="3179" spans="1:16" ht="15" customHeight="1">
      <c r="A3179" s="20">
        <f t="shared" si="400"/>
        <v>4</v>
      </c>
      <c r="B3179" s="21" t="str">
        <f t="shared" si="401"/>
        <v>知识点</v>
      </c>
      <c r="C3179" s="21" t="str">
        <f t="shared" si="402"/>
        <v>动力学中的多过程问题</v>
      </c>
      <c r="D3179" s="21" t="str">
        <f>IFERROR(IF(I3179=1,INDEX( {"chinese","english","math","physics","chemistry","biology","politics","history","geography"},MATCH(C3179,{"语文","英语","数学","物理","化学","生物","政治","历史","地理"},0)),IF(I3179=2,INDEX(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3179,{"单项选择","阅读理解","信息匹配","完形填空","短文填空","单句填空","短文改错","单句改错","句型转换","翻译短语","翻译句子","词汇/短语及固搭","完成句子","听力"},0)),"")), "")</f>
        <v/>
      </c>
      <c r="E3179" s="21" t="str">
        <f t="shared" si="403"/>
        <v>知识点</v>
      </c>
      <c r="F3179" s="21" t="str">
        <f t="shared" si="404"/>
        <v>恰</v>
      </c>
      <c r="G3179" s="21" t="str">
        <f>INDEX( {"body","discipline","area","topic","point"},MATCH(E3179,{"知识体","知识域","知识区","知识主题","知识点"},0))</f>
        <v>point</v>
      </c>
      <c r="H3179" s="21" t="str">
        <f>INDEX( {"super","just","sub","infras"},MATCH(F3179,{"超","恰","亚","次"},0))</f>
        <v>just</v>
      </c>
      <c r="I3179" s="21">
        <f>MATCH(E3179,{"知识体","知识域","知识区","知识主题","知识点"},0)-1</f>
        <v>4</v>
      </c>
      <c r="J3179" s="21">
        <f>MATCH(F3179,{"超","恰","亚","次"},0)-1</f>
        <v>1</v>
      </c>
      <c r="K3179" s="21" t="str">
        <f t="shared" si="405"/>
        <v>物理</v>
      </c>
      <c r="L3179" s="26" t="s">
        <v>1244</v>
      </c>
      <c r="M3179" s="23"/>
      <c r="N3179" s="23"/>
      <c r="O3179" s="24" t="str">
        <f t="shared" si="407"/>
        <v xml:space="preserve">
  - 
    name:  动力学中的多过程问题
    title:  动力学中的多过程问题
    description: 
    koLyro: point
    koLyri:  just
    son: </v>
      </c>
      <c r="P3179" s="27" t="str">
        <f t="shared" si="406"/>
        <v xml:space="preserve">
          - 
            name:  动力学中的多过程问题
            title:  动力学中的多过程问题
            description: 
            koLyro: point
            koLyri:  just
            son: </v>
      </c>
    </row>
    <row r="3180" spans="1:16" ht="15" customHeight="1">
      <c r="A3180" s="20">
        <f t="shared" si="400"/>
        <v>4</v>
      </c>
      <c r="B3180" s="21" t="str">
        <f t="shared" si="401"/>
        <v>知识点</v>
      </c>
      <c r="C3180" s="21" t="str">
        <f t="shared" si="402"/>
        <v>动力学中的图像问题</v>
      </c>
      <c r="D3180" s="21" t="str">
        <f>IFERROR(IF(I3180=1,INDEX( {"chinese","english","math","physics","chemistry","biology","politics","history","geography"},MATCH(C3180,{"语文","英语","数学","物理","化学","生物","政治","历史","地理"},0)),IF(I3180=2,INDEX(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3180,{"单项选择","阅读理解","信息匹配","完形填空","短文填空","单句填空","短文改错","单句改错","句型转换","翻译短语","翻译句子","词汇/短语及固搭","完成句子","听力"},0)),"")), "")</f>
        <v/>
      </c>
      <c r="E3180" s="21" t="str">
        <f t="shared" si="403"/>
        <v>知识点</v>
      </c>
      <c r="F3180" s="21" t="str">
        <f t="shared" si="404"/>
        <v>恰</v>
      </c>
      <c r="G3180" s="21" t="str">
        <f>INDEX( {"body","discipline","area","topic","point"},MATCH(E3180,{"知识体","知识域","知识区","知识主题","知识点"},0))</f>
        <v>point</v>
      </c>
      <c r="H3180" s="21" t="str">
        <f>INDEX( {"super","just","sub","infras"},MATCH(F3180,{"超","恰","亚","次"},0))</f>
        <v>just</v>
      </c>
      <c r="I3180" s="21">
        <f>MATCH(E3180,{"知识体","知识域","知识区","知识主题","知识点"},0)-1</f>
        <v>4</v>
      </c>
      <c r="J3180" s="21">
        <f>MATCH(F3180,{"超","恰","亚","次"},0)-1</f>
        <v>1</v>
      </c>
      <c r="K3180" s="21" t="str">
        <f t="shared" si="405"/>
        <v>物理</v>
      </c>
      <c r="L3180" s="26" t="s">
        <v>1149</v>
      </c>
      <c r="M3180" s="23"/>
      <c r="N3180" s="23"/>
      <c r="O3180" s="24" t="str">
        <f t="shared" si="407"/>
        <v xml:space="preserve">
  - 
    name:  动力学中的图像问题
    title:  动力学中的图像问题
    description: 
    koLyro: point
    koLyri:  just
    son: </v>
      </c>
      <c r="P3180" s="27" t="str">
        <f t="shared" si="406"/>
        <v xml:space="preserve">
          - 
            name:  动力学中的图像问题
            title:  动力学中的图像问题
            description: 
            koLyro: point
            koLyri:  just
            son: </v>
      </c>
    </row>
    <row r="3181" spans="1:16" ht="15" customHeight="1">
      <c r="A3181" s="20">
        <f t="shared" si="400"/>
        <v>4</v>
      </c>
      <c r="B3181" s="21" t="str">
        <f t="shared" si="401"/>
        <v>知识点</v>
      </c>
      <c r="C3181" s="21" t="str">
        <f t="shared" si="402"/>
        <v>动力学中的临界和极值问题</v>
      </c>
      <c r="D3181" s="21" t="str">
        <f>IFERROR(IF(I3181=1,INDEX( {"chinese","english","math","physics","chemistry","biology","politics","history","geography"},MATCH(C3181,{"语文","英语","数学","物理","化学","生物","政治","历史","地理"},0)),IF(I3181=2,INDEX(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3181,{"单项选择","阅读理解","信息匹配","完形填空","短文填空","单句填空","短文改错","单句改错","句型转换","翻译短语","翻译句子","词汇/短语及固搭","完成句子","听力"},0)),"")), "")</f>
        <v/>
      </c>
      <c r="E3181" s="21" t="str">
        <f t="shared" si="403"/>
        <v>知识点</v>
      </c>
      <c r="F3181" s="21" t="str">
        <f t="shared" si="404"/>
        <v>恰</v>
      </c>
      <c r="G3181" s="21" t="str">
        <f>INDEX( {"body","discipline","area","topic","point"},MATCH(E3181,{"知识体","知识域","知识区","知识主题","知识点"},0))</f>
        <v>point</v>
      </c>
      <c r="H3181" s="21" t="str">
        <f>INDEX( {"super","just","sub","infras"},MATCH(F3181,{"超","恰","亚","次"},0))</f>
        <v>just</v>
      </c>
      <c r="I3181" s="21">
        <f>MATCH(E3181,{"知识体","知识域","知识区","知识主题","知识点"},0)-1</f>
        <v>4</v>
      </c>
      <c r="J3181" s="21">
        <f>MATCH(F3181,{"超","恰","亚","次"},0)-1</f>
        <v>1</v>
      </c>
      <c r="K3181" s="21" t="str">
        <f t="shared" si="405"/>
        <v>物理</v>
      </c>
      <c r="L3181" s="26" t="s">
        <v>1245</v>
      </c>
      <c r="M3181" s="23"/>
      <c r="N3181" s="23"/>
      <c r="O3181" s="24" t="str">
        <f t="shared" si="407"/>
        <v xml:space="preserve">
  - 
    name:  动力学中的临界和极值问题
    title:  动力学中的临界和极值问题
    description: 
    koLyro: point
    koLyri:  just
    son: </v>
      </c>
      <c r="P3181" s="27" t="str">
        <f t="shared" si="406"/>
        <v xml:space="preserve">
          - 
            name:  动力学中的临界和极值问题
            title:  动力学中的临界和极值问题
            description: 
            koLyro: point
            koLyri:  just
            son: </v>
      </c>
    </row>
    <row r="3182" spans="1:16" ht="15" customHeight="1">
      <c r="A3182" s="20">
        <f t="shared" si="400"/>
        <v>4</v>
      </c>
      <c r="B3182" s="21" t="str">
        <f t="shared" si="401"/>
        <v>知识点</v>
      </c>
      <c r="C3182" s="21" t="str">
        <f t="shared" si="402"/>
        <v>含绳、弹簧的瞬时加速度问题</v>
      </c>
      <c r="D3182" s="21" t="str">
        <f>IFERROR(IF(I3182=1,INDEX( {"chinese","english","math","physics","chemistry","biology","politics","history","geography"},MATCH(C3182,{"语文","英语","数学","物理","化学","生物","政治","历史","地理"},0)),IF(I3182=2,INDEX(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3182,{"单项选择","阅读理解","信息匹配","完形填空","短文填空","单句填空","短文改错","单句改错","句型转换","翻译短语","翻译句子","词汇/短语及固搭","完成句子","听力"},0)),"")), "")</f>
        <v/>
      </c>
      <c r="E3182" s="21" t="str">
        <f t="shared" si="403"/>
        <v>知识点</v>
      </c>
      <c r="F3182" s="21" t="str">
        <f t="shared" si="404"/>
        <v>恰</v>
      </c>
      <c r="G3182" s="21" t="str">
        <f>INDEX( {"body","discipline","area","topic","point"},MATCH(E3182,{"知识体","知识域","知识区","知识主题","知识点"},0))</f>
        <v>point</v>
      </c>
      <c r="H3182" s="21" t="str">
        <f>INDEX( {"super","just","sub","infras"},MATCH(F3182,{"超","恰","亚","次"},0))</f>
        <v>just</v>
      </c>
      <c r="I3182" s="21">
        <f>MATCH(E3182,{"知识体","知识域","知识区","知识主题","知识点"},0)-1</f>
        <v>4</v>
      </c>
      <c r="J3182" s="21">
        <f>MATCH(F3182,{"超","恰","亚","次"},0)-1</f>
        <v>1</v>
      </c>
      <c r="K3182" s="21" t="str">
        <f t="shared" si="405"/>
        <v>物理</v>
      </c>
      <c r="L3182" s="26" t="s">
        <v>1246</v>
      </c>
      <c r="M3182" s="23"/>
      <c r="N3182" s="23"/>
      <c r="O3182" s="24" t="str">
        <f t="shared" si="407"/>
        <v xml:space="preserve">
  - 
    name:  含绳、弹簧的瞬时加速度问题
    title:  含绳、弹簧的瞬时加速度问题
    description: 
    koLyro: point
    koLyri:  just
    son: </v>
      </c>
      <c r="P3182" s="27" t="str">
        <f t="shared" si="406"/>
        <v xml:space="preserve">
          - 
            name:  含绳、弹簧的瞬时加速度问题
            title:  含绳、弹簧的瞬时加速度问题
            description: 
            koLyro: point
            koLyri:  just
            son: </v>
      </c>
    </row>
    <row r="3183" spans="1:16" ht="15" customHeight="1">
      <c r="A3183" s="20">
        <f t="shared" si="400"/>
        <v>4</v>
      </c>
      <c r="B3183" s="21" t="str">
        <f t="shared" si="401"/>
        <v>知识点</v>
      </c>
      <c r="C3183" s="21" t="str">
        <f t="shared" si="402"/>
        <v>动力学中的传动带模型问题</v>
      </c>
      <c r="D3183" s="21" t="str">
        <f>IFERROR(IF(I3183=1,INDEX( {"chinese","english","math","physics","chemistry","biology","politics","history","geography"},MATCH(C3183,{"语文","英语","数学","物理","化学","生物","政治","历史","地理"},0)),IF(I3183=2,INDEX(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3183,{"单项选择","阅读理解","信息匹配","完形填空","短文填空","单句填空","短文改错","单句改错","句型转换","翻译短语","翻译句子","词汇/短语及固搭","完成句子","听力"},0)),"")), "")</f>
        <v/>
      </c>
      <c r="E3183" s="21" t="str">
        <f t="shared" si="403"/>
        <v>知识点</v>
      </c>
      <c r="F3183" s="21" t="str">
        <f t="shared" si="404"/>
        <v>恰</v>
      </c>
      <c r="G3183" s="21" t="str">
        <f>INDEX( {"body","discipline","area","topic","point"},MATCH(E3183,{"知识体","知识域","知识区","知识主题","知识点"},0))</f>
        <v>point</v>
      </c>
      <c r="H3183" s="21" t="str">
        <f>INDEX( {"super","just","sub","infras"},MATCH(F3183,{"超","恰","亚","次"},0))</f>
        <v>just</v>
      </c>
      <c r="I3183" s="21">
        <f>MATCH(E3183,{"知识体","知识域","知识区","知识主题","知识点"},0)-1</f>
        <v>4</v>
      </c>
      <c r="J3183" s="21">
        <f>MATCH(F3183,{"超","恰","亚","次"},0)-1</f>
        <v>1</v>
      </c>
      <c r="K3183" s="21" t="str">
        <f t="shared" si="405"/>
        <v>物理</v>
      </c>
      <c r="L3183" s="26" t="s">
        <v>1150</v>
      </c>
      <c r="M3183" s="23"/>
      <c r="N3183" s="23"/>
      <c r="O3183" s="24" t="str">
        <f t="shared" si="407"/>
        <v xml:space="preserve">
  - 
    name:  动力学中的传动带模型问题
    title:  动力学中的传动带模型问题
    description: 
    koLyro: point
    koLyri:  just
    son: </v>
      </c>
      <c r="P3183" s="27" t="str">
        <f t="shared" si="406"/>
        <v xml:space="preserve">
          - 
            name:  动力学中的传动带模型问题
            title:  动力学中的传动带模型问题
            description: 
            koLyro: point
            koLyri:  just
            son: </v>
      </c>
    </row>
    <row r="3184" spans="1:16" ht="15" customHeight="1">
      <c r="A3184" s="20">
        <f t="shared" si="400"/>
        <v>4</v>
      </c>
      <c r="B3184" s="21" t="str">
        <f t="shared" si="401"/>
        <v>知识点</v>
      </c>
      <c r="C3184" s="21" t="str">
        <f t="shared" si="402"/>
        <v>动力学中的木板、滑块模型问题</v>
      </c>
      <c r="D3184" s="21" t="str">
        <f>IFERROR(IF(I3184=1,INDEX( {"chinese","english","math","physics","chemistry","biology","politics","history","geography"},MATCH(C3184,{"语文","英语","数学","物理","化学","生物","政治","历史","地理"},0)),IF(I3184=2,INDEX(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3184,{"单项选择","阅读理解","信息匹配","完形填空","短文填空","单句填空","短文改错","单句改错","句型转换","翻译短语","翻译句子","词汇/短语及固搭","完成句子","听力"},0)),"")), "")</f>
        <v/>
      </c>
      <c r="E3184" s="21" t="str">
        <f t="shared" si="403"/>
        <v>知识点</v>
      </c>
      <c r="F3184" s="21" t="str">
        <f t="shared" si="404"/>
        <v>恰</v>
      </c>
      <c r="G3184" s="21" t="str">
        <f>INDEX( {"body","discipline","area","topic","point"},MATCH(E3184,{"知识体","知识域","知识区","知识主题","知识点"},0))</f>
        <v>point</v>
      </c>
      <c r="H3184" s="21" t="str">
        <f>INDEX( {"super","just","sub","infras"},MATCH(F3184,{"超","恰","亚","次"},0))</f>
        <v>just</v>
      </c>
      <c r="I3184" s="21">
        <f>MATCH(E3184,{"知识体","知识域","知识区","知识主题","知识点"},0)-1</f>
        <v>4</v>
      </c>
      <c r="J3184" s="21">
        <f>MATCH(F3184,{"超","恰","亚","次"},0)-1</f>
        <v>1</v>
      </c>
      <c r="K3184" s="21" t="str">
        <f t="shared" si="405"/>
        <v>物理</v>
      </c>
      <c r="L3184" s="26" t="s">
        <v>1247</v>
      </c>
      <c r="M3184" s="23"/>
      <c r="N3184" s="23"/>
      <c r="O3184" s="24" t="str">
        <f t="shared" si="407"/>
        <v xml:space="preserve">
  - 
    name:  动力学中的木板、滑块模型问题
    title:  动力学中的木板、滑块模型问题
    description: 
    koLyro: point
    koLyri:  just
    son: </v>
      </c>
      <c r="P3184" s="27" t="str">
        <f t="shared" si="406"/>
        <v xml:space="preserve">
          - 
            name:  动力学中的木板、滑块模型问题
            title:  动力学中的木板、滑块模型问题
            description: 
            koLyro: point
            koLyri:  just
            son: </v>
      </c>
    </row>
    <row r="3185" spans="1:16" ht="15" customHeight="1">
      <c r="A3185" s="20">
        <f t="shared" si="400"/>
        <v>4</v>
      </c>
      <c r="B3185" s="21" t="str">
        <f t="shared" si="401"/>
        <v>知识点</v>
      </c>
      <c r="C3185" s="21" t="str">
        <f t="shared" si="402"/>
        <v>动力学中的“等时圆”问题</v>
      </c>
      <c r="D3185" s="21" t="str">
        <f>IFERROR(IF(I3185=1,INDEX( {"chinese","english","math","physics","chemistry","biology","politics","history","geography"},MATCH(C3185,{"语文","英语","数学","物理","化学","生物","政治","历史","地理"},0)),IF(I3185=2,INDEX(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3185,{"单项选择","阅读理解","信息匹配","完形填空","短文填空","单句填空","短文改错","单句改错","句型转换","翻译短语","翻译句子","词汇/短语及固搭","完成句子","听力"},0)),"")), "")</f>
        <v/>
      </c>
      <c r="E3185" s="21" t="str">
        <f t="shared" si="403"/>
        <v>知识点</v>
      </c>
      <c r="F3185" s="21" t="str">
        <f t="shared" si="404"/>
        <v>恰</v>
      </c>
      <c r="G3185" s="21" t="str">
        <f>INDEX( {"body","discipline","area","topic","point"},MATCH(E3185,{"知识体","知识域","知识区","知识主题","知识点"},0))</f>
        <v>point</v>
      </c>
      <c r="H3185" s="21" t="str">
        <f>INDEX( {"super","just","sub","infras"},MATCH(F3185,{"超","恰","亚","次"},0))</f>
        <v>just</v>
      </c>
      <c r="I3185" s="21">
        <f>MATCH(E3185,{"知识体","知识域","知识区","知识主题","知识点"},0)-1</f>
        <v>4</v>
      </c>
      <c r="J3185" s="21">
        <f>MATCH(F3185,{"超","恰","亚","次"},0)-1</f>
        <v>1</v>
      </c>
      <c r="K3185" s="21" t="str">
        <f t="shared" si="405"/>
        <v>物理</v>
      </c>
      <c r="L3185" s="26" t="s">
        <v>1248</v>
      </c>
      <c r="M3185" s="23"/>
      <c r="N3185" s="23"/>
      <c r="O3185" s="24" t="str">
        <f t="shared" si="407"/>
        <v xml:space="preserve">
  - 
    name:  动力学中的“等时圆”问题
    title:  动力学中的“等时圆”问题
    description: 
    koLyro: point
    koLyri:  just
    son: </v>
      </c>
      <c r="P3185" s="27" t="str">
        <f t="shared" si="406"/>
        <v xml:space="preserve">
          - 
            name:  动力学中的“等时圆”问题
            title:  动力学中的“等时圆”问题
            description: 
            koLyro: point
            koLyri:  just
            son: </v>
      </c>
    </row>
    <row r="3186" spans="1:16" ht="15" customHeight="1">
      <c r="A3186" s="20">
        <f t="shared" si="400"/>
        <v>2</v>
      </c>
      <c r="B3186" s="21" t="str">
        <f t="shared" si="401"/>
        <v>知识区</v>
      </c>
      <c r="C3186" s="21" t="str">
        <f t="shared" si="402"/>
        <v>4.曲线运动</v>
      </c>
      <c r="D3186" s="21" t="str">
        <f>IFERROR(IF(I3186=1,INDEX( {"chinese","english","math","physics","chemistry","biology","politics","history","geography"},MATCH(C3186,{"语文","英语","数学","物理","化学","生物","政治","历史","地理"},0)),IF(I3186=2,INDEX(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3186,{"单项选择","阅读理解","信息匹配","完形填空","短文填空","单句填空","短文改错","单句改错","句型转换","翻译短语","翻译句子","词汇/短语及固搭","完成句子","听力"},0)),"")), "")</f>
        <v/>
      </c>
      <c r="E3186" s="21" t="str">
        <f t="shared" si="403"/>
        <v>知识区</v>
      </c>
      <c r="F3186" s="21" t="str">
        <f t="shared" si="404"/>
        <v>恰</v>
      </c>
      <c r="G3186" s="21" t="str">
        <f>INDEX( {"body","discipline","area","topic","point"},MATCH(E3186,{"知识体","知识域","知识区","知识主题","知识点"},0))</f>
        <v>area</v>
      </c>
      <c r="H3186" s="21" t="str">
        <f>INDEX( {"super","just","sub","infras"},MATCH(F3186,{"超","恰","亚","次"},0))</f>
        <v>just</v>
      </c>
      <c r="I3186" s="21">
        <f>MATCH(E3186,{"知识体","知识域","知识区","知识主题","知识点"},0)-1</f>
        <v>2</v>
      </c>
      <c r="J3186" s="21">
        <f>MATCH(F3186,{"超","恰","亚","次"},0)-1</f>
        <v>1</v>
      </c>
      <c r="K3186" s="21" t="str">
        <f t="shared" si="405"/>
        <v>物理</v>
      </c>
      <c r="L3186" s="26" t="s">
        <v>1249</v>
      </c>
      <c r="M3186" s="23"/>
      <c r="N3186" s="23"/>
      <c r="O3186" s="24" t="str">
        <f t="shared" si="407"/>
        <v xml:space="preserve">
  - 
    name:  4.曲线运动
    title:  4.曲线运动
    description: 
    koLyro: area
    koLyri:  just
    son: </v>
      </c>
      <c r="P3186" s="27" t="str">
        <f t="shared" si="406"/>
        <v xml:space="preserve">
      - 
        name:  4.曲线运动
        title:  4.曲线运动
        description: 
        koLyro: area
        koLyri:  just
        son: </v>
      </c>
    </row>
    <row r="3187" spans="1:16" ht="15" customHeight="1">
      <c r="A3187" s="20">
        <f t="shared" si="400"/>
        <v>3</v>
      </c>
      <c r="B3187" s="21" t="str">
        <f t="shared" si="401"/>
        <v>知识主题</v>
      </c>
      <c r="C3187" s="21" t="str">
        <f t="shared" si="402"/>
        <v>运动的合成与分解</v>
      </c>
      <c r="D3187" s="21" t="str">
        <f>IFERROR(IF(I3187=1,INDEX( {"chinese","english","math","physics","chemistry","biology","politics","history","geography"},MATCH(C3187,{"语文","英语","数学","物理","化学","生物","政治","历史","地理"},0)),IF(I3187=2,INDEX(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3187,{"单项选择","阅读理解","信息匹配","完形填空","短文填空","单句填空","短文改错","单句改错","句型转换","翻译短语","翻译句子","词汇/短语及固搭","完成句子","听力"},0)),"")), "")</f>
        <v/>
      </c>
      <c r="E3187" s="21" t="str">
        <f t="shared" si="403"/>
        <v>知识主题</v>
      </c>
      <c r="F3187" s="21" t="str">
        <f t="shared" si="404"/>
        <v>恰</v>
      </c>
      <c r="G3187" s="21" t="str">
        <f>INDEX( {"body","discipline","area","topic","point"},MATCH(E3187,{"知识体","知识域","知识区","知识主题","知识点"},0))</f>
        <v>topic</v>
      </c>
      <c r="H3187" s="21" t="str">
        <f>INDEX( {"super","just","sub","infras"},MATCH(F3187,{"超","恰","亚","次"},0))</f>
        <v>just</v>
      </c>
      <c r="I3187" s="21">
        <f>MATCH(E3187,{"知识体","知识域","知识区","知识主题","知识点"},0)-1</f>
        <v>3</v>
      </c>
      <c r="J3187" s="21">
        <f>MATCH(F3187,{"超","恰","亚","次"},0)-1</f>
        <v>1</v>
      </c>
      <c r="K3187" s="21" t="str">
        <f t="shared" si="405"/>
        <v>物理</v>
      </c>
      <c r="L3187" s="26" t="s">
        <v>1250</v>
      </c>
      <c r="M3187" s="23"/>
      <c r="N3187" s="23"/>
      <c r="O3187" s="24" t="str">
        <f t="shared" si="407"/>
        <v xml:space="preserve">
  - 
    name:  运动的合成与分解
    title:  运动的合成与分解
    description: 
    koLyro: topic
    koLyri:  just
    son: </v>
      </c>
      <c r="P3187" s="27" t="str">
        <f t="shared" si="406"/>
        <v xml:space="preserve">
        - 
          name:  运动的合成与分解
          title:  运动的合成与分解
          description: 
          koLyro: topic
          koLyri:  just
          son: </v>
      </c>
    </row>
    <row r="3188" spans="1:16" ht="15" customHeight="1">
      <c r="A3188" s="20">
        <f t="shared" si="400"/>
        <v>4</v>
      </c>
      <c r="B3188" s="21" t="str">
        <f t="shared" si="401"/>
        <v>知识点</v>
      </c>
      <c r="C3188" s="21" t="str">
        <f t="shared" si="402"/>
        <v>对曲线运动的理解</v>
      </c>
      <c r="D3188" s="21" t="str">
        <f>IFERROR(IF(I3188=1,INDEX( {"chinese","english","math","physics","chemistry","biology","politics","history","geography"},MATCH(C3188,{"语文","英语","数学","物理","化学","生物","政治","历史","地理"},0)),IF(I3188=2,INDEX(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3188,{"单项选择","阅读理解","信息匹配","完形填空","短文填空","单句填空","短文改错","单句改错","句型转换","翻译短语","翻译句子","词汇/短语及固搭","完成句子","听力"},0)),"")), "")</f>
        <v/>
      </c>
      <c r="E3188" s="21" t="str">
        <f t="shared" si="403"/>
        <v>知识点</v>
      </c>
      <c r="F3188" s="21" t="str">
        <f t="shared" si="404"/>
        <v>恰</v>
      </c>
      <c r="G3188" s="21" t="str">
        <f>INDEX( {"body","discipline","area","topic","point"},MATCH(E3188,{"知识体","知识域","知识区","知识主题","知识点"},0))</f>
        <v>point</v>
      </c>
      <c r="H3188" s="21" t="str">
        <f>INDEX( {"super","just","sub","infras"},MATCH(F3188,{"超","恰","亚","次"},0))</f>
        <v>just</v>
      </c>
      <c r="I3188" s="21">
        <f>MATCH(E3188,{"知识体","知识域","知识区","知识主题","知识点"},0)-1</f>
        <v>4</v>
      </c>
      <c r="J3188" s="21">
        <f>MATCH(F3188,{"超","恰","亚","次"},0)-1</f>
        <v>1</v>
      </c>
      <c r="K3188" s="21" t="str">
        <f t="shared" si="405"/>
        <v>物理</v>
      </c>
      <c r="L3188" s="26" t="s">
        <v>1151</v>
      </c>
      <c r="M3188" s="23"/>
      <c r="N3188" s="23"/>
      <c r="O3188" s="24" t="str">
        <f t="shared" si="407"/>
        <v xml:space="preserve">
  - 
    name:  对曲线运动的理解
    title:  对曲线运动的理解
    description: 
    koLyro: point
    koLyri:  just
    son: </v>
      </c>
      <c r="P3188" s="27" t="str">
        <f t="shared" si="406"/>
        <v xml:space="preserve">
          - 
            name:  对曲线运动的理解
            title:  对曲线运动的理解
            description: 
            koLyro: point
            koLyri:  just
            son: </v>
      </c>
    </row>
    <row r="3189" spans="1:16" ht="15" customHeight="1">
      <c r="A3189" s="20">
        <f t="shared" si="400"/>
        <v>4</v>
      </c>
      <c r="B3189" s="21" t="str">
        <f t="shared" si="401"/>
        <v>知识点</v>
      </c>
      <c r="C3189" s="21" t="str">
        <f t="shared" si="402"/>
        <v>合运动与分运动</v>
      </c>
      <c r="D3189" s="21" t="str">
        <f>IFERROR(IF(I3189=1,INDEX( {"chinese","english","math","physics","chemistry","biology","politics","history","geography"},MATCH(C3189,{"语文","英语","数学","物理","化学","生物","政治","历史","地理"},0)),IF(I3189=2,INDEX(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3189,{"单项选择","阅读理解","信息匹配","完形填空","短文填空","单句填空","短文改错","单句改错","句型转换","翻译短语","翻译句子","词汇/短语及固搭","完成句子","听力"},0)),"")), "")</f>
        <v/>
      </c>
      <c r="E3189" s="21" t="str">
        <f t="shared" si="403"/>
        <v>知识点</v>
      </c>
      <c r="F3189" s="21" t="str">
        <f t="shared" si="404"/>
        <v>恰</v>
      </c>
      <c r="G3189" s="21" t="str">
        <f>INDEX( {"body","discipline","area","topic","point"},MATCH(E3189,{"知识体","知识域","知识区","知识主题","知识点"},0))</f>
        <v>point</v>
      </c>
      <c r="H3189" s="21" t="str">
        <f>INDEX( {"super","just","sub","infras"},MATCH(F3189,{"超","恰","亚","次"},0))</f>
        <v>just</v>
      </c>
      <c r="I3189" s="21">
        <f>MATCH(E3189,{"知识体","知识域","知识区","知识主题","知识点"},0)-1</f>
        <v>4</v>
      </c>
      <c r="J3189" s="21">
        <f>MATCH(F3189,{"超","恰","亚","次"},0)-1</f>
        <v>1</v>
      </c>
      <c r="K3189" s="21" t="str">
        <f t="shared" si="405"/>
        <v>物理</v>
      </c>
      <c r="L3189" s="26" t="s">
        <v>1152</v>
      </c>
      <c r="M3189" s="23"/>
      <c r="N3189" s="23"/>
      <c r="O3189" s="24" t="str">
        <f t="shared" si="407"/>
        <v xml:space="preserve">
  - 
    name:  合运动与分运动
    title:  合运动与分运动
    description: 
    koLyro: point
    koLyri:  just
    son: </v>
      </c>
      <c r="P3189" s="27" t="str">
        <f t="shared" si="406"/>
        <v xml:space="preserve">
          - 
            name:  合运动与分运动
            title:  合运动与分运动
            description: 
            koLyro: point
            koLyri:  just
            son: </v>
      </c>
    </row>
    <row r="3190" spans="1:16" ht="15" customHeight="1">
      <c r="A3190" s="20">
        <f t="shared" si="400"/>
        <v>4</v>
      </c>
      <c r="B3190" s="21" t="str">
        <f t="shared" si="401"/>
        <v>知识点</v>
      </c>
      <c r="C3190" s="21" t="str">
        <f t="shared" si="402"/>
        <v>合运动性质的判断</v>
      </c>
      <c r="D3190" s="21" t="str">
        <f>IFERROR(IF(I3190=1,INDEX( {"chinese","english","math","physics","chemistry","biology","politics","history","geography"},MATCH(C3190,{"语文","英语","数学","物理","化学","生物","政治","历史","地理"},0)),IF(I3190=2,INDEX(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3190,{"单项选择","阅读理解","信息匹配","完形填空","短文填空","单句填空","短文改错","单句改错","句型转换","翻译短语","翻译句子","词汇/短语及固搭","完成句子","听力"},0)),"")), "")</f>
        <v/>
      </c>
      <c r="E3190" s="21" t="str">
        <f t="shared" si="403"/>
        <v>知识点</v>
      </c>
      <c r="F3190" s="21" t="str">
        <f t="shared" si="404"/>
        <v>恰</v>
      </c>
      <c r="G3190" s="21" t="str">
        <f>INDEX( {"body","discipline","area","topic","point"},MATCH(E3190,{"知识体","知识域","知识区","知识主题","知识点"},0))</f>
        <v>point</v>
      </c>
      <c r="H3190" s="21" t="str">
        <f>INDEX( {"super","just","sub","infras"},MATCH(F3190,{"超","恰","亚","次"},0))</f>
        <v>just</v>
      </c>
      <c r="I3190" s="21">
        <f>MATCH(E3190,{"知识体","知识域","知识区","知识主题","知识点"},0)-1</f>
        <v>4</v>
      </c>
      <c r="J3190" s="21">
        <f>MATCH(F3190,{"超","恰","亚","次"},0)-1</f>
        <v>1</v>
      </c>
      <c r="K3190" s="21" t="str">
        <f t="shared" si="405"/>
        <v>物理</v>
      </c>
      <c r="L3190" s="26" t="s">
        <v>1251</v>
      </c>
      <c r="M3190" s="23"/>
      <c r="N3190" s="23"/>
      <c r="O3190" s="24" t="str">
        <f t="shared" si="407"/>
        <v xml:space="preserve">
  - 
    name:  合运动性质的判断
    title:  合运动性质的判断
    description: 
    koLyro: point
    koLyri:  just
    son: </v>
      </c>
      <c r="P3190" s="27" t="str">
        <f t="shared" si="406"/>
        <v xml:space="preserve">
          - 
            name:  合运动性质的判断
            title:  合运动性质的判断
            description: 
            koLyro: point
            koLyri:  just
            son: </v>
      </c>
    </row>
    <row r="3191" spans="1:16" ht="15" customHeight="1">
      <c r="A3191" s="20">
        <f t="shared" si="400"/>
        <v>4</v>
      </c>
      <c r="B3191" s="21" t="str">
        <f t="shared" si="401"/>
        <v>知识点</v>
      </c>
      <c r="C3191" s="21" t="str">
        <f t="shared" si="402"/>
        <v>关联速度问题</v>
      </c>
      <c r="D3191" s="21" t="str">
        <f>IFERROR(IF(I3191=1,INDEX( {"chinese","english","math","physics","chemistry","biology","politics","history","geography"},MATCH(C3191,{"语文","英语","数学","物理","化学","生物","政治","历史","地理"},0)),IF(I3191=2,INDEX(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3191,{"单项选择","阅读理解","信息匹配","完形填空","短文填空","单句填空","短文改错","单句改错","句型转换","翻译短语","翻译句子","词汇/短语及固搭","完成句子","听力"},0)),"")), "")</f>
        <v/>
      </c>
      <c r="E3191" s="21" t="str">
        <f t="shared" si="403"/>
        <v>知识点</v>
      </c>
      <c r="F3191" s="21" t="str">
        <f t="shared" si="404"/>
        <v>恰</v>
      </c>
      <c r="G3191" s="21" t="str">
        <f>INDEX( {"body","discipline","area","topic","point"},MATCH(E3191,{"知识体","知识域","知识区","知识主题","知识点"},0))</f>
        <v>point</v>
      </c>
      <c r="H3191" s="21" t="str">
        <f>INDEX( {"super","just","sub","infras"},MATCH(F3191,{"超","恰","亚","次"},0))</f>
        <v>just</v>
      </c>
      <c r="I3191" s="21">
        <f>MATCH(E3191,{"知识体","知识域","知识区","知识主题","知识点"},0)-1</f>
        <v>4</v>
      </c>
      <c r="J3191" s="21">
        <f>MATCH(F3191,{"超","恰","亚","次"},0)-1</f>
        <v>1</v>
      </c>
      <c r="K3191" s="21" t="str">
        <f t="shared" si="405"/>
        <v>物理</v>
      </c>
      <c r="L3191" s="26" t="s">
        <v>1252</v>
      </c>
      <c r="M3191" s="23"/>
      <c r="N3191" s="23"/>
      <c r="O3191" s="24" t="str">
        <f t="shared" si="407"/>
        <v xml:space="preserve">
  - 
    name:  关联速度问题
    title:  关联速度问题
    description: 
    koLyro: point
    koLyri:  just
    son: </v>
      </c>
      <c r="P3191" s="27" t="str">
        <f t="shared" si="406"/>
        <v xml:space="preserve">
          - 
            name:  关联速度问题
            title:  关联速度问题
            description: 
            koLyro: point
            koLyri:  just
            son: </v>
      </c>
    </row>
    <row r="3192" spans="1:16" ht="15" customHeight="1">
      <c r="A3192" s="20">
        <f t="shared" si="400"/>
        <v>4</v>
      </c>
      <c r="B3192" s="21" t="str">
        <f t="shared" si="401"/>
        <v>知识点</v>
      </c>
      <c r="C3192" s="21" t="str">
        <f t="shared" si="402"/>
        <v>小船渡河问题</v>
      </c>
      <c r="D3192" s="21" t="str">
        <f>IFERROR(IF(I3192=1,INDEX( {"chinese","english","math","physics","chemistry","biology","politics","history","geography"},MATCH(C3192,{"语文","英语","数学","物理","化学","生物","政治","历史","地理"},0)),IF(I3192=2,INDEX(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3192,{"单项选择","阅读理解","信息匹配","完形填空","短文填空","单句填空","短文改错","单句改错","句型转换","翻译短语","翻译句子","词汇/短语及固搭","完成句子","听力"},0)),"")), "")</f>
        <v/>
      </c>
      <c r="E3192" s="21" t="str">
        <f t="shared" si="403"/>
        <v>知识点</v>
      </c>
      <c r="F3192" s="21" t="str">
        <f t="shared" si="404"/>
        <v>恰</v>
      </c>
      <c r="G3192" s="21" t="str">
        <f>INDEX( {"body","discipline","area","topic","point"},MATCH(E3192,{"知识体","知识域","知识区","知识主题","知识点"},0))</f>
        <v>point</v>
      </c>
      <c r="H3192" s="21" t="str">
        <f>INDEX( {"super","just","sub","infras"},MATCH(F3192,{"超","恰","亚","次"},0))</f>
        <v>just</v>
      </c>
      <c r="I3192" s="21">
        <f>MATCH(E3192,{"知识体","知识域","知识区","知识主题","知识点"},0)-1</f>
        <v>4</v>
      </c>
      <c r="J3192" s="21">
        <f>MATCH(F3192,{"超","恰","亚","次"},0)-1</f>
        <v>1</v>
      </c>
      <c r="K3192" s="21" t="str">
        <f t="shared" si="405"/>
        <v>物理</v>
      </c>
      <c r="L3192" s="26" t="s">
        <v>1253</v>
      </c>
      <c r="M3192" s="23"/>
      <c r="N3192" s="23"/>
      <c r="O3192" s="24" t="str">
        <f t="shared" si="407"/>
        <v xml:space="preserve">
  - 
    name:  小船渡河问题
    title:  小船渡河问题
    description: 
    koLyro: point
    koLyri:  just
    son: </v>
      </c>
      <c r="P3192" s="27" t="str">
        <f t="shared" si="406"/>
        <v xml:space="preserve">
          - 
            name:  小船渡河问题
            title:  小船渡河问题
            description: 
            koLyro: point
            koLyri:  just
            son: </v>
      </c>
    </row>
    <row r="3193" spans="1:16" ht="15" customHeight="1">
      <c r="A3193" s="20">
        <f t="shared" si="400"/>
        <v>4</v>
      </c>
      <c r="B3193" s="21" t="str">
        <f t="shared" si="401"/>
        <v>知识点</v>
      </c>
      <c r="C3193" s="21" t="str">
        <f t="shared" si="402"/>
        <v>牵连参考系问题</v>
      </c>
      <c r="D3193" s="21" t="str">
        <f>IFERROR(IF(I3193=1,INDEX( {"chinese","english","math","physics","chemistry","biology","politics","history","geography"},MATCH(C3193,{"语文","英语","数学","物理","化学","生物","政治","历史","地理"},0)),IF(I3193=2,INDEX(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3193,{"单项选择","阅读理解","信息匹配","完形填空","短文填空","单句填空","短文改错","单句改错","句型转换","翻译短语","翻译句子","词汇/短语及固搭","完成句子","听力"},0)),"")), "")</f>
        <v/>
      </c>
      <c r="E3193" s="21" t="str">
        <f t="shared" si="403"/>
        <v>知识点</v>
      </c>
      <c r="F3193" s="21" t="str">
        <f t="shared" si="404"/>
        <v>恰</v>
      </c>
      <c r="G3193" s="21" t="str">
        <f>INDEX( {"body","discipline","area","topic","point"},MATCH(E3193,{"知识体","知识域","知识区","知识主题","知识点"},0))</f>
        <v>point</v>
      </c>
      <c r="H3193" s="21" t="str">
        <f>INDEX( {"super","just","sub","infras"},MATCH(F3193,{"超","恰","亚","次"},0))</f>
        <v>just</v>
      </c>
      <c r="I3193" s="21">
        <f>MATCH(E3193,{"知识体","知识域","知识区","知识主题","知识点"},0)-1</f>
        <v>4</v>
      </c>
      <c r="J3193" s="21">
        <f>MATCH(F3193,{"超","恰","亚","次"},0)-1</f>
        <v>1</v>
      </c>
      <c r="K3193" s="21" t="str">
        <f t="shared" si="405"/>
        <v>物理</v>
      </c>
      <c r="L3193" s="26" t="s">
        <v>1153</v>
      </c>
      <c r="M3193" s="23"/>
      <c r="N3193" s="23"/>
      <c r="O3193" s="24" t="str">
        <f t="shared" si="407"/>
        <v xml:space="preserve">
  - 
    name:  牵连参考系问题
    title:  牵连参考系问题
    description: 
    koLyro: point
    koLyri:  just
    son: </v>
      </c>
      <c r="P3193" s="27" t="str">
        <f t="shared" si="406"/>
        <v xml:space="preserve">
          - 
            name:  牵连参考系问题
            title:  牵连参考系问题
            description: 
            koLyro: point
            koLyri:  just
            son: </v>
      </c>
    </row>
    <row r="3194" spans="1:16" ht="15" customHeight="1">
      <c r="A3194" s="20">
        <f t="shared" si="400"/>
        <v>3</v>
      </c>
      <c r="B3194" s="21" t="str">
        <f t="shared" si="401"/>
        <v>知识主题</v>
      </c>
      <c r="C3194" s="21" t="str">
        <f t="shared" si="402"/>
        <v>抛体运动</v>
      </c>
      <c r="D3194" s="21" t="str">
        <f>IFERROR(IF(I3194=1,INDEX( {"chinese","english","math","physics","chemistry","biology","politics","history","geography"},MATCH(C3194,{"语文","英语","数学","物理","化学","生物","政治","历史","地理"},0)),IF(I3194=2,INDEX(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3194,{"单项选择","阅读理解","信息匹配","完形填空","短文填空","单句填空","短文改错","单句改错","句型转换","翻译短语","翻译句子","词汇/短语及固搭","完成句子","听力"},0)),"")), "")</f>
        <v/>
      </c>
      <c r="E3194" s="21" t="str">
        <f t="shared" si="403"/>
        <v>知识主题</v>
      </c>
      <c r="F3194" s="21" t="str">
        <f t="shared" si="404"/>
        <v>恰</v>
      </c>
      <c r="G3194" s="21" t="str">
        <f>INDEX( {"body","discipline","area","topic","point"},MATCH(E3194,{"知识体","知识域","知识区","知识主题","知识点"},0))</f>
        <v>topic</v>
      </c>
      <c r="H3194" s="21" t="str">
        <f>INDEX( {"super","just","sub","infras"},MATCH(F3194,{"超","恰","亚","次"},0))</f>
        <v>just</v>
      </c>
      <c r="I3194" s="21">
        <f>MATCH(E3194,{"知识体","知识域","知识区","知识主题","知识点"},0)-1</f>
        <v>3</v>
      </c>
      <c r="J3194" s="21">
        <f>MATCH(F3194,{"超","恰","亚","次"},0)-1</f>
        <v>1</v>
      </c>
      <c r="K3194" s="21" t="str">
        <f t="shared" si="405"/>
        <v>物理</v>
      </c>
      <c r="L3194" s="26" t="s">
        <v>1154</v>
      </c>
      <c r="M3194" s="23"/>
      <c r="N3194" s="23"/>
      <c r="O3194" s="24" t="str">
        <f t="shared" si="407"/>
        <v xml:space="preserve">
  - 
    name:  抛体运动
    title:  抛体运动
    description: 
    koLyro: topic
    koLyri:  just
    son: </v>
      </c>
      <c r="P3194" s="27" t="str">
        <f t="shared" si="406"/>
        <v xml:space="preserve">
        - 
          name:  抛体运动
          title:  抛体运动
          description: 
          koLyro: topic
          koLyri:  just
          son: </v>
      </c>
    </row>
    <row r="3195" spans="1:16" ht="15" customHeight="1">
      <c r="A3195" s="20">
        <f t="shared" si="400"/>
        <v>4</v>
      </c>
      <c r="B3195" s="21" t="str">
        <f t="shared" si="401"/>
        <v>知识点</v>
      </c>
      <c r="C3195" s="21" t="str">
        <f t="shared" si="402"/>
        <v>平抛运动</v>
      </c>
      <c r="D3195" s="21" t="str">
        <f>IFERROR(IF(I3195=1,INDEX( {"chinese","english","math","physics","chemistry","biology","politics","history","geography"},MATCH(C3195,{"语文","英语","数学","物理","化学","生物","政治","历史","地理"},0)),IF(I3195=2,INDEX(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3195,{"单项选择","阅读理解","信息匹配","完形填空","短文填空","单句填空","短文改错","单句改错","句型转换","翻译短语","翻译句子","词汇/短语及固搭","完成句子","听力"},0)),"")), "")</f>
        <v/>
      </c>
      <c r="E3195" s="21" t="str">
        <f t="shared" si="403"/>
        <v>知识点</v>
      </c>
      <c r="F3195" s="21" t="str">
        <f t="shared" si="404"/>
        <v>恰</v>
      </c>
      <c r="G3195" s="21" t="str">
        <f>INDEX( {"body","discipline","area","topic","point"},MATCH(E3195,{"知识体","知识域","知识区","知识主题","知识点"},0))</f>
        <v>point</v>
      </c>
      <c r="H3195" s="21" t="str">
        <f>INDEX( {"super","just","sub","infras"},MATCH(F3195,{"超","恰","亚","次"},0))</f>
        <v>just</v>
      </c>
      <c r="I3195" s="21">
        <f>MATCH(E3195,{"知识体","知识域","知识区","知识主题","知识点"},0)-1</f>
        <v>4</v>
      </c>
      <c r="J3195" s="21">
        <f>MATCH(F3195,{"超","恰","亚","次"},0)-1</f>
        <v>1</v>
      </c>
      <c r="K3195" s="21" t="str">
        <f t="shared" si="405"/>
        <v>物理</v>
      </c>
      <c r="L3195" s="26" t="s">
        <v>1155</v>
      </c>
      <c r="M3195" s="23"/>
      <c r="N3195" s="23"/>
      <c r="O3195" s="24" t="str">
        <f t="shared" si="407"/>
        <v xml:space="preserve">
  - 
    name:  平抛运动
    title:  平抛运动
    description: 
    koLyro: point
    koLyri:  just
    son: </v>
      </c>
      <c r="P3195" s="27" t="str">
        <f t="shared" si="406"/>
        <v xml:space="preserve">
          - 
            name:  平抛运动
            title:  平抛运动
            description: 
            koLyro: point
            koLyri:  just
            son: </v>
      </c>
    </row>
    <row r="3196" spans="1:16" ht="15" customHeight="1">
      <c r="A3196" s="20">
        <f t="shared" si="400"/>
        <v>4</v>
      </c>
      <c r="B3196" s="21" t="str">
        <f t="shared" si="401"/>
        <v>知识点</v>
      </c>
      <c r="C3196" s="21" t="str">
        <f t="shared" si="402"/>
        <v>斜抛运动</v>
      </c>
      <c r="D3196" s="21" t="str">
        <f>IFERROR(IF(I3196=1,INDEX( {"chinese","english","math","physics","chemistry","biology","politics","history","geography"},MATCH(C3196,{"语文","英语","数学","物理","化学","生物","政治","历史","地理"},0)),IF(I3196=2,INDEX(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3196,{"单项选择","阅读理解","信息匹配","完形填空","短文填空","单句填空","短文改错","单句改错","句型转换","翻译短语","翻译句子","词汇/短语及固搭","完成句子","听力"},0)),"")), "")</f>
        <v/>
      </c>
      <c r="E3196" s="21" t="str">
        <f t="shared" si="403"/>
        <v>知识点</v>
      </c>
      <c r="F3196" s="21" t="str">
        <f t="shared" si="404"/>
        <v>恰</v>
      </c>
      <c r="G3196" s="21" t="str">
        <f>INDEX( {"body","discipline","area","topic","point"},MATCH(E3196,{"知识体","知识域","知识区","知识主题","知识点"},0))</f>
        <v>point</v>
      </c>
      <c r="H3196" s="21" t="str">
        <f>INDEX( {"super","just","sub","infras"},MATCH(F3196,{"超","恰","亚","次"},0))</f>
        <v>just</v>
      </c>
      <c r="I3196" s="21">
        <f>MATCH(E3196,{"知识体","知识域","知识区","知识主题","知识点"},0)-1</f>
        <v>4</v>
      </c>
      <c r="J3196" s="21">
        <f>MATCH(F3196,{"超","恰","亚","次"},0)-1</f>
        <v>1</v>
      </c>
      <c r="K3196" s="21" t="str">
        <f t="shared" si="405"/>
        <v>物理</v>
      </c>
      <c r="L3196" s="26" t="s">
        <v>1254</v>
      </c>
      <c r="M3196" s="23"/>
      <c r="N3196" s="23"/>
      <c r="O3196" s="24" t="str">
        <f t="shared" si="407"/>
        <v xml:space="preserve">
  - 
    name:  斜抛运动
    title:  斜抛运动
    description: 
    koLyro: point
    koLyri:  just
    son: </v>
      </c>
      <c r="P3196" s="27" t="str">
        <f t="shared" si="406"/>
        <v xml:space="preserve">
          - 
            name:  斜抛运动
            title:  斜抛运动
            description: 
            koLyro: point
            koLyri:  just
            son: </v>
      </c>
    </row>
    <row r="3197" spans="1:16" ht="15" customHeight="1">
      <c r="A3197" s="20">
        <f t="shared" si="400"/>
        <v>4</v>
      </c>
      <c r="B3197" s="21" t="str">
        <f t="shared" si="401"/>
        <v>知识点</v>
      </c>
      <c r="C3197" s="21" t="str">
        <f t="shared" si="402"/>
        <v>类平抛运动</v>
      </c>
      <c r="D3197" s="21" t="str">
        <f>IFERROR(IF(I3197=1,INDEX( {"chinese","english","math","physics","chemistry","biology","politics","history","geography"},MATCH(C3197,{"语文","英语","数学","物理","化学","生物","政治","历史","地理"},0)),IF(I3197=2,INDEX(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3197,{"单项选择","阅读理解","信息匹配","完形填空","短文填空","单句填空","短文改错","单句改错","句型转换","翻译短语","翻译句子","词汇/短语及固搭","完成句子","听力"},0)),"")), "")</f>
        <v/>
      </c>
      <c r="E3197" s="21" t="str">
        <f t="shared" si="403"/>
        <v>知识点</v>
      </c>
      <c r="F3197" s="21" t="str">
        <f t="shared" si="404"/>
        <v>恰</v>
      </c>
      <c r="G3197" s="21" t="str">
        <f>INDEX( {"body","discipline","area","topic","point"},MATCH(E3197,{"知识体","知识域","知识区","知识主题","知识点"},0))</f>
        <v>point</v>
      </c>
      <c r="H3197" s="21" t="str">
        <f>INDEX( {"super","just","sub","infras"},MATCH(F3197,{"超","恰","亚","次"},0))</f>
        <v>just</v>
      </c>
      <c r="I3197" s="21">
        <f>MATCH(E3197,{"知识体","知识域","知识区","知识主题","知识点"},0)-1</f>
        <v>4</v>
      </c>
      <c r="J3197" s="21">
        <f>MATCH(F3197,{"超","恰","亚","次"},0)-1</f>
        <v>1</v>
      </c>
      <c r="K3197" s="21" t="str">
        <f t="shared" si="405"/>
        <v>物理</v>
      </c>
      <c r="L3197" s="26" t="s">
        <v>1255</v>
      </c>
      <c r="M3197" s="23"/>
      <c r="N3197" s="23"/>
      <c r="O3197" s="24" t="str">
        <f t="shared" si="407"/>
        <v xml:space="preserve">
  - 
    name:  类平抛运动
    title:  类平抛运动
    description: 
    koLyro: point
    koLyri:  just
    son: </v>
      </c>
      <c r="P3197" s="27" t="str">
        <f t="shared" si="406"/>
        <v xml:space="preserve">
          - 
            name:  类平抛运动
            title:  类平抛运动
            description: 
            koLyro: point
            koLyri:  just
            son: </v>
      </c>
    </row>
    <row r="3198" spans="1:16" ht="15" customHeight="1">
      <c r="A3198" s="20">
        <f t="shared" si="400"/>
        <v>4</v>
      </c>
      <c r="B3198" s="21" t="str">
        <f t="shared" si="401"/>
        <v>知识点</v>
      </c>
      <c r="C3198" s="21" t="str">
        <f t="shared" si="402"/>
        <v>斜面上的平抛运动问题</v>
      </c>
      <c r="D3198" s="21" t="str">
        <f>IFERROR(IF(I3198=1,INDEX( {"chinese","english","math","physics","chemistry","biology","politics","history","geography"},MATCH(C3198,{"语文","英语","数学","物理","化学","生物","政治","历史","地理"},0)),IF(I3198=2,INDEX(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3198,{"单项选择","阅读理解","信息匹配","完形填空","短文填空","单句填空","短文改错","单句改错","句型转换","翻译短语","翻译句子","词汇/短语及固搭","完成句子","听力"},0)),"")), "")</f>
        <v/>
      </c>
      <c r="E3198" s="21" t="str">
        <f t="shared" si="403"/>
        <v>知识点</v>
      </c>
      <c r="F3198" s="21" t="str">
        <f t="shared" si="404"/>
        <v>恰</v>
      </c>
      <c r="G3198" s="21" t="str">
        <f>INDEX( {"body","discipline","area","topic","point"},MATCH(E3198,{"知识体","知识域","知识区","知识主题","知识点"},0))</f>
        <v>point</v>
      </c>
      <c r="H3198" s="21" t="str">
        <f>INDEX( {"super","just","sub","infras"},MATCH(F3198,{"超","恰","亚","次"},0))</f>
        <v>just</v>
      </c>
      <c r="I3198" s="21">
        <f>MATCH(E3198,{"知识体","知识域","知识区","知识主题","知识点"},0)-1</f>
        <v>4</v>
      </c>
      <c r="J3198" s="21">
        <f>MATCH(F3198,{"超","恰","亚","次"},0)-1</f>
        <v>1</v>
      </c>
      <c r="K3198" s="21" t="str">
        <f t="shared" si="405"/>
        <v>物理</v>
      </c>
      <c r="L3198" s="26" t="s">
        <v>1256</v>
      </c>
      <c r="M3198" s="23"/>
      <c r="N3198" s="23"/>
      <c r="O3198" s="24" t="str">
        <f t="shared" si="407"/>
        <v xml:space="preserve">
  - 
    name:  斜面上的平抛运动问题
    title:  斜面上的平抛运动问题
    description: 
    koLyro: point
    koLyri:  just
    son: </v>
      </c>
      <c r="P3198" s="27" t="str">
        <f t="shared" si="406"/>
        <v xml:space="preserve">
          - 
            name:  斜面上的平抛运动问题
            title:  斜面上的平抛运动问题
            description: 
            koLyro: point
            koLyri:  just
            son: </v>
      </c>
    </row>
    <row r="3199" spans="1:16" ht="15" customHeight="1">
      <c r="A3199" s="20">
        <f t="shared" si="400"/>
        <v>4</v>
      </c>
      <c r="B3199" s="21" t="str">
        <f t="shared" si="401"/>
        <v>知识点</v>
      </c>
      <c r="C3199" s="21" t="str">
        <f t="shared" si="402"/>
        <v>含平抛运动的多个物体运动问题</v>
      </c>
      <c r="D3199" s="21" t="str">
        <f>IFERROR(IF(I3199=1,INDEX( {"chinese","english","math","physics","chemistry","biology","politics","history","geography"},MATCH(C3199,{"语文","英语","数学","物理","化学","生物","政治","历史","地理"},0)),IF(I3199=2,INDEX(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3199,{"单项选择","阅读理解","信息匹配","完形填空","短文填空","单句填空","短文改错","单句改错","句型转换","翻译短语","翻译句子","词汇/短语及固搭","完成句子","听力"},0)),"")), "")</f>
        <v/>
      </c>
      <c r="E3199" s="21" t="str">
        <f t="shared" si="403"/>
        <v>知识点</v>
      </c>
      <c r="F3199" s="21" t="str">
        <f t="shared" si="404"/>
        <v>恰</v>
      </c>
      <c r="G3199" s="21" t="str">
        <f>INDEX( {"body","discipline","area","topic","point"},MATCH(E3199,{"知识体","知识域","知识区","知识主题","知识点"},0))</f>
        <v>point</v>
      </c>
      <c r="H3199" s="21" t="str">
        <f>INDEX( {"super","just","sub","infras"},MATCH(F3199,{"超","恰","亚","次"},0))</f>
        <v>just</v>
      </c>
      <c r="I3199" s="21">
        <f>MATCH(E3199,{"知识体","知识域","知识区","知识主题","知识点"},0)-1</f>
        <v>4</v>
      </c>
      <c r="J3199" s="21">
        <f>MATCH(F3199,{"超","恰","亚","次"},0)-1</f>
        <v>1</v>
      </c>
      <c r="K3199" s="21" t="str">
        <f t="shared" si="405"/>
        <v>物理</v>
      </c>
      <c r="L3199" s="26" t="s">
        <v>1257</v>
      </c>
      <c r="M3199" s="23"/>
      <c r="N3199" s="23"/>
      <c r="O3199" s="24" t="str">
        <f t="shared" si="407"/>
        <v xml:space="preserve">
  - 
    name:  含平抛运动的多个物体运动问题
    title:  含平抛运动的多个物体运动问题
    description: 
    koLyro: point
    koLyri:  just
    son: </v>
      </c>
      <c r="P3199" s="27" t="str">
        <f t="shared" si="406"/>
        <v xml:space="preserve">
          - 
            name:  含平抛运动的多个物体运动问题
            title:  含平抛运动的多个物体运动问题
            description: 
            koLyro: point
            koLyri:  just
            son: </v>
      </c>
    </row>
    <row r="3200" spans="1:16" ht="15" customHeight="1">
      <c r="A3200" s="20">
        <f t="shared" si="400"/>
        <v>3</v>
      </c>
      <c r="B3200" s="21" t="str">
        <f t="shared" si="401"/>
        <v>知识主题</v>
      </c>
      <c r="C3200" s="21" t="str">
        <f t="shared" si="402"/>
        <v>圆周运动</v>
      </c>
      <c r="D3200" s="21" t="str">
        <f>IFERROR(IF(I3200=1,INDEX( {"chinese","english","math","physics","chemistry","biology","politics","history","geography"},MATCH(C3200,{"语文","英语","数学","物理","化学","生物","政治","历史","地理"},0)),IF(I3200=2,INDEX(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3200,{"单项选择","阅读理解","信息匹配","完形填空","短文填空","单句填空","短文改错","单句改错","句型转换","翻译短语","翻译句子","词汇/短语及固搭","完成句子","听力"},0)),"")), "")</f>
        <v/>
      </c>
      <c r="E3200" s="21" t="str">
        <f t="shared" si="403"/>
        <v>知识主题</v>
      </c>
      <c r="F3200" s="21" t="str">
        <f t="shared" si="404"/>
        <v>恰</v>
      </c>
      <c r="G3200" s="21" t="str">
        <f>INDEX( {"body","discipline","area","topic","point"},MATCH(E3200,{"知识体","知识域","知识区","知识主题","知识点"},0))</f>
        <v>topic</v>
      </c>
      <c r="H3200" s="21" t="str">
        <f>INDEX( {"super","just","sub","infras"},MATCH(F3200,{"超","恰","亚","次"},0))</f>
        <v>just</v>
      </c>
      <c r="I3200" s="21">
        <f>MATCH(E3200,{"知识体","知识域","知识区","知识主题","知识点"},0)-1</f>
        <v>3</v>
      </c>
      <c r="J3200" s="21">
        <f>MATCH(F3200,{"超","恰","亚","次"},0)-1</f>
        <v>1</v>
      </c>
      <c r="K3200" s="21" t="str">
        <f t="shared" si="405"/>
        <v>物理</v>
      </c>
      <c r="L3200" s="26" t="s">
        <v>1258</v>
      </c>
      <c r="M3200" s="23"/>
      <c r="N3200" s="23"/>
      <c r="O3200" s="24" t="str">
        <f t="shared" si="407"/>
        <v xml:space="preserve">
  - 
    name:  圆周运动
    title:  圆周运动
    description: 
    koLyro: topic
    koLyri:  just
    son: </v>
      </c>
      <c r="P3200" s="27" t="str">
        <f t="shared" si="406"/>
        <v xml:space="preserve">
        - 
          name:  圆周运动
          title:  圆周运动
          description: 
          koLyro: topic
          koLyri:  just
          son: </v>
      </c>
    </row>
    <row r="3201" spans="1:16" ht="15" customHeight="1">
      <c r="A3201" s="20">
        <f t="shared" si="400"/>
        <v>4</v>
      </c>
      <c r="B3201" s="21" t="str">
        <f t="shared" si="401"/>
        <v>知识点</v>
      </c>
      <c r="C3201" s="21" t="str">
        <f t="shared" si="402"/>
        <v>匀速圆周运动</v>
      </c>
      <c r="D3201" s="21" t="str">
        <f>IFERROR(IF(I3201=1,INDEX( {"chinese","english","math","physics","chemistry","biology","politics","history","geography"},MATCH(C3201,{"语文","英语","数学","物理","化学","生物","政治","历史","地理"},0)),IF(I3201=2,INDEX(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3201,{"单项选择","阅读理解","信息匹配","完形填空","短文填空","单句填空","短文改错","单句改错","句型转换","翻译短语","翻译句子","词汇/短语及固搭","完成句子","听力"},0)),"")), "")</f>
        <v/>
      </c>
      <c r="E3201" s="21" t="str">
        <f t="shared" si="403"/>
        <v>知识点</v>
      </c>
      <c r="F3201" s="21" t="str">
        <f t="shared" si="404"/>
        <v>恰</v>
      </c>
      <c r="G3201" s="21" t="str">
        <f>INDEX( {"body","discipline","area","topic","point"},MATCH(E3201,{"知识体","知识域","知识区","知识主题","知识点"},0))</f>
        <v>point</v>
      </c>
      <c r="H3201" s="21" t="str">
        <f>INDEX( {"super","just","sub","infras"},MATCH(F3201,{"超","恰","亚","次"},0))</f>
        <v>just</v>
      </c>
      <c r="I3201" s="21">
        <f>MATCH(E3201,{"知识体","知识域","知识区","知识主题","知识点"},0)-1</f>
        <v>4</v>
      </c>
      <c r="J3201" s="21">
        <f>MATCH(F3201,{"超","恰","亚","次"},0)-1</f>
        <v>1</v>
      </c>
      <c r="K3201" s="21" t="str">
        <f t="shared" si="405"/>
        <v>物理</v>
      </c>
      <c r="L3201" s="26" t="s">
        <v>1259</v>
      </c>
      <c r="M3201" s="23"/>
      <c r="N3201" s="23"/>
      <c r="O3201" s="24" t="str">
        <f t="shared" si="407"/>
        <v xml:space="preserve">
  - 
    name:  匀速圆周运动
    title:  匀速圆周运动
    description: 
    koLyro: point
    koLyri:  just
    son: </v>
      </c>
      <c r="P3201" s="27" t="str">
        <f t="shared" si="406"/>
        <v xml:space="preserve">
          - 
            name:  匀速圆周运动
            title:  匀速圆周运动
            description: 
            koLyro: point
            koLyri:  just
            son: </v>
      </c>
    </row>
    <row r="3202" spans="1:16" ht="15" customHeight="1">
      <c r="A3202" s="20">
        <f t="shared" si="400"/>
        <v>4</v>
      </c>
      <c r="B3202" s="21" t="str">
        <f t="shared" si="401"/>
        <v>知识点</v>
      </c>
      <c r="C3202" s="21" t="str">
        <f t="shared" si="402"/>
        <v>描述圆周运动的物理量</v>
      </c>
      <c r="D3202" s="21" t="str">
        <f>IFERROR(IF(I3202=1,INDEX( {"chinese","english","math","physics","chemistry","biology","politics","history","geography"},MATCH(C3202,{"语文","英语","数学","物理","化学","生物","政治","历史","地理"},0)),IF(I3202=2,INDEX(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3202,{"单项选择","阅读理解","信息匹配","完形填空","短文填空","单句填空","短文改错","单句改错","句型转换","翻译短语","翻译句子","词汇/短语及固搭","完成句子","听力"},0)),"")), "")</f>
        <v/>
      </c>
      <c r="E3202" s="21" t="str">
        <f t="shared" si="403"/>
        <v>知识点</v>
      </c>
      <c r="F3202" s="21" t="str">
        <f t="shared" si="404"/>
        <v>恰</v>
      </c>
      <c r="G3202" s="21" t="str">
        <f>INDEX( {"body","discipline","area","topic","point"},MATCH(E3202,{"知识体","知识域","知识区","知识主题","知识点"},0))</f>
        <v>point</v>
      </c>
      <c r="H3202" s="21" t="str">
        <f>INDEX( {"super","just","sub","infras"},MATCH(F3202,{"超","恰","亚","次"},0))</f>
        <v>just</v>
      </c>
      <c r="I3202" s="21">
        <f>MATCH(E3202,{"知识体","知识域","知识区","知识主题","知识点"},0)-1</f>
        <v>4</v>
      </c>
      <c r="J3202" s="21">
        <f>MATCH(F3202,{"超","恰","亚","次"},0)-1</f>
        <v>1</v>
      </c>
      <c r="K3202" s="21" t="str">
        <f t="shared" si="405"/>
        <v>物理</v>
      </c>
      <c r="L3202" s="26" t="s">
        <v>1260</v>
      </c>
      <c r="M3202" s="23"/>
      <c r="N3202" s="23"/>
      <c r="O3202" s="24" t="str">
        <f t="shared" si="407"/>
        <v xml:space="preserve">
  - 
    name:  描述圆周运动的物理量
    title:  描述圆周运动的物理量
    description: 
    koLyro: point
    koLyri:  just
    son: </v>
      </c>
      <c r="P3202" s="27" t="str">
        <f t="shared" si="406"/>
        <v xml:space="preserve">
          - 
            name:  描述圆周运动的物理量
            title:  描述圆周运动的物理量
            description: 
            koLyro: point
            koLyri:  just
            son: </v>
      </c>
    </row>
    <row r="3203" spans="1:16" ht="15" customHeight="1">
      <c r="A3203" s="20">
        <f t="shared" si="400"/>
        <v>4</v>
      </c>
      <c r="B3203" s="21" t="str">
        <f t="shared" si="401"/>
        <v>知识点</v>
      </c>
      <c r="C3203" s="21" t="str">
        <f t="shared" si="402"/>
        <v>向心力和向心加速度</v>
      </c>
      <c r="D3203" s="21" t="str">
        <f>IFERROR(IF(I3203=1,INDEX( {"chinese","english","math","physics","chemistry","biology","politics","history","geography"},MATCH(C3203,{"语文","英语","数学","物理","化学","生物","政治","历史","地理"},0)),IF(I3203=2,INDEX(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3203,{"单项选择","阅读理解","信息匹配","完形填空","短文填空","单句填空","短文改错","单句改错","句型转换","翻译短语","翻译句子","词汇/短语及固搭","完成句子","听力"},0)),"")), "")</f>
        <v/>
      </c>
      <c r="E3203" s="21" t="str">
        <f t="shared" si="403"/>
        <v>知识点</v>
      </c>
      <c r="F3203" s="21" t="str">
        <f t="shared" si="404"/>
        <v>恰</v>
      </c>
      <c r="G3203" s="21" t="str">
        <f>INDEX( {"body","discipline","area","topic","point"},MATCH(E3203,{"知识体","知识域","知识区","知识主题","知识点"},0))</f>
        <v>point</v>
      </c>
      <c r="H3203" s="21" t="str">
        <f>INDEX( {"super","just","sub","infras"},MATCH(F3203,{"超","恰","亚","次"},0))</f>
        <v>just</v>
      </c>
      <c r="I3203" s="21">
        <f>MATCH(E3203,{"知识体","知识域","知识区","知识主题","知识点"},0)-1</f>
        <v>4</v>
      </c>
      <c r="J3203" s="21">
        <f>MATCH(F3203,{"超","恰","亚","次"},0)-1</f>
        <v>1</v>
      </c>
      <c r="K3203" s="21" t="str">
        <f t="shared" si="405"/>
        <v>物理</v>
      </c>
      <c r="L3203" s="26" t="s">
        <v>1261</v>
      </c>
      <c r="M3203" s="23"/>
      <c r="N3203" s="23"/>
      <c r="O3203" s="24" t="str">
        <f t="shared" si="407"/>
        <v xml:space="preserve">
  - 
    name:  向心力和向心加速度
    title:  向心力和向心加速度
    description: 
    koLyro: point
    koLyri:  just
    son: </v>
      </c>
      <c r="P3203" s="27" t="str">
        <f t="shared" si="406"/>
        <v xml:space="preserve">
          - 
            name:  向心力和向心加速度
            title:  向心力和向心加速度
            description: 
            koLyro: point
            koLyri:  just
            son: </v>
      </c>
    </row>
    <row r="3204" spans="1:16" ht="15" customHeight="1">
      <c r="A3204" s="20">
        <f t="shared" si="400"/>
        <v>4</v>
      </c>
      <c r="B3204" s="21" t="str">
        <f t="shared" si="401"/>
        <v>知识点</v>
      </c>
      <c r="C3204" s="21" t="str">
        <f t="shared" si="402"/>
        <v>非匀速圆周运动</v>
      </c>
      <c r="D3204" s="21" t="str">
        <f>IFERROR(IF(I3204=1,INDEX( {"chinese","english","math","physics","chemistry","biology","politics","history","geography"},MATCH(C3204,{"语文","英语","数学","物理","化学","生物","政治","历史","地理"},0)),IF(I3204=2,INDEX(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3204,{"单项选择","阅读理解","信息匹配","完形填空","短文填空","单句填空","短文改错","单句改错","句型转换","翻译短语","翻译句子","词汇/短语及固搭","完成句子","听力"},0)),"")), "")</f>
        <v/>
      </c>
      <c r="E3204" s="21" t="str">
        <f t="shared" si="403"/>
        <v>知识点</v>
      </c>
      <c r="F3204" s="21" t="str">
        <f t="shared" si="404"/>
        <v>恰</v>
      </c>
      <c r="G3204" s="21" t="str">
        <f>INDEX( {"body","discipline","area","topic","point"},MATCH(E3204,{"知识体","知识域","知识区","知识主题","知识点"},0))</f>
        <v>point</v>
      </c>
      <c r="H3204" s="21" t="str">
        <f>INDEX( {"super","just","sub","infras"},MATCH(F3204,{"超","恰","亚","次"},0))</f>
        <v>just</v>
      </c>
      <c r="I3204" s="21">
        <f>MATCH(E3204,{"知识体","知识域","知识区","知识主题","知识点"},0)-1</f>
        <v>4</v>
      </c>
      <c r="J3204" s="21">
        <f>MATCH(F3204,{"超","恰","亚","次"},0)-1</f>
        <v>1</v>
      </c>
      <c r="K3204" s="21" t="str">
        <f t="shared" si="405"/>
        <v>物理</v>
      </c>
      <c r="L3204" s="26" t="s">
        <v>1262</v>
      </c>
      <c r="M3204" s="23"/>
      <c r="N3204" s="23"/>
      <c r="O3204" s="24" t="str">
        <f t="shared" si="407"/>
        <v xml:space="preserve">
  - 
    name:  非匀速圆周运动
    title:  非匀速圆周运动
    description: 
    koLyro: point
    koLyri:  just
    son: </v>
      </c>
      <c r="P3204" s="27" t="str">
        <f t="shared" si="406"/>
        <v xml:space="preserve">
          - 
            name:  非匀速圆周运动
            title:  非匀速圆周运动
            description: 
            koLyro: point
            koLyri:  just
            son: </v>
      </c>
    </row>
    <row r="3205" spans="1:16" ht="15" customHeight="1">
      <c r="A3205" s="20">
        <f t="shared" ref="A3205:A3268" si="408">IFERROR(FIND("├",L3205),0)</f>
        <v>4</v>
      </c>
      <c r="B3205" s="21" t="str">
        <f t="shared" ref="B3205:B3268" si="409">MID(L3205,FIND("«",L3205)+1,FIND("»",L3205)-FIND("«",L3205)-1)</f>
        <v>知识点</v>
      </c>
      <c r="C3205" s="21" t="str">
        <f t="shared" ref="C3205:C3268" si="410">RIGHT(L3205,LEN(L3205)-FIND("»",L3205))</f>
        <v>离心运动</v>
      </c>
      <c r="D3205" s="21" t="str">
        <f>IFERROR(IF(I3205=1,INDEX( {"chinese","english","math","physics","chemistry","biology","politics","history","geography"},MATCH(C3205,{"语文","英语","数学","物理","化学","生物","政治","历史","地理"},0)),IF(I3205=2,INDEX(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3205,{"单项选择","阅读理解","信息匹配","完形填空","短文填空","单句填空","短文改错","单句改错","句型转换","翻译短语","翻译句子","词汇/短语及固搭","完成句子","听力"},0)),"")), "")</f>
        <v/>
      </c>
      <c r="E3205" s="21" t="str">
        <f t="shared" ref="E3205:E3268" si="411">SUBSTITUTE(SUBSTITUTE(SUBSTITUTE(SUBSTITUTE(B3205,"超",""),"恰",""),"亚",""),"次","")</f>
        <v>知识点</v>
      </c>
      <c r="F3205" s="21" t="str">
        <f t="shared" ref="F3205:F3268" si="412">IF(IFERROR(FIND("超",B3205),-1)&gt;0,"超",  IF(IFERROR(FIND("亚",B3205),-1)&gt;0,"亚",   IF(IFERROR(FIND("次",B3205),-1)&gt;0,"次",    "恰"  )))</f>
        <v>恰</v>
      </c>
      <c r="G3205" s="21" t="str">
        <f>INDEX( {"body","discipline","area","topic","point"},MATCH(E3205,{"知识体","知识域","知识区","知识主题","知识点"},0))</f>
        <v>point</v>
      </c>
      <c r="H3205" s="21" t="str">
        <f>INDEX( {"super","just","sub","infras"},MATCH(F3205,{"超","恰","亚","次"},0))</f>
        <v>just</v>
      </c>
      <c r="I3205" s="21">
        <f>MATCH(E3205,{"知识体","知识域","知识区","知识主题","知识点"},0)-1</f>
        <v>4</v>
      </c>
      <c r="J3205" s="21">
        <f>MATCH(F3205,{"超","恰","亚","次"},0)-1</f>
        <v>1</v>
      </c>
      <c r="K3205" s="21" t="str">
        <f t="shared" ref="K3205:K3268" si="413">IF(I3205=0,"",IF(I3205=1,C3205,K3204))</f>
        <v>物理</v>
      </c>
      <c r="L3205" s="26" t="s">
        <v>1156</v>
      </c>
      <c r="M3205" s="23"/>
      <c r="N3205" s="23"/>
      <c r="O3205" s="24" t="str">
        <f t="shared" si="407"/>
        <v xml:space="preserve">
  - 
    name:  离心运动
    title:  离心运动
    description: 
    koLyro: point
    koLyri:  just
    son: </v>
      </c>
      <c r="P3205" s="27" t="str">
        <f t="shared" ref="P3205:P3268" si="414">SUBSTITUTE(O3205,CHAR(10),CHAR(10)&amp;REPT("  ",A3205))</f>
        <v xml:space="preserve">
          - 
            name:  离心运动
            title:  离心运动
            description: 
            koLyro: point
            koLyri:  just
            son: </v>
      </c>
    </row>
    <row r="3206" spans="1:16" ht="15" customHeight="1">
      <c r="A3206" s="20">
        <f t="shared" si="408"/>
        <v>4</v>
      </c>
      <c r="B3206" s="21" t="str">
        <f t="shared" si="409"/>
        <v>知识点</v>
      </c>
      <c r="C3206" s="21" t="str">
        <f t="shared" si="410"/>
        <v>竖直平面内圆周运动问题</v>
      </c>
      <c r="D3206" s="21" t="str">
        <f>IFERROR(IF(I3206=1,INDEX( {"chinese","english","math","physics","chemistry","biology","politics","history","geography"},MATCH(C3206,{"语文","英语","数学","物理","化学","生物","政治","历史","地理"},0)),IF(I3206=2,INDEX(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3206,{"单项选择","阅读理解","信息匹配","完形填空","短文填空","单句填空","短文改错","单句改错","句型转换","翻译短语","翻译句子","词汇/短语及固搭","完成句子","听力"},0)),"")), "")</f>
        <v/>
      </c>
      <c r="E3206" s="21" t="str">
        <f t="shared" si="411"/>
        <v>知识点</v>
      </c>
      <c r="F3206" s="21" t="str">
        <f t="shared" si="412"/>
        <v>恰</v>
      </c>
      <c r="G3206" s="21" t="str">
        <f>INDEX( {"body","discipline","area","topic","point"},MATCH(E3206,{"知识体","知识域","知识区","知识主题","知识点"},0))</f>
        <v>point</v>
      </c>
      <c r="H3206" s="21" t="str">
        <f>INDEX( {"super","just","sub","infras"},MATCH(F3206,{"超","恰","亚","次"},0))</f>
        <v>just</v>
      </c>
      <c r="I3206" s="21">
        <f>MATCH(E3206,{"知识体","知识域","知识区","知识主题","知识点"},0)-1</f>
        <v>4</v>
      </c>
      <c r="J3206" s="21">
        <f>MATCH(F3206,{"超","恰","亚","次"},0)-1</f>
        <v>1</v>
      </c>
      <c r="K3206" s="21" t="str">
        <f t="shared" si="413"/>
        <v>物理</v>
      </c>
      <c r="L3206" s="26" t="s">
        <v>1157</v>
      </c>
      <c r="M3206" s="23"/>
      <c r="N3206" s="23"/>
      <c r="O3206" s="24" t="str">
        <f t="shared" si="407"/>
        <v xml:space="preserve">
  - 
    name:  竖直平面内圆周运动问题
    title:  竖直平面内圆周运动问题
    description: 
    koLyro: point
    koLyri:  just
    son: </v>
      </c>
      <c r="P3206" s="27" t="str">
        <f t="shared" si="414"/>
        <v xml:space="preserve">
          - 
            name:  竖直平面内圆周运动问题
            title:  竖直平面内圆周运动问题
            description: 
            koLyro: point
            koLyri:  just
            son: </v>
      </c>
    </row>
    <row r="3207" spans="1:16" ht="15" customHeight="1">
      <c r="A3207" s="20">
        <f t="shared" si="408"/>
        <v>4</v>
      </c>
      <c r="B3207" s="21" t="str">
        <f t="shared" si="409"/>
        <v>知识点</v>
      </c>
      <c r="C3207" s="21" t="str">
        <f t="shared" si="410"/>
        <v>水平面内圆周运动问题</v>
      </c>
      <c r="D3207" s="21" t="str">
        <f>IFERROR(IF(I3207=1,INDEX( {"chinese","english","math","physics","chemistry","biology","politics","history","geography"},MATCH(C3207,{"语文","英语","数学","物理","化学","生物","政治","历史","地理"},0)),IF(I3207=2,INDEX(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3207,{"单项选择","阅读理解","信息匹配","完形填空","短文填空","单句填空","短文改错","单句改错","句型转换","翻译短语","翻译句子","词汇/短语及固搭","完成句子","听力"},0)),"")), "")</f>
        <v/>
      </c>
      <c r="E3207" s="21" t="str">
        <f t="shared" si="411"/>
        <v>知识点</v>
      </c>
      <c r="F3207" s="21" t="str">
        <f t="shared" si="412"/>
        <v>恰</v>
      </c>
      <c r="G3207" s="21" t="str">
        <f>INDEX( {"body","discipline","area","topic","point"},MATCH(E3207,{"知识体","知识域","知识区","知识主题","知识点"},0))</f>
        <v>point</v>
      </c>
      <c r="H3207" s="21" t="str">
        <f>INDEX( {"super","just","sub","infras"},MATCH(F3207,{"超","恰","亚","次"},0))</f>
        <v>just</v>
      </c>
      <c r="I3207" s="21">
        <f>MATCH(E3207,{"知识体","知识域","知识区","知识主题","知识点"},0)-1</f>
        <v>4</v>
      </c>
      <c r="J3207" s="21">
        <f>MATCH(F3207,{"超","恰","亚","次"},0)-1</f>
        <v>1</v>
      </c>
      <c r="K3207" s="21" t="str">
        <f t="shared" si="413"/>
        <v>物理</v>
      </c>
      <c r="L3207" s="26" t="s">
        <v>1158</v>
      </c>
      <c r="M3207" s="23"/>
      <c r="N3207" s="23"/>
      <c r="O3207" s="24" t="str">
        <f t="shared" si="407"/>
        <v xml:space="preserve">
  - 
    name:  水平面内圆周运动问题
    title:  水平面内圆周运动问题
    description: 
    koLyro: point
    koLyri:  just
    son: </v>
      </c>
      <c r="P3207" s="27" t="str">
        <f t="shared" si="414"/>
        <v xml:space="preserve">
          - 
            name:  水平面内圆周运动问题
            title:  水平面内圆周运动问题
            description: 
            koLyro: point
            koLyri:  just
            son: </v>
      </c>
    </row>
    <row r="3208" spans="1:16" ht="15" customHeight="1">
      <c r="A3208" s="20">
        <f t="shared" si="408"/>
        <v>4</v>
      </c>
      <c r="B3208" s="21" t="str">
        <f t="shared" si="409"/>
        <v>知识点</v>
      </c>
      <c r="C3208" s="21" t="str">
        <f t="shared" si="410"/>
        <v>圆周运动的多解问题</v>
      </c>
      <c r="D3208" s="21" t="str">
        <f>IFERROR(IF(I3208=1,INDEX( {"chinese","english","math","physics","chemistry","biology","politics","history","geography"},MATCH(C3208,{"语文","英语","数学","物理","化学","生物","政治","历史","地理"},0)),IF(I3208=2,INDEX(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3208,{"单项选择","阅读理解","信息匹配","完形填空","短文填空","单句填空","短文改错","单句改错","句型转换","翻译短语","翻译句子","词汇/短语及固搭","完成句子","听力"},0)),"")), "")</f>
        <v/>
      </c>
      <c r="E3208" s="21" t="str">
        <f t="shared" si="411"/>
        <v>知识点</v>
      </c>
      <c r="F3208" s="21" t="str">
        <f t="shared" si="412"/>
        <v>恰</v>
      </c>
      <c r="G3208" s="21" t="str">
        <f>INDEX( {"body","discipline","area","topic","point"},MATCH(E3208,{"知识体","知识域","知识区","知识主题","知识点"},0))</f>
        <v>point</v>
      </c>
      <c r="H3208" s="21" t="str">
        <f>INDEX( {"super","just","sub","infras"},MATCH(F3208,{"超","恰","亚","次"},0))</f>
        <v>just</v>
      </c>
      <c r="I3208" s="21">
        <f>MATCH(E3208,{"知识体","知识域","知识区","知识主题","知识点"},0)-1</f>
        <v>4</v>
      </c>
      <c r="J3208" s="21">
        <f>MATCH(F3208,{"超","恰","亚","次"},0)-1</f>
        <v>1</v>
      </c>
      <c r="K3208" s="21" t="str">
        <f t="shared" si="413"/>
        <v>物理</v>
      </c>
      <c r="L3208" s="26" t="s">
        <v>1263</v>
      </c>
      <c r="M3208" s="23"/>
      <c r="N3208" s="23"/>
      <c r="O3208" s="24" t="str">
        <f t="shared" si="407"/>
        <v xml:space="preserve">
  - 
    name:  圆周运动的多解问题
    title:  圆周运动的多解问题
    description: 
    koLyro: point
    koLyri:  just
    son: </v>
      </c>
      <c r="P3208" s="27" t="str">
        <f t="shared" si="414"/>
        <v xml:space="preserve">
          - 
            name:  圆周运动的多解问题
            title:  圆周运动的多解问题
            description: 
            koLyro: point
            koLyri:  just
            son: </v>
      </c>
    </row>
    <row r="3209" spans="1:16" ht="15" customHeight="1">
      <c r="A3209" s="20">
        <f t="shared" si="408"/>
        <v>4</v>
      </c>
      <c r="B3209" s="21" t="str">
        <f t="shared" si="409"/>
        <v>知识点</v>
      </c>
      <c r="C3209" s="21" t="str">
        <f t="shared" si="410"/>
        <v>圆周运动实例分析</v>
      </c>
      <c r="D3209" s="21" t="str">
        <f>IFERROR(IF(I3209=1,INDEX( {"chinese","english","math","physics","chemistry","biology","politics","history","geography"},MATCH(C3209,{"语文","英语","数学","物理","化学","生物","政治","历史","地理"},0)),IF(I3209=2,INDEX(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3209,{"单项选择","阅读理解","信息匹配","完形填空","短文填空","单句填空","短文改错","单句改错","句型转换","翻译短语","翻译句子","词汇/短语及固搭","完成句子","听力"},0)),"")), "")</f>
        <v/>
      </c>
      <c r="E3209" s="21" t="str">
        <f t="shared" si="411"/>
        <v>知识点</v>
      </c>
      <c r="F3209" s="21" t="str">
        <f t="shared" si="412"/>
        <v>恰</v>
      </c>
      <c r="G3209" s="21" t="str">
        <f>INDEX( {"body","discipline","area","topic","point"},MATCH(E3209,{"知识体","知识域","知识区","知识主题","知识点"},0))</f>
        <v>point</v>
      </c>
      <c r="H3209" s="21" t="str">
        <f>INDEX( {"super","just","sub","infras"},MATCH(F3209,{"超","恰","亚","次"},0))</f>
        <v>just</v>
      </c>
      <c r="I3209" s="21">
        <f>MATCH(E3209,{"知识体","知识域","知识区","知识主题","知识点"},0)-1</f>
        <v>4</v>
      </c>
      <c r="J3209" s="21">
        <f>MATCH(F3209,{"超","恰","亚","次"},0)-1</f>
        <v>1</v>
      </c>
      <c r="K3209" s="21" t="str">
        <f t="shared" si="413"/>
        <v>物理</v>
      </c>
      <c r="L3209" s="26" t="s">
        <v>1264</v>
      </c>
      <c r="M3209" s="23"/>
      <c r="N3209" s="23"/>
      <c r="O3209" s="24" t="str">
        <f t="shared" si="407"/>
        <v xml:space="preserve">
  - 
    name:  圆周运动实例分析
    title:  圆周运动实例分析
    description: 
    koLyro: point
    koLyri:  just
    son: </v>
      </c>
      <c r="P3209" s="27" t="str">
        <f t="shared" si="414"/>
        <v xml:space="preserve">
          - 
            name:  圆周运动实例分析
            title:  圆周运动实例分析
            description: 
            koLyro: point
            koLyri:  just
            son: </v>
      </c>
    </row>
    <row r="3210" spans="1:16" ht="15" customHeight="1">
      <c r="A3210" s="20">
        <f t="shared" si="408"/>
        <v>5</v>
      </c>
      <c r="B3210" s="21" t="str">
        <f t="shared" si="409"/>
        <v>知识亚点</v>
      </c>
      <c r="C3210" s="21" t="str">
        <f t="shared" si="410"/>
        <v>传动装置问题</v>
      </c>
      <c r="D3210" s="21" t="str">
        <f>IFERROR(IF(I3210=1,INDEX( {"chinese","english","math","physics","chemistry","biology","politics","history","geography"},MATCH(C3210,{"语文","英语","数学","物理","化学","生物","政治","历史","地理"},0)),IF(I3210=2,INDEX(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3210,{"单项选择","阅读理解","信息匹配","完形填空","短文填空","单句填空","短文改错","单句改错","句型转换","翻译短语","翻译句子","词汇/短语及固搭","完成句子","听力"},0)),"")), "")</f>
        <v/>
      </c>
      <c r="E3210" s="21" t="str">
        <f t="shared" si="411"/>
        <v>知识点</v>
      </c>
      <c r="F3210" s="21" t="str">
        <f t="shared" si="412"/>
        <v>亚</v>
      </c>
      <c r="G3210" s="21" t="str">
        <f>INDEX( {"body","discipline","area","topic","point"},MATCH(E3210,{"知识体","知识域","知识区","知识主题","知识点"},0))</f>
        <v>point</v>
      </c>
      <c r="H3210" s="21" t="str">
        <f>INDEX( {"super","just","sub","infras"},MATCH(F3210,{"超","恰","亚","次"},0))</f>
        <v>sub</v>
      </c>
      <c r="I3210" s="21">
        <f>MATCH(E3210,{"知识体","知识域","知识区","知识主题","知识点"},0)-1</f>
        <v>4</v>
      </c>
      <c r="J3210" s="21">
        <f>MATCH(F3210,{"超","恰","亚","次"},0)-1</f>
        <v>2</v>
      </c>
      <c r="K3210" s="21" t="str">
        <f t="shared" si="413"/>
        <v>物理</v>
      </c>
      <c r="L3210" s="26" t="s">
        <v>1265</v>
      </c>
      <c r="M3210" s="23"/>
      <c r="N3210" s="23"/>
      <c r="O3210" s="24" t="str">
        <f t="shared" si="407"/>
        <v xml:space="preserve">
  - 
    name:  传动装置问题
    title:  传动装置问题
    description: 
    koLyro: point
    koLyri:  sub
    son: </v>
      </c>
      <c r="P3210" s="27" t="str">
        <f t="shared" si="414"/>
        <v xml:space="preserve">
            - 
              name:  传动装置问题
              title:  传动装置问题
              description: 
              koLyro: point
              koLyri:  sub
              son: </v>
      </c>
    </row>
    <row r="3211" spans="1:16" ht="15" customHeight="1">
      <c r="A3211" s="20">
        <f t="shared" si="408"/>
        <v>5</v>
      </c>
      <c r="B3211" s="21" t="str">
        <f t="shared" si="409"/>
        <v>知识亚点</v>
      </c>
      <c r="C3211" s="21" t="str">
        <f t="shared" si="410"/>
        <v>车辆转弯问题</v>
      </c>
      <c r="D3211" s="21" t="str">
        <f>IFERROR(IF(I3211=1,INDEX( {"chinese","english","math","physics","chemistry","biology","politics","history","geography"},MATCH(C3211,{"语文","英语","数学","物理","化学","生物","政治","历史","地理"},0)),IF(I3211=2,INDEX(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3211,{"单项选择","阅读理解","信息匹配","完形填空","短文填空","单句填空","短文改错","单句改错","句型转换","翻译短语","翻译句子","词汇/短语及固搭","完成句子","听力"},0)),"")), "")</f>
        <v/>
      </c>
      <c r="E3211" s="21" t="str">
        <f t="shared" si="411"/>
        <v>知识点</v>
      </c>
      <c r="F3211" s="21" t="str">
        <f t="shared" si="412"/>
        <v>亚</v>
      </c>
      <c r="G3211" s="21" t="str">
        <f>INDEX( {"body","discipline","area","topic","point"},MATCH(E3211,{"知识体","知识域","知识区","知识主题","知识点"},0))</f>
        <v>point</v>
      </c>
      <c r="H3211" s="21" t="str">
        <f>INDEX( {"super","just","sub","infras"},MATCH(F3211,{"超","恰","亚","次"},0))</f>
        <v>sub</v>
      </c>
      <c r="I3211" s="21">
        <f>MATCH(E3211,{"知识体","知识域","知识区","知识主题","知识点"},0)-1</f>
        <v>4</v>
      </c>
      <c r="J3211" s="21">
        <f>MATCH(F3211,{"超","恰","亚","次"},0)-1</f>
        <v>2</v>
      </c>
      <c r="K3211" s="21" t="str">
        <f t="shared" si="413"/>
        <v>物理</v>
      </c>
      <c r="L3211" s="26" t="s">
        <v>1321</v>
      </c>
      <c r="M3211" s="23"/>
      <c r="N3211" s="23"/>
      <c r="O3211" s="24" t="str">
        <f t="shared" si="407"/>
        <v xml:space="preserve">
  - 
    name:  车辆转弯问题
    title:  车辆转弯问题
    description: 
    koLyro: point
    koLyri:  sub
    son: </v>
      </c>
      <c r="P3211" s="27" t="str">
        <f t="shared" si="414"/>
        <v xml:space="preserve">
            - 
              name:  车辆转弯问题
              title:  车辆转弯问题
              description: 
              koLyro: point
              koLyri:  sub
              son: </v>
      </c>
    </row>
    <row r="3212" spans="1:16" ht="15" customHeight="1">
      <c r="A3212" s="20">
        <f t="shared" si="408"/>
        <v>5</v>
      </c>
      <c r="B3212" s="21" t="str">
        <f t="shared" si="409"/>
        <v>知识亚点</v>
      </c>
      <c r="C3212" s="21" t="str">
        <f t="shared" si="410"/>
        <v>汽车过拱桥问题</v>
      </c>
      <c r="D3212" s="21" t="str">
        <f>IFERROR(IF(I3212=1,INDEX( {"chinese","english","math","physics","chemistry","biology","politics","history","geography"},MATCH(C3212,{"语文","英语","数学","物理","化学","生物","政治","历史","地理"},0)),IF(I3212=2,INDEX(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3212,{"单项选择","阅读理解","信息匹配","完形填空","短文填空","单句填空","短文改错","单句改错","句型转换","翻译短语","翻译句子","词汇/短语及固搭","完成句子","听力"},0)),"")), "")</f>
        <v/>
      </c>
      <c r="E3212" s="21" t="str">
        <f t="shared" si="411"/>
        <v>知识点</v>
      </c>
      <c r="F3212" s="21" t="str">
        <f t="shared" si="412"/>
        <v>亚</v>
      </c>
      <c r="G3212" s="21" t="str">
        <f>INDEX( {"body","discipline","area","topic","point"},MATCH(E3212,{"知识体","知识域","知识区","知识主题","知识点"},0))</f>
        <v>point</v>
      </c>
      <c r="H3212" s="21" t="str">
        <f>INDEX( {"super","just","sub","infras"},MATCH(F3212,{"超","恰","亚","次"},0))</f>
        <v>sub</v>
      </c>
      <c r="I3212" s="21">
        <f>MATCH(E3212,{"知识体","知识域","知识区","知识主题","知识点"},0)-1</f>
        <v>4</v>
      </c>
      <c r="J3212" s="21">
        <f>MATCH(F3212,{"超","恰","亚","次"},0)-1</f>
        <v>2</v>
      </c>
      <c r="K3212" s="21" t="str">
        <f t="shared" si="413"/>
        <v>物理</v>
      </c>
      <c r="L3212" s="26" t="s">
        <v>1322</v>
      </c>
      <c r="M3212" s="23"/>
      <c r="N3212" s="23"/>
      <c r="O3212" s="24" t="str">
        <f t="shared" si="407"/>
        <v xml:space="preserve">
  - 
    name:  汽车过拱桥问题
    title:  汽车过拱桥问题
    description: 
    koLyro: point
    koLyri:  sub
    son: </v>
      </c>
      <c r="P3212" s="27" t="str">
        <f t="shared" si="414"/>
        <v xml:space="preserve">
            - 
              name:  汽车过拱桥问题
              title:  汽车过拱桥问题
              description: 
              koLyro: point
              koLyri:  sub
              son: </v>
      </c>
    </row>
    <row r="3213" spans="1:16" ht="15" customHeight="1">
      <c r="A3213" s="20">
        <f t="shared" si="408"/>
        <v>5</v>
      </c>
      <c r="B3213" s="21" t="str">
        <f t="shared" si="409"/>
        <v>知识亚点</v>
      </c>
      <c r="C3213" s="21" t="str">
        <f t="shared" si="410"/>
        <v>圆锥摆（桶）问题</v>
      </c>
      <c r="D3213" s="21" t="str">
        <f>IFERROR(IF(I3213=1,INDEX( {"chinese","english","math","physics","chemistry","biology","politics","history","geography"},MATCH(C3213,{"语文","英语","数学","物理","化学","生物","政治","历史","地理"},0)),IF(I3213=2,INDEX(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3213,{"单项选择","阅读理解","信息匹配","完形填空","短文填空","单句填空","短文改错","单句改错","句型转换","翻译短语","翻译句子","词汇/短语及固搭","完成句子","听力"},0)),"")), "")</f>
        <v/>
      </c>
      <c r="E3213" s="21" t="str">
        <f t="shared" si="411"/>
        <v>知识点</v>
      </c>
      <c r="F3213" s="21" t="str">
        <f t="shared" si="412"/>
        <v>亚</v>
      </c>
      <c r="G3213" s="21" t="str">
        <f>INDEX( {"body","discipline","area","topic","point"},MATCH(E3213,{"知识体","知识域","知识区","知识主题","知识点"},0))</f>
        <v>point</v>
      </c>
      <c r="H3213" s="21" t="str">
        <f>INDEX( {"super","just","sub","infras"},MATCH(F3213,{"超","恰","亚","次"},0))</f>
        <v>sub</v>
      </c>
      <c r="I3213" s="21">
        <f>MATCH(E3213,{"知识体","知识域","知识区","知识主题","知识点"},0)-1</f>
        <v>4</v>
      </c>
      <c r="J3213" s="21">
        <f>MATCH(F3213,{"超","恰","亚","次"},0)-1</f>
        <v>2</v>
      </c>
      <c r="K3213" s="21" t="str">
        <f t="shared" si="413"/>
        <v>物理</v>
      </c>
      <c r="L3213" s="26" t="s">
        <v>1323</v>
      </c>
      <c r="M3213" s="23"/>
      <c r="N3213" s="23"/>
      <c r="O3213" s="24" t="str">
        <f t="shared" si="407"/>
        <v xml:space="preserve">
  - 
    name:  圆锥摆（桶）问题
    title:  圆锥摆（桶）问题
    description: 
    koLyro: point
    koLyri:  sub
    son: </v>
      </c>
      <c r="P3213" s="27" t="str">
        <f t="shared" si="414"/>
        <v xml:space="preserve">
            - 
              name:  圆锥摆（桶）问题
              title:  圆锥摆（桶）问题
              description: 
              koLyro: point
              koLyri:  sub
              son: </v>
      </c>
    </row>
    <row r="3214" spans="1:16" ht="15" customHeight="1">
      <c r="A3214" s="20">
        <f t="shared" si="408"/>
        <v>2</v>
      </c>
      <c r="B3214" s="21" t="str">
        <f t="shared" si="409"/>
        <v>知识区</v>
      </c>
      <c r="C3214" s="21" t="str">
        <f t="shared" si="410"/>
        <v>5.万有引力与航天</v>
      </c>
      <c r="D3214" s="21" t="str">
        <f>IFERROR(IF(I3214=1,INDEX( {"chinese","english","math","physics","chemistry","biology","politics","history","geography"},MATCH(C3214,{"语文","英语","数学","物理","化学","生物","政治","历史","地理"},0)),IF(I3214=2,INDEX(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3214,{"单项选择","阅读理解","信息匹配","完形填空","短文填空","单句填空","短文改错","单句改错","句型转换","翻译短语","翻译句子","词汇/短语及固搭","完成句子","听力"},0)),"")), "")</f>
        <v/>
      </c>
      <c r="E3214" s="21" t="str">
        <f t="shared" si="411"/>
        <v>知识区</v>
      </c>
      <c r="F3214" s="21" t="str">
        <f t="shared" si="412"/>
        <v>恰</v>
      </c>
      <c r="G3214" s="21" t="str">
        <f>INDEX( {"body","discipline","area","topic","point"},MATCH(E3214,{"知识体","知识域","知识区","知识主题","知识点"},0))</f>
        <v>area</v>
      </c>
      <c r="H3214" s="21" t="str">
        <f>INDEX( {"super","just","sub","infras"},MATCH(F3214,{"超","恰","亚","次"},0))</f>
        <v>just</v>
      </c>
      <c r="I3214" s="21">
        <f>MATCH(E3214,{"知识体","知识域","知识区","知识主题","知识点"},0)-1</f>
        <v>2</v>
      </c>
      <c r="J3214" s="21">
        <f>MATCH(F3214,{"超","恰","亚","次"},0)-1</f>
        <v>1</v>
      </c>
      <c r="K3214" s="21" t="str">
        <f t="shared" si="413"/>
        <v>物理</v>
      </c>
      <c r="L3214" s="26" t="s">
        <v>1159</v>
      </c>
      <c r="M3214" s="23"/>
      <c r="N3214" s="23"/>
      <c r="O3214" s="24" t="str">
        <f t="shared" si="407"/>
        <v xml:space="preserve">
  - 
    name:  5.万有引力与航天
    title:  5.万有引力与航天
    description: 
    koLyro: area
    koLyri:  just
    son: </v>
      </c>
      <c r="P3214" s="27" t="str">
        <f t="shared" si="414"/>
        <v xml:space="preserve">
      - 
        name:  5.万有引力与航天
        title:  5.万有引力与航天
        description: 
        koLyro: area
        koLyri:  just
        son: </v>
      </c>
    </row>
    <row r="3215" spans="1:16" ht="15" customHeight="1">
      <c r="A3215" s="20">
        <f t="shared" si="408"/>
        <v>3</v>
      </c>
      <c r="B3215" s="21" t="str">
        <f t="shared" si="409"/>
        <v>知识主题</v>
      </c>
      <c r="C3215" s="21" t="str">
        <f t="shared" si="410"/>
        <v>万有引力定律</v>
      </c>
      <c r="D3215" s="21" t="str">
        <f>IFERROR(IF(I3215=1,INDEX( {"chinese","english","math","physics","chemistry","biology","politics","history","geography"},MATCH(C3215,{"语文","英语","数学","物理","化学","生物","政治","历史","地理"},0)),IF(I3215=2,INDEX(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3215,{"单项选择","阅读理解","信息匹配","完形填空","短文填空","单句填空","短文改错","单句改错","句型转换","翻译短语","翻译句子","词汇/短语及固搭","完成句子","听力"},0)),"")), "")</f>
        <v/>
      </c>
      <c r="E3215" s="21" t="str">
        <f t="shared" si="411"/>
        <v>知识主题</v>
      </c>
      <c r="F3215" s="21" t="str">
        <f t="shared" si="412"/>
        <v>恰</v>
      </c>
      <c r="G3215" s="21" t="str">
        <f>INDEX( {"body","discipline","area","topic","point"},MATCH(E3215,{"知识体","知识域","知识区","知识主题","知识点"},0))</f>
        <v>topic</v>
      </c>
      <c r="H3215" s="21" t="str">
        <f>INDEX( {"super","just","sub","infras"},MATCH(F3215,{"超","恰","亚","次"},0))</f>
        <v>just</v>
      </c>
      <c r="I3215" s="21">
        <f>MATCH(E3215,{"知识体","知识域","知识区","知识主题","知识点"},0)-1</f>
        <v>3</v>
      </c>
      <c r="J3215" s="21">
        <f>MATCH(F3215,{"超","恰","亚","次"},0)-1</f>
        <v>1</v>
      </c>
      <c r="K3215" s="21" t="str">
        <f t="shared" si="413"/>
        <v>物理</v>
      </c>
      <c r="L3215" s="26" t="s">
        <v>1160</v>
      </c>
      <c r="M3215" s="23"/>
      <c r="N3215" s="23"/>
      <c r="O3215" s="24" t="str">
        <f t="shared" si="407"/>
        <v xml:space="preserve">
  - 
    name:  万有引力定律
    title:  万有引力定律
    description: 
    koLyro: topic
    koLyri:  just
    son: </v>
      </c>
      <c r="P3215" s="27" t="str">
        <f t="shared" si="414"/>
        <v xml:space="preserve">
        - 
          name:  万有引力定律
          title:  万有引力定律
          description: 
          koLyro: topic
          koLyri:  just
          son: </v>
      </c>
    </row>
    <row r="3216" spans="1:16" ht="15" customHeight="1">
      <c r="A3216" s="20">
        <f t="shared" si="408"/>
        <v>4</v>
      </c>
      <c r="B3216" s="21" t="str">
        <f t="shared" si="409"/>
        <v>知识点</v>
      </c>
      <c r="C3216" s="21" t="str">
        <f t="shared" si="410"/>
        <v>开普勒行星运动定律</v>
      </c>
      <c r="D3216" s="21" t="str">
        <f>IFERROR(IF(I3216=1,INDEX( {"chinese","english","math","physics","chemistry","biology","politics","history","geography"},MATCH(C3216,{"语文","英语","数学","物理","化学","生物","政治","历史","地理"},0)),IF(I3216=2,INDEX(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3216,{"单项选择","阅读理解","信息匹配","完形填空","短文填空","单句填空","短文改错","单句改错","句型转换","翻译短语","翻译句子","词汇/短语及固搭","完成句子","听力"},0)),"")), "")</f>
        <v/>
      </c>
      <c r="E3216" s="21" t="str">
        <f t="shared" si="411"/>
        <v>知识点</v>
      </c>
      <c r="F3216" s="21" t="str">
        <f t="shared" si="412"/>
        <v>恰</v>
      </c>
      <c r="G3216" s="21" t="str">
        <f>INDEX( {"body","discipline","area","topic","point"},MATCH(E3216,{"知识体","知识域","知识区","知识主题","知识点"},0))</f>
        <v>point</v>
      </c>
      <c r="H3216" s="21" t="str">
        <f>INDEX( {"super","just","sub","infras"},MATCH(F3216,{"超","恰","亚","次"},0))</f>
        <v>just</v>
      </c>
      <c r="I3216" s="21">
        <f>MATCH(E3216,{"知识体","知识域","知识区","知识主题","知识点"},0)-1</f>
        <v>4</v>
      </c>
      <c r="J3216" s="21">
        <f>MATCH(F3216,{"超","恰","亚","次"},0)-1</f>
        <v>1</v>
      </c>
      <c r="K3216" s="21" t="str">
        <f t="shared" si="413"/>
        <v>物理</v>
      </c>
      <c r="L3216" s="26" t="s">
        <v>1161</v>
      </c>
      <c r="M3216" s="23"/>
      <c r="N3216" s="23"/>
      <c r="O3216" s="24" t="str">
        <f t="shared" si="407"/>
        <v xml:space="preserve">
  - 
    name:  开普勒行星运动定律
    title:  开普勒行星运动定律
    description: 
    koLyro: point
    koLyri:  just
    son: </v>
      </c>
      <c r="P3216" s="27" t="str">
        <f t="shared" si="414"/>
        <v xml:space="preserve">
          - 
            name:  开普勒行星运动定律
            title:  开普勒行星运动定律
            description: 
            koLyro: point
            koLyri:  just
            son: </v>
      </c>
    </row>
    <row r="3217" spans="1:16" ht="15" customHeight="1">
      <c r="A3217" s="20">
        <f t="shared" si="408"/>
        <v>4</v>
      </c>
      <c r="B3217" s="21" t="str">
        <f t="shared" si="409"/>
        <v>知识点</v>
      </c>
      <c r="C3217" s="21" t="str">
        <f t="shared" si="410"/>
        <v>万有引力定律的发现</v>
      </c>
      <c r="D3217" s="21" t="str">
        <f>IFERROR(IF(I3217=1,INDEX( {"chinese","english","math","physics","chemistry","biology","politics","history","geography"},MATCH(C3217,{"语文","英语","数学","物理","化学","生物","政治","历史","地理"},0)),IF(I3217=2,INDEX(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3217,{"单项选择","阅读理解","信息匹配","完形填空","短文填空","单句填空","短文改错","单句改错","句型转换","翻译短语","翻译句子","词汇/短语及固搭","完成句子","听力"},0)),"")), "")</f>
        <v/>
      </c>
      <c r="E3217" s="21" t="str">
        <f t="shared" si="411"/>
        <v>知识点</v>
      </c>
      <c r="F3217" s="21" t="str">
        <f t="shared" si="412"/>
        <v>恰</v>
      </c>
      <c r="G3217" s="21" t="str">
        <f>INDEX( {"body","discipline","area","topic","point"},MATCH(E3217,{"知识体","知识域","知识区","知识主题","知识点"},0))</f>
        <v>point</v>
      </c>
      <c r="H3217" s="21" t="str">
        <f>INDEX( {"super","just","sub","infras"},MATCH(F3217,{"超","恰","亚","次"},0))</f>
        <v>just</v>
      </c>
      <c r="I3217" s="21">
        <f>MATCH(E3217,{"知识体","知识域","知识区","知识主题","知识点"},0)-1</f>
        <v>4</v>
      </c>
      <c r="J3217" s="21">
        <f>MATCH(F3217,{"超","恰","亚","次"},0)-1</f>
        <v>1</v>
      </c>
      <c r="K3217" s="21" t="str">
        <f t="shared" si="413"/>
        <v>物理</v>
      </c>
      <c r="L3217" s="26" t="s">
        <v>1162</v>
      </c>
      <c r="M3217" s="23"/>
      <c r="N3217" s="23"/>
      <c r="O3217" s="24" t="str">
        <f t="shared" si="407"/>
        <v xml:space="preserve">
  - 
    name:  万有引力定律的发现
    title:  万有引力定律的发现
    description: 
    koLyro: point
    koLyri:  just
    son: </v>
      </c>
      <c r="P3217" s="27" t="str">
        <f t="shared" si="414"/>
        <v xml:space="preserve">
          - 
            name:  万有引力定律的发现
            title:  万有引力定律的发现
            description: 
            koLyro: point
            koLyri:  just
            son: </v>
      </c>
    </row>
    <row r="3218" spans="1:16" ht="15" customHeight="1">
      <c r="A3218" s="20">
        <f t="shared" si="408"/>
        <v>4</v>
      </c>
      <c r="B3218" s="21" t="str">
        <f t="shared" si="409"/>
        <v>知识点</v>
      </c>
      <c r="C3218" s="21" t="str">
        <f t="shared" si="410"/>
        <v>引力常量的测定</v>
      </c>
      <c r="D3218" s="21" t="str">
        <f>IFERROR(IF(I3218=1,INDEX( {"chinese","english","math","physics","chemistry","biology","politics","history","geography"},MATCH(C3218,{"语文","英语","数学","物理","化学","生物","政治","历史","地理"},0)),IF(I3218=2,INDEX(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3218,{"单项选择","阅读理解","信息匹配","完形填空","短文填空","单句填空","短文改错","单句改错","句型转换","翻译短语","翻译句子","词汇/短语及固搭","完成句子","听力"},0)),"")), "")</f>
        <v/>
      </c>
      <c r="E3218" s="21" t="str">
        <f t="shared" si="411"/>
        <v>知识点</v>
      </c>
      <c r="F3218" s="21" t="str">
        <f t="shared" si="412"/>
        <v>恰</v>
      </c>
      <c r="G3218" s="21" t="str">
        <f>INDEX( {"body","discipline","area","topic","point"},MATCH(E3218,{"知识体","知识域","知识区","知识主题","知识点"},0))</f>
        <v>point</v>
      </c>
      <c r="H3218" s="21" t="str">
        <f>INDEX( {"super","just","sub","infras"},MATCH(F3218,{"超","恰","亚","次"},0))</f>
        <v>just</v>
      </c>
      <c r="I3218" s="21">
        <f>MATCH(E3218,{"知识体","知识域","知识区","知识主题","知识点"},0)-1</f>
        <v>4</v>
      </c>
      <c r="J3218" s="21">
        <f>MATCH(F3218,{"超","恰","亚","次"},0)-1</f>
        <v>1</v>
      </c>
      <c r="K3218" s="21" t="str">
        <f t="shared" si="413"/>
        <v>物理</v>
      </c>
      <c r="L3218" s="26" t="s">
        <v>1163</v>
      </c>
      <c r="M3218" s="23"/>
      <c r="N3218" s="23"/>
      <c r="O3218" s="24" t="str">
        <f t="shared" si="407"/>
        <v xml:space="preserve">
  - 
    name:  引力常量的测定
    title:  引力常量的测定
    description: 
    koLyro: point
    koLyri:  just
    son: </v>
      </c>
      <c r="P3218" s="27" t="str">
        <f t="shared" si="414"/>
        <v xml:space="preserve">
          - 
            name:  引力常量的测定
            title:  引力常量的测定
            description: 
            koLyro: point
            koLyri:  just
            son: </v>
      </c>
    </row>
    <row r="3219" spans="1:16" ht="15" customHeight="1">
      <c r="A3219" s="20">
        <f t="shared" si="408"/>
        <v>4</v>
      </c>
      <c r="B3219" s="21" t="str">
        <f t="shared" si="409"/>
        <v>知识点</v>
      </c>
      <c r="C3219" s="21" t="str">
        <f t="shared" si="410"/>
        <v>万有引力定律</v>
      </c>
      <c r="D3219" s="21" t="str">
        <f>IFERROR(IF(I3219=1,INDEX( {"chinese","english","math","physics","chemistry","biology","politics","history","geography"},MATCH(C3219,{"语文","英语","数学","物理","化学","生物","政治","历史","地理"},0)),IF(I3219=2,INDEX(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3219,{"单项选择","阅读理解","信息匹配","完形填空","短文填空","单句填空","短文改错","单句改错","句型转换","翻译短语","翻译句子","词汇/短语及固搭","完成句子","听力"},0)),"")), "")</f>
        <v/>
      </c>
      <c r="E3219" s="21" t="str">
        <f t="shared" si="411"/>
        <v>知识点</v>
      </c>
      <c r="F3219" s="21" t="str">
        <f t="shared" si="412"/>
        <v>恰</v>
      </c>
      <c r="G3219" s="21" t="str">
        <f>INDEX( {"body","discipline","area","topic","point"},MATCH(E3219,{"知识体","知识域","知识区","知识主题","知识点"},0))</f>
        <v>point</v>
      </c>
      <c r="H3219" s="21" t="str">
        <f>INDEX( {"super","just","sub","infras"},MATCH(F3219,{"超","恰","亚","次"},0))</f>
        <v>just</v>
      </c>
      <c r="I3219" s="21">
        <f>MATCH(E3219,{"知识体","知识域","知识区","知识主题","知识点"},0)-1</f>
        <v>4</v>
      </c>
      <c r="J3219" s="21">
        <f>MATCH(F3219,{"超","恰","亚","次"},0)-1</f>
        <v>1</v>
      </c>
      <c r="K3219" s="21" t="str">
        <f t="shared" si="413"/>
        <v>物理</v>
      </c>
      <c r="L3219" s="26" t="s">
        <v>1164</v>
      </c>
      <c r="M3219" s="23"/>
      <c r="N3219" s="23"/>
      <c r="O3219" s="24" t="str">
        <f t="shared" si="407"/>
        <v xml:space="preserve">
  - 
    name:  万有引力定律
    title:  万有引力定律
    description: 
    koLyro: point
    koLyri:  just
    son: </v>
      </c>
      <c r="P3219" s="27" t="str">
        <f t="shared" si="414"/>
        <v xml:space="preserve">
          - 
            name:  万有引力定律
            title:  万有引力定律
            description: 
            koLyro: point
            koLyri:  just
            son: </v>
      </c>
    </row>
    <row r="3220" spans="1:16" ht="15" customHeight="1">
      <c r="A3220" s="20">
        <f t="shared" si="408"/>
        <v>4</v>
      </c>
      <c r="B3220" s="21" t="str">
        <f t="shared" si="409"/>
        <v>知识点</v>
      </c>
      <c r="C3220" s="21" t="str">
        <f t="shared" si="410"/>
        <v>非常规条件下求解万有引力</v>
      </c>
      <c r="D3220" s="21" t="str">
        <f>IFERROR(IF(I3220=1,INDEX( {"chinese","english","math","physics","chemistry","biology","politics","history","geography"},MATCH(C3220,{"语文","英语","数学","物理","化学","生物","政治","历史","地理"},0)),IF(I3220=2,INDEX(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3220,{"单项选择","阅读理解","信息匹配","完形填空","短文填空","单句填空","短文改错","单句改错","句型转换","翻译短语","翻译句子","词汇/短语及固搭","完成句子","听力"},0)),"")), "")</f>
        <v/>
      </c>
      <c r="E3220" s="21" t="str">
        <f t="shared" si="411"/>
        <v>知识点</v>
      </c>
      <c r="F3220" s="21" t="str">
        <f t="shared" si="412"/>
        <v>恰</v>
      </c>
      <c r="G3220" s="21" t="str">
        <f>INDEX( {"body","discipline","area","topic","point"},MATCH(E3220,{"知识体","知识域","知识区","知识主题","知识点"},0))</f>
        <v>point</v>
      </c>
      <c r="H3220" s="21" t="str">
        <f>INDEX( {"super","just","sub","infras"},MATCH(F3220,{"超","恰","亚","次"},0))</f>
        <v>just</v>
      </c>
      <c r="I3220" s="21">
        <f>MATCH(E3220,{"知识体","知识域","知识区","知识主题","知识点"},0)-1</f>
        <v>4</v>
      </c>
      <c r="J3220" s="21">
        <f>MATCH(F3220,{"超","恰","亚","次"},0)-1</f>
        <v>1</v>
      </c>
      <c r="K3220" s="21" t="str">
        <f t="shared" si="413"/>
        <v>物理</v>
      </c>
      <c r="L3220" s="26" t="s">
        <v>1165</v>
      </c>
      <c r="M3220" s="23"/>
      <c r="N3220" s="23"/>
      <c r="O3220" s="24" t="str">
        <f t="shared" si="407"/>
        <v xml:space="preserve">
  - 
    name:  非常规条件下求解万有引力
    title:  非常规条件下求解万有引力
    description: 
    koLyro: point
    koLyri:  just
    son: </v>
      </c>
      <c r="P3220" s="27" t="str">
        <f t="shared" si="414"/>
        <v xml:space="preserve">
          - 
            name:  非常规条件下求解万有引力
            title:  非常规条件下求解万有引力
            description: 
            koLyro: point
            koLyri:  just
            son: </v>
      </c>
    </row>
    <row r="3221" spans="1:16" ht="15" customHeight="1">
      <c r="A3221" s="20">
        <f t="shared" si="408"/>
        <v>4</v>
      </c>
      <c r="B3221" s="21" t="str">
        <f t="shared" si="409"/>
        <v>知识点</v>
      </c>
      <c r="C3221" s="21" t="str">
        <f t="shared" si="410"/>
        <v>万有引力定律的应用</v>
      </c>
      <c r="D3221" s="21" t="str">
        <f>IFERROR(IF(I3221=1,INDEX( {"chinese","english","math","physics","chemistry","biology","politics","history","geography"},MATCH(C3221,{"语文","英语","数学","物理","化学","生物","政治","历史","地理"},0)),IF(I3221=2,INDEX(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3221,{"单项选择","阅读理解","信息匹配","完形填空","短文填空","单句填空","短文改错","单句改错","句型转换","翻译短语","翻译句子","词汇/短语及固搭","完成句子","听力"},0)),"")), "")</f>
        <v/>
      </c>
      <c r="E3221" s="21" t="str">
        <f t="shared" si="411"/>
        <v>知识点</v>
      </c>
      <c r="F3221" s="21" t="str">
        <f t="shared" si="412"/>
        <v>恰</v>
      </c>
      <c r="G3221" s="21" t="str">
        <f>INDEX( {"body","discipline","area","topic","point"},MATCH(E3221,{"知识体","知识域","知识区","知识主题","知识点"},0))</f>
        <v>point</v>
      </c>
      <c r="H3221" s="21" t="str">
        <f>INDEX( {"super","just","sub","infras"},MATCH(F3221,{"超","恰","亚","次"},0))</f>
        <v>just</v>
      </c>
      <c r="I3221" s="21">
        <f>MATCH(E3221,{"知识体","知识域","知识区","知识主题","知识点"},0)-1</f>
        <v>4</v>
      </c>
      <c r="J3221" s="21">
        <f>MATCH(F3221,{"超","恰","亚","次"},0)-1</f>
        <v>1</v>
      </c>
      <c r="K3221" s="21" t="str">
        <f t="shared" si="413"/>
        <v>物理</v>
      </c>
      <c r="L3221" s="26" t="s">
        <v>1166</v>
      </c>
      <c r="M3221" s="23"/>
      <c r="N3221" s="23"/>
      <c r="O3221" s="24" t="str">
        <f t="shared" si="407"/>
        <v xml:space="preserve">
  - 
    name:  万有引力定律的应用
    title:  万有引力定律的应用
    description: 
    koLyro: point
    koLyri:  just
    son: </v>
      </c>
      <c r="P3221" s="27" t="str">
        <f t="shared" si="414"/>
        <v xml:space="preserve">
          - 
            name:  万有引力定律的应用
            title:  万有引力定律的应用
            description: 
            koLyro: point
            koLyri:  just
            son: </v>
      </c>
    </row>
    <row r="3222" spans="1:16" ht="15" customHeight="1">
      <c r="A3222" s="20">
        <f t="shared" si="408"/>
        <v>4</v>
      </c>
      <c r="B3222" s="21" t="str">
        <f t="shared" si="409"/>
        <v>知识点</v>
      </c>
      <c r="C3222" s="21" t="str">
        <f t="shared" si="410"/>
        <v>万有引力与重力的关系</v>
      </c>
      <c r="D3222" s="21" t="str">
        <f>IFERROR(IF(I3222=1,INDEX( {"chinese","english","math","physics","chemistry","biology","politics","history","geography"},MATCH(C3222,{"语文","英语","数学","物理","化学","生物","政治","历史","地理"},0)),IF(I3222=2,INDEX(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3222,{"单项选择","阅读理解","信息匹配","完形填空","短文填空","单句填空","短文改错","单句改错","句型转换","翻译短语","翻译句子","词汇/短语及固搭","完成句子","听力"},0)),"")), "")</f>
        <v/>
      </c>
      <c r="E3222" s="21" t="str">
        <f t="shared" si="411"/>
        <v>知识点</v>
      </c>
      <c r="F3222" s="21" t="str">
        <f t="shared" si="412"/>
        <v>恰</v>
      </c>
      <c r="G3222" s="21" t="str">
        <f>INDEX( {"body","discipline","area","topic","point"},MATCH(E3222,{"知识体","知识域","知识区","知识主题","知识点"},0))</f>
        <v>point</v>
      </c>
      <c r="H3222" s="21" t="str">
        <f>INDEX( {"super","just","sub","infras"},MATCH(F3222,{"超","恰","亚","次"},0))</f>
        <v>just</v>
      </c>
      <c r="I3222" s="21">
        <f>MATCH(E3222,{"知识体","知识域","知识区","知识主题","知识点"},0)-1</f>
        <v>4</v>
      </c>
      <c r="J3222" s="21">
        <f>MATCH(F3222,{"超","恰","亚","次"},0)-1</f>
        <v>1</v>
      </c>
      <c r="K3222" s="21" t="str">
        <f t="shared" si="413"/>
        <v>物理</v>
      </c>
      <c r="L3222" s="26" t="s">
        <v>1167</v>
      </c>
      <c r="M3222" s="23"/>
      <c r="N3222" s="23"/>
      <c r="O3222" s="24" t="str">
        <f t="shared" si="407"/>
        <v xml:space="preserve">
  - 
    name:  万有引力与重力的关系
    title:  万有引力与重力的关系
    description: 
    koLyro: point
    koLyri:  just
    son: </v>
      </c>
      <c r="P3222" s="27" t="str">
        <f t="shared" si="414"/>
        <v xml:space="preserve">
          - 
            name:  万有引力与重力的关系
            title:  万有引力与重力的关系
            description: 
            koLyro: point
            koLyri:  just
            son: </v>
      </c>
    </row>
    <row r="3223" spans="1:16" ht="15" customHeight="1">
      <c r="A3223" s="20">
        <f t="shared" si="408"/>
        <v>3</v>
      </c>
      <c r="B3223" s="21" t="str">
        <f t="shared" si="409"/>
        <v>知识主题</v>
      </c>
      <c r="C3223" s="21" t="str">
        <f t="shared" si="410"/>
        <v>宇宙航行</v>
      </c>
      <c r="D3223" s="21" t="str">
        <f>IFERROR(IF(I3223=1,INDEX( {"chinese","english","math","physics","chemistry","biology","politics","history","geography"},MATCH(C3223,{"语文","英语","数学","物理","化学","生物","政治","历史","地理"},0)),IF(I3223=2,INDEX(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3223,{"单项选择","阅读理解","信息匹配","完形填空","短文填空","单句填空","短文改错","单句改错","句型转换","翻译短语","翻译句子","词汇/短语及固搭","完成句子","听力"},0)),"")), "")</f>
        <v/>
      </c>
      <c r="E3223" s="21" t="str">
        <f t="shared" si="411"/>
        <v>知识主题</v>
      </c>
      <c r="F3223" s="21" t="str">
        <f t="shared" si="412"/>
        <v>恰</v>
      </c>
      <c r="G3223" s="21" t="str">
        <f>INDEX( {"body","discipline","area","topic","point"},MATCH(E3223,{"知识体","知识域","知识区","知识主题","知识点"},0))</f>
        <v>topic</v>
      </c>
      <c r="H3223" s="21" t="str">
        <f>INDEX( {"super","just","sub","infras"},MATCH(F3223,{"超","恰","亚","次"},0))</f>
        <v>just</v>
      </c>
      <c r="I3223" s="21">
        <f>MATCH(E3223,{"知识体","知识域","知识区","知识主题","知识点"},0)-1</f>
        <v>3</v>
      </c>
      <c r="J3223" s="21">
        <f>MATCH(F3223,{"超","恰","亚","次"},0)-1</f>
        <v>1</v>
      </c>
      <c r="K3223" s="21" t="str">
        <f t="shared" si="413"/>
        <v>物理</v>
      </c>
      <c r="L3223" s="26" t="s">
        <v>1168</v>
      </c>
      <c r="M3223" s="23"/>
      <c r="N3223" s="23"/>
      <c r="O3223" s="24" t="str">
        <f t="shared" si="407"/>
        <v xml:space="preserve">
  - 
    name:  宇宙航行
    title:  宇宙航行
    description: 
    koLyro: topic
    koLyri:  just
    son: </v>
      </c>
      <c r="P3223" s="27" t="str">
        <f t="shared" si="414"/>
        <v xml:space="preserve">
        - 
          name:  宇宙航行
          title:  宇宙航行
          description: 
          koLyro: topic
          koLyri:  just
          son: </v>
      </c>
    </row>
    <row r="3224" spans="1:16" ht="15" customHeight="1">
      <c r="A3224" s="20">
        <f t="shared" si="408"/>
        <v>4</v>
      </c>
      <c r="B3224" s="21" t="str">
        <f t="shared" si="409"/>
        <v>知识点</v>
      </c>
      <c r="C3224" s="21" t="str">
        <f t="shared" si="410"/>
        <v>宇宙速度</v>
      </c>
      <c r="D3224" s="21" t="str">
        <f>IFERROR(IF(I3224=1,INDEX( {"chinese","english","math","physics","chemistry","biology","politics","history","geography"},MATCH(C3224,{"语文","英语","数学","物理","化学","生物","政治","历史","地理"},0)),IF(I3224=2,INDEX(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3224,{"单项选择","阅读理解","信息匹配","完形填空","短文填空","单句填空","短文改错","单句改错","句型转换","翻译短语","翻译句子","词汇/短语及固搭","完成句子","听力"},0)),"")), "")</f>
        <v/>
      </c>
      <c r="E3224" s="21" t="str">
        <f t="shared" si="411"/>
        <v>知识点</v>
      </c>
      <c r="F3224" s="21" t="str">
        <f t="shared" si="412"/>
        <v>恰</v>
      </c>
      <c r="G3224" s="21" t="str">
        <f>INDEX( {"body","discipline","area","topic","point"},MATCH(E3224,{"知识体","知识域","知识区","知识主题","知识点"},0))</f>
        <v>point</v>
      </c>
      <c r="H3224" s="21" t="str">
        <f>INDEX( {"super","just","sub","infras"},MATCH(F3224,{"超","恰","亚","次"},0))</f>
        <v>just</v>
      </c>
      <c r="I3224" s="21">
        <f>MATCH(E3224,{"知识体","知识域","知识区","知识主题","知识点"},0)-1</f>
        <v>4</v>
      </c>
      <c r="J3224" s="21">
        <f>MATCH(F3224,{"超","恰","亚","次"},0)-1</f>
        <v>1</v>
      </c>
      <c r="K3224" s="21" t="str">
        <f t="shared" si="413"/>
        <v>物理</v>
      </c>
      <c r="L3224" s="26" t="s">
        <v>1169</v>
      </c>
      <c r="M3224" s="23"/>
      <c r="N3224" s="23"/>
      <c r="O3224" s="24" t="str">
        <f t="shared" si="407"/>
        <v xml:space="preserve">
  - 
    name:  宇宙速度
    title:  宇宙速度
    description: 
    koLyro: point
    koLyri:  just
    son: </v>
      </c>
      <c r="P3224" s="27" t="str">
        <f t="shared" si="414"/>
        <v xml:space="preserve">
          - 
            name:  宇宙速度
            title:  宇宙速度
            description: 
            koLyro: point
            koLyri:  just
            son: </v>
      </c>
    </row>
    <row r="3225" spans="1:16" ht="15" customHeight="1">
      <c r="A3225" s="20">
        <f t="shared" si="408"/>
        <v>4</v>
      </c>
      <c r="B3225" s="21" t="str">
        <f t="shared" si="409"/>
        <v>知识点</v>
      </c>
      <c r="C3225" s="21" t="str">
        <f t="shared" si="410"/>
        <v>人造卫星的运行规律</v>
      </c>
      <c r="D3225" s="21" t="str">
        <f>IFERROR(IF(I3225=1,INDEX( {"chinese","english","math","physics","chemistry","biology","politics","history","geography"},MATCH(C3225,{"语文","英语","数学","物理","化学","生物","政治","历史","地理"},0)),IF(I3225=2,INDEX(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3225,{"单项选择","阅读理解","信息匹配","完形填空","短文填空","单句填空","短文改错","单句改错","句型转换","翻译短语","翻译句子","词汇/短语及固搭","完成句子","听力"},0)),"")), "")</f>
        <v/>
      </c>
      <c r="E3225" s="21" t="str">
        <f t="shared" si="411"/>
        <v>知识点</v>
      </c>
      <c r="F3225" s="21" t="str">
        <f t="shared" si="412"/>
        <v>恰</v>
      </c>
      <c r="G3225" s="21" t="str">
        <f>INDEX( {"body","discipline","area","topic","point"},MATCH(E3225,{"知识体","知识域","知识区","知识主题","知识点"},0))</f>
        <v>point</v>
      </c>
      <c r="H3225" s="21" t="str">
        <f>INDEX( {"super","just","sub","infras"},MATCH(F3225,{"超","恰","亚","次"},0))</f>
        <v>just</v>
      </c>
      <c r="I3225" s="21">
        <f>MATCH(E3225,{"知识体","知识域","知识区","知识主题","知识点"},0)-1</f>
        <v>4</v>
      </c>
      <c r="J3225" s="21">
        <f>MATCH(F3225,{"超","恰","亚","次"},0)-1</f>
        <v>1</v>
      </c>
      <c r="K3225" s="21" t="str">
        <f t="shared" si="413"/>
        <v>物理</v>
      </c>
      <c r="L3225" s="26" t="s">
        <v>1170</v>
      </c>
      <c r="M3225" s="23"/>
      <c r="N3225" s="23"/>
      <c r="O3225" s="24" t="str">
        <f t="shared" si="407"/>
        <v xml:space="preserve">
  - 
    name:  人造卫星的运行规律
    title:  人造卫星的运行规律
    description: 
    koLyro: point
    koLyri:  just
    son: </v>
      </c>
      <c r="P3225" s="27" t="str">
        <f t="shared" si="414"/>
        <v xml:space="preserve">
          - 
            name:  人造卫星的运行规律
            title:  人造卫星的运行规律
            description: 
            koLyro: point
            koLyri:  just
            son: </v>
      </c>
    </row>
    <row r="3226" spans="1:16" ht="15" customHeight="1">
      <c r="A3226" s="20">
        <f t="shared" si="408"/>
        <v>4</v>
      </c>
      <c r="B3226" s="21" t="str">
        <f t="shared" si="409"/>
        <v>知识点</v>
      </c>
      <c r="C3226" s="21" t="str">
        <f t="shared" si="410"/>
        <v>同步卫星问题</v>
      </c>
      <c r="D3226" s="21" t="str">
        <f>IFERROR(IF(I3226=1,INDEX( {"chinese","english","math","physics","chemistry","biology","politics","history","geography"},MATCH(C3226,{"语文","英语","数学","物理","化学","生物","政治","历史","地理"},0)),IF(I3226=2,INDEX(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3226,{"单项选择","阅读理解","信息匹配","完形填空","短文填空","单句填空","短文改错","单句改错","句型转换","翻译短语","翻译句子","词汇/短语及固搭","完成句子","听力"},0)),"")), "")</f>
        <v/>
      </c>
      <c r="E3226" s="21" t="str">
        <f t="shared" si="411"/>
        <v>知识点</v>
      </c>
      <c r="F3226" s="21" t="str">
        <f t="shared" si="412"/>
        <v>恰</v>
      </c>
      <c r="G3226" s="21" t="str">
        <f>INDEX( {"body","discipline","area","topic","point"},MATCH(E3226,{"知识体","知识域","知识区","知识主题","知识点"},0))</f>
        <v>point</v>
      </c>
      <c r="H3226" s="21" t="str">
        <f>INDEX( {"super","just","sub","infras"},MATCH(F3226,{"超","恰","亚","次"},0))</f>
        <v>just</v>
      </c>
      <c r="I3226" s="21">
        <f>MATCH(E3226,{"知识体","知识域","知识区","知识主题","知识点"},0)-1</f>
        <v>4</v>
      </c>
      <c r="J3226" s="21">
        <f>MATCH(F3226,{"超","恰","亚","次"},0)-1</f>
        <v>1</v>
      </c>
      <c r="K3226" s="21" t="str">
        <f t="shared" si="413"/>
        <v>物理</v>
      </c>
      <c r="L3226" s="26" t="s">
        <v>1171</v>
      </c>
      <c r="M3226" s="23"/>
      <c r="N3226" s="23"/>
      <c r="O3226" s="24" t="str">
        <f t="shared" si="407"/>
        <v xml:space="preserve">
  - 
    name:  同步卫星问题
    title:  同步卫星问题
    description: 
    koLyro: point
    koLyri:  just
    son: </v>
      </c>
      <c r="P3226" s="27" t="str">
        <f t="shared" si="414"/>
        <v xml:space="preserve">
          - 
            name:  同步卫星问题
            title:  同步卫星问题
            description: 
            koLyro: point
            koLyri:  just
            son: </v>
      </c>
    </row>
    <row r="3227" spans="1:16" ht="15" customHeight="1">
      <c r="A3227" s="20">
        <f t="shared" si="408"/>
        <v>4</v>
      </c>
      <c r="B3227" s="21" t="str">
        <f t="shared" si="409"/>
        <v>知识点</v>
      </c>
      <c r="C3227" s="21" t="str">
        <f t="shared" si="410"/>
        <v>双星及多星问题</v>
      </c>
      <c r="D3227" s="21" t="str">
        <f>IFERROR(IF(I3227=1,INDEX( {"chinese","english","math","physics","chemistry","biology","politics","history","geography"},MATCH(C3227,{"语文","英语","数学","物理","化学","生物","政治","历史","地理"},0)),IF(I3227=2,INDEX(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3227,{"单项选择","阅读理解","信息匹配","完形填空","短文填空","单句填空","短文改错","单句改错","句型转换","翻译短语","翻译句子","词汇/短语及固搭","完成句子","听力"},0)),"")), "")</f>
        <v/>
      </c>
      <c r="E3227" s="21" t="str">
        <f t="shared" si="411"/>
        <v>知识点</v>
      </c>
      <c r="F3227" s="21" t="str">
        <f t="shared" si="412"/>
        <v>恰</v>
      </c>
      <c r="G3227" s="21" t="str">
        <f>INDEX( {"body","discipline","area","topic","point"},MATCH(E3227,{"知识体","知识域","知识区","知识主题","知识点"},0))</f>
        <v>point</v>
      </c>
      <c r="H3227" s="21" t="str">
        <f>INDEX( {"super","just","sub","infras"},MATCH(F3227,{"超","恰","亚","次"},0))</f>
        <v>just</v>
      </c>
      <c r="I3227" s="21">
        <f>MATCH(E3227,{"知识体","知识域","知识区","知识主题","知识点"},0)-1</f>
        <v>4</v>
      </c>
      <c r="J3227" s="21">
        <f>MATCH(F3227,{"超","恰","亚","次"},0)-1</f>
        <v>1</v>
      </c>
      <c r="K3227" s="21" t="str">
        <f t="shared" si="413"/>
        <v>物理</v>
      </c>
      <c r="L3227" s="26" t="s">
        <v>1172</v>
      </c>
      <c r="M3227" s="23"/>
      <c r="N3227" s="23"/>
      <c r="O3227" s="24" t="str">
        <f t="shared" si="407"/>
        <v xml:space="preserve">
  - 
    name:  双星及多星问题
    title:  双星及多星问题
    description: 
    koLyro: point
    koLyri:  just
    son: </v>
      </c>
      <c r="P3227" s="27" t="str">
        <f t="shared" si="414"/>
        <v xml:space="preserve">
          - 
            name:  双星及多星问题
            title:  双星及多星问题
            description: 
            koLyro: point
            koLyri:  just
            son: </v>
      </c>
    </row>
    <row r="3228" spans="1:16" ht="15" customHeight="1">
      <c r="A3228" s="20">
        <f t="shared" si="408"/>
        <v>4</v>
      </c>
      <c r="B3228" s="21" t="str">
        <f t="shared" si="409"/>
        <v>知识点</v>
      </c>
      <c r="C3228" s="21" t="str">
        <f t="shared" si="410"/>
        <v>卫星的发射变轨问题</v>
      </c>
      <c r="D3228" s="21" t="str">
        <f>IFERROR(IF(I3228=1,INDEX( {"chinese","english","math","physics","chemistry","biology","politics","history","geography"},MATCH(C3228,{"语文","英语","数学","物理","化学","生物","政治","历史","地理"},0)),IF(I3228=2,INDEX(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3228,{"单项选择","阅读理解","信息匹配","完形填空","短文填空","单句填空","短文改错","单句改错","句型转换","翻译短语","翻译句子","词汇/短语及固搭","完成句子","听力"},0)),"")), "")</f>
        <v/>
      </c>
      <c r="E3228" s="21" t="str">
        <f t="shared" si="411"/>
        <v>知识点</v>
      </c>
      <c r="F3228" s="21" t="str">
        <f t="shared" si="412"/>
        <v>恰</v>
      </c>
      <c r="G3228" s="21" t="str">
        <f>INDEX( {"body","discipline","area","topic","point"},MATCH(E3228,{"知识体","知识域","知识区","知识主题","知识点"},0))</f>
        <v>point</v>
      </c>
      <c r="H3228" s="21" t="str">
        <f>INDEX( {"super","just","sub","infras"},MATCH(F3228,{"超","恰","亚","次"},0))</f>
        <v>just</v>
      </c>
      <c r="I3228" s="21">
        <f>MATCH(E3228,{"知识体","知识域","知识区","知识主题","知识点"},0)-1</f>
        <v>4</v>
      </c>
      <c r="J3228" s="21">
        <f>MATCH(F3228,{"超","恰","亚","次"},0)-1</f>
        <v>1</v>
      </c>
      <c r="K3228" s="21" t="str">
        <f t="shared" si="413"/>
        <v>物理</v>
      </c>
      <c r="L3228" s="26" t="s">
        <v>1173</v>
      </c>
      <c r="M3228" s="23"/>
      <c r="N3228" s="23"/>
      <c r="O3228" s="24" t="str">
        <f t="shared" si="407"/>
        <v xml:space="preserve">
  - 
    name:  卫星的发射变轨问题
    title:  卫星的发射变轨问题
    description: 
    koLyro: point
    koLyri:  just
    son: </v>
      </c>
      <c r="P3228" s="27" t="str">
        <f t="shared" si="414"/>
        <v xml:space="preserve">
          - 
            name:  卫星的发射变轨问题
            title:  卫星的发射变轨问题
            description: 
            koLyro: point
            koLyri:  just
            son: </v>
      </c>
    </row>
    <row r="3229" spans="1:16" ht="15" customHeight="1">
      <c r="A3229" s="20">
        <f t="shared" si="408"/>
        <v>4</v>
      </c>
      <c r="B3229" s="21" t="str">
        <f t="shared" si="409"/>
        <v>知识点</v>
      </c>
      <c r="C3229" s="21" t="str">
        <f t="shared" si="410"/>
        <v>天体运行相遇问题</v>
      </c>
      <c r="D3229" s="21" t="str">
        <f>IFERROR(IF(I3229=1,INDEX( {"chinese","english","math","physics","chemistry","biology","politics","history","geography"},MATCH(C3229,{"语文","英语","数学","物理","化学","生物","政治","历史","地理"},0)),IF(I3229=2,INDEX(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3229,{"单项选择","阅读理解","信息匹配","完形填空","短文填空","单句填空","短文改错","单句改错","句型转换","翻译短语","翻译句子","词汇/短语及固搭","完成句子","听力"},0)),"")), "")</f>
        <v/>
      </c>
      <c r="E3229" s="21" t="str">
        <f t="shared" si="411"/>
        <v>知识点</v>
      </c>
      <c r="F3229" s="21" t="str">
        <f t="shared" si="412"/>
        <v>恰</v>
      </c>
      <c r="G3229" s="21" t="str">
        <f>INDEX( {"body","discipline","area","topic","point"},MATCH(E3229,{"知识体","知识域","知识区","知识主题","知识点"},0))</f>
        <v>point</v>
      </c>
      <c r="H3229" s="21" t="str">
        <f>INDEX( {"super","just","sub","infras"},MATCH(F3229,{"超","恰","亚","次"},0))</f>
        <v>just</v>
      </c>
      <c r="I3229" s="21">
        <f>MATCH(E3229,{"知识体","知识域","知识区","知识主题","知识点"},0)-1</f>
        <v>4</v>
      </c>
      <c r="J3229" s="21">
        <f>MATCH(F3229,{"超","恰","亚","次"},0)-1</f>
        <v>1</v>
      </c>
      <c r="K3229" s="21" t="str">
        <f t="shared" si="413"/>
        <v>物理</v>
      </c>
      <c r="L3229" s="26" t="s">
        <v>1174</v>
      </c>
      <c r="M3229" s="23"/>
      <c r="N3229" s="23"/>
      <c r="O3229" s="24" t="str">
        <f t="shared" si="407"/>
        <v xml:space="preserve">
  - 
    name:  天体运行相遇问题
    title:  天体运行相遇问题
    description: 
    koLyro: point
    koLyri:  just
    son: </v>
      </c>
      <c r="P3229" s="27" t="str">
        <f t="shared" si="414"/>
        <v xml:space="preserve">
          - 
            name:  天体运行相遇问题
            title:  天体运行相遇问题
            description: 
            koLyro: point
            koLyri:  just
            son: </v>
      </c>
    </row>
    <row r="3230" spans="1:16" ht="15" customHeight="1">
      <c r="A3230" s="20">
        <f t="shared" si="408"/>
        <v>4</v>
      </c>
      <c r="B3230" s="21" t="str">
        <f t="shared" si="409"/>
        <v>知识点</v>
      </c>
      <c r="C3230" s="21" t="str">
        <f t="shared" si="410"/>
        <v>天文现象和天体</v>
      </c>
      <c r="D3230" s="21" t="str">
        <f>IFERROR(IF(I3230=1,INDEX( {"chinese","english","math","physics","chemistry","biology","politics","history","geography"},MATCH(C3230,{"语文","英语","数学","物理","化学","生物","政治","历史","地理"},0)),IF(I3230=2,INDEX(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3230,{"单项选择","阅读理解","信息匹配","完形填空","短文填空","单句填空","短文改错","单句改错","句型转换","翻译短语","翻译句子","词汇/短语及固搭","完成句子","听力"},0)),"")), "")</f>
        <v/>
      </c>
      <c r="E3230" s="21" t="str">
        <f t="shared" si="411"/>
        <v>知识点</v>
      </c>
      <c r="F3230" s="21" t="str">
        <f t="shared" si="412"/>
        <v>恰</v>
      </c>
      <c r="G3230" s="21" t="str">
        <f>INDEX( {"body","discipline","area","topic","point"},MATCH(E3230,{"知识体","知识域","知识区","知识主题","知识点"},0))</f>
        <v>point</v>
      </c>
      <c r="H3230" s="21" t="str">
        <f>INDEX( {"super","just","sub","infras"},MATCH(F3230,{"超","恰","亚","次"},0))</f>
        <v>just</v>
      </c>
      <c r="I3230" s="21">
        <f>MATCH(E3230,{"知识体","知识域","知识区","知识主题","知识点"},0)-1</f>
        <v>4</v>
      </c>
      <c r="J3230" s="21">
        <f>MATCH(F3230,{"超","恰","亚","次"},0)-1</f>
        <v>1</v>
      </c>
      <c r="K3230" s="21" t="str">
        <f t="shared" si="413"/>
        <v>物理</v>
      </c>
      <c r="L3230" s="26" t="s">
        <v>1175</v>
      </c>
      <c r="M3230" s="23"/>
      <c r="N3230" s="23"/>
      <c r="O3230" s="24" t="str">
        <f t="shared" si="407"/>
        <v xml:space="preserve">
  - 
    name:  天文现象和天体
    title:  天文现象和天体
    description: 
    koLyro: point
    koLyri:  just
    son: </v>
      </c>
      <c r="P3230" s="27" t="str">
        <f t="shared" si="414"/>
        <v xml:space="preserve">
          - 
            name:  天文现象和天体
            title:  天文现象和天体
            description: 
            koLyro: point
            koLyri:  just
            son: </v>
      </c>
    </row>
    <row r="3231" spans="1:16" ht="15" customHeight="1">
      <c r="A3231" s="20">
        <f t="shared" si="408"/>
        <v>4</v>
      </c>
      <c r="B3231" s="21" t="str">
        <f t="shared" si="409"/>
        <v>知识点</v>
      </c>
      <c r="C3231" s="21" t="str">
        <f t="shared" si="410"/>
        <v>经典力学的局限性</v>
      </c>
      <c r="D3231" s="21" t="str">
        <f>IFERROR(IF(I3231=1,INDEX( {"chinese","english","math","physics","chemistry","biology","politics","history","geography"},MATCH(C3231,{"语文","英语","数学","物理","化学","生物","政治","历史","地理"},0)),IF(I3231=2,INDEX(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3231,{"单项选择","阅读理解","信息匹配","完形填空","短文填空","单句填空","短文改错","单句改错","句型转换","翻译短语","翻译句子","词汇/短语及固搭","完成句子","听力"},0)),"")), "")</f>
        <v/>
      </c>
      <c r="E3231" s="21" t="str">
        <f t="shared" si="411"/>
        <v>知识点</v>
      </c>
      <c r="F3231" s="21" t="str">
        <f t="shared" si="412"/>
        <v>恰</v>
      </c>
      <c r="G3231" s="21" t="str">
        <f>INDEX( {"body","discipline","area","topic","point"},MATCH(E3231,{"知识体","知识域","知识区","知识主题","知识点"},0))</f>
        <v>point</v>
      </c>
      <c r="H3231" s="21" t="str">
        <f>INDEX( {"super","just","sub","infras"},MATCH(F3231,{"超","恰","亚","次"},0))</f>
        <v>just</v>
      </c>
      <c r="I3231" s="21">
        <f>MATCH(E3231,{"知识体","知识域","知识区","知识主题","知识点"},0)-1</f>
        <v>4</v>
      </c>
      <c r="J3231" s="21">
        <f>MATCH(F3231,{"超","恰","亚","次"},0)-1</f>
        <v>1</v>
      </c>
      <c r="K3231" s="21" t="str">
        <f t="shared" si="413"/>
        <v>物理</v>
      </c>
      <c r="L3231" s="26" t="s">
        <v>1176</v>
      </c>
      <c r="M3231" s="23"/>
      <c r="N3231" s="23"/>
      <c r="O3231" s="24" t="str">
        <f t="shared" si="407"/>
        <v xml:space="preserve">
  - 
    name:  经典力学的局限性
    title:  经典力学的局限性
    description: 
    koLyro: point
    koLyri:  just
    son: </v>
      </c>
      <c r="P3231" s="27" t="str">
        <f t="shared" si="414"/>
        <v xml:space="preserve">
          - 
            name:  经典力学的局限性
            title:  经典力学的局限性
            description: 
            koLyro: point
            koLyri:  just
            son: </v>
      </c>
    </row>
    <row r="3232" spans="1:16" ht="15" customHeight="1">
      <c r="A3232" s="20">
        <f t="shared" si="408"/>
        <v>2</v>
      </c>
      <c r="B3232" s="21" t="str">
        <f t="shared" si="409"/>
        <v>知识区</v>
      </c>
      <c r="C3232" s="21" t="str">
        <f t="shared" si="410"/>
        <v>6.机械能守恒定律</v>
      </c>
      <c r="D3232" s="21" t="str">
        <f>IFERROR(IF(I3232=1,INDEX( {"chinese","english","math","physics","chemistry","biology","politics","history","geography"},MATCH(C3232,{"语文","英语","数学","物理","化学","生物","政治","历史","地理"},0)),IF(I3232=2,INDEX(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3232,{"单项选择","阅读理解","信息匹配","完形填空","短文填空","单句填空","短文改错","单句改错","句型转换","翻译短语","翻译句子","词汇/短语及固搭","完成句子","听力"},0)),"")), "")</f>
        <v/>
      </c>
      <c r="E3232" s="21" t="str">
        <f t="shared" si="411"/>
        <v>知识区</v>
      </c>
      <c r="F3232" s="21" t="str">
        <f t="shared" si="412"/>
        <v>恰</v>
      </c>
      <c r="G3232" s="21" t="str">
        <f>INDEX( {"body","discipline","area","topic","point"},MATCH(E3232,{"知识体","知识域","知识区","知识主题","知识点"},0))</f>
        <v>area</v>
      </c>
      <c r="H3232" s="21" t="str">
        <f>INDEX( {"super","just","sub","infras"},MATCH(F3232,{"超","恰","亚","次"},0))</f>
        <v>just</v>
      </c>
      <c r="I3232" s="21">
        <f>MATCH(E3232,{"知识体","知识域","知识区","知识主题","知识点"},0)-1</f>
        <v>2</v>
      </c>
      <c r="J3232" s="21">
        <f>MATCH(F3232,{"超","恰","亚","次"},0)-1</f>
        <v>1</v>
      </c>
      <c r="K3232" s="21" t="str">
        <f t="shared" si="413"/>
        <v>物理</v>
      </c>
      <c r="L3232" s="26" t="s">
        <v>1177</v>
      </c>
      <c r="M3232" s="23"/>
      <c r="N3232" s="23"/>
      <c r="O3232" s="24" t="str">
        <f t="shared" ref="O3232:O3295" si="415">SUBSTITUTE(SUBSTITUTE(SUBSTITUTE(SUBSTITUTE($O$1,"NAME",IF(D3232="",C3232,D3232)),"TITLE",C3232),"KO_LYRO",G3232),"KO_LYRI",H3232)</f>
        <v xml:space="preserve">
  - 
    name:  6.机械能守恒定律
    title:  6.机械能守恒定律
    description: 
    koLyro: area
    koLyri:  just
    son: </v>
      </c>
      <c r="P3232" s="27" t="str">
        <f t="shared" si="414"/>
        <v xml:space="preserve">
      - 
        name:  6.机械能守恒定律
        title:  6.机械能守恒定律
        description: 
        koLyro: area
        koLyri:  just
        son: </v>
      </c>
    </row>
    <row r="3233" spans="1:16" ht="15" customHeight="1">
      <c r="A3233" s="20">
        <f t="shared" si="408"/>
        <v>3</v>
      </c>
      <c r="B3233" s="21" t="str">
        <f t="shared" si="409"/>
        <v>知识主题</v>
      </c>
      <c r="C3233" s="21" t="str">
        <f t="shared" si="410"/>
        <v>功与功率</v>
      </c>
      <c r="D3233" s="21" t="str">
        <f>IFERROR(IF(I3233=1,INDEX( {"chinese","english","math","physics","chemistry","biology","politics","history","geography"},MATCH(C3233,{"语文","英语","数学","物理","化学","生物","政治","历史","地理"},0)),IF(I3233=2,INDEX(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3233,{"单项选择","阅读理解","信息匹配","完形填空","短文填空","单句填空","短文改错","单句改错","句型转换","翻译短语","翻译句子","词汇/短语及固搭","完成句子","听力"},0)),"")), "")</f>
        <v/>
      </c>
      <c r="E3233" s="21" t="str">
        <f t="shared" si="411"/>
        <v>知识主题</v>
      </c>
      <c r="F3233" s="21" t="str">
        <f t="shared" si="412"/>
        <v>恰</v>
      </c>
      <c r="G3233" s="21" t="str">
        <f>INDEX( {"body","discipline","area","topic","point"},MATCH(E3233,{"知识体","知识域","知识区","知识主题","知识点"},0))</f>
        <v>topic</v>
      </c>
      <c r="H3233" s="21" t="str">
        <f>INDEX( {"super","just","sub","infras"},MATCH(F3233,{"超","恰","亚","次"},0))</f>
        <v>just</v>
      </c>
      <c r="I3233" s="21">
        <f>MATCH(E3233,{"知识体","知识域","知识区","知识主题","知识点"},0)-1</f>
        <v>3</v>
      </c>
      <c r="J3233" s="21">
        <f>MATCH(F3233,{"超","恰","亚","次"},0)-1</f>
        <v>1</v>
      </c>
      <c r="K3233" s="21" t="str">
        <f t="shared" si="413"/>
        <v>物理</v>
      </c>
      <c r="L3233" s="26" t="s">
        <v>1178</v>
      </c>
      <c r="M3233" s="23"/>
      <c r="N3233" s="23"/>
      <c r="O3233" s="24" t="str">
        <f t="shared" si="415"/>
        <v xml:space="preserve">
  - 
    name:  功与功率
    title:  功与功率
    description: 
    koLyro: topic
    koLyri:  just
    son: </v>
      </c>
      <c r="P3233" s="27" t="str">
        <f t="shared" si="414"/>
        <v xml:space="preserve">
        - 
          name:  功与功率
          title:  功与功率
          description: 
          koLyro: topic
          koLyri:  just
          son: </v>
      </c>
    </row>
    <row r="3234" spans="1:16" ht="15" customHeight="1">
      <c r="A3234" s="20">
        <f t="shared" si="408"/>
        <v>4</v>
      </c>
      <c r="B3234" s="21" t="str">
        <f t="shared" si="409"/>
        <v>知识点</v>
      </c>
      <c r="C3234" s="21" t="str">
        <f t="shared" si="410"/>
        <v>功</v>
      </c>
      <c r="D3234" s="21" t="str">
        <f>IFERROR(IF(I3234=1,INDEX( {"chinese","english","math","physics","chemistry","biology","politics","history","geography"},MATCH(C3234,{"语文","英语","数学","物理","化学","生物","政治","历史","地理"},0)),IF(I3234=2,INDEX(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3234,{"单项选择","阅读理解","信息匹配","完形填空","短文填空","单句填空","短文改错","单句改错","句型转换","翻译短语","翻译句子","词汇/短语及固搭","完成句子","听力"},0)),"")), "")</f>
        <v/>
      </c>
      <c r="E3234" s="21" t="str">
        <f t="shared" si="411"/>
        <v>知识点</v>
      </c>
      <c r="F3234" s="21" t="str">
        <f t="shared" si="412"/>
        <v>恰</v>
      </c>
      <c r="G3234" s="21" t="str">
        <f>INDEX( {"body","discipline","area","topic","point"},MATCH(E3234,{"知识体","知识域","知识区","知识主题","知识点"},0))</f>
        <v>point</v>
      </c>
      <c r="H3234" s="21" t="str">
        <f>INDEX( {"super","just","sub","infras"},MATCH(F3234,{"超","恰","亚","次"},0))</f>
        <v>just</v>
      </c>
      <c r="I3234" s="21">
        <f>MATCH(E3234,{"知识体","知识域","知识区","知识主题","知识点"},0)-1</f>
        <v>4</v>
      </c>
      <c r="J3234" s="21">
        <f>MATCH(F3234,{"超","恰","亚","次"},0)-1</f>
        <v>1</v>
      </c>
      <c r="K3234" s="21" t="str">
        <f t="shared" si="413"/>
        <v>物理</v>
      </c>
      <c r="L3234" s="26" t="s">
        <v>1179</v>
      </c>
      <c r="M3234" s="23"/>
      <c r="N3234" s="23"/>
      <c r="O3234" s="24" t="str">
        <f t="shared" si="415"/>
        <v xml:space="preserve">
  - 
    name:  功
    title:  功
    description: 
    koLyro: point
    koLyri:  just
    son: </v>
      </c>
      <c r="P3234" s="27" t="str">
        <f t="shared" si="414"/>
        <v xml:space="preserve">
          - 
            name:  功
            title:  功
            description: 
            koLyro: point
            koLyri:  just
            son: </v>
      </c>
    </row>
    <row r="3235" spans="1:16" ht="15" customHeight="1">
      <c r="A3235" s="20">
        <f t="shared" si="408"/>
        <v>5</v>
      </c>
      <c r="B3235" s="21" t="str">
        <f t="shared" si="409"/>
        <v>知识亚点</v>
      </c>
      <c r="C3235" s="21" t="str">
        <f t="shared" si="410"/>
        <v>力做功的条件</v>
      </c>
      <c r="D3235" s="21" t="str">
        <f>IFERROR(IF(I3235=1,INDEX( {"chinese","english","math","physics","chemistry","biology","politics","history","geography"},MATCH(C3235,{"语文","英语","数学","物理","化学","生物","政治","历史","地理"},0)),IF(I3235=2,INDEX(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3235,{"单项选择","阅读理解","信息匹配","完形填空","短文填空","单句填空","短文改错","单句改错","句型转换","翻译短语","翻译句子","词汇/短语及固搭","完成句子","听力"},0)),"")), "")</f>
        <v/>
      </c>
      <c r="E3235" s="21" t="str">
        <f t="shared" si="411"/>
        <v>知识点</v>
      </c>
      <c r="F3235" s="21" t="str">
        <f t="shared" si="412"/>
        <v>亚</v>
      </c>
      <c r="G3235" s="21" t="str">
        <f>INDEX( {"body","discipline","area","topic","point"},MATCH(E3235,{"知识体","知识域","知识区","知识主题","知识点"},0))</f>
        <v>point</v>
      </c>
      <c r="H3235" s="21" t="str">
        <f>INDEX( {"super","just","sub","infras"},MATCH(F3235,{"超","恰","亚","次"},0))</f>
        <v>sub</v>
      </c>
      <c r="I3235" s="21">
        <f>MATCH(E3235,{"知识体","知识域","知识区","知识主题","知识点"},0)-1</f>
        <v>4</v>
      </c>
      <c r="J3235" s="21">
        <f>MATCH(F3235,{"超","恰","亚","次"},0)-1</f>
        <v>2</v>
      </c>
      <c r="K3235" s="21" t="str">
        <f t="shared" si="413"/>
        <v>物理</v>
      </c>
      <c r="L3235" s="26" t="s">
        <v>1180</v>
      </c>
      <c r="M3235" s="23"/>
      <c r="N3235" s="23"/>
      <c r="O3235" s="24" t="str">
        <f t="shared" si="415"/>
        <v xml:space="preserve">
  - 
    name:  力做功的条件
    title:  力做功的条件
    description: 
    koLyro: point
    koLyri:  sub
    son: </v>
      </c>
      <c r="P3235" s="27" t="str">
        <f t="shared" si="414"/>
        <v xml:space="preserve">
            - 
              name:  力做功的条件
              title:  力做功的条件
              description: 
              koLyro: point
              koLyri:  sub
              son: </v>
      </c>
    </row>
    <row r="3236" spans="1:16" ht="15" customHeight="1">
      <c r="A3236" s="20">
        <f t="shared" si="408"/>
        <v>5</v>
      </c>
      <c r="B3236" s="21" t="str">
        <f t="shared" si="409"/>
        <v>知识亚点</v>
      </c>
      <c r="C3236" s="21" t="str">
        <f t="shared" si="410"/>
        <v>正功与负功</v>
      </c>
      <c r="D3236" s="21" t="str">
        <f>IFERROR(IF(I3236=1,INDEX( {"chinese","english","math","physics","chemistry","biology","politics","history","geography"},MATCH(C3236,{"语文","英语","数学","物理","化学","生物","政治","历史","地理"},0)),IF(I3236=2,INDEX(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3236,{"单项选择","阅读理解","信息匹配","完形填空","短文填空","单句填空","短文改错","单句改错","句型转换","翻译短语","翻译句子","词汇/短语及固搭","完成句子","听力"},0)),"")), "")</f>
        <v/>
      </c>
      <c r="E3236" s="21" t="str">
        <f t="shared" si="411"/>
        <v>知识点</v>
      </c>
      <c r="F3236" s="21" t="str">
        <f t="shared" si="412"/>
        <v>亚</v>
      </c>
      <c r="G3236" s="21" t="str">
        <f>INDEX( {"body","discipline","area","topic","point"},MATCH(E3236,{"知识体","知识域","知识区","知识主题","知识点"},0))</f>
        <v>point</v>
      </c>
      <c r="H3236" s="21" t="str">
        <f>INDEX( {"super","just","sub","infras"},MATCH(F3236,{"超","恰","亚","次"},0))</f>
        <v>sub</v>
      </c>
      <c r="I3236" s="21">
        <f>MATCH(E3236,{"知识体","知识域","知识区","知识主题","知识点"},0)-1</f>
        <v>4</v>
      </c>
      <c r="J3236" s="21">
        <f>MATCH(F3236,{"超","恰","亚","次"},0)-1</f>
        <v>2</v>
      </c>
      <c r="K3236" s="21" t="str">
        <f t="shared" si="413"/>
        <v>物理</v>
      </c>
      <c r="L3236" s="26" t="s">
        <v>1181</v>
      </c>
      <c r="M3236" s="23"/>
      <c r="N3236" s="23"/>
      <c r="O3236" s="24" t="str">
        <f t="shared" si="415"/>
        <v xml:space="preserve">
  - 
    name:  正功与负功
    title:  正功与负功
    description: 
    koLyro: point
    koLyri:  sub
    son: </v>
      </c>
      <c r="P3236" s="27" t="str">
        <f t="shared" si="414"/>
        <v xml:space="preserve">
            - 
              name:  正功与负功
              title:  正功与负功
              description: 
              koLyro: point
              koLyri:  sub
              son: </v>
      </c>
    </row>
    <row r="3237" spans="1:16" ht="15" customHeight="1">
      <c r="A3237" s="20">
        <f t="shared" si="408"/>
        <v>5</v>
      </c>
      <c r="B3237" s="21" t="str">
        <f t="shared" si="409"/>
        <v>知识亚点</v>
      </c>
      <c r="C3237" s="21" t="str">
        <f t="shared" si="410"/>
        <v>恒力做功的计算</v>
      </c>
      <c r="D3237" s="21" t="str">
        <f>IFERROR(IF(I3237=1,INDEX( {"chinese","english","math","physics","chemistry","biology","politics","history","geography"},MATCH(C3237,{"语文","英语","数学","物理","化学","生物","政治","历史","地理"},0)),IF(I3237=2,INDEX(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3237,{"单项选择","阅读理解","信息匹配","完形填空","短文填空","单句填空","短文改错","单句改错","句型转换","翻译短语","翻译句子","词汇/短语及固搭","完成句子","听力"},0)),"")), "")</f>
        <v/>
      </c>
      <c r="E3237" s="21" t="str">
        <f t="shared" si="411"/>
        <v>知识点</v>
      </c>
      <c r="F3237" s="21" t="str">
        <f t="shared" si="412"/>
        <v>亚</v>
      </c>
      <c r="G3237" s="21" t="str">
        <f>INDEX( {"body","discipline","area","topic","point"},MATCH(E3237,{"知识体","知识域","知识区","知识主题","知识点"},0))</f>
        <v>point</v>
      </c>
      <c r="H3237" s="21" t="str">
        <f>INDEX( {"super","just","sub","infras"},MATCH(F3237,{"超","恰","亚","次"},0))</f>
        <v>sub</v>
      </c>
      <c r="I3237" s="21">
        <f>MATCH(E3237,{"知识体","知识域","知识区","知识主题","知识点"},0)-1</f>
        <v>4</v>
      </c>
      <c r="J3237" s="21">
        <f>MATCH(F3237,{"超","恰","亚","次"},0)-1</f>
        <v>2</v>
      </c>
      <c r="K3237" s="21" t="str">
        <f t="shared" si="413"/>
        <v>物理</v>
      </c>
      <c r="L3237" s="26" t="s">
        <v>1182</v>
      </c>
      <c r="M3237" s="23"/>
      <c r="N3237" s="23"/>
      <c r="O3237" s="24" t="str">
        <f t="shared" si="415"/>
        <v xml:space="preserve">
  - 
    name:  恒力做功的计算
    title:  恒力做功的计算
    description: 
    koLyro: point
    koLyri:  sub
    son: </v>
      </c>
      <c r="P3237" s="27" t="str">
        <f t="shared" si="414"/>
        <v xml:space="preserve">
            - 
              name:  恒力做功的计算
              title:  恒力做功的计算
              description: 
              koLyro: point
              koLyri:  sub
              son: </v>
      </c>
    </row>
    <row r="3238" spans="1:16" ht="15" customHeight="1">
      <c r="A3238" s="20">
        <f t="shared" si="408"/>
        <v>5</v>
      </c>
      <c r="B3238" s="21" t="str">
        <f t="shared" si="409"/>
        <v>知识亚点</v>
      </c>
      <c r="C3238" s="21" t="str">
        <f t="shared" si="410"/>
        <v>变力做功的计算</v>
      </c>
      <c r="D3238" s="21" t="str">
        <f>IFERROR(IF(I3238=1,INDEX( {"chinese","english","math","physics","chemistry","biology","politics","history","geography"},MATCH(C3238,{"语文","英语","数学","物理","化学","生物","政治","历史","地理"},0)),IF(I3238=2,INDEX(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3238,{"单项选择","阅读理解","信息匹配","完形填空","短文填空","单句填空","短文改错","单句改错","句型转换","翻译短语","翻译句子","词汇/短语及固搭","完成句子","听力"},0)),"")), "")</f>
        <v/>
      </c>
      <c r="E3238" s="21" t="str">
        <f t="shared" si="411"/>
        <v>知识点</v>
      </c>
      <c r="F3238" s="21" t="str">
        <f t="shared" si="412"/>
        <v>亚</v>
      </c>
      <c r="G3238" s="21" t="str">
        <f>INDEX( {"body","discipline","area","topic","point"},MATCH(E3238,{"知识体","知识域","知识区","知识主题","知识点"},0))</f>
        <v>point</v>
      </c>
      <c r="H3238" s="21" t="str">
        <f>INDEX( {"super","just","sub","infras"},MATCH(F3238,{"超","恰","亚","次"},0))</f>
        <v>sub</v>
      </c>
      <c r="I3238" s="21">
        <f>MATCH(E3238,{"知识体","知识域","知识区","知识主题","知识点"},0)-1</f>
        <v>4</v>
      </c>
      <c r="J3238" s="21">
        <f>MATCH(F3238,{"超","恰","亚","次"},0)-1</f>
        <v>2</v>
      </c>
      <c r="K3238" s="21" t="str">
        <f t="shared" si="413"/>
        <v>物理</v>
      </c>
      <c r="L3238" s="26" t="s">
        <v>1183</v>
      </c>
      <c r="M3238" s="23"/>
      <c r="N3238" s="23"/>
      <c r="O3238" s="24" t="str">
        <f t="shared" si="415"/>
        <v xml:space="preserve">
  - 
    name:  变力做功的计算
    title:  变力做功的计算
    description: 
    koLyro: point
    koLyri:  sub
    son: </v>
      </c>
      <c r="P3238" s="27" t="str">
        <f t="shared" si="414"/>
        <v xml:space="preserve">
            - 
              name:  变力做功的计算
              title:  变力做功的计算
              description: 
              koLyro: point
              koLyri:  sub
              son: </v>
      </c>
    </row>
    <row r="3239" spans="1:16" ht="15" customHeight="1">
      <c r="A3239" s="20">
        <f t="shared" si="408"/>
        <v>4</v>
      </c>
      <c r="B3239" s="21" t="str">
        <f t="shared" si="409"/>
        <v>知识点</v>
      </c>
      <c r="C3239" s="21" t="str">
        <f t="shared" si="410"/>
        <v>功率</v>
      </c>
      <c r="D3239" s="21" t="str">
        <f>IFERROR(IF(I3239=1,INDEX( {"chinese","english","math","physics","chemistry","biology","politics","history","geography"},MATCH(C3239,{"语文","英语","数学","物理","化学","生物","政治","历史","地理"},0)),IF(I3239=2,INDEX(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3239,{"单项选择","阅读理解","信息匹配","完形填空","短文填空","单句填空","短文改错","单句改错","句型转换","翻译短语","翻译句子","词汇/短语及固搭","完成句子","听力"},0)),"")), "")</f>
        <v/>
      </c>
      <c r="E3239" s="21" t="str">
        <f t="shared" si="411"/>
        <v>知识点</v>
      </c>
      <c r="F3239" s="21" t="str">
        <f t="shared" si="412"/>
        <v>恰</v>
      </c>
      <c r="G3239" s="21" t="str">
        <f>INDEX( {"body","discipline","area","topic","point"},MATCH(E3239,{"知识体","知识域","知识区","知识主题","知识点"},0))</f>
        <v>point</v>
      </c>
      <c r="H3239" s="21" t="str">
        <f>INDEX( {"super","just","sub","infras"},MATCH(F3239,{"超","恰","亚","次"},0))</f>
        <v>just</v>
      </c>
      <c r="I3239" s="21">
        <f>MATCH(E3239,{"知识体","知识域","知识区","知识主题","知识点"},0)-1</f>
        <v>4</v>
      </c>
      <c r="J3239" s="21">
        <f>MATCH(F3239,{"超","恰","亚","次"},0)-1</f>
        <v>1</v>
      </c>
      <c r="K3239" s="21" t="str">
        <f t="shared" si="413"/>
        <v>物理</v>
      </c>
      <c r="L3239" s="26" t="s">
        <v>1184</v>
      </c>
      <c r="M3239" s="23"/>
      <c r="N3239" s="23"/>
      <c r="O3239" s="24" t="str">
        <f t="shared" si="415"/>
        <v xml:space="preserve">
  - 
    name:  功率
    title:  功率
    description: 
    koLyro: point
    koLyri:  just
    son: </v>
      </c>
      <c r="P3239" s="27" t="str">
        <f t="shared" si="414"/>
        <v xml:space="preserve">
          - 
            name:  功率
            title:  功率
            description: 
            koLyro: point
            koLyri:  just
            son: </v>
      </c>
    </row>
    <row r="3240" spans="1:16" ht="15" customHeight="1">
      <c r="A3240" s="20">
        <f t="shared" si="408"/>
        <v>5</v>
      </c>
      <c r="B3240" s="21" t="str">
        <f t="shared" si="409"/>
        <v>知识亚点</v>
      </c>
      <c r="C3240" s="21" t="str">
        <f t="shared" si="410"/>
        <v>平均功率与瞬时功率</v>
      </c>
      <c r="D3240" s="21" t="str">
        <f>IFERROR(IF(I3240=1,INDEX( {"chinese","english","math","physics","chemistry","biology","politics","history","geography"},MATCH(C3240,{"语文","英语","数学","物理","化学","生物","政治","历史","地理"},0)),IF(I3240=2,INDEX(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3240,{"单项选择","阅读理解","信息匹配","完形填空","短文填空","单句填空","短文改错","单句改错","句型转换","翻译短语","翻译句子","词汇/短语及固搭","完成句子","听力"},0)),"")), "")</f>
        <v/>
      </c>
      <c r="E3240" s="21" t="str">
        <f t="shared" si="411"/>
        <v>知识点</v>
      </c>
      <c r="F3240" s="21" t="str">
        <f t="shared" si="412"/>
        <v>亚</v>
      </c>
      <c r="G3240" s="21" t="str">
        <f>INDEX( {"body","discipline","area","topic","point"},MATCH(E3240,{"知识体","知识域","知识区","知识主题","知识点"},0))</f>
        <v>point</v>
      </c>
      <c r="H3240" s="21" t="str">
        <f>INDEX( {"super","just","sub","infras"},MATCH(F3240,{"超","恰","亚","次"},0))</f>
        <v>sub</v>
      </c>
      <c r="I3240" s="21">
        <f>MATCH(E3240,{"知识体","知识域","知识区","知识主题","知识点"},0)-1</f>
        <v>4</v>
      </c>
      <c r="J3240" s="21">
        <f>MATCH(F3240,{"超","恰","亚","次"},0)-1</f>
        <v>2</v>
      </c>
      <c r="K3240" s="21" t="str">
        <f t="shared" si="413"/>
        <v>物理</v>
      </c>
      <c r="L3240" s="26" t="s">
        <v>1185</v>
      </c>
      <c r="M3240" s="23"/>
      <c r="N3240" s="23"/>
      <c r="O3240" s="24" t="str">
        <f t="shared" si="415"/>
        <v xml:space="preserve">
  - 
    name:  平均功率与瞬时功率
    title:  平均功率与瞬时功率
    description: 
    koLyro: point
    koLyri:  sub
    son: </v>
      </c>
      <c r="P3240" s="27" t="str">
        <f t="shared" si="414"/>
        <v xml:space="preserve">
            - 
              name:  平均功率与瞬时功率
              title:  平均功率与瞬时功率
              description: 
              koLyro: point
              koLyri:  sub
              son: </v>
      </c>
    </row>
    <row r="3241" spans="1:16" ht="15" customHeight="1">
      <c r="A3241" s="20">
        <f t="shared" si="408"/>
        <v>5</v>
      </c>
      <c r="B3241" s="21" t="str">
        <f t="shared" si="409"/>
        <v>知识亚点</v>
      </c>
      <c r="C3241" s="21" t="str">
        <f t="shared" si="410"/>
        <v>额定功率与实际功率</v>
      </c>
      <c r="D3241" s="21" t="str">
        <f>IFERROR(IF(I3241=1,INDEX( {"chinese","english","math","physics","chemistry","biology","politics","history","geography"},MATCH(C3241,{"语文","英语","数学","物理","化学","生物","政治","历史","地理"},0)),IF(I3241=2,INDEX(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3241,{"单项选择","阅读理解","信息匹配","完形填空","短文填空","单句填空","短文改错","单句改错","句型转换","翻译短语","翻译句子","词汇/短语及固搭","完成句子","听力"},0)),"")), "")</f>
        <v/>
      </c>
      <c r="E3241" s="21" t="str">
        <f t="shared" si="411"/>
        <v>知识点</v>
      </c>
      <c r="F3241" s="21" t="str">
        <f t="shared" si="412"/>
        <v>亚</v>
      </c>
      <c r="G3241" s="21" t="str">
        <f>INDEX( {"body","discipline","area","topic","point"},MATCH(E3241,{"知识体","知识域","知识区","知识主题","知识点"},0))</f>
        <v>point</v>
      </c>
      <c r="H3241" s="21" t="str">
        <f>INDEX( {"super","just","sub","infras"},MATCH(F3241,{"超","恰","亚","次"},0))</f>
        <v>sub</v>
      </c>
      <c r="I3241" s="21">
        <f>MATCH(E3241,{"知识体","知识域","知识区","知识主题","知识点"},0)-1</f>
        <v>4</v>
      </c>
      <c r="J3241" s="21">
        <f>MATCH(F3241,{"超","恰","亚","次"},0)-1</f>
        <v>2</v>
      </c>
      <c r="K3241" s="21" t="str">
        <f t="shared" si="413"/>
        <v>物理</v>
      </c>
      <c r="L3241" s="26" t="s">
        <v>1186</v>
      </c>
      <c r="M3241" s="23"/>
      <c r="N3241" s="23"/>
      <c r="O3241" s="24" t="str">
        <f t="shared" si="415"/>
        <v xml:space="preserve">
  - 
    name:  额定功率与实际功率
    title:  额定功率与实际功率
    description: 
    koLyro: point
    koLyri:  sub
    son: </v>
      </c>
      <c r="P3241" s="27" t="str">
        <f t="shared" si="414"/>
        <v xml:space="preserve">
            - 
              name:  额定功率与实际功率
              title:  额定功率与实际功率
              description: 
              koLyro: point
              koLyri:  sub
              son: </v>
      </c>
    </row>
    <row r="3242" spans="1:16" ht="15" customHeight="1">
      <c r="A3242" s="20">
        <f t="shared" si="408"/>
        <v>5</v>
      </c>
      <c r="B3242" s="21" t="str">
        <f t="shared" si="409"/>
        <v>知识亚点</v>
      </c>
      <c r="C3242" s="21" t="str">
        <f t="shared" si="410"/>
        <v>功率的计算</v>
      </c>
      <c r="D3242" s="21" t="str">
        <f>IFERROR(IF(I3242=1,INDEX( {"chinese","english","math","physics","chemistry","biology","politics","history","geography"},MATCH(C3242,{"语文","英语","数学","物理","化学","生物","政治","历史","地理"},0)),IF(I3242=2,INDEX(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3242,{"单项选择","阅读理解","信息匹配","完形填空","短文填空","单句填空","短文改错","单句改错","句型转换","翻译短语","翻译句子","词汇/短语及固搭","完成句子","听力"},0)),"")), "")</f>
        <v/>
      </c>
      <c r="E3242" s="21" t="str">
        <f t="shared" si="411"/>
        <v>知识点</v>
      </c>
      <c r="F3242" s="21" t="str">
        <f t="shared" si="412"/>
        <v>亚</v>
      </c>
      <c r="G3242" s="21" t="str">
        <f>INDEX( {"body","discipline","area","topic","point"},MATCH(E3242,{"知识体","知识域","知识区","知识主题","知识点"},0))</f>
        <v>point</v>
      </c>
      <c r="H3242" s="21" t="str">
        <f>INDEX( {"super","just","sub","infras"},MATCH(F3242,{"超","恰","亚","次"},0))</f>
        <v>sub</v>
      </c>
      <c r="I3242" s="21">
        <f>MATCH(E3242,{"知识体","知识域","知识区","知识主题","知识点"},0)-1</f>
        <v>4</v>
      </c>
      <c r="J3242" s="21">
        <f>MATCH(F3242,{"超","恰","亚","次"},0)-1</f>
        <v>2</v>
      </c>
      <c r="K3242" s="21" t="str">
        <f t="shared" si="413"/>
        <v>物理</v>
      </c>
      <c r="L3242" s="26" t="s">
        <v>1187</v>
      </c>
      <c r="M3242" s="23"/>
      <c r="N3242" s="23"/>
      <c r="O3242" s="24" t="str">
        <f t="shared" si="415"/>
        <v xml:space="preserve">
  - 
    name:  功率的计算
    title:  功率的计算
    description: 
    koLyro: point
    koLyri:  sub
    son: </v>
      </c>
      <c r="P3242" s="27" t="str">
        <f t="shared" si="414"/>
        <v xml:space="preserve">
            - 
              name:  功率的计算
              title:  功率的计算
              description: 
              koLyro: point
              koLyri:  sub
              son: </v>
      </c>
    </row>
    <row r="3243" spans="1:16" ht="15" customHeight="1">
      <c r="A3243" s="20">
        <f t="shared" si="408"/>
        <v>5</v>
      </c>
      <c r="B3243" s="21" t="str">
        <f t="shared" si="409"/>
        <v>知识亚点</v>
      </c>
      <c r="C3243" s="21" t="str">
        <f t="shared" si="410"/>
        <v>机车启动问题</v>
      </c>
      <c r="D3243" s="21" t="str">
        <f>IFERROR(IF(I3243=1,INDEX( {"chinese","english","math","physics","chemistry","biology","politics","history","geography"},MATCH(C3243,{"语文","英语","数学","物理","化学","生物","政治","历史","地理"},0)),IF(I3243=2,INDEX(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3243,{"单项选择","阅读理解","信息匹配","完形填空","短文填空","单句填空","短文改错","单句改错","句型转换","翻译短语","翻译句子","词汇/短语及固搭","完成句子","听力"},0)),"")), "")</f>
        <v/>
      </c>
      <c r="E3243" s="21" t="str">
        <f t="shared" si="411"/>
        <v>知识点</v>
      </c>
      <c r="F3243" s="21" t="str">
        <f t="shared" si="412"/>
        <v>亚</v>
      </c>
      <c r="G3243" s="21" t="str">
        <f>INDEX( {"body","discipline","area","topic","point"},MATCH(E3243,{"知识体","知识域","知识区","知识主题","知识点"},0))</f>
        <v>point</v>
      </c>
      <c r="H3243" s="21" t="str">
        <f>INDEX( {"super","just","sub","infras"},MATCH(F3243,{"超","恰","亚","次"},0))</f>
        <v>sub</v>
      </c>
      <c r="I3243" s="21">
        <f>MATCH(E3243,{"知识体","知识域","知识区","知识主题","知识点"},0)-1</f>
        <v>4</v>
      </c>
      <c r="J3243" s="21">
        <f>MATCH(F3243,{"超","恰","亚","次"},0)-1</f>
        <v>2</v>
      </c>
      <c r="K3243" s="21" t="str">
        <f t="shared" si="413"/>
        <v>物理</v>
      </c>
      <c r="L3243" s="26" t="s">
        <v>1188</v>
      </c>
      <c r="M3243" s="23"/>
      <c r="N3243" s="23"/>
      <c r="O3243" s="24" t="str">
        <f t="shared" si="415"/>
        <v xml:space="preserve">
  - 
    name:  机车启动问题
    title:  机车启动问题
    description: 
    koLyro: point
    koLyri:  sub
    son: </v>
      </c>
      <c r="P3243" s="27" t="str">
        <f t="shared" si="414"/>
        <v xml:space="preserve">
            - 
              name:  机车启动问题
              title:  机车启动问题
              description: 
              koLyro: point
              koLyri:  sub
              son: </v>
      </c>
    </row>
    <row r="3244" spans="1:16" ht="15" customHeight="1">
      <c r="A3244" s="20">
        <f t="shared" si="408"/>
        <v>5</v>
      </c>
      <c r="B3244" s="21" t="str">
        <f t="shared" si="409"/>
        <v>知识亚点</v>
      </c>
      <c r="C3244" s="21" t="str">
        <f t="shared" si="410"/>
        <v>摩擦力做功问题</v>
      </c>
      <c r="D3244" s="21" t="str">
        <f>IFERROR(IF(I3244=1,INDEX( {"chinese","english","math","physics","chemistry","biology","politics","history","geography"},MATCH(C3244,{"语文","英语","数学","物理","化学","生物","政治","历史","地理"},0)),IF(I3244=2,INDEX(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3244,{"单项选择","阅读理解","信息匹配","完形填空","短文填空","单句填空","短文改错","单句改错","句型转换","翻译短语","翻译句子","词汇/短语及固搭","完成句子","听力"},0)),"")), "")</f>
        <v/>
      </c>
      <c r="E3244" s="21" t="str">
        <f t="shared" si="411"/>
        <v>知识点</v>
      </c>
      <c r="F3244" s="21" t="str">
        <f t="shared" si="412"/>
        <v>亚</v>
      </c>
      <c r="G3244" s="21" t="str">
        <f>INDEX( {"body","discipline","area","topic","point"},MATCH(E3244,{"知识体","知识域","知识区","知识主题","知识点"},0))</f>
        <v>point</v>
      </c>
      <c r="H3244" s="21" t="str">
        <f>INDEX( {"super","just","sub","infras"},MATCH(F3244,{"超","恰","亚","次"},0))</f>
        <v>sub</v>
      </c>
      <c r="I3244" s="21">
        <f>MATCH(E3244,{"知识体","知识域","知识区","知识主题","知识点"},0)-1</f>
        <v>4</v>
      </c>
      <c r="J3244" s="21">
        <f>MATCH(F3244,{"超","恰","亚","次"},0)-1</f>
        <v>2</v>
      </c>
      <c r="K3244" s="21" t="str">
        <f t="shared" si="413"/>
        <v>物理</v>
      </c>
      <c r="L3244" s="26" t="s">
        <v>1133</v>
      </c>
      <c r="M3244" s="23"/>
      <c r="N3244" s="23"/>
      <c r="O3244" s="24" t="str">
        <f t="shared" si="415"/>
        <v xml:space="preserve">
  - 
    name:  摩擦力做功问题
    title:  摩擦力做功问题
    description: 
    koLyro: point
    koLyri:  sub
    son: </v>
      </c>
      <c r="P3244" s="27" t="str">
        <f t="shared" si="414"/>
        <v xml:space="preserve">
            - 
              name:  摩擦力做功问题
              title:  摩擦力做功问题
              description: 
              koLyro: point
              koLyri:  sub
              son: </v>
      </c>
    </row>
    <row r="3245" spans="1:16" ht="15" customHeight="1">
      <c r="A3245" s="20">
        <f t="shared" si="408"/>
        <v>3</v>
      </c>
      <c r="B3245" s="21" t="str">
        <f t="shared" si="409"/>
        <v>知识主题</v>
      </c>
      <c r="C3245" s="21" t="str">
        <f t="shared" si="410"/>
        <v>动能、势能和动能定理</v>
      </c>
      <c r="D3245" s="21" t="str">
        <f>IFERROR(IF(I3245=1,INDEX( {"chinese","english","math","physics","chemistry","biology","politics","history","geography"},MATCH(C3245,{"语文","英语","数学","物理","化学","生物","政治","历史","地理"},0)),IF(I3245=2,INDEX(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3245,{"单项选择","阅读理解","信息匹配","完形填空","短文填空","单句填空","短文改错","单句改错","句型转换","翻译短语","翻译句子","词汇/短语及固搭","完成句子","听力"},0)),"")), "")</f>
        <v/>
      </c>
      <c r="E3245" s="21" t="str">
        <f t="shared" si="411"/>
        <v>知识主题</v>
      </c>
      <c r="F3245" s="21" t="str">
        <f t="shared" si="412"/>
        <v>恰</v>
      </c>
      <c r="G3245" s="21" t="str">
        <f>INDEX( {"body","discipline","area","topic","point"},MATCH(E3245,{"知识体","知识域","知识区","知识主题","知识点"},0))</f>
        <v>topic</v>
      </c>
      <c r="H3245" s="21" t="str">
        <f>INDEX( {"super","just","sub","infras"},MATCH(F3245,{"超","恰","亚","次"},0))</f>
        <v>just</v>
      </c>
      <c r="I3245" s="21">
        <f>MATCH(E3245,{"知识体","知识域","知识区","知识主题","知识点"},0)-1</f>
        <v>3</v>
      </c>
      <c r="J3245" s="21">
        <f>MATCH(F3245,{"超","恰","亚","次"},0)-1</f>
        <v>1</v>
      </c>
      <c r="K3245" s="21" t="str">
        <f t="shared" si="413"/>
        <v>物理</v>
      </c>
      <c r="L3245" s="26" t="s">
        <v>1189</v>
      </c>
      <c r="M3245" s="23"/>
      <c r="N3245" s="23"/>
      <c r="O3245" s="24" t="str">
        <f t="shared" si="415"/>
        <v xml:space="preserve">
  - 
    name:  动能、势能和动能定理
    title:  动能、势能和动能定理
    description: 
    koLyro: topic
    koLyri:  just
    son: </v>
      </c>
      <c r="P3245" s="27" t="str">
        <f t="shared" si="414"/>
        <v xml:space="preserve">
        - 
          name:  动能、势能和动能定理
          title:  动能、势能和动能定理
          description: 
          koLyro: topic
          koLyri:  just
          son: </v>
      </c>
    </row>
    <row r="3246" spans="1:16" ht="15" customHeight="1">
      <c r="A3246" s="20">
        <f t="shared" si="408"/>
        <v>4</v>
      </c>
      <c r="B3246" s="21" t="str">
        <f t="shared" si="409"/>
        <v>知识点</v>
      </c>
      <c r="C3246" s="21" t="str">
        <f t="shared" si="410"/>
        <v>势能</v>
      </c>
      <c r="D3246" s="21" t="str">
        <f>IFERROR(IF(I3246=1,INDEX( {"chinese","english","math","physics","chemistry","biology","politics","history","geography"},MATCH(C3246,{"语文","英语","数学","物理","化学","生物","政治","历史","地理"},0)),IF(I3246=2,INDEX(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3246,{"单项选择","阅读理解","信息匹配","完形填空","短文填空","单句填空","短文改错","单句改错","句型转换","翻译短语","翻译句子","词汇/短语及固搭","完成句子","听力"},0)),"")), "")</f>
        <v/>
      </c>
      <c r="E3246" s="21" t="str">
        <f t="shared" si="411"/>
        <v>知识点</v>
      </c>
      <c r="F3246" s="21" t="str">
        <f t="shared" si="412"/>
        <v>恰</v>
      </c>
      <c r="G3246" s="21" t="str">
        <f>INDEX( {"body","discipline","area","topic","point"},MATCH(E3246,{"知识体","知识域","知识区","知识主题","知识点"},0))</f>
        <v>point</v>
      </c>
      <c r="H3246" s="21" t="str">
        <f>INDEX( {"super","just","sub","infras"},MATCH(F3246,{"超","恰","亚","次"},0))</f>
        <v>just</v>
      </c>
      <c r="I3246" s="21">
        <f>MATCH(E3246,{"知识体","知识域","知识区","知识主题","知识点"},0)-1</f>
        <v>4</v>
      </c>
      <c r="J3246" s="21">
        <f>MATCH(F3246,{"超","恰","亚","次"},0)-1</f>
        <v>1</v>
      </c>
      <c r="K3246" s="21" t="str">
        <f t="shared" si="413"/>
        <v>物理</v>
      </c>
      <c r="L3246" s="26" t="s">
        <v>1190</v>
      </c>
      <c r="M3246" s="23"/>
      <c r="N3246" s="23"/>
      <c r="O3246" s="24" t="str">
        <f t="shared" si="415"/>
        <v xml:space="preserve">
  - 
    name:  势能
    title:  势能
    description: 
    koLyro: point
    koLyri:  just
    son: </v>
      </c>
      <c r="P3246" s="27" t="str">
        <f t="shared" si="414"/>
        <v xml:space="preserve">
          - 
            name:  势能
            title:  势能
            description: 
            koLyro: point
            koLyri:  just
            son: </v>
      </c>
    </row>
    <row r="3247" spans="1:16" ht="15" customHeight="1">
      <c r="A3247" s="20">
        <f t="shared" si="408"/>
        <v>5</v>
      </c>
      <c r="B3247" s="21" t="str">
        <f t="shared" si="409"/>
        <v>知识亚点</v>
      </c>
      <c r="C3247" s="21" t="str">
        <f t="shared" si="410"/>
        <v>重力做功与重力势能</v>
      </c>
      <c r="D3247" s="21" t="str">
        <f>IFERROR(IF(I3247=1,INDEX( {"chinese","english","math","physics","chemistry","biology","politics","history","geography"},MATCH(C3247,{"语文","英语","数学","物理","化学","生物","政治","历史","地理"},0)),IF(I3247=2,INDEX(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3247,{"单项选择","阅读理解","信息匹配","完形填空","短文填空","单句填空","短文改错","单句改错","句型转换","翻译短语","翻译句子","词汇/短语及固搭","完成句子","听力"},0)),"")), "")</f>
        <v/>
      </c>
      <c r="E3247" s="21" t="str">
        <f t="shared" si="411"/>
        <v>知识点</v>
      </c>
      <c r="F3247" s="21" t="str">
        <f t="shared" si="412"/>
        <v>亚</v>
      </c>
      <c r="G3247" s="21" t="str">
        <f>INDEX( {"body","discipline","area","topic","point"},MATCH(E3247,{"知识体","知识域","知识区","知识主题","知识点"},0))</f>
        <v>point</v>
      </c>
      <c r="H3247" s="21" t="str">
        <f>INDEX( {"super","just","sub","infras"},MATCH(F3247,{"超","恰","亚","次"},0))</f>
        <v>sub</v>
      </c>
      <c r="I3247" s="21">
        <f>MATCH(E3247,{"知识体","知识域","知识区","知识主题","知识点"},0)-1</f>
        <v>4</v>
      </c>
      <c r="J3247" s="21">
        <f>MATCH(F3247,{"超","恰","亚","次"},0)-1</f>
        <v>2</v>
      </c>
      <c r="K3247" s="21" t="str">
        <f t="shared" si="413"/>
        <v>物理</v>
      </c>
      <c r="L3247" s="26" t="s">
        <v>1266</v>
      </c>
      <c r="M3247" s="23"/>
      <c r="N3247" s="23"/>
      <c r="O3247" s="24" t="str">
        <f t="shared" si="415"/>
        <v xml:space="preserve">
  - 
    name:  重力做功与重力势能
    title:  重力做功与重力势能
    description: 
    koLyro: point
    koLyri:  sub
    son: </v>
      </c>
      <c r="P3247" s="27" t="str">
        <f t="shared" si="414"/>
        <v xml:space="preserve">
            - 
              name:  重力做功与重力势能
              title:  重力做功与重力势能
              description: 
              koLyro: point
              koLyri:  sub
              son: </v>
      </c>
    </row>
    <row r="3248" spans="1:16" ht="15" customHeight="1">
      <c r="A3248" s="20">
        <f t="shared" si="408"/>
        <v>5</v>
      </c>
      <c r="B3248" s="21" t="str">
        <f t="shared" si="409"/>
        <v>知识亚点</v>
      </c>
      <c r="C3248" s="21" t="str">
        <f t="shared" si="410"/>
        <v>弹性势能</v>
      </c>
      <c r="D3248" s="21" t="str">
        <f>IFERROR(IF(I3248=1,INDEX( {"chinese","english","math","physics","chemistry","biology","politics","history","geography"},MATCH(C3248,{"语文","英语","数学","物理","化学","生物","政治","历史","地理"},0)),IF(I3248=2,INDEX(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3248,{"单项选择","阅读理解","信息匹配","完形填空","短文填空","单句填空","短文改错","单句改错","句型转换","翻译短语","翻译句子","词汇/短语及固搭","完成句子","听力"},0)),"")), "")</f>
        <v/>
      </c>
      <c r="E3248" s="21" t="str">
        <f t="shared" si="411"/>
        <v>知识点</v>
      </c>
      <c r="F3248" s="21" t="str">
        <f t="shared" si="412"/>
        <v>亚</v>
      </c>
      <c r="G3248" s="21" t="str">
        <f>INDEX( {"body","discipline","area","topic","point"},MATCH(E3248,{"知识体","知识域","知识区","知识主题","知识点"},0))</f>
        <v>point</v>
      </c>
      <c r="H3248" s="21" t="str">
        <f>INDEX( {"super","just","sub","infras"},MATCH(F3248,{"超","恰","亚","次"},0))</f>
        <v>sub</v>
      </c>
      <c r="I3248" s="21">
        <f>MATCH(E3248,{"知识体","知识域","知识区","知识主题","知识点"},0)-1</f>
        <v>4</v>
      </c>
      <c r="J3248" s="21">
        <f>MATCH(F3248,{"超","恰","亚","次"},0)-1</f>
        <v>2</v>
      </c>
      <c r="K3248" s="21" t="str">
        <f t="shared" si="413"/>
        <v>物理</v>
      </c>
      <c r="L3248" s="26" t="s">
        <v>1267</v>
      </c>
      <c r="M3248" s="23"/>
      <c r="N3248" s="23"/>
      <c r="O3248" s="24" t="str">
        <f t="shared" si="415"/>
        <v xml:space="preserve">
  - 
    name:  弹性势能
    title:  弹性势能
    description: 
    koLyro: point
    koLyri:  sub
    son: </v>
      </c>
      <c r="P3248" s="27" t="str">
        <f t="shared" si="414"/>
        <v xml:space="preserve">
            - 
              name:  弹性势能
              title:  弹性势能
              description: 
              koLyro: point
              koLyri:  sub
              son: </v>
      </c>
    </row>
    <row r="3249" spans="1:16" ht="15" customHeight="1">
      <c r="A3249" s="20">
        <f t="shared" si="408"/>
        <v>4</v>
      </c>
      <c r="B3249" s="21" t="str">
        <f t="shared" si="409"/>
        <v>知识点</v>
      </c>
      <c r="C3249" s="21" t="str">
        <f t="shared" si="410"/>
        <v>动能</v>
      </c>
      <c r="D3249" s="21" t="str">
        <f>IFERROR(IF(I3249=1,INDEX( {"chinese","english","math","physics","chemistry","biology","politics","history","geography"},MATCH(C3249,{"语文","英语","数学","物理","化学","生物","政治","历史","地理"},0)),IF(I3249=2,INDEX(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3249,{"单项选择","阅读理解","信息匹配","完形填空","短文填空","单句填空","短文改错","单句改错","句型转换","翻译短语","翻译句子","词汇/短语及固搭","完成句子","听力"},0)),"")), "")</f>
        <v/>
      </c>
      <c r="E3249" s="21" t="str">
        <f t="shared" si="411"/>
        <v>知识点</v>
      </c>
      <c r="F3249" s="21" t="str">
        <f t="shared" si="412"/>
        <v>恰</v>
      </c>
      <c r="G3249" s="21" t="str">
        <f>INDEX( {"body","discipline","area","topic","point"},MATCH(E3249,{"知识体","知识域","知识区","知识主题","知识点"},0))</f>
        <v>point</v>
      </c>
      <c r="H3249" s="21" t="str">
        <f>INDEX( {"super","just","sub","infras"},MATCH(F3249,{"超","恰","亚","次"},0))</f>
        <v>just</v>
      </c>
      <c r="I3249" s="21">
        <f>MATCH(E3249,{"知识体","知识域","知识区","知识主题","知识点"},0)-1</f>
        <v>4</v>
      </c>
      <c r="J3249" s="21">
        <f>MATCH(F3249,{"超","恰","亚","次"},0)-1</f>
        <v>1</v>
      </c>
      <c r="K3249" s="21" t="str">
        <f t="shared" si="413"/>
        <v>物理</v>
      </c>
      <c r="L3249" s="26" t="s">
        <v>1268</v>
      </c>
      <c r="M3249" s="23"/>
      <c r="N3249" s="23"/>
      <c r="O3249" s="24" t="str">
        <f t="shared" si="415"/>
        <v xml:space="preserve">
  - 
    name:  动能
    title:  动能
    description: 
    koLyro: point
    koLyri:  just
    son: </v>
      </c>
      <c r="P3249" s="27" t="str">
        <f t="shared" si="414"/>
        <v xml:space="preserve">
          - 
            name:  动能
            title:  动能
            description: 
            koLyro: point
            koLyri:  just
            son: </v>
      </c>
    </row>
    <row r="3250" spans="1:16" ht="15" customHeight="1">
      <c r="A3250" s="20">
        <f t="shared" si="408"/>
        <v>4</v>
      </c>
      <c r="B3250" s="21" t="str">
        <f t="shared" si="409"/>
        <v>知识点</v>
      </c>
      <c r="C3250" s="21" t="str">
        <f t="shared" si="410"/>
        <v>动能定理</v>
      </c>
      <c r="D3250" s="21" t="str">
        <f>IFERROR(IF(I3250=1,INDEX( {"chinese","english","math","physics","chemistry","biology","politics","history","geography"},MATCH(C3250,{"语文","英语","数学","物理","化学","生物","政治","历史","地理"},0)),IF(I3250=2,INDEX(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3250,{"单项选择","阅读理解","信息匹配","完形填空","短文填空","单句填空","短文改错","单句改错","句型转换","翻译短语","翻译句子","词汇/短语及固搭","完成句子","听力"},0)),"")), "")</f>
        <v/>
      </c>
      <c r="E3250" s="21" t="str">
        <f t="shared" si="411"/>
        <v>知识点</v>
      </c>
      <c r="F3250" s="21" t="str">
        <f t="shared" si="412"/>
        <v>恰</v>
      </c>
      <c r="G3250" s="21" t="str">
        <f>INDEX( {"body","discipline","area","topic","point"},MATCH(E3250,{"知识体","知识域","知识区","知识主题","知识点"},0))</f>
        <v>point</v>
      </c>
      <c r="H3250" s="21" t="str">
        <f>INDEX( {"super","just","sub","infras"},MATCH(F3250,{"超","恰","亚","次"},0))</f>
        <v>just</v>
      </c>
      <c r="I3250" s="21">
        <f>MATCH(E3250,{"知识体","知识域","知识区","知识主题","知识点"},0)-1</f>
        <v>4</v>
      </c>
      <c r="J3250" s="21">
        <f>MATCH(F3250,{"超","恰","亚","次"},0)-1</f>
        <v>1</v>
      </c>
      <c r="K3250" s="21" t="str">
        <f t="shared" si="413"/>
        <v>物理</v>
      </c>
      <c r="L3250" s="26" t="s">
        <v>1269</v>
      </c>
      <c r="M3250" s="23"/>
      <c r="N3250" s="23"/>
      <c r="O3250" s="24" t="str">
        <f t="shared" si="415"/>
        <v xml:space="preserve">
  - 
    name:  动能定理
    title:  动能定理
    description: 
    koLyro: point
    koLyri:  just
    son: </v>
      </c>
      <c r="P3250" s="27" t="str">
        <f t="shared" si="414"/>
        <v xml:space="preserve">
          - 
            name:  动能定理
            title:  动能定理
            description: 
            koLyro: point
            koLyri:  just
            son: </v>
      </c>
    </row>
    <row r="3251" spans="1:16" ht="15" customHeight="1">
      <c r="A3251" s="20">
        <f t="shared" si="408"/>
        <v>4</v>
      </c>
      <c r="B3251" s="21" t="str">
        <f t="shared" si="409"/>
        <v>知识点</v>
      </c>
      <c r="C3251" s="21" t="str">
        <f t="shared" si="410"/>
        <v>动能定理的应用</v>
      </c>
      <c r="D3251" s="21" t="str">
        <f>IFERROR(IF(I3251=1,INDEX( {"chinese","english","math","physics","chemistry","biology","politics","history","geography"},MATCH(C3251,{"语文","英语","数学","物理","化学","生物","政治","历史","地理"},0)),IF(I3251=2,INDEX(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3251,{"单项选择","阅读理解","信息匹配","完形填空","短文填空","单句填空","短文改错","单句改错","句型转换","翻译短语","翻译句子","词汇/短语及固搭","完成句子","听力"},0)),"")), "")</f>
        <v/>
      </c>
      <c r="E3251" s="21" t="str">
        <f t="shared" si="411"/>
        <v>知识点</v>
      </c>
      <c r="F3251" s="21" t="str">
        <f t="shared" si="412"/>
        <v>恰</v>
      </c>
      <c r="G3251" s="21" t="str">
        <f>INDEX( {"body","discipline","area","topic","point"},MATCH(E3251,{"知识体","知识域","知识区","知识主题","知识点"},0))</f>
        <v>point</v>
      </c>
      <c r="H3251" s="21" t="str">
        <f>INDEX( {"super","just","sub","infras"},MATCH(F3251,{"超","恰","亚","次"},0))</f>
        <v>just</v>
      </c>
      <c r="I3251" s="21">
        <f>MATCH(E3251,{"知识体","知识域","知识区","知识主题","知识点"},0)-1</f>
        <v>4</v>
      </c>
      <c r="J3251" s="21">
        <f>MATCH(F3251,{"超","恰","亚","次"},0)-1</f>
        <v>1</v>
      </c>
      <c r="K3251" s="21" t="str">
        <f t="shared" si="413"/>
        <v>物理</v>
      </c>
      <c r="L3251" s="26" t="s">
        <v>1191</v>
      </c>
      <c r="M3251" s="23"/>
      <c r="N3251" s="23"/>
      <c r="O3251" s="24" t="str">
        <f t="shared" si="415"/>
        <v xml:space="preserve">
  - 
    name:  动能定理的应用
    title:  动能定理的应用
    description: 
    koLyro: point
    koLyri:  just
    son: </v>
      </c>
      <c r="P3251" s="27" t="str">
        <f t="shared" si="414"/>
        <v xml:space="preserve">
          - 
            name:  动能定理的应用
            title:  动能定理的应用
            description: 
            koLyro: point
            koLyri:  just
            son: </v>
      </c>
    </row>
    <row r="3252" spans="1:16" ht="15" customHeight="1">
      <c r="A3252" s="20">
        <f t="shared" si="408"/>
        <v>5</v>
      </c>
      <c r="B3252" s="21" t="str">
        <f t="shared" si="409"/>
        <v>知识亚点</v>
      </c>
      <c r="C3252" s="21" t="str">
        <f t="shared" si="410"/>
        <v>动能定理求变力做功</v>
      </c>
      <c r="D3252" s="21" t="str">
        <f>IFERROR(IF(I3252=1,INDEX( {"chinese","english","math","physics","chemistry","biology","politics","history","geography"},MATCH(C3252,{"语文","英语","数学","物理","化学","生物","政治","历史","地理"},0)),IF(I3252=2,INDEX(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3252,{"单项选择","阅读理解","信息匹配","完形填空","短文填空","单句填空","短文改错","单句改错","句型转换","翻译短语","翻译句子","词汇/短语及固搭","完成句子","听力"},0)),"")), "")</f>
        <v/>
      </c>
      <c r="E3252" s="21" t="str">
        <f t="shared" si="411"/>
        <v>知识点</v>
      </c>
      <c r="F3252" s="21" t="str">
        <f t="shared" si="412"/>
        <v>亚</v>
      </c>
      <c r="G3252" s="21" t="str">
        <f>INDEX( {"body","discipline","area","topic","point"},MATCH(E3252,{"知识体","知识域","知识区","知识主题","知识点"},0))</f>
        <v>point</v>
      </c>
      <c r="H3252" s="21" t="str">
        <f>INDEX( {"super","just","sub","infras"},MATCH(F3252,{"超","恰","亚","次"},0))</f>
        <v>sub</v>
      </c>
      <c r="I3252" s="21">
        <f>MATCH(E3252,{"知识体","知识域","知识区","知识主题","知识点"},0)-1</f>
        <v>4</v>
      </c>
      <c r="J3252" s="21">
        <f>MATCH(F3252,{"超","恰","亚","次"},0)-1</f>
        <v>2</v>
      </c>
      <c r="K3252" s="21" t="str">
        <f t="shared" si="413"/>
        <v>物理</v>
      </c>
      <c r="L3252" s="26" t="s">
        <v>1270</v>
      </c>
      <c r="M3252" s="23"/>
      <c r="N3252" s="23"/>
      <c r="O3252" s="24" t="str">
        <f t="shared" si="415"/>
        <v xml:space="preserve">
  - 
    name:  动能定理求变力做功
    title:  动能定理求变力做功
    description: 
    koLyro: point
    koLyri:  sub
    son: </v>
      </c>
      <c r="P3252" s="27" t="str">
        <f t="shared" si="414"/>
        <v xml:space="preserve">
            - 
              name:  动能定理求变力做功
              title:  动能定理求变力做功
              description: 
              koLyro: point
              koLyri:  sub
              son: </v>
      </c>
    </row>
    <row r="3253" spans="1:16" ht="15" customHeight="1">
      <c r="A3253" s="20">
        <f t="shared" si="408"/>
        <v>5</v>
      </c>
      <c r="B3253" s="21" t="str">
        <f t="shared" si="409"/>
        <v>知识亚点</v>
      </c>
      <c r="C3253" s="21" t="str">
        <f t="shared" si="410"/>
        <v>动能定理解决多过程问题</v>
      </c>
      <c r="D3253" s="21" t="str">
        <f>IFERROR(IF(I3253=1,INDEX( {"chinese","english","math","physics","chemistry","biology","politics","history","geography"},MATCH(C3253,{"语文","英语","数学","物理","化学","生物","政治","历史","地理"},0)),IF(I3253=2,INDEX(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3253,{"单项选择","阅读理解","信息匹配","完形填空","短文填空","单句填空","短文改错","单句改错","句型转换","翻译短语","翻译句子","词汇/短语及固搭","完成句子","听力"},0)),"")), "")</f>
        <v/>
      </c>
      <c r="E3253" s="21" t="str">
        <f t="shared" si="411"/>
        <v>知识点</v>
      </c>
      <c r="F3253" s="21" t="str">
        <f t="shared" si="412"/>
        <v>亚</v>
      </c>
      <c r="G3253" s="21" t="str">
        <f>INDEX( {"body","discipline","area","topic","point"},MATCH(E3253,{"知识体","知识域","知识区","知识主题","知识点"},0))</f>
        <v>point</v>
      </c>
      <c r="H3253" s="21" t="str">
        <f>INDEX( {"super","just","sub","infras"},MATCH(F3253,{"超","恰","亚","次"},0))</f>
        <v>sub</v>
      </c>
      <c r="I3253" s="21">
        <f>MATCH(E3253,{"知识体","知识域","知识区","知识主题","知识点"},0)-1</f>
        <v>4</v>
      </c>
      <c r="J3253" s="21">
        <f>MATCH(F3253,{"超","恰","亚","次"},0)-1</f>
        <v>2</v>
      </c>
      <c r="K3253" s="21" t="str">
        <f t="shared" si="413"/>
        <v>物理</v>
      </c>
      <c r="L3253" s="26" t="s">
        <v>1271</v>
      </c>
      <c r="M3253" s="23"/>
      <c r="N3253" s="23"/>
      <c r="O3253" s="24" t="str">
        <f t="shared" si="415"/>
        <v xml:space="preserve">
  - 
    name:  动能定理解决多过程问题
    title:  动能定理解决多过程问题
    description: 
    koLyro: point
    koLyri:  sub
    son: </v>
      </c>
      <c r="P3253" s="27" t="str">
        <f t="shared" si="414"/>
        <v xml:space="preserve">
            - 
              name:  动能定理解决多过程问题
              title:  动能定理解决多过程问题
              description: 
              koLyro: point
              koLyri:  sub
              son: </v>
      </c>
    </row>
    <row r="3254" spans="1:16" ht="15" customHeight="1">
      <c r="A3254" s="20">
        <f t="shared" si="408"/>
        <v>5</v>
      </c>
      <c r="B3254" s="21" t="str">
        <f t="shared" si="409"/>
        <v>知识亚点</v>
      </c>
      <c r="C3254" s="21" t="str">
        <f t="shared" si="410"/>
        <v>动能定理解决物体系统问题</v>
      </c>
      <c r="D3254" s="21" t="str">
        <f>IFERROR(IF(I3254=1,INDEX( {"chinese","english","math","physics","chemistry","biology","politics","history","geography"},MATCH(C3254,{"语文","英语","数学","物理","化学","生物","政治","历史","地理"},0)),IF(I3254=2,INDEX(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3254,{"单项选择","阅读理解","信息匹配","完形填空","短文填空","单句填空","短文改错","单句改错","句型转换","翻译短语","翻译句子","词汇/短语及固搭","完成句子","听力"},0)),"")), "")</f>
        <v/>
      </c>
      <c r="E3254" s="21" t="str">
        <f t="shared" si="411"/>
        <v>知识点</v>
      </c>
      <c r="F3254" s="21" t="str">
        <f t="shared" si="412"/>
        <v>亚</v>
      </c>
      <c r="G3254" s="21" t="str">
        <f>INDEX( {"body","discipline","area","topic","point"},MATCH(E3254,{"知识体","知识域","知识区","知识主题","知识点"},0))</f>
        <v>point</v>
      </c>
      <c r="H3254" s="21" t="str">
        <f>INDEX( {"super","just","sub","infras"},MATCH(F3254,{"超","恰","亚","次"},0))</f>
        <v>sub</v>
      </c>
      <c r="I3254" s="21">
        <f>MATCH(E3254,{"知识体","知识域","知识区","知识主题","知识点"},0)-1</f>
        <v>4</v>
      </c>
      <c r="J3254" s="21">
        <f>MATCH(F3254,{"超","恰","亚","次"},0)-1</f>
        <v>2</v>
      </c>
      <c r="K3254" s="21" t="str">
        <f t="shared" si="413"/>
        <v>物理</v>
      </c>
      <c r="L3254" s="26" t="s">
        <v>1272</v>
      </c>
      <c r="M3254" s="23"/>
      <c r="N3254" s="23"/>
      <c r="O3254" s="24" t="str">
        <f t="shared" si="415"/>
        <v xml:space="preserve">
  - 
    name:  动能定理解决物体系统问题
    title:  动能定理解决物体系统问题
    description: 
    koLyro: point
    koLyri:  sub
    son: </v>
      </c>
      <c r="P3254" s="27" t="str">
        <f t="shared" si="414"/>
        <v xml:space="preserve">
            - 
              name:  动能定理解决物体系统问题
              title:  动能定理解决物体系统问题
              description: 
              koLyro: point
              koLyri:  sub
              son: </v>
      </c>
    </row>
    <row r="3255" spans="1:16" ht="15" customHeight="1">
      <c r="A3255" s="20">
        <f t="shared" si="408"/>
        <v>3</v>
      </c>
      <c r="B3255" s="21" t="str">
        <f t="shared" si="409"/>
        <v>知识主题</v>
      </c>
      <c r="C3255" s="21" t="str">
        <f t="shared" si="410"/>
        <v>机械能守恒</v>
      </c>
      <c r="D3255" s="21" t="str">
        <f>IFERROR(IF(I3255=1,INDEX( {"chinese","english","math","physics","chemistry","biology","politics","history","geography"},MATCH(C3255,{"语文","英语","数学","物理","化学","生物","政治","历史","地理"},0)),IF(I3255=2,INDEX(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3255,{"单项选择","阅读理解","信息匹配","完形填空","短文填空","单句填空","短文改错","单句改错","句型转换","翻译短语","翻译句子","词汇/短语及固搭","完成句子","听力"},0)),"")), "")</f>
        <v/>
      </c>
      <c r="E3255" s="21" t="str">
        <f t="shared" si="411"/>
        <v>知识主题</v>
      </c>
      <c r="F3255" s="21" t="str">
        <f t="shared" si="412"/>
        <v>恰</v>
      </c>
      <c r="G3255" s="21" t="str">
        <f>INDEX( {"body","discipline","area","topic","point"},MATCH(E3255,{"知识体","知识域","知识区","知识主题","知识点"},0))</f>
        <v>topic</v>
      </c>
      <c r="H3255" s="21" t="str">
        <f>INDEX( {"super","just","sub","infras"},MATCH(F3255,{"超","恰","亚","次"},0))</f>
        <v>just</v>
      </c>
      <c r="I3255" s="21">
        <f>MATCH(E3255,{"知识体","知识域","知识区","知识主题","知识点"},0)-1</f>
        <v>3</v>
      </c>
      <c r="J3255" s="21">
        <f>MATCH(F3255,{"超","恰","亚","次"},0)-1</f>
        <v>1</v>
      </c>
      <c r="K3255" s="21" t="str">
        <f t="shared" si="413"/>
        <v>物理</v>
      </c>
      <c r="L3255" s="26" t="s">
        <v>1192</v>
      </c>
      <c r="M3255" s="23"/>
      <c r="N3255" s="23"/>
      <c r="O3255" s="24" t="str">
        <f t="shared" si="415"/>
        <v xml:space="preserve">
  - 
    name:  机械能守恒
    title:  机械能守恒
    description: 
    koLyro: topic
    koLyri:  just
    son: </v>
      </c>
      <c r="P3255" s="27" t="str">
        <f t="shared" si="414"/>
        <v xml:space="preserve">
        - 
          name:  机械能守恒
          title:  机械能守恒
          description: 
          koLyro: topic
          koLyri:  just
          son: </v>
      </c>
    </row>
    <row r="3256" spans="1:16" ht="15" customHeight="1">
      <c r="A3256" s="20">
        <f t="shared" si="408"/>
        <v>4</v>
      </c>
      <c r="B3256" s="21" t="str">
        <f t="shared" si="409"/>
        <v>知识点</v>
      </c>
      <c r="C3256" s="21" t="str">
        <f t="shared" si="410"/>
        <v>机械能</v>
      </c>
      <c r="D3256" s="21" t="str">
        <f>IFERROR(IF(I3256=1,INDEX( {"chinese","english","math","physics","chemistry","biology","politics","history","geography"},MATCH(C3256,{"语文","英语","数学","物理","化学","生物","政治","历史","地理"},0)),IF(I3256=2,INDEX(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3256,{"单项选择","阅读理解","信息匹配","完形填空","短文填空","单句填空","短文改错","单句改错","句型转换","翻译短语","翻译句子","词汇/短语及固搭","完成句子","听力"},0)),"")), "")</f>
        <v/>
      </c>
      <c r="E3256" s="21" t="str">
        <f t="shared" si="411"/>
        <v>知识点</v>
      </c>
      <c r="F3256" s="21" t="str">
        <f t="shared" si="412"/>
        <v>恰</v>
      </c>
      <c r="G3256" s="21" t="str">
        <f>INDEX( {"body","discipline","area","topic","point"},MATCH(E3256,{"知识体","知识域","知识区","知识主题","知识点"},0))</f>
        <v>point</v>
      </c>
      <c r="H3256" s="21" t="str">
        <f>INDEX( {"super","just","sub","infras"},MATCH(F3256,{"超","恰","亚","次"},0))</f>
        <v>just</v>
      </c>
      <c r="I3256" s="21">
        <f>MATCH(E3256,{"知识体","知识域","知识区","知识主题","知识点"},0)-1</f>
        <v>4</v>
      </c>
      <c r="J3256" s="21">
        <f>MATCH(F3256,{"超","恰","亚","次"},0)-1</f>
        <v>1</v>
      </c>
      <c r="K3256" s="21" t="str">
        <f t="shared" si="413"/>
        <v>物理</v>
      </c>
      <c r="L3256" s="26" t="s">
        <v>1273</v>
      </c>
      <c r="M3256" s="23"/>
      <c r="N3256" s="23"/>
      <c r="O3256" s="24" t="str">
        <f t="shared" si="415"/>
        <v xml:space="preserve">
  - 
    name:  机械能
    title:  机械能
    description: 
    koLyro: point
    koLyri:  just
    son: </v>
      </c>
      <c r="P3256" s="27" t="str">
        <f t="shared" si="414"/>
        <v xml:space="preserve">
          - 
            name:  机械能
            title:  机械能
            description: 
            koLyro: point
            koLyri:  just
            son: </v>
      </c>
    </row>
    <row r="3257" spans="1:16" ht="15" customHeight="1">
      <c r="A3257" s="20">
        <f t="shared" si="408"/>
        <v>4</v>
      </c>
      <c r="B3257" s="21" t="str">
        <f t="shared" si="409"/>
        <v>知识点</v>
      </c>
      <c r="C3257" s="21" t="str">
        <f t="shared" si="410"/>
        <v>机械能守恒及其条件</v>
      </c>
      <c r="D3257" s="21" t="str">
        <f>IFERROR(IF(I3257=1,INDEX( {"chinese","english","math","physics","chemistry","biology","politics","history","geography"},MATCH(C3257,{"语文","英语","数学","物理","化学","生物","政治","历史","地理"},0)),IF(I3257=2,INDEX(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3257,{"单项选择","阅读理解","信息匹配","完形填空","短文填空","单句填空","短文改错","单句改错","句型转换","翻译短语","翻译句子","词汇/短语及固搭","完成句子","听力"},0)),"")), "")</f>
        <v/>
      </c>
      <c r="E3257" s="21" t="str">
        <f t="shared" si="411"/>
        <v>知识点</v>
      </c>
      <c r="F3257" s="21" t="str">
        <f t="shared" si="412"/>
        <v>恰</v>
      </c>
      <c r="G3257" s="21" t="str">
        <f>INDEX( {"body","discipline","area","topic","point"},MATCH(E3257,{"知识体","知识域","知识区","知识主题","知识点"},0))</f>
        <v>point</v>
      </c>
      <c r="H3257" s="21" t="str">
        <f>INDEX( {"super","just","sub","infras"},MATCH(F3257,{"超","恰","亚","次"},0))</f>
        <v>just</v>
      </c>
      <c r="I3257" s="21">
        <f>MATCH(E3257,{"知识体","知识域","知识区","知识主题","知识点"},0)-1</f>
        <v>4</v>
      </c>
      <c r="J3257" s="21">
        <f>MATCH(F3257,{"超","恰","亚","次"},0)-1</f>
        <v>1</v>
      </c>
      <c r="K3257" s="21" t="str">
        <f t="shared" si="413"/>
        <v>物理</v>
      </c>
      <c r="L3257" s="26" t="s">
        <v>1274</v>
      </c>
      <c r="M3257" s="23"/>
      <c r="N3257" s="23"/>
      <c r="O3257" s="24" t="str">
        <f t="shared" si="415"/>
        <v xml:space="preserve">
  - 
    name:  机械能守恒及其条件
    title:  机械能守恒及其条件
    description: 
    koLyro: point
    koLyri:  just
    son: </v>
      </c>
      <c r="P3257" s="27" t="str">
        <f t="shared" si="414"/>
        <v xml:space="preserve">
          - 
            name:  机械能守恒及其条件
            title:  机械能守恒及其条件
            description: 
            koLyro: point
            koLyri:  just
            son: </v>
      </c>
    </row>
    <row r="3258" spans="1:16" ht="15" customHeight="1">
      <c r="A3258" s="20">
        <f t="shared" si="408"/>
        <v>4</v>
      </c>
      <c r="B3258" s="21" t="str">
        <f t="shared" si="409"/>
        <v>知识点</v>
      </c>
      <c r="C3258" s="21" t="str">
        <f t="shared" si="410"/>
        <v>机械能守恒的应用</v>
      </c>
      <c r="D3258" s="21" t="str">
        <f>IFERROR(IF(I3258=1,INDEX( {"chinese","english","math","physics","chemistry","biology","politics","history","geography"},MATCH(C3258,{"语文","英语","数学","物理","化学","生物","政治","历史","地理"},0)),IF(I3258=2,INDEX(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3258,{"单项选择","阅读理解","信息匹配","完形填空","短文填空","单句填空","短文改错","单句改错","句型转换","翻译短语","翻译句子","词汇/短语及固搭","完成句子","听力"},0)),"")), "")</f>
        <v/>
      </c>
      <c r="E3258" s="21" t="str">
        <f t="shared" si="411"/>
        <v>知识点</v>
      </c>
      <c r="F3258" s="21" t="str">
        <f t="shared" si="412"/>
        <v>恰</v>
      </c>
      <c r="G3258" s="21" t="str">
        <f>INDEX( {"body","discipline","area","topic","point"},MATCH(E3258,{"知识体","知识域","知识区","知识主题","知识点"},0))</f>
        <v>point</v>
      </c>
      <c r="H3258" s="21" t="str">
        <f>INDEX( {"super","just","sub","infras"},MATCH(F3258,{"超","恰","亚","次"},0))</f>
        <v>just</v>
      </c>
      <c r="I3258" s="21">
        <f>MATCH(E3258,{"知识体","知识域","知识区","知识主题","知识点"},0)-1</f>
        <v>4</v>
      </c>
      <c r="J3258" s="21">
        <f>MATCH(F3258,{"超","恰","亚","次"},0)-1</f>
        <v>1</v>
      </c>
      <c r="K3258" s="21" t="str">
        <f t="shared" si="413"/>
        <v>物理</v>
      </c>
      <c r="L3258" s="26" t="s">
        <v>1275</v>
      </c>
      <c r="M3258" s="23"/>
      <c r="N3258" s="23"/>
      <c r="O3258" s="24" t="str">
        <f t="shared" si="415"/>
        <v xml:space="preserve">
  - 
    name:  机械能守恒的应用
    title:  机械能守恒的应用
    description: 
    koLyro: point
    koLyri:  just
    son: </v>
      </c>
      <c r="P3258" s="27" t="str">
        <f t="shared" si="414"/>
        <v xml:space="preserve">
          - 
            name:  机械能守恒的应用
            title:  机械能守恒的应用
            description: 
            koLyro: point
            koLyri:  just
            son: </v>
      </c>
    </row>
    <row r="3259" spans="1:16" ht="15" customHeight="1">
      <c r="A3259" s="20">
        <f t="shared" si="408"/>
        <v>5</v>
      </c>
      <c r="B3259" s="21" t="str">
        <f t="shared" si="409"/>
        <v>知识亚点</v>
      </c>
      <c r="C3259" s="21" t="str">
        <f t="shared" si="410"/>
        <v>功能关系问题</v>
      </c>
      <c r="D3259" s="21" t="str">
        <f>IFERROR(IF(I3259=1,INDEX( {"chinese","english","math","physics","chemistry","biology","politics","history","geography"},MATCH(C3259,{"语文","英语","数学","物理","化学","生物","政治","历史","地理"},0)),IF(I3259=2,INDEX(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3259,{"单项选择","阅读理解","信息匹配","完形填空","短文填空","单句填空","短文改错","单句改错","句型转换","翻译短语","翻译句子","词汇/短语及固搭","完成句子","听力"},0)),"")), "")</f>
        <v/>
      </c>
      <c r="E3259" s="21" t="str">
        <f t="shared" si="411"/>
        <v>知识点</v>
      </c>
      <c r="F3259" s="21" t="str">
        <f t="shared" si="412"/>
        <v>亚</v>
      </c>
      <c r="G3259" s="21" t="str">
        <f>INDEX( {"body","discipline","area","topic","point"},MATCH(E3259,{"知识体","知识域","知识区","知识主题","知识点"},0))</f>
        <v>point</v>
      </c>
      <c r="H3259" s="21" t="str">
        <f>INDEX( {"super","just","sub","infras"},MATCH(F3259,{"超","恰","亚","次"},0))</f>
        <v>sub</v>
      </c>
      <c r="I3259" s="21">
        <f>MATCH(E3259,{"知识体","知识域","知识区","知识主题","知识点"},0)-1</f>
        <v>4</v>
      </c>
      <c r="J3259" s="21">
        <f>MATCH(F3259,{"超","恰","亚","次"},0)-1</f>
        <v>2</v>
      </c>
      <c r="K3259" s="21" t="str">
        <f t="shared" si="413"/>
        <v>物理</v>
      </c>
      <c r="L3259" s="26" t="s">
        <v>1276</v>
      </c>
      <c r="M3259" s="23"/>
      <c r="N3259" s="23"/>
      <c r="O3259" s="24" t="str">
        <f t="shared" si="415"/>
        <v xml:space="preserve">
  - 
    name:  功能关系问题
    title:  功能关系问题
    description: 
    koLyro: point
    koLyri:  sub
    son: </v>
      </c>
      <c r="P3259" s="27" t="str">
        <f t="shared" si="414"/>
        <v xml:space="preserve">
            - 
              name:  功能关系问题
              title:  功能关系问题
              description: 
              koLyro: point
              koLyri:  sub
              son: </v>
      </c>
    </row>
    <row r="3260" spans="1:16" ht="15" customHeight="1">
      <c r="A3260" s="20">
        <f t="shared" si="408"/>
        <v>5</v>
      </c>
      <c r="B3260" s="21" t="str">
        <f t="shared" si="409"/>
        <v>知识亚点</v>
      </c>
      <c r="C3260" s="21" t="str">
        <f t="shared" si="410"/>
        <v>链条模型的能量问题</v>
      </c>
      <c r="D3260" s="21" t="str">
        <f>IFERROR(IF(I3260=1,INDEX( {"chinese","english","math","physics","chemistry","biology","politics","history","geography"},MATCH(C3260,{"语文","英语","数学","物理","化学","生物","政治","历史","地理"},0)),IF(I3260=2,INDEX(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3260,{"单项选择","阅读理解","信息匹配","完形填空","短文填空","单句填空","短文改错","单句改错","句型转换","翻译短语","翻译句子","词汇/短语及固搭","完成句子","听力"},0)),"")), "")</f>
        <v/>
      </c>
      <c r="E3260" s="21" t="str">
        <f t="shared" si="411"/>
        <v>知识点</v>
      </c>
      <c r="F3260" s="21" t="str">
        <f t="shared" si="412"/>
        <v>亚</v>
      </c>
      <c r="G3260" s="21" t="str">
        <f>INDEX( {"body","discipline","area","topic","point"},MATCH(E3260,{"知识体","知识域","知识区","知识主题","知识点"},0))</f>
        <v>point</v>
      </c>
      <c r="H3260" s="21" t="str">
        <f>INDEX( {"super","just","sub","infras"},MATCH(F3260,{"超","恰","亚","次"},0))</f>
        <v>sub</v>
      </c>
      <c r="I3260" s="21">
        <f>MATCH(E3260,{"知识体","知识域","知识区","知识主题","知识点"},0)-1</f>
        <v>4</v>
      </c>
      <c r="J3260" s="21">
        <f>MATCH(F3260,{"超","恰","亚","次"},0)-1</f>
        <v>2</v>
      </c>
      <c r="K3260" s="21" t="str">
        <f t="shared" si="413"/>
        <v>物理</v>
      </c>
      <c r="L3260" s="26" t="s">
        <v>1277</v>
      </c>
      <c r="M3260" s="23"/>
      <c r="N3260" s="23"/>
      <c r="O3260" s="24" t="str">
        <f t="shared" si="415"/>
        <v xml:space="preserve">
  - 
    name:  链条模型的能量问题
    title:  链条模型的能量问题
    description: 
    koLyro: point
    koLyri:  sub
    son: </v>
      </c>
      <c r="P3260" s="27" t="str">
        <f t="shared" si="414"/>
        <v xml:space="preserve">
            - 
              name:  链条模型的能量问题
              title:  链条模型的能量问题
              description: 
              koLyro: point
              koLyri:  sub
              son: </v>
      </c>
    </row>
    <row r="3261" spans="1:16" ht="15" customHeight="1">
      <c r="A3261" s="20">
        <f t="shared" si="408"/>
        <v>5</v>
      </c>
      <c r="B3261" s="21" t="str">
        <f t="shared" si="409"/>
        <v>知识亚点</v>
      </c>
      <c r="C3261" s="21" t="str">
        <f t="shared" si="410"/>
        <v>板块模型的能量问题</v>
      </c>
      <c r="D3261" s="21" t="str">
        <f>IFERROR(IF(I3261=1,INDEX( {"chinese","english","math","physics","chemistry","biology","politics","history","geography"},MATCH(C3261,{"语文","英语","数学","物理","化学","生物","政治","历史","地理"},0)),IF(I3261=2,INDEX(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3261,{"单项选择","阅读理解","信息匹配","完形填空","短文填空","单句填空","短文改错","单句改错","句型转换","翻译短语","翻译句子","词汇/短语及固搭","完成句子","听力"},0)),"")), "")</f>
        <v/>
      </c>
      <c r="E3261" s="21" t="str">
        <f t="shared" si="411"/>
        <v>知识点</v>
      </c>
      <c r="F3261" s="21" t="str">
        <f t="shared" si="412"/>
        <v>亚</v>
      </c>
      <c r="G3261" s="21" t="str">
        <f>INDEX( {"body","discipline","area","topic","point"},MATCH(E3261,{"知识体","知识域","知识区","知识主题","知识点"},0))</f>
        <v>point</v>
      </c>
      <c r="H3261" s="21" t="str">
        <f>INDEX( {"super","just","sub","infras"},MATCH(F3261,{"超","恰","亚","次"},0))</f>
        <v>sub</v>
      </c>
      <c r="I3261" s="21">
        <f>MATCH(E3261,{"知识体","知识域","知识区","知识主题","知识点"},0)-1</f>
        <v>4</v>
      </c>
      <c r="J3261" s="21">
        <f>MATCH(F3261,{"超","恰","亚","次"},0)-1</f>
        <v>2</v>
      </c>
      <c r="K3261" s="21" t="str">
        <f t="shared" si="413"/>
        <v>物理</v>
      </c>
      <c r="L3261" s="26" t="s">
        <v>1193</v>
      </c>
      <c r="M3261" s="23"/>
      <c r="N3261" s="23"/>
      <c r="O3261" s="24" t="str">
        <f t="shared" si="415"/>
        <v xml:space="preserve">
  - 
    name:  板块模型的能量问题
    title:  板块模型的能量问题
    description: 
    koLyro: point
    koLyri:  sub
    son: </v>
      </c>
      <c r="P3261" s="27" t="str">
        <f t="shared" si="414"/>
        <v xml:space="preserve">
            - 
              name:  板块模型的能量问题
              title:  板块模型的能量问题
              description: 
              koLyro: point
              koLyri:  sub
              son: </v>
      </c>
    </row>
    <row r="3262" spans="1:16" ht="15" customHeight="1">
      <c r="A3262" s="20">
        <f t="shared" si="408"/>
        <v>5</v>
      </c>
      <c r="B3262" s="21" t="str">
        <f t="shared" si="409"/>
        <v>知识亚点</v>
      </c>
      <c r="C3262" s="21" t="str">
        <f t="shared" si="410"/>
        <v>传送带模型的能量问题</v>
      </c>
      <c r="D3262" s="21" t="str">
        <f>IFERROR(IF(I3262=1,INDEX( {"chinese","english","math","physics","chemistry","biology","politics","history","geography"},MATCH(C3262,{"语文","英语","数学","物理","化学","生物","政治","历史","地理"},0)),IF(I3262=2,INDEX(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3262,{"单项选择","阅读理解","信息匹配","完形填空","短文填空","单句填空","短文改错","单句改错","句型转换","翻译短语","翻译句子","词汇/短语及固搭","完成句子","听力"},0)),"")), "")</f>
        <v/>
      </c>
      <c r="E3262" s="21" t="str">
        <f t="shared" si="411"/>
        <v>知识点</v>
      </c>
      <c r="F3262" s="21" t="str">
        <f t="shared" si="412"/>
        <v>亚</v>
      </c>
      <c r="G3262" s="21" t="str">
        <f>INDEX( {"body","discipline","area","topic","point"},MATCH(E3262,{"知识体","知识域","知识区","知识主题","知识点"},0))</f>
        <v>point</v>
      </c>
      <c r="H3262" s="21" t="str">
        <f>INDEX( {"super","just","sub","infras"},MATCH(F3262,{"超","恰","亚","次"},0))</f>
        <v>sub</v>
      </c>
      <c r="I3262" s="21">
        <f>MATCH(E3262,{"知识体","知识域","知识区","知识主题","知识点"},0)-1</f>
        <v>4</v>
      </c>
      <c r="J3262" s="21">
        <f>MATCH(F3262,{"超","恰","亚","次"},0)-1</f>
        <v>2</v>
      </c>
      <c r="K3262" s="21" t="str">
        <f t="shared" si="413"/>
        <v>物理</v>
      </c>
      <c r="L3262" s="26" t="s">
        <v>1278</v>
      </c>
      <c r="M3262" s="23"/>
      <c r="N3262" s="23"/>
      <c r="O3262" s="24" t="str">
        <f t="shared" si="415"/>
        <v xml:space="preserve">
  - 
    name:  传送带模型的能量问题
    title:  传送带模型的能量问题
    description: 
    koLyro: point
    koLyri:  sub
    son: </v>
      </c>
      <c r="P3262" s="27" t="str">
        <f t="shared" si="414"/>
        <v xml:space="preserve">
            - 
              name:  传送带模型的能量问题
              title:  传送带模型的能量问题
              description: 
              koLyro: point
              koLyri:  sub
              son: </v>
      </c>
    </row>
    <row r="3263" spans="1:16" ht="15" customHeight="1">
      <c r="A3263" s="20">
        <f t="shared" si="408"/>
        <v>5</v>
      </c>
      <c r="B3263" s="21" t="str">
        <f t="shared" si="409"/>
        <v>知识亚点</v>
      </c>
      <c r="C3263" s="21" t="str">
        <f t="shared" si="410"/>
        <v>斜面弹簧模型的能量问题</v>
      </c>
      <c r="D3263" s="21" t="str">
        <f>IFERROR(IF(I3263=1,INDEX( {"chinese","english","math","physics","chemistry","biology","politics","history","geography"},MATCH(C3263,{"语文","英语","数学","物理","化学","生物","政治","历史","地理"},0)),IF(I3263=2,INDEX(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3263,{"单项选择","阅读理解","信息匹配","完形填空","短文填空","单句填空","短文改错","单句改错","句型转换","翻译短语","翻译句子","词汇/短语及固搭","完成句子","听力"},0)),"")), "")</f>
        <v/>
      </c>
      <c r="E3263" s="21" t="str">
        <f t="shared" si="411"/>
        <v>知识点</v>
      </c>
      <c r="F3263" s="21" t="str">
        <f t="shared" si="412"/>
        <v>亚</v>
      </c>
      <c r="G3263" s="21" t="str">
        <f>INDEX( {"body","discipline","area","topic","point"},MATCH(E3263,{"知识体","知识域","知识区","知识主题","知识点"},0))</f>
        <v>point</v>
      </c>
      <c r="H3263" s="21" t="str">
        <f>INDEX( {"super","just","sub","infras"},MATCH(F3263,{"超","恰","亚","次"},0))</f>
        <v>sub</v>
      </c>
      <c r="I3263" s="21">
        <f>MATCH(E3263,{"知识体","知识域","知识区","知识主题","知识点"},0)-1</f>
        <v>4</v>
      </c>
      <c r="J3263" s="21">
        <f>MATCH(F3263,{"超","恰","亚","次"},0)-1</f>
        <v>2</v>
      </c>
      <c r="K3263" s="21" t="str">
        <f t="shared" si="413"/>
        <v>物理</v>
      </c>
      <c r="L3263" s="26" t="s">
        <v>1279</v>
      </c>
      <c r="M3263" s="23"/>
      <c r="N3263" s="23"/>
      <c r="O3263" s="24" t="str">
        <f t="shared" si="415"/>
        <v xml:space="preserve">
  - 
    name:  斜面弹簧模型的能量问题
    title:  斜面弹簧模型的能量问题
    description: 
    koLyro: point
    koLyri:  sub
    son: </v>
      </c>
      <c r="P3263" s="27" t="str">
        <f t="shared" si="414"/>
        <v xml:space="preserve">
            - 
              name:  斜面弹簧模型的能量问题
              title:  斜面弹簧模型的能量问题
              description: 
              koLyro: point
              koLyri:  sub
              son: </v>
      </c>
    </row>
    <row r="3264" spans="1:16" ht="15" customHeight="1">
      <c r="A3264" s="20">
        <f t="shared" si="408"/>
        <v>4</v>
      </c>
      <c r="B3264" s="21" t="str">
        <f t="shared" si="409"/>
        <v>知识点</v>
      </c>
      <c r="C3264" s="21" t="str">
        <f t="shared" si="410"/>
        <v>能量及能量守恒</v>
      </c>
      <c r="D3264" s="21" t="str">
        <f>IFERROR(IF(I3264=1,INDEX( {"chinese","english","math","physics","chemistry","biology","politics","history","geography"},MATCH(C3264,{"语文","英语","数学","物理","化学","生物","政治","历史","地理"},0)),IF(I3264=2,INDEX(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3264,{"单项选择","阅读理解","信息匹配","完形填空","短文填空","单句填空","短文改错","单句改错","句型转换","翻译短语","翻译句子","词汇/短语及固搭","完成句子","听力"},0)),"")), "")</f>
        <v/>
      </c>
      <c r="E3264" s="21" t="str">
        <f t="shared" si="411"/>
        <v>知识点</v>
      </c>
      <c r="F3264" s="21" t="str">
        <f t="shared" si="412"/>
        <v>恰</v>
      </c>
      <c r="G3264" s="21" t="str">
        <f>INDEX( {"body","discipline","area","topic","point"},MATCH(E3264,{"知识体","知识域","知识区","知识主题","知识点"},0))</f>
        <v>point</v>
      </c>
      <c r="H3264" s="21" t="str">
        <f>INDEX( {"super","just","sub","infras"},MATCH(F3264,{"超","恰","亚","次"},0))</f>
        <v>just</v>
      </c>
      <c r="I3264" s="21">
        <f>MATCH(E3264,{"知识体","知识域","知识区","知识主题","知识点"},0)-1</f>
        <v>4</v>
      </c>
      <c r="J3264" s="21">
        <f>MATCH(F3264,{"超","恰","亚","次"},0)-1</f>
        <v>1</v>
      </c>
      <c r="K3264" s="21" t="str">
        <f t="shared" si="413"/>
        <v>物理</v>
      </c>
      <c r="L3264" s="26" t="s">
        <v>1280</v>
      </c>
      <c r="M3264" s="23"/>
      <c r="N3264" s="23"/>
      <c r="O3264" s="24" t="str">
        <f t="shared" si="415"/>
        <v xml:space="preserve">
  - 
    name:  能量及能量守恒
    title:  能量及能量守恒
    description: 
    koLyro: point
    koLyri:  just
    son: </v>
      </c>
      <c r="P3264" s="27" t="str">
        <f t="shared" si="414"/>
        <v xml:space="preserve">
          - 
            name:  能量及能量守恒
            title:  能量及能量守恒
            description: 
            koLyro: point
            koLyri:  just
            son: </v>
      </c>
    </row>
    <row r="3265" spans="1:16" ht="15" customHeight="1">
      <c r="A3265" s="20">
        <f t="shared" si="408"/>
        <v>4</v>
      </c>
      <c r="B3265" s="21" t="str">
        <f t="shared" si="409"/>
        <v>知识点</v>
      </c>
      <c r="C3265" s="21" t="str">
        <f t="shared" si="410"/>
        <v>能源与环境保护</v>
      </c>
      <c r="D3265" s="21" t="str">
        <f>IFERROR(IF(I3265=1,INDEX( {"chinese","english","math","physics","chemistry","biology","politics","history","geography"},MATCH(C3265,{"语文","英语","数学","物理","化学","生物","政治","历史","地理"},0)),IF(I3265=2,INDEX(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3265,{"单项选择","阅读理解","信息匹配","完形填空","短文填空","单句填空","短文改错","单句改错","句型转换","翻译短语","翻译句子","词汇/短语及固搭","完成句子","听力"},0)),"")), "")</f>
        <v/>
      </c>
      <c r="E3265" s="21" t="str">
        <f t="shared" si="411"/>
        <v>知识点</v>
      </c>
      <c r="F3265" s="21" t="str">
        <f t="shared" si="412"/>
        <v>恰</v>
      </c>
      <c r="G3265" s="21" t="str">
        <f>INDEX( {"body","discipline","area","topic","point"},MATCH(E3265,{"知识体","知识域","知识区","知识主题","知识点"},0))</f>
        <v>point</v>
      </c>
      <c r="H3265" s="21" t="str">
        <f>INDEX( {"super","just","sub","infras"},MATCH(F3265,{"超","恰","亚","次"},0))</f>
        <v>just</v>
      </c>
      <c r="I3265" s="21">
        <f>MATCH(E3265,{"知识体","知识域","知识区","知识主题","知识点"},0)-1</f>
        <v>4</v>
      </c>
      <c r="J3265" s="21">
        <f>MATCH(F3265,{"超","恰","亚","次"},0)-1</f>
        <v>1</v>
      </c>
      <c r="K3265" s="21" t="str">
        <f t="shared" si="413"/>
        <v>物理</v>
      </c>
      <c r="L3265" s="26" t="s">
        <v>1281</v>
      </c>
      <c r="M3265" s="23"/>
      <c r="N3265" s="23"/>
      <c r="O3265" s="24" t="str">
        <f t="shared" si="415"/>
        <v xml:space="preserve">
  - 
    name:  能源与环境保护
    title:  能源与环境保护
    description: 
    koLyro: point
    koLyri:  just
    son: </v>
      </c>
      <c r="P3265" s="27" t="str">
        <f t="shared" si="414"/>
        <v xml:space="preserve">
          - 
            name:  能源与环境保护
            title:  能源与环境保护
            description: 
            koLyro: point
            koLyri:  just
            son: </v>
      </c>
    </row>
    <row r="3266" spans="1:16" ht="15" customHeight="1">
      <c r="A3266" s="20">
        <f t="shared" si="408"/>
        <v>2</v>
      </c>
      <c r="B3266" s="21" t="str">
        <f t="shared" si="409"/>
        <v>知识区</v>
      </c>
      <c r="C3266" s="21" t="str">
        <f t="shared" si="410"/>
        <v>7.静电场</v>
      </c>
      <c r="D3266" s="21" t="str">
        <f>IFERROR(IF(I3266=1,INDEX( {"chinese","english","math","physics","chemistry","biology","politics","history","geography"},MATCH(C3266,{"语文","英语","数学","物理","化学","生物","政治","历史","地理"},0)),IF(I3266=2,INDEX(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3266,{"单项选择","阅读理解","信息匹配","完形填空","短文填空","单句填空","短文改错","单句改错","句型转换","翻译短语","翻译句子","词汇/短语及固搭","完成句子","听力"},0)),"")), "")</f>
        <v/>
      </c>
      <c r="E3266" s="21" t="str">
        <f t="shared" si="411"/>
        <v>知识区</v>
      </c>
      <c r="F3266" s="21" t="str">
        <f t="shared" si="412"/>
        <v>恰</v>
      </c>
      <c r="G3266" s="21" t="str">
        <f>INDEX( {"body","discipline","area","topic","point"},MATCH(E3266,{"知识体","知识域","知识区","知识主题","知识点"},0))</f>
        <v>area</v>
      </c>
      <c r="H3266" s="21" t="str">
        <f>INDEX( {"super","just","sub","infras"},MATCH(F3266,{"超","恰","亚","次"},0))</f>
        <v>just</v>
      </c>
      <c r="I3266" s="21">
        <f>MATCH(E3266,{"知识体","知识域","知识区","知识主题","知识点"},0)-1</f>
        <v>2</v>
      </c>
      <c r="J3266" s="21">
        <f>MATCH(F3266,{"超","恰","亚","次"},0)-1</f>
        <v>1</v>
      </c>
      <c r="K3266" s="21" t="str">
        <f t="shared" si="413"/>
        <v>物理</v>
      </c>
      <c r="L3266" s="26" t="s">
        <v>1282</v>
      </c>
      <c r="M3266" s="23"/>
      <c r="N3266" s="23"/>
      <c r="O3266" s="24" t="str">
        <f t="shared" si="415"/>
        <v xml:space="preserve">
  - 
    name:  7.静电场
    title:  7.静电场
    description: 
    koLyro: area
    koLyri:  just
    son: </v>
      </c>
      <c r="P3266" s="27" t="str">
        <f t="shared" si="414"/>
        <v xml:space="preserve">
      - 
        name:  7.静电场
        title:  7.静电场
        description: 
        koLyro: area
        koLyri:  just
        son: </v>
      </c>
    </row>
    <row r="3267" spans="1:16" ht="15" customHeight="1">
      <c r="A3267" s="20">
        <f t="shared" si="408"/>
        <v>3</v>
      </c>
      <c r="B3267" s="21" t="str">
        <f t="shared" si="409"/>
        <v>知识主题</v>
      </c>
      <c r="C3267" s="21" t="str">
        <f t="shared" si="410"/>
        <v>电荷与库仑定律</v>
      </c>
      <c r="D3267" s="21" t="str">
        <f>IFERROR(IF(I3267=1,INDEX( {"chinese","english","math","physics","chemistry","biology","politics","history","geography"},MATCH(C3267,{"语文","英语","数学","物理","化学","生物","政治","历史","地理"},0)),IF(I3267=2,INDEX(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3267,{"单项选择","阅读理解","信息匹配","完形填空","短文填空","单句填空","短文改错","单句改错","句型转换","翻译短语","翻译句子","词汇/短语及固搭","完成句子","听力"},0)),"")), "")</f>
        <v/>
      </c>
      <c r="E3267" s="21" t="str">
        <f t="shared" si="411"/>
        <v>知识主题</v>
      </c>
      <c r="F3267" s="21" t="str">
        <f t="shared" si="412"/>
        <v>恰</v>
      </c>
      <c r="G3267" s="21" t="str">
        <f>INDEX( {"body","discipline","area","topic","point"},MATCH(E3267,{"知识体","知识域","知识区","知识主题","知识点"},0))</f>
        <v>topic</v>
      </c>
      <c r="H3267" s="21" t="str">
        <f>INDEX( {"super","just","sub","infras"},MATCH(F3267,{"超","恰","亚","次"},0))</f>
        <v>just</v>
      </c>
      <c r="I3267" s="21">
        <f>MATCH(E3267,{"知识体","知识域","知识区","知识主题","知识点"},0)-1</f>
        <v>3</v>
      </c>
      <c r="J3267" s="21">
        <f>MATCH(F3267,{"超","恰","亚","次"},0)-1</f>
        <v>1</v>
      </c>
      <c r="K3267" s="21" t="str">
        <f t="shared" si="413"/>
        <v>物理</v>
      </c>
      <c r="L3267" s="26" t="s">
        <v>1283</v>
      </c>
      <c r="M3267" s="23"/>
      <c r="N3267" s="23"/>
      <c r="O3267" s="24" t="str">
        <f t="shared" si="415"/>
        <v xml:space="preserve">
  - 
    name:  电荷与库仑定律
    title:  电荷与库仑定律
    description: 
    koLyro: topic
    koLyri:  just
    son: </v>
      </c>
      <c r="P3267" s="27" t="str">
        <f t="shared" si="414"/>
        <v xml:space="preserve">
        - 
          name:  电荷与库仑定律
          title:  电荷与库仑定律
          description: 
          koLyro: topic
          koLyri:  just
          son: </v>
      </c>
    </row>
    <row r="3268" spans="1:16" ht="15" customHeight="1">
      <c r="A3268" s="20">
        <f t="shared" si="408"/>
        <v>4</v>
      </c>
      <c r="B3268" s="21" t="str">
        <f t="shared" si="409"/>
        <v>知识点</v>
      </c>
      <c r="C3268" s="21" t="str">
        <f t="shared" si="410"/>
        <v>电荷</v>
      </c>
      <c r="D3268" s="21" t="str">
        <f>IFERROR(IF(I3268=1,INDEX( {"chinese","english","math","physics","chemistry","biology","politics","history","geography"},MATCH(C3268,{"语文","英语","数学","物理","化学","生物","政治","历史","地理"},0)),IF(I3268=2,INDEX(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3268,{"单项选择","阅读理解","信息匹配","完形填空","短文填空","单句填空","短文改错","单句改错","句型转换","翻译短语","翻译句子","词汇/短语及固搭","完成句子","听力"},0)),"")), "")</f>
        <v/>
      </c>
      <c r="E3268" s="21" t="str">
        <f t="shared" si="411"/>
        <v>知识点</v>
      </c>
      <c r="F3268" s="21" t="str">
        <f t="shared" si="412"/>
        <v>恰</v>
      </c>
      <c r="G3268" s="21" t="str">
        <f>INDEX( {"body","discipline","area","topic","point"},MATCH(E3268,{"知识体","知识域","知识区","知识主题","知识点"},0))</f>
        <v>point</v>
      </c>
      <c r="H3268" s="21" t="str">
        <f>INDEX( {"super","just","sub","infras"},MATCH(F3268,{"超","恰","亚","次"},0))</f>
        <v>just</v>
      </c>
      <c r="I3268" s="21">
        <f>MATCH(E3268,{"知识体","知识域","知识区","知识主题","知识点"},0)-1</f>
        <v>4</v>
      </c>
      <c r="J3268" s="21">
        <f>MATCH(F3268,{"超","恰","亚","次"},0)-1</f>
        <v>1</v>
      </c>
      <c r="K3268" s="21" t="str">
        <f t="shared" si="413"/>
        <v>物理</v>
      </c>
      <c r="L3268" s="26" t="s">
        <v>1284</v>
      </c>
      <c r="M3268" s="23"/>
      <c r="N3268" s="23"/>
      <c r="O3268" s="24" t="str">
        <f t="shared" si="415"/>
        <v xml:space="preserve">
  - 
    name:  电荷
    title:  电荷
    description: 
    koLyro: point
    koLyri:  just
    son: </v>
      </c>
      <c r="P3268" s="27" t="str">
        <f t="shared" si="414"/>
        <v xml:space="preserve">
          - 
            name:  电荷
            title:  电荷
            description: 
            koLyro: point
            koLyri:  just
            son: </v>
      </c>
    </row>
    <row r="3269" spans="1:16" ht="15" customHeight="1">
      <c r="A3269" s="20">
        <f t="shared" ref="A3269:A3332" si="416">IFERROR(FIND("├",L3269),0)</f>
        <v>4</v>
      </c>
      <c r="B3269" s="21" t="str">
        <f t="shared" ref="B3269:B3332" si="417">MID(L3269,FIND("«",L3269)+1,FIND("»",L3269)-FIND("«",L3269)-1)</f>
        <v>知识点</v>
      </c>
      <c r="C3269" s="21" t="str">
        <f t="shared" ref="C3269:C3332" si="418">RIGHT(L3269,LEN(L3269)-FIND("»",L3269))</f>
        <v>密立根油滴实验</v>
      </c>
      <c r="D3269" s="21" t="str">
        <f>IFERROR(IF(I3269=1,INDEX( {"chinese","english","math","physics","chemistry","biology","politics","history","geography"},MATCH(C3269,{"语文","英语","数学","物理","化学","生物","政治","历史","地理"},0)),IF(I3269=2,INDEX(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3269,{"单项选择","阅读理解","信息匹配","完形填空","短文填空","单句填空","短文改错","单句改错","句型转换","翻译短语","翻译句子","词汇/短语及固搭","完成句子","听力"},0)),"")), "")</f>
        <v/>
      </c>
      <c r="E3269" s="21" t="str">
        <f t="shared" ref="E3269:E3332" si="419">SUBSTITUTE(SUBSTITUTE(SUBSTITUTE(SUBSTITUTE(B3269,"超",""),"恰",""),"亚",""),"次","")</f>
        <v>知识点</v>
      </c>
      <c r="F3269" s="21" t="str">
        <f t="shared" ref="F3269:F3332" si="420">IF(IFERROR(FIND("超",B3269),-1)&gt;0,"超",  IF(IFERROR(FIND("亚",B3269),-1)&gt;0,"亚",   IF(IFERROR(FIND("次",B3269),-1)&gt;0,"次",    "恰"  )))</f>
        <v>恰</v>
      </c>
      <c r="G3269" s="21" t="str">
        <f>INDEX( {"body","discipline","area","topic","point"},MATCH(E3269,{"知识体","知识域","知识区","知识主题","知识点"},0))</f>
        <v>point</v>
      </c>
      <c r="H3269" s="21" t="str">
        <f>INDEX( {"super","just","sub","infras"},MATCH(F3269,{"超","恰","亚","次"},0))</f>
        <v>just</v>
      </c>
      <c r="I3269" s="21">
        <f>MATCH(E3269,{"知识体","知识域","知识区","知识主题","知识点"},0)-1</f>
        <v>4</v>
      </c>
      <c r="J3269" s="21">
        <f>MATCH(F3269,{"超","恰","亚","次"},0)-1</f>
        <v>1</v>
      </c>
      <c r="K3269" s="21" t="str">
        <f t="shared" ref="K3269:K3332" si="421">IF(I3269=0,"",IF(I3269=1,C3269,K3268))</f>
        <v>物理</v>
      </c>
      <c r="L3269" s="26" t="s">
        <v>1285</v>
      </c>
      <c r="M3269" s="23"/>
      <c r="N3269" s="23"/>
      <c r="O3269" s="24" t="str">
        <f t="shared" si="415"/>
        <v xml:space="preserve">
  - 
    name:  密立根油滴实验
    title:  密立根油滴实验
    description: 
    koLyro: point
    koLyri:  just
    son: </v>
      </c>
      <c r="P3269" s="27" t="str">
        <f t="shared" ref="P3269:P3332" si="422">SUBSTITUTE(O3269,CHAR(10),CHAR(10)&amp;REPT("  ",A3269))</f>
        <v xml:space="preserve">
          - 
            name:  密立根油滴实验
            title:  密立根油滴实验
            description: 
            koLyro: point
            koLyri:  just
            son: </v>
      </c>
    </row>
    <row r="3270" spans="1:16" ht="15" customHeight="1">
      <c r="A3270" s="20">
        <f t="shared" si="416"/>
        <v>4</v>
      </c>
      <c r="B3270" s="21" t="str">
        <f t="shared" si="417"/>
        <v>知识点</v>
      </c>
      <c r="C3270" s="21" t="str">
        <f t="shared" si="418"/>
        <v>电荷守恒</v>
      </c>
      <c r="D3270" s="21" t="str">
        <f>IFERROR(IF(I3270=1,INDEX( {"chinese","english","math","physics","chemistry","biology","politics","history","geography"},MATCH(C3270,{"语文","英语","数学","物理","化学","生物","政治","历史","地理"},0)),IF(I3270=2,INDEX(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3270,{"单项选择","阅读理解","信息匹配","完形填空","短文填空","单句填空","短文改错","单句改错","句型转换","翻译短语","翻译句子","词汇/短语及固搭","完成句子","听力"},0)),"")), "")</f>
        <v/>
      </c>
      <c r="E3270" s="21" t="str">
        <f t="shared" si="419"/>
        <v>知识点</v>
      </c>
      <c r="F3270" s="21" t="str">
        <f t="shared" si="420"/>
        <v>恰</v>
      </c>
      <c r="G3270" s="21" t="str">
        <f>INDEX( {"body","discipline","area","topic","point"},MATCH(E3270,{"知识体","知识域","知识区","知识主题","知识点"},0))</f>
        <v>point</v>
      </c>
      <c r="H3270" s="21" t="str">
        <f>INDEX( {"super","just","sub","infras"},MATCH(F3270,{"超","恰","亚","次"},0))</f>
        <v>just</v>
      </c>
      <c r="I3270" s="21">
        <f>MATCH(E3270,{"知识体","知识域","知识区","知识主题","知识点"},0)-1</f>
        <v>4</v>
      </c>
      <c r="J3270" s="21">
        <f>MATCH(F3270,{"超","恰","亚","次"},0)-1</f>
        <v>1</v>
      </c>
      <c r="K3270" s="21" t="str">
        <f t="shared" si="421"/>
        <v>物理</v>
      </c>
      <c r="L3270" s="26" t="s">
        <v>1324</v>
      </c>
      <c r="M3270" s="23"/>
      <c r="N3270" s="23"/>
      <c r="O3270" s="24" t="str">
        <f t="shared" si="415"/>
        <v xml:space="preserve">
  - 
    name:  电荷守恒
    title:  电荷守恒
    description: 
    koLyro: point
    koLyri:  just
    son: </v>
      </c>
      <c r="P3270" s="27" t="str">
        <f t="shared" si="422"/>
        <v xml:space="preserve">
          - 
            name:  电荷守恒
            title:  电荷守恒
            description: 
            koLyro: point
            koLyri:  just
            son: </v>
      </c>
    </row>
    <row r="3271" spans="1:16" ht="15" customHeight="1">
      <c r="A3271" s="20">
        <f t="shared" si="416"/>
        <v>5</v>
      </c>
      <c r="B3271" s="21" t="str">
        <f t="shared" si="417"/>
        <v>知识亚点</v>
      </c>
      <c r="C3271" s="21" t="str">
        <f t="shared" si="418"/>
        <v>电荷守恒定律</v>
      </c>
      <c r="D3271" s="21" t="str">
        <f>IFERROR(IF(I3271=1,INDEX( {"chinese","english","math","physics","chemistry","biology","politics","history","geography"},MATCH(C3271,{"语文","英语","数学","物理","化学","生物","政治","历史","地理"},0)),IF(I3271=2,INDEX(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3271,{"单项选择","阅读理解","信息匹配","完形填空","短文填空","单句填空","短文改错","单句改错","句型转换","翻译短语","翻译句子","词汇/短语及固搭","完成句子","听力"},0)),"")), "")</f>
        <v/>
      </c>
      <c r="E3271" s="21" t="str">
        <f t="shared" si="419"/>
        <v>知识点</v>
      </c>
      <c r="F3271" s="21" t="str">
        <f t="shared" si="420"/>
        <v>亚</v>
      </c>
      <c r="G3271" s="21" t="str">
        <f>INDEX( {"body","discipline","area","topic","point"},MATCH(E3271,{"知识体","知识域","知识区","知识主题","知识点"},0))</f>
        <v>point</v>
      </c>
      <c r="H3271" s="21" t="str">
        <f>INDEX( {"super","just","sub","infras"},MATCH(F3271,{"超","恰","亚","次"},0))</f>
        <v>sub</v>
      </c>
      <c r="I3271" s="21">
        <f>MATCH(E3271,{"知识体","知识域","知识区","知识主题","知识点"},0)-1</f>
        <v>4</v>
      </c>
      <c r="J3271" s="21">
        <f>MATCH(F3271,{"超","恰","亚","次"},0)-1</f>
        <v>2</v>
      </c>
      <c r="K3271" s="21" t="str">
        <f t="shared" si="421"/>
        <v>物理</v>
      </c>
      <c r="L3271" s="26" t="s">
        <v>1325</v>
      </c>
      <c r="M3271" s="23"/>
      <c r="N3271" s="23"/>
      <c r="O3271" s="24" t="str">
        <f t="shared" si="415"/>
        <v xml:space="preserve">
  - 
    name:  电荷守恒定律
    title:  电荷守恒定律
    description: 
    koLyro: point
    koLyri:  sub
    son: </v>
      </c>
      <c r="P3271" s="27" t="str">
        <f t="shared" si="422"/>
        <v xml:space="preserve">
            - 
              name:  电荷守恒定律
              title:  电荷守恒定律
              description: 
              koLyro: point
              koLyri:  sub
              son: </v>
      </c>
    </row>
    <row r="3272" spans="1:16" ht="15" customHeight="1">
      <c r="A3272" s="20">
        <f t="shared" si="416"/>
        <v>5</v>
      </c>
      <c r="B3272" s="21" t="str">
        <f t="shared" si="417"/>
        <v>知识亚点</v>
      </c>
      <c r="C3272" s="21" t="str">
        <f t="shared" si="418"/>
        <v>三种起电方式</v>
      </c>
      <c r="D3272" s="21" t="str">
        <f>IFERROR(IF(I3272=1,INDEX( {"chinese","english","math","physics","chemistry","biology","politics","history","geography"},MATCH(C3272,{"语文","英语","数学","物理","化学","生物","政治","历史","地理"},0)),IF(I3272=2,INDEX(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3272,{"单项选择","阅读理解","信息匹配","完形填空","短文填空","单句填空","短文改错","单句改错","句型转换","翻译短语","翻译句子","词汇/短语及固搭","完成句子","听力"},0)),"")), "")</f>
        <v/>
      </c>
      <c r="E3272" s="21" t="str">
        <f t="shared" si="419"/>
        <v>知识点</v>
      </c>
      <c r="F3272" s="21" t="str">
        <f t="shared" si="420"/>
        <v>亚</v>
      </c>
      <c r="G3272" s="21" t="str">
        <f>INDEX( {"body","discipline","area","topic","point"},MATCH(E3272,{"知识体","知识域","知识区","知识主题","知识点"},0))</f>
        <v>point</v>
      </c>
      <c r="H3272" s="21" t="str">
        <f>INDEX( {"super","just","sub","infras"},MATCH(F3272,{"超","恰","亚","次"},0))</f>
        <v>sub</v>
      </c>
      <c r="I3272" s="21">
        <f>MATCH(E3272,{"知识体","知识域","知识区","知识主题","知识点"},0)-1</f>
        <v>4</v>
      </c>
      <c r="J3272" s="21">
        <f>MATCH(F3272,{"超","恰","亚","次"},0)-1</f>
        <v>2</v>
      </c>
      <c r="K3272" s="21" t="str">
        <f t="shared" si="421"/>
        <v>物理</v>
      </c>
      <c r="L3272" s="26" t="s">
        <v>1326</v>
      </c>
      <c r="M3272" s="23"/>
      <c r="N3272" s="23"/>
      <c r="O3272" s="24" t="str">
        <f t="shared" si="415"/>
        <v xml:space="preserve">
  - 
    name:  三种起电方式
    title:  三种起电方式
    description: 
    koLyro: point
    koLyri:  sub
    son: </v>
      </c>
      <c r="P3272" s="27" t="str">
        <f t="shared" si="422"/>
        <v xml:space="preserve">
            - 
              name:  三种起电方式
              title:  三种起电方式
              description: 
              koLyro: point
              koLyri:  sub
              son: </v>
      </c>
    </row>
    <row r="3273" spans="1:16" ht="15" customHeight="1">
      <c r="A3273" s="20">
        <f t="shared" si="416"/>
        <v>5</v>
      </c>
      <c r="B3273" s="21" t="str">
        <f t="shared" si="417"/>
        <v>知识亚点</v>
      </c>
      <c r="C3273" s="21" t="str">
        <f t="shared" si="418"/>
        <v>接触物体间电荷分配</v>
      </c>
      <c r="D3273" s="21" t="str">
        <f>IFERROR(IF(I3273=1,INDEX( {"chinese","english","math","physics","chemistry","biology","politics","history","geography"},MATCH(C3273,{"语文","英语","数学","物理","化学","生物","政治","历史","地理"},0)),IF(I3273=2,INDEX(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3273,{"单项选择","阅读理解","信息匹配","完形填空","短文填空","单句填空","短文改错","单句改错","句型转换","翻译短语","翻译句子","词汇/短语及固搭","完成句子","听力"},0)),"")), "")</f>
        <v/>
      </c>
      <c r="E3273" s="21" t="str">
        <f t="shared" si="419"/>
        <v>知识点</v>
      </c>
      <c r="F3273" s="21" t="str">
        <f t="shared" si="420"/>
        <v>亚</v>
      </c>
      <c r="G3273" s="21" t="str">
        <f>INDEX( {"body","discipline","area","topic","point"},MATCH(E3273,{"知识体","知识域","知识区","知识主题","知识点"},0))</f>
        <v>point</v>
      </c>
      <c r="H3273" s="21" t="str">
        <f>INDEX( {"super","just","sub","infras"},MATCH(F3273,{"超","恰","亚","次"},0))</f>
        <v>sub</v>
      </c>
      <c r="I3273" s="21">
        <f>MATCH(E3273,{"知识体","知识域","知识区","知识主题","知识点"},0)-1</f>
        <v>4</v>
      </c>
      <c r="J3273" s="21">
        <f>MATCH(F3273,{"超","恰","亚","次"},0)-1</f>
        <v>2</v>
      </c>
      <c r="K3273" s="21" t="str">
        <f t="shared" si="421"/>
        <v>物理</v>
      </c>
      <c r="L3273" s="26" t="s">
        <v>1194</v>
      </c>
      <c r="M3273" s="23"/>
      <c r="N3273" s="23"/>
      <c r="O3273" s="24" t="str">
        <f t="shared" si="415"/>
        <v xml:space="preserve">
  - 
    name:  接触物体间电荷分配
    title:  接触物体间电荷分配
    description: 
    koLyro: point
    koLyri:  sub
    son: </v>
      </c>
      <c r="P3273" s="27" t="str">
        <f t="shared" si="422"/>
        <v xml:space="preserve">
            - 
              name:  接触物体间电荷分配
              title:  接触物体间电荷分配
              description: 
              koLyro: point
              koLyri:  sub
              son: </v>
      </c>
    </row>
    <row r="3274" spans="1:16" ht="15" customHeight="1">
      <c r="A3274" s="20">
        <f t="shared" si="416"/>
        <v>5</v>
      </c>
      <c r="B3274" s="21" t="str">
        <f t="shared" si="417"/>
        <v>知识亚点</v>
      </c>
      <c r="C3274" s="21" t="str">
        <f t="shared" si="418"/>
        <v>验电器和静电计</v>
      </c>
      <c r="D3274" s="21" t="str">
        <f>IFERROR(IF(I3274=1,INDEX( {"chinese","english","math","physics","chemistry","biology","politics","history","geography"},MATCH(C3274,{"语文","英语","数学","物理","化学","生物","政治","历史","地理"},0)),IF(I3274=2,INDEX(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3274,{"单项选择","阅读理解","信息匹配","完形填空","短文填空","单句填空","短文改错","单句改错","句型转换","翻译短语","翻译句子","词汇/短语及固搭","完成句子","听力"},0)),"")), "")</f>
        <v/>
      </c>
      <c r="E3274" s="21" t="str">
        <f t="shared" si="419"/>
        <v>知识点</v>
      </c>
      <c r="F3274" s="21" t="str">
        <f t="shared" si="420"/>
        <v>亚</v>
      </c>
      <c r="G3274" s="21" t="str">
        <f>INDEX( {"body","discipline","area","topic","point"},MATCH(E3274,{"知识体","知识域","知识区","知识主题","知识点"},0))</f>
        <v>point</v>
      </c>
      <c r="H3274" s="21" t="str">
        <f>INDEX( {"super","just","sub","infras"},MATCH(F3274,{"超","恰","亚","次"},0))</f>
        <v>sub</v>
      </c>
      <c r="I3274" s="21">
        <f>MATCH(E3274,{"知识体","知识域","知识区","知识主题","知识点"},0)-1</f>
        <v>4</v>
      </c>
      <c r="J3274" s="21">
        <f>MATCH(F3274,{"超","恰","亚","次"},0)-1</f>
        <v>2</v>
      </c>
      <c r="K3274" s="21" t="str">
        <f t="shared" si="421"/>
        <v>物理</v>
      </c>
      <c r="L3274" s="26" t="s">
        <v>1286</v>
      </c>
      <c r="M3274" s="23"/>
      <c r="N3274" s="23"/>
      <c r="O3274" s="24" t="str">
        <f t="shared" si="415"/>
        <v xml:space="preserve">
  - 
    name:  验电器和静电计
    title:  验电器和静电计
    description: 
    koLyro: point
    koLyri:  sub
    son: </v>
      </c>
      <c r="P3274" s="27" t="str">
        <f t="shared" si="422"/>
        <v xml:space="preserve">
            - 
              name:  验电器和静电计
              title:  验电器和静电计
              description: 
              koLyro: point
              koLyri:  sub
              son: </v>
      </c>
    </row>
    <row r="3275" spans="1:16" ht="15" customHeight="1">
      <c r="A3275" s="20">
        <f t="shared" si="416"/>
        <v>4</v>
      </c>
      <c r="B3275" s="21" t="str">
        <f t="shared" si="417"/>
        <v>知识点</v>
      </c>
      <c r="C3275" s="21" t="str">
        <f t="shared" si="418"/>
        <v>库仑定律</v>
      </c>
      <c r="D3275" s="21" t="str">
        <f>IFERROR(IF(I3275=1,INDEX( {"chinese","english","math","physics","chemistry","biology","politics","history","geography"},MATCH(C3275,{"语文","英语","数学","物理","化学","生物","政治","历史","地理"},0)),IF(I3275=2,INDEX(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3275,{"单项选择","阅读理解","信息匹配","完形填空","短文填空","单句填空","短文改错","单句改错","句型转换","翻译短语","翻译句子","词汇/短语及固搭","完成句子","听力"},0)),"")), "")</f>
        <v/>
      </c>
      <c r="E3275" s="21" t="str">
        <f t="shared" si="419"/>
        <v>知识点</v>
      </c>
      <c r="F3275" s="21" t="str">
        <f t="shared" si="420"/>
        <v>恰</v>
      </c>
      <c r="G3275" s="21" t="str">
        <f>INDEX( {"body","discipline","area","topic","point"},MATCH(E3275,{"知识体","知识域","知识区","知识主题","知识点"},0))</f>
        <v>point</v>
      </c>
      <c r="H3275" s="21" t="str">
        <f>INDEX( {"super","just","sub","infras"},MATCH(F3275,{"超","恰","亚","次"},0))</f>
        <v>just</v>
      </c>
      <c r="I3275" s="21">
        <f>MATCH(E3275,{"知识体","知识域","知识区","知识主题","知识点"},0)-1</f>
        <v>4</v>
      </c>
      <c r="J3275" s="21">
        <f>MATCH(F3275,{"超","恰","亚","次"},0)-1</f>
        <v>1</v>
      </c>
      <c r="K3275" s="21" t="str">
        <f t="shared" si="421"/>
        <v>物理</v>
      </c>
      <c r="L3275" s="26" t="s">
        <v>1287</v>
      </c>
      <c r="M3275" s="23"/>
      <c r="N3275" s="23"/>
      <c r="O3275" s="24" t="str">
        <f t="shared" si="415"/>
        <v xml:space="preserve">
  - 
    name:  库仑定律
    title:  库仑定律
    description: 
    koLyro: point
    koLyri:  just
    son: </v>
      </c>
      <c r="P3275" s="27" t="str">
        <f t="shared" si="422"/>
        <v xml:space="preserve">
          - 
            name:  库仑定律
            title:  库仑定律
            description: 
            koLyro: point
            koLyri:  just
            son: </v>
      </c>
    </row>
    <row r="3276" spans="1:16" ht="15" customHeight="1">
      <c r="A3276" s="20">
        <f t="shared" si="416"/>
        <v>4</v>
      </c>
      <c r="B3276" s="21" t="str">
        <f t="shared" si="417"/>
        <v>知识点</v>
      </c>
      <c r="C3276" s="21" t="str">
        <f t="shared" si="418"/>
        <v>库仑定律的适用条件</v>
      </c>
      <c r="D3276" s="21" t="str">
        <f>IFERROR(IF(I3276=1,INDEX( {"chinese","english","math","physics","chemistry","biology","politics","history","geography"},MATCH(C3276,{"语文","英语","数学","物理","化学","生物","政治","历史","地理"},0)),IF(I3276=2,INDEX(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3276,{"单项选择","阅读理解","信息匹配","完形填空","短文填空","单句填空","短文改错","单句改错","句型转换","翻译短语","翻译句子","词汇/短语及固搭","完成句子","听力"},0)),"")), "")</f>
        <v/>
      </c>
      <c r="E3276" s="21" t="str">
        <f t="shared" si="419"/>
        <v>知识点</v>
      </c>
      <c r="F3276" s="21" t="str">
        <f t="shared" si="420"/>
        <v>恰</v>
      </c>
      <c r="G3276" s="21" t="str">
        <f>INDEX( {"body","discipline","area","topic","point"},MATCH(E3276,{"知识体","知识域","知识区","知识主题","知识点"},0))</f>
        <v>point</v>
      </c>
      <c r="H3276" s="21" t="str">
        <f>INDEX( {"super","just","sub","infras"},MATCH(F3276,{"超","恰","亚","次"},0))</f>
        <v>just</v>
      </c>
      <c r="I3276" s="21">
        <f>MATCH(E3276,{"知识体","知识域","知识区","知识主题","知识点"},0)-1</f>
        <v>4</v>
      </c>
      <c r="J3276" s="21">
        <f>MATCH(F3276,{"超","恰","亚","次"},0)-1</f>
        <v>1</v>
      </c>
      <c r="K3276" s="21" t="str">
        <f t="shared" si="421"/>
        <v>物理</v>
      </c>
      <c r="L3276" s="26" t="s">
        <v>1288</v>
      </c>
      <c r="M3276" s="23"/>
      <c r="N3276" s="23"/>
      <c r="O3276" s="24" t="str">
        <f t="shared" si="415"/>
        <v xml:space="preserve">
  - 
    name:  库仑定律的适用条件
    title:  库仑定律的适用条件
    description: 
    koLyro: point
    koLyri:  just
    son: </v>
      </c>
      <c r="P3276" s="27" t="str">
        <f t="shared" si="422"/>
        <v xml:space="preserve">
          - 
            name:  库仑定律的适用条件
            title:  库仑定律的适用条件
            description: 
            koLyro: point
            koLyri:  just
            son: </v>
      </c>
    </row>
    <row r="3277" spans="1:16" ht="15" customHeight="1">
      <c r="A3277" s="20">
        <f t="shared" si="416"/>
        <v>4</v>
      </c>
      <c r="B3277" s="21" t="str">
        <f t="shared" si="417"/>
        <v>知识点</v>
      </c>
      <c r="C3277" s="21" t="str">
        <f t="shared" si="418"/>
        <v>库仑定律的应用</v>
      </c>
      <c r="D3277" s="21" t="str">
        <f>IFERROR(IF(I3277=1,INDEX( {"chinese","english","math","physics","chemistry","biology","politics","history","geography"},MATCH(C3277,{"语文","英语","数学","物理","化学","生物","政治","历史","地理"},0)),IF(I3277=2,INDEX(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3277,{"单项选择","阅读理解","信息匹配","完形填空","短文填空","单句填空","短文改错","单句改错","句型转换","翻译短语","翻译句子","词汇/短语及固搭","完成句子","听力"},0)),"")), "")</f>
        <v/>
      </c>
      <c r="E3277" s="21" t="str">
        <f t="shared" si="419"/>
        <v>知识点</v>
      </c>
      <c r="F3277" s="21" t="str">
        <f t="shared" si="420"/>
        <v>恰</v>
      </c>
      <c r="G3277" s="21" t="str">
        <f>INDEX( {"body","discipline","area","topic","point"},MATCH(E3277,{"知识体","知识域","知识区","知识主题","知识点"},0))</f>
        <v>point</v>
      </c>
      <c r="H3277" s="21" t="str">
        <f>INDEX( {"super","just","sub","infras"},MATCH(F3277,{"超","恰","亚","次"},0))</f>
        <v>just</v>
      </c>
      <c r="I3277" s="21">
        <f>MATCH(E3277,{"知识体","知识域","知识区","知识主题","知识点"},0)-1</f>
        <v>4</v>
      </c>
      <c r="J3277" s="21">
        <f>MATCH(F3277,{"超","恰","亚","次"},0)-1</f>
        <v>1</v>
      </c>
      <c r="K3277" s="21" t="str">
        <f t="shared" si="421"/>
        <v>物理</v>
      </c>
      <c r="L3277" s="26" t="s">
        <v>1195</v>
      </c>
      <c r="M3277" s="23"/>
      <c r="N3277" s="23"/>
      <c r="O3277" s="24" t="str">
        <f t="shared" si="415"/>
        <v xml:space="preserve">
  - 
    name:  库仑定律的应用
    title:  库仑定律的应用
    description: 
    koLyro: point
    koLyri:  just
    son: </v>
      </c>
      <c r="P3277" s="27" t="str">
        <f t="shared" si="422"/>
        <v xml:space="preserve">
          - 
            name:  库仑定律的应用
            title:  库仑定律的应用
            description: 
            koLyro: point
            koLyri:  just
            son: </v>
      </c>
    </row>
    <row r="3278" spans="1:16" ht="15" customHeight="1">
      <c r="A3278" s="20">
        <f t="shared" si="416"/>
        <v>5</v>
      </c>
      <c r="B3278" s="21" t="str">
        <f t="shared" si="417"/>
        <v>知识亚点</v>
      </c>
      <c r="C3278" s="21" t="str">
        <f t="shared" si="418"/>
        <v>电荷间相互作用问题</v>
      </c>
      <c r="D3278" s="21" t="str">
        <f>IFERROR(IF(I3278=1,INDEX( {"chinese","english","math","physics","chemistry","biology","politics","history","geography"},MATCH(C3278,{"语文","英语","数学","物理","化学","生物","政治","历史","地理"},0)),IF(I3278=2,INDEX(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3278,{"单项选择","阅读理解","信息匹配","完形填空","短文填空","单句填空","短文改错","单句改错","句型转换","翻译短语","翻译句子","词汇/短语及固搭","完成句子","听力"},0)),"")), "")</f>
        <v/>
      </c>
      <c r="E3278" s="21" t="str">
        <f t="shared" si="419"/>
        <v>知识点</v>
      </c>
      <c r="F3278" s="21" t="str">
        <f t="shared" si="420"/>
        <v>亚</v>
      </c>
      <c r="G3278" s="21" t="str">
        <f>INDEX( {"body","discipline","area","topic","point"},MATCH(E3278,{"知识体","知识域","知识区","知识主题","知识点"},0))</f>
        <v>point</v>
      </c>
      <c r="H3278" s="21" t="str">
        <f>INDEX( {"super","just","sub","infras"},MATCH(F3278,{"超","恰","亚","次"},0))</f>
        <v>sub</v>
      </c>
      <c r="I3278" s="21">
        <f>MATCH(E3278,{"知识体","知识域","知识区","知识主题","知识点"},0)-1</f>
        <v>4</v>
      </c>
      <c r="J3278" s="21">
        <f>MATCH(F3278,{"超","恰","亚","次"},0)-1</f>
        <v>2</v>
      </c>
      <c r="K3278" s="21" t="str">
        <f t="shared" si="421"/>
        <v>物理</v>
      </c>
      <c r="L3278" s="26" t="s">
        <v>1289</v>
      </c>
      <c r="M3278" s="23"/>
      <c r="N3278" s="23"/>
      <c r="O3278" s="24" t="str">
        <f t="shared" si="415"/>
        <v xml:space="preserve">
  - 
    name:  电荷间相互作用问题
    title:  电荷间相互作用问题
    description: 
    koLyro: point
    koLyri:  sub
    son: </v>
      </c>
      <c r="P3278" s="27" t="str">
        <f t="shared" si="422"/>
        <v xml:space="preserve">
            - 
              name:  电荷间相互作用问题
              title:  电荷间相互作用问题
              description: 
              koLyro: point
              koLyri:  sub
              son: </v>
      </c>
    </row>
    <row r="3279" spans="1:16" ht="15" customHeight="1">
      <c r="A3279" s="20">
        <f t="shared" si="416"/>
        <v>5</v>
      </c>
      <c r="B3279" s="21" t="str">
        <f t="shared" si="417"/>
        <v>知识亚点</v>
      </c>
      <c r="C3279" s="21" t="str">
        <f t="shared" si="418"/>
        <v>带电体吸引轻小物体</v>
      </c>
      <c r="D3279" s="21" t="str">
        <f>IFERROR(IF(I3279=1,INDEX( {"chinese","english","math","physics","chemistry","biology","politics","history","geography"},MATCH(C3279,{"语文","英语","数学","物理","化学","生物","政治","历史","地理"},0)),IF(I3279=2,INDEX(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3279,{"单项选择","阅读理解","信息匹配","完形填空","短文填空","单句填空","短文改错","单句改错","句型转换","翻译短语","翻译句子","词汇/短语及固搭","完成句子","听力"},0)),"")), "")</f>
        <v/>
      </c>
      <c r="E3279" s="21" t="str">
        <f t="shared" si="419"/>
        <v>知识点</v>
      </c>
      <c r="F3279" s="21" t="str">
        <f t="shared" si="420"/>
        <v>亚</v>
      </c>
      <c r="G3279" s="21" t="str">
        <f>INDEX( {"body","discipline","area","topic","point"},MATCH(E3279,{"知识体","知识域","知识区","知识主题","知识点"},0))</f>
        <v>point</v>
      </c>
      <c r="H3279" s="21" t="str">
        <f>INDEX( {"super","just","sub","infras"},MATCH(F3279,{"超","恰","亚","次"},0))</f>
        <v>sub</v>
      </c>
      <c r="I3279" s="21">
        <f>MATCH(E3279,{"知识体","知识域","知识区","知识主题","知识点"},0)-1</f>
        <v>4</v>
      </c>
      <c r="J3279" s="21">
        <f>MATCH(F3279,{"超","恰","亚","次"},0)-1</f>
        <v>2</v>
      </c>
      <c r="K3279" s="21" t="str">
        <f t="shared" si="421"/>
        <v>物理</v>
      </c>
      <c r="L3279" s="26" t="s">
        <v>1327</v>
      </c>
      <c r="M3279" s="23"/>
      <c r="N3279" s="23"/>
      <c r="O3279" s="24" t="str">
        <f t="shared" si="415"/>
        <v xml:space="preserve">
  - 
    name:  带电体吸引轻小物体
    title:  带电体吸引轻小物体
    description: 
    koLyro: point
    koLyri:  sub
    son: </v>
      </c>
      <c r="P3279" s="27" t="str">
        <f t="shared" si="422"/>
        <v xml:space="preserve">
            - 
              name:  带电体吸引轻小物体
              title:  带电体吸引轻小物体
              description: 
              koLyro: point
              koLyri:  sub
              son: </v>
      </c>
    </row>
    <row r="3280" spans="1:16" ht="15" customHeight="1">
      <c r="A3280" s="20">
        <f t="shared" si="416"/>
        <v>5</v>
      </c>
      <c r="B3280" s="21" t="str">
        <f t="shared" si="417"/>
        <v>知识亚点</v>
      </c>
      <c r="C3280" s="21" t="str">
        <f t="shared" si="418"/>
        <v>对称法割补法处理非点电荷间静电力问题</v>
      </c>
      <c r="D3280" s="21" t="str">
        <f>IFERROR(IF(I3280=1,INDEX( {"chinese","english","math","physics","chemistry","biology","politics","history","geography"},MATCH(C3280,{"语文","英语","数学","物理","化学","生物","政治","历史","地理"},0)),IF(I3280=2,INDEX(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3280,{"单项选择","阅读理解","信息匹配","完形填空","短文填空","单句填空","短文改错","单句改错","句型转换","翻译短语","翻译句子","词汇/短语及固搭","完成句子","听力"},0)),"")), "")</f>
        <v/>
      </c>
      <c r="E3280" s="21" t="str">
        <f t="shared" si="419"/>
        <v>知识点</v>
      </c>
      <c r="F3280" s="21" t="str">
        <f t="shared" si="420"/>
        <v>亚</v>
      </c>
      <c r="G3280" s="21" t="str">
        <f>INDEX( {"body","discipline","area","topic","point"},MATCH(E3280,{"知识体","知识域","知识区","知识主题","知识点"},0))</f>
        <v>point</v>
      </c>
      <c r="H3280" s="21" t="str">
        <f>INDEX( {"super","just","sub","infras"},MATCH(F3280,{"超","恰","亚","次"},0))</f>
        <v>sub</v>
      </c>
      <c r="I3280" s="21">
        <f>MATCH(E3280,{"知识体","知识域","知识区","知识主题","知识点"},0)-1</f>
        <v>4</v>
      </c>
      <c r="J3280" s="21">
        <f>MATCH(F3280,{"超","恰","亚","次"},0)-1</f>
        <v>2</v>
      </c>
      <c r="K3280" s="21" t="str">
        <f t="shared" si="421"/>
        <v>物理</v>
      </c>
      <c r="L3280" s="26" t="s">
        <v>1328</v>
      </c>
      <c r="M3280" s="23"/>
      <c r="N3280" s="23"/>
      <c r="O3280" s="24" t="str">
        <f t="shared" si="415"/>
        <v xml:space="preserve">
  - 
    name:  对称法割补法处理非点电荷间静电力问题
    title:  对称法割补法处理非点电荷间静电力问题
    description: 
    koLyro: point
    koLyri:  sub
    son: </v>
      </c>
      <c r="P3280" s="27" t="str">
        <f t="shared" si="422"/>
        <v xml:space="preserve">
            - 
              name:  对称法割补法处理非点电荷间静电力问题
              title:  对称法割补法处理非点电荷间静电力问题
              description: 
              koLyro: point
              koLyri:  sub
              son: </v>
      </c>
    </row>
    <row r="3281" spans="1:16" ht="15" customHeight="1">
      <c r="A3281" s="20">
        <f t="shared" si="416"/>
        <v>5</v>
      </c>
      <c r="B3281" s="21" t="str">
        <f t="shared" si="417"/>
        <v>知识亚点</v>
      </c>
      <c r="C3281" s="21" t="str">
        <f t="shared" si="418"/>
        <v>带电体平衡问题</v>
      </c>
      <c r="D3281" s="21" t="str">
        <f>IFERROR(IF(I3281=1,INDEX( {"chinese","english","math","physics","chemistry","biology","politics","history","geography"},MATCH(C3281,{"语文","英语","数学","物理","化学","生物","政治","历史","地理"},0)),IF(I3281=2,INDEX(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3281,{"单项选择","阅读理解","信息匹配","完形填空","短文填空","单句填空","短文改错","单句改错","句型转换","翻译短语","翻译句子","词汇/短语及固搭","完成句子","听力"},0)),"")), "")</f>
        <v/>
      </c>
      <c r="E3281" s="21" t="str">
        <f t="shared" si="419"/>
        <v>知识点</v>
      </c>
      <c r="F3281" s="21" t="str">
        <f t="shared" si="420"/>
        <v>亚</v>
      </c>
      <c r="G3281" s="21" t="str">
        <f>INDEX( {"body","discipline","area","topic","point"},MATCH(E3281,{"知识体","知识域","知识区","知识主题","知识点"},0))</f>
        <v>point</v>
      </c>
      <c r="H3281" s="21" t="str">
        <f>INDEX( {"super","just","sub","infras"},MATCH(F3281,{"超","恰","亚","次"},0))</f>
        <v>sub</v>
      </c>
      <c r="I3281" s="21">
        <f>MATCH(E3281,{"知识体","知识域","知识区","知识主题","知识点"},0)-1</f>
        <v>4</v>
      </c>
      <c r="J3281" s="21">
        <f>MATCH(F3281,{"超","恰","亚","次"},0)-1</f>
        <v>2</v>
      </c>
      <c r="K3281" s="21" t="str">
        <f t="shared" si="421"/>
        <v>物理</v>
      </c>
      <c r="L3281" s="26" t="s">
        <v>1329</v>
      </c>
      <c r="M3281" s="23"/>
      <c r="N3281" s="23"/>
      <c r="O3281" s="24" t="str">
        <f t="shared" si="415"/>
        <v xml:space="preserve">
  - 
    name:  带电体平衡问题
    title:  带电体平衡问题
    description: 
    koLyro: point
    koLyri:  sub
    son: </v>
      </c>
      <c r="P3281" s="27" t="str">
        <f t="shared" si="422"/>
        <v xml:space="preserve">
            - 
              name:  带电体平衡问题
              title:  带电体平衡问题
              description: 
              koLyro: point
              koLyri:  sub
              son: </v>
      </c>
    </row>
    <row r="3282" spans="1:16" ht="15" customHeight="1">
      <c r="A3282" s="20">
        <f t="shared" si="416"/>
        <v>5</v>
      </c>
      <c r="B3282" s="21" t="str">
        <f t="shared" si="417"/>
        <v>知识亚点</v>
      </c>
      <c r="C3282" s="21" t="str">
        <f t="shared" si="418"/>
        <v>三电荷平衡问题</v>
      </c>
      <c r="D3282" s="21" t="str">
        <f>IFERROR(IF(I3282=1,INDEX( {"chinese","english","math","physics","chemistry","biology","politics","history","geography"},MATCH(C3282,{"语文","英语","数学","物理","化学","生物","政治","历史","地理"},0)),IF(I3282=2,INDEX(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3282,{"单项选择","阅读理解","信息匹配","完形填空","短文填空","单句填空","短文改错","单句改错","句型转换","翻译短语","翻译句子","词汇/短语及固搭","完成句子","听力"},0)),"")), "")</f>
        <v/>
      </c>
      <c r="E3282" s="21" t="str">
        <f t="shared" si="419"/>
        <v>知识点</v>
      </c>
      <c r="F3282" s="21" t="str">
        <f t="shared" si="420"/>
        <v>亚</v>
      </c>
      <c r="G3282" s="21" t="str">
        <f>INDEX( {"body","discipline","area","topic","point"},MATCH(E3282,{"知识体","知识域","知识区","知识主题","知识点"},0))</f>
        <v>point</v>
      </c>
      <c r="H3282" s="21" t="str">
        <f>INDEX( {"super","just","sub","infras"},MATCH(F3282,{"超","恰","亚","次"},0))</f>
        <v>sub</v>
      </c>
      <c r="I3282" s="21">
        <f>MATCH(E3282,{"知识体","知识域","知识区","知识主题","知识点"},0)-1</f>
        <v>4</v>
      </c>
      <c r="J3282" s="21">
        <f>MATCH(F3282,{"超","恰","亚","次"},0)-1</f>
        <v>2</v>
      </c>
      <c r="K3282" s="21" t="str">
        <f t="shared" si="421"/>
        <v>物理</v>
      </c>
      <c r="L3282" s="26" t="s">
        <v>1330</v>
      </c>
      <c r="M3282" s="23"/>
      <c r="N3282" s="23"/>
      <c r="O3282" s="24" t="str">
        <f t="shared" si="415"/>
        <v xml:space="preserve">
  - 
    name:  三电荷平衡问题
    title:  三电荷平衡问题
    description: 
    koLyro: point
    koLyri:  sub
    son: </v>
      </c>
      <c r="P3282" s="27" t="str">
        <f t="shared" si="422"/>
        <v xml:space="preserve">
            - 
              name:  三电荷平衡问题
              title:  三电荷平衡问题
              description: 
              koLyro: point
              koLyri:  sub
              son: </v>
      </c>
    </row>
    <row r="3283" spans="1:16" ht="15" customHeight="1">
      <c r="A3283" s="20">
        <f t="shared" si="416"/>
        <v>3</v>
      </c>
      <c r="B3283" s="21" t="str">
        <f t="shared" si="417"/>
        <v>知识主题</v>
      </c>
      <c r="C3283" s="21" t="str">
        <f t="shared" si="418"/>
        <v>电场力的性质</v>
      </c>
      <c r="D3283" s="21" t="str">
        <f>IFERROR(IF(I3283=1,INDEX( {"chinese","english","math","physics","chemistry","biology","politics","history","geography"},MATCH(C3283,{"语文","英语","数学","物理","化学","生物","政治","历史","地理"},0)),IF(I3283=2,INDEX(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3283,{"单项选择","阅读理解","信息匹配","完形填空","短文填空","单句填空","短文改错","单句改错","句型转换","翻译短语","翻译句子","词汇/短语及固搭","完成句子","听力"},0)),"")), "")</f>
        <v/>
      </c>
      <c r="E3283" s="21" t="str">
        <f t="shared" si="419"/>
        <v>知识主题</v>
      </c>
      <c r="F3283" s="21" t="str">
        <f t="shared" si="420"/>
        <v>恰</v>
      </c>
      <c r="G3283" s="21" t="str">
        <f>INDEX( {"body","discipline","area","topic","point"},MATCH(E3283,{"知识体","知识域","知识区","知识主题","知识点"},0))</f>
        <v>topic</v>
      </c>
      <c r="H3283" s="21" t="str">
        <f>INDEX( {"super","just","sub","infras"},MATCH(F3283,{"超","恰","亚","次"},0))</f>
        <v>just</v>
      </c>
      <c r="I3283" s="21">
        <f>MATCH(E3283,{"知识体","知识域","知识区","知识主题","知识点"},0)-1</f>
        <v>3</v>
      </c>
      <c r="J3283" s="21">
        <f>MATCH(F3283,{"超","恰","亚","次"},0)-1</f>
        <v>1</v>
      </c>
      <c r="K3283" s="21" t="str">
        <f t="shared" si="421"/>
        <v>物理</v>
      </c>
      <c r="L3283" s="26" t="s">
        <v>1196</v>
      </c>
      <c r="M3283" s="23"/>
      <c r="N3283" s="23"/>
      <c r="O3283" s="24" t="str">
        <f t="shared" si="415"/>
        <v xml:space="preserve">
  - 
    name:  电场力的性质
    title:  电场力的性质
    description: 
    koLyro: topic
    koLyri:  just
    son: </v>
      </c>
      <c r="P3283" s="27" t="str">
        <f t="shared" si="422"/>
        <v xml:space="preserve">
        - 
          name:  电场力的性质
          title:  电场力的性质
          description: 
          koLyro: topic
          koLyri:  just
          son: </v>
      </c>
    </row>
    <row r="3284" spans="1:16" ht="15" customHeight="1">
      <c r="A3284" s="20">
        <f t="shared" si="416"/>
        <v>4</v>
      </c>
      <c r="B3284" s="21" t="str">
        <f t="shared" si="417"/>
        <v>知识点</v>
      </c>
      <c r="C3284" s="21" t="str">
        <f t="shared" si="418"/>
        <v>电场</v>
      </c>
      <c r="D3284" s="21" t="str">
        <f>IFERROR(IF(I3284=1,INDEX( {"chinese","english","math","physics","chemistry","biology","politics","history","geography"},MATCH(C3284,{"语文","英语","数学","物理","化学","生物","政治","历史","地理"},0)),IF(I3284=2,INDEX(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3284,{"单项选择","阅读理解","信息匹配","完形填空","短文填空","单句填空","短文改错","单句改错","句型转换","翻译短语","翻译句子","词汇/短语及固搭","完成句子","听力"},0)),"")), "")</f>
        <v/>
      </c>
      <c r="E3284" s="21" t="str">
        <f t="shared" si="419"/>
        <v>知识点</v>
      </c>
      <c r="F3284" s="21" t="str">
        <f t="shared" si="420"/>
        <v>恰</v>
      </c>
      <c r="G3284" s="21" t="str">
        <f>INDEX( {"body","discipline","area","topic","point"},MATCH(E3284,{"知识体","知识域","知识区","知识主题","知识点"},0))</f>
        <v>point</v>
      </c>
      <c r="H3284" s="21" t="str">
        <f>INDEX( {"super","just","sub","infras"},MATCH(F3284,{"超","恰","亚","次"},0))</f>
        <v>just</v>
      </c>
      <c r="I3284" s="21">
        <f>MATCH(E3284,{"知识体","知识域","知识区","知识主题","知识点"},0)-1</f>
        <v>4</v>
      </c>
      <c r="J3284" s="21">
        <f>MATCH(F3284,{"超","恰","亚","次"},0)-1</f>
        <v>1</v>
      </c>
      <c r="K3284" s="21" t="str">
        <f t="shared" si="421"/>
        <v>物理</v>
      </c>
      <c r="L3284" s="26" t="s">
        <v>1197</v>
      </c>
      <c r="M3284" s="23"/>
      <c r="N3284" s="23"/>
      <c r="O3284" s="24" t="str">
        <f t="shared" si="415"/>
        <v xml:space="preserve">
  - 
    name:  电场
    title:  电场
    description: 
    koLyro: point
    koLyri:  just
    son: </v>
      </c>
      <c r="P3284" s="27" t="str">
        <f t="shared" si="422"/>
        <v xml:space="preserve">
          - 
            name:  电场
            title:  电场
            description: 
            koLyro: point
            koLyri:  just
            son: </v>
      </c>
    </row>
    <row r="3285" spans="1:16" ht="15" customHeight="1">
      <c r="A3285" s="20">
        <f t="shared" si="416"/>
        <v>4</v>
      </c>
      <c r="B3285" s="21" t="str">
        <f t="shared" si="417"/>
        <v>知识点</v>
      </c>
      <c r="C3285" s="21" t="str">
        <f t="shared" si="418"/>
        <v>电场力</v>
      </c>
      <c r="D3285" s="21" t="str">
        <f>IFERROR(IF(I3285=1,INDEX( {"chinese","english","math","physics","chemistry","biology","politics","history","geography"},MATCH(C3285,{"语文","英语","数学","物理","化学","生物","政治","历史","地理"},0)),IF(I3285=2,INDEX(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3285,{"单项选择","阅读理解","信息匹配","完形填空","短文填空","单句填空","短文改错","单句改错","句型转换","翻译短语","翻译句子","词汇/短语及固搭","完成句子","听力"},0)),"")), "")</f>
        <v/>
      </c>
      <c r="E3285" s="21" t="str">
        <f t="shared" si="419"/>
        <v>知识点</v>
      </c>
      <c r="F3285" s="21" t="str">
        <f t="shared" si="420"/>
        <v>恰</v>
      </c>
      <c r="G3285" s="21" t="str">
        <f>INDEX( {"body","discipline","area","topic","point"},MATCH(E3285,{"知识体","知识域","知识区","知识主题","知识点"},0))</f>
        <v>point</v>
      </c>
      <c r="H3285" s="21" t="str">
        <f>INDEX( {"super","just","sub","infras"},MATCH(F3285,{"超","恰","亚","次"},0))</f>
        <v>just</v>
      </c>
      <c r="I3285" s="21">
        <f>MATCH(E3285,{"知识体","知识域","知识区","知识主题","知识点"},0)-1</f>
        <v>4</v>
      </c>
      <c r="J3285" s="21">
        <f>MATCH(F3285,{"超","恰","亚","次"},0)-1</f>
        <v>1</v>
      </c>
      <c r="K3285" s="21" t="str">
        <f t="shared" si="421"/>
        <v>物理</v>
      </c>
      <c r="L3285" s="26" t="s">
        <v>1290</v>
      </c>
      <c r="M3285" s="23"/>
      <c r="N3285" s="23"/>
      <c r="O3285" s="24" t="str">
        <f t="shared" si="415"/>
        <v xml:space="preserve">
  - 
    name:  电场力
    title:  电场力
    description: 
    koLyro: point
    koLyri:  just
    son: </v>
      </c>
      <c r="P3285" s="27" t="str">
        <f t="shared" si="422"/>
        <v xml:space="preserve">
          - 
            name:  电场力
            title:  电场力
            description: 
            koLyro: point
            koLyri:  just
            son: </v>
      </c>
    </row>
    <row r="3286" spans="1:16" ht="15" customHeight="1">
      <c r="A3286" s="20">
        <f t="shared" si="416"/>
        <v>4</v>
      </c>
      <c r="B3286" s="21" t="str">
        <f t="shared" si="417"/>
        <v>知识点</v>
      </c>
      <c r="C3286" s="21" t="str">
        <f t="shared" si="418"/>
        <v>电场强度</v>
      </c>
      <c r="D3286" s="21" t="str">
        <f>IFERROR(IF(I3286=1,INDEX( {"chinese","english","math","physics","chemistry","biology","politics","history","geography"},MATCH(C3286,{"语文","英语","数学","物理","化学","生物","政治","历史","地理"},0)),IF(I3286=2,INDEX(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3286,{"单项选择","阅读理解","信息匹配","完形填空","短文填空","单句填空","短文改错","单句改错","句型转换","翻译短语","翻译句子","词汇/短语及固搭","完成句子","听力"},0)),"")), "")</f>
        <v/>
      </c>
      <c r="E3286" s="21" t="str">
        <f t="shared" si="419"/>
        <v>知识点</v>
      </c>
      <c r="F3286" s="21" t="str">
        <f t="shared" si="420"/>
        <v>恰</v>
      </c>
      <c r="G3286" s="21" t="str">
        <f>INDEX( {"body","discipline","area","topic","point"},MATCH(E3286,{"知识体","知识域","知识区","知识主题","知识点"},0))</f>
        <v>point</v>
      </c>
      <c r="H3286" s="21" t="str">
        <f>INDEX( {"super","just","sub","infras"},MATCH(F3286,{"超","恰","亚","次"},0))</f>
        <v>just</v>
      </c>
      <c r="I3286" s="21">
        <f>MATCH(E3286,{"知识体","知识域","知识区","知识主题","知识点"},0)-1</f>
        <v>4</v>
      </c>
      <c r="J3286" s="21">
        <f>MATCH(F3286,{"超","恰","亚","次"},0)-1</f>
        <v>1</v>
      </c>
      <c r="K3286" s="21" t="str">
        <f t="shared" si="421"/>
        <v>物理</v>
      </c>
      <c r="L3286" s="26" t="s">
        <v>1291</v>
      </c>
      <c r="M3286" s="23"/>
      <c r="N3286" s="23"/>
      <c r="O3286" s="24" t="str">
        <f t="shared" si="415"/>
        <v xml:space="preserve">
  - 
    name:  电场强度
    title:  电场强度
    description: 
    koLyro: point
    koLyri:  just
    son: </v>
      </c>
      <c r="P3286" s="27" t="str">
        <f t="shared" si="422"/>
        <v xml:space="preserve">
          - 
            name:  电场强度
            title:  电场强度
            description: 
            koLyro: point
            koLyri:  just
            son: </v>
      </c>
    </row>
    <row r="3287" spans="1:16" ht="15" customHeight="1">
      <c r="A3287" s="20">
        <f t="shared" si="416"/>
        <v>4</v>
      </c>
      <c r="B3287" s="21" t="str">
        <f t="shared" si="417"/>
        <v>知识点</v>
      </c>
      <c r="C3287" s="21" t="str">
        <f t="shared" si="418"/>
        <v>电场的叠加</v>
      </c>
      <c r="D3287" s="21" t="str">
        <f>IFERROR(IF(I3287=1,INDEX( {"chinese","english","math","physics","chemistry","biology","politics","history","geography"},MATCH(C3287,{"语文","英语","数学","物理","化学","生物","政治","历史","地理"},0)),IF(I3287=2,INDEX(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3287,{"单项选择","阅读理解","信息匹配","完形填空","短文填空","单句填空","短文改错","单句改错","句型转换","翻译短语","翻译句子","词汇/短语及固搭","完成句子","听力"},0)),"")), "")</f>
        <v/>
      </c>
      <c r="E3287" s="21" t="str">
        <f t="shared" si="419"/>
        <v>知识点</v>
      </c>
      <c r="F3287" s="21" t="str">
        <f t="shared" si="420"/>
        <v>恰</v>
      </c>
      <c r="G3287" s="21" t="str">
        <f>INDEX( {"body","discipline","area","topic","point"},MATCH(E3287,{"知识体","知识域","知识区","知识主题","知识点"},0))</f>
        <v>point</v>
      </c>
      <c r="H3287" s="21" t="str">
        <f>INDEX( {"super","just","sub","infras"},MATCH(F3287,{"超","恰","亚","次"},0))</f>
        <v>just</v>
      </c>
      <c r="I3287" s="21">
        <f>MATCH(E3287,{"知识体","知识域","知识区","知识主题","知识点"},0)-1</f>
        <v>4</v>
      </c>
      <c r="J3287" s="21">
        <f>MATCH(F3287,{"超","恰","亚","次"},0)-1</f>
        <v>1</v>
      </c>
      <c r="K3287" s="21" t="str">
        <f t="shared" si="421"/>
        <v>物理</v>
      </c>
      <c r="L3287" s="26" t="s">
        <v>1198</v>
      </c>
      <c r="M3287" s="23"/>
      <c r="N3287" s="23"/>
      <c r="O3287" s="24" t="str">
        <f t="shared" si="415"/>
        <v xml:space="preserve">
  - 
    name:  电场的叠加
    title:  电场的叠加
    description: 
    koLyro: point
    koLyri:  just
    son: </v>
      </c>
      <c r="P3287" s="27" t="str">
        <f t="shared" si="422"/>
        <v xml:space="preserve">
          - 
            name:  电场的叠加
            title:  电场的叠加
            description: 
            koLyro: point
            koLyri:  just
            son: </v>
      </c>
    </row>
    <row r="3288" spans="1:16" ht="15" customHeight="1">
      <c r="A3288" s="20">
        <f t="shared" si="416"/>
        <v>4</v>
      </c>
      <c r="B3288" s="21" t="str">
        <f t="shared" si="417"/>
        <v>知识点</v>
      </c>
      <c r="C3288" s="21" t="str">
        <f t="shared" si="418"/>
        <v>电场线</v>
      </c>
      <c r="D3288" s="21" t="str">
        <f>IFERROR(IF(I3288=1,INDEX( {"chinese","english","math","physics","chemistry","biology","politics","history","geography"},MATCH(C3288,{"语文","英语","数学","物理","化学","生物","政治","历史","地理"},0)),IF(I3288=2,INDEX(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3288,{"单项选择","阅读理解","信息匹配","完形填空","短文填空","单句填空","短文改错","单句改错","句型转换","翻译短语","翻译句子","词汇/短语及固搭","完成句子","听力"},0)),"")), "")</f>
        <v/>
      </c>
      <c r="E3288" s="21" t="str">
        <f t="shared" si="419"/>
        <v>知识点</v>
      </c>
      <c r="F3288" s="21" t="str">
        <f t="shared" si="420"/>
        <v>恰</v>
      </c>
      <c r="G3288" s="21" t="str">
        <f>INDEX( {"body","discipline","area","topic","point"},MATCH(E3288,{"知识体","知识域","知识区","知识主题","知识点"},0))</f>
        <v>point</v>
      </c>
      <c r="H3288" s="21" t="str">
        <f>INDEX( {"super","just","sub","infras"},MATCH(F3288,{"超","恰","亚","次"},0))</f>
        <v>just</v>
      </c>
      <c r="I3288" s="21">
        <f>MATCH(E3288,{"知识体","知识域","知识区","知识主题","知识点"},0)-1</f>
        <v>4</v>
      </c>
      <c r="J3288" s="21">
        <f>MATCH(F3288,{"超","恰","亚","次"},0)-1</f>
        <v>1</v>
      </c>
      <c r="K3288" s="21" t="str">
        <f t="shared" si="421"/>
        <v>物理</v>
      </c>
      <c r="L3288" s="26" t="s">
        <v>1292</v>
      </c>
      <c r="M3288" s="23"/>
      <c r="N3288" s="23"/>
      <c r="O3288" s="24" t="str">
        <f t="shared" si="415"/>
        <v xml:space="preserve">
  - 
    name:  电场线
    title:  电场线
    description: 
    koLyro: point
    koLyri:  just
    son: </v>
      </c>
      <c r="P3288" s="27" t="str">
        <f t="shared" si="422"/>
        <v xml:space="preserve">
          - 
            name:  电场线
            title:  电场线
            description: 
            koLyro: point
            koLyri:  just
            son: </v>
      </c>
    </row>
    <row r="3289" spans="1:16" ht="15" customHeight="1">
      <c r="A3289" s="20">
        <f t="shared" si="416"/>
        <v>4</v>
      </c>
      <c r="B3289" s="21" t="str">
        <f t="shared" si="417"/>
        <v>知识点</v>
      </c>
      <c r="C3289" s="21" t="str">
        <f t="shared" si="418"/>
        <v>带电粒子运动轨迹问题</v>
      </c>
      <c r="D3289" s="21" t="str">
        <f>IFERROR(IF(I3289=1,INDEX( {"chinese","english","math","physics","chemistry","biology","politics","history","geography"},MATCH(C3289,{"语文","英语","数学","物理","化学","生物","政治","历史","地理"},0)),IF(I3289=2,INDEX(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3289,{"单项选择","阅读理解","信息匹配","完形填空","短文填空","单句填空","短文改错","单句改错","句型转换","翻译短语","翻译句子","词汇/短语及固搭","完成句子","听力"},0)),"")), "")</f>
        <v/>
      </c>
      <c r="E3289" s="21" t="str">
        <f t="shared" si="419"/>
        <v>知识点</v>
      </c>
      <c r="F3289" s="21" t="str">
        <f t="shared" si="420"/>
        <v>恰</v>
      </c>
      <c r="G3289" s="21" t="str">
        <f>INDEX( {"body","discipline","area","topic","point"},MATCH(E3289,{"知识体","知识域","知识区","知识主题","知识点"},0))</f>
        <v>point</v>
      </c>
      <c r="H3289" s="21" t="str">
        <f>INDEX( {"super","just","sub","infras"},MATCH(F3289,{"超","恰","亚","次"},0))</f>
        <v>just</v>
      </c>
      <c r="I3289" s="21">
        <f>MATCH(E3289,{"知识体","知识域","知识区","知识主题","知识点"},0)-1</f>
        <v>4</v>
      </c>
      <c r="J3289" s="21">
        <f>MATCH(F3289,{"超","恰","亚","次"},0)-1</f>
        <v>1</v>
      </c>
      <c r="K3289" s="21" t="str">
        <f t="shared" si="421"/>
        <v>物理</v>
      </c>
      <c r="L3289" s="26" t="s">
        <v>1293</v>
      </c>
      <c r="M3289" s="23"/>
      <c r="N3289" s="23"/>
      <c r="O3289" s="24" t="str">
        <f t="shared" si="415"/>
        <v xml:space="preserve">
  - 
    name:  带电粒子运动轨迹问题
    title:  带电粒子运动轨迹问题
    description: 
    koLyro: point
    koLyri:  just
    son: </v>
      </c>
      <c r="P3289" s="27" t="str">
        <f t="shared" si="422"/>
        <v xml:space="preserve">
          - 
            name:  带电粒子运动轨迹问题
            title:  带电粒子运动轨迹问题
            description: 
            koLyro: point
            koLyri:  just
            son: </v>
      </c>
    </row>
    <row r="3290" spans="1:16" ht="15" customHeight="1">
      <c r="A3290" s="20">
        <f t="shared" si="416"/>
        <v>4</v>
      </c>
      <c r="B3290" s="21" t="str">
        <f t="shared" si="417"/>
        <v>知识点</v>
      </c>
      <c r="C3290" s="21" t="str">
        <f t="shared" si="418"/>
        <v>静电力做功与电势能</v>
      </c>
      <c r="D3290" s="21" t="str">
        <f>IFERROR(IF(I3290=1,INDEX( {"chinese","english","math","physics","chemistry","biology","politics","history","geography"},MATCH(C3290,{"语文","英语","数学","物理","化学","生物","政治","历史","地理"},0)),IF(I3290=2,INDEX(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3290,{"单项选择","阅读理解","信息匹配","完形填空","短文填空","单句填空","短文改错","单句改错","句型转换","翻译短语","翻译句子","词汇/短语及固搭","完成句子","听力"},0)),"")), "")</f>
        <v/>
      </c>
      <c r="E3290" s="21" t="str">
        <f t="shared" si="419"/>
        <v>知识点</v>
      </c>
      <c r="F3290" s="21" t="str">
        <f t="shared" si="420"/>
        <v>恰</v>
      </c>
      <c r="G3290" s="21" t="str">
        <f>INDEX( {"body","discipline","area","topic","point"},MATCH(E3290,{"知识体","知识域","知识区","知识主题","知识点"},0))</f>
        <v>point</v>
      </c>
      <c r="H3290" s="21" t="str">
        <f>INDEX( {"super","just","sub","infras"},MATCH(F3290,{"超","恰","亚","次"},0))</f>
        <v>just</v>
      </c>
      <c r="I3290" s="21">
        <f>MATCH(E3290,{"知识体","知识域","知识区","知识主题","知识点"},0)-1</f>
        <v>4</v>
      </c>
      <c r="J3290" s="21">
        <f>MATCH(F3290,{"超","恰","亚","次"},0)-1</f>
        <v>1</v>
      </c>
      <c r="K3290" s="21" t="str">
        <f t="shared" si="421"/>
        <v>物理</v>
      </c>
      <c r="L3290" s="26" t="s">
        <v>1199</v>
      </c>
      <c r="M3290" s="23"/>
      <c r="N3290" s="23"/>
      <c r="O3290" s="24" t="str">
        <f t="shared" si="415"/>
        <v xml:space="preserve">
  - 
    name:  静电力做功与电势能
    title:  静电力做功与电势能
    description: 
    koLyro: point
    koLyri:  just
    son: </v>
      </c>
      <c r="P3290" s="27" t="str">
        <f t="shared" si="422"/>
        <v xml:space="preserve">
          - 
            name:  静电力做功与电势能
            title:  静电力做功与电势能
            description: 
            koLyro: point
            koLyri:  just
            son: </v>
      </c>
    </row>
    <row r="3291" spans="1:16" ht="15" customHeight="1">
      <c r="A3291" s="20">
        <f t="shared" si="416"/>
        <v>4</v>
      </c>
      <c r="B3291" s="21" t="str">
        <f t="shared" si="417"/>
        <v>知识点</v>
      </c>
      <c r="C3291" s="21" t="str">
        <f t="shared" si="418"/>
        <v>电势与电势差</v>
      </c>
      <c r="D3291" s="21" t="str">
        <f>IFERROR(IF(I3291=1,INDEX( {"chinese","english","math","physics","chemistry","biology","politics","history","geography"},MATCH(C3291,{"语文","英语","数学","物理","化学","生物","政治","历史","地理"},0)),IF(I3291=2,INDEX(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3291,{"单项选择","阅读理解","信息匹配","完形填空","短文填空","单句填空","短文改错","单句改错","句型转换","翻译短语","翻译句子","词汇/短语及固搭","完成句子","听力"},0)),"")), "")</f>
        <v/>
      </c>
      <c r="E3291" s="21" t="str">
        <f t="shared" si="419"/>
        <v>知识点</v>
      </c>
      <c r="F3291" s="21" t="str">
        <f t="shared" si="420"/>
        <v>恰</v>
      </c>
      <c r="G3291" s="21" t="str">
        <f>INDEX( {"body","discipline","area","topic","point"},MATCH(E3291,{"知识体","知识域","知识区","知识主题","知识点"},0))</f>
        <v>point</v>
      </c>
      <c r="H3291" s="21" t="str">
        <f>INDEX( {"super","just","sub","infras"},MATCH(F3291,{"超","恰","亚","次"},0))</f>
        <v>just</v>
      </c>
      <c r="I3291" s="21">
        <f>MATCH(E3291,{"知识体","知识域","知识区","知识主题","知识点"},0)-1</f>
        <v>4</v>
      </c>
      <c r="J3291" s="21">
        <f>MATCH(F3291,{"超","恰","亚","次"},0)-1</f>
        <v>1</v>
      </c>
      <c r="K3291" s="21" t="str">
        <f t="shared" si="421"/>
        <v>物理</v>
      </c>
      <c r="L3291" s="26" t="s">
        <v>1294</v>
      </c>
      <c r="M3291" s="23"/>
      <c r="N3291" s="23"/>
      <c r="O3291" s="24" t="str">
        <f t="shared" si="415"/>
        <v xml:space="preserve">
  - 
    name:  电势与电势差
    title:  电势与电势差
    description: 
    koLyro: point
    koLyri:  just
    son: </v>
      </c>
      <c r="P3291" s="27" t="str">
        <f t="shared" si="422"/>
        <v xml:space="preserve">
          - 
            name:  电势与电势差
            title:  电势与电势差
            description: 
            koLyro: point
            koLyri:  just
            son: </v>
      </c>
    </row>
    <row r="3292" spans="1:16" ht="15" customHeight="1">
      <c r="A3292" s="20">
        <f t="shared" si="416"/>
        <v>4</v>
      </c>
      <c r="B3292" s="21" t="str">
        <f t="shared" si="417"/>
        <v>知识点</v>
      </c>
      <c r="C3292" s="21" t="str">
        <f t="shared" si="418"/>
        <v>等势面与等势体</v>
      </c>
      <c r="D3292" s="21" t="str">
        <f>IFERROR(IF(I3292=1,INDEX( {"chinese","english","math","physics","chemistry","biology","politics","history","geography"},MATCH(C3292,{"语文","英语","数学","物理","化学","生物","政治","历史","地理"},0)),IF(I3292=2,INDEX(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3292,{"单项选择","阅读理解","信息匹配","完形填空","短文填空","单句填空","短文改错","单句改错","句型转换","翻译短语","翻译句子","词汇/短语及固搭","完成句子","听力"},0)),"")), "")</f>
        <v/>
      </c>
      <c r="E3292" s="21" t="str">
        <f t="shared" si="419"/>
        <v>知识点</v>
      </c>
      <c r="F3292" s="21" t="str">
        <f t="shared" si="420"/>
        <v>恰</v>
      </c>
      <c r="G3292" s="21" t="str">
        <f>INDEX( {"body","discipline","area","topic","point"},MATCH(E3292,{"知识体","知识域","知识区","知识主题","知识点"},0))</f>
        <v>point</v>
      </c>
      <c r="H3292" s="21" t="str">
        <f>INDEX( {"super","just","sub","infras"},MATCH(F3292,{"超","恰","亚","次"},0))</f>
        <v>just</v>
      </c>
      <c r="I3292" s="21">
        <f>MATCH(E3292,{"知识体","知识域","知识区","知识主题","知识点"},0)-1</f>
        <v>4</v>
      </c>
      <c r="J3292" s="21">
        <f>MATCH(F3292,{"超","恰","亚","次"},0)-1</f>
        <v>1</v>
      </c>
      <c r="K3292" s="21" t="str">
        <f t="shared" si="421"/>
        <v>物理</v>
      </c>
      <c r="L3292" s="26" t="s">
        <v>1295</v>
      </c>
      <c r="M3292" s="23"/>
      <c r="N3292" s="23"/>
      <c r="O3292" s="24" t="str">
        <f t="shared" si="415"/>
        <v xml:space="preserve">
  - 
    name:  等势面与等势体
    title:  等势面与等势体
    description: 
    koLyro: point
    koLyri:  just
    son: </v>
      </c>
      <c r="P3292" s="27" t="str">
        <f t="shared" si="422"/>
        <v xml:space="preserve">
          - 
            name:  等势面与等势体
            title:  等势面与等势体
            description: 
            koLyro: point
            koLyri:  just
            son: </v>
      </c>
    </row>
    <row r="3293" spans="1:16" ht="15" customHeight="1">
      <c r="A3293" s="20">
        <f t="shared" si="416"/>
        <v>4</v>
      </c>
      <c r="B3293" s="21" t="str">
        <f t="shared" si="417"/>
        <v>知识点</v>
      </c>
      <c r="C3293" s="21" t="str">
        <f t="shared" si="418"/>
        <v>场强与电势差的关系</v>
      </c>
      <c r="D3293" s="21" t="str">
        <f>IFERROR(IF(I3293=1,INDEX( {"chinese","english","math","physics","chemistry","biology","politics","history","geography"},MATCH(C3293,{"语文","英语","数学","物理","化学","生物","政治","历史","地理"},0)),IF(I3293=2,INDEX(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3293,{"单项选择","阅读理解","信息匹配","完形填空","短文填空","单句填空","短文改错","单句改错","句型转换","翻译短语","翻译句子","词汇/短语及固搭","完成句子","听力"},0)),"")), "")</f>
        <v/>
      </c>
      <c r="E3293" s="21" t="str">
        <f t="shared" si="419"/>
        <v>知识点</v>
      </c>
      <c r="F3293" s="21" t="str">
        <f t="shared" si="420"/>
        <v>恰</v>
      </c>
      <c r="G3293" s="21" t="str">
        <f>INDEX( {"body","discipline","area","topic","point"},MATCH(E3293,{"知识体","知识域","知识区","知识主题","知识点"},0))</f>
        <v>point</v>
      </c>
      <c r="H3293" s="21" t="str">
        <f>INDEX( {"super","just","sub","infras"},MATCH(F3293,{"超","恰","亚","次"},0))</f>
        <v>just</v>
      </c>
      <c r="I3293" s="21">
        <f>MATCH(E3293,{"知识体","知识域","知识区","知识主题","知识点"},0)-1</f>
        <v>4</v>
      </c>
      <c r="J3293" s="21">
        <f>MATCH(F3293,{"超","恰","亚","次"},0)-1</f>
        <v>1</v>
      </c>
      <c r="K3293" s="21" t="str">
        <f t="shared" si="421"/>
        <v>物理</v>
      </c>
      <c r="L3293" s="26" t="s">
        <v>1296</v>
      </c>
      <c r="M3293" s="23"/>
      <c r="N3293" s="23"/>
      <c r="O3293" s="24" t="str">
        <f t="shared" si="415"/>
        <v xml:space="preserve">
  - 
    name:  场强与电势差的关系
    title:  场强与电势差的关系
    description: 
    koLyro: point
    koLyri:  just
    son: </v>
      </c>
      <c r="P3293" s="27" t="str">
        <f t="shared" si="422"/>
        <v xml:space="preserve">
          - 
            name:  场强与电势差的关系
            title:  场强与电势差的关系
            description: 
            koLyro: point
            koLyri:  just
            son: </v>
      </c>
    </row>
    <row r="3294" spans="1:16" ht="15" customHeight="1">
      <c r="A3294" s="20">
        <f t="shared" si="416"/>
        <v>4</v>
      </c>
      <c r="B3294" s="21" t="str">
        <f t="shared" si="417"/>
        <v>知识点</v>
      </c>
      <c r="C3294" s="21" t="str">
        <f t="shared" si="418"/>
        <v>接地原理</v>
      </c>
      <c r="D3294" s="21" t="str">
        <f>IFERROR(IF(I3294=1,INDEX( {"chinese","english","math","physics","chemistry","biology","politics","history","geography"},MATCH(C3294,{"语文","英语","数学","物理","化学","生物","政治","历史","地理"},0)),IF(I3294=2,INDEX(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3294,{"单项选择","阅读理解","信息匹配","完形填空","短文填空","单句填空","短文改错","单句改错","句型转换","翻译短语","翻译句子","词汇/短语及固搭","完成句子","听力"},0)),"")), "")</f>
        <v/>
      </c>
      <c r="E3294" s="21" t="str">
        <f t="shared" si="419"/>
        <v>知识点</v>
      </c>
      <c r="F3294" s="21" t="str">
        <f t="shared" si="420"/>
        <v>恰</v>
      </c>
      <c r="G3294" s="21" t="str">
        <f>INDEX( {"body","discipline","area","topic","point"},MATCH(E3294,{"知识体","知识域","知识区","知识主题","知识点"},0))</f>
        <v>point</v>
      </c>
      <c r="H3294" s="21" t="str">
        <f>INDEX( {"super","just","sub","infras"},MATCH(F3294,{"超","恰","亚","次"},0))</f>
        <v>just</v>
      </c>
      <c r="I3294" s="21">
        <f>MATCH(E3294,{"知识体","知识域","知识区","知识主题","知识点"},0)-1</f>
        <v>4</v>
      </c>
      <c r="J3294" s="21">
        <f>MATCH(F3294,{"超","恰","亚","次"},0)-1</f>
        <v>1</v>
      </c>
      <c r="K3294" s="21" t="str">
        <f t="shared" si="421"/>
        <v>物理</v>
      </c>
      <c r="L3294" s="26" t="s">
        <v>1297</v>
      </c>
      <c r="M3294" s="23"/>
      <c r="N3294" s="23"/>
      <c r="O3294" s="24" t="str">
        <f t="shared" si="415"/>
        <v xml:space="preserve">
  - 
    name:  接地原理
    title:  接地原理
    description: 
    koLyro: point
    koLyri:  just
    son: </v>
      </c>
      <c r="P3294" s="27" t="str">
        <f t="shared" si="422"/>
        <v xml:space="preserve">
          - 
            name:  接地原理
            title:  接地原理
            description: 
            koLyro: point
            koLyri:  just
            son: </v>
      </c>
    </row>
    <row r="3295" spans="1:16" ht="15" customHeight="1">
      <c r="A3295" s="20">
        <f t="shared" si="416"/>
        <v>3</v>
      </c>
      <c r="B3295" s="21" t="str">
        <f t="shared" si="417"/>
        <v>知识主题</v>
      </c>
      <c r="C3295" s="21" t="str">
        <f t="shared" si="418"/>
        <v>静电现象</v>
      </c>
      <c r="D3295" s="21" t="str">
        <f>IFERROR(IF(I3295=1,INDEX( {"chinese","english","math","physics","chemistry","biology","politics","history","geography"},MATCH(C3295,{"语文","英语","数学","物理","化学","生物","政治","历史","地理"},0)),IF(I3295=2,INDEX(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3295,{"单项选择","阅读理解","信息匹配","完形填空","短文填空","单句填空","短文改错","单句改错","句型转换","翻译短语","翻译句子","词汇/短语及固搭","完成句子","听力"},0)),"")), "")</f>
        <v/>
      </c>
      <c r="E3295" s="21" t="str">
        <f t="shared" si="419"/>
        <v>知识主题</v>
      </c>
      <c r="F3295" s="21" t="str">
        <f t="shared" si="420"/>
        <v>恰</v>
      </c>
      <c r="G3295" s="21" t="str">
        <f>INDEX( {"body","discipline","area","topic","point"},MATCH(E3295,{"知识体","知识域","知识区","知识主题","知识点"},0))</f>
        <v>topic</v>
      </c>
      <c r="H3295" s="21" t="str">
        <f>INDEX( {"super","just","sub","infras"},MATCH(F3295,{"超","恰","亚","次"},0))</f>
        <v>just</v>
      </c>
      <c r="I3295" s="21">
        <f>MATCH(E3295,{"知识体","知识域","知识区","知识主题","知识点"},0)-1</f>
        <v>3</v>
      </c>
      <c r="J3295" s="21">
        <f>MATCH(F3295,{"超","恰","亚","次"},0)-1</f>
        <v>1</v>
      </c>
      <c r="K3295" s="21" t="str">
        <f t="shared" si="421"/>
        <v>物理</v>
      </c>
      <c r="L3295" s="26" t="s">
        <v>1331</v>
      </c>
      <c r="M3295" s="23"/>
      <c r="N3295" s="23"/>
      <c r="O3295" s="24" t="str">
        <f t="shared" si="415"/>
        <v xml:space="preserve">
  - 
    name:  静电现象
    title:  静电现象
    description: 
    koLyro: topic
    koLyri:  just
    son: </v>
      </c>
      <c r="P3295" s="27" t="str">
        <f t="shared" si="422"/>
        <v xml:space="preserve">
        - 
          name:  静电现象
          title:  静电现象
          description: 
          koLyro: topic
          koLyri:  just
          son: </v>
      </c>
    </row>
    <row r="3296" spans="1:16" ht="15" customHeight="1">
      <c r="A3296" s="20">
        <f t="shared" si="416"/>
        <v>4</v>
      </c>
      <c r="B3296" s="21" t="str">
        <f t="shared" si="417"/>
        <v>知识点</v>
      </c>
      <c r="C3296" s="21" t="str">
        <f t="shared" si="418"/>
        <v>静电现象</v>
      </c>
      <c r="D3296" s="21" t="str">
        <f>IFERROR(IF(I3296=1,INDEX( {"chinese","english","math","physics","chemistry","biology","politics","history","geography"},MATCH(C3296,{"语文","英语","数学","物理","化学","生物","政治","历史","地理"},0)),IF(I3296=2,INDEX(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3296,{"单项选择","阅读理解","信息匹配","完形填空","短文填空","单句填空","短文改错","单句改错","句型转换","翻译短语","翻译句子","词汇/短语及固搭","完成句子","听力"},0)),"")), "")</f>
        <v/>
      </c>
      <c r="E3296" s="21" t="str">
        <f t="shared" si="419"/>
        <v>知识点</v>
      </c>
      <c r="F3296" s="21" t="str">
        <f t="shared" si="420"/>
        <v>恰</v>
      </c>
      <c r="G3296" s="21" t="str">
        <f>INDEX( {"body","discipline","area","topic","point"},MATCH(E3296,{"知识体","知识域","知识区","知识主题","知识点"},0))</f>
        <v>point</v>
      </c>
      <c r="H3296" s="21" t="str">
        <f>INDEX( {"super","just","sub","infras"},MATCH(F3296,{"超","恰","亚","次"},0))</f>
        <v>just</v>
      </c>
      <c r="I3296" s="21">
        <f>MATCH(E3296,{"知识体","知识域","知识区","知识主题","知识点"},0)-1</f>
        <v>4</v>
      </c>
      <c r="J3296" s="21">
        <f>MATCH(F3296,{"超","恰","亚","次"},0)-1</f>
        <v>1</v>
      </c>
      <c r="K3296" s="21" t="str">
        <f t="shared" si="421"/>
        <v>物理</v>
      </c>
      <c r="L3296" s="26" t="s">
        <v>1332</v>
      </c>
      <c r="M3296" s="23"/>
      <c r="N3296" s="23"/>
      <c r="O3296" s="24" t="str">
        <f t="shared" ref="O3296:O3359" si="423">SUBSTITUTE(SUBSTITUTE(SUBSTITUTE(SUBSTITUTE($O$1,"NAME",IF(D3296="",C3296,D3296)),"TITLE",C3296),"KO_LYRO",G3296),"KO_LYRI",H3296)</f>
        <v xml:space="preserve">
  - 
    name:  静电现象
    title:  静电现象
    description: 
    koLyro: point
    koLyri:  just
    son: </v>
      </c>
      <c r="P3296" s="27" t="str">
        <f t="shared" si="422"/>
        <v xml:space="preserve">
          - 
            name:  静电现象
            title:  静电现象
            description: 
            koLyro: point
            koLyri:  just
            son: </v>
      </c>
    </row>
    <row r="3297" spans="1:16" ht="15" customHeight="1">
      <c r="A3297" s="20">
        <f t="shared" si="416"/>
        <v>5</v>
      </c>
      <c r="B3297" s="21" t="str">
        <f t="shared" si="417"/>
        <v>知识亚点</v>
      </c>
      <c r="C3297" s="21" t="str">
        <f t="shared" si="418"/>
        <v>静电感应现象</v>
      </c>
      <c r="D3297" s="21" t="str">
        <f>IFERROR(IF(I3297=1,INDEX( {"chinese","english","math","physics","chemistry","biology","politics","history","geography"},MATCH(C3297,{"语文","英语","数学","物理","化学","生物","政治","历史","地理"},0)),IF(I3297=2,INDEX(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3297,{"单项选择","阅读理解","信息匹配","完形填空","短文填空","单句填空","短文改错","单句改错","句型转换","翻译短语","翻译句子","词汇/短语及固搭","完成句子","听力"},0)),"")), "")</f>
        <v/>
      </c>
      <c r="E3297" s="21" t="str">
        <f t="shared" si="419"/>
        <v>知识点</v>
      </c>
      <c r="F3297" s="21" t="str">
        <f t="shared" si="420"/>
        <v>亚</v>
      </c>
      <c r="G3297" s="21" t="str">
        <f>INDEX( {"body","discipline","area","topic","point"},MATCH(E3297,{"知识体","知识域","知识区","知识主题","知识点"},0))</f>
        <v>point</v>
      </c>
      <c r="H3297" s="21" t="str">
        <f>INDEX( {"super","just","sub","infras"},MATCH(F3297,{"超","恰","亚","次"},0))</f>
        <v>sub</v>
      </c>
      <c r="I3297" s="21">
        <f>MATCH(E3297,{"知识体","知识域","知识区","知识主题","知识点"},0)-1</f>
        <v>4</v>
      </c>
      <c r="J3297" s="21">
        <f>MATCH(F3297,{"超","恰","亚","次"},0)-1</f>
        <v>2</v>
      </c>
      <c r="K3297" s="21" t="str">
        <f t="shared" si="421"/>
        <v>物理</v>
      </c>
      <c r="L3297" s="26" t="s">
        <v>1333</v>
      </c>
      <c r="M3297" s="23"/>
      <c r="N3297" s="23"/>
      <c r="O3297" s="24" t="str">
        <f t="shared" si="423"/>
        <v xml:space="preserve">
  - 
    name:  静电感应现象
    title:  静电感应现象
    description: 
    koLyro: point
    koLyri:  sub
    son: </v>
      </c>
      <c r="P3297" s="27" t="str">
        <f t="shared" si="422"/>
        <v xml:space="preserve">
            - 
              name:  静电感应现象
              title:  静电感应现象
              description: 
              koLyro: point
              koLyri:  sub
              son: </v>
      </c>
    </row>
    <row r="3298" spans="1:16" ht="15" customHeight="1">
      <c r="A3298" s="20">
        <f t="shared" si="416"/>
        <v>5</v>
      </c>
      <c r="B3298" s="21" t="str">
        <f t="shared" si="417"/>
        <v>知识亚点</v>
      </c>
      <c r="C3298" s="21" t="str">
        <f t="shared" si="418"/>
        <v>静电平衡</v>
      </c>
      <c r="D3298" s="21" t="str">
        <f>IFERROR(IF(I3298=1,INDEX( {"chinese","english","math","physics","chemistry","biology","politics","history","geography"},MATCH(C3298,{"语文","英语","数学","物理","化学","生物","政治","历史","地理"},0)),IF(I3298=2,INDEX(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3298,{"单项选择","阅读理解","信息匹配","完形填空","短文填空","单句填空","短文改错","单句改错","句型转换","翻译短语","翻译句子","词汇/短语及固搭","完成句子","听力"},0)),"")), "")</f>
        <v/>
      </c>
      <c r="E3298" s="21" t="str">
        <f t="shared" si="419"/>
        <v>知识点</v>
      </c>
      <c r="F3298" s="21" t="str">
        <f t="shared" si="420"/>
        <v>亚</v>
      </c>
      <c r="G3298" s="21" t="str">
        <f>INDEX( {"body","discipline","area","topic","point"},MATCH(E3298,{"知识体","知识域","知识区","知识主题","知识点"},0))</f>
        <v>point</v>
      </c>
      <c r="H3298" s="21" t="str">
        <f>INDEX( {"super","just","sub","infras"},MATCH(F3298,{"超","恰","亚","次"},0))</f>
        <v>sub</v>
      </c>
      <c r="I3298" s="21">
        <f>MATCH(E3298,{"知识体","知识域","知识区","知识主题","知识点"},0)-1</f>
        <v>4</v>
      </c>
      <c r="J3298" s="21">
        <f>MATCH(F3298,{"超","恰","亚","次"},0)-1</f>
        <v>2</v>
      </c>
      <c r="K3298" s="21" t="str">
        <f t="shared" si="421"/>
        <v>物理</v>
      </c>
      <c r="L3298" s="26" t="s">
        <v>1200</v>
      </c>
      <c r="M3298" s="23"/>
      <c r="N3298" s="23"/>
      <c r="O3298" s="24" t="str">
        <f t="shared" si="423"/>
        <v xml:space="preserve">
  - 
    name:  静电平衡
    title:  静电平衡
    description: 
    koLyro: point
    koLyri:  sub
    son: </v>
      </c>
      <c r="P3298" s="27" t="str">
        <f t="shared" si="422"/>
        <v xml:space="preserve">
            - 
              name:  静电平衡
              title:  静电平衡
              description: 
              koLyro: point
              koLyri:  sub
              son: </v>
      </c>
    </row>
    <row r="3299" spans="1:16" ht="15" customHeight="1">
      <c r="A3299" s="20">
        <f t="shared" si="416"/>
        <v>5</v>
      </c>
      <c r="B3299" s="21" t="str">
        <f t="shared" si="417"/>
        <v>知识亚点</v>
      </c>
      <c r="C3299" s="21" t="str">
        <f t="shared" si="418"/>
        <v>静电屏蔽</v>
      </c>
      <c r="D3299" s="21" t="str">
        <f>IFERROR(IF(I3299=1,INDEX( {"chinese","english","math","physics","chemistry","biology","politics","history","geography"},MATCH(C3299,{"语文","英语","数学","物理","化学","生物","政治","历史","地理"},0)),IF(I3299=2,INDEX(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3299,{"单项选择","阅读理解","信息匹配","完形填空","短文填空","单句填空","短文改错","单句改错","句型转换","翻译短语","翻译句子","词汇/短语及固搭","完成句子","听力"},0)),"")), "")</f>
        <v/>
      </c>
      <c r="E3299" s="21" t="str">
        <f t="shared" si="419"/>
        <v>知识点</v>
      </c>
      <c r="F3299" s="21" t="str">
        <f t="shared" si="420"/>
        <v>亚</v>
      </c>
      <c r="G3299" s="21" t="str">
        <f>INDEX( {"body","discipline","area","topic","point"},MATCH(E3299,{"知识体","知识域","知识区","知识主题","知识点"},0))</f>
        <v>point</v>
      </c>
      <c r="H3299" s="21" t="str">
        <f>INDEX( {"super","just","sub","infras"},MATCH(F3299,{"超","恰","亚","次"},0))</f>
        <v>sub</v>
      </c>
      <c r="I3299" s="21">
        <f>MATCH(E3299,{"知识体","知识域","知识区","知识主题","知识点"},0)-1</f>
        <v>4</v>
      </c>
      <c r="J3299" s="21">
        <f>MATCH(F3299,{"超","恰","亚","次"},0)-1</f>
        <v>2</v>
      </c>
      <c r="K3299" s="21" t="str">
        <f t="shared" si="421"/>
        <v>物理</v>
      </c>
      <c r="L3299" s="26" t="s">
        <v>1298</v>
      </c>
      <c r="M3299" s="23"/>
      <c r="N3299" s="23"/>
      <c r="O3299" s="24" t="str">
        <f t="shared" si="423"/>
        <v xml:space="preserve">
  - 
    name:  静电屏蔽
    title:  静电屏蔽
    description: 
    koLyro: point
    koLyri:  sub
    son: </v>
      </c>
      <c r="P3299" s="27" t="str">
        <f t="shared" si="422"/>
        <v xml:space="preserve">
            - 
              name:  静电屏蔽
              title:  静电屏蔽
              description: 
              koLyro: point
              koLyri:  sub
              son: </v>
      </c>
    </row>
    <row r="3300" spans="1:16" ht="15" customHeight="1">
      <c r="A3300" s="20">
        <f t="shared" si="416"/>
        <v>5</v>
      </c>
      <c r="B3300" s="21" t="str">
        <f t="shared" si="417"/>
        <v>知识亚点</v>
      </c>
      <c r="C3300" s="21" t="str">
        <f t="shared" si="418"/>
        <v>尖端放电</v>
      </c>
      <c r="D3300" s="21" t="str">
        <f>IFERROR(IF(I3300=1,INDEX( {"chinese","english","math","physics","chemistry","biology","politics","history","geography"},MATCH(C3300,{"语文","英语","数学","物理","化学","生物","政治","历史","地理"},0)),IF(I3300=2,INDEX(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3300,{"单项选择","阅读理解","信息匹配","完形填空","短文填空","单句填空","短文改错","单句改错","句型转换","翻译短语","翻译句子","词汇/短语及固搭","完成句子","听力"},0)),"")), "")</f>
        <v/>
      </c>
      <c r="E3300" s="21" t="str">
        <f t="shared" si="419"/>
        <v>知识点</v>
      </c>
      <c r="F3300" s="21" t="str">
        <f t="shared" si="420"/>
        <v>亚</v>
      </c>
      <c r="G3300" s="21" t="str">
        <f>INDEX( {"body","discipline","area","topic","point"},MATCH(E3300,{"知识体","知识域","知识区","知识主题","知识点"},0))</f>
        <v>point</v>
      </c>
      <c r="H3300" s="21" t="str">
        <f>INDEX( {"super","just","sub","infras"},MATCH(F3300,{"超","恰","亚","次"},0))</f>
        <v>sub</v>
      </c>
      <c r="I3300" s="21">
        <f>MATCH(E3300,{"知识体","知识域","知识区","知识主题","知识点"},0)-1</f>
        <v>4</v>
      </c>
      <c r="J3300" s="21">
        <f>MATCH(F3300,{"超","恰","亚","次"},0)-1</f>
        <v>2</v>
      </c>
      <c r="K3300" s="21" t="str">
        <f t="shared" si="421"/>
        <v>物理</v>
      </c>
      <c r="L3300" s="26" t="s">
        <v>1299</v>
      </c>
      <c r="M3300" s="23"/>
      <c r="N3300" s="23"/>
      <c r="O3300" s="24" t="str">
        <f t="shared" si="423"/>
        <v xml:space="preserve">
  - 
    name:  尖端放电
    title:  尖端放电
    description: 
    koLyro: point
    koLyri:  sub
    son: </v>
      </c>
      <c r="P3300" s="27" t="str">
        <f t="shared" si="422"/>
        <v xml:space="preserve">
            - 
              name:  尖端放电
              title:  尖端放电
              description: 
              koLyro: point
              koLyri:  sub
              son: </v>
      </c>
    </row>
    <row r="3301" spans="1:16" ht="15" customHeight="1">
      <c r="A3301" s="20">
        <f t="shared" si="416"/>
        <v>3</v>
      </c>
      <c r="B3301" s="21" t="str">
        <f t="shared" si="417"/>
        <v>知识主题</v>
      </c>
      <c r="C3301" s="21" t="str">
        <f t="shared" si="418"/>
        <v>电容器、示波器</v>
      </c>
      <c r="D3301" s="21" t="str">
        <f>IFERROR(IF(I3301=1,INDEX( {"chinese","english","math","physics","chemistry","biology","politics","history","geography"},MATCH(C3301,{"语文","英语","数学","物理","化学","生物","政治","历史","地理"},0)),IF(I3301=2,INDEX(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3301,{"单项选择","阅读理解","信息匹配","完形填空","短文填空","单句填空","短文改错","单句改错","句型转换","翻译短语","翻译句子","词汇/短语及固搭","完成句子","听力"},0)),"")), "")</f>
        <v/>
      </c>
      <c r="E3301" s="21" t="str">
        <f t="shared" si="419"/>
        <v>知识主题</v>
      </c>
      <c r="F3301" s="21" t="str">
        <f t="shared" si="420"/>
        <v>恰</v>
      </c>
      <c r="G3301" s="21" t="str">
        <f>INDEX( {"body","discipline","area","topic","point"},MATCH(E3301,{"知识体","知识域","知识区","知识主题","知识点"},0))</f>
        <v>topic</v>
      </c>
      <c r="H3301" s="21" t="str">
        <f>INDEX( {"super","just","sub","infras"},MATCH(F3301,{"超","恰","亚","次"},0))</f>
        <v>just</v>
      </c>
      <c r="I3301" s="21">
        <f>MATCH(E3301,{"知识体","知识域","知识区","知识主题","知识点"},0)-1</f>
        <v>3</v>
      </c>
      <c r="J3301" s="21">
        <f>MATCH(F3301,{"超","恰","亚","次"},0)-1</f>
        <v>1</v>
      </c>
      <c r="K3301" s="21" t="str">
        <f t="shared" si="421"/>
        <v>物理</v>
      </c>
      <c r="L3301" s="26" t="s">
        <v>1300</v>
      </c>
      <c r="M3301" s="23"/>
      <c r="N3301" s="23"/>
      <c r="O3301" s="24" t="str">
        <f t="shared" si="423"/>
        <v xml:space="preserve">
  - 
    name:  电容器、示波器
    title:  电容器、示波器
    description: 
    koLyro: topic
    koLyri:  just
    son: </v>
      </c>
      <c r="P3301" s="27" t="str">
        <f t="shared" si="422"/>
        <v xml:space="preserve">
        - 
          name:  电容器、示波器
          title:  电容器、示波器
          description: 
          koLyro: topic
          koLyri:  just
          son: </v>
      </c>
    </row>
    <row r="3302" spans="1:16" ht="15" customHeight="1">
      <c r="A3302" s="20">
        <f t="shared" si="416"/>
        <v>4</v>
      </c>
      <c r="B3302" s="21" t="str">
        <f t="shared" si="417"/>
        <v>知识点</v>
      </c>
      <c r="C3302" s="21" t="str">
        <f t="shared" si="418"/>
        <v>电容器</v>
      </c>
      <c r="D3302" s="21" t="str">
        <f>IFERROR(IF(I3302=1,INDEX( {"chinese","english","math","physics","chemistry","biology","politics","history","geography"},MATCH(C3302,{"语文","英语","数学","物理","化学","生物","政治","历史","地理"},0)),IF(I3302=2,INDEX(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3302,{"单项选择","阅读理解","信息匹配","完形填空","短文填空","单句填空","短文改错","单句改错","句型转换","翻译短语","翻译句子","词汇/短语及固搭","完成句子","听力"},0)),"")), "")</f>
        <v/>
      </c>
      <c r="E3302" s="21" t="str">
        <f t="shared" si="419"/>
        <v>知识点</v>
      </c>
      <c r="F3302" s="21" t="str">
        <f t="shared" si="420"/>
        <v>恰</v>
      </c>
      <c r="G3302" s="21" t="str">
        <f>INDEX( {"body","discipline","area","topic","point"},MATCH(E3302,{"知识体","知识域","知识区","知识主题","知识点"},0))</f>
        <v>point</v>
      </c>
      <c r="H3302" s="21" t="str">
        <f>INDEX( {"super","just","sub","infras"},MATCH(F3302,{"超","恰","亚","次"},0))</f>
        <v>just</v>
      </c>
      <c r="I3302" s="21">
        <f>MATCH(E3302,{"知识体","知识域","知识区","知识主题","知识点"},0)-1</f>
        <v>4</v>
      </c>
      <c r="J3302" s="21">
        <f>MATCH(F3302,{"超","恰","亚","次"},0)-1</f>
        <v>1</v>
      </c>
      <c r="K3302" s="21" t="str">
        <f t="shared" si="421"/>
        <v>物理</v>
      </c>
      <c r="L3302" s="26" t="s">
        <v>1301</v>
      </c>
      <c r="M3302" s="23"/>
      <c r="N3302" s="23"/>
      <c r="O3302" s="24" t="str">
        <f t="shared" si="423"/>
        <v xml:space="preserve">
  - 
    name:  电容器
    title:  电容器
    description: 
    koLyro: point
    koLyri:  just
    son: </v>
      </c>
      <c r="P3302" s="27" t="str">
        <f t="shared" si="422"/>
        <v xml:space="preserve">
          - 
            name:  电容器
            title:  电容器
            description: 
            koLyro: point
            koLyri:  just
            son: </v>
      </c>
    </row>
    <row r="3303" spans="1:16" ht="15" customHeight="1">
      <c r="A3303" s="20">
        <f t="shared" si="416"/>
        <v>5</v>
      </c>
      <c r="B3303" s="21" t="str">
        <f t="shared" si="417"/>
        <v>知识亚点</v>
      </c>
      <c r="C3303" s="21" t="str">
        <f t="shared" si="418"/>
        <v>电容器与电容</v>
      </c>
      <c r="D3303" s="21" t="str">
        <f>IFERROR(IF(I3303=1,INDEX( {"chinese","english","math","physics","chemistry","biology","politics","history","geography"},MATCH(C3303,{"语文","英语","数学","物理","化学","生物","政治","历史","地理"},0)),IF(I3303=2,INDEX(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3303,{"单项选择","阅读理解","信息匹配","完形填空","短文填空","单句填空","短文改错","单句改错","句型转换","翻译短语","翻译句子","词汇/短语及固搭","完成句子","听力"},0)),"")), "")</f>
        <v/>
      </c>
      <c r="E3303" s="21" t="str">
        <f t="shared" si="419"/>
        <v>知识点</v>
      </c>
      <c r="F3303" s="21" t="str">
        <f t="shared" si="420"/>
        <v>亚</v>
      </c>
      <c r="G3303" s="21" t="str">
        <f>INDEX( {"body","discipline","area","topic","point"},MATCH(E3303,{"知识体","知识域","知识区","知识主题","知识点"},0))</f>
        <v>point</v>
      </c>
      <c r="H3303" s="21" t="str">
        <f>INDEX( {"super","just","sub","infras"},MATCH(F3303,{"超","恰","亚","次"},0))</f>
        <v>sub</v>
      </c>
      <c r="I3303" s="21">
        <f>MATCH(E3303,{"知识体","知识域","知识区","知识主题","知识点"},0)-1</f>
        <v>4</v>
      </c>
      <c r="J3303" s="21">
        <f>MATCH(F3303,{"超","恰","亚","次"},0)-1</f>
        <v>2</v>
      </c>
      <c r="K3303" s="21" t="str">
        <f t="shared" si="421"/>
        <v>物理</v>
      </c>
      <c r="L3303" s="26" t="s">
        <v>1302</v>
      </c>
      <c r="M3303" s="23"/>
      <c r="N3303" s="23"/>
      <c r="O3303" s="24" t="str">
        <f t="shared" si="423"/>
        <v xml:space="preserve">
  - 
    name:  电容器与电容
    title:  电容器与电容
    description: 
    koLyro: point
    koLyri:  sub
    son: </v>
      </c>
      <c r="P3303" s="27" t="str">
        <f t="shared" si="422"/>
        <v xml:space="preserve">
            - 
              name:  电容器与电容
              title:  电容器与电容
              description: 
              koLyro: point
              koLyri:  sub
              son: </v>
      </c>
    </row>
    <row r="3304" spans="1:16" ht="15" customHeight="1">
      <c r="A3304" s="20">
        <f t="shared" si="416"/>
        <v>5</v>
      </c>
      <c r="B3304" s="21" t="str">
        <f t="shared" si="417"/>
        <v>知识亚点</v>
      </c>
      <c r="C3304" s="21" t="str">
        <f t="shared" si="418"/>
        <v>常见电容器构造</v>
      </c>
      <c r="D3304" s="21" t="str">
        <f>IFERROR(IF(I3304=1,INDEX( {"chinese","english","math","physics","chemistry","biology","politics","history","geography"},MATCH(C3304,{"语文","英语","数学","物理","化学","生物","政治","历史","地理"},0)),IF(I3304=2,INDEX(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3304,{"单项选择","阅读理解","信息匹配","完形填空","短文填空","单句填空","短文改错","单句改错","句型转换","翻译短语","翻译句子","词汇/短语及固搭","完成句子","听力"},0)),"")), "")</f>
        <v/>
      </c>
      <c r="E3304" s="21" t="str">
        <f t="shared" si="419"/>
        <v>知识点</v>
      </c>
      <c r="F3304" s="21" t="str">
        <f t="shared" si="420"/>
        <v>亚</v>
      </c>
      <c r="G3304" s="21" t="str">
        <f>INDEX( {"body","discipline","area","topic","point"},MATCH(E3304,{"知识体","知识域","知识区","知识主题","知识点"},0))</f>
        <v>point</v>
      </c>
      <c r="H3304" s="21" t="str">
        <f>INDEX( {"super","just","sub","infras"},MATCH(F3304,{"超","恰","亚","次"},0))</f>
        <v>sub</v>
      </c>
      <c r="I3304" s="21">
        <f>MATCH(E3304,{"知识体","知识域","知识区","知识主题","知识点"},0)-1</f>
        <v>4</v>
      </c>
      <c r="J3304" s="21">
        <f>MATCH(F3304,{"超","恰","亚","次"},0)-1</f>
        <v>2</v>
      </c>
      <c r="K3304" s="21" t="str">
        <f t="shared" si="421"/>
        <v>物理</v>
      </c>
      <c r="L3304" s="26" t="s">
        <v>1303</v>
      </c>
      <c r="M3304" s="23"/>
      <c r="N3304" s="23"/>
      <c r="O3304" s="24" t="str">
        <f t="shared" si="423"/>
        <v xml:space="preserve">
  - 
    name:  常见电容器构造
    title:  常见电容器构造
    description: 
    koLyro: point
    koLyri:  sub
    son: </v>
      </c>
      <c r="P3304" s="27" t="str">
        <f t="shared" si="422"/>
        <v xml:space="preserve">
            - 
              name:  常见电容器构造
              title:  常见电容器构造
              description: 
              koLyro: point
              koLyri:  sub
              son: </v>
      </c>
    </row>
    <row r="3305" spans="1:16" ht="15" customHeight="1">
      <c r="A3305" s="20">
        <f t="shared" si="416"/>
        <v>5</v>
      </c>
      <c r="B3305" s="21" t="str">
        <f t="shared" si="417"/>
        <v>知识亚点</v>
      </c>
      <c r="C3305" s="21" t="str">
        <f t="shared" si="418"/>
        <v>平行板电容器的电容</v>
      </c>
      <c r="D3305" s="21" t="str">
        <f>IFERROR(IF(I3305=1,INDEX( {"chinese","english","math","physics","chemistry","biology","politics","history","geography"},MATCH(C3305,{"语文","英语","数学","物理","化学","生物","政治","历史","地理"},0)),IF(I3305=2,INDEX(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3305,{"单项选择","阅读理解","信息匹配","完形填空","短文填空","单句填空","短文改错","单句改错","句型转换","翻译短语","翻译句子","词汇/短语及固搭","完成句子","听力"},0)),"")), "")</f>
        <v/>
      </c>
      <c r="E3305" s="21" t="str">
        <f t="shared" si="419"/>
        <v>知识点</v>
      </c>
      <c r="F3305" s="21" t="str">
        <f t="shared" si="420"/>
        <v>亚</v>
      </c>
      <c r="G3305" s="21" t="str">
        <f>INDEX( {"body","discipline","area","topic","point"},MATCH(E3305,{"知识体","知识域","知识区","知识主题","知识点"},0))</f>
        <v>point</v>
      </c>
      <c r="H3305" s="21" t="str">
        <f>INDEX( {"super","just","sub","infras"},MATCH(F3305,{"超","恰","亚","次"},0))</f>
        <v>sub</v>
      </c>
      <c r="I3305" s="21">
        <f>MATCH(E3305,{"知识体","知识域","知识区","知识主题","知识点"},0)-1</f>
        <v>4</v>
      </c>
      <c r="J3305" s="21">
        <f>MATCH(F3305,{"超","恰","亚","次"},0)-1</f>
        <v>2</v>
      </c>
      <c r="K3305" s="21" t="str">
        <f t="shared" si="421"/>
        <v>物理</v>
      </c>
      <c r="L3305" s="26" t="s">
        <v>1304</v>
      </c>
      <c r="M3305" s="23"/>
      <c r="N3305" s="23"/>
      <c r="O3305" s="24" t="str">
        <f t="shared" si="423"/>
        <v xml:space="preserve">
  - 
    name:  平行板电容器的电容
    title:  平行板电容器的电容
    description: 
    koLyro: point
    koLyri:  sub
    son: </v>
      </c>
      <c r="P3305" s="27" t="str">
        <f t="shared" si="422"/>
        <v xml:space="preserve">
            - 
              name:  平行板电容器的电容
              title:  平行板电容器的电容
              description: 
              koLyro: point
              koLyri:  sub
              son: </v>
      </c>
    </row>
    <row r="3306" spans="1:16" ht="15" customHeight="1">
      <c r="A3306" s="20">
        <f t="shared" si="416"/>
        <v>5</v>
      </c>
      <c r="B3306" s="21" t="str">
        <f t="shared" si="417"/>
        <v>知识亚点</v>
      </c>
      <c r="C3306" s="21" t="str">
        <f t="shared" si="418"/>
        <v>电解电容</v>
      </c>
      <c r="D3306" s="21" t="str">
        <f>IFERROR(IF(I3306=1,INDEX( {"chinese","english","math","physics","chemistry","biology","politics","history","geography"},MATCH(C3306,{"语文","英语","数学","物理","化学","生物","政治","历史","地理"},0)),IF(I3306=2,INDEX(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3306,{"单项选择","阅读理解","信息匹配","完形填空","短文填空","单句填空","短文改错","单句改错","句型转换","翻译短语","翻译句子","词汇/短语及固搭","完成句子","听力"},0)),"")), "")</f>
        <v/>
      </c>
      <c r="E3306" s="21" t="str">
        <f t="shared" si="419"/>
        <v>知识点</v>
      </c>
      <c r="F3306" s="21" t="str">
        <f t="shared" si="420"/>
        <v>亚</v>
      </c>
      <c r="G3306" s="21" t="str">
        <f>INDEX( {"body","discipline","area","topic","point"},MATCH(E3306,{"知识体","知识域","知识区","知识主题","知识点"},0))</f>
        <v>point</v>
      </c>
      <c r="H3306" s="21" t="str">
        <f>INDEX( {"super","just","sub","infras"},MATCH(F3306,{"超","恰","亚","次"},0))</f>
        <v>sub</v>
      </c>
      <c r="I3306" s="21">
        <f>MATCH(E3306,{"知识体","知识域","知识区","知识主题","知识点"},0)-1</f>
        <v>4</v>
      </c>
      <c r="J3306" s="21">
        <f>MATCH(F3306,{"超","恰","亚","次"},0)-1</f>
        <v>2</v>
      </c>
      <c r="K3306" s="21" t="str">
        <f t="shared" si="421"/>
        <v>物理</v>
      </c>
      <c r="L3306" s="26" t="s">
        <v>1305</v>
      </c>
      <c r="M3306" s="23"/>
      <c r="N3306" s="23"/>
      <c r="O3306" s="24" t="str">
        <f t="shared" si="423"/>
        <v xml:space="preserve">
  - 
    name:  电解电容
    title:  电解电容
    description: 
    koLyro: point
    koLyri:  sub
    son: </v>
      </c>
      <c r="P3306" s="27" t="str">
        <f t="shared" si="422"/>
        <v xml:space="preserve">
            - 
              name:  电解电容
              title:  电解电容
              description: 
              koLyro: point
              koLyri:  sub
              son: </v>
      </c>
    </row>
    <row r="3307" spans="1:16" ht="15" customHeight="1">
      <c r="A3307" s="20">
        <f t="shared" si="416"/>
        <v>5</v>
      </c>
      <c r="B3307" s="21" t="str">
        <f t="shared" si="417"/>
        <v>知识亚点</v>
      </c>
      <c r="C3307" s="21" t="str">
        <f t="shared" si="418"/>
        <v>电容器的动态分析</v>
      </c>
      <c r="D3307" s="21" t="str">
        <f>IFERROR(IF(I3307=1,INDEX( {"chinese","english","math","physics","chemistry","biology","politics","history","geography"},MATCH(C3307,{"语文","英语","数学","物理","化学","生物","政治","历史","地理"},0)),IF(I3307=2,INDEX(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3307,{"单项选择","阅读理解","信息匹配","完形填空","短文填空","单句填空","短文改错","单句改错","句型转换","翻译短语","翻译句子","词汇/短语及固搭","完成句子","听力"},0)),"")), "")</f>
        <v/>
      </c>
      <c r="E3307" s="21" t="str">
        <f t="shared" si="419"/>
        <v>知识点</v>
      </c>
      <c r="F3307" s="21" t="str">
        <f t="shared" si="420"/>
        <v>亚</v>
      </c>
      <c r="G3307" s="21" t="str">
        <f>INDEX( {"body","discipline","area","topic","point"},MATCH(E3307,{"知识体","知识域","知识区","知识主题","知识点"},0))</f>
        <v>point</v>
      </c>
      <c r="H3307" s="21" t="str">
        <f>INDEX( {"super","just","sub","infras"},MATCH(F3307,{"超","恰","亚","次"},0))</f>
        <v>sub</v>
      </c>
      <c r="I3307" s="21">
        <f>MATCH(E3307,{"知识体","知识域","知识区","知识主题","知识点"},0)-1</f>
        <v>4</v>
      </c>
      <c r="J3307" s="21">
        <f>MATCH(F3307,{"超","恰","亚","次"},0)-1</f>
        <v>2</v>
      </c>
      <c r="K3307" s="21" t="str">
        <f t="shared" si="421"/>
        <v>物理</v>
      </c>
      <c r="L3307" s="26" t="s">
        <v>1306</v>
      </c>
      <c r="M3307" s="23"/>
      <c r="N3307" s="23"/>
      <c r="O3307" s="24" t="str">
        <f t="shared" si="423"/>
        <v xml:space="preserve">
  - 
    name:  电容器的动态分析
    title:  电容器的动态分析
    description: 
    koLyro: point
    koLyri:  sub
    son: </v>
      </c>
      <c r="P3307" s="27" t="str">
        <f t="shared" si="422"/>
        <v xml:space="preserve">
            - 
              name:  电容器的动态分析
              title:  电容器的动态分析
              description: 
              koLyro: point
              koLyri:  sub
              son: </v>
      </c>
    </row>
    <row r="3308" spans="1:16" ht="15" customHeight="1">
      <c r="A3308" s="20">
        <f t="shared" si="416"/>
        <v>4</v>
      </c>
      <c r="B3308" s="21" t="str">
        <f t="shared" si="417"/>
        <v>知识点</v>
      </c>
      <c r="C3308" s="21" t="str">
        <f t="shared" si="418"/>
        <v>示波器</v>
      </c>
      <c r="D3308" s="21" t="str">
        <f>IFERROR(IF(I3308=1,INDEX( {"chinese","english","math","physics","chemistry","biology","politics","history","geography"},MATCH(C3308,{"语文","英语","数学","物理","化学","生物","政治","历史","地理"},0)),IF(I3308=2,INDEX(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3308,{"单项选择","阅读理解","信息匹配","完形填空","短文填空","单句填空","短文改错","单句改错","句型转换","翻译短语","翻译句子","词汇/短语及固搭","完成句子","听力"},0)),"")), "")</f>
        <v/>
      </c>
      <c r="E3308" s="21" t="str">
        <f t="shared" si="419"/>
        <v>知识点</v>
      </c>
      <c r="F3308" s="21" t="str">
        <f t="shared" si="420"/>
        <v>恰</v>
      </c>
      <c r="G3308" s="21" t="str">
        <f>INDEX( {"body","discipline","area","topic","point"},MATCH(E3308,{"知识体","知识域","知识区","知识主题","知识点"},0))</f>
        <v>point</v>
      </c>
      <c r="H3308" s="21" t="str">
        <f>INDEX( {"super","just","sub","infras"},MATCH(F3308,{"超","恰","亚","次"},0))</f>
        <v>just</v>
      </c>
      <c r="I3308" s="21">
        <f>MATCH(E3308,{"知识体","知识域","知识区","知识主题","知识点"},0)-1</f>
        <v>4</v>
      </c>
      <c r="J3308" s="21">
        <f>MATCH(F3308,{"超","恰","亚","次"},0)-1</f>
        <v>1</v>
      </c>
      <c r="K3308" s="21" t="str">
        <f t="shared" si="421"/>
        <v>物理</v>
      </c>
      <c r="L3308" s="26" t="s">
        <v>1307</v>
      </c>
      <c r="M3308" s="23"/>
      <c r="N3308" s="23"/>
      <c r="O3308" s="24" t="str">
        <f t="shared" si="423"/>
        <v xml:space="preserve">
  - 
    name:  示波器
    title:  示波器
    description: 
    koLyro: point
    koLyri:  just
    son: </v>
      </c>
      <c r="P3308" s="27" t="str">
        <f t="shared" si="422"/>
        <v xml:space="preserve">
          - 
            name:  示波器
            title:  示波器
            description: 
            koLyro: point
            koLyri:  just
            son: </v>
      </c>
    </row>
    <row r="3309" spans="1:16" ht="15" customHeight="1">
      <c r="A3309" s="20">
        <f t="shared" si="416"/>
        <v>3</v>
      </c>
      <c r="B3309" s="21" t="str">
        <f t="shared" si="417"/>
        <v>知识主题</v>
      </c>
      <c r="C3309" s="21" t="str">
        <f t="shared" si="418"/>
        <v>带电粒子在电场中运动</v>
      </c>
      <c r="D3309" s="21" t="str">
        <f>IFERROR(IF(I3309=1,INDEX( {"chinese","english","math","physics","chemistry","biology","politics","history","geography"},MATCH(C3309,{"语文","英语","数学","物理","化学","生物","政治","历史","地理"},0)),IF(I3309=2,INDEX(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3309,{"单项选择","阅读理解","信息匹配","完形填空","短文填空","单句填空","短文改错","单句改错","句型转换","翻译短语","翻译句子","词汇/短语及固搭","完成句子","听力"},0)),"")), "")</f>
        <v/>
      </c>
      <c r="E3309" s="21" t="str">
        <f t="shared" si="419"/>
        <v>知识主题</v>
      </c>
      <c r="F3309" s="21" t="str">
        <f t="shared" si="420"/>
        <v>恰</v>
      </c>
      <c r="G3309" s="21" t="str">
        <f>INDEX( {"body","discipline","area","topic","point"},MATCH(E3309,{"知识体","知识域","知识区","知识主题","知识点"},0))</f>
        <v>topic</v>
      </c>
      <c r="H3309" s="21" t="str">
        <f>INDEX( {"super","just","sub","infras"},MATCH(F3309,{"超","恰","亚","次"},0))</f>
        <v>just</v>
      </c>
      <c r="I3309" s="21">
        <f>MATCH(E3309,{"知识体","知识域","知识区","知识主题","知识点"},0)-1</f>
        <v>3</v>
      </c>
      <c r="J3309" s="21">
        <f>MATCH(F3309,{"超","恰","亚","次"},0)-1</f>
        <v>1</v>
      </c>
      <c r="K3309" s="21" t="str">
        <f t="shared" si="421"/>
        <v>物理</v>
      </c>
      <c r="L3309" s="26" t="s">
        <v>1201</v>
      </c>
      <c r="M3309" s="23"/>
      <c r="N3309" s="23"/>
      <c r="O3309" s="24" t="str">
        <f t="shared" si="423"/>
        <v xml:space="preserve">
  - 
    name:  带电粒子在电场中运动
    title:  带电粒子在电场中运动
    description: 
    koLyro: topic
    koLyri:  just
    son: </v>
      </c>
      <c r="P3309" s="27" t="str">
        <f t="shared" si="422"/>
        <v xml:space="preserve">
        - 
          name:  带电粒子在电场中运动
          title:  带电粒子在电场中运动
          description: 
          koLyro: topic
          koLyri:  just
          son: </v>
      </c>
    </row>
    <row r="3310" spans="1:16" ht="15" customHeight="1">
      <c r="A3310" s="20">
        <f t="shared" si="416"/>
        <v>4</v>
      </c>
      <c r="B3310" s="21" t="str">
        <f t="shared" si="417"/>
        <v>知识点</v>
      </c>
      <c r="C3310" s="21" t="str">
        <f t="shared" si="418"/>
        <v>带电粒子在电场中的平衡</v>
      </c>
      <c r="D3310" s="21" t="str">
        <f>IFERROR(IF(I3310=1,INDEX( {"chinese","english","math","physics","chemistry","biology","politics","history","geography"},MATCH(C3310,{"语文","英语","数学","物理","化学","生物","政治","历史","地理"},0)),IF(I3310=2,INDEX(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3310,{"单项选择","阅读理解","信息匹配","完形填空","短文填空","单句填空","短文改错","单句改错","句型转换","翻译短语","翻译句子","词汇/短语及固搭","完成句子","听力"},0)),"")), "")</f>
        <v/>
      </c>
      <c r="E3310" s="21" t="str">
        <f t="shared" si="419"/>
        <v>知识点</v>
      </c>
      <c r="F3310" s="21" t="str">
        <f t="shared" si="420"/>
        <v>恰</v>
      </c>
      <c r="G3310" s="21" t="str">
        <f>INDEX( {"body","discipline","area","topic","point"},MATCH(E3310,{"知识体","知识域","知识区","知识主题","知识点"},0))</f>
        <v>point</v>
      </c>
      <c r="H3310" s="21" t="str">
        <f>INDEX( {"super","just","sub","infras"},MATCH(F3310,{"超","恰","亚","次"},0))</f>
        <v>just</v>
      </c>
      <c r="I3310" s="21">
        <f>MATCH(E3310,{"知识体","知识域","知识区","知识主题","知识点"},0)-1</f>
        <v>4</v>
      </c>
      <c r="J3310" s="21">
        <f>MATCH(F3310,{"超","恰","亚","次"},0)-1</f>
        <v>1</v>
      </c>
      <c r="K3310" s="21" t="str">
        <f t="shared" si="421"/>
        <v>物理</v>
      </c>
      <c r="L3310" s="26" t="s">
        <v>1308</v>
      </c>
      <c r="M3310" s="23"/>
      <c r="N3310" s="23"/>
      <c r="O3310" s="24" t="str">
        <f t="shared" si="423"/>
        <v xml:space="preserve">
  - 
    name:  带电粒子在电场中的平衡
    title:  带电粒子在电场中的平衡
    description: 
    koLyro: point
    koLyri:  just
    son: </v>
      </c>
      <c r="P3310" s="27" t="str">
        <f t="shared" si="422"/>
        <v xml:space="preserve">
          - 
            name:  带电粒子在电场中的平衡
            title:  带电粒子在电场中的平衡
            description: 
            koLyro: point
            koLyri:  just
            son: </v>
      </c>
    </row>
    <row r="3311" spans="1:16" ht="15" customHeight="1">
      <c r="A3311" s="20">
        <f t="shared" si="416"/>
        <v>4</v>
      </c>
      <c r="B3311" s="21" t="str">
        <f t="shared" si="417"/>
        <v>知识点</v>
      </c>
      <c r="C3311" s="21" t="str">
        <f t="shared" si="418"/>
        <v>带电粒子在电场中的直线运动</v>
      </c>
      <c r="D3311" s="21" t="str">
        <f>IFERROR(IF(I3311=1,INDEX( {"chinese","english","math","physics","chemistry","biology","politics","history","geography"},MATCH(C3311,{"语文","英语","数学","物理","化学","生物","政治","历史","地理"},0)),IF(I3311=2,INDEX(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3311,{"单项选择","阅读理解","信息匹配","完形填空","短文填空","单句填空","短文改错","单句改错","句型转换","翻译短语","翻译句子","词汇/短语及固搭","完成句子","听力"},0)),"")), "")</f>
        <v/>
      </c>
      <c r="E3311" s="21" t="str">
        <f t="shared" si="419"/>
        <v>知识点</v>
      </c>
      <c r="F3311" s="21" t="str">
        <f t="shared" si="420"/>
        <v>恰</v>
      </c>
      <c r="G3311" s="21" t="str">
        <f>INDEX( {"body","discipline","area","topic","point"},MATCH(E3311,{"知识体","知识域","知识区","知识主题","知识点"},0))</f>
        <v>point</v>
      </c>
      <c r="H3311" s="21" t="str">
        <f>INDEX( {"super","just","sub","infras"},MATCH(F3311,{"超","恰","亚","次"},0))</f>
        <v>just</v>
      </c>
      <c r="I3311" s="21">
        <f>MATCH(E3311,{"知识体","知识域","知识区","知识主题","知识点"},0)-1</f>
        <v>4</v>
      </c>
      <c r="J3311" s="21">
        <f>MATCH(F3311,{"超","恰","亚","次"},0)-1</f>
        <v>1</v>
      </c>
      <c r="K3311" s="21" t="str">
        <f t="shared" si="421"/>
        <v>物理</v>
      </c>
      <c r="L3311" s="26" t="s">
        <v>1309</v>
      </c>
      <c r="M3311" s="23"/>
      <c r="N3311" s="23"/>
      <c r="O3311" s="24" t="str">
        <f t="shared" si="423"/>
        <v xml:space="preserve">
  - 
    name:  带电粒子在电场中的直线运动
    title:  带电粒子在电场中的直线运动
    description: 
    koLyro: point
    koLyri:  just
    son: </v>
      </c>
      <c r="P3311" s="27" t="str">
        <f t="shared" si="422"/>
        <v xml:space="preserve">
          - 
            name:  带电粒子在电场中的直线运动
            title:  带电粒子在电场中的直线运动
            description: 
            koLyro: point
            koLyri:  just
            son: </v>
      </c>
    </row>
    <row r="3312" spans="1:16" ht="15" customHeight="1">
      <c r="A3312" s="20">
        <f t="shared" si="416"/>
        <v>4</v>
      </c>
      <c r="B3312" s="21" t="str">
        <f t="shared" si="417"/>
        <v>知识点</v>
      </c>
      <c r="C3312" s="21" t="str">
        <f t="shared" si="418"/>
        <v>带电粒子在电场中的偏转</v>
      </c>
      <c r="D3312" s="21" t="str">
        <f>IFERROR(IF(I3312=1,INDEX( {"chinese","english","math","physics","chemistry","biology","politics","history","geography"},MATCH(C3312,{"语文","英语","数学","物理","化学","生物","政治","历史","地理"},0)),IF(I3312=2,INDEX(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3312,{"单项选择","阅读理解","信息匹配","完形填空","短文填空","单句填空","短文改错","单句改错","句型转换","翻译短语","翻译句子","词汇/短语及固搭","完成句子","听力"},0)),"")), "")</f>
        <v/>
      </c>
      <c r="E3312" s="21" t="str">
        <f t="shared" si="419"/>
        <v>知识点</v>
      </c>
      <c r="F3312" s="21" t="str">
        <f t="shared" si="420"/>
        <v>恰</v>
      </c>
      <c r="G3312" s="21" t="str">
        <f>INDEX( {"body","discipline","area","topic","point"},MATCH(E3312,{"知识体","知识域","知识区","知识主题","知识点"},0))</f>
        <v>point</v>
      </c>
      <c r="H3312" s="21" t="str">
        <f>INDEX( {"super","just","sub","infras"},MATCH(F3312,{"超","恰","亚","次"},0))</f>
        <v>just</v>
      </c>
      <c r="I3312" s="21">
        <f>MATCH(E3312,{"知识体","知识域","知识区","知识主题","知识点"},0)-1</f>
        <v>4</v>
      </c>
      <c r="J3312" s="21">
        <f>MATCH(F3312,{"超","恰","亚","次"},0)-1</f>
        <v>1</v>
      </c>
      <c r="K3312" s="21" t="str">
        <f t="shared" si="421"/>
        <v>物理</v>
      </c>
      <c r="L3312" s="26" t="s">
        <v>1202</v>
      </c>
      <c r="M3312" s="23"/>
      <c r="N3312" s="23"/>
      <c r="O3312" s="24" t="str">
        <f t="shared" si="423"/>
        <v xml:space="preserve">
  - 
    name:  带电粒子在电场中的偏转
    title:  带电粒子在电场中的偏转
    description: 
    koLyro: point
    koLyri:  just
    son: </v>
      </c>
      <c r="P3312" s="27" t="str">
        <f t="shared" si="422"/>
        <v xml:space="preserve">
          - 
            name:  带电粒子在电场中的偏转
            title:  带电粒子在电场中的偏转
            description: 
            koLyro: point
            koLyri:  just
            son: </v>
      </c>
    </row>
    <row r="3313" spans="1:16" ht="15" customHeight="1">
      <c r="A3313" s="20">
        <f t="shared" si="416"/>
        <v>4</v>
      </c>
      <c r="B3313" s="21" t="str">
        <f t="shared" si="417"/>
        <v>知识点</v>
      </c>
      <c r="C3313" s="21" t="str">
        <f t="shared" si="418"/>
        <v>带电粒子在交变电场中的运动</v>
      </c>
      <c r="D3313" s="21" t="str">
        <f>IFERROR(IF(I3313=1,INDEX( {"chinese","english","math","physics","chemistry","biology","politics","history","geography"},MATCH(C3313,{"语文","英语","数学","物理","化学","生物","政治","历史","地理"},0)),IF(I3313=2,INDEX(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3313,{"单项选择","阅读理解","信息匹配","完形填空","短文填空","单句填空","短文改错","单句改错","句型转换","翻译短语","翻译句子","词汇/短语及固搭","完成句子","听力"},0)),"")), "")</f>
        <v/>
      </c>
      <c r="E3313" s="21" t="str">
        <f t="shared" si="419"/>
        <v>知识点</v>
      </c>
      <c r="F3313" s="21" t="str">
        <f t="shared" si="420"/>
        <v>恰</v>
      </c>
      <c r="G3313" s="21" t="str">
        <f>INDEX( {"body","discipline","area","topic","point"},MATCH(E3313,{"知识体","知识域","知识区","知识主题","知识点"},0))</f>
        <v>point</v>
      </c>
      <c r="H3313" s="21" t="str">
        <f>INDEX( {"super","just","sub","infras"},MATCH(F3313,{"超","恰","亚","次"},0))</f>
        <v>just</v>
      </c>
      <c r="I3313" s="21">
        <f>MATCH(E3313,{"知识体","知识域","知识区","知识主题","知识点"},0)-1</f>
        <v>4</v>
      </c>
      <c r="J3313" s="21">
        <f>MATCH(F3313,{"超","恰","亚","次"},0)-1</f>
        <v>1</v>
      </c>
      <c r="K3313" s="21" t="str">
        <f t="shared" si="421"/>
        <v>物理</v>
      </c>
      <c r="L3313" s="26" t="s">
        <v>1310</v>
      </c>
      <c r="M3313" s="23"/>
      <c r="N3313" s="23"/>
      <c r="O3313" s="24" t="str">
        <f t="shared" si="423"/>
        <v xml:space="preserve">
  - 
    name:  带电粒子在交变电场中的运动
    title:  带电粒子在交变电场中的运动
    description: 
    koLyro: point
    koLyri:  just
    son: </v>
      </c>
      <c r="P3313" s="27" t="str">
        <f t="shared" si="422"/>
        <v xml:space="preserve">
          - 
            name:  带电粒子在交变电场中的运动
            title:  带电粒子在交变电场中的运动
            description: 
            koLyro: point
            koLyri:  just
            son: </v>
      </c>
    </row>
    <row r="3314" spans="1:16" ht="15" customHeight="1">
      <c r="A3314" s="20">
        <f t="shared" si="416"/>
        <v>2</v>
      </c>
      <c r="B3314" s="21" t="str">
        <f t="shared" si="417"/>
        <v>知识区</v>
      </c>
      <c r="C3314" s="21" t="str">
        <f t="shared" si="418"/>
        <v>8.恒定电流</v>
      </c>
      <c r="D3314" s="21" t="str">
        <f>IFERROR(IF(I3314=1,INDEX( {"chinese","english","math","physics","chemistry","biology","politics","history","geography"},MATCH(C3314,{"语文","英语","数学","物理","化学","生物","政治","历史","地理"},0)),IF(I3314=2,INDEX(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3314,{"单项选择","阅读理解","信息匹配","完形填空","短文填空","单句填空","短文改错","单句改错","句型转换","翻译短语","翻译句子","词汇/短语及固搭","完成句子","听力"},0)),"")), "")</f>
        <v/>
      </c>
      <c r="E3314" s="21" t="str">
        <f t="shared" si="419"/>
        <v>知识区</v>
      </c>
      <c r="F3314" s="21" t="str">
        <f t="shared" si="420"/>
        <v>恰</v>
      </c>
      <c r="G3314" s="21" t="str">
        <f>INDEX( {"body","discipline","area","topic","point"},MATCH(E3314,{"知识体","知识域","知识区","知识主题","知识点"},0))</f>
        <v>area</v>
      </c>
      <c r="H3314" s="21" t="str">
        <f>INDEX( {"super","just","sub","infras"},MATCH(F3314,{"超","恰","亚","次"},0))</f>
        <v>just</v>
      </c>
      <c r="I3314" s="21">
        <f>MATCH(E3314,{"知识体","知识域","知识区","知识主题","知识点"},0)-1</f>
        <v>2</v>
      </c>
      <c r="J3314" s="21">
        <f>MATCH(F3314,{"超","恰","亚","次"},0)-1</f>
        <v>1</v>
      </c>
      <c r="K3314" s="21" t="str">
        <f t="shared" si="421"/>
        <v>物理</v>
      </c>
      <c r="L3314" s="26" t="s">
        <v>4738</v>
      </c>
      <c r="M3314" s="23"/>
      <c r="N3314" s="23"/>
      <c r="O3314" s="24" t="str">
        <f t="shared" si="423"/>
        <v xml:space="preserve">
  - 
    name:  8.恒定电流
    title:  8.恒定电流
    description: 
    koLyro: area
    koLyri:  just
    son: </v>
      </c>
      <c r="P3314" s="27" t="str">
        <f t="shared" si="422"/>
        <v xml:space="preserve">
      - 
        name:  8.恒定电流
        title:  8.恒定电流
        description: 
        koLyro: area
        koLyri:  just
        son: </v>
      </c>
    </row>
    <row r="3315" spans="1:16" ht="15" customHeight="1">
      <c r="A3315" s="20">
        <f t="shared" si="416"/>
        <v>3</v>
      </c>
      <c r="B3315" s="21" t="str">
        <f t="shared" si="417"/>
        <v>知识主题</v>
      </c>
      <c r="C3315" s="21" t="str">
        <f t="shared" si="418"/>
        <v>部分电路欧姆电路</v>
      </c>
      <c r="D3315" s="21" t="str">
        <f>IFERROR(IF(I3315=1,INDEX( {"chinese","english","math","physics","chemistry","biology","politics","history","geography"},MATCH(C3315,{"语文","英语","数学","物理","化学","生物","政治","历史","地理"},0)),IF(I3315=2,INDEX(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3315,{"单项选择","阅读理解","信息匹配","完形填空","短文填空","单句填空","短文改错","单句改错","句型转换","翻译短语","翻译句子","词汇/短语及固搭","完成句子","听力"},0)),"")), "")</f>
        <v/>
      </c>
      <c r="E3315" s="21" t="str">
        <f t="shared" si="419"/>
        <v>知识主题</v>
      </c>
      <c r="F3315" s="21" t="str">
        <f t="shared" si="420"/>
        <v>恰</v>
      </c>
      <c r="G3315" s="21" t="str">
        <f>INDEX( {"body","discipline","area","topic","point"},MATCH(E3315,{"知识体","知识域","知识区","知识主题","知识点"},0))</f>
        <v>topic</v>
      </c>
      <c r="H3315" s="21" t="str">
        <f>INDEX( {"super","just","sub","infras"},MATCH(F3315,{"超","恰","亚","次"},0))</f>
        <v>just</v>
      </c>
      <c r="I3315" s="21">
        <f>MATCH(E3315,{"知识体","知识域","知识区","知识主题","知识点"},0)-1</f>
        <v>3</v>
      </c>
      <c r="J3315" s="21">
        <f>MATCH(F3315,{"超","恰","亚","次"},0)-1</f>
        <v>1</v>
      </c>
      <c r="K3315" s="21" t="str">
        <f t="shared" si="421"/>
        <v>物理</v>
      </c>
      <c r="L3315" s="26" t="s">
        <v>4739</v>
      </c>
      <c r="M3315" s="23"/>
      <c r="N3315" s="23"/>
      <c r="O3315" s="24" t="str">
        <f t="shared" si="423"/>
        <v xml:space="preserve">
  - 
    name:  部分电路欧姆电路
    title:  部分电路欧姆电路
    description: 
    koLyro: topic
    koLyri:  just
    son: </v>
      </c>
      <c r="P3315" s="27" t="str">
        <f t="shared" si="422"/>
        <v xml:space="preserve">
        - 
          name:  部分电路欧姆电路
          title:  部分电路欧姆电路
          description: 
          koLyro: topic
          koLyri:  just
          son: </v>
      </c>
    </row>
    <row r="3316" spans="1:16" ht="15" customHeight="1">
      <c r="A3316" s="20">
        <f t="shared" si="416"/>
        <v>4</v>
      </c>
      <c r="B3316" s="21" t="str">
        <f t="shared" si="417"/>
        <v>知识点</v>
      </c>
      <c r="C3316" s="21" t="str">
        <f t="shared" si="418"/>
        <v>电流</v>
      </c>
      <c r="D3316" s="21" t="str">
        <f>IFERROR(IF(I3316=1,INDEX( {"chinese","english","math","physics","chemistry","biology","politics","history","geography"},MATCH(C3316,{"语文","英语","数学","物理","化学","生物","政治","历史","地理"},0)),IF(I3316=2,INDEX(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3316,{"单项选择","阅读理解","信息匹配","完形填空","短文填空","单句填空","短文改错","单句改错","句型转换","翻译短语","翻译句子","词汇/短语及固搭","完成句子","听力"},0)),"")), "")</f>
        <v/>
      </c>
      <c r="E3316" s="21" t="str">
        <f t="shared" si="419"/>
        <v>知识点</v>
      </c>
      <c r="F3316" s="21" t="str">
        <f t="shared" si="420"/>
        <v>恰</v>
      </c>
      <c r="G3316" s="21" t="str">
        <f>INDEX( {"body","discipline","area","topic","point"},MATCH(E3316,{"知识体","知识域","知识区","知识主题","知识点"},0))</f>
        <v>point</v>
      </c>
      <c r="H3316" s="21" t="str">
        <f>INDEX( {"super","just","sub","infras"},MATCH(F3316,{"超","恰","亚","次"},0))</f>
        <v>just</v>
      </c>
      <c r="I3316" s="21">
        <f>MATCH(E3316,{"知识体","知识域","知识区","知识主题","知识点"},0)-1</f>
        <v>4</v>
      </c>
      <c r="J3316" s="21">
        <f>MATCH(F3316,{"超","恰","亚","次"},0)-1</f>
        <v>1</v>
      </c>
      <c r="K3316" s="21" t="str">
        <f t="shared" si="421"/>
        <v>物理</v>
      </c>
      <c r="L3316" s="26" t="s">
        <v>4740</v>
      </c>
      <c r="M3316" s="23"/>
      <c r="N3316" s="23"/>
      <c r="O3316" s="24" t="str">
        <f t="shared" si="423"/>
        <v xml:space="preserve">
  - 
    name:  电流
    title:  电流
    description: 
    koLyro: point
    koLyri:  just
    son: </v>
      </c>
      <c r="P3316" s="27" t="str">
        <f t="shared" si="422"/>
        <v xml:space="preserve">
          - 
            name:  电流
            title:  电流
            description: 
            koLyro: point
            koLyri:  just
            son: </v>
      </c>
    </row>
    <row r="3317" spans="1:16" ht="15" customHeight="1">
      <c r="A3317" s="20">
        <f t="shared" si="416"/>
        <v>4</v>
      </c>
      <c r="B3317" s="21" t="str">
        <f t="shared" si="417"/>
        <v>知识点</v>
      </c>
      <c r="C3317" s="21" t="str">
        <f t="shared" si="418"/>
        <v>电压</v>
      </c>
      <c r="D3317" s="21" t="str">
        <f>IFERROR(IF(I3317=1,INDEX( {"chinese","english","math","physics","chemistry","biology","politics","history","geography"},MATCH(C3317,{"语文","英语","数学","物理","化学","生物","政治","历史","地理"},0)),IF(I3317=2,INDEX(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3317,{"单项选择","阅读理解","信息匹配","完形填空","短文填空","单句填空","短文改错","单句改错","句型转换","翻译短语","翻译句子","词汇/短语及固搭","完成句子","听力"},0)),"")), "")</f>
        <v/>
      </c>
      <c r="E3317" s="21" t="str">
        <f t="shared" si="419"/>
        <v>知识点</v>
      </c>
      <c r="F3317" s="21" t="str">
        <f t="shared" si="420"/>
        <v>恰</v>
      </c>
      <c r="G3317" s="21" t="str">
        <f>INDEX( {"body","discipline","area","topic","point"},MATCH(E3317,{"知识体","知识域","知识区","知识主题","知识点"},0))</f>
        <v>point</v>
      </c>
      <c r="H3317" s="21" t="str">
        <f>INDEX( {"super","just","sub","infras"},MATCH(F3317,{"超","恰","亚","次"},0))</f>
        <v>just</v>
      </c>
      <c r="I3317" s="21">
        <f>MATCH(E3317,{"知识体","知识域","知识区","知识主题","知识点"},0)-1</f>
        <v>4</v>
      </c>
      <c r="J3317" s="21">
        <f>MATCH(F3317,{"超","恰","亚","次"},0)-1</f>
        <v>1</v>
      </c>
      <c r="K3317" s="21" t="str">
        <f t="shared" si="421"/>
        <v>物理</v>
      </c>
      <c r="L3317" s="26" t="s">
        <v>4741</v>
      </c>
      <c r="M3317" s="23"/>
      <c r="N3317" s="23"/>
      <c r="O3317" s="24" t="str">
        <f t="shared" si="423"/>
        <v xml:space="preserve">
  - 
    name:  电压
    title:  电压
    description: 
    koLyro: point
    koLyri:  just
    son: </v>
      </c>
      <c r="P3317" s="27" t="str">
        <f t="shared" si="422"/>
        <v xml:space="preserve">
          - 
            name:  电压
            title:  电压
            description: 
            koLyro: point
            koLyri:  just
            son: </v>
      </c>
    </row>
    <row r="3318" spans="1:16" ht="15" customHeight="1">
      <c r="A3318" s="20">
        <f t="shared" si="416"/>
        <v>4</v>
      </c>
      <c r="B3318" s="21" t="str">
        <f t="shared" si="417"/>
        <v>知识点</v>
      </c>
      <c r="C3318" s="21" t="str">
        <f t="shared" si="418"/>
        <v>电阻</v>
      </c>
      <c r="D3318" s="21" t="str">
        <f>IFERROR(IF(I3318=1,INDEX( {"chinese","english","math","physics","chemistry","biology","politics","history","geography"},MATCH(C3318,{"语文","英语","数学","物理","化学","生物","政治","历史","地理"},0)),IF(I3318=2,INDEX(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3318,{"单项选择","阅读理解","信息匹配","完形填空","短文填空","单句填空","短文改错","单句改错","句型转换","翻译短语","翻译句子","词汇/短语及固搭","完成句子","听力"},0)),"")), "")</f>
        <v/>
      </c>
      <c r="E3318" s="21" t="str">
        <f t="shared" si="419"/>
        <v>知识点</v>
      </c>
      <c r="F3318" s="21" t="str">
        <f t="shared" si="420"/>
        <v>恰</v>
      </c>
      <c r="G3318" s="21" t="str">
        <f>INDEX( {"body","discipline","area","topic","point"},MATCH(E3318,{"知识体","知识域","知识区","知识主题","知识点"},0))</f>
        <v>point</v>
      </c>
      <c r="H3318" s="21" t="str">
        <f>INDEX( {"super","just","sub","infras"},MATCH(F3318,{"超","恰","亚","次"},0))</f>
        <v>just</v>
      </c>
      <c r="I3318" s="21">
        <f>MATCH(E3318,{"知识体","知识域","知识区","知识主题","知识点"},0)-1</f>
        <v>4</v>
      </c>
      <c r="J3318" s="21">
        <f>MATCH(F3318,{"超","恰","亚","次"},0)-1</f>
        <v>1</v>
      </c>
      <c r="K3318" s="21" t="str">
        <f t="shared" si="421"/>
        <v>物理</v>
      </c>
      <c r="L3318" s="26" t="s">
        <v>4742</v>
      </c>
      <c r="M3318" s="23"/>
      <c r="N3318" s="23"/>
      <c r="O3318" s="24" t="str">
        <f t="shared" si="423"/>
        <v xml:space="preserve">
  - 
    name:  电阻
    title:  电阻
    description: 
    koLyro: point
    koLyri:  just
    son: </v>
      </c>
      <c r="P3318" s="27" t="str">
        <f t="shared" si="422"/>
        <v xml:space="preserve">
          - 
            name:  电阻
            title:  电阻
            description: 
            koLyro: point
            koLyri:  just
            son: </v>
      </c>
    </row>
    <row r="3319" spans="1:16" ht="15" customHeight="1">
      <c r="A3319" s="20">
        <f t="shared" si="416"/>
        <v>5</v>
      </c>
      <c r="B3319" s="21" t="str">
        <f t="shared" si="417"/>
        <v>知识亚点</v>
      </c>
      <c r="C3319" s="21" t="str">
        <f t="shared" si="418"/>
        <v>电阻</v>
      </c>
      <c r="D3319" s="21" t="str">
        <f>IFERROR(IF(I3319=1,INDEX( {"chinese","english","math","physics","chemistry","biology","politics","history","geography"},MATCH(C3319,{"语文","英语","数学","物理","化学","生物","政治","历史","地理"},0)),IF(I3319=2,INDEX(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3319,{"单项选择","阅读理解","信息匹配","完形填空","短文填空","单句填空","短文改错","单句改错","句型转换","翻译短语","翻译句子","词汇/短语及固搭","完成句子","听力"},0)),"")), "")</f>
        <v/>
      </c>
      <c r="E3319" s="21" t="str">
        <f t="shared" si="419"/>
        <v>知识点</v>
      </c>
      <c r="F3319" s="21" t="str">
        <f t="shared" si="420"/>
        <v>亚</v>
      </c>
      <c r="G3319" s="21" t="str">
        <f>INDEX( {"body","discipline","area","topic","point"},MATCH(E3319,{"知识体","知识域","知识区","知识主题","知识点"},0))</f>
        <v>point</v>
      </c>
      <c r="H3319" s="21" t="str">
        <f>INDEX( {"super","just","sub","infras"},MATCH(F3319,{"超","恰","亚","次"},0))</f>
        <v>sub</v>
      </c>
      <c r="I3319" s="21">
        <f>MATCH(E3319,{"知识体","知识域","知识区","知识主题","知识点"},0)-1</f>
        <v>4</v>
      </c>
      <c r="J3319" s="21">
        <f>MATCH(F3319,{"超","恰","亚","次"},0)-1</f>
        <v>2</v>
      </c>
      <c r="K3319" s="21" t="str">
        <f t="shared" si="421"/>
        <v>物理</v>
      </c>
      <c r="L3319" s="26" t="s">
        <v>4743</v>
      </c>
      <c r="M3319" s="23"/>
      <c r="N3319" s="23"/>
      <c r="O3319" s="24" t="str">
        <f t="shared" si="423"/>
        <v xml:space="preserve">
  - 
    name:  电阻
    title:  电阻
    description: 
    koLyro: point
    koLyri:  sub
    son: </v>
      </c>
      <c r="P3319" s="27" t="str">
        <f t="shared" si="422"/>
        <v xml:space="preserve">
            - 
              name:  电阻
              title:  电阻
              description: 
              koLyro: point
              koLyri:  sub
              son: </v>
      </c>
    </row>
    <row r="3320" spans="1:16" ht="15" customHeight="1">
      <c r="A3320" s="20">
        <f t="shared" si="416"/>
        <v>5</v>
      </c>
      <c r="B3320" s="21" t="str">
        <f t="shared" si="417"/>
        <v>知识亚点</v>
      </c>
      <c r="C3320" s="21" t="str">
        <f t="shared" si="418"/>
        <v>电阻定律</v>
      </c>
      <c r="D3320" s="21" t="str">
        <f>IFERROR(IF(I3320=1,INDEX( {"chinese","english","math","physics","chemistry","biology","politics","history","geography"},MATCH(C3320,{"语文","英语","数学","物理","化学","生物","政治","历史","地理"},0)),IF(I3320=2,INDEX(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3320,{"单项选择","阅读理解","信息匹配","完形填空","短文填空","单句填空","短文改错","单句改错","句型转换","翻译短语","翻译句子","词汇/短语及固搭","完成句子","听力"},0)),"")), "")</f>
        <v/>
      </c>
      <c r="E3320" s="21" t="str">
        <f t="shared" si="419"/>
        <v>知识点</v>
      </c>
      <c r="F3320" s="21" t="str">
        <f t="shared" si="420"/>
        <v>亚</v>
      </c>
      <c r="G3320" s="21" t="str">
        <f>INDEX( {"body","discipline","area","topic","point"},MATCH(E3320,{"知识体","知识域","知识区","知识主题","知识点"},0))</f>
        <v>point</v>
      </c>
      <c r="H3320" s="21" t="str">
        <f>INDEX( {"super","just","sub","infras"},MATCH(F3320,{"超","恰","亚","次"},0))</f>
        <v>sub</v>
      </c>
      <c r="I3320" s="21">
        <f>MATCH(E3320,{"知识体","知识域","知识区","知识主题","知识点"},0)-1</f>
        <v>4</v>
      </c>
      <c r="J3320" s="21">
        <f>MATCH(F3320,{"超","恰","亚","次"},0)-1</f>
        <v>2</v>
      </c>
      <c r="K3320" s="21" t="str">
        <f t="shared" si="421"/>
        <v>物理</v>
      </c>
      <c r="L3320" s="26" t="s">
        <v>4744</v>
      </c>
      <c r="M3320" s="23"/>
      <c r="N3320" s="23"/>
      <c r="O3320" s="24" t="str">
        <f t="shared" si="423"/>
        <v xml:space="preserve">
  - 
    name:  电阻定律
    title:  电阻定律
    description: 
    koLyro: point
    koLyri:  sub
    son: </v>
      </c>
      <c r="P3320" s="27" t="str">
        <f t="shared" si="422"/>
        <v xml:space="preserve">
            - 
              name:  电阻定律
              title:  电阻定律
              description: 
              koLyro: point
              koLyri:  sub
              son: </v>
      </c>
    </row>
    <row r="3321" spans="1:16" ht="15" customHeight="1">
      <c r="A3321" s="20">
        <f t="shared" si="416"/>
        <v>5</v>
      </c>
      <c r="B3321" s="21" t="str">
        <f t="shared" si="417"/>
        <v>知识亚点</v>
      </c>
      <c r="C3321" s="21" t="str">
        <f t="shared" si="418"/>
        <v>电阻率</v>
      </c>
      <c r="D3321" s="21" t="str">
        <f>IFERROR(IF(I3321=1,INDEX( {"chinese","english","math","physics","chemistry","biology","politics","history","geography"},MATCH(C3321,{"语文","英语","数学","物理","化学","生物","政治","历史","地理"},0)),IF(I3321=2,INDEX(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3321,{"单项选择","阅读理解","信息匹配","完形填空","短文填空","单句填空","短文改错","单句改错","句型转换","翻译短语","翻译句子","词汇/短语及固搭","完成句子","听力"},0)),"")), "")</f>
        <v/>
      </c>
      <c r="E3321" s="21" t="str">
        <f t="shared" si="419"/>
        <v>知识点</v>
      </c>
      <c r="F3321" s="21" t="str">
        <f t="shared" si="420"/>
        <v>亚</v>
      </c>
      <c r="G3321" s="21" t="str">
        <f>INDEX( {"body","discipline","area","topic","point"},MATCH(E3321,{"知识体","知识域","知识区","知识主题","知识点"},0))</f>
        <v>point</v>
      </c>
      <c r="H3321" s="21" t="str">
        <f>INDEX( {"super","just","sub","infras"},MATCH(F3321,{"超","恰","亚","次"},0))</f>
        <v>sub</v>
      </c>
      <c r="I3321" s="21">
        <f>MATCH(E3321,{"知识体","知识域","知识区","知识主题","知识点"},0)-1</f>
        <v>4</v>
      </c>
      <c r="J3321" s="21">
        <f>MATCH(F3321,{"超","恰","亚","次"},0)-1</f>
        <v>2</v>
      </c>
      <c r="K3321" s="21" t="str">
        <f t="shared" si="421"/>
        <v>物理</v>
      </c>
      <c r="L3321" s="26" t="s">
        <v>4745</v>
      </c>
      <c r="M3321" s="23"/>
      <c r="N3321" s="23"/>
      <c r="O3321" s="24" t="str">
        <f t="shared" si="423"/>
        <v xml:space="preserve">
  - 
    name:  电阻率
    title:  电阻率
    description: 
    koLyro: point
    koLyri:  sub
    son: </v>
      </c>
      <c r="P3321" s="27" t="str">
        <f t="shared" si="422"/>
        <v xml:space="preserve">
            - 
              name:  电阻率
              title:  电阻率
              description: 
              koLyro: point
              koLyri:  sub
              son: </v>
      </c>
    </row>
    <row r="3322" spans="1:16" ht="15" customHeight="1">
      <c r="A3322" s="20">
        <f t="shared" si="416"/>
        <v>5</v>
      </c>
      <c r="B3322" s="21" t="str">
        <f t="shared" si="417"/>
        <v>知识亚点</v>
      </c>
      <c r="C3322" s="21" t="str">
        <f t="shared" si="418"/>
        <v>绝缘体、半导体、导体、超导体</v>
      </c>
      <c r="D3322" s="21" t="str">
        <f>IFERROR(IF(I3322=1,INDEX( {"chinese","english","math","physics","chemistry","biology","politics","history","geography"},MATCH(C3322,{"语文","英语","数学","物理","化学","生物","政治","历史","地理"},0)),IF(I3322=2,INDEX(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3322,{"单项选择","阅读理解","信息匹配","完形填空","短文填空","单句填空","短文改错","单句改错","句型转换","翻译短语","翻译句子","词汇/短语及固搭","完成句子","听力"},0)),"")), "")</f>
        <v/>
      </c>
      <c r="E3322" s="21" t="str">
        <f t="shared" si="419"/>
        <v>知识点</v>
      </c>
      <c r="F3322" s="21" t="str">
        <f t="shared" si="420"/>
        <v>亚</v>
      </c>
      <c r="G3322" s="21" t="str">
        <f>INDEX( {"body","discipline","area","topic","point"},MATCH(E3322,{"知识体","知识域","知识区","知识主题","知识点"},0))</f>
        <v>point</v>
      </c>
      <c r="H3322" s="21" t="str">
        <f>INDEX( {"super","just","sub","infras"},MATCH(F3322,{"超","恰","亚","次"},0))</f>
        <v>sub</v>
      </c>
      <c r="I3322" s="21">
        <f>MATCH(E3322,{"知识体","知识域","知识区","知识主题","知识点"},0)-1</f>
        <v>4</v>
      </c>
      <c r="J3322" s="21">
        <f>MATCH(F3322,{"超","恰","亚","次"},0)-1</f>
        <v>2</v>
      </c>
      <c r="K3322" s="21" t="str">
        <f t="shared" si="421"/>
        <v>物理</v>
      </c>
      <c r="L3322" s="26" t="s">
        <v>4746</v>
      </c>
      <c r="M3322" s="23"/>
      <c r="N3322" s="23"/>
      <c r="O3322" s="24" t="str">
        <f t="shared" si="423"/>
        <v xml:space="preserve">
  - 
    name:  绝缘体、半导体、导体、超导体
    title:  绝缘体、半导体、导体、超导体
    description: 
    koLyro: point
    koLyri:  sub
    son: </v>
      </c>
      <c r="P3322" s="27" t="str">
        <f t="shared" si="422"/>
        <v xml:space="preserve">
            - 
              name:  绝缘体、半导体、导体、超导体
              title:  绝缘体、半导体、导体、超导体
              description: 
              koLyro: point
              koLyri:  sub
              son: </v>
      </c>
    </row>
    <row r="3323" spans="1:16" ht="15" customHeight="1">
      <c r="A3323" s="20">
        <f t="shared" si="416"/>
        <v>5</v>
      </c>
      <c r="B3323" s="21" t="str">
        <f t="shared" si="417"/>
        <v>知识亚点</v>
      </c>
      <c r="C3323" s="21" t="str">
        <f t="shared" si="418"/>
        <v>常见电阻元件</v>
      </c>
      <c r="D3323" s="21" t="str">
        <f>IFERROR(IF(I3323=1,INDEX( {"chinese","english","math","physics","chemistry","biology","politics","history","geography"},MATCH(C3323,{"语文","英语","数学","物理","化学","生物","政治","历史","地理"},0)),IF(I3323=2,INDEX(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3323,{"单项选择","阅读理解","信息匹配","完形填空","短文填空","单句填空","短文改错","单句改错","句型转换","翻译短语","翻译句子","词汇/短语及固搭","完成句子","听力"},0)),"")), "")</f>
        <v/>
      </c>
      <c r="E3323" s="21" t="str">
        <f t="shared" si="419"/>
        <v>知识点</v>
      </c>
      <c r="F3323" s="21" t="str">
        <f t="shared" si="420"/>
        <v>亚</v>
      </c>
      <c r="G3323" s="21" t="str">
        <f>INDEX( {"body","discipline","area","topic","point"},MATCH(E3323,{"知识体","知识域","知识区","知识主题","知识点"},0))</f>
        <v>point</v>
      </c>
      <c r="H3323" s="21" t="str">
        <f>INDEX( {"super","just","sub","infras"},MATCH(F3323,{"超","恰","亚","次"},0))</f>
        <v>sub</v>
      </c>
      <c r="I3323" s="21">
        <f>MATCH(E3323,{"知识体","知识域","知识区","知识主题","知识点"},0)-1</f>
        <v>4</v>
      </c>
      <c r="J3323" s="21">
        <f>MATCH(F3323,{"超","恰","亚","次"},0)-1</f>
        <v>2</v>
      </c>
      <c r="K3323" s="21" t="str">
        <f t="shared" si="421"/>
        <v>物理</v>
      </c>
      <c r="L3323" s="26" t="s">
        <v>4747</v>
      </c>
      <c r="M3323" s="23"/>
      <c r="N3323" s="23"/>
      <c r="O3323" s="24" t="str">
        <f t="shared" si="423"/>
        <v xml:space="preserve">
  - 
    name:  常见电阻元件
    title:  常见电阻元件
    description: 
    koLyro: point
    koLyri:  sub
    son: </v>
      </c>
      <c r="P3323" s="27" t="str">
        <f t="shared" si="422"/>
        <v xml:space="preserve">
            - 
              name:  常见电阻元件
              title:  常见电阻元件
              description: 
              koLyro: point
              koLyri:  sub
              son: </v>
      </c>
    </row>
    <row r="3324" spans="1:16" ht="15" customHeight="1">
      <c r="A3324" s="20">
        <f t="shared" si="416"/>
        <v>4</v>
      </c>
      <c r="B3324" s="21" t="str">
        <f t="shared" si="417"/>
        <v>知识点</v>
      </c>
      <c r="C3324" s="21" t="str">
        <f t="shared" si="418"/>
        <v>部分电路欧姆定律</v>
      </c>
      <c r="D3324" s="21" t="str">
        <f>IFERROR(IF(I3324=1,INDEX( {"chinese","english","math","physics","chemistry","biology","politics","history","geography"},MATCH(C3324,{"语文","英语","数学","物理","化学","生物","政治","历史","地理"},0)),IF(I3324=2,INDEX(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3324,{"单项选择","阅读理解","信息匹配","完形填空","短文填空","单句填空","短文改错","单句改错","句型转换","翻译短语","翻译句子","词汇/短语及固搭","完成句子","听力"},0)),"")), "")</f>
        <v/>
      </c>
      <c r="E3324" s="21" t="str">
        <f t="shared" si="419"/>
        <v>知识点</v>
      </c>
      <c r="F3324" s="21" t="str">
        <f t="shared" si="420"/>
        <v>恰</v>
      </c>
      <c r="G3324" s="21" t="str">
        <f>INDEX( {"body","discipline","area","topic","point"},MATCH(E3324,{"知识体","知识域","知识区","知识主题","知识点"},0))</f>
        <v>point</v>
      </c>
      <c r="H3324" s="21" t="str">
        <f>INDEX( {"super","just","sub","infras"},MATCH(F3324,{"超","恰","亚","次"},0))</f>
        <v>just</v>
      </c>
      <c r="I3324" s="21">
        <f>MATCH(E3324,{"知识体","知识域","知识区","知识主题","知识点"},0)-1</f>
        <v>4</v>
      </c>
      <c r="J3324" s="21">
        <f>MATCH(F3324,{"超","恰","亚","次"},0)-1</f>
        <v>1</v>
      </c>
      <c r="K3324" s="21" t="str">
        <f t="shared" si="421"/>
        <v>物理</v>
      </c>
      <c r="L3324" s="26" t="s">
        <v>4748</v>
      </c>
      <c r="M3324" s="23"/>
      <c r="N3324" s="23"/>
      <c r="O3324" s="24" t="str">
        <f t="shared" si="423"/>
        <v xml:space="preserve">
  - 
    name:  部分电路欧姆定律
    title:  部分电路欧姆定律
    description: 
    koLyro: point
    koLyri:  just
    son: </v>
      </c>
      <c r="P3324" s="27" t="str">
        <f t="shared" si="422"/>
        <v xml:space="preserve">
          - 
            name:  部分电路欧姆定律
            title:  部分电路欧姆定律
            description: 
            koLyro: point
            koLyri:  just
            son: </v>
      </c>
    </row>
    <row r="3325" spans="1:16" ht="15" customHeight="1">
      <c r="A3325" s="20">
        <f t="shared" si="416"/>
        <v>4</v>
      </c>
      <c r="B3325" s="21" t="str">
        <f t="shared" si="417"/>
        <v>知识点</v>
      </c>
      <c r="C3325" s="21" t="str">
        <f t="shared" si="418"/>
        <v>电阻的测量</v>
      </c>
      <c r="D3325" s="21" t="str">
        <f>IFERROR(IF(I3325=1,INDEX( {"chinese","english","math","physics","chemistry","biology","politics","history","geography"},MATCH(C3325,{"语文","英语","数学","物理","化学","生物","政治","历史","地理"},0)),IF(I3325=2,INDEX(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3325,{"单项选择","阅读理解","信息匹配","完形填空","短文填空","单句填空","短文改错","单句改错","句型转换","翻译短语","翻译句子","词汇/短语及固搭","完成句子","听力"},0)),"")), "")</f>
        <v/>
      </c>
      <c r="E3325" s="21" t="str">
        <f t="shared" si="419"/>
        <v>知识点</v>
      </c>
      <c r="F3325" s="21" t="str">
        <f t="shared" si="420"/>
        <v>恰</v>
      </c>
      <c r="G3325" s="21" t="str">
        <f>INDEX( {"body","discipline","area","topic","point"},MATCH(E3325,{"知识体","知识域","知识区","知识主题","知识点"},0))</f>
        <v>point</v>
      </c>
      <c r="H3325" s="21" t="str">
        <f>INDEX( {"super","just","sub","infras"},MATCH(F3325,{"超","恰","亚","次"},0))</f>
        <v>just</v>
      </c>
      <c r="I3325" s="21">
        <f>MATCH(E3325,{"知识体","知识域","知识区","知识主题","知识点"},0)-1</f>
        <v>4</v>
      </c>
      <c r="J3325" s="21">
        <f>MATCH(F3325,{"超","恰","亚","次"},0)-1</f>
        <v>1</v>
      </c>
      <c r="K3325" s="21" t="str">
        <f t="shared" si="421"/>
        <v>物理</v>
      </c>
      <c r="L3325" s="26" t="s">
        <v>4749</v>
      </c>
      <c r="M3325" s="23"/>
      <c r="N3325" s="23"/>
      <c r="O3325" s="24" t="str">
        <f t="shared" si="423"/>
        <v xml:space="preserve">
  - 
    name:  电阻的测量
    title:  电阻的测量
    description: 
    koLyro: point
    koLyri:  just
    son: </v>
      </c>
      <c r="P3325" s="27" t="str">
        <f t="shared" si="422"/>
        <v xml:space="preserve">
          - 
            name:  电阻的测量
            title:  电阻的测量
            description: 
            koLyro: point
            koLyri:  just
            son: </v>
      </c>
    </row>
    <row r="3326" spans="1:16" ht="15" customHeight="1">
      <c r="A3326" s="20">
        <f t="shared" si="416"/>
        <v>5</v>
      </c>
      <c r="B3326" s="21" t="str">
        <f t="shared" si="417"/>
        <v>知识亚点</v>
      </c>
      <c r="C3326" s="21" t="str">
        <f t="shared" si="418"/>
        <v>伏安法测电阻</v>
      </c>
      <c r="D3326" s="21" t="str">
        <f>IFERROR(IF(I3326=1,INDEX( {"chinese","english","math","physics","chemistry","biology","politics","history","geography"},MATCH(C3326,{"语文","英语","数学","物理","化学","生物","政治","历史","地理"},0)),IF(I3326=2,INDEX(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3326,{"单项选择","阅读理解","信息匹配","完形填空","短文填空","单句填空","短文改错","单句改错","句型转换","翻译短语","翻译句子","词汇/短语及固搭","完成句子","听力"},0)),"")), "")</f>
        <v/>
      </c>
      <c r="E3326" s="21" t="str">
        <f t="shared" si="419"/>
        <v>知识点</v>
      </c>
      <c r="F3326" s="21" t="str">
        <f t="shared" si="420"/>
        <v>亚</v>
      </c>
      <c r="G3326" s="21" t="str">
        <f>INDEX( {"body","discipline","area","topic","point"},MATCH(E3326,{"知识体","知识域","知识区","知识主题","知识点"},0))</f>
        <v>point</v>
      </c>
      <c r="H3326" s="21" t="str">
        <f>INDEX( {"super","just","sub","infras"},MATCH(F3326,{"超","恰","亚","次"},0))</f>
        <v>sub</v>
      </c>
      <c r="I3326" s="21">
        <f>MATCH(E3326,{"知识体","知识域","知识区","知识主题","知识点"},0)-1</f>
        <v>4</v>
      </c>
      <c r="J3326" s="21">
        <f>MATCH(F3326,{"超","恰","亚","次"},0)-1</f>
        <v>2</v>
      </c>
      <c r="K3326" s="21" t="str">
        <f t="shared" si="421"/>
        <v>物理</v>
      </c>
      <c r="L3326" s="26" t="s">
        <v>4750</v>
      </c>
      <c r="M3326" s="23"/>
      <c r="N3326" s="23"/>
      <c r="O3326" s="24" t="str">
        <f t="shared" si="423"/>
        <v xml:space="preserve">
  - 
    name:  伏安法测电阻
    title:  伏安法测电阻
    description: 
    koLyro: point
    koLyri:  sub
    son: </v>
      </c>
      <c r="P3326" s="27" t="str">
        <f t="shared" si="422"/>
        <v xml:space="preserve">
            - 
              name:  伏安法测电阻
              title:  伏安法测电阻
              description: 
              koLyro: point
              koLyri:  sub
              son: </v>
      </c>
    </row>
    <row r="3327" spans="1:16" ht="15" customHeight="1">
      <c r="A3327" s="20">
        <f t="shared" si="416"/>
        <v>5</v>
      </c>
      <c r="B3327" s="21" t="str">
        <f t="shared" si="417"/>
        <v>知识亚点</v>
      </c>
      <c r="C3327" s="21" t="str">
        <f t="shared" si="418"/>
        <v>伏安特性曲线</v>
      </c>
      <c r="D3327" s="21" t="str">
        <f>IFERROR(IF(I3327=1,INDEX( {"chinese","english","math","physics","chemistry","biology","politics","history","geography"},MATCH(C3327,{"语文","英语","数学","物理","化学","生物","政治","历史","地理"},0)),IF(I3327=2,INDEX(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3327,{"单项选择","阅读理解","信息匹配","完形填空","短文填空","单句填空","短文改错","单句改错","句型转换","翻译短语","翻译句子","词汇/短语及固搭","完成句子","听力"},0)),"")), "")</f>
        <v/>
      </c>
      <c r="E3327" s="21" t="str">
        <f t="shared" si="419"/>
        <v>知识点</v>
      </c>
      <c r="F3327" s="21" t="str">
        <f t="shared" si="420"/>
        <v>亚</v>
      </c>
      <c r="G3327" s="21" t="str">
        <f>INDEX( {"body","discipline","area","topic","point"},MATCH(E3327,{"知识体","知识域","知识区","知识主题","知识点"},0))</f>
        <v>point</v>
      </c>
      <c r="H3327" s="21" t="str">
        <f>INDEX( {"super","just","sub","infras"},MATCH(F3327,{"超","恰","亚","次"},0))</f>
        <v>sub</v>
      </c>
      <c r="I3327" s="21">
        <f>MATCH(E3327,{"知识体","知识域","知识区","知识主题","知识点"},0)-1</f>
        <v>4</v>
      </c>
      <c r="J3327" s="21">
        <f>MATCH(F3327,{"超","恰","亚","次"},0)-1</f>
        <v>2</v>
      </c>
      <c r="K3327" s="21" t="str">
        <f t="shared" si="421"/>
        <v>物理</v>
      </c>
      <c r="L3327" s="26" t="s">
        <v>4751</v>
      </c>
      <c r="M3327" s="23"/>
      <c r="N3327" s="23"/>
      <c r="O3327" s="24" t="str">
        <f t="shared" si="423"/>
        <v xml:space="preserve">
  - 
    name:  伏安特性曲线
    title:  伏安特性曲线
    description: 
    koLyro: point
    koLyri:  sub
    son: </v>
      </c>
      <c r="P3327" s="27" t="str">
        <f t="shared" si="422"/>
        <v xml:space="preserve">
            - 
              name:  伏安特性曲线
              title:  伏安特性曲线
              description: 
              koLyro: point
              koLyri:  sub
              son: </v>
      </c>
    </row>
    <row r="3328" spans="1:16" ht="15" customHeight="1">
      <c r="A3328" s="20">
        <f t="shared" si="416"/>
        <v>5</v>
      </c>
      <c r="B3328" s="21" t="str">
        <f t="shared" si="417"/>
        <v>知识亚点</v>
      </c>
      <c r="C3328" s="21" t="str">
        <f t="shared" si="418"/>
        <v>半偏、电桥、替代等方法测电阻</v>
      </c>
      <c r="D3328" s="21" t="str">
        <f>IFERROR(IF(I3328=1,INDEX( {"chinese","english","math","physics","chemistry","biology","politics","history","geography"},MATCH(C3328,{"语文","英语","数学","物理","化学","生物","政治","历史","地理"},0)),IF(I3328=2,INDEX(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3328,{"单项选择","阅读理解","信息匹配","完形填空","短文填空","单句填空","短文改错","单句改错","句型转换","翻译短语","翻译句子","词汇/短语及固搭","完成句子","听力"},0)),"")), "")</f>
        <v/>
      </c>
      <c r="E3328" s="21" t="str">
        <f t="shared" si="419"/>
        <v>知识点</v>
      </c>
      <c r="F3328" s="21" t="str">
        <f t="shared" si="420"/>
        <v>亚</v>
      </c>
      <c r="G3328" s="21" t="str">
        <f>INDEX( {"body","discipline","area","topic","point"},MATCH(E3328,{"知识体","知识域","知识区","知识主题","知识点"},0))</f>
        <v>point</v>
      </c>
      <c r="H3328" s="21" t="str">
        <f>INDEX( {"super","just","sub","infras"},MATCH(F3328,{"超","恰","亚","次"},0))</f>
        <v>sub</v>
      </c>
      <c r="I3328" s="21">
        <f>MATCH(E3328,{"知识体","知识域","知识区","知识主题","知识点"},0)-1</f>
        <v>4</v>
      </c>
      <c r="J3328" s="21">
        <f>MATCH(F3328,{"超","恰","亚","次"},0)-1</f>
        <v>2</v>
      </c>
      <c r="K3328" s="21" t="str">
        <f t="shared" si="421"/>
        <v>物理</v>
      </c>
      <c r="L3328" s="26" t="s">
        <v>4752</v>
      </c>
      <c r="M3328" s="23"/>
      <c r="N3328" s="23"/>
      <c r="O3328" s="24" t="str">
        <f t="shared" si="423"/>
        <v xml:space="preserve">
  - 
    name:  半偏、电桥、替代等方法测电阻
    title:  半偏、电桥、替代等方法测电阻
    description: 
    koLyro: point
    koLyri:  sub
    son: </v>
      </c>
      <c r="P3328" s="27" t="str">
        <f t="shared" si="422"/>
        <v xml:space="preserve">
            - 
              name:  半偏、电桥、替代等方法测电阻
              title:  半偏、电桥、替代等方法测电阻
              description: 
              koLyro: point
              koLyri:  sub
              son: </v>
      </c>
    </row>
    <row r="3329" spans="1:16" ht="15" customHeight="1">
      <c r="A3329" s="20">
        <f t="shared" si="416"/>
        <v>3</v>
      </c>
      <c r="B3329" s="21" t="str">
        <f t="shared" si="417"/>
        <v>知识主题</v>
      </c>
      <c r="C3329" s="21" t="str">
        <f t="shared" si="418"/>
        <v>串并联电路</v>
      </c>
      <c r="D3329" s="21" t="str">
        <f>IFERROR(IF(I3329=1,INDEX( {"chinese","english","math","physics","chemistry","biology","politics","history","geography"},MATCH(C3329,{"语文","英语","数学","物理","化学","生物","政治","历史","地理"},0)),IF(I3329=2,INDEX(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3329,{"单项选择","阅读理解","信息匹配","完形填空","短文填空","单句填空","短文改错","单句改错","句型转换","翻译短语","翻译句子","词汇/短语及固搭","完成句子","听力"},0)),"")), "")</f>
        <v/>
      </c>
      <c r="E3329" s="21" t="str">
        <f t="shared" si="419"/>
        <v>知识主题</v>
      </c>
      <c r="F3329" s="21" t="str">
        <f t="shared" si="420"/>
        <v>恰</v>
      </c>
      <c r="G3329" s="21" t="str">
        <f>INDEX( {"body","discipline","area","topic","point"},MATCH(E3329,{"知识体","知识域","知识区","知识主题","知识点"},0))</f>
        <v>topic</v>
      </c>
      <c r="H3329" s="21" t="str">
        <f>INDEX( {"super","just","sub","infras"},MATCH(F3329,{"超","恰","亚","次"},0))</f>
        <v>just</v>
      </c>
      <c r="I3329" s="21">
        <f>MATCH(E3329,{"知识体","知识域","知识区","知识主题","知识点"},0)-1</f>
        <v>3</v>
      </c>
      <c r="J3329" s="21">
        <f>MATCH(F3329,{"超","恰","亚","次"},0)-1</f>
        <v>1</v>
      </c>
      <c r="K3329" s="21" t="str">
        <f t="shared" si="421"/>
        <v>物理</v>
      </c>
      <c r="L3329" s="26" t="s">
        <v>4753</v>
      </c>
      <c r="M3329" s="23"/>
      <c r="N3329" s="23"/>
      <c r="O3329" s="24" t="str">
        <f t="shared" si="423"/>
        <v xml:space="preserve">
  - 
    name:  串并联电路
    title:  串并联电路
    description: 
    koLyro: topic
    koLyri:  just
    son: </v>
      </c>
      <c r="P3329" s="27" t="str">
        <f t="shared" si="422"/>
        <v xml:space="preserve">
        - 
          name:  串并联电路
          title:  串并联电路
          description: 
          koLyro: topic
          koLyri:  just
          son: </v>
      </c>
    </row>
    <row r="3330" spans="1:16" ht="15" customHeight="1">
      <c r="A3330" s="20">
        <f t="shared" si="416"/>
        <v>4</v>
      </c>
      <c r="B3330" s="21" t="str">
        <f t="shared" si="417"/>
        <v>知识点</v>
      </c>
      <c r="C3330" s="21" t="str">
        <f t="shared" si="418"/>
        <v>串并联电路</v>
      </c>
      <c r="D3330" s="21" t="str">
        <f>IFERROR(IF(I3330=1,INDEX( {"chinese","english","math","physics","chemistry","biology","politics","history","geography"},MATCH(C3330,{"语文","英语","数学","物理","化学","生物","政治","历史","地理"},0)),IF(I3330=2,INDEX(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3330,{"单项选择","阅读理解","信息匹配","完形填空","短文填空","单句填空","短文改错","单句改错","句型转换","翻译短语","翻译句子","词汇/短语及固搭","完成句子","听力"},0)),"")), "")</f>
        <v/>
      </c>
      <c r="E3330" s="21" t="str">
        <f t="shared" si="419"/>
        <v>知识点</v>
      </c>
      <c r="F3330" s="21" t="str">
        <f t="shared" si="420"/>
        <v>恰</v>
      </c>
      <c r="G3330" s="21" t="str">
        <f>INDEX( {"body","discipline","area","topic","point"},MATCH(E3330,{"知识体","知识域","知识区","知识主题","知识点"},0))</f>
        <v>point</v>
      </c>
      <c r="H3330" s="21" t="str">
        <f>INDEX( {"super","just","sub","infras"},MATCH(F3330,{"超","恰","亚","次"},0))</f>
        <v>just</v>
      </c>
      <c r="I3330" s="21">
        <f>MATCH(E3330,{"知识体","知识域","知识区","知识主题","知识点"},0)-1</f>
        <v>4</v>
      </c>
      <c r="J3330" s="21">
        <f>MATCH(F3330,{"超","恰","亚","次"},0)-1</f>
        <v>1</v>
      </c>
      <c r="K3330" s="21" t="str">
        <f t="shared" si="421"/>
        <v>物理</v>
      </c>
      <c r="L3330" s="26" t="s">
        <v>4754</v>
      </c>
      <c r="M3330" s="23"/>
      <c r="N3330" s="23"/>
      <c r="O3330" s="24" t="str">
        <f t="shared" si="423"/>
        <v xml:space="preserve">
  - 
    name:  串并联电路
    title:  串并联电路
    description: 
    koLyro: point
    koLyri:  just
    son: </v>
      </c>
      <c r="P3330" s="27" t="str">
        <f t="shared" si="422"/>
        <v xml:space="preserve">
          - 
            name:  串并联电路
            title:  串并联电路
            description: 
            koLyro: point
            koLyri:  just
            son: </v>
      </c>
    </row>
    <row r="3331" spans="1:16" ht="15" customHeight="1">
      <c r="A3331" s="20">
        <f t="shared" si="416"/>
        <v>4</v>
      </c>
      <c r="B3331" s="21" t="str">
        <f t="shared" si="417"/>
        <v>知识点</v>
      </c>
      <c r="C3331" s="21" t="str">
        <f t="shared" si="418"/>
        <v>分压电路</v>
      </c>
      <c r="D3331" s="21" t="str">
        <f>IFERROR(IF(I3331=1,INDEX( {"chinese","english","math","physics","chemistry","biology","politics","history","geography"},MATCH(C3331,{"语文","英语","数学","物理","化学","生物","政治","历史","地理"},0)),IF(I3331=2,INDEX(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3331,{"单项选择","阅读理解","信息匹配","完形填空","短文填空","单句填空","短文改错","单句改错","句型转换","翻译短语","翻译句子","词汇/短语及固搭","完成句子","听力"},0)),"")), "")</f>
        <v/>
      </c>
      <c r="E3331" s="21" t="str">
        <f t="shared" si="419"/>
        <v>知识点</v>
      </c>
      <c r="F3331" s="21" t="str">
        <f t="shared" si="420"/>
        <v>恰</v>
      </c>
      <c r="G3331" s="21" t="str">
        <f>INDEX( {"body","discipline","area","topic","point"},MATCH(E3331,{"知识体","知识域","知识区","知识主题","知识点"},0))</f>
        <v>point</v>
      </c>
      <c r="H3331" s="21" t="str">
        <f>INDEX( {"super","just","sub","infras"},MATCH(F3331,{"超","恰","亚","次"},0))</f>
        <v>just</v>
      </c>
      <c r="I3331" s="21">
        <f>MATCH(E3331,{"知识体","知识域","知识区","知识主题","知识点"},0)-1</f>
        <v>4</v>
      </c>
      <c r="J3331" s="21">
        <f>MATCH(F3331,{"超","恰","亚","次"},0)-1</f>
        <v>1</v>
      </c>
      <c r="K3331" s="21" t="str">
        <f t="shared" si="421"/>
        <v>物理</v>
      </c>
      <c r="L3331" s="26" t="s">
        <v>4755</v>
      </c>
      <c r="M3331" s="23"/>
      <c r="N3331" s="23"/>
      <c r="O3331" s="24" t="str">
        <f t="shared" si="423"/>
        <v xml:space="preserve">
  - 
    name:  分压电路
    title:  分压电路
    description: 
    koLyro: point
    koLyri:  just
    son: </v>
      </c>
      <c r="P3331" s="27" t="str">
        <f t="shared" si="422"/>
        <v xml:space="preserve">
          - 
            name:  分压电路
            title:  分压电路
            description: 
            koLyro: point
            koLyri:  just
            son: </v>
      </c>
    </row>
    <row r="3332" spans="1:16" ht="15" customHeight="1">
      <c r="A3332" s="20">
        <f t="shared" si="416"/>
        <v>4</v>
      </c>
      <c r="B3332" s="21" t="str">
        <f t="shared" si="417"/>
        <v>知识点</v>
      </c>
      <c r="C3332" s="21" t="str">
        <f t="shared" si="418"/>
        <v>电流表的内接法和外接法</v>
      </c>
      <c r="D3332" s="21" t="str">
        <f>IFERROR(IF(I3332=1,INDEX( {"chinese","english","math","physics","chemistry","biology","politics","history","geography"},MATCH(C3332,{"语文","英语","数学","物理","化学","生物","政治","历史","地理"},0)),IF(I3332=2,INDEX(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3332,{"单项选择","阅读理解","信息匹配","完形填空","短文填空","单句填空","短文改错","单句改错","句型转换","翻译短语","翻译句子","词汇/短语及固搭","完成句子","听力"},0)),"")), "")</f>
        <v/>
      </c>
      <c r="E3332" s="21" t="str">
        <f t="shared" si="419"/>
        <v>知识点</v>
      </c>
      <c r="F3332" s="21" t="str">
        <f t="shared" si="420"/>
        <v>恰</v>
      </c>
      <c r="G3332" s="21" t="str">
        <f>INDEX( {"body","discipline","area","topic","point"},MATCH(E3332,{"知识体","知识域","知识区","知识主题","知识点"},0))</f>
        <v>point</v>
      </c>
      <c r="H3332" s="21" t="str">
        <f>INDEX( {"super","just","sub","infras"},MATCH(F3332,{"超","恰","亚","次"},0))</f>
        <v>just</v>
      </c>
      <c r="I3332" s="21">
        <f>MATCH(E3332,{"知识体","知识域","知识区","知识主题","知识点"},0)-1</f>
        <v>4</v>
      </c>
      <c r="J3332" s="21">
        <f>MATCH(F3332,{"超","恰","亚","次"},0)-1</f>
        <v>1</v>
      </c>
      <c r="K3332" s="21" t="str">
        <f t="shared" si="421"/>
        <v>物理</v>
      </c>
      <c r="L3332" s="26" t="s">
        <v>4756</v>
      </c>
      <c r="M3332" s="23"/>
      <c r="N3332" s="23"/>
      <c r="O3332" s="24" t="str">
        <f t="shared" si="423"/>
        <v xml:space="preserve">
  - 
    name:  电流表的内接法和外接法
    title:  电流表的内接法和外接法
    description: 
    koLyro: point
    koLyri:  just
    son: </v>
      </c>
      <c r="P3332" s="27" t="str">
        <f t="shared" si="422"/>
        <v xml:space="preserve">
          - 
            name:  电流表的内接法和外接法
            title:  电流表的内接法和外接法
            description: 
            koLyro: point
            koLyri:  just
            son: </v>
      </c>
    </row>
    <row r="3333" spans="1:16" ht="15" customHeight="1">
      <c r="A3333" s="20">
        <f t="shared" ref="A3333:A3396" si="424">IFERROR(FIND("├",L3333),0)</f>
        <v>4</v>
      </c>
      <c r="B3333" s="21" t="str">
        <f t="shared" ref="B3333:B3396" si="425">MID(L3333,FIND("«",L3333)+1,FIND("»",L3333)-FIND("«",L3333)-1)</f>
        <v>知识点</v>
      </c>
      <c r="C3333" s="21" t="str">
        <f t="shared" ref="C3333:C3396" si="426">RIGHT(L3333,LEN(L3333)-FIND("»",L3333))</f>
        <v>滑动变阻器的分压接法和限流接法</v>
      </c>
      <c r="D3333" s="21" t="str">
        <f>IFERROR(IF(I3333=1,INDEX( {"chinese","english","math","physics","chemistry","biology","politics","history","geography"},MATCH(C3333,{"语文","英语","数学","物理","化学","生物","政治","历史","地理"},0)),IF(I3333=2,INDEX(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3333,{"单项选择","阅读理解","信息匹配","完形填空","短文填空","单句填空","短文改错","单句改错","句型转换","翻译短语","翻译句子","词汇/短语及固搭","完成句子","听力"},0)),"")), "")</f>
        <v/>
      </c>
      <c r="E3333" s="21" t="str">
        <f t="shared" ref="E3333:E3396" si="427">SUBSTITUTE(SUBSTITUTE(SUBSTITUTE(SUBSTITUTE(B3333,"超",""),"恰",""),"亚",""),"次","")</f>
        <v>知识点</v>
      </c>
      <c r="F3333" s="21" t="str">
        <f t="shared" ref="F3333:F3396" si="428">IF(IFERROR(FIND("超",B3333),-1)&gt;0,"超",  IF(IFERROR(FIND("亚",B3333),-1)&gt;0,"亚",   IF(IFERROR(FIND("次",B3333),-1)&gt;0,"次",    "恰"  )))</f>
        <v>恰</v>
      </c>
      <c r="G3333" s="21" t="str">
        <f>INDEX( {"body","discipline","area","topic","point"},MATCH(E3333,{"知识体","知识域","知识区","知识主题","知识点"},0))</f>
        <v>point</v>
      </c>
      <c r="H3333" s="21" t="str">
        <f>INDEX( {"super","just","sub","infras"},MATCH(F3333,{"超","恰","亚","次"},0))</f>
        <v>just</v>
      </c>
      <c r="I3333" s="21">
        <f>MATCH(E3333,{"知识体","知识域","知识区","知识主题","知识点"},0)-1</f>
        <v>4</v>
      </c>
      <c r="J3333" s="21">
        <f>MATCH(F3333,{"超","恰","亚","次"},0)-1</f>
        <v>1</v>
      </c>
      <c r="K3333" s="21" t="str">
        <f t="shared" ref="K3333:K3396" si="429">IF(I3333=0,"",IF(I3333=1,C3333,K3332))</f>
        <v>物理</v>
      </c>
      <c r="L3333" s="26" t="s">
        <v>4757</v>
      </c>
      <c r="M3333" s="23"/>
      <c r="N3333" s="23"/>
      <c r="O3333" s="24" t="str">
        <f t="shared" si="423"/>
        <v xml:space="preserve">
  - 
    name:  滑动变阻器的分压接法和限流接法
    title:  滑动变阻器的分压接法和限流接法
    description: 
    koLyro: point
    koLyri:  just
    son: </v>
      </c>
      <c r="P3333" s="27" t="str">
        <f t="shared" ref="P3333:P3396" si="430">SUBSTITUTE(O3333,CHAR(10),CHAR(10)&amp;REPT("  ",A3333))</f>
        <v xml:space="preserve">
          - 
            name:  滑动变阻器的分压接法和限流接法
            title:  滑动变阻器的分压接法和限流接法
            description: 
            koLyro: point
            koLyri:  just
            son: </v>
      </c>
    </row>
    <row r="3334" spans="1:16" ht="15" customHeight="1">
      <c r="A3334" s="20">
        <f t="shared" si="424"/>
        <v>4</v>
      </c>
      <c r="B3334" s="21" t="str">
        <f t="shared" si="425"/>
        <v>知识点</v>
      </c>
      <c r="C3334" s="21" t="str">
        <f t="shared" si="426"/>
        <v>短路与断路</v>
      </c>
      <c r="D3334" s="21" t="str">
        <f>IFERROR(IF(I3334=1,INDEX( {"chinese","english","math","physics","chemistry","biology","politics","history","geography"},MATCH(C3334,{"语文","英语","数学","物理","化学","生物","政治","历史","地理"},0)),IF(I3334=2,INDEX(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3334,{"单项选择","阅读理解","信息匹配","完形填空","短文填空","单句填空","短文改错","单句改错","句型转换","翻译短语","翻译句子","词汇/短语及固搭","完成句子","听力"},0)),"")), "")</f>
        <v/>
      </c>
      <c r="E3334" s="21" t="str">
        <f t="shared" si="427"/>
        <v>知识点</v>
      </c>
      <c r="F3334" s="21" t="str">
        <f t="shared" si="428"/>
        <v>恰</v>
      </c>
      <c r="G3334" s="21" t="str">
        <f>INDEX( {"body","discipline","area","topic","point"},MATCH(E3334,{"知识体","知识域","知识区","知识主题","知识点"},0))</f>
        <v>point</v>
      </c>
      <c r="H3334" s="21" t="str">
        <f>INDEX( {"super","just","sub","infras"},MATCH(F3334,{"超","恰","亚","次"},0))</f>
        <v>just</v>
      </c>
      <c r="I3334" s="21">
        <f>MATCH(E3334,{"知识体","知识域","知识区","知识主题","知识点"},0)-1</f>
        <v>4</v>
      </c>
      <c r="J3334" s="21">
        <f>MATCH(F3334,{"超","恰","亚","次"},0)-1</f>
        <v>1</v>
      </c>
      <c r="K3334" s="21" t="str">
        <f t="shared" si="429"/>
        <v>物理</v>
      </c>
      <c r="L3334" s="26" t="s">
        <v>4758</v>
      </c>
      <c r="M3334" s="23"/>
      <c r="N3334" s="23"/>
      <c r="O3334" s="24" t="str">
        <f t="shared" si="423"/>
        <v xml:space="preserve">
  - 
    name:  短路与断路
    title:  短路与断路
    description: 
    koLyro: point
    koLyri:  just
    son: </v>
      </c>
      <c r="P3334" s="27" t="str">
        <f t="shared" si="430"/>
        <v xml:space="preserve">
          - 
            name:  短路与断路
            title:  短路与断路
            description: 
            koLyro: point
            koLyri:  just
            son: </v>
      </c>
    </row>
    <row r="3335" spans="1:16" ht="15" customHeight="1">
      <c r="A3335" s="20">
        <f t="shared" si="424"/>
        <v>4</v>
      </c>
      <c r="B3335" s="21" t="str">
        <f t="shared" si="425"/>
        <v>知识点</v>
      </c>
      <c r="C3335" s="21" t="str">
        <f t="shared" si="426"/>
        <v>复杂电路的简化</v>
      </c>
      <c r="D3335" s="21" t="str">
        <f>IFERROR(IF(I3335=1,INDEX( {"chinese","english","math","physics","chemistry","biology","politics","history","geography"},MATCH(C3335,{"语文","英语","数学","物理","化学","生物","政治","历史","地理"},0)),IF(I3335=2,INDEX(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3335,{"单项选择","阅读理解","信息匹配","完形填空","短文填空","单句填空","短文改错","单句改错","句型转换","翻译短语","翻译句子","词汇/短语及固搭","完成句子","听力"},0)),"")), "")</f>
        <v/>
      </c>
      <c r="E3335" s="21" t="str">
        <f t="shared" si="427"/>
        <v>知识点</v>
      </c>
      <c r="F3335" s="21" t="str">
        <f t="shared" si="428"/>
        <v>恰</v>
      </c>
      <c r="G3335" s="21" t="str">
        <f>INDEX( {"body","discipline","area","topic","point"},MATCH(E3335,{"知识体","知识域","知识区","知识主题","知识点"},0))</f>
        <v>point</v>
      </c>
      <c r="H3335" s="21" t="str">
        <f>INDEX( {"super","just","sub","infras"},MATCH(F3335,{"超","恰","亚","次"},0))</f>
        <v>just</v>
      </c>
      <c r="I3335" s="21">
        <f>MATCH(E3335,{"知识体","知识域","知识区","知识主题","知识点"},0)-1</f>
        <v>4</v>
      </c>
      <c r="J3335" s="21">
        <f>MATCH(F3335,{"超","恰","亚","次"},0)-1</f>
        <v>1</v>
      </c>
      <c r="K3335" s="21" t="str">
        <f t="shared" si="429"/>
        <v>物理</v>
      </c>
      <c r="L3335" s="26" t="s">
        <v>4759</v>
      </c>
      <c r="M3335" s="23"/>
      <c r="N3335" s="23"/>
      <c r="O3335" s="24" t="str">
        <f t="shared" si="423"/>
        <v xml:space="preserve">
  - 
    name:  复杂电路的简化
    title:  复杂电路的简化
    description: 
    koLyro: point
    koLyri:  just
    son: </v>
      </c>
      <c r="P3335" s="27" t="str">
        <f t="shared" si="430"/>
        <v xml:space="preserve">
          - 
            name:  复杂电路的简化
            title:  复杂电路的简化
            description: 
            koLyro: point
            koLyri:  just
            son: </v>
      </c>
    </row>
    <row r="3336" spans="1:16" ht="15" customHeight="1">
      <c r="A3336" s="20">
        <f t="shared" si="424"/>
        <v>3</v>
      </c>
      <c r="B3336" s="21" t="str">
        <f t="shared" si="425"/>
        <v>知识主题</v>
      </c>
      <c r="C3336" s="21" t="str">
        <f t="shared" si="426"/>
        <v>焦耳定律</v>
      </c>
      <c r="D3336" s="21" t="str">
        <f>IFERROR(IF(I3336=1,INDEX( {"chinese","english","math","physics","chemistry","biology","politics","history","geography"},MATCH(C3336,{"语文","英语","数学","物理","化学","生物","政治","历史","地理"},0)),IF(I3336=2,INDEX(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3336,{"单项选择","阅读理解","信息匹配","完形填空","短文填空","单句填空","短文改错","单句改错","句型转换","翻译短语","翻译句子","词汇/短语及固搭","完成句子","听力"},0)),"")), "")</f>
        <v/>
      </c>
      <c r="E3336" s="21" t="str">
        <f t="shared" si="427"/>
        <v>知识主题</v>
      </c>
      <c r="F3336" s="21" t="str">
        <f t="shared" si="428"/>
        <v>恰</v>
      </c>
      <c r="G3336" s="21" t="str">
        <f>INDEX( {"body","discipline","area","topic","point"},MATCH(E3336,{"知识体","知识域","知识区","知识主题","知识点"},0))</f>
        <v>topic</v>
      </c>
      <c r="H3336" s="21" t="str">
        <f>INDEX( {"super","just","sub","infras"},MATCH(F3336,{"超","恰","亚","次"},0))</f>
        <v>just</v>
      </c>
      <c r="I3336" s="21">
        <f>MATCH(E3336,{"知识体","知识域","知识区","知识主题","知识点"},0)-1</f>
        <v>3</v>
      </c>
      <c r="J3336" s="21">
        <f>MATCH(F3336,{"超","恰","亚","次"},0)-1</f>
        <v>1</v>
      </c>
      <c r="K3336" s="21" t="str">
        <f t="shared" si="429"/>
        <v>物理</v>
      </c>
      <c r="L3336" s="26" t="s">
        <v>4760</v>
      </c>
      <c r="M3336" s="23"/>
      <c r="N3336" s="23"/>
      <c r="O3336" s="24" t="str">
        <f t="shared" si="423"/>
        <v xml:space="preserve">
  - 
    name:  焦耳定律
    title:  焦耳定律
    description: 
    koLyro: topic
    koLyri:  just
    son: </v>
      </c>
      <c r="P3336" s="27" t="str">
        <f t="shared" si="430"/>
        <v xml:space="preserve">
        - 
          name:  焦耳定律
          title:  焦耳定律
          description: 
          koLyro: topic
          koLyri:  just
          son: </v>
      </c>
    </row>
    <row r="3337" spans="1:16" ht="15" customHeight="1">
      <c r="A3337" s="20">
        <f t="shared" si="424"/>
        <v>4</v>
      </c>
      <c r="B3337" s="21" t="str">
        <f t="shared" si="425"/>
        <v>知识点</v>
      </c>
      <c r="C3337" s="21" t="str">
        <f t="shared" si="426"/>
        <v>电功</v>
      </c>
      <c r="D3337" s="21" t="str">
        <f>IFERROR(IF(I3337=1,INDEX( {"chinese","english","math","physics","chemistry","biology","politics","history","geography"},MATCH(C3337,{"语文","英语","数学","物理","化学","生物","政治","历史","地理"},0)),IF(I3337=2,INDEX(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3337,{"单项选择","阅读理解","信息匹配","完形填空","短文填空","单句填空","短文改错","单句改错","句型转换","翻译短语","翻译句子","词汇/短语及固搭","完成句子","听力"},0)),"")), "")</f>
        <v/>
      </c>
      <c r="E3337" s="21" t="str">
        <f t="shared" si="427"/>
        <v>知识点</v>
      </c>
      <c r="F3337" s="21" t="str">
        <f t="shared" si="428"/>
        <v>恰</v>
      </c>
      <c r="G3337" s="21" t="str">
        <f>INDEX( {"body","discipline","area","topic","point"},MATCH(E3337,{"知识体","知识域","知识区","知识主题","知识点"},0))</f>
        <v>point</v>
      </c>
      <c r="H3337" s="21" t="str">
        <f>INDEX( {"super","just","sub","infras"},MATCH(F3337,{"超","恰","亚","次"},0))</f>
        <v>just</v>
      </c>
      <c r="I3337" s="21">
        <f>MATCH(E3337,{"知识体","知识域","知识区","知识主题","知识点"},0)-1</f>
        <v>4</v>
      </c>
      <c r="J3337" s="21">
        <f>MATCH(F3337,{"超","恰","亚","次"},0)-1</f>
        <v>1</v>
      </c>
      <c r="K3337" s="21" t="str">
        <f t="shared" si="429"/>
        <v>物理</v>
      </c>
      <c r="L3337" s="26" t="s">
        <v>4761</v>
      </c>
      <c r="M3337" s="23"/>
      <c r="N3337" s="23"/>
      <c r="O3337" s="24" t="str">
        <f t="shared" si="423"/>
        <v xml:space="preserve">
  - 
    name:  电功
    title:  电功
    description: 
    koLyro: point
    koLyri:  just
    son: </v>
      </c>
      <c r="P3337" s="27" t="str">
        <f t="shared" si="430"/>
        <v xml:space="preserve">
          - 
            name:  电功
            title:  电功
            description: 
            koLyro: point
            koLyri:  just
            son: </v>
      </c>
    </row>
    <row r="3338" spans="1:16" ht="15" customHeight="1">
      <c r="A3338" s="20">
        <f t="shared" si="424"/>
        <v>4</v>
      </c>
      <c r="B3338" s="21" t="str">
        <f t="shared" si="425"/>
        <v>知识点</v>
      </c>
      <c r="C3338" s="21" t="str">
        <f t="shared" si="426"/>
        <v>电功率</v>
      </c>
      <c r="D3338" s="21" t="str">
        <f>IFERROR(IF(I3338=1,INDEX( {"chinese","english","math","physics","chemistry","biology","politics","history","geography"},MATCH(C3338,{"语文","英语","数学","物理","化学","生物","政治","历史","地理"},0)),IF(I3338=2,INDEX(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3338,{"单项选择","阅读理解","信息匹配","完形填空","短文填空","单句填空","短文改错","单句改错","句型转换","翻译短语","翻译句子","词汇/短语及固搭","完成句子","听力"},0)),"")), "")</f>
        <v/>
      </c>
      <c r="E3338" s="21" t="str">
        <f t="shared" si="427"/>
        <v>知识点</v>
      </c>
      <c r="F3338" s="21" t="str">
        <f t="shared" si="428"/>
        <v>恰</v>
      </c>
      <c r="G3338" s="21" t="str">
        <f>INDEX( {"body","discipline","area","topic","point"},MATCH(E3338,{"知识体","知识域","知识区","知识主题","知识点"},0))</f>
        <v>point</v>
      </c>
      <c r="H3338" s="21" t="str">
        <f>INDEX( {"super","just","sub","infras"},MATCH(F3338,{"超","恰","亚","次"},0))</f>
        <v>just</v>
      </c>
      <c r="I3338" s="21">
        <f>MATCH(E3338,{"知识体","知识域","知识区","知识主题","知识点"},0)-1</f>
        <v>4</v>
      </c>
      <c r="J3338" s="21">
        <f>MATCH(F3338,{"超","恰","亚","次"},0)-1</f>
        <v>1</v>
      </c>
      <c r="K3338" s="21" t="str">
        <f t="shared" si="429"/>
        <v>物理</v>
      </c>
      <c r="L3338" s="26" t="s">
        <v>4762</v>
      </c>
      <c r="M3338" s="23"/>
      <c r="N3338" s="23"/>
      <c r="O3338" s="24" t="str">
        <f t="shared" si="423"/>
        <v xml:space="preserve">
  - 
    name:  电功率
    title:  电功率
    description: 
    koLyro: point
    koLyri:  just
    son: </v>
      </c>
      <c r="P3338" s="27" t="str">
        <f t="shared" si="430"/>
        <v xml:space="preserve">
          - 
            name:  电功率
            title:  电功率
            description: 
            koLyro: point
            koLyri:  just
            son: </v>
      </c>
    </row>
    <row r="3339" spans="1:16" ht="15" customHeight="1">
      <c r="A3339" s="20">
        <f t="shared" si="424"/>
        <v>4</v>
      </c>
      <c r="B3339" s="21" t="str">
        <f t="shared" si="425"/>
        <v>知识点</v>
      </c>
      <c r="C3339" s="21" t="str">
        <f t="shared" si="426"/>
        <v>焦耳定律</v>
      </c>
      <c r="D3339" s="21" t="str">
        <f>IFERROR(IF(I3339=1,INDEX( {"chinese","english","math","physics","chemistry","biology","politics","history","geography"},MATCH(C3339,{"语文","英语","数学","物理","化学","生物","政治","历史","地理"},0)),IF(I3339=2,INDEX(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3339,{"单项选择","阅读理解","信息匹配","完形填空","短文填空","单句填空","短文改错","单句改错","句型转换","翻译短语","翻译句子","词汇/短语及固搭","完成句子","听力"},0)),"")), "")</f>
        <v/>
      </c>
      <c r="E3339" s="21" t="str">
        <f t="shared" si="427"/>
        <v>知识点</v>
      </c>
      <c r="F3339" s="21" t="str">
        <f t="shared" si="428"/>
        <v>恰</v>
      </c>
      <c r="G3339" s="21" t="str">
        <f>INDEX( {"body","discipline","area","topic","point"},MATCH(E3339,{"知识体","知识域","知识区","知识主题","知识点"},0))</f>
        <v>point</v>
      </c>
      <c r="H3339" s="21" t="str">
        <f>INDEX( {"super","just","sub","infras"},MATCH(F3339,{"超","恰","亚","次"},0))</f>
        <v>just</v>
      </c>
      <c r="I3339" s="21">
        <f>MATCH(E3339,{"知识体","知识域","知识区","知识主题","知识点"},0)-1</f>
        <v>4</v>
      </c>
      <c r="J3339" s="21">
        <f>MATCH(F3339,{"超","恰","亚","次"},0)-1</f>
        <v>1</v>
      </c>
      <c r="K3339" s="21" t="str">
        <f t="shared" si="429"/>
        <v>物理</v>
      </c>
      <c r="L3339" s="26" t="s">
        <v>4763</v>
      </c>
      <c r="M3339" s="23"/>
      <c r="N3339" s="23"/>
      <c r="O3339" s="24" t="str">
        <f t="shared" si="423"/>
        <v xml:space="preserve">
  - 
    name:  焦耳定律
    title:  焦耳定律
    description: 
    koLyro: point
    koLyri:  just
    son: </v>
      </c>
      <c r="P3339" s="27" t="str">
        <f t="shared" si="430"/>
        <v xml:space="preserve">
          - 
            name:  焦耳定律
            title:  焦耳定律
            description: 
            koLyro: point
            koLyri:  just
            son: </v>
      </c>
    </row>
    <row r="3340" spans="1:16" ht="15" customHeight="1">
      <c r="A3340" s="20">
        <f t="shared" si="424"/>
        <v>4</v>
      </c>
      <c r="B3340" s="21" t="str">
        <f t="shared" si="425"/>
        <v>知识点</v>
      </c>
      <c r="C3340" s="21" t="str">
        <f t="shared" si="426"/>
        <v>电流的热功率</v>
      </c>
      <c r="D3340" s="21" t="str">
        <f>IFERROR(IF(I3340=1,INDEX( {"chinese","english","math","physics","chemistry","biology","politics","history","geography"},MATCH(C3340,{"语文","英语","数学","物理","化学","生物","政治","历史","地理"},0)),IF(I3340=2,INDEX(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3340,{"单项选择","阅读理解","信息匹配","完形填空","短文填空","单句填空","短文改错","单句改错","句型转换","翻译短语","翻译句子","词汇/短语及固搭","完成句子","听力"},0)),"")), "")</f>
        <v/>
      </c>
      <c r="E3340" s="21" t="str">
        <f t="shared" si="427"/>
        <v>知识点</v>
      </c>
      <c r="F3340" s="21" t="str">
        <f t="shared" si="428"/>
        <v>恰</v>
      </c>
      <c r="G3340" s="21" t="str">
        <f>INDEX( {"body","discipline","area","topic","point"},MATCH(E3340,{"知识体","知识域","知识区","知识主题","知识点"},0))</f>
        <v>point</v>
      </c>
      <c r="H3340" s="21" t="str">
        <f>INDEX( {"super","just","sub","infras"},MATCH(F3340,{"超","恰","亚","次"},0))</f>
        <v>just</v>
      </c>
      <c r="I3340" s="21">
        <f>MATCH(E3340,{"知识体","知识域","知识区","知识主题","知识点"},0)-1</f>
        <v>4</v>
      </c>
      <c r="J3340" s="21">
        <f>MATCH(F3340,{"超","恰","亚","次"},0)-1</f>
        <v>1</v>
      </c>
      <c r="K3340" s="21" t="str">
        <f t="shared" si="429"/>
        <v>物理</v>
      </c>
      <c r="L3340" s="26" t="s">
        <v>4764</v>
      </c>
      <c r="M3340" s="23"/>
      <c r="N3340" s="23"/>
      <c r="O3340" s="24" t="str">
        <f t="shared" si="423"/>
        <v xml:space="preserve">
  - 
    name:  电流的热功率
    title:  电流的热功率
    description: 
    koLyro: point
    koLyri:  just
    son: </v>
      </c>
      <c r="P3340" s="27" t="str">
        <f t="shared" si="430"/>
        <v xml:space="preserve">
          - 
            name:  电流的热功率
            title:  电流的热功率
            description: 
            koLyro: point
            koLyri:  just
            son: </v>
      </c>
    </row>
    <row r="3341" spans="1:16" ht="15" customHeight="1">
      <c r="A3341" s="20">
        <f t="shared" si="424"/>
        <v>4</v>
      </c>
      <c r="B3341" s="21" t="str">
        <f t="shared" si="425"/>
        <v>知识点</v>
      </c>
      <c r="C3341" s="21" t="str">
        <f t="shared" si="426"/>
        <v>纯电阻电路和非纯电阻电路</v>
      </c>
      <c r="D3341" s="21" t="str">
        <f>IFERROR(IF(I3341=1,INDEX( {"chinese","english","math","physics","chemistry","biology","politics","history","geography"},MATCH(C3341,{"语文","英语","数学","物理","化学","生物","政治","历史","地理"},0)),IF(I3341=2,INDEX(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3341,{"单项选择","阅读理解","信息匹配","完形填空","短文填空","单句填空","短文改错","单句改错","句型转换","翻译短语","翻译句子","词汇/短语及固搭","完成句子","听力"},0)),"")), "")</f>
        <v/>
      </c>
      <c r="E3341" s="21" t="str">
        <f t="shared" si="427"/>
        <v>知识点</v>
      </c>
      <c r="F3341" s="21" t="str">
        <f t="shared" si="428"/>
        <v>恰</v>
      </c>
      <c r="G3341" s="21" t="str">
        <f>INDEX( {"body","discipline","area","topic","point"},MATCH(E3341,{"知识体","知识域","知识区","知识主题","知识点"},0))</f>
        <v>point</v>
      </c>
      <c r="H3341" s="21" t="str">
        <f>INDEX( {"super","just","sub","infras"},MATCH(F3341,{"超","恰","亚","次"},0))</f>
        <v>just</v>
      </c>
      <c r="I3341" s="21">
        <f>MATCH(E3341,{"知识体","知识域","知识区","知识主题","知识点"},0)-1</f>
        <v>4</v>
      </c>
      <c r="J3341" s="21">
        <f>MATCH(F3341,{"超","恰","亚","次"},0)-1</f>
        <v>1</v>
      </c>
      <c r="K3341" s="21" t="str">
        <f t="shared" si="429"/>
        <v>物理</v>
      </c>
      <c r="L3341" s="26" t="s">
        <v>4765</v>
      </c>
      <c r="M3341" s="23"/>
      <c r="N3341" s="23"/>
      <c r="O3341" s="24" t="str">
        <f t="shared" si="423"/>
        <v xml:space="preserve">
  - 
    name:  纯电阻电路和非纯电阻电路
    title:  纯电阻电路和非纯电阻电路
    description: 
    koLyro: point
    koLyri:  just
    son: </v>
      </c>
      <c r="P3341" s="27" t="str">
        <f t="shared" si="430"/>
        <v xml:space="preserve">
          - 
            name:  纯电阻电路和非纯电阻电路
            title:  纯电阻电路和非纯电阻电路
            description: 
            koLyro: point
            koLyri:  just
            son: </v>
      </c>
    </row>
    <row r="3342" spans="1:16" ht="15" customHeight="1">
      <c r="A3342" s="20">
        <f t="shared" si="424"/>
        <v>4</v>
      </c>
      <c r="B3342" s="21" t="str">
        <f t="shared" si="425"/>
        <v>知识点</v>
      </c>
      <c r="C3342" s="21" t="str">
        <f t="shared" si="426"/>
        <v>用电器的功率与安全问题</v>
      </c>
      <c r="D3342" s="21" t="str">
        <f>IFERROR(IF(I3342=1,INDEX( {"chinese","english","math","physics","chemistry","biology","politics","history","geography"},MATCH(C3342,{"语文","英语","数学","物理","化学","生物","政治","历史","地理"},0)),IF(I3342=2,INDEX(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3342,{"单项选择","阅读理解","信息匹配","完形填空","短文填空","单句填空","短文改错","单句改错","句型转换","翻译短语","翻译句子","词汇/短语及固搭","完成句子","听力"},0)),"")), "")</f>
        <v/>
      </c>
      <c r="E3342" s="21" t="str">
        <f t="shared" si="427"/>
        <v>知识点</v>
      </c>
      <c r="F3342" s="21" t="str">
        <f t="shared" si="428"/>
        <v>恰</v>
      </c>
      <c r="G3342" s="21" t="str">
        <f>INDEX( {"body","discipline","area","topic","point"},MATCH(E3342,{"知识体","知识域","知识区","知识主题","知识点"},0))</f>
        <v>point</v>
      </c>
      <c r="H3342" s="21" t="str">
        <f>INDEX( {"super","just","sub","infras"},MATCH(F3342,{"超","恰","亚","次"},0))</f>
        <v>just</v>
      </c>
      <c r="I3342" s="21">
        <f>MATCH(E3342,{"知识体","知识域","知识区","知识主题","知识点"},0)-1</f>
        <v>4</v>
      </c>
      <c r="J3342" s="21">
        <f>MATCH(F3342,{"超","恰","亚","次"},0)-1</f>
        <v>1</v>
      </c>
      <c r="K3342" s="21" t="str">
        <f t="shared" si="429"/>
        <v>物理</v>
      </c>
      <c r="L3342" s="26" t="s">
        <v>4766</v>
      </c>
      <c r="M3342" s="23"/>
      <c r="N3342" s="23"/>
      <c r="O3342" s="24" t="str">
        <f t="shared" si="423"/>
        <v xml:space="preserve">
  - 
    name:  用电器的功率与安全问题
    title:  用电器的功率与安全问题
    description: 
    koLyro: point
    koLyri:  just
    son: </v>
      </c>
      <c r="P3342" s="27" t="str">
        <f t="shared" si="430"/>
        <v xml:space="preserve">
          - 
            name:  用电器的功率与安全问题
            title:  用电器的功率与安全问题
            description: 
            koLyro: point
            koLyri:  just
            son: </v>
      </c>
    </row>
    <row r="3343" spans="1:16" ht="15" customHeight="1">
      <c r="A3343" s="20">
        <f t="shared" si="424"/>
        <v>3</v>
      </c>
      <c r="B3343" s="21" t="str">
        <f t="shared" si="425"/>
        <v>知识主题</v>
      </c>
      <c r="C3343" s="21" t="str">
        <f t="shared" si="426"/>
        <v>闭合电路欧姆定律</v>
      </c>
      <c r="D3343" s="21" t="str">
        <f>IFERROR(IF(I3343=1,INDEX( {"chinese","english","math","physics","chemistry","biology","politics","history","geography"},MATCH(C3343,{"语文","英语","数学","物理","化学","生物","政治","历史","地理"},0)),IF(I3343=2,INDEX(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3343,{"单项选择","阅读理解","信息匹配","完形填空","短文填空","单句填空","短文改错","单句改错","句型转换","翻译短语","翻译句子","词汇/短语及固搭","完成句子","听力"},0)),"")), "")</f>
        <v/>
      </c>
      <c r="E3343" s="21" t="str">
        <f t="shared" si="427"/>
        <v>知识主题</v>
      </c>
      <c r="F3343" s="21" t="str">
        <f t="shared" si="428"/>
        <v>恰</v>
      </c>
      <c r="G3343" s="21" t="str">
        <f>INDEX( {"body","discipline","area","topic","point"},MATCH(E3343,{"知识体","知识域","知识区","知识主题","知识点"},0))</f>
        <v>topic</v>
      </c>
      <c r="H3343" s="21" t="str">
        <f>INDEX( {"super","just","sub","infras"},MATCH(F3343,{"超","恰","亚","次"},0))</f>
        <v>just</v>
      </c>
      <c r="I3343" s="21">
        <f>MATCH(E3343,{"知识体","知识域","知识区","知识主题","知识点"},0)-1</f>
        <v>3</v>
      </c>
      <c r="J3343" s="21">
        <f>MATCH(F3343,{"超","恰","亚","次"},0)-1</f>
        <v>1</v>
      </c>
      <c r="K3343" s="21" t="str">
        <f t="shared" si="429"/>
        <v>物理</v>
      </c>
      <c r="L3343" s="26" t="s">
        <v>4767</v>
      </c>
      <c r="M3343" s="23"/>
      <c r="N3343" s="23"/>
      <c r="O3343" s="24" t="str">
        <f t="shared" si="423"/>
        <v xml:space="preserve">
  - 
    name:  闭合电路欧姆定律
    title:  闭合电路欧姆定律
    description: 
    koLyro: topic
    koLyri:  just
    son: </v>
      </c>
      <c r="P3343" s="27" t="str">
        <f t="shared" si="430"/>
        <v xml:space="preserve">
        - 
          name:  闭合电路欧姆定律
          title:  闭合电路欧姆定律
          description: 
          koLyro: topic
          koLyri:  just
          son: </v>
      </c>
    </row>
    <row r="3344" spans="1:16" ht="15" customHeight="1">
      <c r="A3344" s="20">
        <f t="shared" si="424"/>
        <v>4</v>
      </c>
      <c r="B3344" s="21" t="str">
        <f t="shared" si="425"/>
        <v>知识点</v>
      </c>
      <c r="C3344" s="21" t="str">
        <f t="shared" si="426"/>
        <v>电源</v>
      </c>
      <c r="D3344" s="21" t="str">
        <f>IFERROR(IF(I3344=1,INDEX( {"chinese","english","math","physics","chemistry","biology","politics","history","geography"},MATCH(C3344,{"语文","英语","数学","物理","化学","生物","政治","历史","地理"},0)),IF(I3344=2,INDEX(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3344,{"单项选择","阅读理解","信息匹配","完形填空","短文填空","单句填空","短文改错","单句改错","句型转换","翻译短语","翻译句子","词汇/短语及固搭","完成句子","听力"},0)),"")), "")</f>
        <v/>
      </c>
      <c r="E3344" s="21" t="str">
        <f t="shared" si="427"/>
        <v>知识点</v>
      </c>
      <c r="F3344" s="21" t="str">
        <f t="shared" si="428"/>
        <v>恰</v>
      </c>
      <c r="G3344" s="21" t="str">
        <f>INDEX( {"body","discipline","area","topic","point"},MATCH(E3344,{"知识体","知识域","知识区","知识主题","知识点"},0))</f>
        <v>point</v>
      </c>
      <c r="H3344" s="21" t="str">
        <f>INDEX( {"super","just","sub","infras"},MATCH(F3344,{"超","恰","亚","次"},0))</f>
        <v>just</v>
      </c>
      <c r="I3344" s="21">
        <f>MATCH(E3344,{"知识体","知识域","知识区","知识主题","知识点"},0)-1</f>
        <v>4</v>
      </c>
      <c r="J3344" s="21">
        <f>MATCH(F3344,{"超","恰","亚","次"},0)-1</f>
        <v>1</v>
      </c>
      <c r="K3344" s="21" t="str">
        <f t="shared" si="429"/>
        <v>物理</v>
      </c>
      <c r="L3344" s="26" t="s">
        <v>4768</v>
      </c>
      <c r="M3344" s="23"/>
      <c r="N3344" s="23"/>
      <c r="O3344" s="24" t="str">
        <f t="shared" si="423"/>
        <v xml:space="preserve">
  - 
    name:  电源
    title:  电源
    description: 
    koLyro: point
    koLyri:  just
    son: </v>
      </c>
      <c r="P3344" s="27" t="str">
        <f t="shared" si="430"/>
        <v xml:space="preserve">
          - 
            name:  电源
            title:  电源
            description: 
            koLyro: point
            koLyri:  just
            son: </v>
      </c>
    </row>
    <row r="3345" spans="1:16" ht="15" customHeight="1">
      <c r="A3345" s="20">
        <f t="shared" si="424"/>
        <v>5</v>
      </c>
      <c r="B3345" s="21" t="str">
        <f t="shared" si="425"/>
        <v>知识亚点</v>
      </c>
      <c r="C3345" s="21" t="str">
        <f t="shared" si="426"/>
        <v>电源的电动势和内阻</v>
      </c>
      <c r="D3345" s="21" t="str">
        <f>IFERROR(IF(I3345=1,INDEX( {"chinese","english","math","physics","chemistry","biology","politics","history","geography"},MATCH(C3345,{"语文","英语","数学","物理","化学","生物","政治","历史","地理"},0)),IF(I3345=2,INDEX(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3345,{"单项选择","阅读理解","信息匹配","完形填空","短文填空","单句填空","短文改错","单句改错","句型转换","翻译短语","翻译句子","词汇/短语及固搭","完成句子","听力"},0)),"")), "")</f>
        <v/>
      </c>
      <c r="E3345" s="21" t="str">
        <f t="shared" si="427"/>
        <v>知识点</v>
      </c>
      <c r="F3345" s="21" t="str">
        <f t="shared" si="428"/>
        <v>亚</v>
      </c>
      <c r="G3345" s="21" t="str">
        <f>INDEX( {"body","discipline","area","topic","point"},MATCH(E3345,{"知识体","知识域","知识区","知识主题","知识点"},0))</f>
        <v>point</v>
      </c>
      <c r="H3345" s="21" t="str">
        <f>INDEX( {"super","just","sub","infras"},MATCH(F3345,{"超","恰","亚","次"},0))</f>
        <v>sub</v>
      </c>
      <c r="I3345" s="21">
        <f>MATCH(E3345,{"知识体","知识域","知识区","知识主题","知识点"},0)-1</f>
        <v>4</v>
      </c>
      <c r="J3345" s="21">
        <f>MATCH(F3345,{"超","恰","亚","次"},0)-1</f>
        <v>2</v>
      </c>
      <c r="K3345" s="21" t="str">
        <f t="shared" si="429"/>
        <v>物理</v>
      </c>
      <c r="L3345" s="26" t="s">
        <v>4769</v>
      </c>
      <c r="M3345" s="23"/>
      <c r="N3345" s="23"/>
      <c r="O3345" s="24" t="str">
        <f t="shared" si="423"/>
        <v xml:space="preserve">
  - 
    name:  电源的电动势和内阻
    title:  电源的电动势和内阻
    description: 
    koLyro: point
    koLyri:  sub
    son: </v>
      </c>
      <c r="P3345" s="27" t="str">
        <f t="shared" si="430"/>
        <v xml:space="preserve">
            - 
              name:  电源的电动势和内阻
              title:  电源的电动势和内阻
              description: 
              koLyro: point
              koLyri:  sub
              son: </v>
      </c>
    </row>
    <row r="3346" spans="1:16" ht="15" customHeight="1">
      <c r="A3346" s="20">
        <f t="shared" si="424"/>
        <v>5</v>
      </c>
      <c r="B3346" s="21" t="str">
        <f t="shared" si="425"/>
        <v>知识亚点</v>
      </c>
      <c r="C3346" s="21" t="str">
        <f t="shared" si="426"/>
        <v>电源的功率和效率</v>
      </c>
      <c r="D3346" s="21" t="str">
        <f>IFERROR(IF(I3346=1,INDEX( {"chinese","english","math","physics","chemistry","biology","politics","history","geography"},MATCH(C3346,{"语文","英语","数学","物理","化学","生物","政治","历史","地理"},0)),IF(I3346=2,INDEX(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3346,{"单项选择","阅读理解","信息匹配","完形填空","短文填空","单句填空","短文改错","单句改错","句型转换","翻译短语","翻译句子","词汇/短语及固搭","完成句子","听力"},0)),"")), "")</f>
        <v/>
      </c>
      <c r="E3346" s="21" t="str">
        <f t="shared" si="427"/>
        <v>知识点</v>
      </c>
      <c r="F3346" s="21" t="str">
        <f t="shared" si="428"/>
        <v>亚</v>
      </c>
      <c r="G3346" s="21" t="str">
        <f>INDEX( {"body","discipline","area","topic","point"},MATCH(E3346,{"知识体","知识域","知识区","知识主题","知识点"},0))</f>
        <v>point</v>
      </c>
      <c r="H3346" s="21" t="str">
        <f>INDEX( {"super","just","sub","infras"},MATCH(F3346,{"超","恰","亚","次"},0))</f>
        <v>sub</v>
      </c>
      <c r="I3346" s="21">
        <f>MATCH(E3346,{"知识体","知识域","知识区","知识主题","知识点"},0)-1</f>
        <v>4</v>
      </c>
      <c r="J3346" s="21">
        <f>MATCH(F3346,{"超","恰","亚","次"},0)-1</f>
        <v>2</v>
      </c>
      <c r="K3346" s="21" t="str">
        <f t="shared" si="429"/>
        <v>物理</v>
      </c>
      <c r="L3346" s="26" t="s">
        <v>4770</v>
      </c>
      <c r="M3346" s="23"/>
      <c r="N3346" s="23"/>
      <c r="O3346" s="24" t="str">
        <f t="shared" si="423"/>
        <v xml:space="preserve">
  - 
    name:  电源的功率和效率
    title:  电源的功率和效率
    description: 
    koLyro: point
    koLyri:  sub
    son: </v>
      </c>
      <c r="P3346" s="27" t="str">
        <f t="shared" si="430"/>
        <v xml:space="preserve">
            - 
              name:  电源的功率和效率
              title:  电源的功率和效率
              description: 
              koLyro: point
              koLyri:  sub
              son: </v>
      </c>
    </row>
    <row r="3347" spans="1:16" ht="15" customHeight="1">
      <c r="A3347" s="20">
        <f t="shared" si="424"/>
        <v>4</v>
      </c>
      <c r="B3347" s="21" t="str">
        <f t="shared" si="425"/>
        <v>知识点</v>
      </c>
      <c r="C3347" s="21" t="str">
        <f t="shared" si="426"/>
        <v>闭合电路</v>
      </c>
      <c r="D3347" s="21" t="str">
        <f>IFERROR(IF(I3347=1,INDEX( {"chinese","english","math","physics","chemistry","biology","politics","history","geography"},MATCH(C3347,{"语文","英语","数学","物理","化学","生物","政治","历史","地理"},0)),IF(I3347=2,INDEX(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3347,{"单项选择","阅读理解","信息匹配","完形填空","短文填空","单句填空","短文改错","单句改错","句型转换","翻译短语","翻译句子","词汇/短语及固搭","完成句子","听力"},0)),"")), "")</f>
        <v/>
      </c>
      <c r="E3347" s="21" t="str">
        <f t="shared" si="427"/>
        <v>知识点</v>
      </c>
      <c r="F3347" s="21" t="str">
        <f t="shared" si="428"/>
        <v>恰</v>
      </c>
      <c r="G3347" s="21" t="str">
        <f>INDEX( {"body","discipline","area","topic","point"},MATCH(E3347,{"知识体","知识域","知识区","知识主题","知识点"},0))</f>
        <v>point</v>
      </c>
      <c r="H3347" s="21" t="str">
        <f>INDEX( {"super","just","sub","infras"},MATCH(F3347,{"超","恰","亚","次"},0))</f>
        <v>just</v>
      </c>
      <c r="I3347" s="21">
        <f>MATCH(E3347,{"知识体","知识域","知识区","知识主题","知识点"},0)-1</f>
        <v>4</v>
      </c>
      <c r="J3347" s="21">
        <f>MATCH(F3347,{"超","恰","亚","次"},0)-1</f>
        <v>1</v>
      </c>
      <c r="K3347" s="21" t="str">
        <f t="shared" si="429"/>
        <v>物理</v>
      </c>
      <c r="L3347" s="26" t="s">
        <v>4771</v>
      </c>
      <c r="M3347" s="23"/>
      <c r="N3347" s="23"/>
      <c r="O3347" s="24" t="str">
        <f t="shared" si="423"/>
        <v xml:space="preserve">
  - 
    name:  闭合电路
    title:  闭合电路
    description: 
    koLyro: point
    koLyri:  just
    son: </v>
      </c>
      <c r="P3347" s="27" t="str">
        <f t="shared" si="430"/>
        <v xml:space="preserve">
          - 
            name:  闭合电路
            title:  闭合电路
            description: 
            koLyro: point
            koLyri:  just
            son: </v>
      </c>
    </row>
    <row r="3348" spans="1:16" ht="15" customHeight="1">
      <c r="A3348" s="20">
        <f t="shared" si="424"/>
        <v>5</v>
      </c>
      <c r="B3348" s="21" t="str">
        <f t="shared" si="425"/>
        <v>知识亚点</v>
      </c>
      <c r="C3348" s="21" t="str">
        <f t="shared" si="426"/>
        <v>闭合电路欧姆定律</v>
      </c>
      <c r="D3348" s="21" t="str">
        <f>IFERROR(IF(I3348=1,INDEX( {"chinese","english","math","physics","chemistry","biology","politics","history","geography"},MATCH(C3348,{"语文","英语","数学","物理","化学","生物","政治","历史","地理"},0)),IF(I3348=2,INDEX(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3348,{"单项选择","阅读理解","信息匹配","完形填空","短文填空","单句填空","短文改错","单句改错","句型转换","翻译短语","翻译句子","词汇/短语及固搭","完成句子","听力"},0)),"")), "")</f>
        <v/>
      </c>
      <c r="E3348" s="21" t="str">
        <f t="shared" si="427"/>
        <v>知识点</v>
      </c>
      <c r="F3348" s="21" t="str">
        <f t="shared" si="428"/>
        <v>亚</v>
      </c>
      <c r="G3348" s="21" t="str">
        <f>INDEX( {"body","discipline","area","topic","point"},MATCH(E3348,{"知识体","知识域","知识区","知识主题","知识点"},0))</f>
        <v>point</v>
      </c>
      <c r="H3348" s="21" t="str">
        <f>INDEX( {"super","just","sub","infras"},MATCH(F3348,{"超","恰","亚","次"},0))</f>
        <v>sub</v>
      </c>
      <c r="I3348" s="21">
        <f>MATCH(E3348,{"知识体","知识域","知识区","知识主题","知识点"},0)-1</f>
        <v>4</v>
      </c>
      <c r="J3348" s="21">
        <f>MATCH(F3348,{"超","恰","亚","次"},0)-1</f>
        <v>2</v>
      </c>
      <c r="K3348" s="21" t="str">
        <f t="shared" si="429"/>
        <v>物理</v>
      </c>
      <c r="L3348" s="26" t="s">
        <v>4772</v>
      </c>
      <c r="M3348" s="23"/>
      <c r="N3348" s="23"/>
      <c r="O3348" s="24" t="str">
        <f t="shared" si="423"/>
        <v xml:space="preserve">
  - 
    name:  闭合电路欧姆定律
    title:  闭合电路欧姆定律
    description: 
    koLyro: point
    koLyri:  sub
    son: </v>
      </c>
      <c r="P3348" s="27" t="str">
        <f t="shared" si="430"/>
        <v xml:space="preserve">
            - 
              name:  闭合电路欧姆定律
              title:  闭合电路欧姆定律
              description: 
              koLyro: point
              koLyri:  sub
              son: </v>
      </c>
    </row>
    <row r="3349" spans="1:16" ht="15" customHeight="1">
      <c r="A3349" s="20">
        <f t="shared" si="424"/>
        <v>5</v>
      </c>
      <c r="B3349" s="21" t="str">
        <f t="shared" si="425"/>
        <v>知识亚点</v>
      </c>
      <c r="C3349" s="21" t="str">
        <f t="shared" si="426"/>
        <v>电源的U-I曲线</v>
      </c>
      <c r="D3349" s="21" t="str">
        <f>IFERROR(IF(I3349=1,INDEX( {"chinese","english","math","physics","chemistry","biology","politics","history","geography"},MATCH(C3349,{"语文","英语","数学","物理","化学","生物","政治","历史","地理"},0)),IF(I3349=2,INDEX(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3349,{"单项选择","阅读理解","信息匹配","完形填空","短文填空","单句填空","短文改错","单句改错","句型转换","翻译短语","翻译句子","词汇/短语及固搭","完成句子","听力"},0)),"")), "")</f>
        <v/>
      </c>
      <c r="E3349" s="21" t="str">
        <f t="shared" si="427"/>
        <v>知识点</v>
      </c>
      <c r="F3349" s="21" t="str">
        <f t="shared" si="428"/>
        <v>亚</v>
      </c>
      <c r="G3349" s="21" t="str">
        <f>INDEX( {"body","discipline","area","topic","point"},MATCH(E3349,{"知识体","知识域","知识区","知识主题","知识点"},0))</f>
        <v>point</v>
      </c>
      <c r="H3349" s="21" t="str">
        <f>INDEX( {"super","just","sub","infras"},MATCH(F3349,{"超","恰","亚","次"},0))</f>
        <v>sub</v>
      </c>
      <c r="I3349" s="21">
        <f>MATCH(E3349,{"知识体","知识域","知识区","知识主题","知识点"},0)-1</f>
        <v>4</v>
      </c>
      <c r="J3349" s="21">
        <f>MATCH(F3349,{"超","恰","亚","次"},0)-1</f>
        <v>2</v>
      </c>
      <c r="K3349" s="21" t="str">
        <f t="shared" si="429"/>
        <v>物理</v>
      </c>
      <c r="L3349" s="26" t="s">
        <v>4773</v>
      </c>
      <c r="M3349" s="23"/>
      <c r="N3349" s="23"/>
      <c r="O3349" s="24" t="str">
        <f t="shared" si="423"/>
        <v xml:space="preserve">
  - 
    name:  电源的U-I曲线
    title:  电源的U-I曲线
    description: 
    koLyro: point
    koLyri:  sub
    son: </v>
      </c>
      <c r="P3349" s="27" t="str">
        <f t="shared" si="430"/>
        <v xml:space="preserve">
            - 
              name:  电源的U-I曲线
              title:  电源的U-I曲线
              description: 
              koLyro: point
              koLyri:  sub
              son: </v>
      </c>
    </row>
    <row r="3350" spans="1:16" ht="15" customHeight="1">
      <c r="A3350" s="20">
        <f t="shared" si="424"/>
        <v>5</v>
      </c>
      <c r="B3350" s="21" t="str">
        <f t="shared" si="425"/>
        <v>知识亚点</v>
      </c>
      <c r="C3350" s="21" t="str">
        <f t="shared" si="426"/>
        <v>路端电压与负载关系</v>
      </c>
      <c r="D3350" s="21" t="str">
        <f>IFERROR(IF(I3350=1,INDEX( {"chinese","english","math","physics","chemistry","biology","politics","history","geography"},MATCH(C3350,{"语文","英语","数学","物理","化学","生物","政治","历史","地理"},0)),IF(I3350=2,INDEX(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3350,{"单项选择","阅读理解","信息匹配","完形填空","短文填空","单句填空","短文改错","单句改错","句型转换","翻译短语","翻译句子","词汇/短语及固搭","完成句子","听力"},0)),"")), "")</f>
        <v/>
      </c>
      <c r="E3350" s="21" t="str">
        <f t="shared" si="427"/>
        <v>知识点</v>
      </c>
      <c r="F3350" s="21" t="str">
        <f t="shared" si="428"/>
        <v>亚</v>
      </c>
      <c r="G3350" s="21" t="str">
        <f>INDEX( {"body","discipline","area","topic","point"},MATCH(E3350,{"知识体","知识域","知识区","知识主题","知识点"},0))</f>
        <v>point</v>
      </c>
      <c r="H3350" s="21" t="str">
        <f>INDEX( {"super","just","sub","infras"},MATCH(F3350,{"超","恰","亚","次"},0))</f>
        <v>sub</v>
      </c>
      <c r="I3350" s="21">
        <f>MATCH(E3350,{"知识体","知识域","知识区","知识主题","知识点"},0)-1</f>
        <v>4</v>
      </c>
      <c r="J3350" s="21">
        <f>MATCH(F3350,{"超","恰","亚","次"},0)-1</f>
        <v>2</v>
      </c>
      <c r="K3350" s="21" t="str">
        <f t="shared" si="429"/>
        <v>物理</v>
      </c>
      <c r="L3350" s="26" t="s">
        <v>4774</v>
      </c>
      <c r="M3350" s="23"/>
      <c r="N3350" s="23"/>
      <c r="O3350" s="24" t="str">
        <f t="shared" si="423"/>
        <v xml:space="preserve">
  - 
    name:  路端电压与负载关系
    title:  路端电压与负载关系
    description: 
    koLyro: point
    koLyri:  sub
    son: </v>
      </c>
      <c r="P3350" s="27" t="str">
        <f t="shared" si="430"/>
        <v xml:space="preserve">
            - 
              name:  路端电压与负载关系
              title:  路端电压与负载关系
              description: 
              koLyro: point
              koLyri:  sub
              son: </v>
      </c>
    </row>
    <row r="3351" spans="1:16" ht="15" customHeight="1">
      <c r="A3351" s="20">
        <f t="shared" si="424"/>
        <v>5</v>
      </c>
      <c r="B3351" s="21" t="str">
        <f t="shared" si="425"/>
        <v>知识亚点</v>
      </c>
      <c r="C3351" s="21" t="str">
        <f t="shared" si="426"/>
        <v>含电容电路</v>
      </c>
      <c r="D3351" s="21" t="str">
        <f>IFERROR(IF(I3351=1,INDEX( {"chinese","english","math","physics","chemistry","biology","politics","history","geography"},MATCH(C3351,{"语文","英语","数学","物理","化学","生物","政治","历史","地理"},0)),IF(I3351=2,INDEX(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3351,{"单项选择","阅读理解","信息匹配","完形填空","短文填空","单句填空","短文改错","单句改错","句型转换","翻译短语","翻译句子","词汇/短语及固搭","完成句子","听力"},0)),"")), "")</f>
        <v/>
      </c>
      <c r="E3351" s="21" t="str">
        <f t="shared" si="427"/>
        <v>知识点</v>
      </c>
      <c r="F3351" s="21" t="str">
        <f t="shared" si="428"/>
        <v>亚</v>
      </c>
      <c r="G3351" s="21" t="str">
        <f>INDEX( {"body","discipline","area","topic","point"},MATCH(E3351,{"知识体","知识域","知识区","知识主题","知识点"},0))</f>
        <v>point</v>
      </c>
      <c r="H3351" s="21" t="str">
        <f>INDEX( {"super","just","sub","infras"},MATCH(F3351,{"超","恰","亚","次"},0))</f>
        <v>sub</v>
      </c>
      <c r="I3351" s="21">
        <f>MATCH(E3351,{"知识体","知识域","知识区","知识主题","知识点"},0)-1</f>
        <v>4</v>
      </c>
      <c r="J3351" s="21">
        <f>MATCH(F3351,{"超","恰","亚","次"},0)-1</f>
        <v>2</v>
      </c>
      <c r="K3351" s="21" t="str">
        <f t="shared" si="429"/>
        <v>物理</v>
      </c>
      <c r="L3351" s="26" t="s">
        <v>4775</v>
      </c>
      <c r="M3351" s="23"/>
      <c r="N3351" s="23"/>
      <c r="O3351" s="24" t="str">
        <f t="shared" si="423"/>
        <v xml:space="preserve">
  - 
    name:  含电容电路
    title:  含电容电路
    description: 
    koLyro: point
    koLyri:  sub
    son: </v>
      </c>
      <c r="P3351" s="27" t="str">
        <f t="shared" si="430"/>
        <v xml:space="preserve">
            - 
              name:  含电容电路
              title:  含电容电路
              description: 
              koLyro: point
              koLyri:  sub
              son: </v>
      </c>
    </row>
    <row r="3352" spans="1:16" ht="15" customHeight="1">
      <c r="A3352" s="20">
        <f t="shared" si="424"/>
        <v>5</v>
      </c>
      <c r="B3352" s="21" t="str">
        <f t="shared" si="425"/>
        <v>知识亚点</v>
      </c>
      <c r="C3352" s="21" t="str">
        <f t="shared" si="426"/>
        <v>闭合电路的功率和效率问题</v>
      </c>
      <c r="D3352" s="21" t="str">
        <f>IFERROR(IF(I3352=1,INDEX( {"chinese","english","math","physics","chemistry","biology","politics","history","geography"},MATCH(C3352,{"语文","英语","数学","物理","化学","生物","政治","历史","地理"},0)),IF(I3352=2,INDEX(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3352,{"单项选择","阅读理解","信息匹配","完形填空","短文填空","单句填空","短文改错","单句改错","句型转换","翻译短语","翻译句子","词汇/短语及固搭","完成句子","听力"},0)),"")), "")</f>
        <v/>
      </c>
      <c r="E3352" s="21" t="str">
        <f t="shared" si="427"/>
        <v>知识点</v>
      </c>
      <c r="F3352" s="21" t="str">
        <f t="shared" si="428"/>
        <v>亚</v>
      </c>
      <c r="G3352" s="21" t="str">
        <f>INDEX( {"body","discipline","area","topic","point"},MATCH(E3352,{"知识体","知识域","知识区","知识主题","知识点"},0))</f>
        <v>point</v>
      </c>
      <c r="H3352" s="21" t="str">
        <f>INDEX( {"super","just","sub","infras"},MATCH(F3352,{"超","恰","亚","次"},0))</f>
        <v>sub</v>
      </c>
      <c r="I3352" s="21">
        <f>MATCH(E3352,{"知识体","知识域","知识区","知识主题","知识点"},0)-1</f>
        <v>4</v>
      </c>
      <c r="J3352" s="21">
        <f>MATCH(F3352,{"超","恰","亚","次"},0)-1</f>
        <v>2</v>
      </c>
      <c r="K3352" s="21" t="str">
        <f t="shared" si="429"/>
        <v>物理</v>
      </c>
      <c r="L3352" s="26" t="s">
        <v>4776</v>
      </c>
      <c r="M3352" s="23"/>
      <c r="N3352" s="23"/>
      <c r="O3352" s="24" t="str">
        <f t="shared" si="423"/>
        <v xml:space="preserve">
  - 
    name:  闭合电路的功率和效率问题
    title:  闭合电路的功率和效率问题
    description: 
    koLyro: point
    koLyri:  sub
    son: </v>
      </c>
      <c r="P3352" s="27" t="str">
        <f t="shared" si="430"/>
        <v xml:space="preserve">
            - 
              name:  闭合电路的功率和效率问题
              title:  闭合电路的功率和效率问题
              description: 
              koLyro: point
              koLyri:  sub
              son: </v>
      </c>
    </row>
    <row r="3353" spans="1:16" ht="15" customHeight="1">
      <c r="A3353" s="20">
        <f t="shared" si="424"/>
        <v>4</v>
      </c>
      <c r="B3353" s="21" t="str">
        <f t="shared" si="425"/>
        <v>知识点</v>
      </c>
      <c r="C3353" s="21" t="str">
        <f t="shared" si="426"/>
        <v>闭合电路的电学实验</v>
      </c>
      <c r="D3353" s="21" t="str">
        <f>IFERROR(IF(I3353=1,INDEX( {"chinese","english","math","physics","chemistry","biology","politics","history","geography"},MATCH(C3353,{"语文","英语","数学","物理","化学","生物","政治","历史","地理"},0)),IF(I3353=2,INDEX(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3353,{"单项选择","阅读理解","信息匹配","完形填空","短文填空","单句填空","短文改错","单句改错","句型转换","翻译短语","翻译句子","词汇/短语及固搭","完成句子","听力"},0)),"")), "")</f>
        <v/>
      </c>
      <c r="E3353" s="21" t="str">
        <f t="shared" si="427"/>
        <v>知识点</v>
      </c>
      <c r="F3353" s="21" t="str">
        <f t="shared" si="428"/>
        <v>恰</v>
      </c>
      <c r="G3353" s="21" t="str">
        <f>INDEX( {"body","discipline","area","topic","point"},MATCH(E3353,{"知识体","知识域","知识区","知识主题","知识点"},0))</f>
        <v>point</v>
      </c>
      <c r="H3353" s="21" t="str">
        <f>INDEX( {"super","just","sub","infras"},MATCH(F3353,{"超","恰","亚","次"},0))</f>
        <v>just</v>
      </c>
      <c r="I3353" s="21">
        <f>MATCH(E3353,{"知识体","知识域","知识区","知识主题","知识点"},0)-1</f>
        <v>4</v>
      </c>
      <c r="J3353" s="21">
        <f>MATCH(F3353,{"超","恰","亚","次"},0)-1</f>
        <v>1</v>
      </c>
      <c r="K3353" s="21" t="str">
        <f t="shared" si="429"/>
        <v>物理</v>
      </c>
      <c r="L3353" s="26" t="s">
        <v>4777</v>
      </c>
      <c r="M3353" s="23"/>
      <c r="N3353" s="23"/>
      <c r="O3353" s="24" t="str">
        <f t="shared" si="423"/>
        <v xml:space="preserve">
  - 
    name:  闭合电路的电学实验
    title:  闭合电路的电学实验
    description: 
    koLyro: point
    koLyri:  just
    son: </v>
      </c>
      <c r="P3353" s="27" t="str">
        <f t="shared" si="430"/>
        <v xml:space="preserve">
          - 
            name:  闭合电路的电学实验
            title:  闭合电路的电学实验
            description: 
            koLyro: point
            koLyri:  just
            son: </v>
      </c>
    </row>
    <row r="3354" spans="1:16" ht="15" customHeight="1">
      <c r="A3354" s="20">
        <f t="shared" si="424"/>
        <v>5</v>
      </c>
      <c r="B3354" s="21" t="str">
        <f t="shared" si="425"/>
        <v>知识亚点</v>
      </c>
      <c r="C3354" s="21" t="str">
        <f t="shared" si="426"/>
        <v>欧姆表的结构和原理</v>
      </c>
      <c r="D3354" s="21" t="str">
        <f>IFERROR(IF(I3354=1,INDEX( {"chinese","english","math","physics","chemistry","biology","politics","history","geography"},MATCH(C3354,{"语文","英语","数学","物理","化学","生物","政治","历史","地理"},0)),IF(I3354=2,INDEX(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3354,{"单项选择","阅读理解","信息匹配","完形填空","短文填空","单句填空","短文改错","单句改错","句型转换","翻译短语","翻译句子","词汇/短语及固搭","完成句子","听力"},0)),"")), "")</f>
        <v/>
      </c>
      <c r="E3354" s="21" t="str">
        <f t="shared" si="427"/>
        <v>知识点</v>
      </c>
      <c r="F3354" s="21" t="str">
        <f t="shared" si="428"/>
        <v>亚</v>
      </c>
      <c r="G3354" s="21" t="str">
        <f>INDEX( {"body","discipline","area","topic","point"},MATCH(E3354,{"知识体","知识域","知识区","知识主题","知识点"},0))</f>
        <v>point</v>
      </c>
      <c r="H3354" s="21" t="str">
        <f>INDEX( {"super","just","sub","infras"},MATCH(F3354,{"超","恰","亚","次"},0))</f>
        <v>sub</v>
      </c>
      <c r="I3354" s="21">
        <f>MATCH(E3354,{"知识体","知识域","知识区","知识主题","知识点"},0)-1</f>
        <v>4</v>
      </c>
      <c r="J3354" s="21">
        <f>MATCH(F3354,{"超","恰","亚","次"},0)-1</f>
        <v>2</v>
      </c>
      <c r="K3354" s="21" t="str">
        <f t="shared" si="429"/>
        <v>物理</v>
      </c>
      <c r="L3354" s="26" t="s">
        <v>4778</v>
      </c>
      <c r="M3354" s="23"/>
      <c r="N3354" s="23"/>
      <c r="O3354" s="24" t="str">
        <f t="shared" si="423"/>
        <v xml:space="preserve">
  - 
    name:  欧姆表的结构和原理
    title:  欧姆表的结构和原理
    description: 
    koLyro: point
    koLyri:  sub
    son: </v>
      </c>
      <c r="P3354" s="27" t="str">
        <f t="shared" si="430"/>
        <v xml:space="preserve">
            - 
              name:  欧姆表的结构和原理
              title:  欧姆表的结构和原理
              description: 
              koLyro: point
              koLyri:  sub
              son: </v>
      </c>
    </row>
    <row r="3355" spans="1:16" ht="15" customHeight="1">
      <c r="A3355" s="20">
        <f t="shared" si="424"/>
        <v>5</v>
      </c>
      <c r="B3355" s="21" t="str">
        <f t="shared" si="425"/>
        <v>知识亚点</v>
      </c>
      <c r="C3355" s="21" t="str">
        <f t="shared" si="426"/>
        <v>电路故障的判断</v>
      </c>
      <c r="D3355" s="21" t="str">
        <f>IFERROR(IF(I3355=1,INDEX( {"chinese","english","math","physics","chemistry","biology","politics","history","geography"},MATCH(C3355,{"语文","英语","数学","物理","化学","生物","政治","历史","地理"},0)),IF(I3355=2,INDEX(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3355,{"单项选择","阅读理解","信息匹配","完形填空","短文填空","单句填空","短文改错","单句改错","句型转换","翻译短语","翻译句子","词汇/短语及固搭","完成句子","听力"},0)),"")), "")</f>
        <v/>
      </c>
      <c r="E3355" s="21" t="str">
        <f t="shared" si="427"/>
        <v>知识点</v>
      </c>
      <c r="F3355" s="21" t="str">
        <f t="shared" si="428"/>
        <v>亚</v>
      </c>
      <c r="G3355" s="21" t="str">
        <f>INDEX( {"body","discipline","area","topic","point"},MATCH(E3355,{"知识体","知识域","知识区","知识主题","知识点"},0))</f>
        <v>point</v>
      </c>
      <c r="H3355" s="21" t="str">
        <f>INDEX( {"super","just","sub","infras"},MATCH(F3355,{"超","恰","亚","次"},0))</f>
        <v>sub</v>
      </c>
      <c r="I3355" s="21">
        <f>MATCH(E3355,{"知识体","知识域","知识区","知识主题","知识点"},0)-1</f>
        <v>4</v>
      </c>
      <c r="J3355" s="21">
        <f>MATCH(F3355,{"超","恰","亚","次"},0)-1</f>
        <v>2</v>
      </c>
      <c r="K3355" s="21" t="str">
        <f t="shared" si="429"/>
        <v>物理</v>
      </c>
      <c r="L3355" s="26" t="s">
        <v>4779</v>
      </c>
      <c r="M3355" s="23"/>
      <c r="N3355" s="23"/>
      <c r="O3355" s="24" t="str">
        <f t="shared" si="423"/>
        <v xml:space="preserve">
  - 
    name:  电路故障的判断
    title:  电路故障的判断
    description: 
    koLyro: point
    koLyri:  sub
    son: </v>
      </c>
      <c r="P3355" s="27" t="str">
        <f t="shared" si="430"/>
        <v xml:space="preserve">
            - 
              name:  电路故障的判断
              title:  电路故障的判断
              description: 
              koLyro: point
              koLyri:  sub
              son: </v>
      </c>
    </row>
    <row r="3356" spans="1:16" ht="15" customHeight="1">
      <c r="A3356" s="20">
        <f t="shared" si="424"/>
        <v>5</v>
      </c>
      <c r="B3356" s="21" t="str">
        <f t="shared" si="425"/>
        <v>知识亚点</v>
      </c>
      <c r="C3356" s="21" t="str">
        <f t="shared" si="426"/>
        <v>二极管正负极判断</v>
      </c>
      <c r="D3356" s="21" t="str">
        <f>IFERROR(IF(I3356=1,INDEX( {"chinese","english","math","physics","chemistry","biology","politics","history","geography"},MATCH(C3356,{"语文","英语","数学","物理","化学","生物","政治","历史","地理"},0)),IF(I3356=2,INDEX(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3356,{"单项选择","阅读理解","信息匹配","完形填空","短文填空","单句填空","短文改错","单句改错","句型转换","翻译短语","翻译句子","词汇/短语及固搭","完成句子","听力"},0)),"")), "")</f>
        <v/>
      </c>
      <c r="E3356" s="21" t="str">
        <f t="shared" si="427"/>
        <v>知识点</v>
      </c>
      <c r="F3356" s="21" t="str">
        <f t="shared" si="428"/>
        <v>亚</v>
      </c>
      <c r="G3356" s="21" t="str">
        <f>INDEX( {"body","discipline","area","topic","point"},MATCH(E3356,{"知识体","知识域","知识区","知识主题","知识点"},0))</f>
        <v>point</v>
      </c>
      <c r="H3356" s="21" t="str">
        <f>INDEX( {"super","just","sub","infras"},MATCH(F3356,{"超","恰","亚","次"},0))</f>
        <v>sub</v>
      </c>
      <c r="I3356" s="21">
        <f>MATCH(E3356,{"知识体","知识域","知识区","知识主题","知识点"},0)-1</f>
        <v>4</v>
      </c>
      <c r="J3356" s="21">
        <f>MATCH(F3356,{"超","恰","亚","次"},0)-1</f>
        <v>2</v>
      </c>
      <c r="K3356" s="21" t="str">
        <f t="shared" si="429"/>
        <v>物理</v>
      </c>
      <c r="L3356" s="26" t="s">
        <v>4780</v>
      </c>
      <c r="M3356" s="23"/>
      <c r="N3356" s="23"/>
      <c r="O3356" s="24" t="str">
        <f t="shared" si="423"/>
        <v xml:space="preserve">
  - 
    name:  二极管正负极判断
    title:  二极管正负极判断
    description: 
    koLyro: point
    koLyri:  sub
    son: </v>
      </c>
      <c r="P3356" s="27" t="str">
        <f t="shared" si="430"/>
        <v xml:space="preserve">
            - 
              name:  二极管正负极判断
              title:  二极管正负极判断
              description: 
              koLyro: point
              koLyri:  sub
              son: </v>
      </c>
    </row>
    <row r="3357" spans="1:16" ht="15" customHeight="1">
      <c r="A3357" s="20">
        <f t="shared" si="424"/>
        <v>5</v>
      </c>
      <c r="B3357" s="21" t="str">
        <f t="shared" si="425"/>
        <v>知识亚点</v>
      </c>
      <c r="C3357" s="21" t="str">
        <f t="shared" si="426"/>
        <v>电学黑箱问题</v>
      </c>
      <c r="D3357" s="21" t="str">
        <f>IFERROR(IF(I3357=1,INDEX( {"chinese","english","math","physics","chemistry","biology","politics","history","geography"},MATCH(C3357,{"语文","英语","数学","物理","化学","生物","政治","历史","地理"},0)),IF(I3357=2,INDEX(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3357,{"单项选择","阅读理解","信息匹配","完形填空","短文填空","单句填空","短文改错","单句改错","句型转换","翻译短语","翻译句子","词汇/短语及固搭","完成句子","听力"},0)),"")), "")</f>
        <v/>
      </c>
      <c r="E3357" s="21" t="str">
        <f t="shared" si="427"/>
        <v>知识点</v>
      </c>
      <c r="F3357" s="21" t="str">
        <f t="shared" si="428"/>
        <v>亚</v>
      </c>
      <c r="G3357" s="21" t="str">
        <f>INDEX( {"body","discipline","area","topic","point"},MATCH(E3357,{"知识体","知识域","知识区","知识主题","知识点"},0))</f>
        <v>point</v>
      </c>
      <c r="H3357" s="21" t="str">
        <f>INDEX( {"super","just","sub","infras"},MATCH(F3357,{"超","恰","亚","次"},0))</f>
        <v>sub</v>
      </c>
      <c r="I3357" s="21">
        <f>MATCH(E3357,{"知识体","知识域","知识区","知识主题","知识点"},0)-1</f>
        <v>4</v>
      </c>
      <c r="J3357" s="21">
        <f>MATCH(F3357,{"超","恰","亚","次"},0)-1</f>
        <v>2</v>
      </c>
      <c r="K3357" s="21" t="str">
        <f t="shared" si="429"/>
        <v>物理</v>
      </c>
      <c r="L3357" s="26" t="s">
        <v>4781</v>
      </c>
      <c r="M3357" s="23"/>
      <c r="N3357" s="23"/>
      <c r="O3357" s="24" t="str">
        <f t="shared" si="423"/>
        <v xml:space="preserve">
  - 
    name:  电学黑箱问题
    title:  电学黑箱问题
    description: 
    koLyro: point
    koLyri:  sub
    son: </v>
      </c>
      <c r="P3357" s="27" t="str">
        <f t="shared" si="430"/>
        <v xml:space="preserve">
            - 
              name:  电学黑箱问题
              title:  电学黑箱问题
              description: 
              koLyro: point
              koLyri:  sub
              son: </v>
      </c>
    </row>
    <row r="3358" spans="1:16" ht="15" customHeight="1">
      <c r="A3358" s="20">
        <f t="shared" si="424"/>
        <v>3</v>
      </c>
      <c r="B3358" s="21" t="str">
        <f t="shared" si="425"/>
        <v>知识主题</v>
      </c>
      <c r="C3358" s="21" t="str">
        <f t="shared" si="426"/>
        <v>简单逻辑电路</v>
      </c>
      <c r="D3358" s="21" t="str">
        <f>IFERROR(IF(I3358=1,INDEX( {"chinese","english","math","physics","chemistry","biology","politics","history","geography"},MATCH(C3358,{"语文","英语","数学","物理","化学","生物","政治","历史","地理"},0)),IF(I3358=2,INDEX(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3358,{"单项选择","阅读理解","信息匹配","完形填空","短文填空","单句填空","短文改错","单句改错","句型转换","翻译短语","翻译句子","词汇/短语及固搭","完成句子","听力"},0)),"")), "")</f>
        <v/>
      </c>
      <c r="E3358" s="21" t="str">
        <f t="shared" si="427"/>
        <v>知识主题</v>
      </c>
      <c r="F3358" s="21" t="str">
        <f t="shared" si="428"/>
        <v>恰</v>
      </c>
      <c r="G3358" s="21" t="str">
        <f>INDEX( {"body","discipline","area","topic","point"},MATCH(E3358,{"知识体","知识域","知识区","知识主题","知识点"},0))</f>
        <v>topic</v>
      </c>
      <c r="H3358" s="21" t="str">
        <f>INDEX( {"super","just","sub","infras"},MATCH(F3358,{"超","恰","亚","次"},0))</f>
        <v>just</v>
      </c>
      <c r="I3358" s="21">
        <f>MATCH(E3358,{"知识体","知识域","知识区","知识主题","知识点"},0)-1</f>
        <v>3</v>
      </c>
      <c r="J3358" s="21">
        <f>MATCH(F3358,{"超","恰","亚","次"},0)-1</f>
        <v>1</v>
      </c>
      <c r="K3358" s="21" t="str">
        <f t="shared" si="429"/>
        <v>物理</v>
      </c>
      <c r="L3358" s="26" t="s">
        <v>4782</v>
      </c>
      <c r="M3358" s="23"/>
      <c r="N3358" s="23"/>
      <c r="O3358" s="24" t="str">
        <f t="shared" si="423"/>
        <v xml:space="preserve">
  - 
    name:  简单逻辑电路
    title:  简单逻辑电路
    description: 
    koLyro: topic
    koLyri:  just
    son: </v>
      </c>
      <c r="P3358" s="27" t="str">
        <f t="shared" si="430"/>
        <v xml:space="preserve">
        - 
          name:  简单逻辑电路
          title:  简单逻辑电路
          description: 
          koLyro: topic
          koLyri:  just
          son: </v>
      </c>
    </row>
    <row r="3359" spans="1:16" ht="15" customHeight="1">
      <c r="A3359" s="20">
        <f t="shared" si="424"/>
        <v>4</v>
      </c>
      <c r="B3359" s="21" t="str">
        <f t="shared" si="425"/>
        <v>知识点</v>
      </c>
      <c r="C3359" s="21" t="str">
        <f t="shared" si="426"/>
        <v>简单的逻辑电路</v>
      </c>
      <c r="D3359" s="21" t="str">
        <f>IFERROR(IF(I3359=1,INDEX( {"chinese","english","math","physics","chemistry","biology","politics","history","geography"},MATCH(C3359,{"语文","英语","数学","物理","化学","生物","政治","历史","地理"},0)),IF(I3359=2,INDEX(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3359,{"单项选择","阅读理解","信息匹配","完形填空","短文填空","单句填空","短文改错","单句改错","句型转换","翻译短语","翻译句子","词汇/短语及固搭","完成句子","听力"},0)),"")), "")</f>
        <v/>
      </c>
      <c r="E3359" s="21" t="str">
        <f t="shared" si="427"/>
        <v>知识点</v>
      </c>
      <c r="F3359" s="21" t="str">
        <f t="shared" si="428"/>
        <v>恰</v>
      </c>
      <c r="G3359" s="21" t="str">
        <f>INDEX( {"body","discipline","area","topic","point"},MATCH(E3359,{"知识体","知识域","知识区","知识主题","知识点"},0))</f>
        <v>point</v>
      </c>
      <c r="H3359" s="21" t="str">
        <f>INDEX( {"super","just","sub","infras"},MATCH(F3359,{"超","恰","亚","次"},0))</f>
        <v>just</v>
      </c>
      <c r="I3359" s="21">
        <f>MATCH(E3359,{"知识体","知识域","知识区","知识主题","知识点"},0)-1</f>
        <v>4</v>
      </c>
      <c r="J3359" s="21">
        <f>MATCH(F3359,{"超","恰","亚","次"},0)-1</f>
        <v>1</v>
      </c>
      <c r="K3359" s="21" t="str">
        <f t="shared" si="429"/>
        <v>物理</v>
      </c>
      <c r="L3359" s="26" t="s">
        <v>4783</v>
      </c>
      <c r="M3359" s="23"/>
      <c r="N3359" s="23"/>
      <c r="O3359" s="24" t="str">
        <f t="shared" si="423"/>
        <v xml:space="preserve">
  - 
    name:  简单的逻辑电路
    title:  简单的逻辑电路
    description: 
    koLyro: point
    koLyri:  just
    son: </v>
      </c>
      <c r="P3359" s="27" t="str">
        <f t="shared" si="430"/>
        <v xml:space="preserve">
          - 
            name:  简单的逻辑电路
            title:  简单的逻辑电路
            description: 
            koLyro: point
            koLyri:  just
            son: </v>
      </c>
    </row>
    <row r="3360" spans="1:16" ht="15" customHeight="1">
      <c r="A3360" s="20">
        <f t="shared" si="424"/>
        <v>4</v>
      </c>
      <c r="B3360" s="21" t="str">
        <f t="shared" si="425"/>
        <v>知识点</v>
      </c>
      <c r="C3360" s="21" t="str">
        <f t="shared" si="426"/>
        <v>集成电路</v>
      </c>
      <c r="D3360" s="21" t="str">
        <f>IFERROR(IF(I3360=1,INDEX( {"chinese","english","math","physics","chemistry","biology","politics","history","geography"},MATCH(C3360,{"语文","英语","数学","物理","化学","生物","政治","历史","地理"},0)),IF(I3360=2,INDEX(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3360,{"单项选择","阅读理解","信息匹配","完形填空","短文填空","单句填空","短文改错","单句改错","句型转换","翻译短语","翻译句子","词汇/短语及固搭","完成句子","听力"},0)),"")), "")</f>
        <v/>
      </c>
      <c r="E3360" s="21" t="str">
        <f t="shared" si="427"/>
        <v>知识点</v>
      </c>
      <c r="F3360" s="21" t="str">
        <f t="shared" si="428"/>
        <v>恰</v>
      </c>
      <c r="G3360" s="21" t="str">
        <f>INDEX( {"body","discipline","area","topic","point"},MATCH(E3360,{"知识体","知识域","知识区","知识主题","知识点"},0))</f>
        <v>point</v>
      </c>
      <c r="H3360" s="21" t="str">
        <f>INDEX( {"super","just","sub","infras"},MATCH(F3360,{"超","恰","亚","次"},0))</f>
        <v>just</v>
      </c>
      <c r="I3360" s="21">
        <f>MATCH(E3360,{"知识体","知识域","知识区","知识主题","知识点"},0)-1</f>
        <v>4</v>
      </c>
      <c r="J3360" s="21">
        <f>MATCH(F3360,{"超","恰","亚","次"},0)-1</f>
        <v>1</v>
      </c>
      <c r="K3360" s="21" t="str">
        <f t="shared" si="429"/>
        <v>物理</v>
      </c>
      <c r="L3360" s="26" t="s">
        <v>4784</v>
      </c>
      <c r="M3360" s="23"/>
      <c r="N3360" s="23"/>
      <c r="O3360" s="24" t="str">
        <f t="shared" ref="O3360:O3423" si="431">SUBSTITUTE(SUBSTITUTE(SUBSTITUTE(SUBSTITUTE($O$1,"NAME",IF(D3360="",C3360,D3360)),"TITLE",C3360),"KO_LYRO",G3360),"KO_LYRI",H3360)</f>
        <v xml:space="preserve">
  - 
    name:  集成电路
    title:  集成电路
    description: 
    koLyro: point
    koLyri:  just
    son: </v>
      </c>
      <c r="P3360" s="27" t="str">
        <f t="shared" si="430"/>
        <v xml:space="preserve">
          - 
            name:  集成电路
            title:  集成电路
            description: 
            koLyro: point
            koLyri:  just
            son: </v>
      </c>
    </row>
    <row r="3361" spans="1:16" ht="15" customHeight="1">
      <c r="A3361" s="20">
        <f t="shared" si="424"/>
        <v>2</v>
      </c>
      <c r="B3361" s="21" t="str">
        <f t="shared" si="425"/>
        <v>知识区</v>
      </c>
      <c r="C3361" s="21" t="str">
        <f t="shared" si="426"/>
        <v>9.磁场</v>
      </c>
      <c r="D3361" s="21" t="str">
        <f>IFERROR(IF(I3361=1,INDEX( {"chinese","english","math","physics","chemistry","biology","politics","history","geography"},MATCH(C3361,{"语文","英语","数学","物理","化学","生物","政治","历史","地理"},0)),IF(I3361=2,INDEX(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3361,{"单项选择","阅读理解","信息匹配","完形填空","短文填空","单句填空","短文改错","单句改错","句型转换","翻译短语","翻译句子","词汇/短语及固搭","完成句子","听力"},0)),"")), "")</f>
        <v/>
      </c>
      <c r="E3361" s="21" t="str">
        <f t="shared" si="427"/>
        <v>知识区</v>
      </c>
      <c r="F3361" s="21" t="str">
        <f t="shared" si="428"/>
        <v>恰</v>
      </c>
      <c r="G3361" s="21" t="str">
        <f>INDEX( {"body","discipline","area","topic","point"},MATCH(E3361,{"知识体","知识域","知识区","知识主题","知识点"},0))</f>
        <v>area</v>
      </c>
      <c r="H3361" s="21" t="str">
        <f>INDEX( {"super","just","sub","infras"},MATCH(F3361,{"超","恰","亚","次"},0))</f>
        <v>just</v>
      </c>
      <c r="I3361" s="21">
        <f>MATCH(E3361,{"知识体","知识域","知识区","知识主题","知识点"},0)-1</f>
        <v>2</v>
      </c>
      <c r="J3361" s="21">
        <f>MATCH(F3361,{"超","恰","亚","次"},0)-1</f>
        <v>1</v>
      </c>
      <c r="K3361" s="21" t="str">
        <f t="shared" si="429"/>
        <v>物理</v>
      </c>
      <c r="L3361" s="26" t="s">
        <v>4785</v>
      </c>
      <c r="M3361" s="23"/>
      <c r="N3361" s="23"/>
      <c r="O3361" s="24" t="str">
        <f t="shared" si="431"/>
        <v xml:space="preserve">
  - 
    name:  9.磁场
    title:  9.磁场
    description: 
    koLyro: area
    koLyri:  just
    son: </v>
      </c>
      <c r="P3361" s="27" t="str">
        <f t="shared" si="430"/>
        <v xml:space="preserve">
      - 
        name:  9.磁场
        title:  9.磁场
        description: 
        koLyro: area
        koLyri:  just
        son: </v>
      </c>
    </row>
    <row r="3362" spans="1:16" ht="15" customHeight="1">
      <c r="A3362" s="20">
        <f t="shared" si="424"/>
        <v>3</v>
      </c>
      <c r="B3362" s="21" t="str">
        <f t="shared" si="425"/>
        <v>知识主题</v>
      </c>
      <c r="C3362" s="21" t="str">
        <f t="shared" si="426"/>
        <v>磁场和磁场对电流的作用</v>
      </c>
      <c r="D3362" s="21" t="str">
        <f>IFERROR(IF(I3362=1,INDEX( {"chinese","english","math","physics","chemistry","biology","politics","history","geography"},MATCH(C3362,{"语文","英语","数学","物理","化学","生物","政治","历史","地理"},0)),IF(I3362=2,INDEX(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3362,{"单项选择","阅读理解","信息匹配","完形填空","短文填空","单句填空","短文改错","单句改错","句型转换","翻译短语","翻译句子","词汇/短语及固搭","完成句子","听力"},0)),"")), "")</f>
        <v/>
      </c>
      <c r="E3362" s="21" t="str">
        <f t="shared" si="427"/>
        <v>知识主题</v>
      </c>
      <c r="F3362" s="21" t="str">
        <f t="shared" si="428"/>
        <v>恰</v>
      </c>
      <c r="G3362" s="21" t="str">
        <f>INDEX( {"body","discipline","area","topic","point"},MATCH(E3362,{"知识体","知识域","知识区","知识主题","知识点"},0))</f>
        <v>topic</v>
      </c>
      <c r="H3362" s="21" t="str">
        <f>INDEX( {"super","just","sub","infras"},MATCH(F3362,{"超","恰","亚","次"},0))</f>
        <v>just</v>
      </c>
      <c r="I3362" s="21">
        <f>MATCH(E3362,{"知识体","知识域","知识区","知识主题","知识点"},0)-1</f>
        <v>3</v>
      </c>
      <c r="J3362" s="21">
        <f>MATCH(F3362,{"超","恰","亚","次"},0)-1</f>
        <v>1</v>
      </c>
      <c r="K3362" s="21" t="str">
        <f t="shared" si="429"/>
        <v>物理</v>
      </c>
      <c r="L3362" s="26" t="s">
        <v>4786</v>
      </c>
      <c r="M3362" s="23"/>
      <c r="N3362" s="23"/>
      <c r="O3362" s="24" t="str">
        <f t="shared" si="431"/>
        <v xml:space="preserve">
  - 
    name:  磁场和磁场对电流的作用
    title:  磁场和磁场对电流的作用
    description: 
    koLyro: topic
    koLyri:  just
    son: </v>
      </c>
      <c r="P3362" s="27" t="str">
        <f t="shared" si="430"/>
        <v xml:space="preserve">
        - 
          name:  磁场和磁场对电流的作用
          title:  磁场和磁场对电流的作用
          description: 
          koLyro: topic
          koLyri:  just
          son: </v>
      </c>
    </row>
    <row r="3363" spans="1:16" ht="15" customHeight="1">
      <c r="A3363" s="20">
        <f t="shared" si="424"/>
        <v>4</v>
      </c>
      <c r="B3363" s="21" t="str">
        <f t="shared" si="425"/>
        <v>知识点</v>
      </c>
      <c r="C3363" s="21" t="str">
        <f t="shared" si="426"/>
        <v>磁现象</v>
      </c>
      <c r="D3363" s="21" t="str">
        <f>IFERROR(IF(I3363=1,INDEX( {"chinese","english","math","physics","chemistry","biology","politics","history","geography"},MATCH(C3363,{"语文","英语","数学","物理","化学","生物","政治","历史","地理"},0)),IF(I3363=2,INDEX(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3363,{"单项选择","阅读理解","信息匹配","完形填空","短文填空","单句填空","短文改错","单句改错","句型转换","翻译短语","翻译句子","词汇/短语及固搭","完成句子","听力"},0)),"")), "")</f>
        <v/>
      </c>
      <c r="E3363" s="21" t="str">
        <f t="shared" si="427"/>
        <v>知识点</v>
      </c>
      <c r="F3363" s="21" t="str">
        <f t="shared" si="428"/>
        <v>恰</v>
      </c>
      <c r="G3363" s="21" t="str">
        <f>INDEX( {"body","discipline","area","topic","point"},MATCH(E3363,{"知识体","知识域","知识区","知识主题","知识点"},0))</f>
        <v>point</v>
      </c>
      <c r="H3363" s="21" t="str">
        <f>INDEX( {"super","just","sub","infras"},MATCH(F3363,{"超","恰","亚","次"},0))</f>
        <v>just</v>
      </c>
      <c r="I3363" s="21">
        <f>MATCH(E3363,{"知识体","知识域","知识区","知识主题","知识点"},0)-1</f>
        <v>4</v>
      </c>
      <c r="J3363" s="21">
        <f>MATCH(F3363,{"超","恰","亚","次"},0)-1</f>
        <v>1</v>
      </c>
      <c r="K3363" s="21" t="str">
        <f t="shared" si="429"/>
        <v>物理</v>
      </c>
      <c r="L3363" s="26" t="s">
        <v>4787</v>
      </c>
      <c r="M3363" s="23"/>
      <c r="N3363" s="23"/>
      <c r="O3363" s="24" t="str">
        <f t="shared" si="431"/>
        <v xml:space="preserve">
  - 
    name:  磁现象
    title:  磁现象
    description: 
    koLyro: point
    koLyri:  just
    son: </v>
      </c>
      <c r="P3363" s="27" t="str">
        <f t="shared" si="430"/>
        <v xml:space="preserve">
          - 
            name:  磁现象
            title:  磁现象
            description: 
            koLyro: point
            koLyri:  just
            son: </v>
      </c>
    </row>
    <row r="3364" spans="1:16" ht="15" customHeight="1">
      <c r="A3364" s="20">
        <f t="shared" si="424"/>
        <v>4</v>
      </c>
      <c r="B3364" s="21" t="str">
        <f t="shared" si="425"/>
        <v>知识点</v>
      </c>
      <c r="C3364" s="21" t="str">
        <f t="shared" si="426"/>
        <v>磁场</v>
      </c>
      <c r="D3364" s="21" t="str">
        <f>IFERROR(IF(I3364=1,INDEX( {"chinese","english","math","physics","chemistry","biology","politics","history","geography"},MATCH(C3364,{"语文","英语","数学","物理","化学","生物","政治","历史","地理"},0)),IF(I3364=2,INDEX(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3364,{"单项选择","阅读理解","信息匹配","完形填空","短文填空","单句填空","短文改错","单句改错","句型转换","翻译短语","翻译句子","词汇/短语及固搭","完成句子","听力"},0)),"")), "")</f>
        <v/>
      </c>
      <c r="E3364" s="21" t="str">
        <f t="shared" si="427"/>
        <v>知识点</v>
      </c>
      <c r="F3364" s="21" t="str">
        <f t="shared" si="428"/>
        <v>恰</v>
      </c>
      <c r="G3364" s="21" t="str">
        <f>INDEX( {"body","discipline","area","topic","point"},MATCH(E3364,{"知识体","知识域","知识区","知识主题","知识点"},0))</f>
        <v>point</v>
      </c>
      <c r="H3364" s="21" t="str">
        <f>INDEX( {"super","just","sub","infras"},MATCH(F3364,{"超","恰","亚","次"},0))</f>
        <v>just</v>
      </c>
      <c r="I3364" s="21">
        <f>MATCH(E3364,{"知识体","知识域","知识区","知识主题","知识点"},0)-1</f>
        <v>4</v>
      </c>
      <c r="J3364" s="21">
        <f>MATCH(F3364,{"超","恰","亚","次"},0)-1</f>
        <v>1</v>
      </c>
      <c r="K3364" s="21" t="str">
        <f t="shared" si="429"/>
        <v>物理</v>
      </c>
      <c r="L3364" s="26" t="s">
        <v>4788</v>
      </c>
      <c r="M3364" s="23"/>
      <c r="N3364" s="23"/>
      <c r="O3364" s="24" t="str">
        <f t="shared" si="431"/>
        <v xml:space="preserve">
  - 
    name:  磁场
    title:  磁场
    description: 
    koLyro: point
    koLyri:  just
    son: </v>
      </c>
      <c r="P3364" s="27" t="str">
        <f t="shared" si="430"/>
        <v xml:space="preserve">
          - 
            name:  磁场
            title:  磁场
            description: 
            koLyro: point
            koLyri:  just
            son: </v>
      </c>
    </row>
    <row r="3365" spans="1:16" ht="15" customHeight="1">
      <c r="A3365" s="20">
        <f t="shared" si="424"/>
        <v>5</v>
      </c>
      <c r="B3365" s="21" t="str">
        <f t="shared" si="425"/>
        <v>知识亚点</v>
      </c>
      <c r="C3365" s="21" t="str">
        <f t="shared" si="426"/>
        <v>磁场的概念</v>
      </c>
      <c r="D3365" s="21" t="str">
        <f>IFERROR(IF(I3365=1,INDEX( {"chinese","english","math","physics","chemistry","biology","politics","history","geography"},MATCH(C3365,{"语文","英语","数学","物理","化学","生物","政治","历史","地理"},0)),IF(I3365=2,INDEX(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3365,{"单项选择","阅读理解","信息匹配","完形填空","短文填空","单句填空","短文改错","单句改错","句型转换","翻译短语","翻译句子","词汇/短语及固搭","完成句子","听力"},0)),"")), "")</f>
        <v/>
      </c>
      <c r="E3365" s="21" t="str">
        <f t="shared" si="427"/>
        <v>知识点</v>
      </c>
      <c r="F3365" s="21" t="str">
        <f t="shared" si="428"/>
        <v>亚</v>
      </c>
      <c r="G3365" s="21" t="str">
        <f>INDEX( {"body","discipline","area","topic","point"},MATCH(E3365,{"知识体","知识域","知识区","知识主题","知识点"},0))</f>
        <v>point</v>
      </c>
      <c r="H3365" s="21" t="str">
        <f>INDEX( {"super","just","sub","infras"},MATCH(F3365,{"超","恰","亚","次"},0))</f>
        <v>sub</v>
      </c>
      <c r="I3365" s="21">
        <f>MATCH(E3365,{"知识体","知识域","知识区","知识主题","知识点"},0)-1</f>
        <v>4</v>
      </c>
      <c r="J3365" s="21">
        <f>MATCH(F3365,{"超","恰","亚","次"},0)-1</f>
        <v>2</v>
      </c>
      <c r="K3365" s="21" t="str">
        <f t="shared" si="429"/>
        <v>物理</v>
      </c>
      <c r="L3365" s="26" t="s">
        <v>4789</v>
      </c>
      <c r="M3365" s="23"/>
      <c r="N3365" s="23"/>
      <c r="O3365" s="24" t="str">
        <f t="shared" si="431"/>
        <v xml:space="preserve">
  - 
    name:  磁场的概念
    title:  磁场的概念
    description: 
    koLyro: point
    koLyri:  sub
    son: </v>
      </c>
      <c r="P3365" s="27" t="str">
        <f t="shared" si="430"/>
        <v xml:space="preserve">
            - 
              name:  磁场的概念
              title:  磁场的概念
              description: 
              koLyro: point
              koLyri:  sub
              son: </v>
      </c>
    </row>
    <row r="3366" spans="1:16" ht="15" customHeight="1">
      <c r="A3366" s="20">
        <f t="shared" si="424"/>
        <v>5</v>
      </c>
      <c r="B3366" s="21" t="str">
        <f t="shared" si="425"/>
        <v>知识亚点</v>
      </c>
      <c r="C3366" s="21" t="str">
        <f t="shared" si="426"/>
        <v>磁感应强度</v>
      </c>
      <c r="D3366" s="21" t="str">
        <f>IFERROR(IF(I3366=1,INDEX( {"chinese","english","math","physics","chemistry","biology","politics","history","geography"},MATCH(C3366,{"语文","英语","数学","物理","化学","生物","政治","历史","地理"},0)),IF(I3366=2,INDEX(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3366,{"单项选择","阅读理解","信息匹配","完形填空","短文填空","单句填空","短文改错","单句改错","句型转换","翻译短语","翻译句子","词汇/短语及固搭","完成句子","听力"},0)),"")), "")</f>
        <v/>
      </c>
      <c r="E3366" s="21" t="str">
        <f t="shared" si="427"/>
        <v>知识点</v>
      </c>
      <c r="F3366" s="21" t="str">
        <f t="shared" si="428"/>
        <v>亚</v>
      </c>
      <c r="G3366" s="21" t="str">
        <f>INDEX( {"body","discipline","area","topic","point"},MATCH(E3366,{"知识体","知识域","知识区","知识主题","知识点"},0))</f>
        <v>point</v>
      </c>
      <c r="H3366" s="21" t="str">
        <f>INDEX( {"super","just","sub","infras"},MATCH(F3366,{"超","恰","亚","次"},0))</f>
        <v>sub</v>
      </c>
      <c r="I3366" s="21">
        <f>MATCH(E3366,{"知识体","知识域","知识区","知识主题","知识点"},0)-1</f>
        <v>4</v>
      </c>
      <c r="J3366" s="21">
        <f>MATCH(F3366,{"超","恰","亚","次"},0)-1</f>
        <v>2</v>
      </c>
      <c r="K3366" s="21" t="str">
        <f t="shared" si="429"/>
        <v>物理</v>
      </c>
      <c r="L3366" s="26" t="s">
        <v>4790</v>
      </c>
      <c r="M3366" s="23"/>
      <c r="N3366" s="23"/>
      <c r="O3366" s="24" t="str">
        <f t="shared" si="431"/>
        <v xml:space="preserve">
  - 
    name:  磁感应强度
    title:  磁感应强度
    description: 
    koLyro: point
    koLyri:  sub
    son: </v>
      </c>
      <c r="P3366" s="27" t="str">
        <f t="shared" si="430"/>
        <v xml:space="preserve">
            - 
              name:  磁感应强度
              title:  磁感应强度
              description: 
              koLyro: point
              koLyri:  sub
              son: </v>
      </c>
    </row>
    <row r="3367" spans="1:16" ht="15" customHeight="1">
      <c r="A3367" s="20">
        <f t="shared" si="424"/>
        <v>5</v>
      </c>
      <c r="B3367" s="21" t="str">
        <f t="shared" si="425"/>
        <v>知识亚点</v>
      </c>
      <c r="C3367" s="21" t="str">
        <f t="shared" si="426"/>
        <v>匀强磁场</v>
      </c>
      <c r="D3367" s="21" t="str">
        <f>IFERROR(IF(I3367=1,INDEX( {"chinese","english","math","physics","chemistry","biology","politics","history","geography"},MATCH(C3367,{"语文","英语","数学","物理","化学","生物","政治","历史","地理"},0)),IF(I3367=2,INDEX(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3367,{"单项选择","阅读理解","信息匹配","完形填空","短文填空","单句填空","短文改错","单句改错","句型转换","翻译短语","翻译句子","词汇/短语及固搭","完成句子","听力"},0)),"")), "")</f>
        <v/>
      </c>
      <c r="E3367" s="21" t="str">
        <f t="shared" si="427"/>
        <v>知识点</v>
      </c>
      <c r="F3367" s="21" t="str">
        <f t="shared" si="428"/>
        <v>亚</v>
      </c>
      <c r="G3367" s="21" t="str">
        <f>INDEX( {"body","discipline","area","topic","point"},MATCH(E3367,{"知识体","知识域","知识区","知识主题","知识点"},0))</f>
        <v>point</v>
      </c>
      <c r="H3367" s="21" t="str">
        <f>INDEX( {"super","just","sub","infras"},MATCH(F3367,{"超","恰","亚","次"},0))</f>
        <v>sub</v>
      </c>
      <c r="I3367" s="21">
        <f>MATCH(E3367,{"知识体","知识域","知识区","知识主题","知识点"},0)-1</f>
        <v>4</v>
      </c>
      <c r="J3367" s="21">
        <f>MATCH(F3367,{"超","恰","亚","次"},0)-1</f>
        <v>2</v>
      </c>
      <c r="K3367" s="21" t="str">
        <f t="shared" si="429"/>
        <v>物理</v>
      </c>
      <c r="L3367" s="26" t="s">
        <v>4791</v>
      </c>
      <c r="M3367" s="23"/>
      <c r="N3367" s="23"/>
      <c r="O3367" s="24" t="str">
        <f t="shared" si="431"/>
        <v xml:space="preserve">
  - 
    name:  匀强磁场
    title:  匀强磁场
    description: 
    koLyro: point
    koLyri:  sub
    son: </v>
      </c>
      <c r="P3367" s="27" t="str">
        <f t="shared" si="430"/>
        <v xml:space="preserve">
            - 
              name:  匀强磁场
              title:  匀强磁场
              description: 
              koLyro: point
              koLyri:  sub
              son: </v>
      </c>
    </row>
    <row r="3368" spans="1:16" ht="15" customHeight="1">
      <c r="A3368" s="20">
        <f t="shared" si="424"/>
        <v>5</v>
      </c>
      <c r="B3368" s="21" t="str">
        <f t="shared" si="425"/>
        <v>知识亚点</v>
      </c>
      <c r="C3368" s="21" t="str">
        <f t="shared" si="426"/>
        <v>磁感线</v>
      </c>
      <c r="D3368" s="21" t="str">
        <f>IFERROR(IF(I3368=1,INDEX( {"chinese","english","math","physics","chemistry","biology","politics","history","geography"},MATCH(C3368,{"语文","英语","数学","物理","化学","生物","政治","历史","地理"},0)),IF(I3368=2,INDEX(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3368,{"单项选择","阅读理解","信息匹配","完形填空","短文填空","单句填空","短文改错","单句改错","句型转换","翻译短语","翻译句子","词汇/短语及固搭","完成句子","听力"},0)),"")), "")</f>
        <v/>
      </c>
      <c r="E3368" s="21" t="str">
        <f t="shared" si="427"/>
        <v>知识点</v>
      </c>
      <c r="F3368" s="21" t="str">
        <f t="shared" si="428"/>
        <v>亚</v>
      </c>
      <c r="G3368" s="21" t="str">
        <f>INDEX( {"body","discipline","area","topic","point"},MATCH(E3368,{"知识体","知识域","知识区","知识主题","知识点"},0))</f>
        <v>point</v>
      </c>
      <c r="H3368" s="21" t="str">
        <f>INDEX( {"super","just","sub","infras"},MATCH(F3368,{"超","恰","亚","次"},0))</f>
        <v>sub</v>
      </c>
      <c r="I3368" s="21">
        <f>MATCH(E3368,{"知识体","知识域","知识区","知识主题","知识点"},0)-1</f>
        <v>4</v>
      </c>
      <c r="J3368" s="21">
        <f>MATCH(F3368,{"超","恰","亚","次"},0)-1</f>
        <v>2</v>
      </c>
      <c r="K3368" s="21" t="str">
        <f t="shared" si="429"/>
        <v>物理</v>
      </c>
      <c r="L3368" s="26" t="s">
        <v>4792</v>
      </c>
      <c r="M3368" s="23"/>
      <c r="N3368" s="23"/>
      <c r="O3368" s="24" t="str">
        <f t="shared" si="431"/>
        <v xml:space="preserve">
  - 
    name:  磁感线
    title:  磁感线
    description: 
    koLyro: point
    koLyri:  sub
    son: </v>
      </c>
      <c r="P3368" s="27" t="str">
        <f t="shared" si="430"/>
        <v xml:space="preserve">
            - 
              name:  磁感线
              title:  磁感线
              description: 
              koLyro: point
              koLyri:  sub
              son: </v>
      </c>
    </row>
    <row r="3369" spans="1:16" ht="15" customHeight="1">
      <c r="A3369" s="20">
        <f t="shared" si="424"/>
        <v>5</v>
      </c>
      <c r="B3369" s="21" t="str">
        <f t="shared" si="425"/>
        <v>知识亚点</v>
      </c>
      <c r="C3369" s="21" t="str">
        <f t="shared" si="426"/>
        <v>磁场的叠加</v>
      </c>
      <c r="D3369" s="21" t="str">
        <f>IFERROR(IF(I3369=1,INDEX( {"chinese","english","math","physics","chemistry","biology","politics","history","geography"},MATCH(C3369,{"语文","英语","数学","物理","化学","生物","政治","历史","地理"},0)),IF(I3369=2,INDEX(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3369,{"单项选择","阅读理解","信息匹配","完形填空","短文填空","单句填空","短文改错","单句改错","句型转换","翻译短语","翻译句子","词汇/短语及固搭","完成句子","听力"},0)),"")), "")</f>
        <v/>
      </c>
      <c r="E3369" s="21" t="str">
        <f t="shared" si="427"/>
        <v>知识点</v>
      </c>
      <c r="F3369" s="21" t="str">
        <f t="shared" si="428"/>
        <v>亚</v>
      </c>
      <c r="G3369" s="21" t="str">
        <f>INDEX( {"body","discipline","area","topic","point"},MATCH(E3369,{"知识体","知识域","知识区","知识主题","知识点"},0))</f>
        <v>point</v>
      </c>
      <c r="H3369" s="21" t="str">
        <f>INDEX( {"super","just","sub","infras"},MATCH(F3369,{"超","恰","亚","次"},0))</f>
        <v>sub</v>
      </c>
      <c r="I3369" s="21">
        <f>MATCH(E3369,{"知识体","知识域","知识区","知识主题","知识点"},0)-1</f>
        <v>4</v>
      </c>
      <c r="J3369" s="21">
        <f>MATCH(F3369,{"超","恰","亚","次"},0)-1</f>
        <v>2</v>
      </c>
      <c r="K3369" s="21" t="str">
        <f t="shared" si="429"/>
        <v>物理</v>
      </c>
      <c r="L3369" s="26" t="s">
        <v>4793</v>
      </c>
      <c r="M3369" s="23"/>
      <c r="N3369" s="23"/>
      <c r="O3369" s="24" t="str">
        <f t="shared" si="431"/>
        <v xml:space="preserve">
  - 
    name:  磁场的叠加
    title:  磁场的叠加
    description: 
    koLyro: point
    koLyri:  sub
    son: </v>
      </c>
      <c r="P3369" s="27" t="str">
        <f t="shared" si="430"/>
        <v xml:space="preserve">
            - 
              name:  磁场的叠加
              title:  磁场的叠加
              description: 
              koLyro: point
              koLyri:  sub
              son: </v>
      </c>
    </row>
    <row r="3370" spans="1:16" ht="15" customHeight="1">
      <c r="A3370" s="20">
        <f t="shared" si="424"/>
        <v>5</v>
      </c>
      <c r="B3370" s="21" t="str">
        <f t="shared" si="425"/>
        <v>知识亚点</v>
      </c>
      <c r="C3370" s="21" t="str">
        <f t="shared" si="426"/>
        <v>地磁场</v>
      </c>
      <c r="D3370" s="21" t="str">
        <f>IFERROR(IF(I3370=1,INDEX( {"chinese","english","math","physics","chemistry","biology","politics","history","geography"},MATCH(C3370,{"语文","英语","数学","物理","化学","生物","政治","历史","地理"},0)),IF(I3370=2,INDEX(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3370,{"单项选择","阅读理解","信息匹配","完形填空","短文填空","单句填空","短文改错","单句改错","句型转换","翻译短语","翻译句子","词汇/短语及固搭","完成句子","听力"},0)),"")), "")</f>
        <v/>
      </c>
      <c r="E3370" s="21" t="str">
        <f t="shared" si="427"/>
        <v>知识点</v>
      </c>
      <c r="F3370" s="21" t="str">
        <f t="shared" si="428"/>
        <v>亚</v>
      </c>
      <c r="G3370" s="21" t="str">
        <f>INDEX( {"body","discipline","area","topic","point"},MATCH(E3370,{"知识体","知识域","知识区","知识主题","知识点"},0))</f>
        <v>point</v>
      </c>
      <c r="H3370" s="21" t="str">
        <f>INDEX( {"super","just","sub","infras"},MATCH(F3370,{"超","恰","亚","次"},0))</f>
        <v>sub</v>
      </c>
      <c r="I3370" s="21">
        <f>MATCH(E3370,{"知识体","知识域","知识区","知识主题","知识点"},0)-1</f>
        <v>4</v>
      </c>
      <c r="J3370" s="21">
        <f>MATCH(F3370,{"超","恰","亚","次"},0)-1</f>
        <v>2</v>
      </c>
      <c r="K3370" s="21" t="str">
        <f t="shared" si="429"/>
        <v>物理</v>
      </c>
      <c r="L3370" s="26" t="s">
        <v>4794</v>
      </c>
      <c r="M3370" s="23"/>
      <c r="N3370" s="23"/>
      <c r="O3370" s="24" t="str">
        <f t="shared" si="431"/>
        <v xml:space="preserve">
  - 
    name:  地磁场
    title:  地磁场
    description: 
    koLyro: point
    koLyri:  sub
    son: </v>
      </c>
      <c r="P3370" s="27" t="str">
        <f t="shared" si="430"/>
        <v xml:space="preserve">
            - 
              name:  地磁场
              title:  地磁场
              description: 
              koLyro: point
              koLyri:  sub
              son: </v>
      </c>
    </row>
    <row r="3371" spans="1:16" ht="15" customHeight="1">
      <c r="A3371" s="20">
        <f t="shared" si="424"/>
        <v>4</v>
      </c>
      <c r="B3371" s="21" t="str">
        <f t="shared" si="425"/>
        <v>知识点</v>
      </c>
      <c r="C3371" s="21" t="str">
        <f t="shared" si="426"/>
        <v>安培分子电流假说</v>
      </c>
      <c r="D3371" s="21" t="str">
        <f>IFERROR(IF(I3371=1,INDEX( {"chinese","english","math","physics","chemistry","biology","politics","history","geography"},MATCH(C3371,{"语文","英语","数学","物理","化学","生物","政治","历史","地理"},0)),IF(I3371=2,INDEX(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3371,{"单项选择","阅读理解","信息匹配","完形填空","短文填空","单句填空","短文改错","单句改错","句型转换","翻译短语","翻译句子","词汇/短语及固搭","完成句子","听力"},0)),"")), "")</f>
        <v/>
      </c>
      <c r="E3371" s="21" t="str">
        <f t="shared" si="427"/>
        <v>知识点</v>
      </c>
      <c r="F3371" s="21" t="str">
        <f t="shared" si="428"/>
        <v>恰</v>
      </c>
      <c r="G3371" s="21" t="str">
        <f>INDEX( {"body","discipline","area","topic","point"},MATCH(E3371,{"知识体","知识域","知识区","知识主题","知识点"},0))</f>
        <v>point</v>
      </c>
      <c r="H3371" s="21" t="str">
        <f>INDEX( {"super","just","sub","infras"},MATCH(F3371,{"超","恰","亚","次"},0))</f>
        <v>just</v>
      </c>
      <c r="I3371" s="21">
        <f>MATCH(E3371,{"知识体","知识域","知识区","知识主题","知识点"},0)-1</f>
        <v>4</v>
      </c>
      <c r="J3371" s="21">
        <f>MATCH(F3371,{"超","恰","亚","次"},0)-1</f>
        <v>1</v>
      </c>
      <c r="K3371" s="21" t="str">
        <f t="shared" si="429"/>
        <v>物理</v>
      </c>
      <c r="L3371" s="26" t="s">
        <v>4795</v>
      </c>
      <c r="M3371" s="23"/>
      <c r="N3371" s="23"/>
      <c r="O3371" s="24" t="str">
        <f t="shared" si="431"/>
        <v xml:space="preserve">
  - 
    name:  安培分子电流假说
    title:  安培分子电流假说
    description: 
    koLyro: point
    koLyri:  just
    son: </v>
      </c>
      <c r="P3371" s="27" t="str">
        <f t="shared" si="430"/>
        <v xml:space="preserve">
          - 
            name:  安培分子电流假说
            title:  安培分子电流假说
            description: 
            koLyro: point
            koLyri:  just
            son: </v>
      </c>
    </row>
    <row r="3372" spans="1:16" ht="15" customHeight="1">
      <c r="A3372" s="20">
        <f t="shared" si="424"/>
        <v>4</v>
      </c>
      <c r="B3372" s="21" t="str">
        <f t="shared" si="425"/>
        <v>知识点</v>
      </c>
      <c r="C3372" s="21" t="str">
        <f t="shared" si="426"/>
        <v>安培定则</v>
      </c>
      <c r="D3372" s="21" t="str">
        <f>IFERROR(IF(I3372=1,INDEX( {"chinese","english","math","physics","chemistry","biology","politics","history","geography"},MATCH(C3372,{"语文","英语","数学","物理","化学","生物","政治","历史","地理"},0)),IF(I3372=2,INDEX(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3372,{"单项选择","阅读理解","信息匹配","完形填空","短文填空","单句填空","短文改错","单句改错","句型转换","翻译短语","翻译句子","词汇/短语及固搭","完成句子","听力"},0)),"")), "")</f>
        <v/>
      </c>
      <c r="E3372" s="21" t="str">
        <f t="shared" si="427"/>
        <v>知识点</v>
      </c>
      <c r="F3372" s="21" t="str">
        <f t="shared" si="428"/>
        <v>恰</v>
      </c>
      <c r="G3372" s="21" t="str">
        <f>INDEX( {"body","discipline","area","topic","point"},MATCH(E3372,{"知识体","知识域","知识区","知识主题","知识点"},0))</f>
        <v>point</v>
      </c>
      <c r="H3372" s="21" t="str">
        <f>INDEX( {"super","just","sub","infras"},MATCH(F3372,{"超","恰","亚","次"},0))</f>
        <v>just</v>
      </c>
      <c r="I3372" s="21">
        <f>MATCH(E3372,{"知识体","知识域","知识区","知识主题","知识点"},0)-1</f>
        <v>4</v>
      </c>
      <c r="J3372" s="21">
        <f>MATCH(F3372,{"超","恰","亚","次"},0)-1</f>
        <v>1</v>
      </c>
      <c r="K3372" s="21" t="str">
        <f t="shared" si="429"/>
        <v>物理</v>
      </c>
      <c r="L3372" s="26" t="s">
        <v>4796</v>
      </c>
      <c r="M3372" s="23"/>
      <c r="N3372" s="23"/>
      <c r="O3372" s="24" t="str">
        <f t="shared" si="431"/>
        <v xml:space="preserve">
  - 
    name:  安培定则
    title:  安培定则
    description: 
    koLyro: point
    koLyri:  just
    son: </v>
      </c>
      <c r="P3372" s="27" t="str">
        <f t="shared" si="430"/>
        <v xml:space="preserve">
          - 
            name:  安培定则
            title:  安培定则
            description: 
            koLyro: point
            koLyri:  just
            son: </v>
      </c>
    </row>
    <row r="3373" spans="1:16" ht="15" customHeight="1">
      <c r="A3373" s="20">
        <f t="shared" si="424"/>
        <v>3</v>
      </c>
      <c r="B3373" s="21" t="str">
        <f t="shared" si="425"/>
        <v>知识主题</v>
      </c>
      <c r="C3373" s="21" t="str">
        <f t="shared" si="426"/>
        <v>安培力和洛伦兹力</v>
      </c>
      <c r="D3373" s="21" t="str">
        <f>IFERROR(IF(I3373=1,INDEX( {"chinese","english","math","physics","chemistry","biology","politics","history","geography"},MATCH(C3373,{"语文","英语","数学","物理","化学","生物","政治","历史","地理"},0)),IF(I3373=2,INDEX(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3373,{"单项选择","阅读理解","信息匹配","完形填空","短文填空","单句填空","短文改错","单句改错","句型转换","翻译短语","翻译句子","词汇/短语及固搭","完成句子","听力"},0)),"")), "")</f>
        <v/>
      </c>
      <c r="E3373" s="21" t="str">
        <f t="shared" si="427"/>
        <v>知识主题</v>
      </c>
      <c r="F3373" s="21" t="str">
        <f t="shared" si="428"/>
        <v>恰</v>
      </c>
      <c r="G3373" s="21" t="str">
        <f>INDEX( {"body","discipline","area","topic","point"},MATCH(E3373,{"知识体","知识域","知识区","知识主题","知识点"},0))</f>
        <v>topic</v>
      </c>
      <c r="H3373" s="21" t="str">
        <f>INDEX( {"super","just","sub","infras"},MATCH(F3373,{"超","恰","亚","次"},0))</f>
        <v>just</v>
      </c>
      <c r="I3373" s="21">
        <f>MATCH(E3373,{"知识体","知识域","知识区","知识主题","知识点"},0)-1</f>
        <v>3</v>
      </c>
      <c r="J3373" s="21">
        <f>MATCH(F3373,{"超","恰","亚","次"},0)-1</f>
        <v>1</v>
      </c>
      <c r="K3373" s="21" t="str">
        <f t="shared" si="429"/>
        <v>物理</v>
      </c>
      <c r="L3373" s="26" t="s">
        <v>4797</v>
      </c>
      <c r="M3373" s="23"/>
      <c r="N3373" s="23"/>
      <c r="O3373" s="24" t="str">
        <f t="shared" si="431"/>
        <v xml:space="preserve">
  - 
    name:  安培力和洛伦兹力
    title:  安培力和洛伦兹力
    description: 
    koLyro: topic
    koLyri:  just
    son: </v>
      </c>
      <c r="P3373" s="27" t="str">
        <f t="shared" si="430"/>
        <v xml:space="preserve">
        - 
          name:  安培力和洛伦兹力
          title:  安培力和洛伦兹力
          description: 
          koLyro: topic
          koLyri:  just
          son: </v>
      </c>
    </row>
    <row r="3374" spans="1:16" ht="15" customHeight="1">
      <c r="A3374" s="20">
        <f t="shared" si="424"/>
        <v>4</v>
      </c>
      <c r="B3374" s="21" t="str">
        <f t="shared" si="425"/>
        <v>知识点</v>
      </c>
      <c r="C3374" s="21" t="str">
        <f t="shared" si="426"/>
        <v>磁场对电流的作用</v>
      </c>
      <c r="D3374" s="21" t="str">
        <f>IFERROR(IF(I3374=1,INDEX( {"chinese","english","math","physics","chemistry","biology","politics","history","geography"},MATCH(C3374,{"语文","英语","数学","物理","化学","生物","政治","历史","地理"},0)),IF(I3374=2,INDEX(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3374,{"单项选择","阅读理解","信息匹配","完形填空","短文填空","单句填空","短文改错","单句改错","句型转换","翻译短语","翻译句子","词汇/短语及固搭","完成句子","听力"},0)),"")), "")</f>
        <v/>
      </c>
      <c r="E3374" s="21" t="str">
        <f t="shared" si="427"/>
        <v>知识点</v>
      </c>
      <c r="F3374" s="21" t="str">
        <f t="shared" si="428"/>
        <v>恰</v>
      </c>
      <c r="G3374" s="21" t="str">
        <f>INDEX( {"body","discipline","area","topic","point"},MATCH(E3374,{"知识体","知识域","知识区","知识主题","知识点"},0))</f>
        <v>point</v>
      </c>
      <c r="H3374" s="21" t="str">
        <f>INDEX( {"super","just","sub","infras"},MATCH(F3374,{"超","恰","亚","次"},0))</f>
        <v>just</v>
      </c>
      <c r="I3374" s="21">
        <f>MATCH(E3374,{"知识体","知识域","知识区","知识主题","知识点"},0)-1</f>
        <v>4</v>
      </c>
      <c r="J3374" s="21">
        <f>MATCH(F3374,{"超","恰","亚","次"},0)-1</f>
        <v>1</v>
      </c>
      <c r="K3374" s="21" t="str">
        <f t="shared" si="429"/>
        <v>物理</v>
      </c>
      <c r="L3374" s="26" t="s">
        <v>4798</v>
      </c>
      <c r="M3374" s="23"/>
      <c r="N3374" s="23"/>
      <c r="O3374" s="24" t="str">
        <f t="shared" si="431"/>
        <v xml:space="preserve">
  - 
    name:  磁场对电流的作用
    title:  磁场对电流的作用
    description: 
    koLyro: point
    koLyri:  just
    son: </v>
      </c>
      <c r="P3374" s="27" t="str">
        <f t="shared" si="430"/>
        <v xml:space="preserve">
          - 
            name:  磁场对电流的作用
            title:  磁场对电流的作用
            description: 
            koLyro: point
            koLyri:  just
            son: </v>
      </c>
    </row>
    <row r="3375" spans="1:16" ht="15" customHeight="1">
      <c r="A3375" s="20">
        <f t="shared" si="424"/>
        <v>5</v>
      </c>
      <c r="B3375" s="21" t="str">
        <f t="shared" si="425"/>
        <v>知识亚点</v>
      </c>
      <c r="C3375" s="21" t="str">
        <f t="shared" si="426"/>
        <v>安培力</v>
      </c>
      <c r="D3375" s="21" t="str">
        <f>IFERROR(IF(I3375=1,INDEX( {"chinese","english","math","physics","chemistry","biology","politics","history","geography"},MATCH(C3375,{"语文","英语","数学","物理","化学","生物","政治","历史","地理"},0)),IF(I3375=2,INDEX(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3375,{"单项选择","阅读理解","信息匹配","完形填空","短文填空","单句填空","短文改错","单句改错","句型转换","翻译短语","翻译句子","词汇/短语及固搭","完成句子","听力"},0)),"")), "")</f>
        <v/>
      </c>
      <c r="E3375" s="21" t="str">
        <f t="shared" si="427"/>
        <v>知识点</v>
      </c>
      <c r="F3375" s="21" t="str">
        <f t="shared" si="428"/>
        <v>亚</v>
      </c>
      <c r="G3375" s="21" t="str">
        <f>INDEX( {"body","discipline","area","topic","point"},MATCH(E3375,{"知识体","知识域","知识区","知识主题","知识点"},0))</f>
        <v>point</v>
      </c>
      <c r="H3375" s="21" t="str">
        <f>INDEX( {"super","just","sub","infras"},MATCH(F3375,{"超","恰","亚","次"},0))</f>
        <v>sub</v>
      </c>
      <c r="I3375" s="21">
        <f>MATCH(E3375,{"知识体","知识域","知识区","知识主题","知识点"},0)-1</f>
        <v>4</v>
      </c>
      <c r="J3375" s="21">
        <f>MATCH(F3375,{"超","恰","亚","次"},0)-1</f>
        <v>2</v>
      </c>
      <c r="K3375" s="21" t="str">
        <f t="shared" si="429"/>
        <v>物理</v>
      </c>
      <c r="L3375" s="26" t="s">
        <v>4799</v>
      </c>
      <c r="M3375" s="23"/>
      <c r="N3375" s="23"/>
      <c r="O3375" s="24" t="str">
        <f t="shared" si="431"/>
        <v xml:space="preserve">
  - 
    name:  安培力
    title:  安培力
    description: 
    koLyro: point
    koLyri:  sub
    son: </v>
      </c>
      <c r="P3375" s="27" t="str">
        <f t="shared" si="430"/>
        <v xml:space="preserve">
            - 
              name:  安培力
              title:  安培力
              description: 
              koLyro: point
              koLyri:  sub
              son: </v>
      </c>
    </row>
    <row r="3376" spans="1:16" ht="15" customHeight="1">
      <c r="A3376" s="20">
        <f t="shared" si="424"/>
        <v>5</v>
      </c>
      <c r="B3376" s="21" t="str">
        <f t="shared" si="425"/>
        <v>知识亚点</v>
      </c>
      <c r="C3376" s="21" t="str">
        <f t="shared" si="426"/>
        <v>通电导线之间的作用</v>
      </c>
      <c r="D3376" s="21" t="str">
        <f>IFERROR(IF(I3376=1,INDEX( {"chinese","english","math","physics","chemistry","biology","politics","history","geography"},MATCH(C3376,{"语文","英语","数学","物理","化学","生物","政治","历史","地理"},0)),IF(I3376=2,INDEX(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3376,{"单项选择","阅读理解","信息匹配","完形填空","短文填空","单句填空","短文改错","单句改错","句型转换","翻译短语","翻译句子","词汇/短语及固搭","完成句子","听力"},0)),"")), "")</f>
        <v/>
      </c>
      <c r="E3376" s="21" t="str">
        <f t="shared" si="427"/>
        <v>知识点</v>
      </c>
      <c r="F3376" s="21" t="str">
        <f t="shared" si="428"/>
        <v>亚</v>
      </c>
      <c r="G3376" s="21" t="str">
        <f>INDEX( {"body","discipline","area","topic","point"},MATCH(E3376,{"知识体","知识域","知识区","知识主题","知识点"},0))</f>
        <v>point</v>
      </c>
      <c r="H3376" s="21" t="str">
        <f>INDEX( {"super","just","sub","infras"},MATCH(F3376,{"超","恰","亚","次"},0))</f>
        <v>sub</v>
      </c>
      <c r="I3376" s="21">
        <f>MATCH(E3376,{"知识体","知识域","知识区","知识主题","知识点"},0)-1</f>
        <v>4</v>
      </c>
      <c r="J3376" s="21">
        <f>MATCH(F3376,{"超","恰","亚","次"},0)-1</f>
        <v>2</v>
      </c>
      <c r="K3376" s="21" t="str">
        <f t="shared" si="429"/>
        <v>物理</v>
      </c>
      <c r="L3376" s="26" t="s">
        <v>4800</v>
      </c>
      <c r="M3376" s="23"/>
      <c r="N3376" s="23"/>
      <c r="O3376" s="24" t="str">
        <f t="shared" si="431"/>
        <v xml:space="preserve">
  - 
    name:  通电导线之间的作用
    title:  通电导线之间的作用
    description: 
    koLyro: point
    koLyri:  sub
    son: </v>
      </c>
      <c r="P3376" s="27" t="str">
        <f t="shared" si="430"/>
        <v xml:space="preserve">
            - 
              name:  通电导线之间的作用
              title:  通电导线之间的作用
              description: 
              koLyro: point
              koLyri:  sub
              son: </v>
      </c>
    </row>
    <row r="3377" spans="1:16" ht="15" customHeight="1">
      <c r="A3377" s="20">
        <f t="shared" si="424"/>
        <v>5</v>
      </c>
      <c r="B3377" s="21" t="str">
        <f t="shared" si="425"/>
        <v>知识亚点</v>
      </c>
      <c r="C3377" s="21" t="str">
        <f t="shared" si="426"/>
        <v>安培力作用下的平衡问题</v>
      </c>
      <c r="D3377" s="21" t="str">
        <f>IFERROR(IF(I3377=1,INDEX( {"chinese","english","math","physics","chemistry","biology","politics","history","geography"},MATCH(C3377,{"语文","英语","数学","物理","化学","生物","政治","历史","地理"},0)),IF(I3377=2,INDEX(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3377,{"单项选择","阅读理解","信息匹配","完形填空","短文填空","单句填空","短文改错","单句改错","句型转换","翻译短语","翻译句子","词汇/短语及固搭","完成句子","听力"},0)),"")), "")</f>
        <v/>
      </c>
      <c r="E3377" s="21" t="str">
        <f t="shared" si="427"/>
        <v>知识点</v>
      </c>
      <c r="F3377" s="21" t="str">
        <f t="shared" si="428"/>
        <v>亚</v>
      </c>
      <c r="G3377" s="21" t="str">
        <f>INDEX( {"body","discipline","area","topic","point"},MATCH(E3377,{"知识体","知识域","知识区","知识主题","知识点"},0))</f>
        <v>point</v>
      </c>
      <c r="H3377" s="21" t="str">
        <f>INDEX( {"super","just","sub","infras"},MATCH(F3377,{"超","恰","亚","次"},0))</f>
        <v>sub</v>
      </c>
      <c r="I3377" s="21">
        <f>MATCH(E3377,{"知识体","知识域","知识区","知识主题","知识点"},0)-1</f>
        <v>4</v>
      </c>
      <c r="J3377" s="21">
        <f>MATCH(F3377,{"超","恰","亚","次"},0)-1</f>
        <v>2</v>
      </c>
      <c r="K3377" s="21" t="str">
        <f t="shared" si="429"/>
        <v>物理</v>
      </c>
      <c r="L3377" s="26" t="s">
        <v>4801</v>
      </c>
      <c r="M3377" s="23"/>
      <c r="N3377" s="23"/>
      <c r="O3377" s="24" t="str">
        <f t="shared" si="431"/>
        <v xml:space="preserve">
  - 
    name:  安培力作用下的平衡问题
    title:  安培力作用下的平衡问题
    description: 
    koLyro: point
    koLyri:  sub
    son: </v>
      </c>
      <c r="P3377" s="27" t="str">
        <f t="shared" si="430"/>
        <v xml:space="preserve">
            - 
              name:  安培力作用下的平衡问题
              title:  安培力作用下的平衡问题
              description: 
              koLyro: point
              koLyri:  sub
              son: </v>
      </c>
    </row>
    <row r="3378" spans="1:16" ht="15" customHeight="1">
      <c r="A3378" s="20">
        <f t="shared" si="424"/>
        <v>5</v>
      </c>
      <c r="B3378" s="21" t="str">
        <f t="shared" si="425"/>
        <v>知识亚点</v>
      </c>
      <c r="C3378" s="21" t="str">
        <f t="shared" si="426"/>
        <v>安培力作用下物体运动问题</v>
      </c>
      <c r="D3378" s="21" t="str">
        <f>IFERROR(IF(I3378=1,INDEX( {"chinese","english","math","physics","chemistry","biology","politics","history","geography"},MATCH(C3378,{"语文","英语","数学","物理","化学","生物","政治","历史","地理"},0)),IF(I3378=2,INDEX(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3378,{"单项选择","阅读理解","信息匹配","完形填空","短文填空","单句填空","短文改错","单句改错","句型转换","翻译短语","翻译句子","词汇/短语及固搭","完成句子","听力"},0)),"")), "")</f>
        <v/>
      </c>
      <c r="E3378" s="21" t="str">
        <f t="shared" si="427"/>
        <v>知识点</v>
      </c>
      <c r="F3378" s="21" t="str">
        <f t="shared" si="428"/>
        <v>亚</v>
      </c>
      <c r="G3378" s="21" t="str">
        <f>INDEX( {"body","discipline","area","topic","point"},MATCH(E3378,{"知识体","知识域","知识区","知识主题","知识点"},0))</f>
        <v>point</v>
      </c>
      <c r="H3378" s="21" t="str">
        <f>INDEX( {"super","just","sub","infras"},MATCH(F3378,{"超","恰","亚","次"},0))</f>
        <v>sub</v>
      </c>
      <c r="I3378" s="21">
        <f>MATCH(E3378,{"知识体","知识域","知识区","知识主题","知识点"},0)-1</f>
        <v>4</v>
      </c>
      <c r="J3378" s="21">
        <f>MATCH(F3378,{"超","恰","亚","次"},0)-1</f>
        <v>2</v>
      </c>
      <c r="K3378" s="21" t="str">
        <f t="shared" si="429"/>
        <v>物理</v>
      </c>
      <c r="L3378" s="26" t="s">
        <v>4802</v>
      </c>
      <c r="M3378" s="23"/>
      <c r="N3378" s="23"/>
      <c r="O3378" s="24" t="str">
        <f t="shared" si="431"/>
        <v xml:space="preserve">
  - 
    name:  安培力作用下物体运动问题
    title:  安培力作用下物体运动问题
    description: 
    koLyro: point
    koLyri:  sub
    son: </v>
      </c>
      <c r="P3378" s="27" t="str">
        <f t="shared" si="430"/>
        <v xml:space="preserve">
            - 
              name:  安培力作用下物体运动问题
              title:  安培力作用下物体运动问题
              description: 
              koLyro: point
              koLyri:  sub
              son: </v>
      </c>
    </row>
    <row r="3379" spans="1:16" ht="15" customHeight="1">
      <c r="A3379" s="20">
        <f t="shared" si="424"/>
        <v>4</v>
      </c>
      <c r="B3379" s="21" t="str">
        <f t="shared" si="425"/>
        <v>知识点</v>
      </c>
      <c r="C3379" s="21" t="str">
        <f t="shared" si="426"/>
        <v>磁场对电荷的作用</v>
      </c>
      <c r="D3379" s="21" t="str">
        <f>IFERROR(IF(I3379=1,INDEX( {"chinese","english","math","physics","chemistry","biology","politics","history","geography"},MATCH(C3379,{"语文","英语","数学","物理","化学","生物","政治","历史","地理"},0)),IF(I3379=2,INDEX(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3379,{"单项选择","阅读理解","信息匹配","完形填空","短文填空","单句填空","短文改错","单句改错","句型转换","翻译短语","翻译句子","词汇/短语及固搭","完成句子","听力"},0)),"")), "")</f>
        <v/>
      </c>
      <c r="E3379" s="21" t="str">
        <f t="shared" si="427"/>
        <v>知识点</v>
      </c>
      <c r="F3379" s="21" t="str">
        <f t="shared" si="428"/>
        <v>恰</v>
      </c>
      <c r="G3379" s="21" t="str">
        <f>INDEX( {"body","discipline","area","topic","point"},MATCH(E3379,{"知识体","知识域","知识区","知识主题","知识点"},0))</f>
        <v>point</v>
      </c>
      <c r="H3379" s="21" t="str">
        <f>INDEX( {"super","just","sub","infras"},MATCH(F3379,{"超","恰","亚","次"},0))</f>
        <v>just</v>
      </c>
      <c r="I3379" s="21">
        <f>MATCH(E3379,{"知识体","知识域","知识区","知识主题","知识点"},0)-1</f>
        <v>4</v>
      </c>
      <c r="J3379" s="21">
        <f>MATCH(F3379,{"超","恰","亚","次"},0)-1</f>
        <v>1</v>
      </c>
      <c r="K3379" s="21" t="str">
        <f t="shared" si="429"/>
        <v>物理</v>
      </c>
      <c r="L3379" s="26" t="s">
        <v>4803</v>
      </c>
      <c r="M3379" s="23"/>
      <c r="N3379" s="23"/>
      <c r="O3379" s="24" t="str">
        <f t="shared" si="431"/>
        <v xml:space="preserve">
  - 
    name:  磁场对电荷的作用
    title:  磁场对电荷的作用
    description: 
    koLyro: point
    koLyri:  just
    son: </v>
      </c>
      <c r="P3379" s="27" t="str">
        <f t="shared" si="430"/>
        <v xml:space="preserve">
          - 
            name:  磁场对电荷的作用
            title:  磁场对电荷的作用
            description: 
            koLyro: point
            koLyri:  just
            son: </v>
      </c>
    </row>
    <row r="3380" spans="1:16" ht="15" customHeight="1">
      <c r="A3380" s="20">
        <f t="shared" si="424"/>
        <v>5</v>
      </c>
      <c r="B3380" s="21" t="str">
        <f t="shared" si="425"/>
        <v>知识亚点</v>
      </c>
      <c r="C3380" s="21" t="str">
        <f t="shared" si="426"/>
        <v>洛伦兹力</v>
      </c>
      <c r="D3380" s="21" t="str">
        <f>IFERROR(IF(I3380=1,INDEX( {"chinese","english","math","physics","chemistry","biology","politics","history","geography"},MATCH(C3380,{"语文","英语","数学","物理","化学","生物","政治","历史","地理"},0)),IF(I3380=2,INDEX(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3380,{"单项选择","阅读理解","信息匹配","完形填空","短文填空","单句填空","短文改错","单句改错","句型转换","翻译短语","翻译句子","词汇/短语及固搭","完成句子","听力"},0)),"")), "")</f>
        <v/>
      </c>
      <c r="E3380" s="21" t="str">
        <f t="shared" si="427"/>
        <v>知识点</v>
      </c>
      <c r="F3380" s="21" t="str">
        <f t="shared" si="428"/>
        <v>亚</v>
      </c>
      <c r="G3380" s="21" t="str">
        <f>INDEX( {"body","discipline","area","topic","point"},MATCH(E3380,{"知识体","知识域","知识区","知识主题","知识点"},0))</f>
        <v>point</v>
      </c>
      <c r="H3380" s="21" t="str">
        <f>INDEX( {"super","just","sub","infras"},MATCH(F3380,{"超","恰","亚","次"},0))</f>
        <v>sub</v>
      </c>
      <c r="I3380" s="21">
        <f>MATCH(E3380,{"知识体","知识域","知识区","知识主题","知识点"},0)-1</f>
        <v>4</v>
      </c>
      <c r="J3380" s="21">
        <f>MATCH(F3380,{"超","恰","亚","次"},0)-1</f>
        <v>2</v>
      </c>
      <c r="K3380" s="21" t="str">
        <f t="shared" si="429"/>
        <v>物理</v>
      </c>
      <c r="L3380" s="26" t="s">
        <v>4804</v>
      </c>
      <c r="M3380" s="23"/>
      <c r="N3380" s="23"/>
      <c r="O3380" s="24" t="str">
        <f t="shared" si="431"/>
        <v xml:space="preserve">
  - 
    name:  洛伦兹力
    title:  洛伦兹力
    description: 
    koLyro: point
    koLyri:  sub
    son: </v>
      </c>
      <c r="P3380" s="27" t="str">
        <f t="shared" si="430"/>
        <v xml:space="preserve">
            - 
              name:  洛伦兹力
              title:  洛伦兹力
              description: 
              koLyro: point
              koLyri:  sub
              son: </v>
      </c>
    </row>
    <row r="3381" spans="1:16" ht="15" customHeight="1">
      <c r="A3381" s="20">
        <f t="shared" si="424"/>
        <v>5</v>
      </c>
      <c r="B3381" s="21" t="str">
        <f t="shared" si="425"/>
        <v>知识亚点</v>
      </c>
      <c r="C3381" s="21" t="str">
        <f t="shared" si="426"/>
        <v>判断洛伦兹力大小方向</v>
      </c>
      <c r="D3381" s="21" t="str">
        <f>IFERROR(IF(I3381=1,INDEX( {"chinese","english","math","physics","chemistry","biology","politics","history","geography"},MATCH(C3381,{"语文","英语","数学","物理","化学","生物","政治","历史","地理"},0)),IF(I3381=2,INDEX(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3381,{"单项选择","阅读理解","信息匹配","完形填空","短文填空","单句填空","短文改错","单句改错","句型转换","翻译短语","翻译句子","词汇/短语及固搭","完成句子","听力"},0)),"")), "")</f>
        <v/>
      </c>
      <c r="E3381" s="21" t="str">
        <f t="shared" si="427"/>
        <v>知识点</v>
      </c>
      <c r="F3381" s="21" t="str">
        <f t="shared" si="428"/>
        <v>亚</v>
      </c>
      <c r="G3381" s="21" t="str">
        <f>INDEX( {"body","discipline","area","topic","point"},MATCH(E3381,{"知识体","知识域","知识区","知识主题","知识点"},0))</f>
        <v>point</v>
      </c>
      <c r="H3381" s="21" t="str">
        <f>INDEX( {"super","just","sub","infras"},MATCH(F3381,{"超","恰","亚","次"},0))</f>
        <v>sub</v>
      </c>
      <c r="I3381" s="21">
        <f>MATCH(E3381,{"知识体","知识域","知识区","知识主题","知识点"},0)-1</f>
        <v>4</v>
      </c>
      <c r="J3381" s="21">
        <f>MATCH(F3381,{"超","恰","亚","次"},0)-1</f>
        <v>2</v>
      </c>
      <c r="K3381" s="21" t="str">
        <f t="shared" si="429"/>
        <v>物理</v>
      </c>
      <c r="L3381" s="26" t="s">
        <v>4805</v>
      </c>
      <c r="M3381" s="23"/>
      <c r="N3381" s="23"/>
      <c r="O3381" s="24" t="str">
        <f t="shared" si="431"/>
        <v xml:space="preserve">
  - 
    name:  判断洛伦兹力大小方向
    title:  判断洛伦兹力大小方向
    description: 
    koLyro: point
    koLyri:  sub
    son: </v>
      </c>
      <c r="P3381" s="27" t="str">
        <f t="shared" si="430"/>
        <v xml:space="preserve">
            - 
              name:  判断洛伦兹力大小方向
              title:  判断洛伦兹力大小方向
              description: 
              koLyro: point
              koLyri:  sub
              son: </v>
      </c>
    </row>
    <row r="3382" spans="1:16" ht="15" customHeight="1">
      <c r="A3382" s="20">
        <f t="shared" si="424"/>
        <v>5</v>
      </c>
      <c r="B3382" s="21" t="str">
        <f t="shared" si="425"/>
        <v>知识亚点</v>
      </c>
      <c r="C3382" s="21" t="str">
        <f t="shared" si="426"/>
        <v>洛伦兹力的计算</v>
      </c>
      <c r="D3382" s="21" t="str">
        <f>IFERROR(IF(I3382=1,INDEX( {"chinese","english","math","physics","chemistry","biology","politics","history","geography"},MATCH(C3382,{"语文","英语","数学","物理","化学","生物","政治","历史","地理"},0)),IF(I3382=2,INDEX(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3382,{"单项选择","阅读理解","信息匹配","完形填空","短文填空","单句填空","短文改错","单句改错","句型转换","翻译短语","翻译句子","词汇/短语及固搭","完成句子","听力"},0)),"")), "")</f>
        <v/>
      </c>
      <c r="E3382" s="21" t="str">
        <f t="shared" si="427"/>
        <v>知识点</v>
      </c>
      <c r="F3382" s="21" t="str">
        <f t="shared" si="428"/>
        <v>亚</v>
      </c>
      <c r="G3382" s="21" t="str">
        <f>INDEX( {"body","discipline","area","topic","point"},MATCH(E3382,{"知识体","知识域","知识区","知识主题","知识点"},0))</f>
        <v>point</v>
      </c>
      <c r="H3382" s="21" t="str">
        <f>INDEX( {"super","just","sub","infras"},MATCH(F3382,{"超","恰","亚","次"},0))</f>
        <v>sub</v>
      </c>
      <c r="I3382" s="21">
        <f>MATCH(E3382,{"知识体","知识域","知识区","知识主题","知识点"},0)-1</f>
        <v>4</v>
      </c>
      <c r="J3382" s="21">
        <f>MATCH(F3382,{"超","恰","亚","次"},0)-1</f>
        <v>2</v>
      </c>
      <c r="K3382" s="21" t="str">
        <f t="shared" si="429"/>
        <v>物理</v>
      </c>
      <c r="L3382" s="26" t="s">
        <v>4806</v>
      </c>
      <c r="M3382" s="23"/>
      <c r="N3382" s="23"/>
      <c r="O3382" s="24" t="str">
        <f t="shared" si="431"/>
        <v xml:space="preserve">
  - 
    name:  洛伦兹力的计算
    title:  洛伦兹力的计算
    description: 
    koLyro: point
    koLyri:  sub
    son: </v>
      </c>
      <c r="P3382" s="27" t="str">
        <f t="shared" si="430"/>
        <v xml:space="preserve">
            - 
              name:  洛伦兹力的计算
              title:  洛伦兹力的计算
              description: 
              koLyro: point
              koLyri:  sub
              son: </v>
      </c>
    </row>
    <row r="3383" spans="1:16" ht="15" customHeight="1">
      <c r="A3383" s="20">
        <f t="shared" si="424"/>
        <v>3</v>
      </c>
      <c r="B3383" s="21" t="str">
        <f t="shared" si="425"/>
        <v>知识主题</v>
      </c>
      <c r="C3383" s="21" t="str">
        <f t="shared" si="426"/>
        <v>带电粒子在磁场中的运动</v>
      </c>
      <c r="D3383" s="21" t="str">
        <f>IFERROR(IF(I3383=1,INDEX( {"chinese","english","math","physics","chemistry","biology","politics","history","geography"},MATCH(C3383,{"语文","英语","数学","物理","化学","生物","政治","历史","地理"},0)),IF(I3383=2,INDEX(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3383,{"单项选择","阅读理解","信息匹配","完形填空","短文填空","单句填空","短文改错","单句改错","句型转换","翻译短语","翻译句子","词汇/短语及固搭","完成句子","听力"},0)),"")), "")</f>
        <v/>
      </c>
      <c r="E3383" s="21" t="str">
        <f t="shared" si="427"/>
        <v>知识主题</v>
      </c>
      <c r="F3383" s="21" t="str">
        <f t="shared" si="428"/>
        <v>恰</v>
      </c>
      <c r="G3383" s="21" t="str">
        <f>INDEX( {"body","discipline","area","topic","point"},MATCH(E3383,{"知识体","知识域","知识区","知识主题","知识点"},0))</f>
        <v>topic</v>
      </c>
      <c r="H3383" s="21" t="str">
        <f>INDEX( {"super","just","sub","infras"},MATCH(F3383,{"超","恰","亚","次"},0))</f>
        <v>just</v>
      </c>
      <c r="I3383" s="21">
        <f>MATCH(E3383,{"知识体","知识域","知识区","知识主题","知识点"},0)-1</f>
        <v>3</v>
      </c>
      <c r="J3383" s="21">
        <f>MATCH(F3383,{"超","恰","亚","次"},0)-1</f>
        <v>1</v>
      </c>
      <c r="K3383" s="21" t="str">
        <f t="shared" si="429"/>
        <v>物理</v>
      </c>
      <c r="L3383" s="26" t="s">
        <v>4807</v>
      </c>
      <c r="M3383" s="23"/>
      <c r="N3383" s="23"/>
      <c r="O3383" s="24" t="str">
        <f t="shared" si="431"/>
        <v xml:space="preserve">
  - 
    name:  带电粒子在磁场中的运动
    title:  带电粒子在磁场中的运动
    description: 
    koLyro: topic
    koLyri:  just
    son: </v>
      </c>
      <c r="P3383" s="27" t="str">
        <f t="shared" si="430"/>
        <v xml:space="preserve">
        - 
          name:  带电粒子在磁场中的运动
          title:  带电粒子在磁场中的运动
          description: 
          koLyro: topic
          koLyri:  just
          son: </v>
      </c>
    </row>
    <row r="3384" spans="1:16" ht="15" customHeight="1">
      <c r="A3384" s="20">
        <f t="shared" si="424"/>
        <v>4</v>
      </c>
      <c r="B3384" s="21" t="str">
        <f t="shared" si="425"/>
        <v>知识点</v>
      </c>
      <c r="C3384" s="21" t="str">
        <f t="shared" si="426"/>
        <v>带电粒子在磁场中的运动</v>
      </c>
      <c r="D3384" s="21" t="str">
        <f>IFERROR(IF(I3384=1,INDEX( {"chinese","english","math","physics","chemistry","biology","politics","history","geography"},MATCH(C3384,{"语文","英语","数学","物理","化学","生物","政治","历史","地理"},0)),IF(I3384=2,INDEX(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3384,{"单项选择","阅读理解","信息匹配","完形填空","短文填空","单句填空","短文改错","单句改错","句型转换","翻译短语","翻译句子","词汇/短语及固搭","完成句子","听力"},0)),"")), "")</f>
        <v/>
      </c>
      <c r="E3384" s="21" t="str">
        <f t="shared" si="427"/>
        <v>知识点</v>
      </c>
      <c r="F3384" s="21" t="str">
        <f t="shared" si="428"/>
        <v>恰</v>
      </c>
      <c r="G3384" s="21" t="str">
        <f>INDEX( {"body","discipline","area","topic","point"},MATCH(E3384,{"知识体","知识域","知识区","知识主题","知识点"},0))</f>
        <v>point</v>
      </c>
      <c r="H3384" s="21" t="str">
        <f>INDEX( {"super","just","sub","infras"},MATCH(F3384,{"超","恰","亚","次"},0))</f>
        <v>just</v>
      </c>
      <c r="I3384" s="21">
        <f>MATCH(E3384,{"知识体","知识域","知识区","知识主题","知识点"},0)-1</f>
        <v>4</v>
      </c>
      <c r="J3384" s="21">
        <f>MATCH(F3384,{"超","恰","亚","次"},0)-1</f>
        <v>1</v>
      </c>
      <c r="K3384" s="21" t="str">
        <f t="shared" si="429"/>
        <v>物理</v>
      </c>
      <c r="L3384" s="26" t="s">
        <v>4808</v>
      </c>
      <c r="M3384" s="23"/>
      <c r="N3384" s="23"/>
      <c r="O3384" s="24" t="str">
        <f t="shared" si="431"/>
        <v xml:space="preserve">
  - 
    name:  带电粒子在磁场中的运动
    title:  带电粒子在磁场中的运动
    description: 
    koLyro: point
    koLyri:  just
    son: </v>
      </c>
      <c r="P3384" s="27" t="str">
        <f t="shared" si="430"/>
        <v xml:space="preserve">
          - 
            name:  带电粒子在磁场中的运动
            title:  带电粒子在磁场中的运动
            description: 
            koLyro: point
            koLyri:  just
            son: </v>
      </c>
    </row>
    <row r="3385" spans="1:16" ht="15" customHeight="1">
      <c r="A3385" s="20">
        <f t="shared" si="424"/>
        <v>5</v>
      </c>
      <c r="B3385" s="21" t="str">
        <f t="shared" si="425"/>
        <v>知识亚点</v>
      </c>
      <c r="C3385" s="21" t="str">
        <f t="shared" si="426"/>
        <v>带电粒子在磁场中的直线运动</v>
      </c>
      <c r="D3385" s="21" t="str">
        <f>IFERROR(IF(I3385=1,INDEX( {"chinese","english","math","physics","chemistry","biology","politics","history","geography"},MATCH(C3385,{"语文","英语","数学","物理","化学","生物","政治","历史","地理"},0)),IF(I3385=2,INDEX(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3385,{"单项选择","阅读理解","信息匹配","完形填空","短文填空","单句填空","短文改错","单句改错","句型转换","翻译短语","翻译句子","词汇/短语及固搭","完成句子","听力"},0)),"")), "")</f>
        <v/>
      </c>
      <c r="E3385" s="21" t="str">
        <f t="shared" si="427"/>
        <v>知识点</v>
      </c>
      <c r="F3385" s="21" t="str">
        <f t="shared" si="428"/>
        <v>亚</v>
      </c>
      <c r="G3385" s="21" t="str">
        <f>INDEX( {"body","discipline","area","topic","point"},MATCH(E3385,{"知识体","知识域","知识区","知识主题","知识点"},0))</f>
        <v>point</v>
      </c>
      <c r="H3385" s="21" t="str">
        <f>INDEX( {"super","just","sub","infras"},MATCH(F3385,{"超","恰","亚","次"},0))</f>
        <v>sub</v>
      </c>
      <c r="I3385" s="21">
        <f>MATCH(E3385,{"知识体","知识域","知识区","知识主题","知识点"},0)-1</f>
        <v>4</v>
      </c>
      <c r="J3385" s="21">
        <f>MATCH(F3385,{"超","恰","亚","次"},0)-1</f>
        <v>2</v>
      </c>
      <c r="K3385" s="21" t="str">
        <f t="shared" si="429"/>
        <v>物理</v>
      </c>
      <c r="L3385" s="26" t="s">
        <v>4809</v>
      </c>
      <c r="M3385" s="23"/>
      <c r="N3385" s="23"/>
      <c r="O3385" s="24" t="str">
        <f t="shared" si="431"/>
        <v xml:space="preserve">
  - 
    name:  带电粒子在磁场中的直线运动
    title:  带电粒子在磁场中的直线运动
    description: 
    koLyro: point
    koLyri:  sub
    son: </v>
      </c>
      <c r="P3385" s="27" t="str">
        <f t="shared" si="430"/>
        <v xml:space="preserve">
            - 
              name:  带电粒子在磁场中的直线运动
              title:  带电粒子在磁场中的直线运动
              description: 
              koLyro: point
              koLyri:  sub
              son: </v>
      </c>
    </row>
    <row r="3386" spans="1:16" ht="15" customHeight="1">
      <c r="A3386" s="20">
        <f t="shared" si="424"/>
        <v>5</v>
      </c>
      <c r="B3386" s="21" t="str">
        <f t="shared" si="425"/>
        <v>知识亚点</v>
      </c>
      <c r="C3386" s="21" t="str">
        <f t="shared" si="426"/>
        <v>带电粒子在磁场中的匀速圆周运动</v>
      </c>
      <c r="D3386" s="21" t="str">
        <f>IFERROR(IF(I3386=1,INDEX( {"chinese","english","math","physics","chemistry","biology","politics","history","geography"},MATCH(C3386,{"语文","英语","数学","物理","化学","生物","政治","历史","地理"},0)),IF(I3386=2,INDEX(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3386,{"单项选择","阅读理解","信息匹配","完形填空","短文填空","单句填空","短文改错","单句改错","句型转换","翻译短语","翻译句子","词汇/短语及固搭","完成句子","听力"},0)),"")), "")</f>
        <v/>
      </c>
      <c r="E3386" s="21" t="str">
        <f t="shared" si="427"/>
        <v>知识点</v>
      </c>
      <c r="F3386" s="21" t="str">
        <f t="shared" si="428"/>
        <v>亚</v>
      </c>
      <c r="G3386" s="21" t="str">
        <f>INDEX( {"body","discipline","area","topic","point"},MATCH(E3386,{"知识体","知识域","知识区","知识主题","知识点"},0))</f>
        <v>point</v>
      </c>
      <c r="H3386" s="21" t="str">
        <f>INDEX( {"super","just","sub","infras"},MATCH(F3386,{"超","恰","亚","次"},0))</f>
        <v>sub</v>
      </c>
      <c r="I3386" s="21">
        <f>MATCH(E3386,{"知识体","知识域","知识区","知识主题","知识点"},0)-1</f>
        <v>4</v>
      </c>
      <c r="J3386" s="21">
        <f>MATCH(F3386,{"超","恰","亚","次"},0)-1</f>
        <v>2</v>
      </c>
      <c r="K3386" s="21" t="str">
        <f t="shared" si="429"/>
        <v>物理</v>
      </c>
      <c r="L3386" s="26" t="s">
        <v>4810</v>
      </c>
      <c r="M3386" s="23"/>
      <c r="N3386" s="23"/>
      <c r="O3386" s="24" t="str">
        <f t="shared" si="431"/>
        <v xml:space="preserve">
  - 
    name:  带电粒子在磁场中的匀速圆周运动
    title:  带电粒子在磁场中的匀速圆周运动
    description: 
    koLyro: point
    koLyri:  sub
    son: </v>
      </c>
      <c r="P3386" s="27" t="str">
        <f t="shared" si="430"/>
        <v xml:space="preserve">
            - 
              name:  带电粒子在磁场中的匀速圆周运动
              title:  带电粒子在磁场中的匀速圆周运动
              description: 
              koLyro: point
              koLyri:  sub
              son: </v>
      </c>
    </row>
    <row r="3387" spans="1:16" ht="15" customHeight="1">
      <c r="A3387" s="20">
        <f t="shared" si="424"/>
        <v>5</v>
      </c>
      <c r="B3387" s="21" t="str">
        <f t="shared" si="425"/>
        <v>知识亚点</v>
      </c>
      <c r="C3387" s="21" t="str">
        <f t="shared" si="426"/>
        <v>带电粒子在交变磁场中的运动</v>
      </c>
      <c r="D3387" s="21" t="str">
        <f>IFERROR(IF(I3387=1,INDEX( {"chinese","english","math","physics","chemistry","biology","politics","history","geography"},MATCH(C3387,{"语文","英语","数学","物理","化学","生物","政治","历史","地理"},0)),IF(I3387=2,INDEX(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3387,{"单项选择","阅读理解","信息匹配","完形填空","短文填空","单句填空","短文改错","单句改错","句型转换","翻译短语","翻译句子","词汇/短语及固搭","完成句子","听力"},0)),"")), "")</f>
        <v/>
      </c>
      <c r="E3387" s="21" t="str">
        <f t="shared" si="427"/>
        <v>知识点</v>
      </c>
      <c r="F3387" s="21" t="str">
        <f t="shared" si="428"/>
        <v>亚</v>
      </c>
      <c r="G3387" s="21" t="str">
        <f>INDEX( {"body","discipline","area","topic","point"},MATCH(E3387,{"知识体","知识域","知识区","知识主题","知识点"},0))</f>
        <v>point</v>
      </c>
      <c r="H3387" s="21" t="str">
        <f>INDEX( {"super","just","sub","infras"},MATCH(F3387,{"超","恰","亚","次"},0))</f>
        <v>sub</v>
      </c>
      <c r="I3387" s="21">
        <f>MATCH(E3387,{"知识体","知识域","知识区","知识主题","知识点"},0)-1</f>
        <v>4</v>
      </c>
      <c r="J3387" s="21">
        <f>MATCH(F3387,{"超","恰","亚","次"},0)-1</f>
        <v>2</v>
      </c>
      <c r="K3387" s="21" t="str">
        <f t="shared" si="429"/>
        <v>物理</v>
      </c>
      <c r="L3387" s="26" t="s">
        <v>4811</v>
      </c>
      <c r="M3387" s="23"/>
      <c r="N3387" s="23"/>
      <c r="O3387" s="24" t="str">
        <f t="shared" si="431"/>
        <v xml:space="preserve">
  - 
    name:  带电粒子在交变磁场中的运动
    title:  带电粒子在交变磁场中的运动
    description: 
    koLyro: point
    koLyri:  sub
    son: </v>
      </c>
      <c r="P3387" s="27" t="str">
        <f t="shared" si="430"/>
        <v xml:space="preserve">
            - 
              name:  带电粒子在交变磁场中的运动
              title:  带电粒子在交变磁场中的运动
              description: 
              koLyro: point
              koLyri:  sub
              son: </v>
      </c>
    </row>
    <row r="3388" spans="1:16" ht="15" customHeight="1">
      <c r="A3388" s="20">
        <f t="shared" si="424"/>
        <v>5</v>
      </c>
      <c r="B3388" s="21" t="str">
        <f t="shared" si="425"/>
        <v>知识亚点</v>
      </c>
      <c r="C3388" s="21" t="str">
        <f t="shared" si="426"/>
        <v>带电粒子在磁场中的复杂曲线运动</v>
      </c>
      <c r="D3388" s="21" t="str">
        <f>IFERROR(IF(I3388=1,INDEX( {"chinese","english","math","physics","chemistry","biology","politics","history","geography"},MATCH(C3388,{"语文","英语","数学","物理","化学","生物","政治","历史","地理"},0)),IF(I3388=2,INDEX(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3388,{"单项选择","阅读理解","信息匹配","完形填空","短文填空","单句填空","短文改错","单句改错","句型转换","翻译短语","翻译句子","词汇/短语及固搭","完成句子","听力"},0)),"")), "")</f>
        <v/>
      </c>
      <c r="E3388" s="21" t="str">
        <f t="shared" si="427"/>
        <v>知识点</v>
      </c>
      <c r="F3388" s="21" t="str">
        <f t="shared" si="428"/>
        <v>亚</v>
      </c>
      <c r="G3388" s="21" t="str">
        <f>INDEX( {"body","discipline","area","topic","point"},MATCH(E3388,{"知识体","知识域","知识区","知识主题","知识点"},0))</f>
        <v>point</v>
      </c>
      <c r="H3388" s="21" t="str">
        <f>INDEX( {"super","just","sub","infras"},MATCH(F3388,{"超","恰","亚","次"},0))</f>
        <v>sub</v>
      </c>
      <c r="I3388" s="21">
        <f>MATCH(E3388,{"知识体","知识域","知识区","知识主题","知识点"},0)-1</f>
        <v>4</v>
      </c>
      <c r="J3388" s="21">
        <f>MATCH(F3388,{"超","恰","亚","次"},0)-1</f>
        <v>2</v>
      </c>
      <c r="K3388" s="21" t="str">
        <f t="shared" si="429"/>
        <v>物理</v>
      </c>
      <c r="L3388" s="26" t="s">
        <v>4812</v>
      </c>
      <c r="M3388" s="23"/>
      <c r="N3388" s="23"/>
      <c r="O3388" s="24" t="str">
        <f t="shared" si="431"/>
        <v xml:space="preserve">
  - 
    name:  带电粒子在磁场中的复杂曲线运动
    title:  带电粒子在磁场中的复杂曲线运动
    description: 
    koLyro: point
    koLyri:  sub
    son: </v>
      </c>
      <c r="P3388" s="27" t="str">
        <f t="shared" si="430"/>
        <v xml:space="preserve">
            - 
              name:  带电粒子在磁场中的复杂曲线运动
              title:  带电粒子在磁场中的复杂曲线运动
              description: 
              koLyro: point
              koLyri:  sub
              son: </v>
      </c>
    </row>
    <row r="3389" spans="1:16" ht="15" customHeight="1">
      <c r="A3389" s="20">
        <f t="shared" si="424"/>
        <v>4</v>
      </c>
      <c r="B3389" s="21" t="str">
        <f t="shared" si="425"/>
        <v>知识点</v>
      </c>
      <c r="C3389" s="21" t="str">
        <f t="shared" si="426"/>
        <v>带电粒子在有界磁场中运动</v>
      </c>
      <c r="D3389" s="21" t="str">
        <f>IFERROR(IF(I3389=1,INDEX( {"chinese","english","math","physics","chemistry","biology","politics","history","geography"},MATCH(C3389,{"语文","英语","数学","物理","化学","生物","政治","历史","地理"},0)),IF(I3389=2,INDEX(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3389,{"单项选择","阅读理解","信息匹配","完形填空","短文填空","单句填空","短文改错","单句改错","句型转换","翻译短语","翻译句子","词汇/短语及固搭","完成句子","听力"},0)),"")), "")</f>
        <v/>
      </c>
      <c r="E3389" s="21" t="str">
        <f t="shared" si="427"/>
        <v>知识点</v>
      </c>
      <c r="F3389" s="21" t="str">
        <f t="shared" si="428"/>
        <v>恰</v>
      </c>
      <c r="G3389" s="21" t="str">
        <f>INDEX( {"body","discipline","area","topic","point"},MATCH(E3389,{"知识体","知识域","知识区","知识主题","知识点"},0))</f>
        <v>point</v>
      </c>
      <c r="H3389" s="21" t="str">
        <f>INDEX( {"super","just","sub","infras"},MATCH(F3389,{"超","恰","亚","次"},0))</f>
        <v>just</v>
      </c>
      <c r="I3389" s="21">
        <f>MATCH(E3389,{"知识体","知识域","知识区","知识主题","知识点"},0)-1</f>
        <v>4</v>
      </c>
      <c r="J3389" s="21">
        <f>MATCH(F3389,{"超","恰","亚","次"},0)-1</f>
        <v>1</v>
      </c>
      <c r="K3389" s="21" t="str">
        <f t="shared" si="429"/>
        <v>物理</v>
      </c>
      <c r="L3389" s="26" t="s">
        <v>4813</v>
      </c>
      <c r="M3389" s="23"/>
      <c r="N3389" s="23"/>
      <c r="O3389" s="24" t="str">
        <f t="shared" si="431"/>
        <v xml:space="preserve">
  - 
    name:  带电粒子在有界磁场中运动
    title:  带电粒子在有界磁场中运动
    description: 
    koLyro: point
    koLyri:  just
    son: </v>
      </c>
      <c r="P3389" s="27" t="str">
        <f t="shared" si="430"/>
        <v xml:space="preserve">
          - 
            name:  带电粒子在有界磁场中运动
            title:  带电粒子在有界磁场中运动
            description: 
            koLyro: point
            koLyri:  just
            son: </v>
      </c>
    </row>
    <row r="3390" spans="1:16" ht="15" customHeight="1">
      <c r="A3390" s="20">
        <f t="shared" si="424"/>
        <v>5</v>
      </c>
      <c r="B3390" s="21" t="str">
        <f t="shared" si="425"/>
        <v>知识亚点</v>
      </c>
      <c r="C3390" s="21" t="str">
        <f t="shared" si="426"/>
        <v>带电粒子在单边有界磁场中运动</v>
      </c>
      <c r="D3390" s="21" t="str">
        <f>IFERROR(IF(I3390=1,INDEX( {"chinese","english","math","physics","chemistry","biology","politics","history","geography"},MATCH(C3390,{"语文","英语","数学","物理","化学","生物","政治","历史","地理"},0)),IF(I3390=2,INDEX(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3390,{"单项选择","阅读理解","信息匹配","完形填空","短文填空","单句填空","短文改错","单句改错","句型转换","翻译短语","翻译句子","词汇/短语及固搭","完成句子","听力"},0)),"")), "")</f>
        <v/>
      </c>
      <c r="E3390" s="21" t="str">
        <f t="shared" si="427"/>
        <v>知识点</v>
      </c>
      <c r="F3390" s="21" t="str">
        <f t="shared" si="428"/>
        <v>亚</v>
      </c>
      <c r="G3390" s="21" t="str">
        <f>INDEX( {"body","discipline","area","topic","point"},MATCH(E3390,{"知识体","知识域","知识区","知识主题","知识点"},0))</f>
        <v>point</v>
      </c>
      <c r="H3390" s="21" t="str">
        <f>INDEX( {"super","just","sub","infras"},MATCH(F3390,{"超","恰","亚","次"},0))</f>
        <v>sub</v>
      </c>
      <c r="I3390" s="21">
        <f>MATCH(E3390,{"知识体","知识域","知识区","知识主题","知识点"},0)-1</f>
        <v>4</v>
      </c>
      <c r="J3390" s="21">
        <f>MATCH(F3390,{"超","恰","亚","次"},0)-1</f>
        <v>2</v>
      </c>
      <c r="K3390" s="21" t="str">
        <f t="shared" si="429"/>
        <v>物理</v>
      </c>
      <c r="L3390" s="26" t="s">
        <v>4814</v>
      </c>
      <c r="M3390" s="23"/>
      <c r="N3390" s="23"/>
      <c r="O3390" s="24" t="str">
        <f t="shared" si="431"/>
        <v xml:space="preserve">
  - 
    name:  带电粒子在单边有界磁场中运动
    title:  带电粒子在单边有界磁场中运动
    description: 
    koLyro: point
    koLyri:  sub
    son: </v>
      </c>
      <c r="P3390" s="27" t="str">
        <f t="shared" si="430"/>
        <v xml:space="preserve">
            - 
              name:  带电粒子在单边有界磁场中运动
              title:  带电粒子在单边有界磁场中运动
              description: 
              koLyro: point
              koLyri:  sub
              son: </v>
      </c>
    </row>
    <row r="3391" spans="1:16" ht="15" customHeight="1">
      <c r="A3391" s="20">
        <f t="shared" si="424"/>
        <v>5</v>
      </c>
      <c r="B3391" s="21" t="str">
        <f t="shared" si="425"/>
        <v>知识亚点</v>
      </c>
      <c r="C3391" s="21" t="str">
        <f t="shared" si="426"/>
        <v>带电粒子在双边有界磁场中运动</v>
      </c>
      <c r="D3391" s="21" t="str">
        <f>IFERROR(IF(I3391=1,INDEX( {"chinese","english","math","physics","chemistry","biology","politics","history","geography"},MATCH(C3391,{"语文","英语","数学","物理","化学","生物","政治","历史","地理"},0)),IF(I3391=2,INDEX(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3391,{"单项选择","阅读理解","信息匹配","完形填空","短文填空","单句填空","短文改错","单句改错","句型转换","翻译短语","翻译句子","词汇/短语及固搭","完成句子","听力"},0)),"")), "")</f>
        <v/>
      </c>
      <c r="E3391" s="21" t="str">
        <f t="shared" si="427"/>
        <v>知识点</v>
      </c>
      <c r="F3391" s="21" t="str">
        <f t="shared" si="428"/>
        <v>亚</v>
      </c>
      <c r="G3391" s="21" t="str">
        <f>INDEX( {"body","discipline","area","topic","point"},MATCH(E3391,{"知识体","知识域","知识区","知识主题","知识点"},0))</f>
        <v>point</v>
      </c>
      <c r="H3391" s="21" t="str">
        <f>INDEX( {"super","just","sub","infras"},MATCH(F3391,{"超","恰","亚","次"},0))</f>
        <v>sub</v>
      </c>
      <c r="I3391" s="21">
        <f>MATCH(E3391,{"知识体","知识域","知识区","知识主题","知识点"},0)-1</f>
        <v>4</v>
      </c>
      <c r="J3391" s="21">
        <f>MATCH(F3391,{"超","恰","亚","次"},0)-1</f>
        <v>2</v>
      </c>
      <c r="K3391" s="21" t="str">
        <f t="shared" si="429"/>
        <v>物理</v>
      </c>
      <c r="L3391" s="26" t="s">
        <v>4815</v>
      </c>
      <c r="M3391" s="23"/>
      <c r="N3391" s="23"/>
      <c r="O3391" s="24" t="str">
        <f t="shared" si="431"/>
        <v xml:space="preserve">
  - 
    name:  带电粒子在双边有界磁场中运动
    title:  带电粒子在双边有界磁场中运动
    description: 
    koLyro: point
    koLyri:  sub
    son: </v>
      </c>
      <c r="P3391" s="27" t="str">
        <f t="shared" si="430"/>
        <v xml:space="preserve">
            - 
              name:  带电粒子在双边有界磁场中运动
              title:  带电粒子在双边有界磁场中运动
              description: 
              koLyro: point
              koLyri:  sub
              son: </v>
      </c>
    </row>
    <row r="3392" spans="1:16" ht="15" customHeight="1">
      <c r="A3392" s="20">
        <f t="shared" si="424"/>
        <v>5</v>
      </c>
      <c r="B3392" s="21" t="str">
        <f t="shared" si="425"/>
        <v>知识亚点</v>
      </c>
      <c r="C3392" s="21" t="str">
        <f t="shared" si="426"/>
        <v>带电粒子在圆形磁场中运动</v>
      </c>
      <c r="D3392" s="21" t="str">
        <f>IFERROR(IF(I3392=1,INDEX( {"chinese","english","math","physics","chemistry","biology","politics","history","geography"},MATCH(C3392,{"语文","英语","数学","物理","化学","生物","政治","历史","地理"},0)),IF(I3392=2,INDEX(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3392,{"单项选择","阅读理解","信息匹配","完形填空","短文填空","单句填空","短文改错","单句改错","句型转换","翻译短语","翻译句子","词汇/短语及固搭","完成句子","听力"},0)),"")), "")</f>
        <v/>
      </c>
      <c r="E3392" s="21" t="str">
        <f t="shared" si="427"/>
        <v>知识点</v>
      </c>
      <c r="F3392" s="21" t="str">
        <f t="shared" si="428"/>
        <v>亚</v>
      </c>
      <c r="G3392" s="21" t="str">
        <f>INDEX( {"body","discipline","area","topic","point"},MATCH(E3392,{"知识体","知识域","知识区","知识主题","知识点"},0))</f>
        <v>point</v>
      </c>
      <c r="H3392" s="21" t="str">
        <f>INDEX( {"super","just","sub","infras"},MATCH(F3392,{"超","恰","亚","次"},0))</f>
        <v>sub</v>
      </c>
      <c r="I3392" s="21">
        <f>MATCH(E3392,{"知识体","知识域","知识区","知识主题","知识点"},0)-1</f>
        <v>4</v>
      </c>
      <c r="J3392" s="21">
        <f>MATCH(F3392,{"超","恰","亚","次"},0)-1</f>
        <v>2</v>
      </c>
      <c r="K3392" s="21" t="str">
        <f t="shared" si="429"/>
        <v>物理</v>
      </c>
      <c r="L3392" s="26" t="s">
        <v>4816</v>
      </c>
      <c r="M3392" s="23"/>
      <c r="N3392" s="23"/>
      <c r="O3392" s="24" t="str">
        <f t="shared" si="431"/>
        <v xml:space="preserve">
  - 
    name:  带电粒子在圆形磁场中运动
    title:  带电粒子在圆形磁场中运动
    description: 
    koLyro: point
    koLyri:  sub
    son: </v>
      </c>
      <c r="P3392" s="27" t="str">
        <f t="shared" si="430"/>
        <v xml:space="preserve">
            - 
              name:  带电粒子在圆形磁场中运动
              title:  带电粒子在圆形磁场中运动
              description: 
              koLyro: point
              koLyri:  sub
              son: </v>
      </c>
    </row>
    <row r="3393" spans="1:16" ht="15" customHeight="1">
      <c r="A3393" s="20">
        <f t="shared" si="424"/>
        <v>5</v>
      </c>
      <c r="B3393" s="21" t="str">
        <f t="shared" si="425"/>
        <v>知识亚点</v>
      </c>
      <c r="C3393" s="21" t="str">
        <f t="shared" si="426"/>
        <v>带电粒子在复杂边界磁场中运动</v>
      </c>
      <c r="D3393" s="21" t="str">
        <f>IFERROR(IF(I3393=1,INDEX( {"chinese","english","math","physics","chemistry","biology","politics","history","geography"},MATCH(C3393,{"语文","英语","数学","物理","化学","生物","政治","历史","地理"},0)),IF(I3393=2,INDEX(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3393,{"单项选择","阅读理解","信息匹配","完形填空","短文填空","单句填空","短文改错","单句改错","句型转换","翻译短语","翻译句子","词汇/短语及固搭","完成句子","听力"},0)),"")), "")</f>
        <v/>
      </c>
      <c r="E3393" s="21" t="str">
        <f t="shared" si="427"/>
        <v>知识点</v>
      </c>
      <c r="F3393" s="21" t="str">
        <f t="shared" si="428"/>
        <v>亚</v>
      </c>
      <c r="G3393" s="21" t="str">
        <f>INDEX( {"body","discipline","area","topic","point"},MATCH(E3393,{"知识体","知识域","知识区","知识主题","知识点"},0))</f>
        <v>point</v>
      </c>
      <c r="H3393" s="21" t="str">
        <f>INDEX( {"super","just","sub","infras"},MATCH(F3393,{"超","恰","亚","次"},0))</f>
        <v>sub</v>
      </c>
      <c r="I3393" s="21">
        <f>MATCH(E3393,{"知识体","知识域","知识区","知识主题","知识点"},0)-1</f>
        <v>4</v>
      </c>
      <c r="J3393" s="21">
        <f>MATCH(F3393,{"超","恰","亚","次"},0)-1</f>
        <v>2</v>
      </c>
      <c r="K3393" s="21" t="str">
        <f t="shared" si="429"/>
        <v>物理</v>
      </c>
      <c r="L3393" s="26" t="s">
        <v>4817</v>
      </c>
      <c r="M3393" s="23"/>
      <c r="N3393" s="23"/>
      <c r="O3393" s="24" t="str">
        <f t="shared" si="431"/>
        <v xml:space="preserve">
  - 
    name:  带电粒子在复杂边界磁场中运动
    title:  带电粒子在复杂边界磁场中运动
    description: 
    koLyro: point
    koLyri:  sub
    son: </v>
      </c>
      <c r="P3393" s="27" t="str">
        <f t="shared" si="430"/>
        <v xml:space="preserve">
            - 
              name:  带电粒子在复杂边界磁场中运动
              title:  带电粒子在复杂边界磁场中运动
              description: 
              koLyro: point
              koLyri:  sub
              son: </v>
      </c>
    </row>
    <row r="3394" spans="1:16" ht="15" customHeight="1">
      <c r="A3394" s="20">
        <f t="shared" si="424"/>
        <v>4</v>
      </c>
      <c r="B3394" s="21" t="str">
        <f t="shared" si="425"/>
        <v>知识点</v>
      </c>
      <c r="C3394" s="21" t="str">
        <f t="shared" si="426"/>
        <v>带点粒子在复合场中的运动</v>
      </c>
      <c r="D3394" s="21" t="str">
        <f>IFERROR(IF(I3394=1,INDEX( {"chinese","english","math","physics","chemistry","biology","politics","history","geography"},MATCH(C3394,{"语文","英语","数学","物理","化学","生物","政治","历史","地理"},0)),IF(I3394=2,INDEX(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3394,{"单项选择","阅读理解","信息匹配","完形填空","短文填空","单句填空","短文改错","单句改错","句型转换","翻译短语","翻译句子","词汇/短语及固搭","完成句子","听力"},0)),"")), "")</f>
        <v/>
      </c>
      <c r="E3394" s="21" t="str">
        <f t="shared" si="427"/>
        <v>知识点</v>
      </c>
      <c r="F3394" s="21" t="str">
        <f t="shared" si="428"/>
        <v>恰</v>
      </c>
      <c r="G3394" s="21" t="str">
        <f>INDEX( {"body","discipline","area","topic","point"},MATCH(E3394,{"知识体","知识域","知识区","知识主题","知识点"},0))</f>
        <v>point</v>
      </c>
      <c r="H3394" s="21" t="str">
        <f>INDEX( {"super","just","sub","infras"},MATCH(F3394,{"超","恰","亚","次"},0))</f>
        <v>just</v>
      </c>
      <c r="I3394" s="21">
        <f>MATCH(E3394,{"知识体","知识域","知识区","知识主题","知识点"},0)-1</f>
        <v>4</v>
      </c>
      <c r="J3394" s="21">
        <f>MATCH(F3394,{"超","恰","亚","次"},0)-1</f>
        <v>1</v>
      </c>
      <c r="K3394" s="21" t="str">
        <f t="shared" si="429"/>
        <v>物理</v>
      </c>
      <c r="L3394" s="26" t="s">
        <v>4818</v>
      </c>
      <c r="M3394" s="23"/>
      <c r="N3394" s="23"/>
      <c r="O3394" s="24" t="str">
        <f t="shared" si="431"/>
        <v xml:space="preserve">
  - 
    name:  带点粒子在复合场中的运动
    title:  带点粒子在复合场中的运动
    description: 
    koLyro: point
    koLyri:  just
    son: </v>
      </c>
      <c r="P3394" s="27" t="str">
        <f t="shared" si="430"/>
        <v xml:space="preserve">
          - 
            name:  带点粒子在复合场中的运动
            title:  带点粒子在复合场中的运动
            description: 
            koLyro: point
            koLyri:  just
            son: </v>
      </c>
    </row>
    <row r="3395" spans="1:16" ht="15" customHeight="1">
      <c r="A3395" s="20">
        <f t="shared" si="424"/>
        <v>5</v>
      </c>
      <c r="B3395" s="21" t="str">
        <f t="shared" si="425"/>
        <v>知识亚点</v>
      </c>
      <c r="C3395" s="21" t="str">
        <f t="shared" si="426"/>
        <v>带电粒子在组合场中的运动</v>
      </c>
      <c r="D3395" s="21" t="str">
        <f>IFERROR(IF(I3395=1,INDEX( {"chinese","english","math","physics","chemistry","biology","politics","history","geography"},MATCH(C3395,{"语文","英语","数学","物理","化学","生物","政治","历史","地理"},0)),IF(I3395=2,INDEX(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3395,{"单项选择","阅读理解","信息匹配","完形填空","短文填空","单句填空","短文改错","单句改错","句型转换","翻译短语","翻译句子","词汇/短语及固搭","完成句子","听力"},0)),"")), "")</f>
        <v/>
      </c>
      <c r="E3395" s="21" t="str">
        <f t="shared" si="427"/>
        <v>知识点</v>
      </c>
      <c r="F3395" s="21" t="str">
        <f t="shared" si="428"/>
        <v>亚</v>
      </c>
      <c r="G3395" s="21" t="str">
        <f>INDEX( {"body","discipline","area","topic","point"},MATCH(E3395,{"知识体","知识域","知识区","知识主题","知识点"},0))</f>
        <v>point</v>
      </c>
      <c r="H3395" s="21" t="str">
        <f>INDEX( {"super","just","sub","infras"},MATCH(F3395,{"超","恰","亚","次"},0))</f>
        <v>sub</v>
      </c>
      <c r="I3395" s="21">
        <f>MATCH(E3395,{"知识体","知识域","知识区","知识主题","知识点"},0)-1</f>
        <v>4</v>
      </c>
      <c r="J3395" s="21">
        <f>MATCH(F3395,{"超","恰","亚","次"},0)-1</f>
        <v>2</v>
      </c>
      <c r="K3395" s="21" t="str">
        <f t="shared" si="429"/>
        <v>物理</v>
      </c>
      <c r="L3395" s="26" t="s">
        <v>4819</v>
      </c>
      <c r="M3395" s="23"/>
      <c r="N3395" s="23"/>
      <c r="O3395" s="24" t="str">
        <f t="shared" si="431"/>
        <v xml:space="preserve">
  - 
    name:  带电粒子在组合场中的运动
    title:  带电粒子在组合场中的运动
    description: 
    koLyro: point
    koLyri:  sub
    son: </v>
      </c>
      <c r="P3395" s="27" t="str">
        <f t="shared" si="430"/>
        <v xml:space="preserve">
            - 
              name:  带电粒子在组合场中的运动
              title:  带电粒子在组合场中的运动
              description: 
              koLyro: point
              koLyri:  sub
              son: </v>
      </c>
    </row>
    <row r="3396" spans="1:16" ht="15" customHeight="1">
      <c r="A3396" s="20">
        <f t="shared" si="424"/>
        <v>5</v>
      </c>
      <c r="B3396" s="21" t="str">
        <f t="shared" si="425"/>
        <v>知识亚点</v>
      </c>
      <c r="C3396" s="21" t="str">
        <f t="shared" si="426"/>
        <v>带电粒子在叠加场中的运动</v>
      </c>
      <c r="D3396" s="21" t="str">
        <f>IFERROR(IF(I3396=1,INDEX( {"chinese","english","math","physics","chemistry","biology","politics","history","geography"},MATCH(C3396,{"语文","英语","数学","物理","化学","生物","政治","历史","地理"},0)),IF(I3396=2,INDEX(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3396,{"单项选择","阅读理解","信息匹配","完形填空","短文填空","单句填空","短文改错","单句改错","句型转换","翻译短语","翻译句子","词汇/短语及固搭","完成句子","听力"},0)),"")), "")</f>
        <v/>
      </c>
      <c r="E3396" s="21" t="str">
        <f t="shared" si="427"/>
        <v>知识点</v>
      </c>
      <c r="F3396" s="21" t="str">
        <f t="shared" si="428"/>
        <v>亚</v>
      </c>
      <c r="G3396" s="21" t="str">
        <f>INDEX( {"body","discipline","area","topic","point"},MATCH(E3396,{"知识体","知识域","知识区","知识主题","知识点"},0))</f>
        <v>point</v>
      </c>
      <c r="H3396" s="21" t="str">
        <f>INDEX( {"super","just","sub","infras"},MATCH(F3396,{"超","恰","亚","次"},0))</f>
        <v>sub</v>
      </c>
      <c r="I3396" s="21">
        <f>MATCH(E3396,{"知识体","知识域","知识区","知识主题","知识点"},0)-1</f>
        <v>4</v>
      </c>
      <c r="J3396" s="21">
        <f>MATCH(F3396,{"超","恰","亚","次"},0)-1</f>
        <v>2</v>
      </c>
      <c r="K3396" s="21" t="str">
        <f t="shared" si="429"/>
        <v>物理</v>
      </c>
      <c r="L3396" s="26" t="s">
        <v>4820</v>
      </c>
      <c r="M3396" s="23"/>
      <c r="N3396" s="23"/>
      <c r="O3396" s="24" t="str">
        <f t="shared" si="431"/>
        <v xml:space="preserve">
  - 
    name:  带电粒子在叠加场中的运动
    title:  带电粒子在叠加场中的运动
    description: 
    koLyro: point
    koLyri:  sub
    son: </v>
      </c>
      <c r="P3396" s="27" t="str">
        <f t="shared" si="430"/>
        <v xml:space="preserve">
            - 
              name:  带电粒子在叠加场中的运动
              title:  带电粒子在叠加场中的运动
              description: 
              koLyro: point
              koLyri:  sub
              son: </v>
      </c>
    </row>
    <row r="3397" spans="1:16" ht="15" customHeight="1">
      <c r="A3397" s="20">
        <f t="shared" ref="A3397:A3460" si="432">IFERROR(FIND("├",L3397),0)</f>
        <v>3</v>
      </c>
      <c r="B3397" s="21" t="str">
        <f t="shared" ref="B3397:B3460" si="433">MID(L3397,FIND("«",L3397)+1,FIND("»",L3397)-FIND("«",L3397)-1)</f>
        <v>知识主题</v>
      </c>
      <c r="C3397" s="21" t="str">
        <f t="shared" ref="C3397:C3460" si="434">RIGHT(L3397,LEN(L3397)-FIND("»",L3397))</f>
        <v>磁场相关实验仪器和应用实例</v>
      </c>
      <c r="D3397" s="21" t="str">
        <f>IFERROR(IF(I3397=1,INDEX( {"chinese","english","math","physics","chemistry","biology","politics","history","geography"},MATCH(C3397,{"语文","英语","数学","物理","化学","生物","政治","历史","地理"},0)),IF(I3397=2,INDEX(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3397,{"单项选择","阅读理解","信息匹配","完形填空","短文填空","单句填空","短文改错","单句改错","句型转换","翻译短语","翻译句子","词汇/短语及固搭","完成句子","听力"},0)),"")), "")</f>
        <v/>
      </c>
      <c r="E3397" s="21" t="str">
        <f t="shared" ref="E3397:E3460" si="435">SUBSTITUTE(SUBSTITUTE(SUBSTITUTE(SUBSTITUTE(B3397,"超",""),"恰",""),"亚",""),"次","")</f>
        <v>知识主题</v>
      </c>
      <c r="F3397" s="21" t="str">
        <f t="shared" ref="F3397:F3460" si="436">IF(IFERROR(FIND("超",B3397),-1)&gt;0,"超",  IF(IFERROR(FIND("亚",B3397),-1)&gt;0,"亚",   IF(IFERROR(FIND("次",B3397),-1)&gt;0,"次",    "恰"  )))</f>
        <v>恰</v>
      </c>
      <c r="G3397" s="21" t="str">
        <f>INDEX( {"body","discipline","area","topic","point"},MATCH(E3397,{"知识体","知识域","知识区","知识主题","知识点"},0))</f>
        <v>topic</v>
      </c>
      <c r="H3397" s="21" t="str">
        <f>INDEX( {"super","just","sub","infras"},MATCH(F3397,{"超","恰","亚","次"},0))</f>
        <v>just</v>
      </c>
      <c r="I3397" s="21">
        <f>MATCH(E3397,{"知识体","知识域","知识区","知识主题","知识点"},0)-1</f>
        <v>3</v>
      </c>
      <c r="J3397" s="21">
        <f>MATCH(F3397,{"超","恰","亚","次"},0)-1</f>
        <v>1</v>
      </c>
      <c r="K3397" s="21" t="str">
        <f t="shared" ref="K3397:K3460" si="437">IF(I3397=0,"",IF(I3397=1,C3397,K3396))</f>
        <v>物理</v>
      </c>
      <c r="L3397" s="26" t="s">
        <v>4821</v>
      </c>
      <c r="M3397" s="23"/>
      <c r="N3397" s="23"/>
      <c r="O3397" s="24" t="str">
        <f t="shared" si="431"/>
        <v xml:space="preserve">
  - 
    name:  磁场相关实验仪器和应用实例
    title:  磁场相关实验仪器和应用实例
    description: 
    koLyro: topic
    koLyri:  just
    son: </v>
      </c>
      <c r="P3397" s="27" t="str">
        <f t="shared" ref="P3397:P3460" si="438">SUBSTITUTE(O3397,CHAR(10),CHAR(10)&amp;REPT("  ",A3397))</f>
        <v xml:space="preserve">
        - 
          name:  磁场相关实验仪器和应用实例
          title:  磁场相关实验仪器和应用实例
          description: 
          koLyro: topic
          koLyri:  just
          son: </v>
      </c>
    </row>
    <row r="3398" spans="1:16" ht="15" customHeight="1">
      <c r="A3398" s="20">
        <f t="shared" si="432"/>
        <v>4</v>
      </c>
      <c r="B3398" s="21" t="str">
        <f t="shared" si="433"/>
        <v>知识点</v>
      </c>
      <c r="C3398" s="21" t="str">
        <f t="shared" si="434"/>
        <v>质谱仪</v>
      </c>
      <c r="D3398" s="21" t="str">
        <f>IFERROR(IF(I3398=1,INDEX( {"chinese","english","math","physics","chemistry","biology","politics","history","geography"},MATCH(C3398,{"语文","英语","数学","物理","化学","生物","政治","历史","地理"},0)),IF(I3398=2,INDEX(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3398,{"单项选择","阅读理解","信息匹配","完形填空","短文填空","单句填空","短文改错","单句改错","句型转换","翻译短语","翻译句子","词汇/短语及固搭","完成句子","听力"},0)),"")), "")</f>
        <v/>
      </c>
      <c r="E3398" s="21" t="str">
        <f t="shared" si="435"/>
        <v>知识点</v>
      </c>
      <c r="F3398" s="21" t="str">
        <f t="shared" si="436"/>
        <v>恰</v>
      </c>
      <c r="G3398" s="21" t="str">
        <f>INDEX( {"body","discipline","area","topic","point"},MATCH(E3398,{"知识体","知识域","知识区","知识主题","知识点"},0))</f>
        <v>point</v>
      </c>
      <c r="H3398" s="21" t="str">
        <f>INDEX( {"super","just","sub","infras"},MATCH(F3398,{"超","恰","亚","次"},0))</f>
        <v>just</v>
      </c>
      <c r="I3398" s="21">
        <f>MATCH(E3398,{"知识体","知识域","知识区","知识主题","知识点"},0)-1</f>
        <v>4</v>
      </c>
      <c r="J3398" s="21">
        <f>MATCH(F3398,{"超","恰","亚","次"},0)-1</f>
        <v>1</v>
      </c>
      <c r="K3398" s="21" t="str">
        <f t="shared" si="437"/>
        <v>物理</v>
      </c>
      <c r="L3398" s="26" t="s">
        <v>4822</v>
      </c>
      <c r="M3398" s="23"/>
      <c r="N3398" s="23"/>
      <c r="O3398" s="24" t="str">
        <f t="shared" si="431"/>
        <v xml:space="preserve">
  - 
    name:  质谱仪
    title:  质谱仪
    description: 
    koLyro: point
    koLyri:  just
    son: </v>
      </c>
      <c r="P3398" s="27" t="str">
        <f t="shared" si="438"/>
        <v xml:space="preserve">
          - 
            name:  质谱仪
            title:  质谱仪
            description: 
            koLyro: point
            koLyri:  just
            son: </v>
      </c>
    </row>
    <row r="3399" spans="1:16" ht="15" customHeight="1">
      <c r="A3399" s="20">
        <f t="shared" si="432"/>
        <v>4</v>
      </c>
      <c r="B3399" s="21" t="str">
        <f t="shared" si="433"/>
        <v>知识点</v>
      </c>
      <c r="C3399" s="21" t="str">
        <f t="shared" si="434"/>
        <v>回旋加速器</v>
      </c>
      <c r="D3399" s="21" t="str">
        <f>IFERROR(IF(I3399=1,INDEX( {"chinese","english","math","physics","chemistry","biology","politics","history","geography"},MATCH(C3399,{"语文","英语","数学","物理","化学","生物","政治","历史","地理"},0)),IF(I3399=2,INDEX(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3399,{"单项选择","阅读理解","信息匹配","完形填空","短文填空","单句填空","短文改错","单句改错","句型转换","翻译短语","翻译句子","词汇/短语及固搭","完成句子","听力"},0)),"")), "")</f>
        <v/>
      </c>
      <c r="E3399" s="21" t="str">
        <f t="shared" si="435"/>
        <v>知识点</v>
      </c>
      <c r="F3399" s="21" t="str">
        <f t="shared" si="436"/>
        <v>恰</v>
      </c>
      <c r="G3399" s="21" t="str">
        <f>INDEX( {"body","discipline","area","topic","point"},MATCH(E3399,{"知识体","知识域","知识区","知识主题","知识点"},0))</f>
        <v>point</v>
      </c>
      <c r="H3399" s="21" t="str">
        <f>INDEX( {"super","just","sub","infras"},MATCH(F3399,{"超","恰","亚","次"},0))</f>
        <v>just</v>
      </c>
      <c r="I3399" s="21">
        <f>MATCH(E3399,{"知识体","知识域","知识区","知识主题","知识点"},0)-1</f>
        <v>4</v>
      </c>
      <c r="J3399" s="21">
        <f>MATCH(F3399,{"超","恰","亚","次"},0)-1</f>
        <v>1</v>
      </c>
      <c r="K3399" s="21" t="str">
        <f t="shared" si="437"/>
        <v>物理</v>
      </c>
      <c r="L3399" s="26" t="s">
        <v>4823</v>
      </c>
      <c r="M3399" s="23"/>
      <c r="N3399" s="23"/>
      <c r="O3399" s="24" t="str">
        <f t="shared" si="431"/>
        <v xml:space="preserve">
  - 
    name:  回旋加速器
    title:  回旋加速器
    description: 
    koLyro: point
    koLyri:  just
    son: </v>
      </c>
      <c r="P3399" s="27" t="str">
        <f t="shared" si="438"/>
        <v xml:space="preserve">
          - 
            name:  回旋加速器
            title:  回旋加速器
            description: 
            koLyro: point
            koLyri:  just
            son: </v>
      </c>
    </row>
    <row r="3400" spans="1:16" ht="15" customHeight="1">
      <c r="A3400" s="20">
        <f t="shared" si="432"/>
        <v>4</v>
      </c>
      <c r="B3400" s="21" t="str">
        <f t="shared" si="433"/>
        <v>知识点</v>
      </c>
      <c r="C3400" s="21" t="str">
        <f t="shared" si="434"/>
        <v>速度选择器</v>
      </c>
      <c r="D3400" s="21" t="str">
        <f>IFERROR(IF(I3400=1,INDEX( {"chinese","english","math","physics","chemistry","biology","politics","history","geography"},MATCH(C3400,{"语文","英语","数学","物理","化学","生物","政治","历史","地理"},0)),IF(I3400=2,INDEX(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3400,{"单项选择","阅读理解","信息匹配","完形填空","短文填空","单句填空","短文改错","单句改错","句型转换","翻译短语","翻译句子","词汇/短语及固搭","完成句子","听力"},0)),"")), "")</f>
        <v/>
      </c>
      <c r="E3400" s="21" t="str">
        <f t="shared" si="435"/>
        <v>知识点</v>
      </c>
      <c r="F3400" s="21" t="str">
        <f t="shared" si="436"/>
        <v>恰</v>
      </c>
      <c r="G3400" s="21" t="str">
        <f>INDEX( {"body","discipline","area","topic","point"},MATCH(E3400,{"知识体","知识域","知识区","知识主题","知识点"},0))</f>
        <v>point</v>
      </c>
      <c r="H3400" s="21" t="str">
        <f>INDEX( {"super","just","sub","infras"},MATCH(F3400,{"超","恰","亚","次"},0))</f>
        <v>just</v>
      </c>
      <c r="I3400" s="21">
        <f>MATCH(E3400,{"知识体","知识域","知识区","知识主题","知识点"},0)-1</f>
        <v>4</v>
      </c>
      <c r="J3400" s="21">
        <f>MATCH(F3400,{"超","恰","亚","次"},0)-1</f>
        <v>1</v>
      </c>
      <c r="K3400" s="21" t="str">
        <f t="shared" si="437"/>
        <v>物理</v>
      </c>
      <c r="L3400" s="26" t="s">
        <v>4824</v>
      </c>
      <c r="M3400" s="23"/>
      <c r="N3400" s="23"/>
      <c r="O3400" s="24" t="str">
        <f t="shared" si="431"/>
        <v xml:space="preserve">
  - 
    name:  速度选择器
    title:  速度选择器
    description: 
    koLyro: point
    koLyri:  just
    son: </v>
      </c>
      <c r="P3400" s="27" t="str">
        <f t="shared" si="438"/>
        <v xml:space="preserve">
          - 
            name:  速度选择器
            title:  速度选择器
            description: 
            koLyro: point
            koLyri:  just
            son: </v>
      </c>
    </row>
    <row r="3401" spans="1:16" ht="15" customHeight="1">
      <c r="A3401" s="20">
        <f t="shared" si="432"/>
        <v>4</v>
      </c>
      <c r="B3401" s="21" t="str">
        <f t="shared" si="433"/>
        <v>知识点</v>
      </c>
      <c r="C3401" s="21" t="str">
        <f t="shared" si="434"/>
        <v>磁流体发电机</v>
      </c>
      <c r="D3401" s="21" t="str">
        <f>IFERROR(IF(I3401=1,INDEX( {"chinese","english","math","physics","chemistry","biology","politics","history","geography"},MATCH(C3401,{"语文","英语","数学","物理","化学","生物","政治","历史","地理"},0)),IF(I3401=2,INDEX(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3401,{"单项选择","阅读理解","信息匹配","完形填空","短文填空","单句填空","短文改错","单句改错","句型转换","翻译短语","翻译句子","词汇/短语及固搭","完成句子","听力"},0)),"")), "")</f>
        <v/>
      </c>
      <c r="E3401" s="21" t="str">
        <f t="shared" si="435"/>
        <v>知识点</v>
      </c>
      <c r="F3401" s="21" t="str">
        <f t="shared" si="436"/>
        <v>恰</v>
      </c>
      <c r="G3401" s="21" t="str">
        <f>INDEX( {"body","discipline","area","topic","point"},MATCH(E3401,{"知识体","知识域","知识区","知识主题","知识点"},0))</f>
        <v>point</v>
      </c>
      <c r="H3401" s="21" t="str">
        <f>INDEX( {"super","just","sub","infras"},MATCH(F3401,{"超","恰","亚","次"},0))</f>
        <v>just</v>
      </c>
      <c r="I3401" s="21">
        <f>MATCH(E3401,{"知识体","知识域","知识区","知识主题","知识点"},0)-1</f>
        <v>4</v>
      </c>
      <c r="J3401" s="21">
        <f>MATCH(F3401,{"超","恰","亚","次"},0)-1</f>
        <v>1</v>
      </c>
      <c r="K3401" s="21" t="str">
        <f t="shared" si="437"/>
        <v>物理</v>
      </c>
      <c r="L3401" s="26" t="s">
        <v>4825</v>
      </c>
      <c r="M3401" s="23"/>
      <c r="N3401" s="23"/>
      <c r="O3401" s="24" t="str">
        <f t="shared" si="431"/>
        <v xml:space="preserve">
  - 
    name:  磁流体发电机
    title:  磁流体发电机
    description: 
    koLyro: point
    koLyri:  just
    son: </v>
      </c>
      <c r="P3401" s="27" t="str">
        <f t="shared" si="438"/>
        <v xml:space="preserve">
          - 
            name:  磁流体发电机
            title:  磁流体发电机
            description: 
            koLyro: point
            koLyri:  just
            son: </v>
      </c>
    </row>
    <row r="3402" spans="1:16" ht="15" customHeight="1">
      <c r="A3402" s="20">
        <f t="shared" si="432"/>
        <v>4</v>
      </c>
      <c r="B3402" s="21" t="str">
        <f t="shared" si="433"/>
        <v>知识点</v>
      </c>
      <c r="C3402" s="21" t="str">
        <f t="shared" si="434"/>
        <v>电磁流量计</v>
      </c>
      <c r="D3402" s="21" t="str">
        <f>IFERROR(IF(I3402=1,INDEX( {"chinese","english","math","physics","chemistry","biology","politics","history","geography"},MATCH(C3402,{"语文","英语","数学","物理","化学","生物","政治","历史","地理"},0)),IF(I3402=2,INDEX(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3402,{"单项选择","阅读理解","信息匹配","完形填空","短文填空","单句填空","短文改错","单句改错","句型转换","翻译短语","翻译句子","词汇/短语及固搭","完成句子","听力"},0)),"")), "")</f>
        <v/>
      </c>
      <c r="E3402" s="21" t="str">
        <f t="shared" si="435"/>
        <v>知识点</v>
      </c>
      <c r="F3402" s="21" t="str">
        <f t="shared" si="436"/>
        <v>恰</v>
      </c>
      <c r="G3402" s="21" t="str">
        <f>INDEX( {"body","discipline","area","topic","point"},MATCH(E3402,{"知识体","知识域","知识区","知识主题","知识点"},0))</f>
        <v>point</v>
      </c>
      <c r="H3402" s="21" t="str">
        <f>INDEX( {"super","just","sub","infras"},MATCH(F3402,{"超","恰","亚","次"},0))</f>
        <v>just</v>
      </c>
      <c r="I3402" s="21">
        <f>MATCH(E3402,{"知识体","知识域","知识区","知识主题","知识点"},0)-1</f>
        <v>4</v>
      </c>
      <c r="J3402" s="21">
        <f>MATCH(F3402,{"超","恰","亚","次"},0)-1</f>
        <v>1</v>
      </c>
      <c r="K3402" s="21" t="str">
        <f t="shared" si="437"/>
        <v>物理</v>
      </c>
      <c r="L3402" s="26" t="s">
        <v>4826</v>
      </c>
      <c r="M3402" s="23"/>
      <c r="N3402" s="23"/>
      <c r="O3402" s="24" t="str">
        <f t="shared" si="431"/>
        <v xml:space="preserve">
  - 
    name:  电磁流量计
    title:  电磁流量计
    description: 
    koLyro: point
    koLyri:  just
    son: </v>
      </c>
      <c r="P3402" s="27" t="str">
        <f t="shared" si="438"/>
        <v xml:space="preserve">
          - 
            name:  电磁流量计
            title:  电磁流量计
            description: 
            koLyro: point
            koLyri:  just
            son: </v>
      </c>
    </row>
    <row r="3403" spans="1:16" ht="15" customHeight="1">
      <c r="A3403" s="20">
        <f t="shared" si="432"/>
        <v>4</v>
      </c>
      <c r="B3403" s="21" t="str">
        <f t="shared" si="433"/>
        <v>知识点</v>
      </c>
      <c r="C3403" s="21" t="str">
        <f t="shared" si="434"/>
        <v>磁电式电流表</v>
      </c>
      <c r="D3403" s="21" t="str">
        <f>IFERROR(IF(I3403=1,INDEX( {"chinese","english","math","physics","chemistry","biology","politics","history","geography"},MATCH(C3403,{"语文","英语","数学","物理","化学","生物","政治","历史","地理"},0)),IF(I3403=2,INDEX(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3403,{"单项选择","阅读理解","信息匹配","完形填空","短文填空","单句填空","短文改错","单句改错","句型转换","翻译短语","翻译句子","词汇/短语及固搭","完成句子","听力"},0)),"")), "")</f>
        <v/>
      </c>
      <c r="E3403" s="21" t="str">
        <f t="shared" si="435"/>
        <v>知识点</v>
      </c>
      <c r="F3403" s="21" t="str">
        <f t="shared" si="436"/>
        <v>恰</v>
      </c>
      <c r="G3403" s="21" t="str">
        <f>INDEX( {"body","discipline","area","topic","point"},MATCH(E3403,{"知识体","知识域","知识区","知识主题","知识点"},0))</f>
        <v>point</v>
      </c>
      <c r="H3403" s="21" t="str">
        <f>INDEX( {"super","just","sub","infras"},MATCH(F3403,{"超","恰","亚","次"},0))</f>
        <v>just</v>
      </c>
      <c r="I3403" s="21">
        <f>MATCH(E3403,{"知识体","知识域","知识区","知识主题","知识点"},0)-1</f>
        <v>4</v>
      </c>
      <c r="J3403" s="21">
        <f>MATCH(F3403,{"超","恰","亚","次"},0)-1</f>
        <v>1</v>
      </c>
      <c r="K3403" s="21" t="str">
        <f t="shared" si="437"/>
        <v>物理</v>
      </c>
      <c r="L3403" s="26" t="s">
        <v>4827</v>
      </c>
      <c r="M3403" s="23"/>
      <c r="N3403" s="23"/>
      <c r="O3403" s="24" t="str">
        <f t="shared" si="431"/>
        <v xml:space="preserve">
  - 
    name:  磁电式电流表
    title:  磁电式电流表
    description: 
    koLyro: point
    koLyri:  just
    son: </v>
      </c>
      <c r="P3403" s="27" t="str">
        <f t="shared" si="438"/>
        <v xml:space="preserve">
          - 
            name:  磁电式电流表
            title:  磁电式电流表
            description: 
            koLyro: point
            koLyri:  just
            son: </v>
      </c>
    </row>
    <row r="3404" spans="1:16" ht="15" customHeight="1">
      <c r="A3404" s="20">
        <f t="shared" si="432"/>
        <v>4</v>
      </c>
      <c r="B3404" s="21" t="str">
        <f t="shared" si="433"/>
        <v>知识点</v>
      </c>
      <c r="C3404" s="21" t="str">
        <f t="shared" si="434"/>
        <v>云室</v>
      </c>
      <c r="D3404" s="21" t="str">
        <f>IFERROR(IF(I3404=1,INDEX( {"chinese","english","math","physics","chemistry","biology","politics","history","geography"},MATCH(C3404,{"语文","英语","数学","物理","化学","生物","政治","历史","地理"},0)),IF(I3404=2,INDEX(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3404,{"单项选择","阅读理解","信息匹配","完形填空","短文填空","单句填空","短文改错","单句改错","句型转换","翻译短语","翻译句子","词汇/短语及固搭","完成句子","听力"},0)),"")), "")</f>
        <v/>
      </c>
      <c r="E3404" s="21" t="str">
        <f t="shared" si="435"/>
        <v>知识点</v>
      </c>
      <c r="F3404" s="21" t="str">
        <f t="shared" si="436"/>
        <v>恰</v>
      </c>
      <c r="G3404" s="21" t="str">
        <f>INDEX( {"body","discipline","area","topic","point"},MATCH(E3404,{"知识体","知识域","知识区","知识主题","知识点"},0))</f>
        <v>point</v>
      </c>
      <c r="H3404" s="21" t="str">
        <f>INDEX( {"super","just","sub","infras"},MATCH(F3404,{"超","恰","亚","次"},0))</f>
        <v>just</v>
      </c>
      <c r="I3404" s="21">
        <f>MATCH(E3404,{"知识体","知识域","知识区","知识主题","知识点"},0)-1</f>
        <v>4</v>
      </c>
      <c r="J3404" s="21">
        <f>MATCH(F3404,{"超","恰","亚","次"},0)-1</f>
        <v>1</v>
      </c>
      <c r="K3404" s="21" t="str">
        <f t="shared" si="437"/>
        <v>物理</v>
      </c>
      <c r="L3404" s="26" t="s">
        <v>4828</v>
      </c>
      <c r="M3404" s="23"/>
      <c r="N3404" s="23"/>
      <c r="O3404" s="24" t="str">
        <f t="shared" si="431"/>
        <v xml:space="preserve">
  - 
    name:  云室
    title:  云室
    description: 
    koLyro: point
    koLyri:  just
    son: </v>
      </c>
      <c r="P3404" s="27" t="str">
        <f t="shared" si="438"/>
        <v xml:space="preserve">
          - 
            name:  云室
            title:  云室
            description: 
            koLyro: point
            koLyri:  just
            son: </v>
      </c>
    </row>
    <row r="3405" spans="1:16" ht="15" customHeight="1">
      <c r="A3405" s="20">
        <f t="shared" si="432"/>
        <v>4</v>
      </c>
      <c r="B3405" s="21" t="str">
        <f t="shared" si="433"/>
        <v>知识点</v>
      </c>
      <c r="C3405" s="21" t="str">
        <f t="shared" si="434"/>
        <v>霍尔元件</v>
      </c>
      <c r="D3405" s="21" t="str">
        <f>IFERROR(IF(I3405=1,INDEX( {"chinese","english","math","physics","chemistry","biology","politics","history","geography"},MATCH(C3405,{"语文","英语","数学","物理","化学","生物","政治","历史","地理"},0)),IF(I3405=2,INDEX(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3405,{"单项选择","阅读理解","信息匹配","完形填空","短文填空","单句填空","短文改错","单句改错","句型转换","翻译短语","翻译句子","词汇/短语及固搭","完成句子","听力"},0)),"")), "")</f>
        <v/>
      </c>
      <c r="E3405" s="21" t="str">
        <f t="shared" si="435"/>
        <v>知识点</v>
      </c>
      <c r="F3405" s="21" t="str">
        <f t="shared" si="436"/>
        <v>恰</v>
      </c>
      <c r="G3405" s="21" t="str">
        <f>INDEX( {"body","discipline","area","topic","point"},MATCH(E3405,{"知识体","知识域","知识区","知识主题","知识点"},0))</f>
        <v>point</v>
      </c>
      <c r="H3405" s="21" t="str">
        <f>INDEX( {"super","just","sub","infras"},MATCH(F3405,{"超","恰","亚","次"},0))</f>
        <v>just</v>
      </c>
      <c r="I3405" s="21">
        <f>MATCH(E3405,{"知识体","知识域","知识区","知识主题","知识点"},0)-1</f>
        <v>4</v>
      </c>
      <c r="J3405" s="21">
        <f>MATCH(F3405,{"超","恰","亚","次"},0)-1</f>
        <v>1</v>
      </c>
      <c r="K3405" s="21" t="str">
        <f t="shared" si="437"/>
        <v>物理</v>
      </c>
      <c r="L3405" s="26" t="s">
        <v>4829</v>
      </c>
      <c r="M3405" s="23"/>
      <c r="N3405" s="23"/>
      <c r="O3405" s="24" t="str">
        <f t="shared" si="431"/>
        <v xml:space="preserve">
  - 
    name:  霍尔元件
    title:  霍尔元件
    description: 
    koLyro: point
    koLyri:  just
    son: </v>
      </c>
      <c r="P3405" s="27" t="str">
        <f t="shared" si="438"/>
        <v xml:space="preserve">
          - 
            name:  霍尔元件
            title:  霍尔元件
            description: 
            koLyro: point
            koLyri:  just
            son: </v>
      </c>
    </row>
    <row r="3406" spans="1:16" ht="15" customHeight="1">
      <c r="A3406" s="20">
        <f t="shared" si="432"/>
        <v>4</v>
      </c>
      <c r="B3406" s="21" t="str">
        <f t="shared" si="433"/>
        <v>知识点</v>
      </c>
      <c r="C3406" s="21" t="str">
        <f t="shared" si="434"/>
        <v>电子射线管</v>
      </c>
      <c r="D3406" s="21" t="str">
        <f>IFERROR(IF(I3406=1,INDEX( {"chinese","english","math","physics","chemistry","biology","politics","history","geography"},MATCH(C3406,{"语文","英语","数学","物理","化学","生物","政治","历史","地理"},0)),IF(I3406=2,INDEX(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3406,{"单项选择","阅读理解","信息匹配","完形填空","短文填空","单句填空","短文改错","单句改错","句型转换","翻译短语","翻译句子","词汇/短语及固搭","完成句子","听力"},0)),"")), "")</f>
        <v/>
      </c>
      <c r="E3406" s="21" t="str">
        <f t="shared" si="435"/>
        <v>知识点</v>
      </c>
      <c r="F3406" s="21" t="str">
        <f t="shared" si="436"/>
        <v>恰</v>
      </c>
      <c r="G3406" s="21" t="str">
        <f>INDEX( {"body","discipline","area","topic","point"},MATCH(E3406,{"知识体","知识域","知识区","知识主题","知识点"},0))</f>
        <v>point</v>
      </c>
      <c r="H3406" s="21" t="str">
        <f>INDEX( {"super","just","sub","infras"},MATCH(F3406,{"超","恰","亚","次"},0))</f>
        <v>just</v>
      </c>
      <c r="I3406" s="21">
        <f>MATCH(E3406,{"知识体","知识域","知识区","知识主题","知识点"},0)-1</f>
        <v>4</v>
      </c>
      <c r="J3406" s="21">
        <f>MATCH(F3406,{"超","恰","亚","次"},0)-1</f>
        <v>1</v>
      </c>
      <c r="K3406" s="21" t="str">
        <f t="shared" si="437"/>
        <v>物理</v>
      </c>
      <c r="L3406" s="26" t="s">
        <v>4830</v>
      </c>
      <c r="M3406" s="23"/>
      <c r="N3406" s="23"/>
      <c r="O3406" s="24" t="str">
        <f t="shared" si="431"/>
        <v xml:space="preserve">
  - 
    name:  电子射线管
    title:  电子射线管
    description: 
    koLyro: point
    koLyri:  just
    son: </v>
      </c>
      <c r="P3406" s="27" t="str">
        <f t="shared" si="438"/>
        <v xml:space="preserve">
          - 
            name:  电子射线管
            title:  电子射线管
            description: 
            koLyro: point
            koLyri:  just
            son: </v>
      </c>
    </row>
    <row r="3407" spans="1:16" ht="15" customHeight="1">
      <c r="A3407" s="20">
        <f t="shared" si="432"/>
        <v>4</v>
      </c>
      <c r="B3407" s="21" t="str">
        <f t="shared" si="433"/>
        <v>知识点</v>
      </c>
      <c r="C3407" s="21" t="str">
        <f t="shared" si="434"/>
        <v>显像管</v>
      </c>
      <c r="D3407" s="21" t="str">
        <f>IFERROR(IF(I3407=1,INDEX( {"chinese","english","math","physics","chemistry","biology","politics","history","geography"},MATCH(C3407,{"语文","英语","数学","物理","化学","生物","政治","历史","地理"},0)),IF(I3407=2,INDEX(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3407,{"单项选择","阅读理解","信息匹配","完形填空","短文填空","单句填空","短文改错","单句改错","句型转换","翻译短语","翻译句子","词汇/短语及固搭","完成句子","听力"},0)),"")), "")</f>
        <v/>
      </c>
      <c r="E3407" s="21" t="str">
        <f t="shared" si="435"/>
        <v>知识点</v>
      </c>
      <c r="F3407" s="21" t="str">
        <f t="shared" si="436"/>
        <v>恰</v>
      </c>
      <c r="G3407" s="21" t="str">
        <f>INDEX( {"body","discipline","area","topic","point"},MATCH(E3407,{"知识体","知识域","知识区","知识主题","知识点"},0))</f>
        <v>point</v>
      </c>
      <c r="H3407" s="21" t="str">
        <f>INDEX( {"super","just","sub","infras"},MATCH(F3407,{"超","恰","亚","次"},0))</f>
        <v>just</v>
      </c>
      <c r="I3407" s="21">
        <f>MATCH(E3407,{"知识体","知识域","知识区","知识主题","知识点"},0)-1</f>
        <v>4</v>
      </c>
      <c r="J3407" s="21">
        <f>MATCH(F3407,{"超","恰","亚","次"},0)-1</f>
        <v>1</v>
      </c>
      <c r="K3407" s="21" t="str">
        <f t="shared" si="437"/>
        <v>物理</v>
      </c>
      <c r="L3407" s="26" t="s">
        <v>4831</v>
      </c>
      <c r="M3407" s="23"/>
      <c r="N3407" s="23"/>
      <c r="O3407" s="24" t="str">
        <f t="shared" si="431"/>
        <v xml:space="preserve">
  - 
    name:  显像管
    title:  显像管
    description: 
    koLyro: point
    koLyri:  just
    son: </v>
      </c>
      <c r="P3407" s="27" t="str">
        <f t="shared" si="438"/>
        <v xml:space="preserve">
          - 
            name:  显像管
            title:  显像管
            description: 
            koLyro: point
            koLyri:  just
            son: </v>
      </c>
    </row>
    <row r="3408" spans="1:16" ht="15" customHeight="1">
      <c r="A3408" s="20">
        <f t="shared" si="432"/>
        <v>2</v>
      </c>
      <c r="B3408" s="21" t="str">
        <f t="shared" si="433"/>
        <v>知识区</v>
      </c>
      <c r="C3408" s="21" t="str">
        <f t="shared" si="434"/>
        <v>10.电磁感应、传感器</v>
      </c>
      <c r="D3408" s="21" t="str">
        <f>IFERROR(IF(I3408=1,INDEX( {"chinese","english","math","physics","chemistry","biology","politics","history","geography"},MATCH(C3408,{"语文","英语","数学","物理","化学","生物","政治","历史","地理"},0)),IF(I3408=2,INDEX(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3408,{"单项选择","阅读理解","信息匹配","完形填空","短文填空","单句填空","短文改错","单句改错","句型转换","翻译短语","翻译句子","词汇/短语及固搭","完成句子","听力"},0)),"")), "")</f>
        <v/>
      </c>
      <c r="E3408" s="21" t="str">
        <f t="shared" si="435"/>
        <v>知识区</v>
      </c>
      <c r="F3408" s="21" t="str">
        <f t="shared" si="436"/>
        <v>恰</v>
      </c>
      <c r="G3408" s="21" t="str">
        <f>INDEX( {"body","discipline","area","topic","point"},MATCH(E3408,{"知识体","知识域","知识区","知识主题","知识点"},0))</f>
        <v>area</v>
      </c>
      <c r="H3408" s="21" t="str">
        <f>INDEX( {"super","just","sub","infras"},MATCH(F3408,{"超","恰","亚","次"},0))</f>
        <v>just</v>
      </c>
      <c r="I3408" s="21">
        <f>MATCH(E3408,{"知识体","知识域","知识区","知识主题","知识点"},0)-1</f>
        <v>2</v>
      </c>
      <c r="J3408" s="21">
        <f>MATCH(F3408,{"超","恰","亚","次"},0)-1</f>
        <v>1</v>
      </c>
      <c r="K3408" s="21" t="str">
        <f t="shared" si="437"/>
        <v>物理</v>
      </c>
      <c r="L3408" s="26" t="s">
        <v>4832</v>
      </c>
      <c r="M3408" s="23"/>
      <c r="N3408" s="23"/>
      <c r="O3408" s="24" t="str">
        <f t="shared" si="431"/>
        <v xml:space="preserve">
  - 
    name:  10.电磁感应、传感器
    title:  10.电磁感应、传感器
    description: 
    koLyro: area
    koLyri:  just
    son: </v>
      </c>
      <c r="P3408" s="27" t="str">
        <f t="shared" si="438"/>
        <v xml:space="preserve">
      - 
        name:  10.电磁感应、传感器
        title:  10.电磁感应、传感器
        description: 
        koLyro: area
        koLyri:  just
        son: </v>
      </c>
    </row>
    <row r="3409" spans="1:16" ht="15" customHeight="1">
      <c r="A3409" s="20">
        <f t="shared" si="432"/>
        <v>3</v>
      </c>
      <c r="B3409" s="21" t="str">
        <f t="shared" si="433"/>
        <v>知识主题</v>
      </c>
      <c r="C3409" s="21" t="str">
        <f t="shared" si="434"/>
        <v>电磁感应</v>
      </c>
      <c r="D3409" s="21" t="str">
        <f>IFERROR(IF(I3409=1,INDEX( {"chinese","english","math","physics","chemistry","biology","politics","history","geography"},MATCH(C3409,{"语文","英语","数学","物理","化学","生物","政治","历史","地理"},0)),IF(I3409=2,INDEX(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3409,{"单项选择","阅读理解","信息匹配","完形填空","短文填空","单句填空","短文改错","单句改错","句型转换","翻译短语","翻译句子","词汇/短语及固搭","完成句子","听力"},0)),"")), "")</f>
        <v/>
      </c>
      <c r="E3409" s="21" t="str">
        <f t="shared" si="435"/>
        <v>知识主题</v>
      </c>
      <c r="F3409" s="21" t="str">
        <f t="shared" si="436"/>
        <v>恰</v>
      </c>
      <c r="G3409" s="21" t="str">
        <f>INDEX( {"body","discipline","area","topic","point"},MATCH(E3409,{"知识体","知识域","知识区","知识主题","知识点"},0))</f>
        <v>topic</v>
      </c>
      <c r="H3409" s="21" t="str">
        <f>INDEX( {"super","just","sub","infras"},MATCH(F3409,{"超","恰","亚","次"},0))</f>
        <v>just</v>
      </c>
      <c r="I3409" s="21">
        <f>MATCH(E3409,{"知识体","知识域","知识区","知识主题","知识点"},0)-1</f>
        <v>3</v>
      </c>
      <c r="J3409" s="21">
        <f>MATCH(F3409,{"超","恰","亚","次"},0)-1</f>
        <v>1</v>
      </c>
      <c r="K3409" s="21" t="str">
        <f t="shared" si="437"/>
        <v>物理</v>
      </c>
      <c r="L3409" s="26" t="s">
        <v>4833</v>
      </c>
      <c r="M3409" s="23"/>
      <c r="N3409" s="23"/>
      <c r="O3409" s="24" t="str">
        <f t="shared" si="431"/>
        <v xml:space="preserve">
  - 
    name:  电磁感应
    title:  电磁感应
    description: 
    koLyro: topic
    koLyri:  just
    son: </v>
      </c>
      <c r="P3409" s="27" t="str">
        <f t="shared" si="438"/>
        <v xml:space="preserve">
        - 
          name:  电磁感应
          title:  电磁感应
          description: 
          koLyro: topic
          koLyri:  just
          son: </v>
      </c>
    </row>
    <row r="3410" spans="1:16" ht="15" customHeight="1">
      <c r="A3410" s="20">
        <f t="shared" si="432"/>
        <v>4</v>
      </c>
      <c r="B3410" s="21" t="str">
        <f t="shared" si="433"/>
        <v>知识点</v>
      </c>
      <c r="C3410" s="21" t="str">
        <f t="shared" si="434"/>
        <v>磁通量</v>
      </c>
      <c r="D3410" s="21" t="str">
        <f>IFERROR(IF(I3410=1,INDEX( {"chinese","english","math","physics","chemistry","biology","politics","history","geography"},MATCH(C3410,{"语文","英语","数学","物理","化学","生物","政治","历史","地理"},0)),IF(I3410=2,INDEX(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3410,{"单项选择","阅读理解","信息匹配","完形填空","短文填空","单句填空","短文改错","单句改错","句型转换","翻译短语","翻译句子","词汇/短语及固搭","完成句子","听力"},0)),"")), "")</f>
        <v/>
      </c>
      <c r="E3410" s="21" t="str">
        <f t="shared" si="435"/>
        <v>知识点</v>
      </c>
      <c r="F3410" s="21" t="str">
        <f t="shared" si="436"/>
        <v>恰</v>
      </c>
      <c r="G3410" s="21" t="str">
        <f>INDEX( {"body","discipline","area","topic","point"},MATCH(E3410,{"知识体","知识域","知识区","知识主题","知识点"},0))</f>
        <v>point</v>
      </c>
      <c r="H3410" s="21" t="str">
        <f>INDEX( {"super","just","sub","infras"},MATCH(F3410,{"超","恰","亚","次"},0))</f>
        <v>just</v>
      </c>
      <c r="I3410" s="21">
        <f>MATCH(E3410,{"知识体","知识域","知识区","知识主题","知识点"},0)-1</f>
        <v>4</v>
      </c>
      <c r="J3410" s="21">
        <f>MATCH(F3410,{"超","恰","亚","次"},0)-1</f>
        <v>1</v>
      </c>
      <c r="K3410" s="21" t="str">
        <f t="shared" si="437"/>
        <v>物理</v>
      </c>
      <c r="L3410" s="26" t="s">
        <v>4834</v>
      </c>
      <c r="M3410" s="23"/>
      <c r="N3410" s="23"/>
      <c r="O3410" s="24" t="str">
        <f t="shared" si="431"/>
        <v xml:space="preserve">
  - 
    name:  磁通量
    title:  磁通量
    description: 
    koLyro: point
    koLyri:  just
    son: </v>
      </c>
      <c r="P3410" s="27" t="str">
        <f t="shared" si="438"/>
        <v xml:space="preserve">
          - 
            name:  磁通量
            title:  磁通量
            description: 
            koLyro: point
            koLyri:  just
            son: </v>
      </c>
    </row>
    <row r="3411" spans="1:16" ht="15" customHeight="1">
      <c r="A3411" s="20">
        <f t="shared" si="432"/>
        <v>4</v>
      </c>
      <c r="B3411" s="21" t="str">
        <f t="shared" si="433"/>
        <v>知识点</v>
      </c>
      <c r="C3411" s="21" t="str">
        <f t="shared" si="434"/>
        <v>电磁感应现象</v>
      </c>
      <c r="D3411" s="21" t="str">
        <f>IFERROR(IF(I3411=1,INDEX( {"chinese","english","math","physics","chemistry","biology","politics","history","geography"},MATCH(C3411,{"语文","英语","数学","物理","化学","生物","政治","历史","地理"},0)),IF(I3411=2,INDEX(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3411,{"单项选择","阅读理解","信息匹配","完形填空","短文填空","单句填空","短文改错","单句改错","句型转换","翻译短语","翻译句子","词汇/短语及固搭","完成句子","听力"},0)),"")), "")</f>
        <v/>
      </c>
      <c r="E3411" s="21" t="str">
        <f t="shared" si="435"/>
        <v>知识点</v>
      </c>
      <c r="F3411" s="21" t="str">
        <f t="shared" si="436"/>
        <v>恰</v>
      </c>
      <c r="G3411" s="21" t="str">
        <f>INDEX( {"body","discipline","area","topic","point"},MATCH(E3411,{"知识体","知识域","知识区","知识主题","知识点"},0))</f>
        <v>point</v>
      </c>
      <c r="H3411" s="21" t="str">
        <f>INDEX( {"super","just","sub","infras"},MATCH(F3411,{"超","恰","亚","次"},0))</f>
        <v>just</v>
      </c>
      <c r="I3411" s="21">
        <f>MATCH(E3411,{"知识体","知识域","知识区","知识主题","知识点"},0)-1</f>
        <v>4</v>
      </c>
      <c r="J3411" s="21">
        <f>MATCH(F3411,{"超","恰","亚","次"},0)-1</f>
        <v>1</v>
      </c>
      <c r="K3411" s="21" t="str">
        <f t="shared" si="437"/>
        <v>物理</v>
      </c>
      <c r="L3411" s="26" t="s">
        <v>4835</v>
      </c>
      <c r="M3411" s="23"/>
      <c r="N3411" s="23"/>
      <c r="O3411" s="24" t="str">
        <f t="shared" si="431"/>
        <v xml:space="preserve">
  - 
    name:  电磁感应现象
    title:  电磁感应现象
    description: 
    koLyro: point
    koLyri:  just
    son: </v>
      </c>
      <c r="P3411" s="27" t="str">
        <f t="shared" si="438"/>
        <v xml:space="preserve">
          - 
            name:  电磁感应现象
            title:  电磁感应现象
            description: 
            koLyro: point
            koLyri:  just
            son: </v>
      </c>
    </row>
    <row r="3412" spans="1:16" ht="15" customHeight="1">
      <c r="A3412" s="20">
        <f t="shared" si="432"/>
        <v>5</v>
      </c>
      <c r="B3412" s="21" t="str">
        <f t="shared" si="433"/>
        <v>知识亚点</v>
      </c>
      <c r="C3412" s="21" t="str">
        <f t="shared" si="434"/>
        <v>感应电流</v>
      </c>
      <c r="D3412" s="21" t="str">
        <f>IFERROR(IF(I3412=1,INDEX( {"chinese","english","math","physics","chemistry","biology","politics","history","geography"},MATCH(C3412,{"语文","英语","数学","物理","化学","生物","政治","历史","地理"},0)),IF(I3412=2,INDEX(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3412,{"单项选择","阅读理解","信息匹配","完形填空","短文填空","单句填空","短文改错","单句改错","句型转换","翻译短语","翻译句子","词汇/短语及固搭","完成句子","听力"},0)),"")), "")</f>
        <v/>
      </c>
      <c r="E3412" s="21" t="str">
        <f t="shared" si="435"/>
        <v>知识点</v>
      </c>
      <c r="F3412" s="21" t="str">
        <f t="shared" si="436"/>
        <v>亚</v>
      </c>
      <c r="G3412" s="21" t="str">
        <f>INDEX( {"body","discipline","area","topic","point"},MATCH(E3412,{"知识体","知识域","知识区","知识主题","知识点"},0))</f>
        <v>point</v>
      </c>
      <c r="H3412" s="21" t="str">
        <f>INDEX( {"super","just","sub","infras"},MATCH(F3412,{"超","恰","亚","次"},0))</f>
        <v>sub</v>
      </c>
      <c r="I3412" s="21">
        <f>MATCH(E3412,{"知识体","知识域","知识区","知识主题","知识点"},0)-1</f>
        <v>4</v>
      </c>
      <c r="J3412" s="21">
        <f>MATCH(F3412,{"超","恰","亚","次"},0)-1</f>
        <v>2</v>
      </c>
      <c r="K3412" s="21" t="str">
        <f t="shared" si="437"/>
        <v>物理</v>
      </c>
      <c r="L3412" s="26" t="s">
        <v>4836</v>
      </c>
      <c r="M3412" s="23"/>
      <c r="N3412" s="23"/>
      <c r="O3412" s="24" t="str">
        <f t="shared" si="431"/>
        <v xml:space="preserve">
  - 
    name:  感应电流
    title:  感应电流
    description: 
    koLyro: point
    koLyri:  sub
    son: </v>
      </c>
      <c r="P3412" s="27" t="str">
        <f t="shared" si="438"/>
        <v xml:space="preserve">
            - 
              name:  感应电流
              title:  感应电流
              description: 
              koLyro: point
              koLyri:  sub
              son: </v>
      </c>
    </row>
    <row r="3413" spans="1:16" ht="15" customHeight="1">
      <c r="A3413" s="20">
        <f t="shared" si="432"/>
        <v>5</v>
      </c>
      <c r="B3413" s="21" t="str">
        <f t="shared" si="433"/>
        <v>知识亚点</v>
      </c>
      <c r="C3413" s="21" t="str">
        <f t="shared" si="434"/>
        <v>产生感应电流、感应电动势的条件</v>
      </c>
      <c r="D3413" s="21" t="str">
        <f>IFERROR(IF(I3413=1,INDEX( {"chinese","english","math","physics","chemistry","biology","politics","history","geography"},MATCH(C3413,{"语文","英语","数学","物理","化学","生物","政治","历史","地理"},0)),IF(I3413=2,INDEX(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3413,{"单项选择","阅读理解","信息匹配","完形填空","短文填空","单句填空","短文改错","单句改错","句型转换","翻译短语","翻译句子","词汇/短语及固搭","完成句子","听力"},0)),"")), "")</f>
        <v/>
      </c>
      <c r="E3413" s="21" t="str">
        <f t="shared" si="435"/>
        <v>知识点</v>
      </c>
      <c r="F3413" s="21" t="str">
        <f t="shared" si="436"/>
        <v>亚</v>
      </c>
      <c r="G3413" s="21" t="str">
        <f>INDEX( {"body","discipline","area","topic","point"},MATCH(E3413,{"知识体","知识域","知识区","知识主题","知识点"},0))</f>
        <v>point</v>
      </c>
      <c r="H3413" s="21" t="str">
        <f>INDEX( {"super","just","sub","infras"},MATCH(F3413,{"超","恰","亚","次"},0))</f>
        <v>sub</v>
      </c>
      <c r="I3413" s="21">
        <f>MATCH(E3413,{"知识体","知识域","知识区","知识主题","知识点"},0)-1</f>
        <v>4</v>
      </c>
      <c r="J3413" s="21">
        <f>MATCH(F3413,{"超","恰","亚","次"},0)-1</f>
        <v>2</v>
      </c>
      <c r="K3413" s="21" t="str">
        <f t="shared" si="437"/>
        <v>物理</v>
      </c>
      <c r="L3413" s="26" t="s">
        <v>4837</v>
      </c>
      <c r="M3413" s="23"/>
      <c r="N3413" s="23"/>
      <c r="O3413" s="24" t="str">
        <f t="shared" si="431"/>
        <v xml:space="preserve">
  - 
    name:  产生感应电流、感应电动势的条件
    title:  产生感应电流、感应电动势的条件
    description: 
    koLyro: point
    koLyri:  sub
    son: </v>
      </c>
      <c r="P3413" s="27" t="str">
        <f t="shared" si="438"/>
        <v xml:space="preserve">
            - 
              name:  产生感应电流、感应电动势的条件
              title:  产生感应电流、感应电动势的条件
              description: 
              koLyro: point
              koLyri:  sub
              son: </v>
      </c>
    </row>
    <row r="3414" spans="1:16" ht="15" customHeight="1">
      <c r="A3414" s="20">
        <f t="shared" si="432"/>
        <v>4</v>
      </c>
      <c r="B3414" s="21" t="str">
        <f t="shared" si="433"/>
        <v>知识点</v>
      </c>
      <c r="C3414" s="21" t="str">
        <f t="shared" si="434"/>
        <v>楞次定律</v>
      </c>
      <c r="D3414" s="21" t="str">
        <f>IFERROR(IF(I3414=1,INDEX( {"chinese","english","math","physics","chemistry","biology","politics","history","geography"},MATCH(C3414,{"语文","英语","数学","物理","化学","生物","政治","历史","地理"},0)),IF(I3414=2,INDEX(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3414,{"单项选择","阅读理解","信息匹配","完形填空","短文填空","单句填空","短文改错","单句改错","句型转换","翻译短语","翻译句子","词汇/短语及固搭","完成句子","听力"},0)),"")), "")</f>
        <v/>
      </c>
      <c r="E3414" s="21" t="str">
        <f t="shared" si="435"/>
        <v>知识点</v>
      </c>
      <c r="F3414" s="21" t="str">
        <f t="shared" si="436"/>
        <v>恰</v>
      </c>
      <c r="G3414" s="21" t="str">
        <f>INDEX( {"body","discipline","area","topic","point"},MATCH(E3414,{"知识体","知识域","知识区","知识主题","知识点"},0))</f>
        <v>point</v>
      </c>
      <c r="H3414" s="21" t="str">
        <f>INDEX( {"super","just","sub","infras"},MATCH(F3414,{"超","恰","亚","次"},0))</f>
        <v>just</v>
      </c>
      <c r="I3414" s="21">
        <f>MATCH(E3414,{"知识体","知识域","知识区","知识主题","知识点"},0)-1</f>
        <v>4</v>
      </c>
      <c r="J3414" s="21">
        <f>MATCH(F3414,{"超","恰","亚","次"},0)-1</f>
        <v>1</v>
      </c>
      <c r="K3414" s="21" t="str">
        <f t="shared" si="437"/>
        <v>物理</v>
      </c>
      <c r="L3414" s="26" t="s">
        <v>4838</v>
      </c>
      <c r="M3414" s="23"/>
      <c r="N3414" s="23"/>
      <c r="O3414" s="24" t="str">
        <f t="shared" si="431"/>
        <v xml:space="preserve">
  - 
    name:  楞次定律
    title:  楞次定律
    description: 
    koLyro: point
    koLyri:  just
    son: </v>
      </c>
      <c r="P3414" s="27" t="str">
        <f t="shared" si="438"/>
        <v xml:space="preserve">
          - 
            name:  楞次定律
            title:  楞次定律
            description: 
            koLyro: point
            koLyri:  just
            son: </v>
      </c>
    </row>
    <row r="3415" spans="1:16" ht="15" customHeight="1">
      <c r="A3415" s="20">
        <f t="shared" si="432"/>
        <v>5</v>
      </c>
      <c r="B3415" s="21" t="str">
        <f t="shared" si="433"/>
        <v>知识亚点</v>
      </c>
      <c r="C3415" s="21" t="str">
        <f t="shared" si="434"/>
        <v>楞次定律内容</v>
      </c>
      <c r="D3415" s="21" t="str">
        <f>IFERROR(IF(I3415=1,INDEX( {"chinese","english","math","physics","chemistry","biology","politics","history","geography"},MATCH(C3415,{"语文","英语","数学","物理","化学","生物","政治","历史","地理"},0)),IF(I3415=2,INDEX(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3415,{"单项选择","阅读理解","信息匹配","完形填空","短文填空","单句填空","短文改错","单句改错","句型转换","翻译短语","翻译句子","词汇/短语及固搭","完成句子","听力"},0)),"")), "")</f>
        <v/>
      </c>
      <c r="E3415" s="21" t="str">
        <f t="shared" si="435"/>
        <v>知识点</v>
      </c>
      <c r="F3415" s="21" t="str">
        <f t="shared" si="436"/>
        <v>亚</v>
      </c>
      <c r="G3415" s="21" t="str">
        <f>INDEX( {"body","discipline","area","topic","point"},MATCH(E3415,{"知识体","知识域","知识区","知识主题","知识点"},0))</f>
        <v>point</v>
      </c>
      <c r="H3415" s="21" t="str">
        <f>INDEX( {"super","just","sub","infras"},MATCH(F3415,{"超","恰","亚","次"},0))</f>
        <v>sub</v>
      </c>
      <c r="I3415" s="21">
        <f>MATCH(E3415,{"知识体","知识域","知识区","知识主题","知识点"},0)-1</f>
        <v>4</v>
      </c>
      <c r="J3415" s="21">
        <f>MATCH(F3415,{"超","恰","亚","次"},0)-1</f>
        <v>2</v>
      </c>
      <c r="K3415" s="21" t="str">
        <f t="shared" si="437"/>
        <v>物理</v>
      </c>
      <c r="L3415" s="26" t="s">
        <v>4839</v>
      </c>
      <c r="M3415" s="23"/>
      <c r="N3415" s="23"/>
      <c r="O3415" s="24" t="str">
        <f t="shared" si="431"/>
        <v xml:space="preserve">
  - 
    name:  楞次定律内容
    title:  楞次定律内容
    description: 
    koLyro: point
    koLyri:  sub
    son: </v>
      </c>
      <c r="P3415" s="27" t="str">
        <f t="shared" si="438"/>
        <v xml:space="preserve">
            - 
              name:  楞次定律内容
              title:  楞次定律内容
              description: 
              koLyro: point
              koLyri:  sub
              son: </v>
      </c>
    </row>
    <row r="3416" spans="1:16" ht="15" customHeight="1">
      <c r="A3416" s="20">
        <f t="shared" si="432"/>
        <v>5</v>
      </c>
      <c r="B3416" s="21" t="str">
        <f t="shared" si="433"/>
        <v>知识亚点</v>
      </c>
      <c r="C3416" s="21" t="str">
        <f t="shared" si="434"/>
        <v>右手定则</v>
      </c>
      <c r="D3416" s="21" t="str">
        <f>IFERROR(IF(I3416=1,INDEX( {"chinese","english","math","physics","chemistry","biology","politics","history","geography"},MATCH(C3416,{"语文","英语","数学","物理","化学","生物","政治","历史","地理"},0)),IF(I3416=2,INDEX(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3416,{"单项选择","阅读理解","信息匹配","完形填空","短文填空","单句填空","短文改错","单句改错","句型转换","翻译短语","翻译句子","词汇/短语及固搭","完成句子","听力"},0)),"")), "")</f>
        <v/>
      </c>
      <c r="E3416" s="21" t="str">
        <f t="shared" si="435"/>
        <v>知识点</v>
      </c>
      <c r="F3416" s="21" t="str">
        <f t="shared" si="436"/>
        <v>亚</v>
      </c>
      <c r="G3416" s="21" t="str">
        <f>INDEX( {"body","discipline","area","topic","point"},MATCH(E3416,{"知识体","知识域","知识区","知识主题","知识点"},0))</f>
        <v>point</v>
      </c>
      <c r="H3416" s="21" t="str">
        <f>INDEX( {"super","just","sub","infras"},MATCH(F3416,{"超","恰","亚","次"},0))</f>
        <v>sub</v>
      </c>
      <c r="I3416" s="21">
        <f>MATCH(E3416,{"知识体","知识域","知识区","知识主题","知识点"},0)-1</f>
        <v>4</v>
      </c>
      <c r="J3416" s="21">
        <f>MATCH(F3416,{"超","恰","亚","次"},0)-1</f>
        <v>2</v>
      </c>
      <c r="K3416" s="21" t="str">
        <f t="shared" si="437"/>
        <v>物理</v>
      </c>
      <c r="L3416" s="26" t="s">
        <v>4840</v>
      </c>
      <c r="M3416" s="23"/>
      <c r="N3416" s="23"/>
      <c r="O3416" s="24" t="str">
        <f t="shared" si="431"/>
        <v xml:space="preserve">
  - 
    name:  右手定则
    title:  右手定则
    description: 
    koLyro: point
    koLyri:  sub
    son: </v>
      </c>
      <c r="P3416" s="27" t="str">
        <f t="shared" si="438"/>
        <v xml:space="preserve">
            - 
              name:  右手定则
              title:  右手定则
              description: 
              koLyro: point
              koLyri:  sub
              son: </v>
      </c>
    </row>
    <row r="3417" spans="1:16" ht="15" customHeight="1">
      <c r="A3417" s="20">
        <f t="shared" si="432"/>
        <v>4</v>
      </c>
      <c r="B3417" s="21" t="str">
        <f t="shared" si="433"/>
        <v>知识点</v>
      </c>
      <c r="C3417" s="21" t="str">
        <f t="shared" si="434"/>
        <v>法拉第电磁感应定律</v>
      </c>
      <c r="D3417" s="21" t="str">
        <f>IFERROR(IF(I3417=1,INDEX( {"chinese","english","math","physics","chemistry","biology","politics","history","geography"},MATCH(C3417,{"语文","英语","数学","物理","化学","生物","政治","历史","地理"},0)),IF(I3417=2,INDEX(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3417,{"单项选择","阅读理解","信息匹配","完形填空","短文填空","单句填空","短文改错","单句改错","句型转换","翻译短语","翻译句子","词汇/短语及固搭","完成句子","听力"},0)),"")), "")</f>
        <v/>
      </c>
      <c r="E3417" s="21" t="str">
        <f t="shared" si="435"/>
        <v>知识点</v>
      </c>
      <c r="F3417" s="21" t="str">
        <f t="shared" si="436"/>
        <v>恰</v>
      </c>
      <c r="G3417" s="21" t="str">
        <f>INDEX( {"body","discipline","area","topic","point"},MATCH(E3417,{"知识体","知识域","知识区","知识主题","知识点"},0))</f>
        <v>point</v>
      </c>
      <c r="H3417" s="21" t="str">
        <f>INDEX( {"super","just","sub","infras"},MATCH(F3417,{"超","恰","亚","次"},0))</f>
        <v>just</v>
      </c>
      <c r="I3417" s="21">
        <f>MATCH(E3417,{"知识体","知识域","知识区","知识主题","知识点"},0)-1</f>
        <v>4</v>
      </c>
      <c r="J3417" s="21">
        <f>MATCH(F3417,{"超","恰","亚","次"},0)-1</f>
        <v>1</v>
      </c>
      <c r="K3417" s="21" t="str">
        <f t="shared" si="437"/>
        <v>物理</v>
      </c>
      <c r="L3417" s="26" t="s">
        <v>4841</v>
      </c>
      <c r="M3417" s="23"/>
      <c r="N3417" s="23"/>
      <c r="O3417" s="24" t="str">
        <f t="shared" si="431"/>
        <v xml:space="preserve">
  - 
    name:  法拉第电磁感应定律
    title:  法拉第电磁感应定律
    description: 
    koLyro: point
    koLyri:  just
    son: </v>
      </c>
      <c r="P3417" s="27" t="str">
        <f t="shared" si="438"/>
        <v xml:space="preserve">
          - 
            name:  法拉第电磁感应定律
            title:  法拉第电磁感应定律
            description: 
            koLyro: point
            koLyri:  just
            son: </v>
      </c>
    </row>
    <row r="3418" spans="1:16" ht="15" customHeight="1">
      <c r="A3418" s="20">
        <f t="shared" si="432"/>
        <v>5</v>
      </c>
      <c r="B3418" s="21" t="str">
        <f t="shared" si="433"/>
        <v>知识亚点</v>
      </c>
      <c r="C3418" s="21" t="str">
        <f t="shared" si="434"/>
        <v>感应电动势</v>
      </c>
      <c r="D3418" s="21" t="str">
        <f>IFERROR(IF(I3418=1,INDEX( {"chinese","english","math","physics","chemistry","biology","politics","history","geography"},MATCH(C3418,{"语文","英语","数学","物理","化学","生物","政治","历史","地理"},0)),IF(I3418=2,INDEX(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3418,{"单项选择","阅读理解","信息匹配","完形填空","短文填空","单句填空","短文改错","单句改错","句型转换","翻译短语","翻译句子","词汇/短语及固搭","完成句子","听力"},0)),"")), "")</f>
        <v/>
      </c>
      <c r="E3418" s="21" t="str">
        <f t="shared" si="435"/>
        <v>知识点</v>
      </c>
      <c r="F3418" s="21" t="str">
        <f t="shared" si="436"/>
        <v>亚</v>
      </c>
      <c r="G3418" s="21" t="str">
        <f>INDEX( {"body","discipline","area","topic","point"},MATCH(E3418,{"知识体","知识域","知识区","知识主题","知识点"},0))</f>
        <v>point</v>
      </c>
      <c r="H3418" s="21" t="str">
        <f>INDEX( {"super","just","sub","infras"},MATCH(F3418,{"超","恰","亚","次"},0))</f>
        <v>sub</v>
      </c>
      <c r="I3418" s="21">
        <f>MATCH(E3418,{"知识体","知识域","知识区","知识主题","知识点"},0)-1</f>
        <v>4</v>
      </c>
      <c r="J3418" s="21">
        <f>MATCH(F3418,{"超","恰","亚","次"},0)-1</f>
        <v>2</v>
      </c>
      <c r="K3418" s="21" t="str">
        <f t="shared" si="437"/>
        <v>物理</v>
      </c>
      <c r="L3418" s="26" t="s">
        <v>4842</v>
      </c>
      <c r="M3418" s="23"/>
      <c r="N3418" s="23"/>
      <c r="O3418" s="24" t="str">
        <f t="shared" si="431"/>
        <v xml:space="preserve">
  - 
    name:  感应电动势
    title:  感应电动势
    description: 
    koLyro: point
    koLyri:  sub
    son: </v>
      </c>
      <c r="P3418" s="27" t="str">
        <f t="shared" si="438"/>
        <v xml:space="preserve">
            - 
              name:  感应电动势
              title:  感应电动势
              description: 
              koLyro: point
              koLyri:  sub
              son: </v>
      </c>
    </row>
    <row r="3419" spans="1:16" ht="15" customHeight="1">
      <c r="A3419" s="20">
        <f t="shared" si="432"/>
        <v>5</v>
      </c>
      <c r="B3419" s="21" t="str">
        <f t="shared" si="433"/>
        <v>知识亚点</v>
      </c>
      <c r="C3419" s="21" t="str">
        <f t="shared" si="434"/>
        <v>法拉第电磁感应定律内容</v>
      </c>
      <c r="D3419" s="21" t="str">
        <f>IFERROR(IF(I3419=1,INDEX( {"chinese","english","math","physics","chemistry","biology","politics","history","geography"},MATCH(C3419,{"语文","英语","数学","物理","化学","生物","政治","历史","地理"},0)),IF(I3419=2,INDEX(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3419,{"单项选择","阅读理解","信息匹配","完形填空","短文填空","单句填空","短文改错","单句改错","句型转换","翻译短语","翻译句子","词汇/短语及固搭","完成句子","听力"},0)),"")), "")</f>
        <v/>
      </c>
      <c r="E3419" s="21" t="str">
        <f t="shared" si="435"/>
        <v>知识点</v>
      </c>
      <c r="F3419" s="21" t="str">
        <f t="shared" si="436"/>
        <v>亚</v>
      </c>
      <c r="G3419" s="21" t="str">
        <f>INDEX( {"body","discipline","area","topic","point"},MATCH(E3419,{"知识体","知识域","知识区","知识主题","知识点"},0))</f>
        <v>point</v>
      </c>
      <c r="H3419" s="21" t="str">
        <f>INDEX( {"super","just","sub","infras"},MATCH(F3419,{"超","恰","亚","次"},0))</f>
        <v>sub</v>
      </c>
      <c r="I3419" s="21">
        <f>MATCH(E3419,{"知识体","知识域","知识区","知识主题","知识点"},0)-1</f>
        <v>4</v>
      </c>
      <c r="J3419" s="21">
        <f>MATCH(F3419,{"超","恰","亚","次"},0)-1</f>
        <v>2</v>
      </c>
      <c r="K3419" s="21" t="str">
        <f t="shared" si="437"/>
        <v>物理</v>
      </c>
      <c r="L3419" s="26" t="s">
        <v>4843</v>
      </c>
      <c r="M3419" s="23"/>
      <c r="N3419" s="23"/>
      <c r="O3419" s="24" t="str">
        <f t="shared" si="431"/>
        <v xml:space="preserve">
  - 
    name:  法拉第电磁感应定律内容
    title:  法拉第电磁感应定律内容
    description: 
    koLyro: point
    koLyri:  sub
    son: </v>
      </c>
      <c r="P3419" s="27" t="str">
        <f t="shared" si="438"/>
        <v xml:space="preserve">
            - 
              name:  法拉第电磁感应定律内容
              title:  法拉第电磁感应定律内容
              description: 
              koLyro: point
              koLyri:  sub
              son: </v>
      </c>
    </row>
    <row r="3420" spans="1:16" ht="15" customHeight="1">
      <c r="A3420" s="20">
        <f t="shared" si="432"/>
        <v>5</v>
      </c>
      <c r="B3420" s="21" t="str">
        <f t="shared" si="433"/>
        <v>知识亚点</v>
      </c>
      <c r="C3420" s="21" t="str">
        <f t="shared" si="434"/>
        <v>导体切割磁感线的感应电动势</v>
      </c>
      <c r="D3420" s="21" t="str">
        <f>IFERROR(IF(I3420=1,INDEX( {"chinese","english","math","physics","chemistry","biology","politics","history","geography"},MATCH(C3420,{"语文","英语","数学","物理","化学","生物","政治","历史","地理"},0)),IF(I3420=2,INDEX(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3420,{"单项选择","阅读理解","信息匹配","完形填空","短文填空","单句填空","短文改错","单句改错","句型转换","翻译短语","翻译句子","词汇/短语及固搭","完成句子","听力"},0)),"")), "")</f>
        <v/>
      </c>
      <c r="E3420" s="21" t="str">
        <f t="shared" si="435"/>
        <v>知识点</v>
      </c>
      <c r="F3420" s="21" t="str">
        <f t="shared" si="436"/>
        <v>亚</v>
      </c>
      <c r="G3420" s="21" t="str">
        <f>INDEX( {"body","discipline","area","topic","point"},MATCH(E3420,{"知识体","知识域","知识区","知识主题","知识点"},0))</f>
        <v>point</v>
      </c>
      <c r="H3420" s="21" t="str">
        <f>INDEX( {"super","just","sub","infras"},MATCH(F3420,{"超","恰","亚","次"},0))</f>
        <v>sub</v>
      </c>
      <c r="I3420" s="21">
        <f>MATCH(E3420,{"知识体","知识域","知识区","知识主题","知识点"},0)-1</f>
        <v>4</v>
      </c>
      <c r="J3420" s="21">
        <f>MATCH(F3420,{"超","恰","亚","次"},0)-1</f>
        <v>2</v>
      </c>
      <c r="K3420" s="21" t="str">
        <f t="shared" si="437"/>
        <v>物理</v>
      </c>
      <c r="L3420" s="26" t="s">
        <v>4844</v>
      </c>
      <c r="M3420" s="23"/>
      <c r="N3420" s="23"/>
      <c r="O3420" s="24" t="str">
        <f t="shared" si="431"/>
        <v xml:space="preserve">
  - 
    name:  导体切割磁感线的感应电动势
    title:  导体切割磁感线的感应电动势
    description: 
    koLyro: point
    koLyri:  sub
    son: </v>
      </c>
      <c r="P3420" s="27" t="str">
        <f t="shared" si="438"/>
        <v xml:space="preserve">
            - 
              name:  导体切割磁感线的感应电动势
              title:  导体切割磁感线的感应电动势
              description: 
              koLyro: point
              koLyri:  sub
              son: </v>
      </c>
    </row>
    <row r="3421" spans="1:16" ht="15" customHeight="1">
      <c r="A3421" s="20">
        <f t="shared" si="432"/>
        <v>5</v>
      </c>
      <c r="B3421" s="21" t="str">
        <f t="shared" si="433"/>
        <v>知识亚点</v>
      </c>
      <c r="C3421" s="21" t="str">
        <f t="shared" si="434"/>
        <v>感生与动生</v>
      </c>
      <c r="D3421" s="21" t="str">
        <f>IFERROR(IF(I3421=1,INDEX( {"chinese","english","math","physics","chemistry","biology","politics","history","geography"},MATCH(C3421,{"语文","英语","数学","物理","化学","生物","政治","历史","地理"},0)),IF(I3421=2,INDEX(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3421,{"单项选择","阅读理解","信息匹配","完形填空","短文填空","单句填空","短文改错","单句改错","句型转换","翻译短语","翻译句子","词汇/短语及固搭","完成句子","听力"},0)),"")), "")</f>
        <v/>
      </c>
      <c r="E3421" s="21" t="str">
        <f t="shared" si="435"/>
        <v>知识点</v>
      </c>
      <c r="F3421" s="21" t="str">
        <f t="shared" si="436"/>
        <v>亚</v>
      </c>
      <c r="G3421" s="21" t="str">
        <f>INDEX( {"body","discipline","area","topic","point"},MATCH(E3421,{"知识体","知识域","知识区","知识主题","知识点"},0))</f>
        <v>point</v>
      </c>
      <c r="H3421" s="21" t="str">
        <f>INDEX( {"super","just","sub","infras"},MATCH(F3421,{"超","恰","亚","次"},0))</f>
        <v>sub</v>
      </c>
      <c r="I3421" s="21">
        <f>MATCH(E3421,{"知识体","知识域","知识区","知识主题","知识点"},0)-1</f>
        <v>4</v>
      </c>
      <c r="J3421" s="21">
        <f>MATCH(F3421,{"超","恰","亚","次"},0)-1</f>
        <v>2</v>
      </c>
      <c r="K3421" s="21" t="str">
        <f t="shared" si="437"/>
        <v>物理</v>
      </c>
      <c r="L3421" s="26" t="s">
        <v>4845</v>
      </c>
      <c r="M3421" s="23"/>
      <c r="N3421" s="23"/>
      <c r="O3421" s="24" t="str">
        <f t="shared" si="431"/>
        <v xml:space="preserve">
  - 
    name:  感生与动生
    title:  感生与动生
    description: 
    koLyro: point
    koLyri:  sub
    son: </v>
      </c>
      <c r="P3421" s="27" t="str">
        <f t="shared" si="438"/>
        <v xml:space="preserve">
            - 
              name:  感生与动生
              title:  感生与动生
              description: 
              koLyro: point
              koLyri:  sub
              son: </v>
      </c>
    </row>
    <row r="3422" spans="1:16" ht="15" customHeight="1">
      <c r="A3422" s="20">
        <f t="shared" si="432"/>
        <v>4</v>
      </c>
      <c r="B3422" s="21" t="str">
        <f t="shared" si="433"/>
        <v>知识点</v>
      </c>
      <c r="C3422" s="21" t="str">
        <f t="shared" si="434"/>
        <v>法拉第电磁感应定律的应用</v>
      </c>
      <c r="D3422" s="21" t="str">
        <f>IFERROR(IF(I3422=1,INDEX( {"chinese","english","math","physics","chemistry","biology","politics","history","geography"},MATCH(C3422,{"语文","英语","数学","物理","化学","生物","政治","历史","地理"},0)),IF(I3422=2,INDEX(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3422,{"单项选择","阅读理解","信息匹配","完形填空","短文填空","单句填空","短文改错","单句改错","句型转换","翻译短语","翻译句子","词汇/短语及固搭","完成句子","听力"},0)),"")), "")</f>
        <v/>
      </c>
      <c r="E3422" s="21" t="str">
        <f t="shared" si="435"/>
        <v>知识点</v>
      </c>
      <c r="F3422" s="21" t="str">
        <f t="shared" si="436"/>
        <v>恰</v>
      </c>
      <c r="G3422" s="21" t="str">
        <f>INDEX( {"body","discipline","area","topic","point"},MATCH(E3422,{"知识体","知识域","知识区","知识主题","知识点"},0))</f>
        <v>point</v>
      </c>
      <c r="H3422" s="21" t="str">
        <f>INDEX( {"super","just","sub","infras"},MATCH(F3422,{"超","恰","亚","次"},0))</f>
        <v>just</v>
      </c>
      <c r="I3422" s="21">
        <f>MATCH(E3422,{"知识体","知识域","知识区","知识主题","知识点"},0)-1</f>
        <v>4</v>
      </c>
      <c r="J3422" s="21">
        <f>MATCH(F3422,{"超","恰","亚","次"},0)-1</f>
        <v>1</v>
      </c>
      <c r="K3422" s="21" t="str">
        <f t="shared" si="437"/>
        <v>物理</v>
      </c>
      <c r="L3422" s="26" t="s">
        <v>4846</v>
      </c>
      <c r="M3422" s="23"/>
      <c r="N3422" s="23"/>
      <c r="O3422" s="24" t="str">
        <f t="shared" si="431"/>
        <v xml:space="preserve">
  - 
    name:  法拉第电磁感应定律的应用
    title:  法拉第电磁感应定律的应用
    description: 
    koLyro: point
    koLyri:  just
    son: </v>
      </c>
      <c r="P3422" s="27" t="str">
        <f t="shared" si="438"/>
        <v xml:space="preserve">
          - 
            name:  法拉第电磁感应定律的应用
            title:  法拉第电磁感应定律的应用
            description: 
            koLyro: point
            koLyri:  just
            son: </v>
      </c>
    </row>
    <row r="3423" spans="1:16" ht="15" customHeight="1">
      <c r="A3423" s="20">
        <f t="shared" si="432"/>
        <v>5</v>
      </c>
      <c r="B3423" s="21" t="str">
        <f t="shared" si="433"/>
        <v>知识亚点</v>
      </c>
      <c r="C3423" s="21" t="str">
        <f t="shared" si="434"/>
        <v>闭合线圈穿越有界磁场问题</v>
      </c>
      <c r="D3423" s="21" t="str">
        <f>IFERROR(IF(I3423=1,INDEX( {"chinese","english","math","physics","chemistry","biology","politics","history","geography"},MATCH(C3423,{"语文","英语","数学","物理","化学","生物","政治","历史","地理"},0)),IF(I3423=2,INDEX(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3423,{"单项选择","阅读理解","信息匹配","完形填空","短文填空","单句填空","短文改错","单句改错","句型转换","翻译短语","翻译句子","词汇/短语及固搭","完成句子","听力"},0)),"")), "")</f>
        <v/>
      </c>
      <c r="E3423" s="21" t="str">
        <f t="shared" si="435"/>
        <v>知识点</v>
      </c>
      <c r="F3423" s="21" t="str">
        <f t="shared" si="436"/>
        <v>亚</v>
      </c>
      <c r="G3423" s="21" t="str">
        <f>INDEX( {"body","discipline","area","topic","point"},MATCH(E3423,{"知识体","知识域","知识区","知识主题","知识点"},0))</f>
        <v>point</v>
      </c>
      <c r="H3423" s="21" t="str">
        <f>INDEX( {"super","just","sub","infras"},MATCH(F3423,{"超","恰","亚","次"},0))</f>
        <v>sub</v>
      </c>
      <c r="I3423" s="21">
        <f>MATCH(E3423,{"知识体","知识域","知识区","知识主题","知识点"},0)-1</f>
        <v>4</v>
      </c>
      <c r="J3423" s="21">
        <f>MATCH(F3423,{"超","恰","亚","次"},0)-1</f>
        <v>2</v>
      </c>
      <c r="K3423" s="21" t="str">
        <f t="shared" si="437"/>
        <v>物理</v>
      </c>
      <c r="L3423" s="26" t="s">
        <v>4847</v>
      </c>
      <c r="M3423" s="23"/>
      <c r="N3423" s="23"/>
      <c r="O3423" s="24" t="str">
        <f t="shared" si="431"/>
        <v xml:space="preserve">
  - 
    name:  闭合线圈穿越有界磁场问题
    title:  闭合线圈穿越有界磁场问题
    description: 
    koLyro: point
    koLyri:  sub
    son: </v>
      </c>
      <c r="P3423" s="27" t="str">
        <f t="shared" si="438"/>
        <v xml:space="preserve">
            - 
              name:  闭合线圈穿越有界磁场问题
              title:  闭合线圈穿越有界磁场问题
              description: 
              koLyro: point
              koLyri:  sub
              son: </v>
      </c>
    </row>
    <row r="3424" spans="1:16" ht="15" customHeight="1">
      <c r="A3424" s="20">
        <f t="shared" si="432"/>
        <v>5</v>
      </c>
      <c r="B3424" s="21" t="str">
        <f t="shared" si="433"/>
        <v>知识亚点</v>
      </c>
      <c r="C3424" s="21" t="str">
        <f t="shared" si="434"/>
        <v>电磁感应中的“导轨+杆”模型</v>
      </c>
      <c r="D3424" s="21" t="str">
        <f>IFERROR(IF(I3424=1,INDEX( {"chinese","english","math","physics","chemistry","biology","politics","history","geography"},MATCH(C3424,{"语文","英语","数学","物理","化学","生物","政治","历史","地理"},0)),IF(I3424=2,INDEX(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3424,{"单项选择","阅读理解","信息匹配","完形填空","短文填空","单句填空","短文改错","单句改错","句型转换","翻译短语","翻译句子","词汇/短语及固搭","完成句子","听力"},0)),"")), "")</f>
        <v/>
      </c>
      <c r="E3424" s="21" t="str">
        <f t="shared" si="435"/>
        <v>知识点</v>
      </c>
      <c r="F3424" s="21" t="str">
        <f t="shared" si="436"/>
        <v>亚</v>
      </c>
      <c r="G3424" s="21" t="str">
        <f>INDEX( {"body","discipline","area","topic","point"},MATCH(E3424,{"知识体","知识域","知识区","知识主题","知识点"},0))</f>
        <v>point</v>
      </c>
      <c r="H3424" s="21" t="str">
        <f>INDEX( {"super","just","sub","infras"},MATCH(F3424,{"超","恰","亚","次"},0))</f>
        <v>sub</v>
      </c>
      <c r="I3424" s="21">
        <f>MATCH(E3424,{"知识体","知识域","知识区","知识主题","知识点"},0)-1</f>
        <v>4</v>
      </c>
      <c r="J3424" s="21">
        <f>MATCH(F3424,{"超","恰","亚","次"},0)-1</f>
        <v>2</v>
      </c>
      <c r="K3424" s="21" t="str">
        <f t="shared" si="437"/>
        <v>物理</v>
      </c>
      <c r="L3424" s="26" t="s">
        <v>4848</v>
      </c>
      <c r="M3424" s="23"/>
      <c r="N3424" s="23"/>
      <c r="O3424" s="24" t="str">
        <f t="shared" ref="O3424:O3487" si="439">SUBSTITUTE(SUBSTITUTE(SUBSTITUTE(SUBSTITUTE($O$1,"NAME",IF(D3424="",C3424,D3424)),"TITLE",C3424),"KO_LYRO",G3424),"KO_LYRI",H3424)</f>
        <v xml:space="preserve">
  - 
    name:  电磁感应中的“导轨+杆”模型
    title:  电磁感应中的“导轨+杆”模型
    description: 
    koLyro: point
    koLyri:  sub
    son: </v>
      </c>
      <c r="P3424" s="27" t="str">
        <f t="shared" si="438"/>
        <v xml:space="preserve">
            - 
              name:  电磁感应中的“导轨+杆”模型
              title:  电磁感应中的“导轨+杆”模型
              description: 
              koLyro: point
              koLyri:  sub
              son: </v>
      </c>
    </row>
    <row r="3425" spans="1:16" ht="15" customHeight="1">
      <c r="A3425" s="20">
        <f t="shared" si="432"/>
        <v>5</v>
      </c>
      <c r="B3425" s="21" t="str">
        <f t="shared" si="433"/>
        <v>知识亚点</v>
      </c>
      <c r="C3425" s="21" t="str">
        <f t="shared" si="434"/>
        <v>电磁感应中的电路问题</v>
      </c>
      <c r="D3425" s="21" t="str">
        <f>IFERROR(IF(I3425=1,INDEX( {"chinese","english","math","physics","chemistry","biology","politics","history","geography"},MATCH(C3425,{"语文","英语","数学","物理","化学","生物","政治","历史","地理"},0)),IF(I3425=2,INDEX(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3425,{"单项选择","阅读理解","信息匹配","完形填空","短文填空","单句填空","短文改错","单句改错","句型转换","翻译短语","翻译句子","词汇/短语及固搭","完成句子","听力"},0)),"")), "")</f>
        <v/>
      </c>
      <c r="E3425" s="21" t="str">
        <f t="shared" si="435"/>
        <v>知识点</v>
      </c>
      <c r="F3425" s="21" t="str">
        <f t="shared" si="436"/>
        <v>亚</v>
      </c>
      <c r="G3425" s="21" t="str">
        <f>INDEX( {"body","discipline","area","topic","point"},MATCH(E3425,{"知识体","知识域","知识区","知识主题","知识点"},0))</f>
        <v>point</v>
      </c>
      <c r="H3425" s="21" t="str">
        <f>INDEX( {"super","just","sub","infras"},MATCH(F3425,{"超","恰","亚","次"},0))</f>
        <v>sub</v>
      </c>
      <c r="I3425" s="21">
        <f>MATCH(E3425,{"知识体","知识域","知识区","知识主题","知识点"},0)-1</f>
        <v>4</v>
      </c>
      <c r="J3425" s="21">
        <f>MATCH(F3425,{"超","恰","亚","次"},0)-1</f>
        <v>2</v>
      </c>
      <c r="K3425" s="21" t="str">
        <f t="shared" si="437"/>
        <v>物理</v>
      </c>
      <c r="L3425" s="26" t="s">
        <v>4849</v>
      </c>
      <c r="M3425" s="23"/>
      <c r="N3425" s="23"/>
      <c r="O3425" s="24" t="str">
        <f t="shared" si="439"/>
        <v xml:space="preserve">
  - 
    name:  电磁感应中的电路问题
    title:  电磁感应中的电路问题
    description: 
    koLyro: point
    koLyri:  sub
    son: </v>
      </c>
      <c r="P3425" s="27" t="str">
        <f t="shared" si="438"/>
        <v xml:space="preserve">
            - 
              name:  电磁感应中的电路问题
              title:  电磁感应中的电路问题
              description: 
              koLyro: point
              koLyri:  sub
              son: </v>
      </c>
    </row>
    <row r="3426" spans="1:16" ht="15" customHeight="1">
      <c r="A3426" s="20">
        <f t="shared" si="432"/>
        <v>5</v>
      </c>
      <c r="B3426" s="21" t="str">
        <f t="shared" si="433"/>
        <v>知识亚点</v>
      </c>
      <c r="C3426" s="21" t="str">
        <f t="shared" si="434"/>
        <v>电磁感应中的图像问题</v>
      </c>
      <c r="D3426" s="21" t="str">
        <f>IFERROR(IF(I3426=1,INDEX( {"chinese","english","math","physics","chemistry","biology","politics","history","geography"},MATCH(C3426,{"语文","英语","数学","物理","化学","生物","政治","历史","地理"},0)),IF(I3426=2,INDEX(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3426,{"单项选择","阅读理解","信息匹配","完形填空","短文填空","单句填空","短文改错","单句改错","句型转换","翻译短语","翻译句子","词汇/短语及固搭","完成句子","听力"},0)),"")), "")</f>
        <v/>
      </c>
      <c r="E3426" s="21" t="str">
        <f t="shared" si="435"/>
        <v>知识点</v>
      </c>
      <c r="F3426" s="21" t="str">
        <f t="shared" si="436"/>
        <v>亚</v>
      </c>
      <c r="G3426" s="21" t="str">
        <f>INDEX( {"body","discipline","area","topic","point"},MATCH(E3426,{"知识体","知识域","知识区","知识主题","知识点"},0))</f>
        <v>point</v>
      </c>
      <c r="H3426" s="21" t="str">
        <f>INDEX( {"super","just","sub","infras"},MATCH(F3426,{"超","恰","亚","次"},0))</f>
        <v>sub</v>
      </c>
      <c r="I3426" s="21">
        <f>MATCH(E3426,{"知识体","知识域","知识区","知识主题","知识点"},0)-1</f>
        <v>4</v>
      </c>
      <c r="J3426" s="21">
        <f>MATCH(F3426,{"超","恰","亚","次"},0)-1</f>
        <v>2</v>
      </c>
      <c r="K3426" s="21" t="str">
        <f t="shared" si="437"/>
        <v>物理</v>
      </c>
      <c r="L3426" s="26" t="s">
        <v>4850</v>
      </c>
      <c r="M3426" s="23"/>
      <c r="N3426" s="23"/>
      <c r="O3426" s="24" t="str">
        <f t="shared" si="439"/>
        <v xml:space="preserve">
  - 
    name:  电磁感应中的图像问题
    title:  电磁感应中的图像问题
    description: 
    koLyro: point
    koLyri:  sub
    son: </v>
      </c>
      <c r="P3426" s="27" t="str">
        <f t="shared" si="438"/>
        <v xml:space="preserve">
            - 
              name:  电磁感应中的图像问题
              title:  电磁感应中的图像问题
              description: 
              koLyro: point
              koLyri:  sub
              son: </v>
      </c>
    </row>
    <row r="3427" spans="1:16" ht="15" customHeight="1">
      <c r="A3427" s="20">
        <f t="shared" si="432"/>
        <v>5</v>
      </c>
      <c r="B3427" s="21" t="str">
        <f t="shared" si="433"/>
        <v>知识亚点</v>
      </c>
      <c r="C3427" s="21" t="str">
        <f t="shared" si="434"/>
        <v>电磁感应中的动力学问题</v>
      </c>
      <c r="D3427" s="21" t="str">
        <f>IFERROR(IF(I3427=1,INDEX( {"chinese","english","math","physics","chemistry","biology","politics","history","geography"},MATCH(C3427,{"语文","英语","数学","物理","化学","生物","政治","历史","地理"},0)),IF(I3427=2,INDEX(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3427,{"单项选择","阅读理解","信息匹配","完形填空","短文填空","单句填空","短文改错","单句改错","句型转换","翻译短语","翻译句子","词汇/短语及固搭","完成句子","听力"},0)),"")), "")</f>
        <v/>
      </c>
      <c r="E3427" s="21" t="str">
        <f t="shared" si="435"/>
        <v>知识点</v>
      </c>
      <c r="F3427" s="21" t="str">
        <f t="shared" si="436"/>
        <v>亚</v>
      </c>
      <c r="G3427" s="21" t="str">
        <f>INDEX( {"body","discipline","area","topic","point"},MATCH(E3427,{"知识体","知识域","知识区","知识主题","知识点"},0))</f>
        <v>point</v>
      </c>
      <c r="H3427" s="21" t="str">
        <f>INDEX( {"super","just","sub","infras"},MATCH(F3427,{"超","恰","亚","次"},0))</f>
        <v>sub</v>
      </c>
      <c r="I3427" s="21">
        <f>MATCH(E3427,{"知识体","知识域","知识区","知识主题","知识点"},0)-1</f>
        <v>4</v>
      </c>
      <c r="J3427" s="21">
        <f>MATCH(F3427,{"超","恰","亚","次"},0)-1</f>
        <v>2</v>
      </c>
      <c r="K3427" s="21" t="str">
        <f t="shared" si="437"/>
        <v>物理</v>
      </c>
      <c r="L3427" s="26" t="s">
        <v>4851</v>
      </c>
      <c r="M3427" s="23"/>
      <c r="N3427" s="23"/>
      <c r="O3427" s="24" t="str">
        <f t="shared" si="439"/>
        <v xml:space="preserve">
  - 
    name:  电磁感应中的动力学问题
    title:  电磁感应中的动力学问题
    description: 
    koLyro: point
    koLyri:  sub
    son: </v>
      </c>
      <c r="P3427" s="27" t="str">
        <f t="shared" si="438"/>
        <v xml:space="preserve">
            - 
              name:  电磁感应中的动力学问题
              title:  电磁感应中的动力学问题
              description: 
              koLyro: point
              koLyri:  sub
              son: </v>
      </c>
    </row>
    <row r="3428" spans="1:16" ht="15" customHeight="1">
      <c r="A3428" s="20">
        <f t="shared" si="432"/>
        <v>5</v>
      </c>
      <c r="B3428" s="21" t="str">
        <f t="shared" si="433"/>
        <v>知识亚点</v>
      </c>
      <c r="C3428" s="21" t="str">
        <f t="shared" si="434"/>
        <v>电磁感应中的能量问题</v>
      </c>
      <c r="D3428" s="21" t="str">
        <f>IFERROR(IF(I3428=1,INDEX( {"chinese","english","math","physics","chemistry","biology","politics","history","geography"},MATCH(C3428,{"语文","英语","数学","物理","化学","生物","政治","历史","地理"},0)),IF(I3428=2,INDEX(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3428,{"单项选择","阅读理解","信息匹配","完形填空","短文填空","单句填空","短文改错","单句改错","句型转换","翻译短语","翻译句子","词汇/短语及固搭","完成句子","听力"},0)),"")), "")</f>
        <v/>
      </c>
      <c r="E3428" s="21" t="str">
        <f t="shared" si="435"/>
        <v>知识点</v>
      </c>
      <c r="F3428" s="21" t="str">
        <f t="shared" si="436"/>
        <v>亚</v>
      </c>
      <c r="G3428" s="21" t="str">
        <f>INDEX( {"body","discipline","area","topic","point"},MATCH(E3428,{"知识体","知识域","知识区","知识主题","知识点"},0))</f>
        <v>point</v>
      </c>
      <c r="H3428" s="21" t="str">
        <f>INDEX( {"super","just","sub","infras"},MATCH(F3428,{"超","恰","亚","次"},0))</f>
        <v>sub</v>
      </c>
      <c r="I3428" s="21">
        <f>MATCH(E3428,{"知识体","知识域","知识区","知识主题","知识点"},0)-1</f>
        <v>4</v>
      </c>
      <c r="J3428" s="21">
        <f>MATCH(F3428,{"超","恰","亚","次"},0)-1</f>
        <v>2</v>
      </c>
      <c r="K3428" s="21" t="str">
        <f t="shared" si="437"/>
        <v>物理</v>
      </c>
      <c r="L3428" s="26" t="s">
        <v>4852</v>
      </c>
      <c r="M3428" s="23"/>
      <c r="N3428" s="23"/>
      <c r="O3428" s="24" t="str">
        <f t="shared" si="439"/>
        <v xml:space="preserve">
  - 
    name:  电磁感应中的能量问题
    title:  电磁感应中的能量问题
    description: 
    koLyro: point
    koLyri:  sub
    son: </v>
      </c>
      <c r="P3428" s="27" t="str">
        <f t="shared" si="438"/>
        <v xml:space="preserve">
            - 
              name:  电磁感应中的能量问题
              title:  电磁感应中的能量问题
              description: 
              koLyro: point
              koLyri:  sub
              son: </v>
      </c>
    </row>
    <row r="3429" spans="1:16" ht="15" customHeight="1">
      <c r="A3429" s="20">
        <f t="shared" si="432"/>
        <v>3</v>
      </c>
      <c r="B3429" s="21" t="str">
        <f t="shared" si="433"/>
        <v>知识主题</v>
      </c>
      <c r="C3429" s="21" t="str">
        <f t="shared" si="434"/>
        <v>互感与自感、涡流</v>
      </c>
      <c r="D3429" s="21" t="str">
        <f>IFERROR(IF(I3429=1,INDEX( {"chinese","english","math","physics","chemistry","biology","politics","history","geography"},MATCH(C3429,{"语文","英语","数学","物理","化学","生物","政治","历史","地理"},0)),IF(I3429=2,INDEX(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3429,{"单项选择","阅读理解","信息匹配","完形填空","短文填空","单句填空","短文改错","单句改错","句型转换","翻译短语","翻译句子","词汇/短语及固搭","完成句子","听力"},0)),"")), "")</f>
        <v/>
      </c>
      <c r="E3429" s="21" t="str">
        <f t="shared" si="435"/>
        <v>知识主题</v>
      </c>
      <c r="F3429" s="21" t="str">
        <f t="shared" si="436"/>
        <v>恰</v>
      </c>
      <c r="G3429" s="21" t="str">
        <f>INDEX( {"body","discipline","area","topic","point"},MATCH(E3429,{"知识体","知识域","知识区","知识主题","知识点"},0))</f>
        <v>topic</v>
      </c>
      <c r="H3429" s="21" t="str">
        <f>INDEX( {"super","just","sub","infras"},MATCH(F3429,{"超","恰","亚","次"},0))</f>
        <v>just</v>
      </c>
      <c r="I3429" s="21">
        <f>MATCH(E3429,{"知识体","知识域","知识区","知识主题","知识点"},0)-1</f>
        <v>3</v>
      </c>
      <c r="J3429" s="21">
        <f>MATCH(F3429,{"超","恰","亚","次"},0)-1</f>
        <v>1</v>
      </c>
      <c r="K3429" s="21" t="str">
        <f t="shared" si="437"/>
        <v>物理</v>
      </c>
      <c r="L3429" s="26" t="s">
        <v>4853</v>
      </c>
      <c r="M3429" s="23"/>
      <c r="N3429" s="23"/>
      <c r="O3429" s="24" t="str">
        <f t="shared" si="439"/>
        <v xml:space="preserve">
  - 
    name:  互感与自感、涡流
    title:  互感与自感、涡流
    description: 
    koLyro: topic
    koLyri:  just
    son: </v>
      </c>
      <c r="P3429" s="27" t="str">
        <f t="shared" si="438"/>
        <v xml:space="preserve">
        - 
          name:  互感与自感、涡流
          title:  互感与自感、涡流
          description: 
          koLyro: topic
          koLyri:  just
          son: </v>
      </c>
    </row>
    <row r="3430" spans="1:16" ht="15" customHeight="1">
      <c r="A3430" s="20">
        <f t="shared" si="432"/>
        <v>4</v>
      </c>
      <c r="B3430" s="21" t="str">
        <f t="shared" si="433"/>
        <v>知识点</v>
      </c>
      <c r="C3430" s="21" t="str">
        <f t="shared" si="434"/>
        <v>互感和自感</v>
      </c>
      <c r="D3430" s="21" t="str">
        <f>IFERROR(IF(I3430=1,INDEX( {"chinese","english","math","physics","chemistry","biology","politics","history","geography"},MATCH(C3430,{"语文","英语","数学","物理","化学","生物","政治","历史","地理"},0)),IF(I3430=2,INDEX(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3430,{"单项选择","阅读理解","信息匹配","完形填空","短文填空","单句填空","短文改错","单句改错","句型转换","翻译短语","翻译句子","词汇/短语及固搭","完成句子","听力"},0)),"")), "")</f>
        <v/>
      </c>
      <c r="E3430" s="21" t="str">
        <f t="shared" si="435"/>
        <v>知识点</v>
      </c>
      <c r="F3430" s="21" t="str">
        <f t="shared" si="436"/>
        <v>恰</v>
      </c>
      <c r="G3430" s="21" t="str">
        <f>INDEX( {"body","discipline","area","topic","point"},MATCH(E3430,{"知识体","知识域","知识区","知识主题","知识点"},0))</f>
        <v>point</v>
      </c>
      <c r="H3430" s="21" t="str">
        <f>INDEX( {"super","just","sub","infras"},MATCH(F3430,{"超","恰","亚","次"},0))</f>
        <v>just</v>
      </c>
      <c r="I3430" s="21">
        <f>MATCH(E3430,{"知识体","知识域","知识区","知识主题","知识点"},0)-1</f>
        <v>4</v>
      </c>
      <c r="J3430" s="21">
        <f>MATCH(F3430,{"超","恰","亚","次"},0)-1</f>
        <v>1</v>
      </c>
      <c r="K3430" s="21" t="str">
        <f t="shared" si="437"/>
        <v>物理</v>
      </c>
      <c r="L3430" s="26" t="s">
        <v>4854</v>
      </c>
      <c r="M3430" s="23"/>
      <c r="N3430" s="23"/>
      <c r="O3430" s="24" t="str">
        <f t="shared" si="439"/>
        <v xml:space="preserve">
  - 
    name:  互感和自感
    title:  互感和自感
    description: 
    koLyro: point
    koLyri:  just
    son: </v>
      </c>
      <c r="P3430" s="27" t="str">
        <f t="shared" si="438"/>
        <v xml:space="preserve">
          - 
            name:  互感和自感
            title:  互感和自感
            description: 
            koLyro: point
            koLyri:  just
            son: </v>
      </c>
    </row>
    <row r="3431" spans="1:16" ht="15" customHeight="1">
      <c r="A3431" s="20">
        <f t="shared" si="432"/>
        <v>4</v>
      </c>
      <c r="B3431" s="21" t="str">
        <f t="shared" si="433"/>
        <v>知识点</v>
      </c>
      <c r="C3431" s="21" t="str">
        <f t="shared" si="434"/>
        <v>涡流</v>
      </c>
      <c r="D3431" s="21" t="str">
        <f>IFERROR(IF(I3431=1,INDEX( {"chinese","english","math","physics","chemistry","biology","politics","history","geography"},MATCH(C3431,{"语文","英语","数学","物理","化学","生物","政治","历史","地理"},0)),IF(I3431=2,INDEX(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3431,{"单项选择","阅读理解","信息匹配","完形填空","短文填空","单句填空","短文改错","单句改错","句型转换","翻译短语","翻译句子","词汇/短语及固搭","完成句子","听力"},0)),"")), "")</f>
        <v/>
      </c>
      <c r="E3431" s="21" t="str">
        <f t="shared" si="435"/>
        <v>知识点</v>
      </c>
      <c r="F3431" s="21" t="str">
        <f t="shared" si="436"/>
        <v>恰</v>
      </c>
      <c r="G3431" s="21" t="str">
        <f>INDEX( {"body","discipline","area","topic","point"},MATCH(E3431,{"知识体","知识域","知识区","知识主题","知识点"},0))</f>
        <v>point</v>
      </c>
      <c r="H3431" s="21" t="str">
        <f>INDEX( {"super","just","sub","infras"},MATCH(F3431,{"超","恰","亚","次"},0))</f>
        <v>just</v>
      </c>
      <c r="I3431" s="21">
        <f>MATCH(E3431,{"知识体","知识域","知识区","知识主题","知识点"},0)-1</f>
        <v>4</v>
      </c>
      <c r="J3431" s="21">
        <f>MATCH(F3431,{"超","恰","亚","次"},0)-1</f>
        <v>1</v>
      </c>
      <c r="K3431" s="21" t="str">
        <f t="shared" si="437"/>
        <v>物理</v>
      </c>
      <c r="L3431" s="26" t="s">
        <v>4855</v>
      </c>
      <c r="M3431" s="23"/>
      <c r="N3431" s="23"/>
      <c r="O3431" s="24" t="str">
        <f t="shared" si="439"/>
        <v xml:space="preserve">
  - 
    name:  涡流
    title:  涡流
    description: 
    koLyro: point
    koLyri:  just
    son: </v>
      </c>
      <c r="P3431" s="27" t="str">
        <f t="shared" si="438"/>
        <v xml:space="preserve">
          - 
            name:  涡流
            title:  涡流
            description: 
            koLyro: point
            koLyri:  just
            son: </v>
      </c>
    </row>
    <row r="3432" spans="1:16" ht="15" customHeight="1">
      <c r="A3432" s="20">
        <f t="shared" si="432"/>
        <v>4</v>
      </c>
      <c r="B3432" s="21" t="str">
        <f t="shared" si="433"/>
        <v>知识点</v>
      </c>
      <c r="C3432" s="21" t="str">
        <f t="shared" si="434"/>
        <v>电磁阻尼和电磁驱动</v>
      </c>
      <c r="D3432" s="21" t="str">
        <f>IFERROR(IF(I3432=1,INDEX( {"chinese","english","math","physics","chemistry","biology","politics","history","geography"},MATCH(C3432,{"语文","英语","数学","物理","化学","生物","政治","历史","地理"},0)),IF(I3432=2,INDEX(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3432,{"单项选择","阅读理解","信息匹配","完形填空","短文填空","单句填空","短文改错","单句改错","句型转换","翻译短语","翻译句子","词汇/短语及固搭","完成句子","听力"},0)),"")), "")</f>
        <v/>
      </c>
      <c r="E3432" s="21" t="str">
        <f t="shared" si="435"/>
        <v>知识点</v>
      </c>
      <c r="F3432" s="21" t="str">
        <f t="shared" si="436"/>
        <v>恰</v>
      </c>
      <c r="G3432" s="21" t="str">
        <f>INDEX( {"body","discipline","area","topic","point"},MATCH(E3432,{"知识体","知识域","知识区","知识主题","知识点"},0))</f>
        <v>point</v>
      </c>
      <c r="H3432" s="21" t="str">
        <f>INDEX( {"super","just","sub","infras"},MATCH(F3432,{"超","恰","亚","次"},0))</f>
        <v>just</v>
      </c>
      <c r="I3432" s="21">
        <f>MATCH(E3432,{"知识体","知识域","知识区","知识主题","知识点"},0)-1</f>
        <v>4</v>
      </c>
      <c r="J3432" s="21">
        <f>MATCH(F3432,{"超","恰","亚","次"},0)-1</f>
        <v>1</v>
      </c>
      <c r="K3432" s="21" t="str">
        <f t="shared" si="437"/>
        <v>物理</v>
      </c>
      <c r="L3432" s="26" t="s">
        <v>4856</v>
      </c>
      <c r="M3432" s="23"/>
      <c r="N3432" s="23"/>
      <c r="O3432" s="24" t="str">
        <f t="shared" si="439"/>
        <v xml:space="preserve">
  - 
    name:  电磁阻尼和电磁驱动
    title:  电磁阻尼和电磁驱动
    description: 
    koLyro: point
    koLyri:  just
    son: </v>
      </c>
      <c r="P3432" s="27" t="str">
        <f t="shared" si="438"/>
        <v xml:space="preserve">
          - 
            name:  电磁阻尼和电磁驱动
            title:  电磁阻尼和电磁驱动
            description: 
            koLyro: point
            koLyri:  just
            son: </v>
      </c>
    </row>
    <row r="3433" spans="1:16" ht="15" customHeight="1">
      <c r="A3433" s="20">
        <f t="shared" si="432"/>
        <v>4</v>
      </c>
      <c r="B3433" s="21" t="str">
        <f t="shared" si="433"/>
        <v>知识点</v>
      </c>
      <c r="C3433" s="21" t="str">
        <f t="shared" si="434"/>
        <v>日光灯镇流器的原理</v>
      </c>
      <c r="D3433" s="21" t="str">
        <f>IFERROR(IF(I3433=1,INDEX( {"chinese","english","math","physics","chemistry","biology","politics","history","geography"},MATCH(C3433,{"语文","英语","数学","物理","化学","生物","政治","历史","地理"},0)),IF(I3433=2,INDEX(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3433,{"单项选择","阅读理解","信息匹配","完形填空","短文填空","单句填空","短文改错","单句改错","句型转换","翻译短语","翻译句子","词汇/短语及固搭","完成句子","听力"},0)),"")), "")</f>
        <v/>
      </c>
      <c r="E3433" s="21" t="str">
        <f t="shared" si="435"/>
        <v>知识点</v>
      </c>
      <c r="F3433" s="21" t="str">
        <f t="shared" si="436"/>
        <v>恰</v>
      </c>
      <c r="G3433" s="21" t="str">
        <f>INDEX( {"body","discipline","area","topic","point"},MATCH(E3433,{"知识体","知识域","知识区","知识主题","知识点"},0))</f>
        <v>point</v>
      </c>
      <c r="H3433" s="21" t="str">
        <f>INDEX( {"super","just","sub","infras"},MATCH(F3433,{"超","恰","亚","次"},0))</f>
        <v>just</v>
      </c>
      <c r="I3433" s="21">
        <f>MATCH(E3433,{"知识体","知识域","知识区","知识主题","知识点"},0)-1</f>
        <v>4</v>
      </c>
      <c r="J3433" s="21">
        <f>MATCH(F3433,{"超","恰","亚","次"},0)-1</f>
        <v>1</v>
      </c>
      <c r="K3433" s="21" t="str">
        <f t="shared" si="437"/>
        <v>物理</v>
      </c>
      <c r="L3433" s="26" t="s">
        <v>4857</v>
      </c>
      <c r="M3433" s="23"/>
      <c r="N3433" s="23"/>
      <c r="O3433" s="24" t="str">
        <f t="shared" si="439"/>
        <v xml:space="preserve">
  - 
    name:  日光灯镇流器的原理
    title:  日光灯镇流器的原理
    description: 
    koLyro: point
    koLyri:  just
    son: </v>
      </c>
      <c r="P3433" s="27" t="str">
        <f t="shared" si="438"/>
        <v xml:space="preserve">
          - 
            name:  日光灯镇流器的原理
            title:  日光灯镇流器的原理
            description: 
            koLyro: point
            koLyri:  just
            son: </v>
      </c>
    </row>
    <row r="3434" spans="1:16" ht="15" customHeight="1">
      <c r="A3434" s="20">
        <f t="shared" si="432"/>
        <v>4</v>
      </c>
      <c r="B3434" s="21" t="str">
        <f t="shared" si="433"/>
        <v>知识点</v>
      </c>
      <c r="C3434" s="21" t="str">
        <f t="shared" si="434"/>
        <v>电磁炉的原理</v>
      </c>
      <c r="D3434" s="21" t="str">
        <f>IFERROR(IF(I3434=1,INDEX( {"chinese","english","math","physics","chemistry","biology","politics","history","geography"},MATCH(C3434,{"语文","英语","数学","物理","化学","生物","政治","历史","地理"},0)),IF(I3434=2,INDEX(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3434,{"单项选择","阅读理解","信息匹配","完形填空","短文填空","单句填空","短文改错","单句改错","句型转换","翻译短语","翻译句子","词汇/短语及固搭","完成句子","听力"},0)),"")), "")</f>
        <v/>
      </c>
      <c r="E3434" s="21" t="str">
        <f t="shared" si="435"/>
        <v>知识点</v>
      </c>
      <c r="F3434" s="21" t="str">
        <f t="shared" si="436"/>
        <v>恰</v>
      </c>
      <c r="G3434" s="21" t="str">
        <f>INDEX( {"body","discipline","area","topic","point"},MATCH(E3434,{"知识体","知识域","知识区","知识主题","知识点"},0))</f>
        <v>point</v>
      </c>
      <c r="H3434" s="21" t="str">
        <f>INDEX( {"super","just","sub","infras"},MATCH(F3434,{"超","恰","亚","次"},0))</f>
        <v>just</v>
      </c>
      <c r="I3434" s="21">
        <f>MATCH(E3434,{"知识体","知识域","知识区","知识主题","知识点"},0)-1</f>
        <v>4</v>
      </c>
      <c r="J3434" s="21">
        <f>MATCH(F3434,{"超","恰","亚","次"},0)-1</f>
        <v>1</v>
      </c>
      <c r="K3434" s="21" t="str">
        <f t="shared" si="437"/>
        <v>物理</v>
      </c>
      <c r="L3434" s="26" t="s">
        <v>4858</v>
      </c>
      <c r="M3434" s="23"/>
      <c r="N3434" s="23"/>
      <c r="O3434" s="24" t="str">
        <f t="shared" si="439"/>
        <v xml:space="preserve">
  - 
    name:  电磁炉的原理
    title:  电磁炉的原理
    description: 
    koLyro: point
    koLyri:  just
    son: </v>
      </c>
      <c r="P3434" s="27" t="str">
        <f t="shared" si="438"/>
        <v xml:space="preserve">
          - 
            name:  电磁炉的原理
            title:  电磁炉的原理
            description: 
            koLyro: point
            koLyri:  just
            son: </v>
      </c>
    </row>
    <row r="3435" spans="1:16" ht="15" customHeight="1">
      <c r="A3435" s="20">
        <f t="shared" si="432"/>
        <v>3</v>
      </c>
      <c r="B3435" s="21" t="str">
        <f t="shared" si="433"/>
        <v>知识主题</v>
      </c>
      <c r="C3435" s="21" t="str">
        <f t="shared" si="434"/>
        <v>传感器</v>
      </c>
      <c r="D3435" s="21" t="str">
        <f>IFERROR(IF(I3435=1,INDEX( {"chinese","english","math","physics","chemistry","biology","politics","history","geography"},MATCH(C3435,{"语文","英语","数学","物理","化学","生物","政治","历史","地理"},0)),IF(I3435=2,INDEX(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3435,{"单项选择","阅读理解","信息匹配","完形填空","短文填空","单句填空","短文改错","单句改错","句型转换","翻译短语","翻译句子","词汇/短语及固搭","完成句子","听力"},0)),"")), "")</f>
        <v/>
      </c>
      <c r="E3435" s="21" t="str">
        <f t="shared" si="435"/>
        <v>知识主题</v>
      </c>
      <c r="F3435" s="21" t="str">
        <f t="shared" si="436"/>
        <v>恰</v>
      </c>
      <c r="G3435" s="21" t="str">
        <f>INDEX( {"body","discipline","area","topic","point"},MATCH(E3435,{"知识体","知识域","知识区","知识主题","知识点"},0))</f>
        <v>topic</v>
      </c>
      <c r="H3435" s="21" t="str">
        <f>INDEX( {"super","just","sub","infras"},MATCH(F3435,{"超","恰","亚","次"},0))</f>
        <v>just</v>
      </c>
      <c r="I3435" s="21">
        <f>MATCH(E3435,{"知识体","知识域","知识区","知识主题","知识点"},0)-1</f>
        <v>3</v>
      </c>
      <c r="J3435" s="21">
        <f>MATCH(F3435,{"超","恰","亚","次"},0)-1</f>
        <v>1</v>
      </c>
      <c r="K3435" s="21" t="str">
        <f t="shared" si="437"/>
        <v>物理</v>
      </c>
      <c r="L3435" s="26" t="s">
        <v>4859</v>
      </c>
      <c r="M3435" s="23"/>
      <c r="N3435" s="23"/>
      <c r="O3435" s="24" t="str">
        <f t="shared" si="439"/>
        <v xml:space="preserve">
  - 
    name:  传感器
    title:  传感器
    description: 
    koLyro: topic
    koLyri:  just
    son: </v>
      </c>
      <c r="P3435" s="27" t="str">
        <f t="shared" si="438"/>
        <v xml:space="preserve">
        - 
          name:  传感器
          title:  传感器
          description: 
          koLyro: topic
          koLyri:  just
          son: </v>
      </c>
    </row>
    <row r="3436" spans="1:16" ht="15" customHeight="1">
      <c r="A3436" s="20">
        <f t="shared" si="432"/>
        <v>4</v>
      </c>
      <c r="B3436" s="21" t="str">
        <f t="shared" si="433"/>
        <v>知识点</v>
      </c>
      <c r="C3436" s="21" t="str">
        <f t="shared" si="434"/>
        <v>常见传感器的结构和原理</v>
      </c>
      <c r="D3436" s="21" t="str">
        <f>IFERROR(IF(I3436=1,INDEX( {"chinese","english","math","physics","chemistry","biology","politics","history","geography"},MATCH(C3436,{"语文","英语","数学","物理","化学","生物","政治","历史","地理"},0)),IF(I3436=2,INDEX(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3436,{"单项选择","阅读理解","信息匹配","完形填空","短文填空","单句填空","短文改错","单句改错","句型转换","翻译短语","翻译句子","词汇/短语及固搭","完成句子","听力"},0)),"")), "")</f>
        <v/>
      </c>
      <c r="E3436" s="21" t="str">
        <f t="shared" si="435"/>
        <v>知识点</v>
      </c>
      <c r="F3436" s="21" t="str">
        <f t="shared" si="436"/>
        <v>恰</v>
      </c>
      <c r="G3436" s="21" t="str">
        <f>INDEX( {"body","discipline","area","topic","point"},MATCH(E3436,{"知识体","知识域","知识区","知识主题","知识点"},0))</f>
        <v>point</v>
      </c>
      <c r="H3436" s="21" t="str">
        <f>INDEX( {"super","just","sub","infras"},MATCH(F3436,{"超","恰","亚","次"},0))</f>
        <v>just</v>
      </c>
      <c r="I3436" s="21">
        <f>MATCH(E3436,{"知识体","知识域","知识区","知识主题","知识点"},0)-1</f>
        <v>4</v>
      </c>
      <c r="J3436" s="21">
        <f>MATCH(F3436,{"超","恰","亚","次"},0)-1</f>
        <v>1</v>
      </c>
      <c r="K3436" s="21" t="str">
        <f t="shared" si="437"/>
        <v>物理</v>
      </c>
      <c r="L3436" s="26" t="s">
        <v>4860</v>
      </c>
      <c r="M3436" s="23"/>
      <c r="N3436" s="23"/>
      <c r="O3436" s="24" t="str">
        <f t="shared" si="439"/>
        <v xml:space="preserve">
  - 
    name:  常见传感器的结构和原理
    title:  常见传感器的结构和原理
    description: 
    koLyro: point
    koLyri:  just
    son: </v>
      </c>
      <c r="P3436" s="27" t="str">
        <f t="shared" si="438"/>
        <v xml:space="preserve">
          - 
            name:  常见传感器的结构和原理
            title:  常见传感器的结构和原理
            description: 
            koLyro: point
            koLyri:  just
            son: </v>
      </c>
    </row>
    <row r="3437" spans="1:16" ht="15" customHeight="1">
      <c r="A3437" s="20">
        <f t="shared" si="432"/>
        <v>4</v>
      </c>
      <c r="B3437" s="21" t="str">
        <f t="shared" si="433"/>
        <v>知识点</v>
      </c>
      <c r="C3437" s="21" t="str">
        <f t="shared" si="434"/>
        <v>传感器的应用</v>
      </c>
      <c r="D3437" s="21" t="str">
        <f>IFERROR(IF(I3437=1,INDEX( {"chinese","english","math","physics","chemistry","biology","politics","history","geography"},MATCH(C3437,{"语文","英语","数学","物理","化学","生物","政治","历史","地理"},0)),IF(I3437=2,INDEX(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3437,{"单项选择","阅读理解","信息匹配","完形填空","短文填空","单句填空","短文改错","单句改错","句型转换","翻译短语","翻译句子","词汇/短语及固搭","完成句子","听力"},0)),"")), "")</f>
        <v/>
      </c>
      <c r="E3437" s="21" t="str">
        <f t="shared" si="435"/>
        <v>知识点</v>
      </c>
      <c r="F3437" s="21" t="str">
        <f t="shared" si="436"/>
        <v>恰</v>
      </c>
      <c r="G3437" s="21" t="str">
        <f>INDEX( {"body","discipline","area","topic","point"},MATCH(E3437,{"知识体","知识域","知识区","知识主题","知识点"},0))</f>
        <v>point</v>
      </c>
      <c r="H3437" s="21" t="str">
        <f>INDEX( {"super","just","sub","infras"},MATCH(F3437,{"超","恰","亚","次"},0))</f>
        <v>just</v>
      </c>
      <c r="I3437" s="21">
        <f>MATCH(E3437,{"知识体","知识域","知识区","知识主题","知识点"},0)-1</f>
        <v>4</v>
      </c>
      <c r="J3437" s="21">
        <f>MATCH(F3437,{"超","恰","亚","次"},0)-1</f>
        <v>1</v>
      </c>
      <c r="K3437" s="21" t="str">
        <f t="shared" si="437"/>
        <v>物理</v>
      </c>
      <c r="L3437" s="26" t="s">
        <v>4861</v>
      </c>
      <c r="M3437" s="23"/>
      <c r="N3437" s="23"/>
      <c r="O3437" s="24" t="str">
        <f t="shared" si="439"/>
        <v xml:space="preserve">
  - 
    name:  传感器的应用
    title:  传感器的应用
    description: 
    koLyro: point
    koLyri:  just
    son: </v>
      </c>
      <c r="P3437" s="27" t="str">
        <f t="shared" si="438"/>
        <v xml:space="preserve">
          - 
            name:  传感器的应用
            title:  传感器的应用
            description: 
            koLyro: point
            koLyri:  just
            son: </v>
      </c>
    </row>
    <row r="3438" spans="1:16" ht="15" customHeight="1">
      <c r="A3438" s="20">
        <f t="shared" si="432"/>
        <v>2</v>
      </c>
      <c r="B3438" s="21" t="str">
        <f t="shared" si="433"/>
        <v>知识区</v>
      </c>
      <c r="C3438" s="21" t="str">
        <f t="shared" si="434"/>
        <v>11.交流电</v>
      </c>
      <c r="D3438" s="21" t="str">
        <f>IFERROR(IF(I3438=1,INDEX( {"chinese","english","math","physics","chemistry","biology","politics","history","geography"},MATCH(C3438,{"语文","英语","数学","物理","化学","生物","政治","历史","地理"},0)),IF(I3438=2,INDEX(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3438,{"单项选择","阅读理解","信息匹配","完形填空","短文填空","单句填空","短文改错","单句改错","句型转换","翻译短语","翻译句子","词汇/短语及固搭","完成句子","听力"},0)),"")), "")</f>
        <v/>
      </c>
      <c r="E3438" s="21" t="str">
        <f t="shared" si="435"/>
        <v>知识区</v>
      </c>
      <c r="F3438" s="21" t="str">
        <f t="shared" si="436"/>
        <v>恰</v>
      </c>
      <c r="G3438" s="21" t="str">
        <f>INDEX( {"body","discipline","area","topic","point"},MATCH(E3438,{"知识体","知识域","知识区","知识主题","知识点"},0))</f>
        <v>area</v>
      </c>
      <c r="H3438" s="21" t="str">
        <f>INDEX( {"super","just","sub","infras"},MATCH(F3438,{"超","恰","亚","次"},0))</f>
        <v>just</v>
      </c>
      <c r="I3438" s="21">
        <f>MATCH(E3438,{"知识体","知识域","知识区","知识主题","知识点"},0)-1</f>
        <v>2</v>
      </c>
      <c r="J3438" s="21">
        <f>MATCH(F3438,{"超","恰","亚","次"},0)-1</f>
        <v>1</v>
      </c>
      <c r="K3438" s="21" t="str">
        <f t="shared" si="437"/>
        <v>物理</v>
      </c>
      <c r="L3438" s="26" t="s">
        <v>4862</v>
      </c>
      <c r="M3438" s="23"/>
      <c r="N3438" s="23"/>
      <c r="O3438" s="24" t="str">
        <f t="shared" si="439"/>
        <v xml:space="preserve">
  - 
    name:  11.交流电
    title:  11.交流电
    description: 
    koLyro: area
    koLyri:  just
    son: </v>
      </c>
      <c r="P3438" s="27" t="str">
        <f t="shared" si="438"/>
        <v xml:space="preserve">
      - 
        name:  11.交流电
        title:  11.交流电
        description: 
        koLyro: area
        koLyri:  just
        son: </v>
      </c>
    </row>
    <row r="3439" spans="1:16" ht="15" customHeight="1">
      <c r="A3439" s="20">
        <f t="shared" si="432"/>
        <v>3</v>
      </c>
      <c r="B3439" s="21" t="str">
        <f t="shared" si="433"/>
        <v>知识主题</v>
      </c>
      <c r="C3439" s="21" t="str">
        <f t="shared" si="434"/>
        <v>交变电流的产生和规律</v>
      </c>
      <c r="D3439" s="21" t="str">
        <f>IFERROR(IF(I3439=1,INDEX( {"chinese","english","math","physics","chemistry","biology","politics","history","geography"},MATCH(C3439,{"语文","英语","数学","物理","化学","生物","政治","历史","地理"},0)),IF(I3439=2,INDEX(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3439,{"单项选择","阅读理解","信息匹配","完形填空","短文填空","单句填空","短文改错","单句改错","句型转换","翻译短语","翻译句子","词汇/短语及固搭","完成句子","听力"},0)),"")), "")</f>
        <v/>
      </c>
      <c r="E3439" s="21" t="str">
        <f t="shared" si="435"/>
        <v>知识主题</v>
      </c>
      <c r="F3439" s="21" t="str">
        <f t="shared" si="436"/>
        <v>恰</v>
      </c>
      <c r="G3439" s="21" t="str">
        <f>INDEX( {"body","discipline","area","topic","point"},MATCH(E3439,{"知识体","知识域","知识区","知识主题","知识点"},0))</f>
        <v>topic</v>
      </c>
      <c r="H3439" s="21" t="str">
        <f>INDEX( {"super","just","sub","infras"},MATCH(F3439,{"超","恰","亚","次"},0))</f>
        <v>just</v>
      </c>
      <c r="I3439" s="21">
        <f>MATCH(E3439,{"知识体","知识域","知识区","知识主题","知识点"},0)-1</f>
        <v>3</v>
      </c>
      <c r="J3439" s="21">
        <f>MATCH(F3439,{"超","恰","亚","次"},0)-1</f>
        <v>1</v>
      </c>
      <c r="K3439" s="21" t="str">
        <f t="shared" si="437"/>
        <v>物理</v>
      </c>
      <c r="L3439" s="26" t="s">
        <v>4863</v>
      </c>
      <c r="M3439" s="23"/>
      <c r="N3439" s="23"/>
      <c r="O3439" s="24" t="str">
        <f t="shared" si="439"/>
        <v xml:space="preserve">
  - 
    name:  交变电流的产生和规律
    title:  交变电流的产生和规律
    description: 
    koLyro: topic
    koLyri:  just
    son: </v>
      </c>
      <c r="P3439" s="27" t="str">
        <f t="shared" si="438"/>
        <v xml:space="preserve">
        - 
          name:  交变电流的产生和规律
          title:  交变电流的产生和规律
          description: 
          koLyro: topic
          koLyri:  just
          son: </v>
      </c>
    </row>
    <row r="3440" spans="1:16" ht="15" customHeight="1">
      <c r="A3440" s="20">
        <f t="shared" si="432"/>
        <v>4</v>
      </c>
      <c r="B3440" s="21" t="str">
        <f t="shared" si="433"/>
        <v>知识点</v>
      </c>
      <c r="C3440" s="21" t="str">
        <f t="shared" si="434"/>
        <v>交变电流</v>
      </c>
      <c r="D3440" s="21" t="str">
        <f>IFERROR(IF(I3440=1,INDEX( {"chinese","english","math","physics","chemistry","biology","politics","history","geography"},MATCH(C3440,{"语文","英语","数学","物理","化学","生物","政治","历史","地理"},0)),IF(I3440=2,INDEX(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3440,{"单项选择","阅读理解","信息匹配","完形填空","短文填空","单句填空","短文改错","单句改错","句型转换","翻译短语","翻译句子","词汇/短语及固搭","完成句子","听力"},0)),"")), "")</f>
        <v/>
      </c>
      <c r="E3440" s="21" t="str">
        <f t="shared" si="435"/>
        <v>知识点</v>
      </c>
      <c r="F3440" s="21" t="str">
        <f t="shared" si="436"/>
        <v>恰</v>
      </c>
      <c r="G3440" s="21" t="str">
        <f>INDEX( {"body","discipline","area","topic","point"},MATCH(E3440,{"知识体","知识域","知识区","知识主题","知识点"},0))</f>
        <v>point</v>
      </c>
      <c r="H3440" s="21" t="str">
        <f>INDEX( {"super","just","sub","infras"},MATCH(F3440,{"超","恰","亚","次"},0))</f>
        <v>just</v>
      </c>
      <c r="I3440" s="21">
        <f>MATCH(E3440,{"知识体","知识域","知识区","知识主题","知识点"},0)-1</f>
        <v>4</v>
      </c>
      <c r="J3440" s="21">
        <f>MATCH(F3440,{"超","恰","亚","次"},0)-1</f>
        <v>1</v>
      </c>
      <c r="K3440" s="21" t="str">
        <f t="shared" si="437"/>
        <v>物理</v>
      </c>
      <c r="L3440" s="26" t="s">
        <v>4864</v>
      </c>
      <c r="M3440" s="23"/>
      <c r="N3440" s="23"/>
      <c r="O3440" s="24" t="str">
        <f t="shared" si="439"/>
        <v xml:space="preserve">
  - 
    name:  交变电流
    title:  交变电流
    description: 
    koLyro: point
    koLyri:  just
    son: </v>
      </c>
      <c r="P3440" s="27" t="str">
        <f t="shared" si="438"/>
        <v xml:space="preserve">
          - 
            name:  交变电流
            title:  交变电流
            description: 
            koLyro: point
            koLyri:  just
            son: </v>
      </c>
    </row>
    <row r="3441" spans="1:16" ht="15" customHeight="1">
      <c r="A3441" s="20">
        <f t="shared" si="432"/>
        <v>4</v>
      </c>
      <c r="B3441" s="21" t="str">
        <f t="shared" si="433"/>
        <v>知识点</v>
      </c>
      <c r="C3441" s="21" t="str">
        <f t="shared" si="434"/>
        <v>交流发电机和正弦交流电的产生</v>
      </c>
      <c r="D3441" s="21" t="str">
        <f>IFERROR(IF(I3441=1,INDEX( {"chinese","english","math","physics","chemistry","biology","politics","history","geography"},MATCH(C3441,{"语文","英语","数学","物理","化学","生物","政治","历史","地理"},0)),IF(I3441=2,INDEX(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3441,{"单项选择","阅读理解","信息匹配","完形填空","短文填空","单句填空","短文改错","单句改错","句型转换","翻译短语","翻译句子","词汇/短语及固搭","完成句子","听力"},0)),"")), "")</f>
        <v/>
      </c>
      <c r="E3441" s="21" t="str">
        <f t="shared" si="435"/>
        <v>知识点</v>
      </c>
      <c r="F3441" s="21" t="str">
        <f t="shared" si="436"/>
        <v>恰</v>
      </c>
      <c r="G3441" s="21" t="str">
        <f>INDEX( {"body","discipline","area","topic","point"},MATCH(E3441,{"知识体","知识域","知识区","知识主题","知识点"},0))</f>
        <v>point</v>
      </c>
      <c r="H3441" s="21" t="str">
        <f>INDEX( {"super","just","sub","infras"},MATCH(F3441,{"超","恰","亚","次"},0))</f>
        <v>just</v>
      </c>
      <c r="I3441" s="21">
        <f>MATCH(E3441,{"知识体","知识域","知识区","知识主题","知识点"},0)-1</f>
        <v>4</v>
      </c>
      <c r="J3441" s="21">
        <f>MATCH(F3441,{"超","恰","亚","次"},0)-1</f>
        <v>1</v>
      </c>
      <c r="K3441" s="21" t="str">
        <f t="shared" si="437"/>
        <v>物理</v>
      </c>
      <c r="L3441" s="26" t="s">
        <v>4865</v>
      </c>
      <c r="M3441" s="23"/>
      <c r="N3441" s="23"/>
      <c r="O3441" s="24" t="str">
        <f t="shared" si="439"/>
        <v xml:space="preserve">
  - 
    name:  交流发电机和正弦交流电的产生
    title:  交流发电机和正弦交流电的产生
    description: 
    koLyro: point
    koLyri:  just
    son: </v>
      </c>
      <c r="P3441" s="27" t="str">
        <f t="shared" si="438"/>
        <v xml:space="preserve">
          - 
            name:  交流发电机和正弦交流电的产生
            title:  交流发电机和正弦交流电的产生
            description: 
            koLyro: point
            koLyri:  just
            son: </v>
      </c>
    </row>
    <row r="3442" spans="1:16" ht="15" customHeight="1">
      <c r="A3442" s="20">
        <f t="shared" si="432"/>
        <v>4</v>
      </c>
      <c r="B3442" s="21" t="str">
        <f t="shared" si="433"/>
        <v>知识点</v>
      </c>
      <c r="C3442" s="21" t="str">
        <f t="shared" si="434"/>
        <v>中性面</v>
      </c>
      <c r="D3442" s="21" t="str">
        <f>IFERROR(IF(I3442=1,INDEX( {"chinese","english","math","physics","chemistry","biology","politics","history","geography"},MATCH(C3442,{"语文","英语","数学","物理","化学","生物","政治","历史","地理"},0)),IF(I3442=2,INDEX(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3442,{"单项选择","阅读理解","信息匹配","完形填空","短文填空","单句填空","短文改错","单句改错","句型转换","翻译短语","翻译句子","词汇/短语及固搭","完成句子","听力"},0)),"")), "")</f>
        <v/>
      </c>
      <c r="E3442" s="21" t="str">
        <f t="shared" si="435"/>
        <v>知识点</v>
      </c>
      <c r="F3442" s="21" t="str">
        <f t="shared" si="436"/>
        <v>恰</v>
      </c>
      <c r="G3442" s="21" t="str">
        <f>INDEX( {"body","discipline","area","topic","point"},MATCH(E3442,{"知识体","知识域","知识区","知识主题","知识点"},0))</f>
        <v>point</v>
      </c>
      <c r="H3442" s="21" t="str">
        <f>INDEX( {"super","just","sub","infras"},MATCH(F3442,{"超","恰","亚","次"},0))</f>
        <v>just</v>
      </c>
      <c r="I3442" s="21">
        <f>MATCH(E3442,{"知识体","知识域","知识区","知识主题","知识点"},0)-1</f>
        <v>4</v>
      </c>
      <c r="J3442" s="21">
        <f>MATCH(F3442,{"超","恰","亚","次"},0)-1</f>
        <v>1</v>
      </c>
      <c r="K3442" s="21" t="str">
        <f t="shared" si="437"/>
        <v>物理</v>
      </c>
      <c r="L3442" s="26" t="s">
        <v>4866</v>
      </c>
      <c r="M3442" s="23"/>
      <c r="N3442" s="23"/>
      <c r="O3442" s="24" t="str">
        <f t="shared" si="439"/>
        <v xml:space="preserve">
  - 
    name:  中性面
    title:  中性面
    description: 
    koLyro: point
    koLyri:  just
    son: </v>
      </c>
      <c r="P3442" s="27" t="str">
        <f t="shared" si="438"/>
        <v xml:space="preserve">
          - 
            name:  中性面
            title:  中性面
            description: 
            koLyro: point
            koLyri:  just
            son: </v>
      </c>
    </row>
    <row r="3443" spans="1:16" ht="15" customHeight="1">
      <c r="A3443" s="20">
        <f t="shared" si="432"/>
        <v>4</v>
      </c>
      <c r="B3443" s="21" t="str">
        <f t="shared" si="433"/>
        <v>知识点</v>
      </c>
      <c r="C3443" s="21" t="str">
        <f t="shared" si="434"/>
        <v>正弦交流电的图像</v>
      </c>
      <c r="D3443" s="21" t="str">
        <f>IFERROR(IF(I3443=1,INDEX( {"chinese","english","math","physics","chemistry","biology","politics","history","geography"},MATCH(C3443,{"语文","英语","数学","物理","化学","生物","政治","历史","地理"},0)),IF(I3443=2,INDEX(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3443,{"单项选择","阅读理解","信息匹配","完形填空","短文填空","单句填空","短文改错","单句改错","句型转换","翻译短语","翻译句子","词汇/短语及固搭","完成句子","听力"},0)),"")), "")</f>
        <v/>
      </c>
      <c r="E3443" s="21" t="str">
        <f t="shared" si="435"/>
        <v>知识点</v>
      </c>
      <c r="F3443" s="21" t="str">
        <f t="shared" si="436"/>
        <v>恰</v>
      </c>
      <c r="G3443" s="21" t="str">
        <f>INDEX( {"body","discipline","area","topic","point"},MATCH(E3443,{"知识体","知识域","知识区","知识主题","知识点"},0))</f>
        <v>point</v>
      </c>
      <c r="H3443" s="21" t="str">
        <f>INDEX( {"super","just","sub","infras"},MATCH(F3443,{"超","恰","亚","次"},0))</f>
        <v>just</v>
      </c>
      <c r="I3443" s="21">
        <f>MATCH(E3443,{"知识体","知识域","知识区","知识主题","知识点"},0)-1</f>
        <v>4</v>
      </c>
      <c r="J3443" s="21">
        <f>MATCH(F3443,{"超","恰","亚","次"},0)-1</f>
        <v>1</v>
      </c>
      <c r="K3443" s="21" t="str">
        <f t="shared" si="437"/>
        <v>物理</v>
      </c>
      <c r="L3443" s="26" t="s">
        <v>4867</v>
      </c>
      <c r="M3443" s="23"/>
      <c r="N3443" s="23"/>
      <c r="O3443" s="24" t="str">
        <f t="shared" si="439"/>
        <v xml:space="preserve">
  - 
    name:  正弦交流电的图像
    title:  正弦交流电的图像
    description: 
    koLyro: point
    koLyri:  just
    son: </v>
      </c>
      <c r="P3443" s="27" t="str">
        <f t="shared" si="438"/>
        <v xml:space="preserve">
          - 
            name:  正弦交流电的图像
            title:  正弦交流电的图像
            description: 
            koLyro: point
            koLyri:  just
            son: </v>
      </c>
    </row>
    <row r="3444" spans="1:16" ht="15" customHeight="1">
      <c r="A3444" s="20">
        <f t="shared" si="432"/>
        <v>4</v>
      </c>
      <c r="B3444" s="21" t="str">
        <f t="shared" si="433"/>
        <v>知识点</v>
      </c>
      <c r="C3444" s="21" t="str">
        <f t="shared" si="434"/>
        <v>正弦交流电的三角函数表达式</v>
      </c>
      <c r="D3444" s="21" t="str">
        <f>IFERROR(IF(I3444=1,INDEX( {"chinese","english","math","physics","chemistry","biology","politics","history","geography"},MATCH(C3444,{"语文","英语","数学","物理","化学","生物","政治","历史","地理"},0)),IF(I3444=2,INDEX(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3444,{"单项选择","阅读理解","信息匹配","完形填空","短文填空","单句填空","短文改错","单句改错","句型转换","翻译短语","翻译句子","词汇/短语及固搭","完成句子","听力"},0)),"")), "")</f>
        <v/>
      </c>
      <c r="E3444" s="21" t="str">
        <f t="shared" si="435"/>
        <v>知识点</v>
      </c>
      <c r="F3444" s="21" t="str">
        <f t="shared" si="436"/>
        <v>恰</v>
      </c>
      <c r="G3444" s="21" t="str">
        <f>INDEX( {"body","discipline","area","topic","point"},MATCH(E3444,{"知识体","知识域","知识区","知识主题","知识点"},0))</f>
        <v>point</v>
      </c>
      <c r="H3444" s="21" t="str">
        <f>INDEX( {"super","just","sub","infras"},MATCH(F3444,{"超","恰","亚","次"},0))</f>
        <v>just</v>
      </c>
      <c r="I3444" s="21">
        <f>MATCH(E3444,{"知识体","知识域","知识区","知识主题","知识点"},0)-1</f>
        <v>4</v>
      </c>
      <c r="J3444" s="21">
        <f>MATCH(F3444,{"超","恰","亚","次"},0)-1</f>
        <v>1</v>
      </c>
      <c r="K3444" s="21" t="str">
        <f t="shared" si="437"/>
        <v>物理</v>
      </c>
      <c r="L3444" s="26" t="s">
        <v>4868</v>
      </c>
      <c r="M3444" s="23"/>
      <c r="N3444" s="23"/>
      <c r="O3444" s="24" t="str">
        <f t="shared" si="439"/>
        <v xml:space="preserve">
  - 
    name:  正弦交流电的三角函数表达式
    title:  正弦交流电的三角函数表达式
    description: 
    koLyro: point
    koLyri:  just
    son: </v>
      </c>
      <c r="P3444" s="27" t="str">
        <f t="shared" si="438"/>
        <v xml:space="preserve">
          - 
            name:  正弦交流电的三角函数表达式
            title:  正弦交流电的三角函数表达式
            description: 
            koLyro: point
            koLyri:  just
            son: </v>
      </c>
    </row>
    <row r="3445" spans="1:16" ht="15" customHeight="1">
      <c r="A3445" s="20">
        <f t="shared" si="432"/>
        <v>4</v>
      </c>
      <c r="B3445" s="21" t="str">
        <f t="shared" si="433"/>
        <v>知识点</v>
      </c>
      <c r="C3445" s="21" t="str">
        <f t="shared" si="434"/>
        <v>描述交流电的物理量</v>
      </c>
      <c r="D3445" s="21" t="str">
        <f>IFERROR(IF(I3445=1,INDEX( {"chinese","english","math","physics","chemistry","biology","politics","history","geography"},MATCH(C3445,{"语文","英语","数学","物理","化学","生物","政治","历史","地理"},0)),IF(I3445=2,INDEX(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3445,{"单项选择","阅读理解","信息匹配","完形填空","短文填空","单句填空","短文改错","单句改错","句型转换","翻译短语","翻译句子","词汇/短语及固搭","完成句子","听力"},0)),"")), "")</f>
        <v/>
      </c>
      <c r="E3445" s="21" t="str">
        <f t="shared" si="435"/>
        <v>知识点</v>
      </c>
      <c r="F3445" s="21" t="str">
        <f t="shared" si="436"/>
        <v>恰</v>
      </c>
      <c r="G3445" s="21" t="str">
        <f>INDEX( {"body","discipline","area","topic","point"},MATCH(E3445,{"知识体","知识域","知识区","知识主题","知识点"},0))</f>
        <v>point</v>
      </c>
      <c r="H3445" s="21" t="str">
        <f>INDEX( {"super","just","sub","infras"},MATCH(F3445,{"超","恰","亚","次"},0))</f>
        <v>just</v>
      </c>
      <c r="I3445" s="21">
        <f>MATCH(E3445,{"知识体","知识域","知识区","知识主题","知识点"},0)-1</f>
        <v>4</v>
      </c>
      <c r="J3445" s="21">
        <f>MATCH(F3445,{"超","恰","亚","次"},0)-1</f>
        <v>1</v>
      </c>
      <c r="K3445" s="21" t="str">
        <f t="shared" si="437"/>
        <v>物理</v>
      </c>
      <c r="L3445" s="26" t="s">
        <v>4869</v>
      </c>
      <c r="M3445" s="23"/>
      <c r="N3445" s="23"/>
      <c r="O3445" s="24" t="str">
        <f t="shared" si="439"/>
        <v xml:space="preserve">
  - 
    name:  描述交流电的物理量
    title:  描述交流电的物理量
    description: 
    koLyro: point
    koLyri:  just
    son: </v>
      </c>
      <c r="P3445" s="27" t="str">
        <f t="shared" si="438"/>
        <v xml:space="preserve">
          - 
            name:  描述交流电的物理量
            title:  描述交流电的物理量
            description: 
            koLyro: point
            koLyri:  just
            son: </v>
      </c>
    </row>
    <row r="3446" spans="1:16" ht="15" customHeight="1">
      <c r="A3446" s="20">
        <f t="shared" si="432"/>
        <v>4</v>
      </c>
      <c r="B3446" s="21" t="str">
        <f t="shared" si="433"/>
        <v>知识点</v>
      </c>
      <c r="C3446" s="21" t="str">
        <f t="shared" si="434"/>
        <v>交流电的峰值和有效值的关系</v>
      </c>
      <c r="D3446" s="21" t="str">
        <f>IFERROR(IF(I3446=1,INDEX( {"chinese","english","math","physics","chemistry","biology","politics","history","geography"},MATCH(C3446,{"语文","英语","数学","物理","化学","生物","政治","历史","地理"},0)),IF(I3446=2,INDEX(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3446,{"单项选择","阅读理解","信息匹配","完形填空","短文填空","单句填空","短文改错","单句改错","句型转换","翻译短语","翻译句子","词汇/短语及固搭","完成句子","听力"},0)),"")), "")</f>
        <v/>
      </c>
      <c r="E3446" s="21" t="str">
        <f t="shared" si="435"/>
        <v>知识点</v>
      </c>
      <c r="F3446" s="21" t="str">
        <f t="shared" si="436"/>
        <v>恰</v>
      </c>
      <c r="G3446" s="21" t="str">
        <f>INDEX( {"body","discipline","area","topic","point"},MATCH(E3446,{"知识体","知识域","知识区","知识主题","知识点"},0))</f>
        <v>point</v>
      </c>
      <c r="H3446" s="21" t="str">
        <f>INDEX( {"super","just","sub","infras"},MATCH(F3446,{"超","恰","亚","次"},0))</f>
        <v>just</v>
      </c>
      <c r="I3446" s="21">
        <f>MATCH(E3446,{"知识体","知识域","知识区","知识主题","知识点"},0)-1</f>
        <v>4</v>
      </c>
      <c r="J3446" s="21">
        <f>MATCH(F3446,{"超","恰","亚","次"},0)-1</f>
        <v>1</v>
      </c>
      <c r="K3446" s="21" t="str">
        <f t="shared" si="437"/>
        <v>物理</v>
      </c>
      <c r="L3446" s="26" t="s">
        <v>4870</v>
      </c>
      <c r="M3446" s="23"/>
      <c r="N3446" s="23"/>
      <c r="O3446" s="24" t="str">
        <f t="shared" si="439"/>
        <v xml:space="preserve">
  - 
    name:  交流电的峰值和有效值的关系
    title:  交流电的峰值和有效值的关系
    description: 
    koLyro: point
    koLyri:  just
    son: </v>
      </c>
      <c r="P3446" s="27" t="str">
        <f t="shared" si="438"/>
        <v xml:space="preserve">
          - 
            name:  交流电的峰值和有效值的关系
            title:  交流电的峰值和有效值的关系
            description: 
            koLyro: point
            koLyri:  just
            son: </v>
      </c>
    </row>
    <row r="3447" spans="1:16" ht="15" customHeight="1">
      <c r="A3447" s="20">
        <f t="shared" si="432"/>
        <v>4</v>
      </c>
      <c r="B3447" s="21" t="str">
        <f t="shared" si="433"/>
        <v>知识点</v>
      </c>
      <c r="C3447" s="21" t="str">
        <f t="shared" si="434"/>
        <v>交流电平均值的应用</v>
      </c>
      <c r="D3447" s="21" t="str">
        <f>IFERROR(IF(I3447=1,INDEX( {"chinese","english","math","physics","chemistry","biology","politics","history","geography"},MATCH(C3447,{"语文","英语","数学","物理","化学","生物","政治","历史","地理"},0)),IF(I3447=2,INDEX(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3447,{"单项选择","阅读理解","信息匹配","完形填空","短文填空","单句填空","短文改错","单句改错","句型转换","翻译短语","翻译句子","词汇/短语及固搭","完成句子","听力"},0)),"")), "")</f>
        <v/>
      </c>
      <c r="E3447" s="21" t="str">
        <f t="shared" si="435"/>
        <v>知识点</v>
      </c>
      <c r="F3447" s="21" t="str">
        <f t="shared" si="436"/>
        <v>恰</v>
      </c>
      <c r="G3447" s="21" t="str">
        <f>INDEX( {"body","discipline","area","topic","point"},MATCH(E3447,{"知识体","知识域","知识区","知识主题","知识点"},0))</f>
        <v>point</v>
      </c>
      <c r="H3447" s="21" t="str">
        <f>INDEX( {"super","just","sub","infras"},MATCH(F3447,{"超","恰","亚","次"},0))</f>
        <v>just</v>
      </c>
      <c r="I3447" s="21">
        <f>MATCH(E3447,{"知识体","知识域","知识区","知识主题","知识点"},0)-1</f>
        <v>4</v>
      </c>
      <c r="J3447" s="21">
        <f>MATCH(F3447,{"超","恰","亚","次"},0)-1</f>
        <v>1</v>
      </c>
      <c r="K3447" s="21" t="str">
        <f t="shared" si="437"/>
        <v>物理</v>
      </c>
      <c r="L3447" s="26" t="s">
        <v>4871</v>
      </c>
      <c r="M3447" s="23"/>
      <c r="N3447" s="23"/>
      <c r="O3447" s="24" t="str">
        <f t="shared" si="439"/>
        <v xml:space="preserve">
  - 
    name:  交流电平均值的应用
    title:  交流电平均值的应用
    description: 
    koLyro: point
    koLyri:  just
    son: </v>
      </c>
      <c r="P3447" s="27" t="str">
        <f t="shared" si="438"/>
        <v xml:space="preserve">
          - 
            name:  交流电平均值的应用
            title:  交流电平均值的应用
            description: 
            koLyro: point
            koLyri:  just
            son: </v>
      </c>
    </row>
    <row r="3448" spans="1:16" ht="15" customHeight="1">
      <c r="A3448" s="20">
        <f t="shared" si="432"/>
        <v>3</v>
      </c>
      <c r="B3448" s="21" t="str">
        <f t="shared" si="433"/>
        <v>知识主题</v>
      </c>
      <c r="C3448" s="21" t="str">
        <f t="shared" si="434"/>
        <v>电感和电容对交变电流的影响</v>
      </c>
      <c r="D3448" s="21" t="str">
        <f>IFERROR(IF(I3448=1,INDEX( {"chinese","english","math","physics","chemistry","biology","politics","history","geography"},MATCH(C3448,{"语文","英语","数学","物理","化学","生物","政治","历史","地理"},0)),IF(I3448=2,INDEX(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3448,{"单项选择","阅读理解","信息匹配","完形填空","短文填空","单句填空","短文改错","单句改错","句型转换","翻译短语","翻译句子","词汇/短语及固搭","完成句子","听力"},0)),"")), "")</f>
        <v/>
      </c>
      <c r="E3448" s="21" t="str">
        <f t="shared" si="435"/>
        <v>知识主题</v>
      </c>
      <c r="F3448" s="21" t="str">
        <f t="shared" si="436"/>
        <v>恰</v>
      </c>
      <c r="G3448" s="21" t="str">
        <f>INDEX( {"body","discipline","area","topic","point"},MATCH(E3448,{"知识体","知识域","知识区","知识主题","知识点"},0))</f>
        <v>topic</v>
      </c>
      <c r="H3448" s="21" t="str">
        <f>INDEX( {"super","just","sub","infras"},MATCH(F3448,{"超","恰","亚","次"},0))</f>
        <v>just</v>
      </c>
      <c r="I3448" s="21">
        <f>MATCH(E3448,{"知识体","知识域","知识区","知识主题","知识点"},0)-1</f>
        <v>3</v>
      </c>
      <c r="J3448" s="21">
        <f>MATCH(F3448,{"超","恰","亚","次"},0)-1</f>
        <v>1</v>
      </c>
      <c r="K3448" s="21" t="str">
        <f t="shared" si="437"/>
        <v>物理</v>
      </c>
      <c r="L3448" s="26" t="s">
        <v>4872</v>
      </c>
      <c r="M3448" s="23"/>
      <c r="N3448" s="23"/>
      <c r="O3448" s="24" t="str">
        <f t="shared" si="439"/>
        <v xml:space="preserve">
  - 
    name:  电感和电容对交变电流的影响
    title:  电感和电容对交变电流的影响
    description: 
    koLyro: topic
    koLyri:  just
    son: </v>
      </c>
      <c r="P3448" s="27" t="str">
        <f t="shared" si="438"/>
        <v xml:space="preserve">
        - 
          name:  电感和电容对交变电流的影响
          title:  电感和电容对交变电流的影响
          description: 
          koLyro: topic
          koLyri:  just
          son: </v>
      </c>
    </row>
    <row r="3449" spans="1:16" ht="15" customHeight="1">
      <c r="A3449" s="20">
        <f t="shared" si="432"/>
        <v>4</v>
      </c>
      <c r="B3449" s="21" t="str">
        <f t="shared" si="433"/>
        <v>知识点</v>
      </c>
      <c r="C3449" s="21" t="str">
        <f t="shared" si="434"/>
        <v>电感器和电容器</v>
      </c>
      <c r="D3449" s="21" t="str">
        <f>IFERROR(IF(I3449=1,INDEX( {"chinese","english","math","physics","chemistry","biology","politics","history","geography"},MATCH(C3449,{"语文","英语","数学","物理","化学","生物","政治","历史","地理"},0)),IF(I3449=2,INDEX(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3449,{"单项选择","阅读理解","信息匹配","完形填空","短文填空","单句填空","短文改错","单句改错","句型转换","翻译短语","翻译句子","词汇/短语及固搭","完成句子","听力"},0)),"")), "")</f>
        <v/>
      </c>
      <c r="E3449" s="21" t="str">
        <f t="shared" si="435"/>
        <v>知识点</v>
      </c>
      <c r="F3449" s="21" t="str">
        <f t="shared" si="436"/>
        <v>恰</v>
      </c>
      <c r="G3449" s="21" t="str">
        <f>INDEX( {"body","discipline","area","topic","point"},MATCH(E3449,{"知识体","知识域","知识区","知识主题","知识点"},0))</f>
        <v>point</v>
      </c>
      <c r="H3449" s="21" t="str">
        <f>INDEX( {"super","just","sub","infras"},MATCH(F3449,{"超","恰","亚","次"},0))</f>
        <v>just</v>
      </c>
      <c r="I3449" s="21">
        <f>MATCH(E3449,{"知识体","知识域","知识区","知识主题","知识点"},0)-1</f>
        <v>4</v>
      </c>
      <c r="J3449" s="21">
        <f>MATCH(F3449,{"超","恰","亚","次"},0)-1</f>
        <v>1</v>
      </c>
      <c r="K3449" s="21" t="str">
        <f t="shared" si="437"/>
        <v>物理</v>
      </c>
      <c r="L3449" s="26" t="s">
        <v>4873</v>
      </c>
      <c r="M3449" s="23"/>
      <c r="N3449" s="23"/>
      <c r="O3449" s="24" t="str">
        <f t="shared" si="439"/>
        <v xml:space="preserve">
  - 
    name:  电感器和电容器
    title:  电感器和电容器
    description: 
    koLyro: point
    koLyri:  just
    son: </v>
      </c>
      <c r="P3449" s="27" t="str">
        <f t="shared" si="438"/>
        <v xml:space="preserve">
          - 
            name:  电感器和电容器
            title:  电感器和电容器
            description: 
            koLyro: point
            koLyri:  just
            son: </v>
      </c>
    </row>
    <row r="3450" spans="1:16" ht="15" customHeight="1">
      <c r="A3450" s="20">
        <f t="shared" si="432"/>
        <v>4</v>
      </c>
      <c r="B3450" s="21" t="str">
        <f t="shared" si="433"/>
        <v>知识点</v>
      </c>
      <c r="C3450" s="21" t="str">
        <f t="shared" si="434"/>
        <v>感抗和容抗</v>
      </c>
      <c r="D3450" s="21" t="str">
        <f>IFERROR(IF(I3450=1,INDEX( {"chinese","english","math","physics","chemistry","biology","politics","history","geography"},MATCH(C3450,{"语文","英语","数学","物理","化学","生物","政治","历史","地理"},0)),IF(I3450=2,INDEX(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3450,{"单项选择","阅读理解","信息匹配","完形填空","短文填空","单句填空","短文改错","单句改错","句型转换","翻译短语","翻译句子","词汇/短语及固搭","完成句子","听力"},0)),"")), "")</f>
        <v/>
      </c>
      <c r="E3450" s="21" t="str">
        <f t="shared" si="435"/>
        <v>知识点</v>
      </c>
      <c r="F3450" s="21" t="str">
        <f t="shared" si="436"/>
        <v>恰</v>
      </c>
      <c r="G3450" s="21" t="str">
        <f>INDEX( {"body","discipline","area","topic","point"},MATCH(E3450,{"知识体","知识域","知识区","知识主题","知识点"},0))</f>
        <v>point</v>
      </c>
      <c r="H3450" s="21" t="str">
        <f>INDEX( {"super","just","sub","infras"},MATCH(F3450,{"超","恰","亚","次"},0))</f>
        <v>just</v>
      </c>
      <c r="I3450" s="21">
        <f>MATCH(E3450,{"知识体","知识域","知识区","知识主题","知识点"},0)-1</f>
        <v>4</v>
      </c>
      <c r="J3450" s="21">
        <f>MATCH(F3450,{"超","恰","亚","次"},0)-1</f>
        <v>1</v>
      </c>
      <c r="K3450" s="21" t="str">
        <f t="shared" si="437"/>
        <v>物理</v>
      </c>
      <c r="L3450" s="26" t="s">
        <v>4874</v>
      </c>
      <c r="M3450" s="23"/>
      <c r="N3450" s="23"/>
      <c r="O3450" s="24" t="str">
        <f t="shared" si="439"/>
        <v xml:space="preserve">
  - 
    name:  感抗和容抗
    title:  感抗和容抗
    description: 
    koLyro: point
    koLyri:  just
    son: </v>
      </c>
      <c r="P3450" s="27" t="str">
        <f t="shared" si="438"/>
        <v xml:space="preserve">
          - 
            name:  感抗和容抗
            title:  感抗和容抗
            description: 
            koLyro: point
            koLyri:  just
            son: </v>
      </c>
    </row>
    <row r="3451" spans="1:16" ht="15" customHeight="1">
      <c r="A3451" s="20">
        <f t="shared" si="432"/>
        <v>4</v>
      </c>
      <c r="B3451" s="21" t="str">
        <f t="shared" si="433"/>
        <v>知识点</v>
      </c>
      <c r="C3451" s="21" t="str">
        <f t="shared" si="434"/>
        <v>电感器和电容器对交变电流的阻碍作用</v>
      </c>
      <c r="D3451" s="21" t="str">
        <f>IFERROR(IF(I3451=1,INDEX( {"chinese","english","math","physics","chemistry","biology","politics","history","geography"},MATCH(C3451,{"语文","英语","数学","物理","化学","生物","政治","历史","地理"},0)),IF(I3451=2,INDEX(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3451,{"单项选择","阅读理解","信息匹配","完形填空","短文填空","单句填空","短文改错","单句改错","句型转换","翻译短语","翻译句子","词汇/短语及固搭","完成句子","听力"},0)),"")), "")</f>
        <v/>
      </c>
      <c r="E3451" s="21" t="str">
        <f t="shared" si="435"/>
        <v>知识点</v>
      </c>
      <c r="F3451" s="21" t="str">
        <f t="shared" si="436"/>
        <v>恰</v>
      </c>
      <c r="G3451" s="21" t="str">
        <f>INDEX( {"body","discipline","area","topic","point"},MATCH(E3451,{"知识体","知识域","知识区","知识主题","知识点"},0))</f>
        <v>point</v>
      </c>
      <c r="H3451" s="21" t="str">
        <f>INDEX( {"super","just","sub","infras"},MATCH(F3451,{"超","恰","亚","次"},0))</f>
        <v>just</v>
      </c>
      <c r="I3451" s="21">
        <f>MATCH(E3451,{"知识体","知识域","知识区","知识主题","知识点"},0)-1</f>
        <v>4</v>
      </c>
      <c r="J3451" s="21">
        <f>MATCH(F3451,{"超","恰","亚","次"},0)-1</f>
        <v>1</v>
      </c>
      <c r="K3451" s="21" t="str">
        <f t="shared" si="437"/>
        <v>物理</v>
      </c>
      <c r="L3451" s="26" t="s">
        <v>4875</v>
      </c>
      <c r="M3451" s="23"/>
      <c r="N3451" s="23"/>
      <c r="O3451" s="24" t="str">
        <f t="shared" si="439"/>
        <v xml:space="preserve">
  - 
    name:  电感器和电容器对交变电流的阻碍作用
    title:  电感器和电容器对交变电流的阻碍作用
    description: 
    koLyro: point
    koLyri:  just
    son: </v>
      </c>
      <c r="P3451" s="27" t="str">
        <f t="shared" si="438"/>
        <v xml:space="preserve">
          - 
            name:  电感器和电容器对交变电流的阻碍作用
            title:  电感器和电容器对交变电流的阻碍作用
            description: 
            koLyro: point
            koLyri:  just
            son: </v>
      </c>
    </row>
    <row r="3452" spans="1:16" ht="15" customHeight="1">
      <c r="A3452" s="20">
        <f t="shared" si="432"/>
        <v>3</v>
      </c>
      <c r="B3452" s="21" t="str">
        <f t="shared" si="433"/>
        <v>知识主题</v>
      </c>
      <c r="C3452" s="21" t="str">
        <f t="shared" si="434"/>
        <v>变压器</v>
      </c>
      <c r="D3452" s="21" t="str">
        <f>IFERROR(IF(I3452=1,INDEX( {"chinese","english","math","physics","chemistry","biology","politics","history","geography"},MATCH(C3452,{"语文","英语","数学","物理","化学","生物","政治","历史","地理"},0)),IF(I3452=2,INDEX(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3452,{"单项选择","阅读理解","信息匹配","完形填空","短文填空","单句填空","短文改错","单句改错","句型转换","翻译短语","翻译句子","词汇/短语及固搭","完成句子","听力"},0)),"")), "")</f>
        <v/>
      </c>
      <c r="E3452" s="21" t="str">
        <f t="shared" si="435"/>
        <v>知识主题</v>
      </c>
      <c r="F3452" s="21" t="str">
        <f t="shared" si="436"/>
        <v>恰</v>
      </c>
      <c r="G3452" s="21" t="str">
        <f>INDEX( {"body","discipline","area","topic","point"},MATCH(E3452,{"知识体","知识域","知识区","知识主题","知识点"},0))</f>
        <v>topic</v>
      </c>
      <c r="H3452" s="21" t="str">
        <f>INDEX( {"super","just","sub","infras"},MATCH(F3452,{"超","恰","亚","次"},0))</f>
        <v>just</v>
      </c>
      <c r="I3452" s="21">
        <f>MATCH(E3452,{"知识体","知识域","知识区","知识主题","知识点"},0)-1</f>
        <v>3</v>
      </c>
      <c r="J3452" s="21">
        <f>MATCH(F3452,{"超","恰","亚","次"},0)-1</f>
        <v>1</v>
      </c>
      <c r="K3452" s="21" t="str">
        <f t="shared" si="437"/>
        <v>物理</v>
      </c>
      <c r="L3452" s="26" t="s">
        <v>4876</v>
      </c>
      <c r="M3452" s="23"/>
      <c r="N3452" s="23"/>
      <c r="O3452" s="24" t="str">
        <f t="shared" si="439"/>
        <v xml:space="preserve">
  - 
    name:  变压器
    title:  变压器
    description: 
    koLyro: topic
    koLyri:  just
    son: </v>
      </c>
      <c r="P3452" s="27" t="str">
        <f t="shared" si="438"/>
        <v xml:space="preserve">
        - 
          name:  变压器
          title:  变压器
          description: 
          koLyro: topic
          koLyri:  just
          son: </v>
      </c>
    </row>
    <row r="3453" spans="1:16" ht="15" customHeight="1">
      <c r="A3453" s="20">
        <f t="shared" si="432"/>
        <v>4</v>
      </c>
      <c r="B3453" s="21" t="str">
        <f t="shared" si="433"/>
        <v>知识点</v>
      </c>
      <c r="C3453" s="21" t="str">
        <f t="shared" si="434"/>
        <v>变压器的构造和工作原理</v>
      </c>
      <c r="D3453" s="21" t="str">
        <f>IFERROR(IF(I3453=1,INDEX( {"chinese","english","math","physics","chemistry","biology","politics","history","geography"},MATCH(C3453,{"语文","英语","数学","物理","化学","生物","政治","历史","地理"},0)),IF(I3453=2,INDEX(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3453,{"单项选择","阅读理解","信息匹配","完形填空","短文填空","单句填空","短文改错","单句改错","句型转换","翻译短语","翻译句子","词汇/短语及固搭","完成句子","听力"},0)),"")), "")</f>
        <v/>
      </c>
      <c r="E3453" s="21" t="str">
        <f t="shared" si="435"/>
        <v>知识点</v>
      </c>
      <c r="F3453" s="21" t="str">
        <f t="shared" si="436"/>
        <v>恰</v>
      </c>
      <c r="G3453" s="21" t="str">
        <f>INDEX( {"body","discipline","area","topic","point"},MATCH(E3453,{"知识体","知识域","知识区","知识主题","知识点"},0))</f>
        <v>point</v>
      </c>
      <c r="H3453" s="21" t="str">
        <f>INDEX( {"super","just","sub","infras"},MATCH(F3453,{"超","恰","亚","次"},0))</f>
        <v>just</v>
      </c>
      <c r="I3453" s="21">
        <f>MATCH(E3453,{"知识体","知识域","知识区","知识主题","知识点"},0)-1</f>
        <v>4</v>
      </c>
      <c r="J3453" s="21">
        <f>MATCH(F3453,{"超","恰","亚","次"},0)-1</f>
        <v>1</v>
      </c>
      <c r="K3453" s="21" t="str">
        <f t="shared" si="437"/>
        <v>物理</v>
      </c>
      <c r="L3453" s="26" t="s">
        <v>4877</v>
      </c>
      <c r="M3453" s="23"/>
      <c r="N3453" s="23"/>
      <c r="O3453" s="24" t="str">
        <f t="shared" si="439"/>
        <v xml:space="preserve">
  - 
    name:  变压器的构造和工作原理
    title:  变压器的构造和工作原理
    description: 
    koLyro: point
    koLyri:  just
    son: </v>
      </c>
      <c r="P3453" s="27" t="str">
        <f t="shared" si="438"/>
        <v xml:space="preserve">
          - 
            name:  变压器的构造和工作原理
            title:  变压器的构造和工作原理
            description: 
            koLyro: point
            koLyri:  just
            son: </v>
      </c>
    </row>
    <row r="3454" spans="1:16" ht="15" customHeight="1">
      <c r="A3454" s="20">
        <f t="shared" si="432"/>
        <v>4</v>
      </c>
      <c r="B3454" s="21" t="str">
        <f t="shared" si="433"/>
        <v>知识点</v>
      </c>
      <c r="C3454" s="21" t="str">
        <f t="shared" si="434"/>
        <v>理想变压器原副线圈物理量的关系</v>
      </c>
      <c r="D3454" s="21" t="str">
        <f>IFERROR(IF(I3454=1,INDEX( {"chinese","english","math","physics","chemistry","biology","politics","history","geography"},MATCH(C3454,{"语文","英语","数学","物理","化学","生物","政治","历史","地理"},0)),IF(I3454=2,INDEX(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3454,{"单项选择","阅读理解","信息匹配","完形填空","短文填空","单句填空","短文改错","单句改错","句型转换","翻译短语","翻译句子","词汇/短语及固搭","完成句子","听力"},0)),"")), "")</f>
        <v/>
      </c>
      <c r="E3454" s="21" t="str">
        <f t="shared" si="435"/>
        <v>知识点</v>
      </c>
      <c r="F3454" s="21" t="str">
        <f t="shared" si="436"/>
        <v>恰</v>
      </c>
      <c r="G3454" s="21" t="str">
        <f>INDEX( {"body","discipline","area","topic","point"},MATCH(E3454,{"知识体","知识域","知识区","知识主题","知识点"},0))</f>
        <v>point</v>
      </c>
      <c r="H3454" s="21" t="str">
        <f>INDEX( {"super","just","sub","infras"},MATCH(F3454,{"超","恰","亚","次"},0))</f>
        <v>just</v>
      </c>
      <c r="I3454" s="21">
        <f>MATCH(E3454,{"知识体","知识域","知识区","知识主题","知识点"},0)-1</f>
        <v>4</v>
      </c>
      <c r="J3454" s="21">
        <f>MATCH(F3454,{"超","恰","亚","次"},0)-1</f>
        <v>1</v>
      </c>
      <c r="K3454" s="21" t="str">
        <f t="shared" si="437"/>
        <v>物理</v>
      </c>
      <c r="L3454" s="26" t="s">
        <v>4878</v>
      </c>
      <c r="M3454" s="23"/>
      <c r="N3454" s="23"/>
      <c r="O3454" s="24" t="str">
        <f t="shared" si="439"/>
        <v xml:space="preserve">
  - 
    name:  理想变压器原副线圈物理量的关系
    title:  理想变压器原副线圈物理量的关系
    description: 
    koLyro: point
    koLyri:  just
    son: </v>
      </c>
      <c r="P3454" s="27" t="str">
        <f t="shared" si="438"/>
        <v xml:space="preserve">
          - 
            name:  理想变压器原副线圈物理量的关系
            title:  理想变压器原副线圈物理量的关系
            description: 
            koLyro: point
            koLyri:  just
            son: </v>
      </c>
    </row>
    <row r="3455" spans="1:16" ht="15" customHeight="1">
      <c r="A3455" s="20">
        <f t="shared" si="432"/>
        <v>4</v>
      </c>
      <c r="B3455" s="21" t="str">
        <f t="shared" si="433"/>
        <v>知识点</v>
      </c>
      <c r="C3455" s="21" t="str">
        <f t="shared" si="434"/>
        <v>常见变压器</v>
      </c>
      <c r="D3455" s="21" t="str">
        <f>IFERROR(IF(I3455=1,INDEX( {"chinese","english","math","physics","chemistry","biology","politics","history","geography"},MATCH(C3455,{"语文","英语","数学","物理","化学","生物","政治","历史","地理"},0)),IF(I3455=2,INDEX(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3455,{"单项选择","阅读理解","信息匹配","完形填空","短文填空","单句填空","短文改错","单句改错","句型转换","翻译短语","翻译句子","词汇/短语及固搭","完成句子","听力"},0)),"")), "")</f>
        <v/>
      </c>
      <c r="E3455" s="21" t="str">
        <f t="shared" si="435"/>
        <v>知识点</v>
      </c>
      <c r="F3455" s="21" t="str">
        <f t="shared" si="436"/>
        <v>恰</v>
      </c>
      <c r="G3455" s="21" t="str">
        <f>INDEX( {"body","discipline","area","topic","point"},MATCH(E3455,{"知识体","知识域","知识区","知识主题","知识点"},0))</f>
        <v>point</v>
      </c>
      <c r="H3455" s="21" t="str">
        <f>INDEX( {"super","just","sub","infras"},MATCH(F3455,{"超","恰","亚","次"},0))</f>
        <v>just</v>
      </c>
      <c r="I3455" s="21">
        <f>MATCH(E3455,{"知识体","知识域","知识区","知识主题","知识点"},0)-1</f>
        <v>4</v>
      </c>
      <c r="J3455" s="21">
        <f>MATCH(F3455,{"超","恰","亚","次"},0)-1</f>
        <v>1</v>
      </c>
      <c r="K3455" s="21" t="str">
        <f t="shared" si="437"/>
        <v>物理</v>
      </c>
      <c r="L3455" s="26" t="s">
        <v>4879</v>
      </c>
      <c r="M3455" s="23"/>
      <c r="N3455" s="23"/>
      <c r="O3455" s="24" t="str">
        <f t="shared" si="439"/>
        <v xml:space="preserve">
  - 
    name:  常见变压器
    title:  常见变压器
    description: 
    koLyro: point
    koLyri:  just
    son: </v>
      </c>
      <c r="P3455" s="27" t="str">
        <f t="shared" si="438"/>
        <v xml:space="preserve">
          - 
            name:  常见变压器
            title:  常见变压器
            description: 
            koLyro: point
            koLyri:  just
            son: </v>
      </c>
    </row>
    <row r="3456" spans="1:16" ht="15" customHeight="1">
      <c r="A3456" s="20">
        <f t="shared" si="432"/>
        <v>4</v>
      </c>
      <c r="B3456" s="21" t="str">
        <f t="shared" si="433"/>
        <v>知识点</v>
      </c>
      <c r="C3456" s="21" t="str">
        <f t="shared" si="434"/>
        <v>变压器的动态分析问题</v>
      </c>
      <c r="D3456" s="21" t="str">
        <f>IFERROR(IF(I3456=1,INDEX( {"chinese","english","math","physics","chemistry","biology","politics","history","geography"},MATCH(C3456,{"语文","英语","数学","物理","化学","生物","政治","历史","地理"},0)),IF(I3456=2,INDEX(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3456,{"单项选择","阅读理解","信息匹配","完形填空","短文填空","单句填空","短文改错","单句改错","句型转换","翻译短语","翻译句子","词汇/短语及固搭","完成句子","听力"},0)),"")), "")</f>
        <v/>
      </c>
      <c r="E3456" s="21" t="str">
        <f t="shared" si="435"/>
        <v>知识点</v>
      </c>
      <c r="F3456" s="21" t="str">
        <f t="shared" si="436"/>
        <v>恰</v>
      </c>
      <c r="G3456" s="21" t="str">
        <f>INDEX( {"body","discipline","area","topic","point"},MATCH(E3456,{"知识体","知识域","知识区","知识主题","知识点"},0))</f>
        <v>point</v>
      </c>
      <c r="H3456" s="21" t="str">
        <f>INDEX( {"super","just","sub","infras"},MATCH(F3456,{"超","恰","亚","次"},0))</f>
        <v>just</v>
      </c>
      <c r="I3456" s="21">
        <f>MATCH(E3456,{"知识体","知识域","知识区","知识主题","知识点"},0)-1</f>
        <v>4</v>
      </c>
      <c r="J3456" s="21">
        <f>MATCH(F3456,{"超","恰","亚","次"},0)-1</f>
        <v>1</v>
      </c>
      <c r="K3456" s="21" t="str">
        <f t="shared" si="437"/>
        <v>物理</v>
      </c>
      <c r="L3456" s="26" t="s">
        <v>4880</v>
      </c>
      <c r="M3456" s="23"/>
      <c r="N3456" s="23"/>
      <c r="O3456" s="24" t="str">
        <f t="shared" si="439"/>
        <v xml:space="preserve">
  - 
    name:  变压器的动态分析问题
    title:  变压器的动态分析问题
    description: 
    koLyro: point
    koLyri:  just
    son: </v>
      </c>
      <c r="P3456" s="27" t="str">
        <f t="shared" si="438"/>
        <v xml:space="preserve">
          - 
            name:  变压器的动态分析问题
            title:  变压器的动态分析问题
            description: 
            koLyro: point
            koLyri:  just
            son: </v>
      </c>
    </row>
    <row r="3457" spans="1:16" ht="15" customHeight="1">
      <c r="A3457" s="20">
        <f t="shared" si="432"/>
        <v>4</v>
      </c>
      <c r="B3457" s="21" t="str">
        <f t="shared" si="433"/>
        <v>知识点</v>
      </c>
      <c r="C3457" s="21" t="str">
        <f t="shared" si="434"/>
        <v>多组副线圈的变压器问题</v>
      </c>
      <c r="D3457" s="21" t="str">
        <f>IFERROR(IF(I3457=1,INDEX( {"chinese","english","math","physics","chemistry","biology","politics","history","geography"},MATCH(C3457,{"语文","英语","数学","物理","化学","生物","政治","历史","地理"},0)),IF(I3457=2,INDEX(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3457,{"单项选择","阅读理解","信息匹配","完形填空","短文填空","单句填空","短文改错","单句改错","句型转换","翻译短语","翻译句子","词汇/短语及固搭","完成句子","听力"},0)),"")), "")</f>
        <v/>
      </c>
      <c r="E3457" s="21" t="str">
        <f t="shared" si="435"/>
        <v>知识点</v>
      </c>
      <c r="F3457" s="21" t="str">
        <f t="shared" si="436"/>
        <v>恰</v>
      </c>
      <c r="G3457" s="21" t="str">
        <f>INDEX( {"body","discipline","area","topic","point"},MATCH(E3457,{"知识体","知识域","知识区","知识主题","知识点"},0))</f>
        <v>point</v>
      </c>
      <c r="H3457" s="21" t="str">
        <f>INDEX( {"super","just","sub","infras"},MATCH(F3457,{"超","恰","亚","次"},0))</f>
        <v>just</v>
      </c>
      <c r="I3457" s="21">
        <f>MATCH(E3457,{"知识体","知识域","知识区","知识主题","知识点"},0)-1</f>
        <v>4</v>
      </c>
      <c r="J3457" s="21">
        <f>MATCH(F3457,{"超","恰","亚","次"},0)-1</f>
        <v>1</v>
      </c>
      <c r="K3457" s="21" t="str">
        <f t="shared" si="437"/>
        <v>物理</v>
      </c>
      <c r="L3457" s="26" t="s">
        <v>4881</v>
      </c>
      <c r="M3457" s="23"/>
      <c r="N3457" s="23"/>
      <c r="O3457" s="24" t="str">
        <f t="shared" si="439"/>
        <v xml:space="preserve">
  - 
    name:  多组副线圈的变压器问题
    title:  多组副线圈的变压器问题
    description: 
    koLyro: point
    koLyri:  just
    son: </v>
      </c>
      <c r="P3457" s="27" t="str">
        <f t="shared" si="438"/>
        <v xml:space="preserve">
          - 
            name:  多组副线圈的变压器问题
            title:  多组副线圈的变压器问题
            description: 
            koLyro: point
            koLyri:  just
            son: </v>
      </c>
    </row>
    <row r="3458" spans="1:16" ht="15" customHeight="1">
      <c r="A3458" s="20">
        <f t="shared" si="432"/>
        <v>4</v>
      </c>
      <c r="B3458" s="21" t="str">
        <f t="shared" si="433"/>
        <v>知识点</v>
      </c>
      <c r="C3458" s="21" t="str">
        <f t="shared" si="434"/>
        <v>含用电器的变压器问题</v>
      </c>
      <c r="D3458" s="21" t="str">
        <f>IFERROR(IF(I3458=1,INDEX( {"chinese","english","math","physics","chemistry","biology","politics","history","geography"},MATCH(C3458,{"语文","英语","数学","物理","化学","生物","政治","历史","地理"},0)),IF(I3458=2,INDEX(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3458,{"单项选择","阅读理解","信息匹配","完形填空","短文填空","单句填空","短文改错","单句改错","句型转换","翻译短语","翻译句子","词汇/短语及固搭","完成句子","听力"},0)),"")), "")</f>
        <v/>
      </c>
      <c r="E3458" s="21" t="str">
        <f t="shared" si="435"/>
        <v>知识点</v>
      </c>
      <c r="F3458" s="21" t="str">
        <f t="shared" si="436"/>
        <v>恰</v>
      </c>
      <c r="G3458" s="21" t="str">
        <f>INDEX( {"body","discipline","area","topic","point"},MATCH(E3458,{"知识体","知识域","知识区","知识主题","知识点"},0))</f>
        <v>point</v>
      </c>
      <c r="H3458" s="21" t="str">
        <f>INDEX( {"super","just","sub","infras"},MATCH(F3458,{"超","恰","亚","次"},0))</f>
        <v>just</v>
      </c>
      <c r="I3458" s="21">
        <f>MATCH(E3458,{"知识体","知识域","知识区","知识主题","知识点"},0)-1</f>
        <v>4</v>
      </c>
      <c r="J3458" s="21">
        <f>MATCH(F3458,{"超","恰","亚","次"},0)-1</f>
        <v>1</v>
      </c>
      <c r="K3458" s="21" t="str">
        <f t="shared" si="437"/>
        <v>物理</v>
      </c>
      <c r="L3458" s="26" t="s">
        <v>4882</v>
      </c>
      <c r="M3458" s="23"/>
      <c r="N3458" s="23"/>
      <c r="O3458" s="24" t="str">
        <f t="shared" si="439"/>
        <v xml:space="preserve">
  - 
    name:  含用电器的变压器问题
    title:  含用电器的变压器问题
    description: 
    koLyro: point
    koLyri:  just
    son: </v>
      </c>
      <c r="P3458" s="27" t="str">
        <f t="shared" si="438"/>
        <v xml:space="preserve">
          - 
            name:  含用电器的变压器问题
            title:  含用电器的变压器问题
            description: 
            koLyro: point
            koLyri:  just
            son: </v>
      </c>
    </row>
    <row r="3459" spans="1:16" ht="15" customHeight="1">
      <c r="A3459" s="20">
        <f t="shared" si="432"/>
        <v>3</v>
      </c>
      <c r="B3459" s="21" t="str">
        <f t="shared" si="433"/>
        <v>知识主题</v>
      </c>
      <c r="C3459" s="21" t="str">
        <f t="shared" si="434"/>
        <v>电能的输送</v>
      </c>
      <c r="D3459" s="21" t="str">
        <f>IFERROR(IF(I3459=1,INDEX( {"chinese","english","math","physics","chemistry","biology","politics","history","geography"},MATCH(C3459,{"语文","英语","数学","物理","化学","生物","政治","历史","地理"},0)),IF(I3459=2,INDEX(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3459,{"单项选择","阅读理解","信息匹配","完形填空","短文填空","单句填空","短文改错","单句改错","句型转换","翻译短语","翻译句子","词汇/短语及固搭","完成句子","听力"},0)),"")), "")</f>
        <v/>
      </c>
      <c r="E3459" s="21" t="str">
        <f t="shared" si="435"/>
        <v>知识主题</v>
      </c>
      <c r="F3459" s="21" t="str">
        <f t="shared" si="436"/>
        <v>恰</v>
      </c>
      <c r="G3459" s="21" t="str">
        <f>INDEX( {"body","discipline","area","topic","point"},MATCH(E3459,{"知识体","知识域","知识区","知识主题","知识点"},0))</f>
        <v>topic</v>
      </c>
      <c r="H3459" s="21" t="str">
        <f>INDEX( {"super","just","sub","infras"},MATCH(F3459,{"超","恰","亚","次"},0))</f>
        <v>just</v>
      </c>
      <c r="I3459" s="21">
        <f>MATCH(E3459,{"知识体","知识域","知识区","知识主题","知识点"},0)-1</f>
        <v>3</v>
      </c>
      <c r="J3459" s="21">
        <f>MATCH(F3459,{"超","恰","亚","次"},0)-1</f>
        <v>1</v>
      </c>
      <c r="K3459" s="21" t="str">
        <f t="shared" si="437"/>
        <v>物理</v>
      </c>
      <c r="L3459" s="26" t="s">
        <v>4883</v>
      </c>
      <c r="M3459" s="23"/>
      <c r="N3459" s="23"/>
      <c r="O3459" s="24" t="str">
        <f t="shared" si="439"/>
        <v xml:space="preserve">
  - 
    name:  电能的输送
    title:  电能的输送
    description: 
    koLyro: topic
    koLyri:  just
    son: </v>
      </c>
      <c r="P3459" s="27" t="str">
        <f t="shared" si="438"/>
        <v xml:space="preserve">
        - 
          name:  电能的输送
          title:  电能的输送
          description: 
          koLyro: topic
          koLyri:  just
          son: </v>
      </c>
    </row>
    <row r="3460" spans="1:16" ht="15" customHeight="1">
      <c r="A3460" s="20">
        <f t="shared" si="432"/>
        <v>4</v>
      </c>
      <c r="B3460" s="21" t="str">
        <f t="shared" si="433"/>
        <v>知识点</v>
      </c>
      <c r="C3460" s="21" t="str">
        <f t="shared" si="434"/>
        <v>电能的输送</v>
      </c>
      <c r="D3460" s="21" t="str">
        <f>IFERROR(IF(I3460=1,INDEX( {"chinese","english","math","physics","chemistry","biology","politics","history","geography"},MATCH(C3460,{"语文","英语","数学","物理","化学","生物","政治","历史","地理"},0)),IF(I3460=2,INDEX(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3460,{"单项选择","阅读理解","信息匹配","完形填空","短文填空","单句填空","短文改错","单句改错","句型转换","翻译短语","翻译句子","词汇/短语及固搭","完成句子","听力"},0)),"")), "")</f>
        <v/>
      </c>
      <c r="E3460" s="21" t="str">
        <f t="shared" si="435"/>
        <v>知识点</v>
      </c>
      <c r="F3460" s="21" t="str">
        <f t="shared" si="436"/>
        <v>恰</v>
      </c>
      <c r="G3460" s="21" t="str">
        <f>INDEX( {"body","discipline","area","topic","point"},MATCH(E3460,{"知识体","知识域","知识区","知识主题","知识点"},0))</f>
        <v>point</v>
      </c>
      <c r="H3460" s="21" t="str">
        <f>INDEX( {"super","just","sub","infras"},MATCH(F3460,{"超","恰","亚","次"},0))</f>
        <v>just</v>
      </c>
      <c r="I3460" s="21">
        <f>MATCH(E3460,{"知识体","知识域","知识区","知识主题","知识点"},0)-1</f>
        <v>4</v>
      </c>
      <c r="J3460" s="21">
        <f>MATCH(F3460,{"超","恰","亚","次"},0)-1</f>
        <v>1</v>
      </c>
      <c r="K3460" s="21" t="str">
        <f t="shared" si="437"/>
        <v>物理</v>
      </c>
      <c r="L3460" s="26" t="s">
        <v>4884</v>
      </c>
      <c r="M3460" s="23"/>
      <c r="N3460" s="23"/>
      <c r="O3460" s="24" t="str">
        <f t="shared" si="439"/>
        <v xml:space="preserve">
  - 
    name:  电能的输送
    title:  电能的输送
    description: 
    koLyro: point
    koLyri:  just
    son: </v>
      </c>
      <c r="P3460" s="27" t="str">
        <f t="shared" si="438"/>
        <v xml:space="preserve">
          - 
            name:  电能的输送
            title:  电能的输送
            description: 
            koLyro: point
            koLyri:  just
            son: </v>
      </c>
    </row>
    <row r="3461" spans="1:16" ht="15" customHeight="1">
      <c r="A3461" s="20">
        <f t="shared" ref="A3461:A3524" si="440">IFERROR(FIND("├",L3461),0)</f>
        <v>2</v>
      </c>
      <c r="B3461" s="21" t="str">
        <f t="shared" ref="B3461:B3524" si="441">MID(L3461,FIND("«",L3461)+1,FIND("»",L3461)-FIND("«",L3461)-1)</f>
        <v>知识区</v>
      </c>
      <c r="C3461" s="21" t="str">
        <f t="shared" ref="C3461:C3524" si="442">RIGHT(L3461,LEN(L3461)-FIND("»",L3461))</f>
        <v>12.热学</v>
      </c>
      <c r="D3461" s="21" t="str">
        <f>IFERROR(IF(I3461=1,INDEX( {"chinese","english","math","physics","chemistry","biology","politics","history","geography"},MATCH(C3461,{"语文","英语","数学","物理","化学","生物","政治","历史","地理"},0)),IF(I3461=2,INDEX(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3461,{"单项选择","阅读理解","信息匹配","完形填空","短文填空","单句填空","短文改错","单句改错","句型转换","翻译短语","翻译句子","词汇/短语及固搭","完成句子","听力"},0)),"")), "")</f>
        <v/>
      </c>
      <c r="E3461" s="21" t="str">
        <f t="shared" ref="E3461:E3524" si="443">SUBSTITUTE(SUBSTITUTE(SUBSTITUTE(SUBSTITUTE(B3461,"超",""),"恰",""),"亚",""),"次","")</f>
        <v>知识区</v>
      </c>
      <c r="F3461" s="21" t="str">
        <f t="shared" ref="F3461:F3524" si="444">IF(IFERROR(FIND("超",B3461),-1)&gt;0,"超",  IF(IFERROR(FIND("亚",B3461),-1)&gt;0,"亚",   IF(IFERROR(FIND("次",B3461),-1)&gt;0,"次",    "恰"  )))</f>
        <v>恰</v>
      </c>
      <c r="G3461" s="21" t="str">
        <f>INDEX( {"body","discipline","area","topic","point"},MATCH(E3461,{"知识体","知识域","知识区","知识主题","知识点"},0))</f>
        <v>area</v>
      </c>
      <c r="H3461" s="21" t="str">
        <f>INDEX( {"super","just","sub","infras"},MATCH(F3461,{"超","恰","亚","次"},0))</f>
        <v>just</v>
      </c>
      <c r="I3461" s="21">
        <f>MATCH(E3461,{"知识体","知识域","知识区","知识主题","知识点"},0)-1</f>
        <v>2</v>
      </c>
      <c r="J3461" s="21">
        <f>MATCH(F3461,{"超","恰","亚","次"},0)-1</f>
        <v>1</v>
      </c>
      <c r="K3461" s="21" t="str">
        <f t="shared" ref="K3461:K3524" si="445">IF(I3461=0,"",IF(I3461=1,C3461,K3460))</f>
        <v>物理</v>
      </c>
      <c r="L3461" s="26" t="s">
        <v>4885</v>
      </c>
      <c r="M3461" s="23"/>
      <c r="N3461" s="23"/>
      <c r="O3461" s="24" t="str">
        <f t="shared" si="439"/>
        <v xml:space="preserve">
  - 
    name:  12.热学
    title:  12.热学
    description: 
    koLyro: area
    koLyri:  just
    son: </v>
      </c>
      <c r="P3461" s="27" t="str">
        <f t="shared" ref="P3461:P3524" si="446">SUBSTITUTE(O3461,CHAR(10),CHAR(10)&amp;REPT("  ",A3461))</f>
        <v xml:space="preserve">
      - 
        name:  12.热学
        title:  12.热学
        description: 
        koLyro: area
        koLyri:  just
        son: </v>
      </c>
    </row>
    <row r="3462" spans="1:16" ht="15" customHeight="1">
      <c r="A3462" s="20">
        <f t="shared" si="440"/>
        <v>3</v>
      </c>
      <c r="B3462" s="21" t="str">
        <f t="shared" si="441"/>
        <v>知识主题</v>
      </c>
      <c r="C3462" s="21" t="str">
        <f t="shared" si="442"/>
        <v>分子动理论</v>
      </c>
      <c r="D3462" s="21" t="str">
        <f>IFERROR(IF(I3462=1,INDEX( {"chinese","english","math","physics","chemistry","biology","politics","history","geography"},MATCH(C3462,{"语文","英语","数学","物理","化学","生物","政治","历史","地理"},0)),IF(I3462=2,INDEX(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3462,{"单项选择","阅读理解","信息匹配","完形填空","短文填空","单句填空","短文改错","单句改错","句型转换","翻译短语","翻译句子","词汇/短语及固搭","完成句子","听力"},0)),"")), "")</f>
        <v/>
      </c>
      <c r="E3462" s="21" t="str">
        <f t="shared" si="443"/>
        <v>知识主题</v>
      </c>
      <c r="F3462" s="21" t="str">
        <f t="shared" si="444"/>
        <v>恰</v>
      </c>
      <c r="G3462" s="21" t="str">
        <f>INDEX( {"body","discipline","area","topic","point"},MATCH(E3462,{"知识体","知识域","知识区","知识主题","知识点"},0))</f>
        <v>topic</v>
      </c>
      <c r="H3462" s="21" t="str">
        <f>INDEX( {"super","just","sub","infras"},MATCH(F3462,{"超","恰","亚","次"},0))</f>
        <v>just</v>
      </c>
      <c r="I3462" s="21">
        <f>MATCH(E3462,{"知识体","知识域","知识区","知识主题","知识点"},0)-1</f>
        <v>3</v>
      </c>
      <c r="J3462" s="21">
        <f>MATCH(F3462,{"超","恰","亚","次"},0)-1</f>
        <v>1</v>
      </c>
      <c r="K3462" s="21" t="str">
        <f t="shared" si="445"/>
        <v>物理</v>
      </c>
      <c r="L3462" s="26" t="s">
        <v>4886</v>
      </c>
      <c r="M3462" s="23"/>
      <c r="N3462" s="23"/>
      <c r="O3462" s="24" t="str">
        <f t="shared" si="439"/>
        <v xml:space="preserve">
  - 
    name:  分子动理论
    title:  分子动理论
    description: 
    koLyro: topic
    koLyri:  just
    son: </v>
      </c>
      <c r="P3462" s="27" t="str">
        <f t="shared" si="446"/>
        <v xml:space="preserve">
        - 
          name:  分子动理论
          title:  分子动理论
          description: 
          koLyro: topic
          koLyri:  just
          son: </v>
      </c>
    </row>
    <row r="3463" spans="1:16" ht="15" customHeight="1">
      <c r="A3463" s="20">
        <f t="shared" si="440"/>
        <v>4</v>
      </c>
      <c r="B3463" s="21" t="str">
        <f t="shared" si="441"/>
        <v>知识点</v>
      </c>
      <c r="C3463" s="21" t="str">
        <f t="shared" si="442"/>
        <v>物体是由大量分子组成</v>
      </c>
      <c r="D3463" s="21" t="str">
        <f>IFERROR(IF(I3463=1,INDEX( {"chinese","english","math","physics","chemistry","biology","politics","history","geography"},MATCH(C3463,{"语文","英语","数学","物理","化学","生物","政治","历史","地理"},0)),IF(I3463=2,INDEX(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3463,{"单项选择","阅读理解","信息匹配","完形填空","短文填空","单句填空","短文改错","单句改错","句型转换","翻译短语","翻译句子","词汇/短语及固搭","完成句子","听力"},0)),"")), "")</f>
        <v/>
      </c>
      <c r="E3463" s="21" t="str">
        <f t="shared" si="443"/>
        <v>知识点</v>
      </c>
      <c r="F3463" s="21" t="str">
        <f t="shared" si="444"/>
        <v>恰</v>
      </c>
      <c r="G3463" s="21" t="str">
        <f>INDEX( {"body","discipline","area","topic","point"},MATCH(E3463,{"知识体","知识域","知识区","知识主题","知识点"},0))</f>
        <v>point</v>
      </c>
      <c r="H3463" s="21" t="str">
        <f>INDEX( {"super","just","sub","infras"},MATCH(F3463,{"超","恰","亚","次"},0))</f>
        <v>just</v>
      </c>
      <c r="I3463" s="21">
        <f>MATCH(E3463,{"知识体","知识域","知识区","知识主题","知识点"},0)-1</f>
        <v>4</v>
      </c>
      <c r="J3463" s="21">
        <f>MATCH(F3463,{"超","恰","亚","次"},0)-1</f>
        <v>1</v>
      </c>
      <c r="K3463" s="21" t="str">
        <f t="shared" si="445"/>
        <v>物理</v>
      </c>
      <c r="L3463" s="26" t="s">
        <v>4887</v>
      </c>
      <c r="M3463" s="23"/>
      <c r="N3463" s="23"/>
      <c r="O3463" s="24" t="str">
        <f t="shared" si="439"/>
        <v xml:space="preserve">
  - 
    name:  物体是由大量分子组成
    title:  物体是由大量分子组成
    description: 
    koLyro: point
    koLyri:  just
    son: </v>
      </c>
      <c r="P3463" s="27" t="str">
        <f t="shared" si="446"/>
        <v xml:space="preserve">
          - 
            name:  物体是由大量分子组成
            title:  物体是由大量分子组成
            description: 
            koLyro: point
            koLyri:  just
            son: </v>
      </c>
    </row>
    <row r="3464" spans="1:16" ht="15" customHeight="1">
      <c r="A3464" s="20">
        <f t="shared" si="440"/>
        <v>5</v>
      </c>
      <c r="B3464" s="21" t="str">
        <f t="shared" si="441"/>
        <v>知识亚点</v>
      </c>
      <c r="C3464" s="21" t="str">
        <f t="shared" si="442"/>
        <v>阿伏伽德罗常数</v>
      </c>
      <c r="D3464" s="21" t="str">
        <f>IFERROR(IF(I3464=1,INDEX( {"chinese","english","math","physics","chemistry","biology","politics","history","geography"},MATCH(C3464,{"语文","英语","数学","物理","化学","生物","政治","历史","地理"},0)),IF(I3464=2,INDEX(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3464,{"单项选择","阅读理解","信息匹配","完形填空","短文填空","单句填空","短文改错","单句改错","句型转换","翻译短语","翻译句子","词汇/短语及固搭","完成句子","听力"},0)),"")), "")</f>
        <v/>
      </c>
      <c r="E3464" s="21" t="str">
        <f t="shared" si="443"/>
        <v>知识点</v>
      </c>
      <c r="F3464" s="21" t="str">
        <f t="shared" si="444"/>
        <v>亚</v>
      </c>
      <c r="G3464" s="21" t="str">
        <f>INDEX( {"body","discipline","area","topic","point"},MATCH(E3464,{"知识体","知识域","知识区","知识主题","知识点"},0))</f>
        <v>point</v>
      </c>
      <c r="H3464" s="21" t="str">
        <f>INDEX( {"super","just","sub","infras"},MATCH(F3464,{"超","恰","亚","次"},0))</f>
        <v>sub</v>
      </c>
      <c r="I3464" s="21">
        <f>MATCH(E3464,{"知识体","知识域","知识区","知识主题","知识点"},0)-1</f>
        <v>4</v>
      </c>
      <c r="J3464" s="21">
        <f>MATCH(F3464,{"超","恰","亚","次"},0)-1</f>
        <v>2</v>
      </c>
      <c r="K3464" s="21" t="str">
        <f t="shared" si="445"/>
        <v>物理</v>
      </c>
      <c r="L3464" s="26" t="s">
        <v>4888</v>
      </c>
      <c r="M3464" s="23"/>
      <c r="N3464" s="23"/>
      <c r="O3464" s="24" t="str">
        <f t="shared" si="439"/>
        <v xml:space="preserve">
  - 
    name:  阿伏伽德罗常数
    title:  阿伏伽德罗常数
    description: 
    koLyro: point
    koLyri:  sub
    son: </v>
      </c>
      <c r="P3464" s="27" t="str">
        <f t="shared" si="446"/>
        <v xml:space="preserve">
            - 
              name:  阿伏伽德罗常数
              title:  阿伏伽德罗常数
              description: 
              koLyro: point
              koLyri:  sub
              son: </v>
      </c>
    </row>
    <row r="3465" spans="1:16" ht="15" customHeight="1">
      <c r="A3465" s="20">
        <f t="shared" si="440"/>
        <v>5</v>
      </c>
      <c r="B3465" s="21" t="str">
        <f t="shared" si="441"/>
        <v>知识亚点</v>
      </c>
      <c r="C3465" s="21" t="str">
        <f t="shared" si="442"/>
        <v>分子大小数量级</v>
      </c>
      <c r="D3465" s="21" t="str">
        <f>IFERROR(IF(I3465=1,INDEX( {"chinese","english","math","physics","chemistry","biology","politics","history","geography"},MATCH(C3465,{"语文","英语","数学","物理","化学","生物","政治","历史","地理"},0)),IF(I3465=2,INDEX(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3465,{"单项选择","阅读理解","信息匹配","完形填空","短文填空","单句填空","短文改错","单句改错","句型转换","翻译短语","翻译句子","词汇/短语及固搭","完成句子","听力"},0)),"")), "")</f>
        <v/>
      </c>
      <c r="E3465" s="21" t="str">
        <f t="shared" si="443"/>
        <v>知识点</v>
      </c>
      <c r="F3465" s="21" t="str">
        <f t="shared" si="444"/>
        <v>亚</v>
      </c>
      <c r="G3465" s="21" t="str">
        <f>INDEX( {"body","discipline","area","topic","point"},MATCH(E3465,{"知识体","知识域","知识区","知识主题","知识点"},0))</f>
        <v>point</v>
      </c>
      <c r="H3465" s="21" t="str">
        <f>INDEX( {"super","just","sub","infras"},MATCH(F3465,{"超","恰","亚","次"},0))</f>
        <v>sub</v>
      </c>
      <c r="I3465" s="21">
        <f>MATCH(E3465,{"知识体","知识域","知识区","知识主题","知识点"},0)-1</f>
        <v>4</v>
      </c>
      <c r="J3465" s="21">
        <f>MATCH(F3465,{"超","恰","亚","次"},0)-1</f>
        <v>2</v>
      </c>
      <c r="K3465" s="21" t="str">
        <f t="shared" si="445"/>
        <v>物理</v>
      </c>
      <c r="L3465" s="26" t="s">
        <v>4889</v>
      </c>
      <c r="M3465" s="23"/>
      <c r="N3465" s="23"/>
      <c r="O3465" s="24" t="str">
        <f t="shared" si="439"/>
        <v xml:space="preserve">
  - 
    name:  分子大小数量级
    title:  分子大小数量级
    description: 
    koLyro: point
    koLyri:  sub
    son: </v>
      </c>
      <c r="P3465" s="27" t="str">
        <f t="shared" si="446"/>
        <v xml:space="preserve">
            - 
              name:  分子大小数量级
              title:  分子大小数量级
              description: 
              koLyro: point
              koLyri:  sub
              son: </v>
      </c>
    </row>
    <row r="3466" spans="1:16" ht="15" customHeight="1">
      <c r="A3466" s="20">
        <f t="shared" si="440"/>
        <v>5</v>
      </c>
      <c r="B3466" s="21" t="str">
        <f t="shared" si="441"/>
        <v>知识亚点</v>
      </c>
      <c r="C3466" s="21" t="str">
        <f t="shared" si="442"/>
        <v>用油膜法估测分子大小</v>
      </c>
      <c r="D3466" s="21" t="str">
        <f>IFERROR(IF(I3466=1,INDEX( {"chinese","english","math","physics","chemistry","biology","politics","history","geography"},MATCH(C3466,{"语文","英语","数学","物理","化学","生物","政治","历史","地理"},0)),IF(I3466=2,INDEX(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3466,{"单项选择","阅读理解","信息匹配","完形填空","短文填空","单句填空","短文改错","单句改错","句型转换","翻译短语","翻译句子","词汇/短语及固搭","完成句子","听力"},0)),"")), "")</f>
        <v/>
      </c>
      <c r="E3466" s="21" t="str">
        <f t="shared" si="443"/>
        <v>知识点</v>
      </c>
      <c r="F3466" s="21" t="str">
        <f t="shared" si="444"/>
        <v>亚</v>
      </c>
      <c r="G3466" s="21" t="str">
        <f>INDEX( {"body","discipline","area","topic","point"},MATCH(E3466,{"知识体","知识域","知识区","知识主题","知识点"},0))</f>
        <v>point</v>
      </c>
      <c r="H3466" s="21" t="str">
        <f>INDEX( {"super","just","sub","infras"},MATCH(F3466,{"超","恰","亚","次"},0))</f>
        <v>sub</v>
      </c>
      <c r="I3466" s="21">
        <f>MATCH(E3466,{"知识体","知识域","知识区","知识主题","知识点"},0)-1</f>
        <v>4</v>
      </c>
      <c r="J3466" s="21">
        <f>MATCH(F3466,{"超","恰","亚","次"},0)-1</f>
        <v>2</v>
      </c>
      <c r="K3466" s="21" t="str">
        <f t="shared" si="445"/>
        <v>物理</v>
      </c>
      <c r="L3466" s="26" t="s">
        <v>4890</v>
      </c>
      <c r="M3466" s="23"/>
      <c r="N3466" s="23"/>
      <c r="O3466" s="24" t="str">
        <f t="shared" si="439"/>
        <v xml:space="preserve">
  - 
    name:  用油膜法估测分子大小
    title:  用油膜法估测分子大小
    description: 
    koLyro: point
    koLyri:  sub
    son: </v>
      </c>
      <c r="P3466" s="27" t="str">
        <f t="shared" si="446"/>
        <v xml:space="preserve">
            - 
              name:  用油膜法估测分子大小
              title:  用油膜法估测分子大小
              description: 
              koLyro: point
              koLyri:  sub
              son: </v>
      </c>
    </row>
    <row r="3467" spans="1:16" ht="15" customHeight="1">
      <c r="A3467" s="20">
        <f t="shared" si="440"/>
        <v>4</v>
      </c>
      <c r="B3467" s="21" t="str">
        <f t="shared" si="441"/>
        <v>知识点</v>
      </c>
      <c r="C3467" s="21" t="str">
        <f t="shared" si="442"/>
        <v>分子的热运动</v>
      </c>
      <c r="D3467" s="21" t="str">
        <f>IFERROR(IF(I3467=1,INDEX( {"chinese","english","math","physics","chemistry","biology","politics","history","geography"},MATCH(C3467,{"语文","英语","数学","物理","化学","生物","政治","历史","地理"},0)),IF(I3467=2,INDEX(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3467,{"单项选择","阅读理解","信息匹配","完形填空","短文填空","单句填空","短文改错","单句改错","句型转换","翻译短语","翻译句子","词汇/短语及固搭","完成句子","听力"},0)),"")), "")</f>
        <v/>
      </c>
      <c r="E3467" s="21" t="str">
        <f t="shared" si="443"/>
        <v>知识点</v>
      </c>
      <c r="F3467" s="21" t="str">
        <f t="shared" si="444"/>
        <v>恰</v>
      </c>
      <c r="G3467" s="21" t="str">
        <f>INDEX( {"body","discipline","area","topic","point"},MATCH(E3467,{"知识体","知识域","知识区","知识主题","知识点"},0))</f>
        <v>point</v>
      </c>
      <c r="H3467" s="21" t="str">
        <f>INDEX( {"super","just","sub","infras"},MATCH(F3467,{"超","恰","亚","次"},0))</f>
        <v>just</v>
      </c>
      <c r="I3467" s="21">
        <f>MATCH(E3467,{"知识体","知识域","知识区","知识主题","知识点"},0)-1</f>
        <v>4</v>
      </c>
      <c r="J3467" s="21">
        <f>MATCH(F3467,{"超","恰","亚","次"},0)-1</f>
        <v>1</v>
      </c>
      <c r="K3467" s="21" t="str">
        <f t="shared" si="445"/>
        <v>物理</v>
      </c>
      <c r="L3467" s="26" t="s">
        <v>4891</v>
      </c>
      <c r="M3467" s="23"/>
      <c r="N3467" s="23"/>
      <c r="O3467" s="24" t="str">
        <f t="shared" si="439"/>
        <v xml:space="preserve">
  - 
    name:  分子的热运动
    title:  分子的热运动
    description: 
    koLyro: point
    koLyri:  just
    son: </v>
      </c>
      <c r="P3467" s="27" t="str">
        <f t="shared" si="446"/>
        <v xml:space="preserve">
          - 
            name:  分子的热运动
            title:  分子的热运动
            description: 
            koLyro: point
            koLyri:  just
            son: </v>
      </c>
    </row>
    <row r="3468" spans="1:16" ht="15" customHeight="1">
      <c r="A3468" s="20">
        <f t="shared" si="440"/>
        <v>4</v>
      </c>
      <c r="B3468" s="21" t="str">
        <f t="shared" si="441"/>
        <v>知识点</v>
      </c>
      <c r="C3468" s="21" t="str">
        <f t="shared" si="442"/>
        <v>分子力与分子势能</v>
      </c>
      <c r="D3468" s="21" t="str">
        <f>IFERROR(IF(I3468=1,INDEX( {"chinese","english","math","physics","chemistry","biology","politics","history","geography"},MATCH(C3468,{"语文","英语","数学","物理","化学","生物","政治","历史","地理"},0)),IF(I3468=2,INDEX(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3468,{"单项选择","阅读理解","信息匹配","完形填空","短文填空","单句填空","短文改错","单句改错","句型转换","翻译短语","翻译句子","词汇/短语及固搭","完成句子","听力"},0)),"")), "")</f>
        <v/>
      </c>
      <c r="E3468" s="21" t="str">
        <f t="shared" si="443"/>
        <v>知识点</v>
      </c>
      <c r="F3468" s="21" t="str">
        <f t="shared" si="444"/>
        <v>恰</v>
      </c>
      <c r="G3468" s="21" t="str">
        <f>INDEX( {"body","discipline","area","topic","point"},MATCH(E3468,{"知识体","知识域","知识区","知识主题","知识点"},0))</f>
        <v>point</v>
      </c>
      <c r="H3468" s="21" t="str">
        <f>INDEX( {"super","just","sub","infras"},MATCH(F3468,{"超","恰","亚","次"},0))</f>
        <v>just</v>
      </c>
      <c r="I3468" s="21">
        <f>MATCH(E3468,{"知识体","知识域","知识区","知识主题","知识点"},0)-1</f>
        <v>4</v>
      </c>
      <c r="J3468" s="21">
        <f>MATCH(F3468,{"超","恰","亚","次"},0)-1</f>
        <v>1</v>
      </c>
      <c r="K3468" s="21" t="str">
        <f t="shared" si="445"/>
        <v>物理</v>
      </c>
      <c r="L3468" s="26" t="s">
        <v>4892</v>
      </c>
      <c r="M3468" s="23"/>
      <c r="N3468" s="23"/>
      <c r="O3468" s="24" t="str">
        <f t="shared" si="439"/>
        <v xml:space="preserve">
  - 
    name:  分子力与分子势能
    title:  分子力与分子势能
    description: 
    koLyro: point
    koLyri:  just
    son: </v>
      </c>
      <c r="P3468" s="27" t="str">
        <f t="shared" si="446"/>
        <v xml:space="preserve">
          - 
            name:  分子力与分子势能
            title:  分子力与分子势能
            description: 
            koLyro: point
            koLyri:  just
            son: </v>
      </c>
    </row>
    <row r="3469" spans="1:16" ht="15" customHeight="1">
      <c r="A3469" s="20">
        <f t="shared" si="440"/>
        <v>4</v>
      </c>
      <c r="B3469" s="21" t="str">
        <f t="shared" si="441"/>
        <v>知识点</v>
      </c>
      <c r="C3469" s="21" t="str">
        <f t="shared" si="442"/>
        <v>热平衡</v>
      </c>
      <c r="D3469" s="21" t="str">
        <f>IFERROR(IF(I3469=1,INDEX( {"chinese","english","math","physics","chemistry","biology","politics","history","geography"},MATCH(C3469,{"语文","英语","数学","物理","化学","生物","政治","历史","地理"},0)),IF(I3469=2,INDEX(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3469,{"单项选择","阅读理解","信息匹配","完形填空","短文填空","单句填空","短文改错","单句改错","句型转换","翻译短语","翻译句子","词汇/短语及固搭","完成句子","听力"},0)),"")), "")</f>
        <v/>
      </c>
      <c r="E3469" s="21" t="str">
        <f t="shared" si="443"/>
        <v>知识点</v>
      </c>
      <c r="F3469" s="21" t="str">
        <f t="shared" si="444"/>
        <v>恰</v>
      </c>
      <c r="G3469" s="21" t="str">
        <f>INDEX( {"body","discipline","area","topic","point"},MATCH(E3469,{"知识体","知识域","知识区","知识主题","知识点"},0))</f>
        <v>point</v>
      </c>
      <c r="H3469" s="21" t="str">
        <f>INDEX( {"super","just","sub","infras"},MATCH(F3469,{"超","恰","亚","次"},0))</f>
        <v>just</v>
      </c>
      <c r="I3469" s="21">
        <f>MATCH(E3469,{"知识体","知识域","知识区","知识主题","知识点"},0)-1</f>
        <v>4</v>
      </c>
      <c r="J3469" s="21">
        <f>MATCH(F3469,{"超","恰","亚","次"},0)-1</f>
        <v>1</v>
      </c>
      <c r="K3469" s="21" t="str">
        <f t="shared" si="445"/>
        <v>物理</v>
      </c>
      <c r="L3469" s="26" t="s">
        <v>4893</v>
      </c>
      <c r="M3469" s="23"/>
      <c r="N3469" s="23"/>
      <c r="O3469" s="24" t="str">
        <f t="shared" si="439"/>
        <v xml:space="preserve">
  - 
    name:  热平衡
    title:  热平衡
    description: 
    koLyro: point
    koLyri:  just
    son: </v>
      </c>
      <c r="P3469" s="27" t="str">
        <f t="shared" si="446"/>
        <v xml:space="preserve">
          - 
            name:  热平衡
            title:  热平衡
            description: 
            koLyro: point
            koLyri:  just
            son: </v>
      </c>
    </row>
    <row r="3470" spans="1:16" ht="15" customHeight="1">
      <c r="A3470" s="20">
        <f t="shared" si="440"/>
        <v>4</v>
      </c>
      <c r="B3470" s="21" t="str">
        <f t="shared" si="441"/>
        <v>知识点</v>
      </c>
      <c r="C3470" s="21" t="str">
        <f t="shared" si="442"/>
        <v>温度和温标</v>
      </c>
      <c r="D3470" s="21" t="str">
        <f>IFERROR(IF(I3470=1,INDEX( {"chinese","english","math","physics","chemistry","biology","politics","history","geography"},MATCH(C3470,{"语文","英语","数学","物理","化学","生物","政治","历史","地理"},0)),IF(I3470=2,INDEX(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3470,{"单项选择","阅读理解","信息匹配","完形填空","短文填空","单句填空","短文改错","单句改错","句型转换","翻译短语","翻译句子","词汇/短语及固搭","完成句子","听力"},0)),"")), "")</f>
        <v/>
      </c>
      <c r="E3470" s="21" t="str">
        <f t="shared" si="443"/>
        <v>知识点</v>
      </c>
      <c r="F3470" s="21" t="str">
        <f t="shared" si="444"/>
        <v>恰</v>
      </c>
      <c r="G3470" s="21" t="str">
        <f>INDEX( {"body","discipline","area","topic","point"},MATCH(E3470,{"知识体","知识域","知识区","知识主题","知识点"},0))</f>
        <v>point</v>
      </c>
      <c r="H3470" s="21" t="str">
        <f>INDEX( {"super","just","sub","infras"},MATCH(F3470,{"超","恰","亚","次"},0))</f>
        <v>just</v>
      </c>
      <c r="I3470" s="21">
        <f>MATCH(E3470,{"知识体","知识域","知识区","知识主题","知识点"},0)-1</f>
        <v>4</v>
      </c>
      <c r="J3470" s="21">
        <f>MATCH(F3470,{"超","恰","亚","次"},0)-1</f>
        <v>1</v>
      </c>
      <c r="K3470" s="21" t="str">
        <f t="shared" si="445"/>
        <v>物理</v>
      </c>
      <c r="L3470" s="26" t="s">
        <v>4894</v>
      </c>
      <c r="M3470" s="23"/>
      <c r="N3470" s="23"/>
      <c r="O3470" s="24" t="str">
        <f t="shared" si="439"/>
        <v xml:space="preserve">
  - 
    name:  温度和温标
    title:  温度和温标
    description: 
    koLyro: point
    koLyri:  just
    son: </v>
      </c>
      <c r="P3470" s="27" t="str">
        <f t="shared" si="446"/>
        <v xml:space="preserve">
          - 
            name:  温度和温标
            title:  温度和温标
            description: 
            koLyro: point
            koLyri:  just
            son: </v>
      </c>
    </row>
    <row r="3471" spans="1:16" ht="15" customHeight="1">
      <c r="A3471" s="20">
        <f t="shared" si="440"/>
        <v>4</v>
      </c>
      <c r="B3471" s="21" t="str">
        <f t="shared" si="441"/>
        <v>知识点</v>
      </c>
      <c r="C3471" s="21" t="str">
        <f t="shared" si="442"/>
        <v>内能</v>
      </c>
      <c r="D3471" s="21" t="str">
        <f>IFERROR(IF(I3471=1,INDEX( {"chinese","english","math","physics","chemistry","biology","politics","history","geography"},MATCH(C3471,{"语文","英语","数学","物理","化学","生物","政治","历史","地理"},0)),IF(I3471=2,INDEX(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3471,{"单项选择","阅读理解","信息匹配","完形填空","短文填空","单句填空","短文改错","单句改错","句型转换","翻译短语","翻译句子","词汇/短语及固搭","完成句子","听力"},0)),"")), "")</f>
        <v/>
      </c>
      <c r="E3471" s="21" t="str">
        <f t="shared" si="443"/>
        <v>知识点</v>
      </c>
      <c r="F3471" s="21" t="str">
        <f t="shared" si="444"/>
        <v>恰</v>
      </c>
      <c r="G3471" s="21" t="str">
        <f>INDEX( {"body","discipline","area","topic","point"},MATCH(E3471,{"知识体","知识域","知识区","知识主题","知识点"},0))</f>
        <v>point</v>
      </c>
      <c r="H3471" s="21" t="str">
        <f>INDEX( {"super","just","sub","infras"},MATCH(F3471,{"超","恰","亚","次"},0))</f>
        <v>just</v>
      </c>
      <c r="I3471" s="21">
        <f>MATCH(E3471,{"知识体","知识域","知识区","知识主题","知识点"},0)-1</f>
        <v>4</v>
      </c>
      <c r="J3471" s="21">
        <f>MATCH(F3471,{"超","恰","亚","次"},0)-1</f>
        <v>1</v>
      </c>
      <c r="K3471" s="21" t="str">
        <f t="shared" si="445"/>
        <v>物理</v>
      </c>
      <c r="L3471" s="26" t="s">
        <v>4895</v>
      </c>
      <c r="M3471" s="23"/>
      <c r="N3471" s="23"/>
      <c r="O3471" s="24" t="str">
        <f t="shared" si="439"/>
        <v xml:space="preserve">
  - 
    name:  内能
    title:  内能
    description: 
    koLyro: point
    koLyri:  just
    son: </v>
      </c>
      <c r="P3471" s="27" t="str">
        <f t="shared" si="446"/>
        <v xml:space="preserve">
          - 
            name:  内能
            title:  内能
            description: 
            koLyro: point
            koLyri:  just
            son: </v>
      </c>
    </row>
    <row r="3472" spans="1:16" ht="15" customHeight="1">
      <c r="A3472" s="20">
        <f t="shared" si="440"/>
        <v>3</v>
      </c>
      <c r="B3472" s="21" t="str">
        <f t="shared" si="441"/>
        <v>知识主题</v>
      </c>
      <c r="C3472" s="21" t="str">
        <f t="shared" si="442"/>
        <v>热力学定律</v>
      </c>
      <c r="D3472" s="21" t="str">
        <f>IFERROR(IF(I3472=1,INDEX( {"chinese","english","math","physics","chemistry","biology","politics","history","geography"},MATCH(C3472,{"语文","英语","数学","物理","化学","生物","政治","历史","地理"},0)),IF(I3472=2,INDEX(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3472,{"单项选择","阅读理解","信息匹配","完形填空","短文填空","单句填空","短文改错","单句改错","句型转换","翻译短语","翻译句子","词汇/短语及固搭","完成句子","听力"},0)),"")), "")</f>
        <v/>
      </c>
      <c r="E3472" s="21" t="str">
        <f t="shared" si="443"/>
        <v>知识主题</v>
      </c>
      <c r="F3472" s="21" t="str">
        <f t="shared" si="444"/>
        <v>恰</v>
      </c>
      <c r="G3472" s="21" t="str">
        <f>INDEX( {"body","discipline","area","topic","point"},MATCH(E3472,{"知识体","知识域","知识区","知识主题","知识点"},0))</f>
        <v>topic</v>
      </c>
      <c r="H3472" s="21" t="str">
        <f>INDEX( {"super","just","sub","infras"},MATCH(F3472,{"超","恰","亚","次"},0))</f>
        <v>just</v>
      </c>
      <c r="I3472" s="21">
        <f>MATCH(E3472,{"知识体","知识域","知识区","知识主题","知识点"},0)-1</f>
        <v>3</v>
      </c>
      <c r="J3472" s="21">
        <f>MATCH(F3472,{"超","恰","亚","次"},0)-1</f>
        <v>1</v>
      </c>
      <c r="K3472" s="21" t="str">
        <f t="shared" si="445"/>
        <v>物理</v>
      </c>
      <c r="L3472" s="26" t="s">
        <v>4896</v>
      </c>
      <c r="M3472" s="23"/>
      <c r="N3472" s="23"/>
      <c r="O3472" s="24" t="str">
        <f t="shared" si="439"/>
        <v xml:space="preserve">
  - 
    name:  热力学定律
    title:  热力学定律
    description: 
    koLyro: topic
    koLyri:  just
    son: </v>
      </c>
      <c r="P3472" s="27" t="str">
        <f t="shared" si="446"/>
        <v xml:space="preserve">
        - 
          name:  热力学定律
          title:  热力学定律
          description: 
          koLyro: topic
          koLyri:  just
          son: </v>
      </c>
    </row>
    <row r="3473" spans="1:16" ht="15" customHeight="1">
      <c r="A3473" s="20">
        <f t="shared" si="440"/>
        <v>4</v>
      </c>
      <c r="B3473" s="21" t="str">
        <f t="shared" si="441"/>
        <v>知识点</v>
      </c>
      <c r="C3473" s="21" t="str">
        <f t="shared" si="442"/>
        <v>热传递</v>
      </c>
      <c r="D3473" s="21" t="str">
        <f>IFERROR(IF(I3473=1,INDEX( {"chinese","english","math","physics","chemistry","biology","politics","history","geography"},MATCH(C3473,{"语文","英语","数学","物理","化学","生物","政治","历史","地理"},0)),IF(I3473=2,INDEX(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3473,{"单项选择","阅读理解","信息匹配","完形填空","短文填空","单句填空","短文改错","单句改错","句型转换","翻译短语","翻译句子","词汇/短语及固搭","完成句子","听力"},0)),"")), "")</f>
        <v/>
      </c>
      <c r="E3473" s="21" t="str">
        <f t="shared" si="443"/>
        <v>知识点</v>
      </c>
      <c r="F3473" s="21" t="str">
        <f t="shared" si="444"/>
        <v>恰</v>
      </c>
      <c r="G3473" s="21" t="str">
        <f>INDEX( {"body","discipline","area","topic","point"},MATCH(E3473,{"知识体","知识域","知识区","知识主题","知识点"},0))</f>
        <v>point</v>
      </c>
      <c r="H3473" s="21" t="str">
        <f>INDEX( {"super","just","sub","infras"},MATCH(F3473,{"超","恰","亚","次"},0))</f>
        <v>just</v>
      </c>
      <c r="I3473" s="21">
        <f>MATCH(E3473,{"知识体","知识域","知识区","知识主题","知识点"},0)-1</f>
        <v>4</v>
      </c>
      <c r="J3473" s="21">
        <f>MATCH(F3473,{"超","恰","亚","次"},0)-1</f>
        <v>1</v>
      </c>
      <c r="K3473" s="21" t="str">
        <f t="shared" si="445"/>
        <v>物理</v>
      </c>
      <c r="L3473" s="26" t="s">
        <v>4897</v>
      </c>
      <c r="M3473" s="23"/>
      <c r="N3473" s="23"/>
      <c r="O3473" s="24" t="str">
        <f t="shared" si="439"/>
        <v xml:space="preserve">
  - 
    name:  热传递
    title:  热传递
    description: 
    koLyro: point
    koLyri:  just
    son: </v>
      </c>
      <c r="P3473" s="27" t="str">
        <f t="shared" si="446"/>
        <v xml:space="preserve">
          - 
            name:  热传递
            title:  热传递
            description: 
            koLyro: point
            koLyri:  just
            son: </v>
      </c>
    </row>
    <row r="3474" spans="1:16" ht="15" customHeight="1">
      <c r="A3474" s="20">
        <f t="shared" si="440"/>
        <v>4</v>
      </c>
      <c r="B3474" s="21" t="str">
        <f t="shared" si="441"/>
        <v>知识点</v>
      </c>
      <c r="C3474" s="21" t="str">
        <f t="shared" si="442"/>
        <v>热力学第一定律</v>
      </c>
      <c r="D3474" s="21" t="str">
        <f>IFERROR(IF(I3474=1,INDEX( {"chinese","english","math","physics","chemistry","biology","politics","history","geography"},MATCH(C3474,{"语文","英语","数学","物理","化学","生物","政治","历史","地理"},0)),IF(I3474=2,INDEX(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3474,{"单项选择","阅读理解","信息匹配","完形填空","短文填空","单句填空","短文改错","单句改错","句型转换","翻译短语","翻译句子","词汇/短语及固搭","完成句子","听力"},0)),"")), "")</f>
        <v/>
      </c>
      <c r="E3474" s="21" t="str">
        <f t="shared" si="443"/>
        <v>知识点</v>
      </c>
      <c r="F3474" s="21" t="str">
        <f t="shared" si="444"/>
        <v>恰</v>
      </c>
      <c r="G3474" s="21" t="str">
        <f>INDEX( {"body","discipline","area","topic","point"},MATCH(E3474,{"知识体","知识域","知识区","知识主题","知识点"},0))</f>
        <v>point</v>
      </c>
      <c r="H3474" s="21" t="str">
        <f>INDEX( {"super","just","sub","infras"},MATCH(F3474,{"超","恰","亚","次"},0))</f>
        <v>just</v>
      </c>
      <c r="I3474" s="21">
        <f>MATCH(E3474,{"知识体","知识域","知识区","知识主题","知识点"},0)-1</f>
        <v>4</v>
      </c>
      <c r="J3474" s="21">
        <f>MATCH(F3474,{"超","恰","亚","次"},0)-1</f>
        <v>1</v>
      </c>
      <c r="K3474" s="21" t="str">
        <f t="shared" si="445"/>
        <v>物理</v>
      </c>
      <c r="L3474" s="26" t="s">
        <v>4898</v>
      </c>
      <c r="M3474" s="23"/>
      <c r="N3474" s="23"/>
      <c r="O3474" s="24" t="str">
        <f t="shared" si="439"/>
        <v xml:space="preserve">
  - 
    name:  热力学第一定律
    title:  热力学第一定律
    description: 
    koLyro: point
    koLyri:  just
    son: </v>
      </c>
      <c r="P3474" s="27" t="str">
        <f t="shared" si="446"/>
        <v xml:space="preserve">
          - 
            name:  热力学第一定律
            title:  热力学第一定律
            description: 
            koLyro: point
            koLyri:  just
            son: </v>
      </c>
    </row>
    <row r="3475" spans="1:16" ht="15" customHeight="1">
      <c r="A3475" s="20">
        <f t="shared" si="440"/>
        <v>4</v>
      </c>
      <c r="B3475" s="21" t="str">
        <f t="shared" si="441"/>
        <v>知识点</v>
      </c>
      <c r="C3475" s="21" t="str">
        <f t="shared" si="442"/>
        <v>热力学第二定律</v>
      </c>
      <c r="D3475" s="21" t="str">
        <f>IFERROR(IF(I3475=1,INDEX( {"chinese","english","math","physics","chemistry","biology","politics","history","geography"},MATCH(C3475,{"语文","英语","数学","物理","化学","生物","政治","历史","地理"},0)),IF(I3475=2,INDEX(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3475,{"单项选择","阅读理解","信息匹配","完形填空","短文填空","单句填空","短文改错","单句改错","句型转换","翻译短语","翻译句子","词汇/短语及固搭","完成句子","听力"},0)),"")), "")</f>
        <v/>
      </c>
      <c r="E3475" s="21" t="str">
        <f t="shared" si="443"/>
        <v>知识点</v>
      </c>
      <c r="F3475" s="21" t="str">
        <f t="shared" si="444"/>
        <v>恰</v>
      </c>
      <c r="G3475" s="21" t="str">
        <f>INDEX( {"body","discipline","area","topic","point"},MATCH(E3475,{"知识体","知识域","知识区","知识主题","知识点"},0))</f>
        <v>point</v>
      </c>
      <c r="H3475" s="21" t="str">
        <f>INDEX( {"super","just","sub","infras"},MATCH(F3475,{"超","恰","亚","次"},0))</f>
        <v>just</v>
      </c>
      <c r="I3475" s="21">
        <f>MATCH(E3475,{"知识体","知识域","知识区","知识主题","知识点"},0)-1</f>
        <v>4</v>
      </c>
      <c r="J3475" s="21">
        <f>MATCH(F3475,{"超","恰","亚","次"},0)-1</f>
        <v>1</v>
      </c>
      <c r="K3475" s="21" t="str">
        <f t="shared" si="445"/>
        <v>物理</v>
      </c>
      <c r="L3475" s="26" t="s">
        <v>4899</v>
      </c>
      <c r="M3475" s="23"/>
      <c r="N3475" s="23"/>
      <c r="O3475" s="24" t="str">
        <f t="shared" si="439"/>
        <v xml:space="preserve">
  - 
    name:  热力学第二定律
    title:  热力学第二定律
    description: 
    koLyro: point
    koLyri:  just
    son: </v>
      </c>
      <c r="P3475" s="27" t="str">
        <f t="shared" si="446"/>
        <v xml:space="preserve">
          - 
            name:  热力学第二定律
            title:  热力学第二定律
            description: 
            koLyro: point
            koLyri:  just
            son: </v>
      </c>
    </row>
    <row r="3476" spans="1:16" ht="15" customHeight="1">
      <c r="A3476" s="20">
        <f t="shared" si="440"/>
        <v>4</v>
      </c>
      <c r="B3476" s="21" t="str">
        <f t="shared" si="441"/>
        <v>知识点</v>
      </c>
      <c r="C3476" s="21" t="str">
        <f t="shared" si="442"/>
        <v>热力学第三定律</v>
      </c>
      <c r="D3476" s="21" t="str">
        <f>IFERROR(IF(I3476=1,INDEX( {"chinese","english","math","physics","chemistry","biology","politics","history","geography"},MATCH(C3476,{"语文","英语","数学","物理","化学","生物","政治","历史","地理"},0)),IF(I3476=2,INDEX(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3476,{"单项选择","阅读理解","信息匹配","完形填空","短文填空","单句填空","短文改错","单句改错","句型转换","翻译短语","翻译句子","词汇/短语及固搭","完成句子","听力"},0)),"")), "")</f>
        <v/>
      </c>
      <c r="E3476" s="21" t="str">
        <f t="shared" si="443"/>
        <v>知识点</v>
      </c>
      <c r="F3476" s="21" t="str">
        <f t="shared" si="444"/>
        <v>恰</v>
      </c>
      <c r="G3476" s="21" t="str">
        <f>INDEX( {"body","discipline","area","topic","point"},MATCH(E3476,{"知识体","知识域","知识区","知识主题","知识点"},0))</f>
        <v>point</v>
      </c>
      <c r="H3476" s="21" t="str">
        <f>INDEX( {"super","just","sub","infras"},MATCH(F3476,{"超","恰","亚","次"},0))</f>
        <v>just</v>
      </c>
      <c r="I3476" s="21">
        <f>MATCH(E3476,{"知识体","知识域","知识区","知识主题","知识点"},0)-1</f>
        <v>4</v>
      </c>
      <c r="J3476" s="21">
        <f>MATCH(F3476,{"超","恰","亚","次"},0)-1</f>
        <v>1</v>
      </c>
      <c r="K3476" s="21" t="str">
        <f t="shared" si="445"/>
        <v>物理</v>
      </c>
      <c r="L3476" s="26" t="s">
        <v>4900</v>
      </c>
      <c r="M3476" s="23"/>
      <c r="N3476" s="23"/>
      <c r="O3476" s="24" t="str">
        <f t="shared" si="439"/>
        <v xml:space="preserve">
  - 
    name:  热力学第三定律
    title:  热力学第三定律
    description: 
    koLyro: point
    koLyri:  just
    son: </v>
      </c>
      <c r="P3476" s="27" t="str">
        <f t="shared" si="446"/>
        <v xml:space="preserve">
          - 
            name:  热力学第三定律
            title:  热力学第三定律
            description: 
            koLyro: point
            koLyri:  just
            son: </v>
      </c>
    </row>
    <row r="3477" spans="1:16" ht="15" customHeight="1">
      <c r="A3477" s="20">
        <f t="shared" si="440"/>
        <v>4</v>
      </c>
      <c r="B3477" s="21" t="str">
        <f t="shared" si="441"/>
        <v>知识点</v>
      </c>
      <c r="C3477" s="21" t="str">
        <f t="shared" si="442"/>
        <v>能源与耗散</v>
      </c>
      <c r="D3477" s="21" t="str">
        <f>IFERROR(IF(I3477=1,INDEX( {"chinese","english","math","physics","chemistry","biology","politics","history","geography"},MATCH(C3477,{"语文","英语","数学","物理","化学","生物","政治","历史","地理"},0)),IF(I3477=2,INDEX(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3477,{"单项选择","阅读理解","信息匹配","完形填空","短文填空","单句填空","短文改错","单句改错","句型转换","翻译短语","翻译句子","词汇/短语及固搭","完成句子","听力"},0)),"")), "")</f>
        <v/>
      </c>
      <c r="E3477" s="21" t="str">
        <f t="shared" si="443"/>
        <v>知识点</v>
      </c>
      <c r="F3477" s="21" t="str">
        <f t="shared" si="444"/>
        <v>恰</v>
      </c>
      <c r="G3477" s="21" t="str">
        <f>INDEX( {"body","discipline","area","topic","point"},MATCH(E3477,{"知识体","知识域","知识区","知识主题","知识点"},0))</f>
        <v>point</v>
      </c>
      <c r="H3477" s="21" t="str">
        <f>INDEX( {"super","just","sub","infras"},MATCH(F3477,{"超","恰","亚","次"},0))</f>
        <v>just</v>
      </c>
      <c r="I3477" s="21">
        <f>MATCH(E3477,{"知识体","知识域","知识区","知识主题","知识点"},0)-1</f>
        <v>4</v>
      </c>
      <c r="J3477" s="21">
        <f>MATCH(F3477,{"超","恰","亚","次"},0)-1</f>
        <v>1</v>
      </c>
      <c r="K3477" s="21" t="str">
        <f t="shared" si="445"/>
        <v>物理</v>
      </c>
      <c r="L3477" s="26" t="s">
        <v>4901</v>
      </c>
      <c r="M3477" s="23"/>
      <c r="N3477" s="23"/>
      <c r="O3477" s="24" t="str">
        <f t="shared" si="439"/>
        <v xml:space="preserve">
  - 
    name:  能源与耗散
    title:  能源与耗散
    description: 
    koLyro: point
    koLyri:  just
    son: </v>
      </c>
      <c r="P3477" s="27" t="str">
        <f t="shared" si="446"/>
        <v xml:space="preserve">
          - 
            name:  能源与耗散
            title:  能源与耗散
            description: 
            koLyro: point
            koLyri:  just
            son: </v>
      </c>
    </row>
    <row r="3478" spans="1:16" ht="15" customHeight="1">
      <c r="A3478" s="20">
        <f t="shared" si="440"/>
        <v>3</v>
      </c>
      <c r="B3478" s="21" t="str">
        <f t="shared" si="441"/>
        <v>知识主题</v>
      </c>
      <c r="C3478" s="21" t="str">
        <f t="shared" si="442"/>
        <v>固体、液体、气体</v>
      </c>
      <c r="D3478" s="21" t="str">
        <f>IFERROR(IF(I3478=1,INDEX( {"chinese","english","math","physics","chemistry","biology","politics","history","geography"},MATCH(C3478,{"语文","英语","数学","物理","化学","生物","政治","历史","地理"},0)),IF(I3478=2,INDEX(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3478,{"单项选择","阅读理解","信息匹配","完形填空","短文填空","单句填空","短文改错","单句改错","句型转换","翻译短语","翻译句子","词汇/短语及固搭","完成句子","听力"},0)),"")), "")</f>
        <v/>
      </c>
      <c r="E3478" s="21" t="str">
        <f t="shared" si="443"/>
        <v>知识主题</v>
      </c>
      <c r="F3478" s="21" t="str">
        <f t="shared" si="444"/>
        <v>恰</v>
      </c>
      <c r="G3478" s="21" t="str">
        <f>INDEX( {"body","discipline","area","topic","point"},MATCH(E3478,{"知识体","知识域","知识区","知识主题","知识点"},0))</f>
        <v>topic</v>
      </c>
      <c r="H3478" s="21" t="str">
        <f>INDEX( {"super","just","sub","infras"},MATCH(F3478,{"超","恰","亚","次"},0))</f>
        <v>just</v>
      </c>
      <c r="I3478" s="21">
        <f>MATCH(E3478,{"知识体","知识域","知识区","知识主题","知识点"},0)-1</f>
        <v>3</v>
      </c>
      <c r="J3478" s="21">
        <f>MATCH(F3478,{"超","恰","亚","次"},0)-1</f>
        <v>1</v>
      </c>
      <c r="K3478" s="21" t="str">
        <f t="shared" si="445"/>
        <v>物理</v>
      </c>
      <c r="L3478" s="26" t="s">
        <v>4902</v>
      </c>
      <c r="M3478" s="23"/>
      <c r="N3478" s="23"/>
      <c r="O3478" s="24" t="str">
        <f t="shared" si="439"/>
        <v xml:space="preserve">
  - 
    name:  固体、液体、气体
    title:  固体、液体、气体
    description: 
    koLyro: topic
    koLyri:  just
    son: </v>
      </c>
      <c r="P3478" s="27" t="str">
        <f t="shared" si="446"/>
        <v xml:space="preserve">
        - 
          name:  固体、液体、气体
          title:  固体、液体、气体
          description: 
          koLyro: topic
          koLyri:  just
          son: </v>
      </c>
    </row>
    <row r="3479" spans="1:16" ht="15" customHeight="1">
      <c r="A3479" s="20">
        <f t="shared" si="440"/>
        <v>4</v>
      </c>
      <c r="B3479" s="21" t="str">
        <f t="shared" si="441"/>
        <v>知识点</v>
      </c>
      <c r="C3479" s="21" t="str">
        <f t="shared" si="442"/>
        <v>固体的性质</v>
      </c>
      <c r="D3479" s="21" t="str">
        <f>IFERROR(IF(I3479=1,INDEX( {"chinese","english","math","physics","chemistry","biology","politics","history","geography"},MATCH(C3479,{"语文","英语","数学","物理","化学","生物","政治","历史","地理"},0)),IF(I3479=2,INDEX(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3479,{"单项选择","阅读理解","信息匹配","完形填空","短文填空","单句填空","短文改错","单句改错","句型转换","翻译短语","翻译句子","词汇/短语及固搭","完成句子","听力"},0)),"")), "")</f>
        <v/>
      </c>
      <c r="E3479" s="21" t="str">
        <f t="shared" si="443"/>
        <v>知识点</v>
      </c>
      <c r="F3479" s="21" t="str">
        <f t="shared" si="444"/>
        <v>恰</v>
      </c>
      <c r="G3479" s="21" t="str">
        <f>INDEX( {"body","discipline","area","topic","point"},MATCH(E3479,{"知识体","知识域","知识区","知识主题","知识点"},0))</f>
        <v>point</v>
      </c>
      <c r="H3479" s="21" t="str">
        <f>INDEX( {"super","just","sub","infras"},MATCH(F3479,{"超","恰","亚","次"},0))</f>
        <v>just</v>
      </c>
      <c r="I3479" s="21">
        <f>MATCH(E3479,{"知识体","知识域","知识区","知识主题","知识点"},0)-1</f>
        <v>4</v>
      </c>
      <c r="J3479" s="21">
        <f>MATCH(F3479,{"超","恰","亚","次"},0)-1</f>
        <v>1</v>
      </c>
      <c r="K3479" s="21" t="str">
        <f t="shared" si="445"/>
        <v>物理</v>
      </c>
      <c r="L3479" s="26" t="s">
        <v>4903</v>
      </c>
      <c r="M3479" s="23"/>
      <c r="N3479" s="23"/>
      <c r="O3479" s="24" t="str">
        <f t="shared" si="439"/>
        <v xml:space="preserve">
  - 
    name:  固体的性质
    title:  固体的性质
    description: 
    koLyro: point
    koLyri:  just
    son: </v>
      </c>
      <c r="P3479" s="27" t="str">
        <f t="shared" si="446"/>
        <v xml:space="preserve">
          - 
            name:  固体的性质
            title:  固体的性质
            description: 
            koLyro: point
            koLyri:  just
            son: </v>
      </c>
    </row>
    <row r="3480" spans="1:16" ht="15" customHeight="1">
      <c r="A3480" s="20">
        <f t="shared" si="440"/>
        <v>5</v>
      </c>
      <c r="B3480" s="21" t="str">
        <f t="shared" si="441"/>
        <v>知识亚点</v>
      </c>
      <c r="C3480" s="21" t="str">
        <f t="shared" si="442"/>
        <v>晶体、非晶体、多晶体的性质</v>
      </c>
      <c r="D3480" s="21" t="str">
        <f>IFERROR(IF(I3480=1,INDEX( {"chinese","english","math","physics","chemistry","biology","politics","history","geography"},MATCH(C3480,{"语文","英语","数学","物理","化学","生物","政治","历史","地理"},0)),IF(I3480=2,INDEX(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3480,{"单项选择","阅读理解","信息匹配","完形填空","短文填空","单句填空","短文改错","单句改错","句型转换","翻译短语","翻译句子","词汇/短语及固搭","完成句子","听力"},0)),"")), "")</f>
        <v/>
      </c>
      <c r="E3480" s="21" t="str">
        <f t="shared" si="443"/>
        <v>知识点</v>
      </c>
      <c r="F3480" s="21" t="str">
        <f t="shared" si="444"/>
        <v>亚</v>
      </c>
      <c r="G3480" s="21" t="str">
        <f>INDEX( {"body","discipline","area","topic","point"},MATCH(E3480,{"知识体","知识域","知识区","知识主题","知识点"},0))</f>
        <v>point</v>
      </c>
      <c r="H3480" s="21" t="str">
        <f>INDEX( {"super","just","sub","infras"},MATCH(F3480,{"超","恰","亚","次"},0))</f>
        <v>sub</v>
      </c>
      <c r="I3480" s="21">
        <f>MATCH(E3480,{"知识体","知识域","知识区","知识主题","知识点"},0)-1</f>
        <v>4</v>
      </c>
      <c r="J3480" s="21">
        <f>MATCH(F3480,{"超","恰","亚","次"},0)-1</f>
        <v>2</v>
      </c>
      <c r="K3480" s="21" t="str">
        <f t="shared" si="445"/>
        <v>物理</v>
      </c>
      <c r="L3480" s="26" t="s">
        <v>4904</v>
      </c>
      <c r="M3480" s="23"/>
      <c r="N3480" s="23"/>
      <c r="O3480" s="24" t="str">
        <f t="shared" si="439"/>
        <v xml:space="preserve">
  - 
    name:  晶体、非晶体、多晶体的性质
    title:  晶体、非晶体、多晶体的性质
    description: 
    koLyro: point
    koLyri:  sub
    son: </v>
      </c>
      <c r="P3480" s="27" t="str">
        <f t="shared" si="446"/>
        <v xml:space="preserve">
            - 
              name:  晶体、非晶体、多晶体的性质
              title:  晶体、非晶体、多晶体的性质
              description: 
              koLyro: point
              koLyri:  sub
              son: </v>
      </c>
    </row>
    <row r="3481" spans="1:16" ht="15" customHeight="1">
      <c r="A3481" s="20">
        <f t="shared" si="440"/>
        <v>5</v>
      </c>
      <c r="B3481" s="21" t="str">
        <f t="shared" si="441"/>
        <v>知识亚点</v>
      </c>
      <c r="C3481" s="21" t="str">
        <f t="shared" si="442"/>
        <v>晶体的微观结构理论</v>
      </c>
      <c r="D3481" s="21" t="str">
        <f>IFERROR(IF(I3481=1,INDEX( {"chinese","english","math","physics","chemistry","biology","politics","history","geography"},MATCH(C3481,{"语文","英语","数学","物理","化学","生物","政治","历史","地理"},0)),IF(I3481=2,INDEX(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3481,{"单项选择","阅读理解","信息匹配","完形填空","短文填空","单句填空","短文改错","单句改错","句型转换","翻译短语","翻译句子","词汇/短语及固搭","完成句子","听力"},0)),"")), "")</f>
        <v/>
      </c>
      <c r="E3481" s="21" t="str">
        <f t="shared" si="443"/>
        <v>知识点</v>
      </c>
      <c r="F3481" s="21" t="str">
        <f t="shared" si="444"/>
        <v>亚</v>
      </c>
      <c r="G3481" s="21" t="str">
        <f>INDEX( {"body","discipline","area","topic","point"},MATCH(E3481,{"知识体","知识域","知识区","知识主题","知识点"},0))</f>
        <v>point</v>
      </c>
      <c r="H3481" s="21" t="str">
        <f>INDEX( {"super","just","sub","infras"},MATCH(F3481,{"超","恰","亚","次"},0))</f>
        <v>sub</v>
      </c>
      <c r="I3481" s="21">
        <f>MATCH(E3481,{"知识体","知识域","知识区","知识主题","知识点"},0)-1</f>
        <v>4</v>
      </c>
      <c r="J3481" s="21">
        <f>MATCH(F3481,{"超","恰","亚","次"},0)-1</f>
        <v>2</v>
      </c>
      <c r="K3481" s="21" t="str">
        <f t="shared" si="445"/>
        <v>物理</v>
      </c>
      <c r="L3481" s="26" t="s">
        <v>4905</v>
      </c>
      <c r="M3481" s="23"/>
      <c r="N3481" s="23"/>
      <c r="O3481" s="24" t="str">
        <f t="shared" si="439"/>
        <v xml:space="preserve">
  - 
    name:  晶体的微观结构理论
    title:  晶体的微观结构理论
    description: 
    koLyro: point
    koLyri:  sub
    son: </v>
      </c>
      <c r="P3481" s="27" t="str">
        <f t="shared" si="446"/>
        <v xml:space="preserve">
            - 
              name:  晶体的微观结构理论
              title:  晶体的微观结构理论
              description: 
              koLyro: point
              koLyri:  sub
              son: </v>
      </c>
    </row>
    <row r="3482" spans="1:16" ht="15" customHeight="1">
      <c r="A3482" s="20">
        <f t="shared" si="440"/>
        <v>4</v>
      </c>
      <c r="B3482" s="21" t="str">
        <f t="shared" si="441"/>
        <v>知识点</v>
      </c>
      <c r="C3482" s="21" t="str">
        <f t="shared" si="442"/>
        <v>液体的性质</v>
      </c>
      <c r="D3482" s="21" t="str">
        <f>IFERROR(IF(I3482=1,INDEX( {"chinese","english","math","physics","chemistry","biology","politics","history","geography"},MATCH(C3482,{"语文","英语","数学","物理","化学","生物","政治","历史","地理"},0)),IF(I3482=2,INDEX(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3482,{"单项选择","阅读理解","信息匹配","完形填空","短文填空","单句填空","短文改错","单句改错","句型转换","翻译短语","翻译句子","词汇/短语及固搭","完成句子","听力"},0)),"")), "")</f>
        <v/>
      </c>
      <c r="E3482" s="21" t="str">
        <f t="shared" si="443"/>
        <v>知识点</v>
      </c>
      <c r="F3482" s="21" t="str">
        <f t="shared" si="444"/>
        <v>恰</v>
      </c>
      <c r="G3482" s="21" t="str">
        <f>INDEX( {"body","discipline","area","topic","point"},MATCH(E3482,{"知识体","知识域","知识区","知识主题","知识点"},0))</f>
        <v>point</v>
      </c>
      <c r="H3482" s="21" t="str">
        <f>INDEX( {"super","just","sub","infras"},MATCH(F3482,{"超","恰","亚","次"},0))</f>
        <v>just</v>
      </c>
      <c r="I3482" s="21">
        <f>MATCH(E3482,{"知识体","知识域","知识区","知识主题","知识点"},0)-1</f>
        <v>4</v>
      </c>
      <c r="J3482" s="21">
        <f>MATCH(F3482,{"超","恰","亚","次"},0)-1</f>
        <v>1</v>
      </c>
      <c r="K3482" s="21" t="str">
        <f t="shared" si="445"/>
        <v>物理</v>
      </c>
      <c r="L3482" s="26" t="s">
        <v>4906</v>
      </c>
      <c r="M3482" s="23"/>
      <c r="N3482" s="23"/>
      <c r="O3482" s="24" t="str">
        <f t="shared" si="439"/>
        <v xml:space="preserve">
  - 
    name:  液体的性质
    title:  液体的性质
    description: 
    koLyro: point
    koLyri:  just
    son: </v>
      </c>
      <c r="P3482" s="27" t="str">
        <f t="shared" si="446"/>
        <v xml:space="preserve">
          - 
            name:  液体的性质
            title:  液体的性质
            description: 
            koLyro: point
            koLyri:  just
            son: </v>
      </c>
    </row>
    <row r="3483" spans="1:16" ht="15" customHeight="1">
      <c r="A3483" s="20">
        <f t="shared" si="440"/>
        <v>5</v>
      </c>
      <c r="B3483" s="21" t="str">
        <f t="shared" si="441"/>
        <v>知识亚点</v>
      </c>
      <c r="C3483" s="21" t="str">
        <f t="shared" si="442"/>
        <v>液体的微观结构理论</v>
      </c>
      <c r="D3483" s="21" t="str">
        <f>IFERROR(IF(I3483=1,INDEX( {"chinese","english","math","physics","chemistry","biology","politics","history","geography"},MATCH(C3483,{"语文","英语","数学","物理","化学","生物","政治","历史","地理"},0)),IF(I3483=2,INDEX(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3483,{"单项选择","阅读理解","信息匹配","完形填空","短文填空","单句填空","短文改错","单句改错","句型转换","翻译短语","翻译句子","词汇/短语及固搭","完成句子","听力"},0)),"")), "")</f>
        <v/>
      </c>
      <c r="E3483" s="21" t="str">
        <f t="shared" si="443"/>
        <v>知识点</v>
      </c>
      <c r="F3483" s="21" t="str">
        <f t="shared" si="444"/>
        <v>亚</v>
      </c>
      <c r="G3483" s="21" t="str">
        <f>INDEX( {"body","discipline","area","topic","point"},MATCH(E3483,{"知识体","知识域","知识区","知识主题","知识点"},0))</f>
        <v>point</v>
      </c>
      <c r="H3483" s="21" t="str">
        <f>INDEX( {"super","just","sub","infras"},MATCH(F3483,{"超","恰","亚","次"},0))</f>
        <v>sub</v>
      </c>
      <c r="I3483" s="21">
        <f>MATCH(E3483,{"知识体","知识域","知识区","知识主题","知识点"},0)-1</f>
        <v>4</v>
      </c>
      <c r="J3483" s="21">
        <f>MATCH(F3483,{"超","恰","亚","次"},0)-1</f>
        <v>2</v>
      </c>
      <c r="K3483" s="21" t="str">
        <f t="shared" si="445"/>
        <v>物理</v>
      </c>
      <c r="L3483" s="26" t="s">
        <v>4907</v>
      </c>
      <c r="M3483" s="23"/>
      <c r="N3483" s="23"/>
      <c r="O3483" s="24" t="str">
        <f t="shared" si="439"/>
        <v xml:space="preserve">
  - 
    name:  液体的微观结构理论
    title:  液体的微观结构理论
    description: 
    koLyro: point
    koLyri:  sub
    son: </v>
      </c>
      <c r="P3483" s="27" t="str">
        <f t="shared" si="446"/>
        <v xml:space="preserve">
            - 
              name:  液体的微观结构理论
              title:  液体的微观结构理论
              description: 
              koLyro: point
              koLyri:  sub
              son: </v>
      </c>
    </row>
    <row r="3484" spans="1:16" ht="15" customHeight="1">
      <c r="A3484" s="20">
        <f t="shared" si="440"/>
        <v>5</v>
      </c>
      <c r="B3484" s="21" t="str">
        <f t="shared" si="441"/>
        <v>知识亚点</v>
      </c>
      <c r="C3484" s="21" t="str">
        <f t="shared" si="442"/>
        <v>液体表面张力及相关现象</v>
      </c>
      <c r="D3484" s="21" t="str">
        <f>IFERROR(IF(I3484=1,INDEX( {"chinese","english","math","physics","chemistry","biology","politics","history","geography"},MATCH(C3484,{"语文","英语","数学","物理","化学","生物","政治","历史","地理"},0)),IF(I3484=2,INDEX(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3484,{"单项选择","阅读理解","信息匹配","完形填空","短文填空","单句填空","短文改错","单句改错","句型转换","翻译短语","翻译句子","词汇/短语及固搭","完成句子","听力"},0)),"")), "")</f>
        <v/>
      </c>
      <c r="E3484" s="21" t="str">
        <f t="shared" si="443"/>
        <v>知识点</v>
      </c>
      <c r="F3484" s="21" t="str">
        <f t="shared" si="444"/>
        <v>亚</v>
      </c>
      <c r="G3484" s="21" t="str">
        <f>INDEX( {"body","discipline","area","topic","point"},MATCH(E3484,{"知识体","知识域","知识区","知识主题","知识点"},0))</f>
        <v>point</v>
      </c>
      <c r="H3484" s="21" t="str">
        <f>INDEX( {"super","just","sub","infras"},MATCH(F3484,{"超","恰","亚","次"},0))</f>
        <v>sub</v>
      </c>
      <c r="I3484" s="21">
        <f>MATCH(E3484,{"知识体","知识域","知识区","知识主题","知识点"},0)-1</f>
        <v>4</v>
      </c>
      <c r="J3484" s="21">
        <f>MATCH(F3484,{"超","恰","亚","次"},0)-1</f>
        <v>2</v>
      </c>
      <c r="K3484" s="21" t="str">
        <f t="shared" si="445"/>
        <v>物理</v>
      </c>
      <c r="L3484" s="26" t="s">
        <v>4908</v>
      </c>
      <c r="M3484" s="23"/>
      <c r="N3484" s="23"/>
      <c r="O3484" s="24" t="str">
        <f t="shared" si="439"/>
        <v xml:space="preserve">
  - 
    name:  液体表面张力及相关现象
    title:  液体表面张力及相关现象
    description: 
    koLyro: point
    koLyri:  sub
    son: </v>
      </c>
      <c r="P3484" s="27" t="str">
        <f t="shared" si="446"/>
        <v xml:space="preserve">
            - 
              name:  液体表面张力及相关现象
              title:  液体表面张力及相关现象
              description: 
              koLyro: point
              koLyri:  sub
              son: </v>
      </c>
    </row>
    <row r="3485" spans="1:16" ht="15" customHeight="1">
      <c r="A3485" s="20">
        <f t="shared" si="440"/>
        <v>4</v>
      </c>
      <c r="B3485" s="21" t="str">
        <f t="shared" si="441"/>
        <v>知识点</v>
      </c>
      <c r="C3485" s="21" t="str">
        <f t="shared" si="442"/>
        <v>液晶</v>
      </c>
      <c r="D3485" s="21" t="str">
        <f>IFERROR(IF(I3485=1,INDEX( {"chinese","english","math","physics","chemistry","biology","politics","history","geography"},MATCH(C3485,{"语文","英语","数学","物理","化学","生物","政治","历史","地理"},0)),IF(I3485=2,INDEX(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3485,{"单项选择","阅读理解","信息匹配","完形填空","短文填空","单句填空","短文改错","单句改错","句型转换","翻译短语","翻译句子","词汇/短语及固搭","完成句子","听力"},0)),"")), "")</f>
        <v/>
      </c>
      <c r="E3485" s="21" t="str">
        <f t="shared" si="443"/>
        <v>知识点</v>
      </c>
      <c r="F3485" s="21" t="str">
        <f t="shared" si="444"/>
        <v>恰</v>
      </c>
      <c r="G3485" s="21" t="str">
        <f>INDEX( {"body","discipline","area","topic","point"},MATCH(E3485,{"知识体","知识域","知识区","知识主题","知识点"},0))</f>
        <v>point</v>
      </c>
      <c r="H3485" s="21" t="str">
        <f>INDEX( {"super","just","sub","infras"},MATCH(F3485,{"超","恰","亚","次"},0))</f>
        <v>just</v>
      </c>
      <c r="I3485" s="21">
        <f>MATCH(E3485,{"知识体","知识域","知识区","知识主题","知识点"},0)-1</f>
        <v>4</v>
      </c>
      <c r="J3485" s="21">
        <f>MATCH(F3485,{"超","恰","亚","次"},0)-1</f>
        <v>1</v>
      </c>
      <c r="K3485" s="21" t="str">
        <f t="shared" si="445"/>
        <v>物理</v>
      </c>
      <c r="L3485" s="26" t="s">
        <v>4909</v>
      </c>
      <c r="M3485" s="23"/>
      <c r="N3485" s="23"/>
      <c r="O3485" s="24" t="str">
        <f t="shared" si="439"/>
        <v xml:space="preserve">
  - 
    name:  液晶
    title:  液晶
    description: 
    koLyro: point
    koLyri:  just
    son: </v>
      </c>
      <c r="P3485" s="27" t="str">
        <f t="shared" si="446"/>
        <v xml:space="preserve">
          - 
            name:  液晶
            title:  液晶
            description: 
            koLyro: point
            koLyri:  just
            son: </v>
      </c>
    </row>
    <row r="3486" spans="1:16" ht="15" customHeight="1">
      <c r="A3486" s="20">
        <f t="shared" si="440"/>
        <v>4</v>
      </c>
      <c r="B3486" s="21" t="str">
        <f t="shared" si="441"/>
        <v>知识点</v>
      </c>
      <c r="C3486" s="21" t="str">
        <f t="shared" si="442"/>
        <v>物态变化</v>
      </c>
      <c r="D3486" s="21" t="str">
        <f>IFERROR(IF(I3486=1,INDEX( {"chinese","english","math","physics","chemistry","biology","politics","history","geography"},MATCH(C3486,{"语文","英语","数学","物理","化学","生物","政治","历史","地理"},0)),IF(I3486=2,INDEX(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3486,{"单项选择","阅读理解","信息匹配","完形填空","短文填空","单句填空","短文改错","单句改错","句型转换","翻译短语","翻译句子","词汇/短语及固搭","完成句子","听力"},0)),"")), "")</f>
        <v/>
      </c>
      <c r="E3486" s="21" t="str">
        <f t="shared" si="443"/>
        <v>知识点</v>
      </c>
      <c r="F3486" s="21" t="str">
        <f t="shared" si="444"/>
        <v>恰</v>
      </c>
      <c r="G3486" s="21" t="str">
        <f>INDEX( {"body","discipline","area","topic","point"},MATCH(E3486,{"知识体","知识域","知识区","知识主题","知识点"},0))</f>
        <v>point</v>
      </c>
      <c r="H3486" s="21" t="str">
        <f>INDEX( {"super","just","sub","infras"},MATCH(F3486,{"超","恰","亚","次"},0))</f>
        <v>just</v>
      </c>
      <c r="I3486" s="21">
        <f>MATCH(E3486,{"知识体","知识域","知识区","知识主题","知识点"},0)-1</f>
        <v>4</v>
      </c>
      <c r="J3486" s="21">
        <f>MATCH(F3486,{"超","恰","亚","次"},0)-1</f>
        <v>1</v>
      </c>
      <c r="K3486" s="21" t="str">
        <f t="shared" si="445"/>
        <v>物理</v>
      </c>
      <c r="L3486" s="26" t="s">
        <v>4910</v>
      </c>
      <c r="M3486" s="23"/>
      <c r="N3486" s="23"/>
      <c r="O3486" s="24" t="str">
        <f t="shared" si="439"/>
        <v xml:space="preserve">
  - 
    name:  物态变化
    title:  物态变化
    description: 
    koLyro: point
    koLyri:  just
    son: </v>
      </c>
      <c r="P3486" s="27" t="str">
        <f t="shared" si="446"/>
        <v xml:space="preserve">
          - 
            name:  物态变化
            title:  物态变化
            description: 
            koLyro: point
            koLyri:  just
            son: </v>
      </c>
    </row>
    <row r="3487" spans="1:16" ht="15" customHeight="1">
      <c r="A3487" s="20">
        <f t="shared" si="440"/>
        <v>5</v>
      </c>
      <c r="B3487" s="21" t="str">
        <f t="shared" si="441"/>
        <v>知识亚点</v>
      </c>
      <c r="C3487" s="21" t="str">
        <f t="shared" si="442"/>
        <v>汽化与饱和汽</v>
      </c>
      <c r="D3487" s="21" t="str">
        <f>IFERROR(IF(I3487=1,INDEX( {"chinese","english","math","physics","chemistry","biology","politics","history","geography"},MATCH(C3487,{"语文","英语","数学","物理","化学","生物","政治","历史","地理"},0)),IF(I3487=2,INDEX(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3487,{"单项选择","阅读理解","信息匹配","完形填空","短文填空","单句填空","短文改错","单句改错","句型转换","翻译短语","翻译句子","词汇/短语及固搭","完成句子","听力"},0)),"")), "")</f>
        <v/>
      </c>
      <c r="E3487" s="21" t="str">
        <f t="shared" si="443"/>
        <v>知识点</v>
      </c>
      <c r="F3487" s="21" t="str">
        <f t="shared" si="444"/>
        <v>亚</v>
      </c>
      <c r="G3487" s="21" t="str">
        <f>INDEX( {"body","discipline","area","topic","point"},MATCH(E3487,{"知识体","知识域","知识区","知识主题","知识点"},0))</f>
        <v>point</v>
      </c>
      <c r="H3487" s="21" t="str">
        <f>INDEX( {"super","just","sub","infras"},MATCH(F3487,{"超","恰","亚","次"},0))</f>
        <v>sub</v>
      </c>
      <c r="I3487" s="21">
        <f>MATCH(E3487,{"知识体","知识域","知识区","知识主题","知识点"},0)-1</f>
        <v>4</v>
      </c>
      <c r="J3487" s="21">
        <f>MATCH(F3487,{"超","恰","亚","次"},0)-1</f>
        <v>2</v>
      </c>
      <c r="K3487" s="21" t="str">
        <f t="shared" si="445"/>
        <v>物理</v>
      </c>
      <c r="L3487" s="26" t="s">
        <v>4911</v>
      </c>
      <c r="M3487" s="23"/>
      <c r="N3487" s="23"/>
      <c r="O3487" s="24" t="str">
        <f t="shared" si="439"/>
        <v xml:space="preserve">
  - 
    name:  汽化与饱和汽
    title:  汽化与饱和汽
    description: 
    koLyro: point
    koLyri:  sub
    son: </v>
      </c>
      <c r="P3487" s="27" t="str">
        <f t="shared" si="446"/>
        <v xml:space="preserve">
            - 
              name:  汽化与饱和汽
              title:  汽化与饱和汽
              description: 
              koLyro: point
              koLyri:  sub
              son: </v>
      </c>
    </row>
    <row r="3488" spans="1:16" ht="15" customHeight="1">
      <c r="A3488" s="20">
        <f t="shared" si="440"/>
        <v>5</v>
      </c>
      <c r="B3488" s="21" t="str">
        <f t="shared" si="441"/>
        <v>知识亚点</v>
      </c>
      <c r="C3488" s="21" t="str">
        <f t="shared" si="442"/>
        <v>湿度</v>
      </c>
      <c r="D3488" s="21" t="str">
        <f>IFERROR(IF(I3488=1,INDEX( {"chinese","english","math","physics","chemistry","biology","politics","history","geography"},MATCH(C3488,{"语文","英语","数学","物理","化学","生物","政治","历史","地理"},0)),IF(I3488=2,INDEX(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3488,{"单项选择","阅读理解","信息匹配","完形填空","短文填空","单句填空","短文改错","单句改错","句型转换","翻译短语","翻译句子","词汇/短语及固搭","完成句子","听力"},0)),"")), "")</f>
        <v/>
      </c>
      <c r="E3488" s="21" t="str">
        <f t="shared" si="443"/>
        <v>知识点</v>
      </c>
      <c r="F3488" s="21" t="str">
        <f t="shared" si="444"/>
        <v>亚</v>
      </c>
      <c r="G3488" s="21" t="str">
        <f>INDEX( {"body","discipline","area","topic","point"},MATCH(E3488,{"知识体","知识域","知识区","知识主题","知识点"},0))</f>
        <v>point</v>
      </c>
      <c r="H3488" s="21" t="str">
        <f>INDEX( {"super","just","sub","infras"},MATCH(F3488,{"超","恰","亚","次"},0))</f>
        <v>sub</v>
      </c>
      <c r="I3488" s="21">
        <f>MATCH(E3488,{"知识体","知识域","知识区","知识主题","知识点"},0)-1</f>
        <v>4</v>
      </c>
      <c r="J3488" s="21">
        <f>MATCH(F3488,{"超","恰","亚","次"},0)-1</f>
        <v>2</v>
      </c>
      <c r="K3488" s="21" t="str">
        <f t="shared" si="445"/>
        <v>物理</v>
      </c>
      <c r="L3488" s="26" t="s">
        <v>4912</v>
      </c>
      <c r="M3488" s="23"/>
      <c r="N3488" s="23"/>
      <c r="O3488" s="24" t="str">
        <f t="shared" ref="O3488:O3551" si="447">SUBSTITUTE(SUBSTITUTE(SUBSTITUTE(SUBSTITUTE($O$1,"NAME",IF(D3488="",C3488,D3488)),"TITLE",C3488),"KO_LYRO",G3488),"KO_LYRI",H3488)</f>
        <v xml:space="preserve">
  - 
    name:  湿度
    title:  湿度
    description: 
    koLyro: point
    koLyri:  sub
    son: </v>
      </c>
      <c r="P3488" s="27" t="str">
        <f t="shared" si="446"/>
        <v xml:space="preserve">
            - 
              name:  湿度
              title:  湿度
              description: 
              koLyro: point
              koLyri:  sub
              son: </v>
      </c>
    </row>
    <row r="3489" spans="1:16" ht="15" customHeight="1">
      <c r="A3489" s="20">
        <f t="shared" si="440"/>
        <v>5</v>
      </c>
      <c r="B3489" s="21" t="str">
        <f t="shared" si="441"/>
        <v>知识亚点</v>
      </c>
      <c r="C3489" s="21" t="str">
        <f t="shared" si="442"/>
        <v>物态变化中的能量</v>
      </c>
      <c r="D3489" s="21" t="str">
        <f>IFERROR(IF(I3489=1,INDEX( {"chinese","english","math","physics","chemistry","biology","politics","history","geography"},MATCH(C3489,{"语文","英语","数学","物理","化学","生物","政治","历史","地理"},0)),IF(I3489=2,INDEX(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3489,{"单项选择","阅读理解","信息匹配","完形填空","短文填空","单句填空","短文改错","单句改错","句型转换","翻译短语","翻译句子","词汇/短语及固搭","完成句子","听力"},0)),"")), "")</f>
        <v/>
      </c>
      <c r="E3489" s="21" t="str">
        <f t="shared" si="443"/>
        <v>知识点</v>
      </c>
      <c r="F3489" s="21" t="str">
        <f t="shared" si="444"/>
        <v>亚</v>
      </c>
      <c r="G3489" s="21" t="str">
        <f>INDEX( {"body","discipline","area","topic","point"},MATCH(E3489,{"知识体","知识域","知识区","知识主题","知识点"},0))</f>
        <v>point</v>
      </c>
      <c r="H3489" s="21" t="str">
        <f>INDEX( {"super","just","sub","infras"},MATCH(F3489,{"超","恰","亚","次"},0))</f>
        <v>sub</v>
      </c>
      <c r="I3489" s="21">
        <f>MATCH(E3489,{"知识体","知识域","知识区","知识主题","知识点"},0)-1</f>
        <v>4</v>
      </c>
      <c r="J3489" s="21">
        <f>MATCH(F3489,{"超","恰","亚","次"},0)-1</f>
        <v>2</v>
      </c>
      <c r="K3489" s="21" t="str">
        <f t="shared" si="445"/>
        <v>物理</v>
      </c>
      <c r="L3489" s="26" t="s">
        <v>4913</v>
      </c>
      <c r="M3489" s="23"/>
      <c r="N3489" s="23"/>
      <c r="O3489" s="24" t="str">
        <f t="shared" si="447"/>
        <v xml:space="preserve">
  - 
    name:  物态变化中的能量
    title:  物态变化中的能量
    description: 
    koLyro: point
    koLyri:  sub
    son: </v>
      </c>
      <c r="P3489" s="27" t="str">
        <f t="shared" si="446"/>
        <v xml:space="preserve">
            - 
              name:  物态变化中的能量
              title:  物态变化中的能量
              description: 
              koLyro: point
              koLyri:  sub
              son: </v>
      </c>
    </row>
    <row r="3490" spans="1:16" ht="15" customHeight="1">
      <c r="A3490" s="20">
        <f t="shared" si="440"/>
        <v>4</v>
      </c>
      <c r="B3490" s="21" t="str">
        <f t="shared" si="441"/>
        <v>知识点</v>
      </c>
      <c r="C3490" s="21" t="str">
        <f t="shared" si="442"/>
        <v>气体</v>
      </c>
      <c r="D3490" s="21" t="str">
        <f>IFERROR(IF(I3490=1,INDEX( {"chinese","english","math","physics","chemistry","biology","politics","history","geography"},MATCH(C3490,{"语文","英语","数学","物理","化学","生物","政治","历史","地理"},0)),IF(I3490=2,INDEX(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3490,{"单项选择","阅读理解","信息匹配","完形填空","短文填空","单句填空","短文改错","单句改错","句型转换","翻译短语","翻译句子","词汇/短语及固搭","完成句子","听力"},0)),"")), "")</f>
        <v/>
      </c>
      <c r="E3490" s="21" t="str">
        <f t="shared" si="443"/>
        <v>知识点</v>
      </c>
      <c r="F3490" s="21" t="str">
        <f t="shared" si="444"/>
        <v>恰</v>
      </c>
      <c r="G3490" s="21" t="str">
        <f>INDEX( {"body","discipline","area","topic","point"},MATCH(E3490,{"知识体","知识域","知识区","知识主题","知识点"},0))</f>
        <v>point</v>
      </c>
      <c r="H3490" s="21" t="str">
        <f>INDEX( {"super","just","sub","infras"},MATCH(F3490,{"超","恰","亚","次"},0))</f>
        <v>just</v>
      </c>
      <c r="I3490" s="21">
        <f>MATCH(E3490,{"知识体","知识域","知识区","知识主题","知识点"},0)-1</f>
        <v>4</v>
      </c>
      <c r="J3490" s="21">
        <f>MATCH(F3490,{"超","恰","亚","次"},0)-1</f>
        <v>1</v>
      </c>
      <c r="K3490" s="21" t="str">
        <f t="shared" si="445"/>
        <v>物理</v>
      </c>
      <c r="L3490" s="26" t="s">
        <v>4914</v>
      </c>
      <c r="M3490" s="23"/>
      <c r="N3490" s="23"/>
      <c r="O3490" s="24" t="str">
        <f t="shared" si="447"/>
        <v xml:space="preserve">
  - 
    name:  气体
    title:  气体
    description: 
    koLyro: point
    koLyri:  just
    son: </v>
      </c>
      <c r="P3490" s="27" t="str">
        <f t="shared" si="446"/>
        <v xml:space="preserve">
          - 
            name:  气体
            title:  气体
            description: 
            koLyro: point
            koLyri:  just
            son: </v>
      </c>
    </row>
    <row r="3491" spans="1:16" ht="15" customHeight="1">
      <c r="A3491" s="20">
        <f t="shared" si="440"/>
        <v>5</v>
      </c>
      <c r="B3491" s="21" t="str">
        <f t="shared" si="441"/>
        <v>知识亚点</v>
      </c>
      <c r="C3491" s="21" t="str">
        <f t="shared" si="442"/>
        <v>气体分子运动特点</v>
      </c>
      <c r="D3491" s="21" t="str">
        <f>IFERROR(IF(I3491=1,INDEX( {"chinese","english","math","physics","chemistry","biology","politics","history","geography"},MATCH(C3491,{"语文","英语","数学","物理","化学","生物","政治","历史","地理"},0)),IF(I3491=2,INDEX(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3491,{"单项选择","阅读理解","信息匹配","完形填空","短文填空","单句填空","短文改错","单句改错","句型转换","翻译短语","翻译句子","词汇/短语及固搭","完成句子","听力"},0)),"")), "")</f>
        <v/>
      </c>
      <c r="E3491" s="21" t="str">
        <f t="shared" si="443"/>
        <v>知识点</v>
      </c>
      <c r="F3491" s="21" t="str">
        <f t="shared" si="444"/>
        <v>亚</v>
      </c>
      <c r="G3491" s="21" t="str">
        <f>INDEX( {"body","discipline","area","topic","point"},MATCH(E3491,{"知识体","知识域","知识区","知识主题","知识点"},0))</f>
        <v>point</v>
      </c>
      <c r="H3491" s="21" t="str">
        <f>INDEX( {"super","just","sub","infras"},MATCH(F3491,{"超","恰","亚","次"},0))</f>
        <v>sub</v>
      </c>
      <c r="I3491" s="21">
        <f>MATCH(E3491,{"知识体","知识域","知识区","知识主题","知识点"},0)-1</f>
        <v>4</v>
      </c>
      <c r="J3491" s="21">
        <f>MATCH(F3491,{"超","恰","亚","次"},0)-1</f>
        <v>2</v>
      </c>
      <c r="K3491" s="21" t="str">
        <f t="shared" si="445"/>
        <v>物理</v>
      </c>
      <c r="L3491" s="26" t="s">
        <v>4915</v>
      </c>
      <c r="M3491" s="23"/>
      <c r="N3491" s="23"/>
      <c r="O3491" s="24" t="str">
        <f t="shared" si="447"/>
        <v xml:space="preserve">
  - 
    name:  气体分子运动特点
    title:  气体分子运动特点
    description: 
    koLyro: point
    koLyri:  sub
    son: </v>
      </c>
      <c r="P3491" s="27" t="str">
        <f t="shared" si="446"/>
        <v xml:space="preserve">
            - 
              name:  气体分子运动特点
              title:  气体分子运动特点
              description: 
              koLyro: point
              koLyri:  sub
              son: </v>
      </c>
    </row>
    <row r="3492" spans="1:16" ht="15" customHeight="1">
      <c r="A3492" s="20">
        <f t="shared" si="440"/>
        <v>5</v>
      </c>
      <c r="B3492" s="21" t="str">
        <f t="shared" si="441"/>
        <v>知识亚点</v>
      </c>
      <c r="C3492" s="21" t="str">
        <f t="shared" si="442"/>
        <v>气体的压强</v>
      </c>
      <c r="D3492" s="21" t="str">
        <f>IFERROR(IF(I3492=1,INDEX( {"chinese","english","math","physics","chemistry","biology","politics","history","geography"},MATCH(C3492,{"语文","英语","数学","物理","化学","生物","政治","历史","地理"},0)),IF(I3492=2,INDEX(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3492,{"单项选择","阅读理解","信息匹配","完形填空","短文填空","单句填空","短文改错","单句改错","句型转换","翻译短语","翻译句子","词汇/短语及固搭","完成句子","听力"},0)),"")), "")</f>
        <v/>
      </c>
      <c r="E3492" s="21" t="str">
        <f t="shared" si="443"/>
        <v>知识点</v>
      </c>
      <c r="F3492" s="21" t="str">
        <f t="shared" si="444"/>
        <v>亚</v>
      </c>
      <c r="G3492" s="21" t="str">
        <f>INDEX( {"body","discipline","area","topic","point"},MATCH(E3492,{"知识体","知识域","知识区","知识主题","知识点"},0))</f>
        <v>point</v>
      </c>
      <c r="H3492" s="21" t="str">
        <f>INDEX( {"super","just","sub","infras"},MATCH(F3492,{"超","恰","亚","次"},0))</f>
        <v>sub</v>
      </c>
      <c r="I3492" s="21">
        <f>MATCH(E3492,{"知识体","知识域","知识区","知识主题","知识点"},0)-1</f>
        <v>4</v>
      </c>
      <c r="J3492" s="21">
        <f>MATCH(F3492,{"超","恰","亚","次"},0)-1</f>
        <v>2</v>
      </c>
      <c r="K3492" s="21" t="str">
        <f t="shared" si="445"/>
        <v>物理</v>
      </c>
      <c r="L3492" s="26" t="s">
        <v>4916</v>
      </c>
      <c r="M3492" s="23"/>
      <c r="N3492" s="23"/>
      <c r="O3492" s="24" t="str">
        <f t="shared" si="447"/>
        <v xml:space="preserve">
  - 
    name:  气体的压强
    title:  气体的压强
    description: 
    koLyro: point
    koLyri:  sub
    son: </v>
      </c>
      <c r="P3492" s="27" t="str">
        <f t="shared" si="446"/>
        <v xml:space="preserve">
            - 
              name:  气体的压强
              title:  气体的压强
              description: 
              koLyro: point
              koLyri:  sub
              son: </v>
      </c>
    </row>
    <row r="3493" spans="1:16" ht="15" customHeight="1">
      <c r="A3493" s="20">
        <f t="shared" si="440"/>
        <v>5</v>
      </c>
      <c r="B3493" s="21" t="str">
        <f t="shared" si="441"/>
        <v>知识亚点</v>
      </c>
      <c r="C3493" s="21" t="str">
        <f t="shared" si="442"/>
        <v>描述气体的状态参量</v>
      </c>
      <c r="D3493" s="21" t="str">
        <f>IFERROR(IF(I3493=1,INDEX( {"chinese","english","math","physics","chemistry","biology","politics","history","geography"},MATCH(C3493,{"语文","英语","数学","物理","化学","生物","政治","历史","地理"},0)),IF(I3493=2,INDEX(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3493,{"单项选择","阅读理解","信息匹配","完形填空","短文填空","单句填空","短文改错","单句改错","句型转换","翻译短语","翻译句子","词汇/短语及固搭","完成句子","听力"},0)),"")), "")</f>
        <v/>
      </c>
      <c r="E3493" s="21" t="str">
        <f t="shared" si="443"/>
        <v>知识点</v>
      </c>
      <c r="F3493" s="21" t="str">
        <f t="shared" si="444"/>
        <v>亚</v>
      </c>
      <c r="G3493" s="21" t="str">
        <f>INDEX( {"body","discipline","area","topic","point"},MATCH(E3493,{"知识体","知识域","知识区","知识主题","知识点"},0))</f>
        <v>point</v>
      </c>
      <c r="H3493" s="21" t="str">
        <f>INDEX( {"super","just","sub","infras"},MATCH(F3493,{"超","恰","亚","次"},0))</f>
        <v>sub</v>
      </c>
      <c r="I3493" s="21">
        <f>MATCH(E3493,{"知识体","知识域","知识区","知识主题","知识点"},0)-1</f>
        <v>4</v>
      </c>
      <c r="J3493" s="21">
        <f>MATCH(F3493,{"超","恰","亚","次"},0)-1</f>
        <v>2</v>
      </c>
      <c r="K3493" s="21" t="str">
        <f t="shared" si="445"/>
        <v>物理</v>
      </c>
      <c r="L3493" s="26" t="s">
        <v>4917</v>
      </c>
      <c r="M3493" s="23"/>
      <c r="N3493" s="23"/>
      <c r="O3493" s="24" t="str">
        <f t="shared" si="447"/>
        <v xml:space="preserve">
  - 
    name:  描述气体的状态参量
    title:  描述气体的状态参量
    description: 
    koLyro: point
    koLyri:  sub
    son: </v>
      </c>
      <c r="P3493" s="27" t="str">
        <f t="shared" si="446"/>
        <v xml:space="preserve">
            - 
              name:  描述气体的状态参量
              title:  描述气体的状态参量
              description: 
              koLyro: point
              koLyri:  sub
              son: </v>
      </c>
    </row>
    <row r="3494" spans="1:16" ht="15" customHeight="1">
      <c r="A3494" s="20">
        <f t="shared" si="440"/>
        <v>5</v>
      </c>
      <c r="B3494" s="21" t="str">
        <f t="shared" si="441"/>
        <v>知识亚点</v>
      </c>
      <c r="C3494" s="21" t="str">
        <f t="shared" si="442"/>
        <v>气体实验定律</v>
      </c>
      <c r="D3494" s="21" t="str">
        <f>IFERROR(IF(I3494=1,INDEX( {"chinese","english","math","physics","chemistry","biology","politics","history","geography"},MATCH(C3494,{"语文","英语","数学","物理","化学","生物","政治","历史","地理"},0)),IF(I3494=2,INDEX(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3494,{"单项选择","阅读理解","信息匹配","完形填空","短文填空","单句填空","短文改错","单句改错","句型转换","翻译短语","翻译句子","词汇/短语及固搭","完成句子","听力"},0)),"")), "")</f>
        <v/>
      </c>
      <c r="E3494" s="21" t="str">
        <f t="shared" si="443"/>
        <v>知识点</v>
      </c>
      <c r="F3494" s="21" t="str">
        <f t="shared" si="444"/>
        <v>亚</v>
      </c>
      <c r="G3494" s="21" t="str">
        <f>INDEX( {"body","discipline","area","topic","point"},MATCH(E3494,{"知识体","知识域","知识区","知识主题","知识点"},0))</f>
        <v>point</v>
      </c>
      <c r="H3494" s="21" t="str">
        <f>INDEX( {"super","just","sub","infras"},MATCH(F3494,{"超","恰","亚","次"},0))</f>
        <v>sub</v>
      </c>
      <c r="I3494" s="21">
        <f>MATCH(E3494,{"知识体","知识域","知识区","知识主题","知识点"},0)-1</f>
        <v>4</v>
      </c>
      <c r="J3494" s="21">
        <f>MATCH(F3494,{"超","恰","亚","次"},0)-1</f>
        <v>2</v>
      </c>
      <c r="K3494" s="21" t="str">
        <f t="shared" si="445"/>
        <v>物理</v>
      </c>
      <c r="L3494" s="26" t="s">
        <v>4918</v>
      </c>
      <c r="M3494" s="23"/>
      <c r="N3494" s="23"/>
      <c r="O3494" s="24" t="str">
        <f t="shared" si="447"/>
        <v xml:space="preserve">
  - 
    name:  气体实验定律
    title:  气体实验定律
    description: 
    koLyro: point
    koLyri:  sub
    son: </v>
      </c>
      <c r="P3494" s="27" t="str">
        <f t="shared" si="446"/>
        <v xml:space="preserve">
            - 
              name:  气体实验定律
              title:  气体实验定律
              description: 
              koLyro: point
              koLyri:  sub
              son: </v>
      </c>
    </row>
    <row r="3495" spans="1:16" ht="15" customHeight="1">
      <c r="A3495" s="20">
        <f t="shared" si="440"/>
        <v>5</v>
      </c>
      <c r="B3495" s="21" t="str">
        <f t="shared" si="441"/>
        <v>知识亚点</v>
      </c>
      <c r="C3495" s="21" t="str">
        <f t="shared" si="442"/>
        <v>气体状态变化图像</v>
      </c>
      <c r="D3495" s="21" t="str">
        <f>IFERROR(IF(I3495=1,INDEX( {"chinese","english","math","physics","chemistry","biology","politics","history","geography"},MATCH(C3495,{"语文","英语","数学","物理","化学","生物","政治","历史","地理"},0)),IF(I3495=2,INDEX(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3495,{"单项选择","阅读理解","信息匹配","完形填空","短文填空","单句填空","短文改错","单句改错","句型转换","翻译短语","翻译句子","词汇/短语及固搭","完成句子","听力"},0)),"")), "")</f>
        <v/>
      </c>
      <c r="E3495" s="21" t="str">
        <f t="shared" si="443"/>
        <v>知识点</v>
      </c>
      <c r="F3495" s="21" t="str">
        <f t="shared" si="444"/>
        <v>亚</v>
      </c>
      <c r="G3495" s="21" t="str">
        <f>INDEX( {"body","discipline","area","topic","point"},MATCH(E3495,{"知识体","知识域","知识区","知识主题","知识点"},0))</f>
        <v>point</v>
      </c>
      <c r="H3495" s="21" t="str">
        <f>INDEX( {"super","just","sub","infras"},MATCH(F3495,{"超","恰","亚","次"},0))</f>
        <v>sub</v>
      </c>
      <c r="I3495" s="21">
        <f>MATCH(E3495,{"知识体","知识域","知识区","知识主题","知识点"},0)-1</f>
        <v>4</v>
      </c>
      <c r="J3495" s="21">
        <f>MATCH(F3495,{"超","恰","亚","次"},0)-1</f>
        <v>2</v>
      </c>
      <c r="K3495" s="21" t="str">
        <f t="shared" si="445"/>
        <v>物理</v>
      </c>
      <c r="L3495" s="26" t="s">
        <v>4919</v>
      </c>
      <c r="M3495" s="23"/>
      <c r="N3495" s="23"/>
      <c r="O3495" s="24" t="str">
        <f t="shared" si="447"/>
        <v xml:space="preserve">
  - 
    name:  气体状态变化图像
    title:  气体状态变化图像
    description: 
    koLyro: point
    koLyri:  sub
    son: </v>
      </c>
      <c r="P3495" s="27" t="str">
        <f t="shared" si="446"/>
        <v xml:space="preserve">
            - 
              name:  气体状态变化图像
              title:  气体状态变化图像
              description: 
              koLyro: point
              koLyri:  sub
              son: </v>
      </c>
    </row>
    <row r="3496" spans="1:16" ht="15" customHeight="1">
      <c r="A3496" s="20">
        <f t="shared" si="440"/>
        <v>5</v>
      </c>
      <c r="B3496" s="21" t="str">
        <f t="shared" si="441"/>
        <v>知识亚点</v>
      </c>
      <c r="C3496" s="21" t="str">
        <f t="shared" si="442"/>
        <v>理想气体状态方程</v>
      </c>
      <c r="D3496" s="21" t="str">
        <f>IFERROR(IF(I3496=1,INDEX( {"chinese","english","math","physics","chemistry","biology","politics","history","geography"},MATCH(C3496,{"语文","英语","数学","物理","化学","生物","政治","历史","地理"},0)),IF(I3496=2,INDEX(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3496,{"单项选择","阅读理解","信息匹配","完形填空","短文填空","单句填空","短文改错","单句改错","句型转换","翻译短语","翻译句子","词汇/短语及固搭","完成句子","听力"},0)),"")), "")</f>
        <v/>
      </c>
      <c r="E3496" s="21" t="str">
        <f t="shared" si="443"/>
        <v>知识点</v>
      </c>
      <c r="F3496" s="21" t="str">
        <f t="shared" si="444"/>
        <v>亚</v>
      </c>
      <c r="G3496" s="21" t="str">
        <f>INDEX( {"body","discipline","area","topic","point"},MATCH(E3496,{"知识体","知识域","知识区","知识主题","知识点"},0))</f>
        <v>point</v>
      </c>
      <c r="H3496" s="21" t="str">
        <f>INDEX( {"super","just","sub","infras"},MATCH(F3496,{"超","恰","亚","次"},0))</f>
        <v>sub</v>
      </c>
      <c r="I3496" s="21">
        <f>MATCH(E3496,{"知识体","知识域","知识区","知识主题","知识点"},0)-1</f>
        <v>4</v>
      </c>
      <c r="J3496" s="21">
        <f>MATCH(F3496,{"超","恰","亚","次"},0)-1</f>
        <v>2</v>
      </c>
      <c r="K3496" s="21" t="str">
        <f t="shared" si="445"/>
        <v>物理</v>
      </c>
      <c r="L3496" s="26" t="s">
        <v>4920</v>
      </c>
      <c r="M3496" s="23"/>
      <c r="N3496" s="23"/>
      <c r="O3496" s="24" t="str">
        <f t="shared" si="447"/>
        <v xml:space="preserve">
  - 
    name:  理想气体状态方程
    title:  理想气体状态方程
    description: 
    koLyro: point
    koLyri:  sub
    son: </v>
      </c>
      <c r="P3496" s="27" t="str">
        <f t="shared" si="446"/>
        <v xml:space="preserve">
            - 
              name:  理想气体状态方程
              title:  理想气体状态方程
              description: 
              koLyro: point
              koLyri:  sub
              son: </v>
      </c>
    </row>
    <row r="3497" spans="1:16" ht="15" customHeight="1">
      <c r="A3497" s="20">
        <f t="shared" si="440"/>
        <v>5</v>
      </c>
      <c r="B3497" s="21" t="str">
        <f t="shared" si="441"/>
        <v>知识亚点</v>
      </c>
      <c r="C3497" s="21" t="str">
        <f t="shared" si="442"/>
        <v>气体热现象的微观解释</v>
      </c>
      <c r="D3497" s="21" t="str">
        <f>IFERROR(IF(I3497=1,INDEX( {"chinese","english","math","physics","chemistry","biology","politics","history","geography"},MATCH(C3497,{"语文","英语","数学","物理","化学","生物","政治","历史","地理"},0)),IF(I3497=2,INDEX(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3497,{"单项选择","阅读理解","信息匹配","完形填空","短文填空","单句填空","短文改错","单句改错","句型转换","翻译短语","翻译句子","词汇/短语及固搭","完成句子","听力"},0)),"")), "")</f>
        <v/>
      </c>
      <c r="E3497" s="21" t="str">
        <f t="shared" si="443"/>
        <v>知识点</v>
      </c>
      <c r="F3497" s="21" t="str">
        <f t="shared" si="444"/>
        <v>亚</v>
      </c>
      <c r="G3497" s="21" t="str">
        <f>INDEX( {"body","discipline","area","topic","point"},MATCH(E3497,{"知识体","知识域","知识区","知识主题","知识点"},0))</f>
        <v>point</v>
      </c>
      <c r="H3497" s="21" t="str">
        <f>INDEX( {"super","just","sub","infras"},MATCH(F3497,{"超","恰","亚","次"},0))</f>
        <v>sub</v>
      </c>
      <c r="I3497" s="21">
        <f>MATCH(E3497,{"知识体","知识域","知识区","知识主题","知识点"},0)-1</f>
        <v>4</v>
      </c>
      <c r="J3497" s="21">
        <f>MATCH(F3497,{"超","恰","亚","次"},0)-1</f>
        <v>2</v>
      </c>
      <c r="K3497" s="21" t="str">
        <f t="shared" si="445"/>
        <v>物理</v>
      </c>
      <c r="L3497" s="26" t="s">
        <v>4921</v>
      </c>
      <c r="M3497" s="23"/>
      <c r="N3497" s="23"/>
      <c r="O3497" s="24" t="str">
        <f t="shared" si="447"/>
        <v xml:space="preserve">
  - 
    name:  气体热现象的微观解释
    title:  气体热现象的微观解释
    description: 
    koLyro: point
    koLyri:  sub
    son: </v>
      </c>
      <c r="P3497" s="27" t="str">
        <f t="shared" si="446"/>
        <v xml:space="preserve">
            - 
              name:  气体热现象的微观解释
              title:  气体热现象的微观解释
              description: 
              koLyro: point
              koLyri:  sub
              son: </v>
      </c>
    </row>
    <row r="3498" spans="1:16" ht="15" customHeight="1">
      <c r="A3498" s="20">
        <f t="shared" si="440"/>
        <v>2</v>
      </c>
      <c r="B3498" s="21" t="str">
        <f t="shared" si="441"/>
        <v>知识区</v>
      </c>
      <c r="C3498" s="21" t="str">
        <f t="shared" si="442"/>
        <v>13.机械振动和机械波</v>
      </c>
      <c r="D3498" s="21" t="str">
        <f>IFERROR(IF(I3498=1,INDEX( {"chinese","english","math","physics","chemistry","biology","politics","history","geography"},MATCH(C3498,{"语文","英语","数学","物理","化学","生物","政治","历史","地理"},0)),IF(I3498=2,INDEX(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3498,{"单项选择","阅读理解","信息匹配","完形填空","短文填空","单句填空","短文改错","单句改错","句型转换","翻译短语","翻译句子","词汇/短语及固搭","完成句子","听力"},0)),"")), "")</f>
        <v/>
      </c>
      <c r="E3498" s="21" t="str">
        <f t="shared" si="443"/>
        <v>知识区</v>
      </c>
      <c r="F3498" s="21" t="str">
        <f t="shared" si="444"/>
        <v>恰</v>
      </c>
      <c r="G3498" s="21" t="str">
        <f>INDEX( {"body","discipline","area","topic","point"},MATCH(E3498,{"知识体","知识域","知识区","知识主题","知识点"},0))</f>
        <v>area</v>
      </c>
      <c r="H3498" s="21" t="str">
        <f>INDEX( {"super","just","sub","infras"},MATCH(F3498,{"超","恰","亚","次"},0))</f>
        <v>just</v>
      </c>
      <c r="I3498" s="21">
        <f>MATCH(E3498,{"知识体","知识域","知识区","知识主题","知识点"},0)-1</f>
        <v>2</v>
      </c>
      <c r="J3498" s="21">
        <f>MATCH(F3498,{"超","恰","亚","次"},0)-1</f>
        <v>1</v>
      </c>
      <c r="K3498" s="21" t="str">
        <f t="shared" si="445"/>
        <v>物理</v>
      </c>
      <c r="L3498" s="26" t="s">
        <v>4922</v>
      </c>
      <c r="M3498" s="23"/>
      <c r="N3498" s="23"/>
      <c r="O3498" s="24" t="str">
        <f t="shared" si="447"/>
        <v xml:space="preserve">
  - 
    name:  13.机械振动和机械波
    title:  13.机械振动和机械波
    description: 
    koLyro: area
    koLyri:  just
    son: </v>
      </c>
      <c r="P3498" s="27" t="str">
        <f t="shared" si="446"/>
        <v xml:space="preserve">
      - 
        name:  13.机械振动和机械波
        title:  13.机械振动和机械波
        description: 
        koLyro: area
        koLyri:  just
        son: </v>
      </c>
    </row>
    <row r="3499" spans="1:16" ht="15" customHeight="1">
      <c r="A3499" s="20">
        <f t="shared" si="440"/>
        <v>3</v>
      </c>
      <c r="B3499" s="21" t="str">
        <f t="shared" si="441"/>
        <v>知识主题</v>
      </c>
      <c r="C3499" s="21" t="str">
        <f t="shared" si="442"/>
        <v>机械振动</v>
      </c>
      <c r="D3499" s="21" t="str">
        <f>IFERROR(IF(I3499=1,INDEX( {"chinese","english","math","physics","chemistry","biology","politics","history","geography"},MATCH(C3499,{"语文","英语","数学","物理","化学","生物","政治","历史","地理"},0)),IF(I3499=2,INDEX(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3499,{"单项选择","阅读理解","信息匹配","完形填空","短文填空","单句填空","短文改错","单句改错","句型转换","翻译短语","翻译句子","词汇/短语及固搭","完成句子","听力"},0)),"")), "")</f>
        <v/>
      </c>
      <c r="E3499" s="21" t="str">
        <f t="shared" si="443"/>
        <v>知识主题</v>
      </c>
      <c r="F3499" s="21" t="str">
        <f t="shared" si="444"/>
        <v>恰</v>
      </c>
      <c r="G3499" s="21" t="str">
        <f>INDEX( {"body","discipline","area","topic","point"},MATCH(E3499,{"知识体","知识域","知识区","知识主题","知识点"},0))</f>
        <v>topic</v>
      </c>
      <c r="H3499" s="21" t="str">
        <f>INDEX( {"super","just","sub","infras"},MATCH(F3499,{"超","恰","亚","次"},0))</f>
        <v>just</v>
      </c>
      <c r="I3499" s="21">
        <f>MATCH(E3499,{"知识体","知识域","知识区","知识主题","知识点"},0)-1</f>
        <v>3</v>
      </c>
      <c r="J3499" s="21">
        <f>MATCH(F3499,{"超","恰","亚","次"},0)-1</f>
        <v>1</v>
      </c>
      <c r="K3499" s="21" t="str">
        <f t="shared" si="445"/>
        <v>物理</v>
      </c>
      <c r="L3499" s="26" t="s">
        <v>4923</v>
      </c>
      <c r="M3499" s="23"/>
      <c r="N3499" s="23"/>
      <c r="O3499" s="24" t="str">
        <f t="shared" si="447"/>
        <v xml:space="preserve">
  - 
    name:  机械振动
    title:  机械振动
    description: 
    koLyro: topic
    koLyri:  just
    son: </v>
      </c>
      <c r="P3499" s="27" t="str">
        <f t="shared" si="446"/>
        <v xml:space="preserve">
        - 
          name:  机械振动
          title:  机械振动
          description: 
          koLyro: topic
          koLyri:  just
          son: </v>
      </c>
    </row>
    <row r="3500" spans="1:16" ht="15" customHeight="1">
      <c r="A3500" s="20">
        <f t="shared" si="440"/>
        <v>4</v>
      </c>
      <c r="B3500" s="21" t="str">
        <f t="shared" si="441"/>
        <v>知识点</v>
      </c>
      <c r="C3500" s="21" t="str">
        <f t="shared" si="442"/>
        <v>简谐运动</v>
      </c>
      <c r="D3500" s="21" t="str">
        <f>IFERROR(IF(I3500=1,INDEX( {"chinese","english","math","physics","chemistry","biology","politics","history","geography"},MATCH(C3500,{"语文","英语","数学","物理","化学","生物","政治","历史","地理"},0)),IF(I3500=2,INDEX(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3500,{"单项选择","阅读理解","信息匹配","完形填空","短文填空","单句填空","短文改错","单句改错","句型转换","翻译短语","翻译句子","词汇/短语及固搭","完成句子","听力"},0)),"")), "")</f>
        <v/>
      </c>
      <c r="E3500" s="21" t="str">
        <f t="shared" si="443"/>
        <v>知识点</v>
      </c>
      <c r="F3500" s="21" t="str">
        <f t="shared" si="444"/>
        <v>恰</v>
      </c>
      <c r="G3500" s="21" t="str">
        <f>INDEX( {"body","discipline","area","topic","point"},MATCH(E3500,{"知识体","知识域","知识区","知识主题","知识点"},0))</f>
        <v>point</v>
      </c>
      <c r="H3500" s="21" t="str">
        <f>INDEX( {"super","just","sub","infras"},MATCH(F3500,{"超","恰","亚","次"},0))</f>
        <v>just</v>
      </c>
      <c r="I3500" s="21">
        <f>MATCH(E3500,{"知识体","知识域","知识区","知识主题","知识点"},0)-1</f>
        <v>4</v>
      </c>
      <c r="J3500" s="21">
        <f>MATCH(F3500,{"超","恰","亚","次"},0)-1</f>
        <v>1</v>
      </c>
      <c r="K3500" s="21" t="str">
        <f t="shared" si="445"/>
        <v>物理</v>
      </c>
      <c r="L3500" s="26" t="s">
        <v>4924</v>
      </c>
      <c r="M3500" s="23"/>
      <c r="N3500" s="23"/>
      <c r="O3500" s="24" t="str">
        <f t="shared" si="447"/>
        <v xml:space="preserve">
  - 
    name:  简谐运动
    title:  简谐运动
    description: 
    koLyro: point
    koLyri:  just
    son: </v>
      </c>
      <c r="P3500" s="27" t="str">
        <f t="shared" si="446"/>
        <v xml:space="preserve">
          - 
            name:  简谐运动
            title:  简谐运动
            description: 
            koLyro: point
            koLyri:  just
            son: </v>
      </c>
    </row>
    <row r="3501" spans="1:16" ht="15" customHeight="1">
      <c r="A3501" s="20">
        <f t="shared" si="440"/>
        <v>5</v>
      </c>
      <c r="B3501" s="21" t="str">
        <f t="shared" si="441"/>
        <v>知识亚点</v>
      </c>
      <c r="C3501" s="21" t="str">
        <f t="shared" si="442"/>
        <v>简谐运动的特征</v>
      </c>
      <c r="D3501" s="21" t="str">
        <f>IFERROR(IF(I3501=1,INDEX( {"chinese","english","math","physics","chemistry","biology","politics","history","geography"},MATCH(C3501,{"语文","英语","数学","物理","化学","生物","政治","历史","地理"},0)),IF(I3501=2,INDEX(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3501,{"单项选择","阅读理解","信息匹配","完形填空","短文填空","单句填空","短文改错","单句改错","句型转换","翻译短语","翻译句子","词汇/短语及固搭","完成句子","听力"},0)),"")), "")</f>
        <v/>
      </c>
      <c r="E3501" s="21" t="str">
        <f t="shared" si="443"/>
        <v>知识点</v>
      </c>
      <c r="F3501" s="21" t="str">
        <f t="shared" si="444"/>
        <v>亚</v>
      </c>
      <c r="G3501" s="21" t="str">
        <f>INDEX( {"body","discipline","area","topic","point"},MATCH(E3501,{"知识体","知识域","知识区","知识主题","知识点"},0))</f>
        <v>point</v>
      </c>
      <c r="H3501" s="21" t="str">
        <f>INDEX( {"super","just","sub","infras"},MATCH(F3501,{"超","恰","亚","次"},0))</f>
        <v>sub</v>
      </c>
      <c r="I3501" s="21">
        <f>MATCH(E3501,{"知识体","知识域","知识区","知识主题","知识点"},0)-1</f>
        <v>4</v>
      </c>
      <c r="J3501" s="21">
        <f>MATCH(F3501,{"超","恰","亚","次"},0)-1</f>
        <v>2</v>
      </c>
      <c r="K3501" s="21" t="str">
        <f t="shared" si="445"/>
        <v>物理</v>
      </c>
      <c r="L3501" s="26" t="s">
        <v>4925</v>
      </c>
      <c r="M3501" s="23"/>
      <c r="N3501" s="23"/>
      <c r="O3501" s="24" t="str">
        <f t="shared" si="447"/>
        <v xml:space="preserve">
  - 
    name:  简谐运动的特征
    title:  简谐运动的特征
    description: 
    koLyro: point
    koLyri:  sub
    son: </v>
      </c>
      <c r="P3501" s="27" t="str">
        <f t="shared" si="446"/>
        <v xml:space="preserve">
            - 
              name:  简谐运动的特征
              title:  简谐运动的特征
              description: 
              koLyro: point
              koLyri:  sub
              son: </v>
      </c>
    </row>
    <row r="3502" spans="1:16" ht="15" customHeight="1">
      <c r="A3502" s="20">
        <f t="shared" si="440"/>
        <v>5</v>
      </c>
      <c r="B3502" s="21" t="str">
        <f t="shared" si="441"/>
        <v>知识亚点</v>
      </c>
      <c r="C3502" s="21" t="str">
        <f t="shared" si="442"/>
        <v>描述简谐运动的物理量</v>
      </c>
      <c r="D3502" s="21" t="str">
        <f>IFERROR(IF(I3502=1,INDEX( {"chinese","english","math","physics","chemistry","biology","politics","history","geography"},MATCH(C3502,{"语文","英语","数学","物理","化学","生物","政治","历史","地理"},0)),IF(I3502=2,INDEX(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3502,{"单项选择","阅读理解","信息匹配","完形填空","短文填空","单句填空","短文改错","单句改错","句型转换","翻译短语","翻译句子","词汇/短语及固搭","完成句子","听力"},0)),"")), "")</f>
        <v/>
      </c>
      <c r="E3502" s="21" t="str">
        <f t="shared" si="443"/>
        <v>知识点</v>
      </c>
      <c r="F3502" s="21" t="str">
        <f t="shared" si="444"/>
        <v>亚</v>
      </c>
      <c r="G3502" s="21" t="str">
        <f>INDEX( {"body","discipline","area","topic","point"},MATCH(E3502,{"知识体","知识域","知识区","知识主题","知识点"},0))</f>
        <v>point</v>
      </c>
      <c r="H3502" s="21" t="str">
        <f>INDEX( {"super","just","sub","infras"},MATCH(F3502,{"超","恰","亚","次"},0))</f>
        <v>sub</v>
      </c>
      <c r="I3502" s="21">
        <f>MATCH(E3502,{"知识体","知识域","知识区","知识主题","知识点"},0)-1</f>
        <v>4</v>
      </c>
      <c r="J3502" s="21">
        <f>MATCH(F3502,{"超","恰","亚","次"},0)-1</f>
        <v>2</v>
      </c>
      <c r="K3502" s="21" t="str">
        <f t="shared" si="445"/>
        <v>物理</v>
      </c>
      <c r="L3502" s="26" t="s">
        <v>4926</v>
      </c>
      <c r="M3502" s="23"/>
      <c r="N3502" s="23"/>
      <c r="O3502" s="24" t="str">
        <f t="shared" si="447"/>
        <v xml:space="preserve">
  - 
    name:  描述简谐运动的物理量
    title:  描述简谐运动的物理量
    description: 
    koLyro: point
    koLyri:  sub
    son: </v>
      </c>
      <c r="P3502" s="27" t="str">
        <f t="shared" si="446"/>
        <v xml:space="preserve">
            - 
              name:  描述简谐运动的物理量
              title:  描述简谐运动的物理量
              description: 
              koLyro: point
              koLyri:  sub
              son: </v>
      </c>
    </row>
    <row r="3503" spans="1:16" ht="15" customHeight="1">
      <c r="A3503" s="20">
        <f t="shared" si="440"/>
        <v>5</v>
      </c>
      <c r="B3503" s="21" t="str">
        <f t="shared" si="441"/>
        <v>知识亚点</v>
      </c>
      <c r="C3503" s="21" t="str">
        <f t="shared" si="442"/>
        <v>简谐运动的公式</v>
      </c>
      <c r="D3503" s="21" t="str">
        <f>IFERROR(IF(I3503=1,INDEX( {"chinese","english","math","physics","chemistry","biology","politics","history","geography"},MATCH(C3503,{"语文","英语","数学","物理","化学","生物","政治","历史","地理"},0)),IF(I3503=2,INDEX(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3503,{"单项选择","阅读理解","信息匹配","完形填空","短文填空","单句填空","短文改错","单句改错","句型转换","翻译短语","翻译句子","词汇/短语及固搭","完成句子","听力"},0)),"")), "")</f>
        <v/>
      </c>
      <c r="E3503" s="21" t="str">
        <f t="shared" si="443"/>
        <v>知识点</v>
      </c>
      <c r="F3503" s="21" t="str">
        <f t="shared" si="444"/>
        <v>亚</v>
      </c>
      <c r="G3503" s="21" t="str">
        <f>INDEX( {"body","discipline","area","topic","point"},MATCH(E3503,{"知识体","知识域","知识区","知识主题","知识点"},0))</f>
        <v>point</v>
      </c>
      <c r="H3503" s="21" t="str">
        <f>INDEX( {"super","just","sub","infras"},MATCH(F3503,{"超","恰","亚","次"},0))</f>
        <v>sub</v>
      </c>
      <c r="I3503" s="21">
        <f>MATCH(E3503,{"知识体","知识域","知识区","知识主题","知识点"},0)-1</f>
        <v>4</v>
      </c>
      <c r="J3503" s="21">
        <f>MATCH(F3503,{"超","恰","亚","次"},0)-1</f>
        <v>2</v>
      </c>
      <c r="K3503" s="21" t="str">
        <f t="shared" si="445"/>
        <v>物理</v>
      </c>
      <c r="L3503" s="26" t="s">
        <v>4927</v>
      </c>
      <c r="M3503" s="23"/>
      <c r="N3503" s="23"/>
      <c r="O3503" s="24" t="str">
        <f t="shared" si="447"/>
        <v xml:space="preserve">
  - 
    name:  简谐运动的公式
    title:  简谐运动的公式
    description: 
    koLyro: point
    koLyri:  sub
    son: </v>
      </c>
      <c r="P3503" s="27" t="str">
        <f t="shared" si="446"/>
        <v xml:space="preserve">
            - 
              name:  简谐运动的公式
              title:  简谐运动的公式
              description: 
              koLyro: point
              koLyri:  sub
              son: </v>
      </c>
    </row>
    <row r="3504" spans="1:16" ht="15" customHeight="1">
      <c r="A3504" s="20">
        <f t="shared" si="440"/>
        <v>5</v>
      </c>
      <c r="B3504" s="21" t="str">
        <f t="shared" si="441"/>
        <v>知识亚点</v>
      </c>
      <c r="C3504" s="21" t="str">
        <f t="shared" si="442"/>
        <v>简谐运动的图像</v>
      </c>
      <c r="D3504" s="21" t="str">
        <f>IFERROR(IF(I3504=1,INDEX( {"chinese","english","math","physics","chemistry","biology","politics","history","geography"},MATCH(C3504,{"语文","英语","数学","物理","化学","生物","政治","历史","地理"},0)),IF(I3504=2,INDEX(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3504,{"单项选择","阅读理解","信息匹配","完形填空","短文填空","单句填空","短文改错","单句改错","句型转换","翻译短语","翻译句子","词汇/短语及固搭","完成句子","听力"},0)),"")), "")</f>
        <v/>
      </c>
      <c r="E3504" s="21" t="str">
        <f t="shared" si="443"/>
        <v>知识点</v>
      </c>
      <c r="F3504" s="21" t="str">
        <f t="shared" si="444"/>
        <v>亚</v>
      </c>
      <c r="G3504" s="21" t="str">
        <f>INDEX( {"body","discipline","area","topic","point"},MATCH(E3504,{"知识体","知识域","知识区","知识主题","知识点"},0))</f>
        <v>point</v>
      </c>
      <c r="H3504" s="21" t="str">
        <f>INDEX( {"super","just","sub","infras"},MATCH(F3504,{"超","恰","亚","次"},0))</f>
        <v>sub</v>
      </c>
      <c r="I3504" s="21">
        <f>MATCH(E3504,{"知识体","知识域","知识区","知识主题","知识点"},0)-1</f>
        <v>4</v>
      </c>
      <c r="J3504" s="21">
        <f>MATCH(F3504,{"超","恰","亚","次"},0)-1</f>
        <v>2</v>
      </c>
      <c r="K3504" s="21" t="str">
        <f t="shared" si="445"/>
        <v>物理</v>
      </c>
      <c r="L3504" s="26" t="s">
        <v>4928</v>
      </c>
      <c r="M3504" s="23"/>
      <c r="N3504" s="23"/>
      <c r="O3504" s="24" t="str">
        <f t="shared" si="447"/>
        <v xml:space="preserve">
  - 
    name:  简谐运动的图像
    title:  简谐运动的图像
    description: 
    koLyro: point
    koLyri:  sub
    son: </v>
      </c>
      <c r="P3504" s="27" t="str">
        <f t="shared" si="446"/>
        <v xml:space="preserve">
            - 
              name:  简谐运动的图像
              title:  简谐运动的图像
              description: 
              koLyro: point
              koLyri:  sub
              son: </v>
      </c>
    </row>
    <row r="3505" spans="1:16" ht="15" customHeight="1">
      <c r="A3505" s="20">
        <f t="shared" si="440"/>
        <v>5</v>
      </c>
      <c r="B3505" s="21" t="str">
        <f t="shared" si="441"/>
        <v>知识亚点</v>
      </c>
      <c r="C3505" s="21" t="str">
        <f t="shared" si="442"/>
        <v>简谐运动的能量</v>
      </c>
      <c r="D3505" s="21" t="str">
        <f>IFERROR(IF(I3505=1,INDEX( {"chinese","english","math","physics","chemistry","biology","politics","history","geography"},MATCH(C3505,{"语文","英语","数学","物理","化学","生物","政治","历史","地理"},0)),IF(I3505=2,INDEX(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3505,{"单项选择","阅读理解","信息匹配","完形填空","短文填空","单句填空","短文改错","单句改错","句型转换","翻译短语","翻译句子","词汇/短语及固搭","完成句子","听力"},0)),"")), "")</f>
        <v/>
      </c>
      <c r="E3505" s="21" t="str">
        <f t="shared" si="443"/>
        <v>知识点</v>
      </c>
      <c r="F3505" s="21" t="str">
        <f t="shared" si="444"/>
        <v>亚</v>
      </c>
      <c r="G3505" s="21" t="str">
        <f>INDEX( {"body","discipline","area","topic","point"},MATCH(E3505,{"知识体","知识域","知识区","知识主题","知识点"},0))</f>
        <v>point</v>
      </c>
      <c r="H3505" s="21" t="str">
        <f>INDEX( {"super","just","sub","infras"},MATCH(F3505,{"超","恰","亚","次"},0))</f>
        <v>sub</v>
      </c>
      <c r="I3505" s="21">
        <f>MATCH(E3505,{"知识体","知识域","知识区","知识主题","知识点"},0)-1</f>
        <v>4</v>
      </c>
      <c r="J3505" s="21">
        <f>MATCH(F3505,{"超","恰","亚","次"},0)-1</f>
        <v>2</v>
      </c>
      <c r="K3505" s="21" t="str">
        <f t="shared" si="445"/>
        <v>物理</v>
      </c>
      <c r="L3505" s="26" t="s">
        <v>4929</v>
      </c>
      <c r="M3505" s="23"/>
      <c r="N3505" s="23"/>
      <c r="O3505" s="24" t="str">
        <f t="shared" si="447"/>
        <v xml:space="preserve">
  - 
    name:  简谐运动的能量
    title:  简谐运动的能量
    description: 
    koLyro: point
    koLyri:  sub
    son: </v>
      </c>
      <c r="P3505" s="27" t="str">
        <f t="shared" si="446"/>
        <v xml:space="preserve">
            - 
              name:  简谐运动的能量
              title:  简谐运动的能量
              description: 
              koLyro: point
              koLyri:  sub
              son: </v>
      </c>
    </row>
    <row r="3506" spans="1:16" ht="15" customHeight="1">
      <c r="A3506" s="20">
        <f t="shared" si="440"/>
        <v>4</v>
      </c>
      <c r="B3506" s="21" t="str">
        <f t="shared" si="441"/>
        <v>知识点</v>
      </c>
      <c r="C3506" s="21" t="str">
        <f t="shared" si="442"/>
        <v>简谐运动的两种模型</v>
      </c>
      <c r="D3506" s="21" t="str">
        <f>IFERROR(IF(I3506=1,INDEX( {"chinese","english","math","physics","chemistry","biology","politics","history","geography"},MATCH(C3506,{"语文","英语","数学","物理","化学","生物","政治","历史","地理"},0)),IF(I3506=2,INDEX(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3506,{"单项选择","阅读理解","信息匹配","完形填空","短文填空","单句填空","短文改错","单句改错","句型转换","翻译短语","翻译句子","词汇/短语及固搭","完成句子","听力"},0)),"")), "")</f>
        <v/>
      </c>
      <c r="E3506" s="21" t="str">
        <f t="shared" si="443"/>
        <v>知识点</v>
      </c>
      <c r="F3506" s="21" t="str">
        <f t="shared" si="444"/>
        <v>恰</v>
      </c>
      <c r="G3506" s="21" t="str">
        <f>INDEX( {"body","discipline","area","topic","point"},MATCH(E3506,{"知识体","知识域","知识区","知识主题","知识点"},0))</f>
        <v>point</v>
      </c>
      <c r="H3506" s="21" t="str">
        <f>INDEX( {"super","just","sub","infras"},MATCH(F3506,{"超","恰","亚","次"},0))</f>
        <v>just</v>
      </c>
      <c r="I3506" s="21">
        <f>MATCH(E3506,{"知识体","知识域","知识区","知识主题","知识点"},0)-1</f>
        <v>4</v>
      </c>
      <c r="J3506" s="21">
        <f>MATCH(F3506,{"超","恰","亚","次"},0)-1</f>
        <v>1</v>
      </c>
      <c r="K3506" s="21" t="str">
        <f t="shared" si="445"/>
        <v>物理</v>
      </c>
      <c r="L3506" s="26" t="s">
        <v>4930</v>
      </c>
      <c r="M3506" s="23"/>
      <c r="N3506" s="23"/>
      <c r="O3506" s="24" t="str">
        <f t="shared" si="447"/>
        <v xml:space="preserve">
  - 
    name:  简谐运动的两种模型
    title:  简谐运动的两种模型
    description: 
    koLyro: point
    koLyri:  just
    son: </v>
      </c>
      <c r="P3506" s="27" t="str">
        <f t="shared" si="446"/>
        <v xml:space="preserve">
          - 
            name:  简谐运动的两种模型
            title:  简谐运动的两种模型
            description: 
            koLyro: point
            koLyri:  just
            son: </v>
      </c>
    </row>
    <row r="3507" spans="1:16" ht="15" customHeight="1">
      <c r="A3507" s="20">
        <f t="shared" si="440"/>
        <v>5</v>
      </c>
      <c r="B3507" s="21" t="str">
        <f t="shared" si="441"/>
        <v>知识亚点</v>
      </c>
      <c r="C3507" s="21" t="str">
        <f t="shared" si="442"/>
        <v>单摆</v>
      </c>
      <c r="D3507" s="21" t="str">
        <f>IFERROR(IF(I3507=1,INDEX( {"chinese","english","math","physics","chemistry","biology","politics","history","geography"},MATCH(C3507,{"语文","英语","数学","物理","化学","生物","政治","历史","地理"},0)),IF(I3507=2,INDEX(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3507,{"单项选择","阅读理解","信息匹配","完形填空","短文填空","单句填空","短文改错","单句改错","句型转换","翻译短语","翻译句子","词汇/短语及固搭","完成句子","听力"},0)),"")), "")</f>
        <v/>
      </c>
      <c r="E3507" s="21" t="str">
        <f t="shared" si="443"/>
        <v>知识点</v>
      </c>
      <c r="F3507" s="21" t="str">
        <f t="shared" si="444"/>
        <v>亚</v>
      </c>
      <c r="G3507" s="21" t="str">
        <f>INDEX( {"body","discipline","area","topic","point"},MATCH(E3507,{"知识体","知识域","知识区","知识主题","知识点"},0))</f>
        <v>point</v>
      </c>
      <c r="H3507" s="21" t="str">
        <f>INDEX( {"super","just","sub","infras"},MATCH(F3507,{"超","恰","亚","次"},0))</f>
        <v>sub</v>
      </c>
      <c r="I3507" s="21">
        <f>MATCH(E3507,{"知识体","知识域","知识区","知识主题","知识点"},0)-1</f>
        <v>4</v>
      </c>
      <c r="J3507" s="21">
        <f>MATCH(F3507,{"超","恰","亚","次"},0)-1</f>
        <v>2</v>
      </c>
      <c r="K3507" s="21" t="str">
        <f t="shared" si="445"/>
        <v>物理</v>
      </c>
      <c r="L3507" s="26" t="s">
        <v>4931</v>
      </c>
      <c r="M3507" s="23"/>
      <c r="N3507" s="23"/>
      <c r="O3507" s="24" t="str">
        <f t="shared" si="447"/>
        <v xml:space="preserve">
  - 
    name:  单摆
    title:  单摆
    description: 
    koLyro: point
    koLyri:  sub
    son: </v>
      </c>
      <c r="P3507" s="27" t="str">
        <f t="shared" si="446"/>
        <v xml:space="preserve">
            - 
              name:  单摆
              title:  单摆
              description: 
              koLyro: point
              koLyri:  sub
              son: </v>
      </c>
    </row>
    <row r="3508" spans="1:16" ht="15" customHeight="1">
      <c r="A3508" s="20">
        <f t="shared" si="440"/>
        <v>5</v>
      </c>
      <c r="B3508" s="21" t="str">
        <f t="shared" si="441"/>
        <v>知识亚点</v>
      </c>
      <c r="C3508" s="21" t="str">
        <f t="shared" si="442"/>
        <v>弹簧振子</v>
      </c>
      <c r="D3508" s="21" t="str">
        <f>IFERROR(IF(I3508=1,INDEX( {"chinese","english","math","physics","chemistry","biology","politics","history","geography"},MATCH(C3508,{"语文","英语","数学","物理","化学","生物","政治","历史","地理"},0)),IF(I3508=2,INDEX(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3508,{"单项选择","阅读理解","信息匹配","完形填空","短文填空","单句填空","短文改错","单句改错","句型转换","翻译短语","翻译句子","词汇/短语及固搭","完成句子","听力"},0)),"")), "")</f>
        <v/>
      </c>
      <c r="E3508" s="21" t="str">
        <f t="shared" si="443"/>
        <v>知识点</v>
      </c>
      <c r="F3508" s="21" t="str">
        <f t="shared" si="444"/>
        <v>亚</v>
      </c>
      <c r="G3508" s="21" t="str">
        <f>INDEX( {"body","discipline","area","topic","point"},MATCH(E3508,{"知识体","知识域","知识区","知识主题","知识点"},0))</f>
        <v>point</v>
      </c>
      <c r="H3508" s="21" t="str">
        <f>INDEX( {"super","just","sub","infras"},MATCH(F3508,{"超","恰","亚","次"},0))</f>
        <v>sub</v>
      </c>
      <c r="I3508" s="21">
        <f>MATCH(E3508,{"知识体","知识域","知识区","知识主题","知识点"},0)-1</f>
        <v>4</v>
      </c>
      <c r="J3508" s="21">
        <f>MATCH(F3508,{"超","恰","亚","次"},0)-1</f>
        <v>2</v>
      </c>
      <c r="K3508" s="21" t="str">
        <f t="shared" si="445"/>
        <v>物理</v>
      </c>
      <c r="L3508" s="26" t="s">
        <v>4932</v>
      </c>
      <c r="M3508" s="23"/>
      <c r="N3508" s="23"/>
      <c r="O3508" s="24" t="str">
        <f t="shared" si="447"/>
        <v xml:space="preserve">
  - 
    name:  弹簧振子
    title:  弹簧振子
    description: 
    koLyro: point
    koLyri:  sub
    son: </v>
      </c>
      <c r="P3508" s="27" t="str">
        <f t="shared" si="446"/>
        <v xml:space="preserve">
            - 
              name:  弹簧振子
              title:  弹簧振子
              description: 
              koLyro: point
              koLyri:  sub
              son: </v>
      </c>
    </row>
    <row r="3509" spans="1:16" ht="15" customHeight="1">
      <c r="A3509" s="20">
        <f t="shared" si="440"/>
        <v>4</v>
      </c>
      <c r="B3509" s="21" t="str">
        <f t="shared" si="441"/>
        <v>知识点</v>
      </c>
      <c r="C3509" s="21" t="str">
        <f t="shared" si="442"/>
        <v>外力作用下的振动</v>
      </c>
      <c r="D3509" s="21" t="str">
        <f>IFERROR(IF(I3509=1,INDEX( {"chinese","english","math","physics","chemistry","biology","politics","history","geography"},MATCH(C3509,{"语文","英语","数学","物理","化学","生物","政治","历史","地理"},0)),IF(I3509=2,INDEX(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3509,{"单项选择","阅读理解","信息匹配","完形填空","短文填空","单句填空","短文改错","单句改错","句型转换","翻译短语","翻译句子","词汇/短语及固搭","完成句子","听力"},0)),"")), "")</f>
        <v/>
      </c>
      <c r="E3509" s="21" t="str">
        <f t="shared" si="443"/>
        <v>知识点</v>
      </c>
      <c r="F3509" s="21" t="str">
        <f t="shared" si="444"/>
        <v>恰</v>
      </c>
      <c r="G3509" s="21" t="str">
        <f>INDEX( {"body","discipline","area","topic","point"},MATCH(E3509,{"知识体","知识域","知识区","知识主题","知识点"},0))</f>
        <v>point</v>
      </c>
      <c r="H3509" s="21" t="str">
        <f>INDEX( {"super","just","sub","infras"},MATCH(F3509,{"超","恰","亚","次"},0))</f>
        <v>just</v>
      </c>
      <c r="I3509" s="21">
        <f>MATCH(E3509,{"知识体","知识域","知识区","知识主题","知识点"},0)-1</f>
        <v>4</v>
      </c>
      <c r="J3509" s="21">
        <f>MATCH(F3509,{"超","恰","亚","次"},0)-1</f>
        <v>1</v>
      </c>
      <c r="K3509" s="21" t="str">
        <f t="shared" si="445"/>
        <v>物理</v>
      </c>
      <c r="L3509" s="26" t="s">
        <v>4933</v>
      </c>
      <c r="M3509" s="23"/>
      <c r="N3509" s="23"/>
      <c r="O3509" s="24" t="str">
        <f t="shared" si="447"/>
        <v xml:space="preserve">
  - 
    name:  外力作用下的振动
    title:  外力作用下的振动
    description: 
    koLyro: point
    koLyri:  just
    son: </v>
      </c>
      <c r="P3509" s="27" t="str">
        <f t="shared" si="446"/>
        <v xml:space="preserve">
          - 
            name:  外力作用下的振动
            title:  外力作用下的振动
            description: 
            koLyro: point
            koLyri:  just
            son: </v>
      </c>
    </row>
    <row r="3510" spans="1:16" ht="15" customHeight="1">
      <c r="A3510" s="20">
        <f t="shared" si="440"/>
        <v>5</v>
      </c>
      <c r="B3510" s="21" t="str">
        <f t="shared" si="441"/>
        <v>知识亚点</v>
      </c>
      <c r="C3510" s="21" t="str">
        <f t="shared" si="442"/>
        <v>共振与固有频率</v>
      </c>
      <c r="D3510" s="21" t="str">
        <f>IFERROR(IF(I3510=1,INDEX( {"chinese","english","math","physics","chemistry","biology","politics","history","geography"},MATCH(C3510,{"语文","英语","数学","物理","化学","生物","政治","历史","地理"},0)),IF(I3510=2,INDEX(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3510,{"单项选择","阅读理解","信息匹配","完形填空","短文填空","单句填空","短文改错","单句改错","句型转换","翻译短语","翻译句子","词汇/短语及固搭","完成句子","听力"},0)),"")), "")</f>
        <v/>
      </c>
      <c r="E3510" s="21" t="str">
        <f t="shared" si="443"/>
        <v>知识点</v>
      </c>
      <c r="F3510" s="21" t="str">
        <f t="shared" si="444"/>
        <v>亚</v>
      </c>
      <c r="G3510" s="21" t="str">
        <f>INDEX( {"body","discipline","area","topic","point"},MATCH(E3510,{"知识体","知识域","知识区","知识主题","知识点"},0))</f>
        <v>point</v>
      </c>
      <c r="H3510" s="21" t="str">
        <f>INDEX( {"super","just","sub","infras"},MATCH(F3510,{"超","恰","亚","次"},0))</f>
        <v>sub</v>
      </c>
      <c r="I3510" s="21">
        <f>MATCH(E3510,{"知识体","知识域","知识区","知识主题","知识点"},0)-1</f>
        <v>4</v>
      </c>
      <c r="J3510" s="21">
        <f>MATCH(F3510,{"超","恰","亚","次"},0)-1</f>
        <v>2</v>
      </c>
      <c r="K3510" s="21" t="str">
        <f t="shared" si="445"/>
        <v>物理</v>
      </c>
      <c r="L3510" s="26" t="s">
        <v>4934</v>
      </c>
      <c r="M3510" s="23"/>
      <c r="N3510" s="23"/>
      <c r="O3510" s="24" t="str">
        <f t="shared" si="447"/>
        <v xml:space="preserve">
  - 
    name:  共振与固有频率
    title:  共振与固有频率
    description: 
    koLyro: point
    koLyri:  sub
    son: </v>
      </c>
      <c r="P3510" s="27" t="str">
        <f t="shared" si="446"/>
        <v xml:space="preserve">
            - 
              name:  共振与固有频率
              title:  共振与固有频率
              description: 
              koLyro: point
              koLyri:  sub
              son: </v>
      </c>
    </row>
    <row r="3511" spans="1:16" ht="15" customHeight="1">
      <c r="A3511" s="20">
        <f t="shared" si="440"/>
        <v>5</v>
      </c>
      <c r="B3511" s="21" t="str">
        <f t="shared" si="441"/>
        <v>知识亚点</v>
      </c>
      <c r="C3511" s="21" t="str">
        <f t="shared" si="442"/>
        <v>阻尼振动和受迫振动</v>
      </c>
      <c r="D3511" s="21" t="str">
        <f>IFERROR(IF(I3511=1,INDEX( {"chinese","english","math","physics","chemistry","biology","politics","history","geography"},MATCH(C3511,{"语文","英语","数学","物理","化学","生物","政治","历史","地理"},0)),IF(I3511=2,INDEX(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3511,{"单项选择","阅读理解","信息匹配","完形填空","短文填空","单句填空","短文改错","单句改错","句型转换","翻译短语","翻译句子","词汇/短语及固搭","完成句子","听力"},0)),"")), "")</f>
        <v/>
      </c>
      <c r="E3511" s="21" t="str">
        <f t="shared" si="443"/>
        <v>知识点</v>
      </c>
      <c r="F3511" s="21" t="str">
        <f t="shared" si="444"/>
        <v>亚</v>
      </c>
      <c r="G3511" s="21" t="str">
        <f>INDEX( {"body","discipline","area","topic","point"},MATCH(E3511,{"知识体","知识域","知识区","知识主题","知识点"},0))</f>
        <v>point</v>
      </c>
      <c r="H3511" s="21" t="str">
        <f>INDEX( {"super","just","sub","infras"},MATCH(F3511,{"超","恰","亚","次"},0))</f>
        <v>sub</v>
      </c>
      <c r="I3511" s="21">
        <f>MATCH(E3511,{"知识体","知识域","知识区","知识主题","知识点"},0)-1</f>
        <v>4</v>
      </c>
      <c r="J3511" s="21">
        <f>MATCH(F3511,{"超","恰","亚","次"},0)-1</f>
        <v>2</v>
      </c>
      <c r="K3511" s="21" t="str">
        <f t="shared" si="445"/>
        <v>物理</v>
      </c>
      <c r="L3511" s="26" t="s">
        <v>4935</v>
      </c>
      <c r="M3511" s="23"/>
      <c r="N3511" s="23"/>
      <c r="O3511" s="24" t="str">
        <f t="shared" si="447"/>
        <v xml:space="preserve">
  - 
    name:  阻尼振动和受迫振动
    title:  阻尼振动和受迫振动
    description: 
    koLyro: point
    koLyri:  sub
    son: </v>
      </c>
      <c r="P3511" s="27" t="str">
        <f t="shared" si="446"/>
        <v xml:space="preserve">
            - 
              name:  阻尼振动和受迫振动
              title:  阻尼振动和受迫振动
              description: 
              koLyro: point
              koLyri:  sub
              son: </v>
      </c>
    </row>
    <row r="3512" spans="1:16" ht="15" customHeight="1">
      <c r="A3512" s="20">
        <f t="shared" si="440"/>
        <v>4</v>
      </c>
      <c r="B3512" s="21" t="str">
        <f t="shared" si="441"/>
        <v>知识点</v>
      </c>
      <c r="C3512" s="21" t="str">
        <f t="shared" si="442"/>
        <v>波的形成和传播</v>
      </c>
      <c r="D3512" s="21" t="str">
        <f>IFERROR(IF(I3512=1,INDEX( {"chinese","english","math","physics","chemistry","biology","politics","history","geography"},MATCH(C3512,{"语文","英语","数学","物理","化学","生物","政治","历史","地理"},0)),IF(I3512=2,INDEX(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3512,{"单项选择","阅读理解","信息匹配","完形填空","短文填空","单句填空","短文改错","单句改错","句型转换","翻译短语","翻译句子","词汇/短语及固搭","完成句子","听力"},0)),"")), "")</f>
        <v/>
      </c>
      <c r="E3512" s="21" t="str">
        <f t="shared" si="443"/>
        <v>知识点</v>
      </c>
      <c r="F3512" s="21" t="str">
        <f t="shared" si="444"/>
        <v>恰</v>
      </c>
      <c r="G3512" s="21" t="str">
        <f>INDEX( {"body","discipline","area","topic","point"},MATCH(E3512,{"知识体","知识域","知识区","知识主题","知识点"},0))</f>
        <v>point</v>
      </c>
      <c r="H3512" s="21" t="str">
        <f>INDEX( {"super","just","sub","infras"},MATCH(F3512,{"超","恰","亚","次"},0))</f>
        <v>just</v>
      </c>
      <c r="I3512" s="21">
        <f>MATCH(E3512,{"知识体","知识域","知识区","知识主题","知识点"},0)-1</f>
        <v>4</v>
      </c>
      <c r="J3512" s="21">
        <f>MATCH(F3512,{"超","恰","亚","次"},0)-1</f>
        <v>1</v>
      </c>
      <c r="K3512" s="21" t="str">
        <f t="shared" si="445"/>
        <v>物理</v>
      </c>
      <c r="L3512" s="26" t="s">
        <v>4936</v>
      </c>
      <c r="M3512" s="23"/>
      <c r="N3512" s="23"/>
      <c r="O3512" s="24" t="str">
        <f t="shared" si="447"/>
        <v xml:space="preserve">
  - 
    name:  波的形成和传播
    title:  波的形成和传播
    description: 
    koLyro: point
    koLyri:  just
    son: </v>
      </c>
      <c r="P3512" s="27" t="str">
        <f t="shared" si="446"/>
        <v xml:space="preserve">
          - 
            name:  波的形成和传播
            title:  波的形成和传播
            description: 
            koLyro: point
            koLyri:  just
            son: </v>
      </c>
    </row>
    <row r="3513" spans="1:16" ht="15" customHeight="1">
      <c r="A3513" s="20">
        <f t="shared" si="440"/>
        <v>5</v>
      </c>
      <c r="B3513" s="21" t="str">
        <f t="shared" si="441"/>
        <v>知识亚点</v>
      </c>
      <c r="C3513" s="21" t="str">
        <f t="shared" si="442"/>
        <v>机械波</v>
      </c>
      <c r="D3513" s="21" t="str">
        <f>IFERROR(IF(I3513=1,INDEX( {"chinese","english","math","physics","chemistry","biology","politics","history","geography"},MATCH(C3513,{"语文","英语","数学","物理","化学","生物","政治","历史","地理"},0)),IF(I3513=2,INDEX(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3513,{"单项选择","阅读理解","信息匹配","完形填空","短文填空","单句填空","短文改错","单句改错","句型转换","翻译短语","翻译句子","词汇/短语及固搭","完成句子","听力"},0)),"")), "")</f>
        <v/>
      </c>
      <c r="E3513" s="21" t="str">
        <f t="shared" si="443"/>
        <v>知识点</v>
      </c>
      <c r="F3513" s="21" t="str">
        <f t="shared" si="444"/>
        <v>亚</v>
      </c>
      <c r="G3513" s="21" t="str">
        <f>INDEX( {"body","discipline","area","topic","point"},MATCH(E3513,{"知识体","知识域","知识区","知识主题","知识点"},0))</f>
        <v>point</v>
      </c>
      <c r="H3513" s="21" t="str">
        <f>INDEX( {"super","just","sub","infras"},MATCH(F3513,{"超","恰","亚","次"},0))</f>
        <v>sub</v>
      </c>
      <c r="I3513" s="21">
        <f>MATCH(E3513,{"知识体","知识域","知识区","知识主题","知识点"},0)-1</f>
        <v>4</v>
      </c>
      <c r="J3513" s="21">
        <f>MATCH(F3513,{"超","恰","亚","次"},0)-1</f>
        <v>2</v>
      </c>
      <c r="K3513" s="21" t="str">
        <f t="shared" si="445"/>
        <v>物理</v>
      </c>
      <c r="L3513" s="26" t="s">
        <v>4937</v>
      </c>
      <c r="M3513" s="23"/>
      <c r="N3513" s="23"/>
      <c r="O3513" s="24" t="str">
        <f t="shared" si="447"/>
        <v xml:space="preserve">
  - 
    name:  机械波
    title:  机械波
    description: 
    koLyro: point
    koLyri:  sub
    son: </v>
      </c>
      <c r="P3513" s="27" t="str">
        <f t="shared" si="446"/>
        <v xml:space="preserve">
            - 
              name:  机械波
              title:  机械波
              description: 
              koLyro: point
              koLyri:  sub
              son: </v>
      </c>
    </row>
    <row r="3514" spans="1:16" ht="15" customHeight="1">
      <c r="A3514" s="20">
        <f t="shared" si="440"/>
        <v>5</v>
      </c>
      <c r="B3514" s="21" t="str">
        <f t="shared" si="441"/>
        <v>知识亚点</v>
      </c>
      <c r="C3514" s="21" t="str">
        <f t="shared" si="442"/>
        <v>波的形成与传播特点</v>
      </c>
      <c r="D3514" s="21" t="str">
        <f>IFERROR(IF(I3514=1,INDEX( {"chinese","english","math","physics","chemistry","biology","politics","history","geography"},MATCH(C3514,{"语文","英语","数学","物理","化学","生物","政治","历史","地理"},0)),IF(I3514=2,INDEX(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3514,{"单项选择","阅读理解","信息匹配","完形填空","短文填空","单句填空","短文改错","单句改错","句型转换","翻译短语","翻译句子","词汇/短语及固搭","完成句子","听力"},0)),"")), "")</f>
        <v/>
      </c>
      <c r="E3514" s="21" t="str">
        <f t="shared" si="443"/>
        <v>知识点</v>
      </c>
      <c r="F3514" s="21" t="str">
        <f t="shared" si="444"/>
        <v>亚</v>
      </c>
      <c r="G3514" s="21" t="str">
        <f>INDEX( {"body","discipline","area","topic","point"},MATCH(E3514,{"知识体","知识域","知识区","知识主题","知识点"},0))</f>
        <v>point</v>
      </c>
      <c r="H3514" s="21" t="str">
        <f>INDEX( {"super","just","sub","infras"},MATCH(F3514,{"超","恰","亚","次"},0))</f>
        <v>sub</v>
      </c>
      <c r="I3514" s="21">
        <f>MATCH(E3514,{"知识体","知识域","知识区","知识主题","知识点"},0)-1</f>
        <v>4</v>
      </c>
      <c r="J3514" s="21">
        <f>MATCH(F3514,{"超","恰","亚","次"},0)-1</f>
        <v>2</v>
      </c>
      <c r="K3514" s="21" t="str">
        <f t="shared" si="445"/>
        <v>物理</v>
      </c>
      <c r="L3514" s="26" t="s">
        <v>4938</v>
      </c>
      <c r="M3514" s="23"/>
      <c r="N3514" s="23"/>
      <c r="O3514" s="24" t="str">
        <f t="shared" si="447"/>
        <v xml:space="preserve">
  - 
    name:  波的形成与传播特点
    title:  波的形成与传播特点
    description: 
    koLyro: point
    koLyri:  sub
    son: </v>
      </c>
      <c r="P3514" s="27" t="str">
        <f t="shared" si="446"/>
        <v xml:space="preserve">
            - 
              name:  波的形成与传播特点
              title:  波的形成与传播特点
              description: 
              koLyro: point
              koLyri:  sub
              son: </v>
      </c>
    </row>
    <row r="3515" spans="1:16" ht="15" customHeight="1">
      <c r="A3515" s="20">
        <f t="shared" si="440"/>
        <v>5</v>
      </c>
      <c r="B3515" s="21" t="str">
        <f t="shared" si="441"/>
        <v>知识亚点</v>
      </c>
      <c r="C3515" s="21" t="str">
        <f t="shared" si="442"/>
        <v>横波与纵波</v>
      </c>
      <c r="D3515" s="21" t="str">
        <f>IFERROR(IF(I3515=1,INDEX( {"chinese","english","math","physics","chemistry","biology","politics","history","geography"},MATCH(C3515,{"语文","英语","数学","物理","化学","生物","政治","历史","地理"},0)),IF(I3515=2,INDEX(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3515,{"单项选择","阅读理解","信息匹配","完形填空","短文填空","单句填空","短文改错","单句改错","句型转换","翻译短语","翻译句子","词汇/短语及固搭","完成句子","听力"},0)),"")), "")</f>
        <v/>
      </c>
      <c r="E3515" s="21" t="str">
        <f t="shared" si="443"/>
        <v>知识点</v>
      </c>
      <c r="F3515" s="21" t="str">
        <f t="shared" si="444"/>
        <v>亚</v>
      </c>
      <c r="G3515" s="21" t="str">
        <f>INDEX( {"body","discipline","area","topic","point"},MATCH(E3515,{"知识体","知识域","知识区","知识主题","知识点"},0))</f>
        <v>point</v>
      </c>
      <c r="H3515" s="21" t="str">
        <f>INDEX( {"super","just","sub","infras"},MATCH(F3515,{"超","恰","亚","次"},0))</f>
        <v>sub</v>
      </c>
      <c r="I3515" s="21">
        <f>MATCH(E3515,{"知识体","知识域","知识区","知识主题","知识点"},0)-1</f>
        <v>4</v>
      </c>
      <c r="J3515" s="21">
        <f>MATCH(F3515,{"超","恰","亚","次"},0)-1</f>
        <v>2</v>
      </c>
      <c r="K3515" s="21" t="str">
        <f t="shared" si="445"/>
        <v>物理</v>
      </c>
      <c r="L3515" s="26" t="s">
        <v>4939</v>
      </c>
      <c r="M3515" s="23"/>
      <c r="N3515" s="23"/>
      <c r="O3515" s="24" t="str">
        <f t="shared" si="447"/>
        <v xml:space="preserve">
  - 
    name:  横波与纵波
    title:  横波与纵波
    description: 
    koLyro: point
    koLyri:  sub
    son: </v>
      </c>
      <c r="P3515" s="27" t="str">
        <f t="shared" si="446"/>
        <v xml:space="preserve">
            - 
              name:  横波与纵波
              title:  横波与纵波
              description: 
              koLyro: point
              koLyri:  sub
              son: </v>
      </c>
    </row>
    <row r="3516" spans="1:16" ht="15" customHeight="1">
      <c r="A3516" s="20">
        <f t="shared" si="440"/>
        <v>5</v>
      </c>
      <c r="B3516" s="21" t="str">
        <f t="shared" si="441"/>
        <v>知识亚点</v>
      </c>
      <c r="C3516" s="21" t="str">
        <f t="shared" si="442"/>
        <v>声波</v>
      </c>
      <c r="D3516" s="21" t="str">
        <f>IFERROR(IF(I3516=1,INDEX( {"chinese","english","math","physics","chemistry","biology","politics","history","geography"},MATCH(C3516,{"语文","英语","数学","物理","化学","生物","政治","历史","地理"},0)),IF(I3516=2,INDEX(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3516,{"单项选择","阅读理解","信息匹配","完形填空","短文填空","单句填空","短文改错","单句改错","句型转换","翻译短语","翻译句子","词汇/短语及固搭","完成句子","听力"},0)),"")), "")</f>
        <v/>
      </c>
      <c r="E3516" s="21" t="str">
        <f t="shared" si="443"/>
        <v>知识点</v>
      </c>
      <c r="F3516" s="21" t="str">
        <f t="shared" si="444"/>
        <v>亚</v>
      </c>
      <c r="G3516" s="21" t="str">
        <f>INDEX( {"body","discipline","area","topic","point"},MATCH(E3516,{"知识体","知识域","知识区","知识主题","知识点"},0))</f>
        <v>point</v>
      </c>
      <c r="H3516" s="21" t="str">
        <f>INDEX( {"super","just","sub","infras"},MATCH(F3516,{"超","恰","亚","次"},0))</f>
        <v>sub</v>
      </c>
      <c r="I3516" s="21">
        <f>MATCH(E3516,{"知识体","知识域","知识区","知识主题","知识点"},0)-1</f>
        <v>4</v>
      </c>
      <c r="J3516" s="21">
        <f>MATCH(F3516,{"超","恰","亚","次"},0)-1</f>
        <v>2</v>
      </c>
      <c r="K3516" s="21" t="str">
        <f t="shared" si="445"/>
        <v>物理</v>
      </c>
      <c r="L3516" s="26" t="s">
        <v>4940</v>
      </c>
      <c r="M3516" s="23"/>
      <c r="N3516" s="23"/>
      <c r="O3516" s="24" t="str">
        <f t="shared" si="447"/>
        <v xml:space="preserve">
  - 
    name:  声波
    title:  声波
    description: 
    koLyro: point
    koLyri:  sub
    son: </v>
      </c>
      <c r="P3516" s="27" t="str">
        <f t="shared" si="446"/>
        <v xml:space="preserve">
            - 
              name:  声波
              title:  声波
              description: 
              koLyro: point
              koLyri:  sub
              son: </v>
      </c>
    </row>
    <row r="3517" spans="1:16" ht="15" customHeight="1">
      <c r="A3517" s="20">
        <f t="shared" si="440"/>
        <v>4</v>
      </c>
      <c r="B3517" s="21" t="str">
        <f t="shared" si="441"/>
        <v>知识点</v>
      </c>
      <c r="C3517" s="21" t="str">
        <f t="shared" si="442"/>
        <v>机械波的描述</v>
      </c>
      <c r="D3517" s="21" t="str">
        <f>IFERROR(IF(I3517=1,INDEX( {"chinese","english","math","physics","chemistry","biology","politics","history","geography"},MATCH(C3517,{"语文","英语","数学","物理","化学","生物","政治","历史","地理"},0)),IF(I3517=2,INDEX(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3517,{"单项选择","阅读理解","信息匹配","完形填空","短文填空","单句填空","短文改错","单句改错","句型转换","翻译短语","翻译句子","词汇/短语及固搭","完成句子","听力"},0)),"")), "")</f>
        <v/>
      </c>
      <c r="E3517" s="21" t="str">
        <f t="shared" si="443"/>
        <v>知识点</v>
      </c>
      <c r="F3517" s="21" t="str">
        <f t="shared" si="444"/>
        <v>恰</v>
      </c>
      <c r="G3517" s="21" t="str">
        <f>INDEX( {"body","discipline","area","topic","point"},MATCH(E3517,{"知识体","知识域","知识区","知识主题","知识点"},0))</f>
        <v>point</v>
      </c>
      <c r="H3517" s="21" t="str">
        <f>INDEX( {"super","just","sub","infras"},MATCH(F3517,{"超","恰","亚","次"},0))</f>
        <v>just</v>
      </c>
      <c r="I3517" s="21">
        <f>MATCH(E3517,{"知识体","知识域","知识区","知识主题","知识点"},0)-1</f>
        <v>4</v>
      </c>
      <c r="J3517" s="21">
        <f>MATCH(F3517,{"超","恰","亚","次"},0)-1</f>
        <v>1</v>
      </c>
      <c r="K3517" s="21" t="str">
        <f t="shared" si="445"/>
        <v>物理</v>
      </c>
      <c r="L3517" s="26" t="s">
        <v>4941</v>
      </c>
      <c r="M3517" s="23"/>
      <c r="N3517" s="23"/>
      <c r="O3517" s="24" t="str">
        <f t="shared" si="447"/>
        <v xml:space="preserve">
  - 
    name:  机械波的描述
    title:  机械波的描述
    description: 
    koLyro: point
    koLyri:  just
    son: </v>
      </c>
      <c r="P3517" s="27" t="str">
        <f t="shared" si="446"/>
        <v xml:space="preserve">
          - 
            name:  机械波的描述
            title:  机械波的描述
            description: 
            koLyro: point
            koLyri:  just
            son: </v>
      </c>
    </row>
    <row r="3518" spans="1:16" ht="15" customHeight="1">
      <c r="A3518" s="20">
        <f t="shared" si="440"/>
        <v>5</v>
      </c>
      <c r="B3518" s="21" t="str">
        <f t="shared" si="441"/>
        <v>知识亚点</v>
      </c>
      <c r="C3518" s="21" t="str">
        <f t="shared" si="442"/>
        <v>描述机械波的物理量</v>
      </c>
      <c r="D3518" s="21" t="str">
        <f>IFERROR(IF(I3518=1,INDEX( {"chinese","english","math","physics","chemistry","biology","politics","history","geography"},MATCH(C3518,{"语文","英语","数学","物理","化学","生物","政治","历史","地理"},0)),IF(I3518=2,INDEX(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3518,{"单项选择","阅读理解","信息匹配","完形填空","短文填空","单句填空","短文改错","单句改错","句型转换","翻译短语","翻译句子","词汇/短语及固搭","完成句子","听力"},0)),"")), "")</f>
        <v/>
      </c>
      <c r="E3518" s="21" t="str">
        <f t="shared" si="443"/>
        <v>知识点</v>
      </c>
      <c r="F3518" s="21" t="str">
        <f t="shared" si="444"/>
        <v>亚</v>
      </c>
      <c r="G3518" s="21" t="str">
        <f>INDEX( {"body","discipline","area","topic","point"},MATCH(E3518,{"知识体","知识域","知识区","知识主题","知识点"},0))</f>
        <v>point</v>
      </c>
      <c r="H3518" s="21" t="str">
        <f>INDEX( {"super","just","sub","infras"},MATCH(F3518,{"超","恰","亚","次"},0))</f>
        <v>sub</v>
      </c>
      <c r="I3518" s="21">
        <f>MATCH(E3518,{"知识体","知识域","知识区","知识主题","知识点"},0)-1</f>
        <v>4</v>
      </c>
      <c r="J3518" s="21">
        <f>MATCH(F3518,{"超","恰","亚","次"},0)-1</f>
        <v>2</v>
      </c>
      <c r="K3518" s="21" t="str">
        <f t="shared" si="445"/>
        <v>物理</v>
      </c>
      <c r="L3518" s="26" t="s">
        <v>4942</v>
      </c>
      <c r="M3518" s="23"/>
      <c r="N3518" s="23"/>
      <c r="O3518" s="24" t="str">
        <f t="shared" si="447"/>
        <v xml:space="preserve">
  - 
    name:  描述机械波的物理量
    title:  描述机械波的物理量
    description: 
    koLyro: point
    koLyri:  sub
    son: </v>
      </c>
      <c r="P3518" s="27" t="str">
        <f t="shared" si="446"/>
        <v xml:space="preserve">
            - 
              name:  描述机械波的物理量
              title:  描述机械波的物理量
              description: 
              koLyro: point
              koLyri:  sub
              son: </v>
      </c>
    </row>
    <row r="3519" spans="1:16" ht="15" customHeight="1">
      <c r="A3519" s="20">
        <f t="shared" si="440"/>
        <v>5</v>
      </c>
      <c r="B3519" s="21" t="str">
        <f t="shared" si="441"/>
        <v>知识亚点</v>
      </c>
      <c r="C3519" s="21" t="str">
        <f t="shared" si="442"/>
        <v>波的图像</v>
      </c>
      <c r="D3519" s="21" t="str">
        <f>IFERROR(IF(I3519=1,INDEX( {"chinese","english","math","physics","chemistry","biology","politics","history","geography"},MATCH(C3519,{"语文","英语","数学","物理","化学","生物","政治","历史","地理"},0)),IF(I3519=2,INDEX(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3519,{"单项选择","阅读理解","信息匹配","完形填空","短文填空","单句填空","短文改错","单句改错","句型转换","翻译短语","翻译句子","词汇/短语及固搭","完成句子","听力"},0)),"")), "")</f>
        <v/>
      </c>
      <c r="E3519" s="21" t="str">
        <f t="shared" si="443"/>
        <v>知识点</v>
      </c>
      <c r="F3519" s="21" t="str">
        <f t="shared" si="444"/>
        <v>亚</v>
      </c>
      <c r="G3519" s="21" t="str">
        <f>INDEX( {"body","discipline","area","topic","point"},MATCH(E3519,{"知识体","知识域","知识区","知识主题","知识点"},0))</f>
        <v>point</v>
      </c>
      <c r="H3519" s="21" t="str">
        <f>INDEX( {"super","just","sub","infras"},MATCH(F3519,{"超","恰","亚","次"},0))</f>
        <v>sub</v>
      </c>
      <c r="I3519" s="21">
        <f>MATCH(E3519,{"知识体","知识域","知识区","知识主题","知识点"},0)-1</f>
        <v>4</v>
      </c>
      <c r="J3519" s="21">
        <f>MATCH(F3519,{"超","恰","亚","次"},0)-1</f>
        <v>2</v>
      </c>
      <c r="K3519" s="21" t="str">
        <f t="shared" si="445"/>
        <v>物理</v>
      </c>
      <c r="L3519" s="26" t="s">
        <v>4943</v>
      </c>
      <c r="M3519" s="23"/>
      <c r="N3519" s="23"/>
      <c r="O3519" s="24" t="str">
        <f t="shared" si="447"/>
        <v xml:space="preserve">
  - 
    name:  波的图像
    title:  波的图像
    description: 
    koLyro: point
    koLyri:  sub
    son: </v>
      </c>
      <c r="P3519" s="27" t="str">
        <f t="shared" si="446"/>
        <v xml:space="preserve">
            - 
              name:  波的图像
              title:  波的图像
              description: 
              koLyro: point
              koLyri:  sub
              son: </v>
      </c>
    </row>
    <row r="3520" spans="1:16" ht="15" customHeight="1">
      <c r="A3520" s="20">
        <f t="shared" si="440"/>
        <v>5</v>
      </c>
      <c r="B3520" s="21" t="str">
        <f t="shared" si="441"/>
        <v>知识亚点</v>
      </c>
      <c r="C3520" s="21" t="str">
        <f t="shared" si="442"/>
        <v>波长、波速和频率的关系</v>
      </c>
      <c r="D3520" s="21" t="str">
        <f>IFERROR(IF(I3520=1,INDEX( {"chinese","english","math","physics","chemistry","biology","politics","history","geography"},MATCH(C3520,{"语文","英语","数学","物理","化学","生物","政治","历史","地理"},0)),IF(I3520=2,INDEX(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3520,{"单项选择","阅读理解","信息匹配","完形填空","短文填空","单句填空","短文改错","单句改错","句型转换","翻译短语","翻译句子","词汇/短语及固搭","完成句子","听力"},0)),"")), "")</f>
        <v/>
      </c>
      <c r="E3520" s="21" t="str">
        <f t="shared" si="443"/>
        <v>知识点</v>
      </c>
      <c r="F3520" s="21" t="str">
        <f t="shared" si="444"/>
        <v>亚</v>
      </c>
      <c r="G3520" s="21" t="str">
        <f>INDEX( {"body","discipline","area","topic","point"},MATCH(E3520,{"知识体","知识域","知识区","知识主题","知识点"},0))</f>
        <v>point</v>
      </c>
      <c r="H3520" s="21" t="str">
        <f>INDEX( {"super","just","sub","infras"},MATCH(F3520,{"超","恰","亚","次"},0))</f>
        <v>sub</v>
      </c>
      <c r="I3520" s="21">
        <f>MATCH(E3520,{"知识体","知识域","知识区","知识主题","知识点"},0)-1</f>
        <v>4</v>
      </c>
      <c r="J3520" s="21">
        <f>MATCH(F3520,{"超","恰","亚","次"},0)-1</f>
        <v>2</v>
      </c>
      <c r="K3520" s="21" t="str">
        <f t="shared" si="445"/>
        <v>物理</v>
      </c>
      <c r="L3520" s="26" t="s">
        <v>4944</v>
      </c>
      <c r="M3520" s="23"/>
      <c r="N3520" s="23"/>
      <c r="O3520" s="24" t="str">
        <f t="shared" si="447"/>
        <v xml:space="preserve">
  - 
    name:  波长、波速和频率的关系
    title:  波长、波速和频率的关系
    description: 
    koLyro: point
    koLyri:  sub
    son: </v>
      </c>
      <c r="P3520" s="27" t="str">
        <f t="shared" si="446"/>
        <v xml:space="preserve">
            - 
              name:  波长、波速和频率的关系
              title:  波长、波速和频率的关系
              description: 
              koLyro: point
              koLyri:  sub
              son: </v>
      </c>
    </row>
    <row r="3521" spans="1:16" ht="15" customHeight="1">
      <c r="A3521" s="20">
        <f t="shared" si="440"/>
        <v>4</v>
      </c>
      <c r="B3521" s="21" t="str">
        <f t="shared" si="441"/>
        <v>知识点</v>
      </c>
      <c r="C3521" s="21" t="str">
        <f t="shared" si="442"/>
        <v>机械波传播规律的应用</v>
      </c>
      <c r="D3521" s="21" t="str">
        <f>IFERROR(IF(I3521=1,INDEX( {"chinese","english","math","physics","chemistry","biology","politics","history","geography"},MATCH(C3521,{"语文","英语","数学","物理","化学","生物","政治","历史","地理"},0)),IF(I3521=2,INDEX(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3521,{"单项选择","阅读理解","信息匹配","完形填空","短文填空","单句填空","短文改错","单句改错","句型转换","翻译短语","翻译句子","词汇/短语及固搭","完成句子","听力"},0)),"")), "")</f>
        <v/>
      </c>
      <c r="E3521" s="21" t="str">
        <f t="shared" si="443"/>
        <v>知识点</v>
      </c>
      <c r="F3521" s="21" t="str">
        <f t="shared" si="444"/>
        <v>恰</v>
      </c>
      <c r="G3521" s="21" t="str">
        <f>INDEX( {"body","discipline","area","topic","point"},MATCH(E3521,{"知识体","知识域","知识区","知识主题","知识点"},0))</f>
        <v>point</v>
      </c>
      <c r="H3521" s="21" t="str">
        <f>INDEX( {"super","just","sub","infras"},MATCH(F3521,{"超","恰","亚","次"},0))</f>
        <v>just</v>
      </c>
      <c r="I3521" s="21">
        <f>MATCH(E3521,{"知识体","知识域","知识区","知识主题","知识点"},0)-1</f>
        <v>4</v>
      </c>
      <c r="J3521" s="21">
        <f>MATCH(F3521,{"超","恰","亚","次"},0)-1</f>
        <v>1</v>
      </c>
      <c r="K3521" s="21" t="str">
        <f t="shared" si="445"/>
        <v>物理</v>
      </c>
      <c r="L3521" s="26" t="s">
        <v>4945</v>
      </c>
      <c r="M3521" s="23"/>
      <c r="N3521" s="23"/>
      <c r="O3521" s="24" t="str">
        <f t="shared" si="447"/>
        <v xml:space="preserve">
  - 
    name:  机械波传播规律的应用
    title:  机械波传播规律的应用
    description: 
    koLyro: point
    koLyri:  just
    son: </v>
      </c>
      <c r="P3521" s="27" t="str">
        <f t="shared" si="446"/>
        <v xml:space="preserve">
          - 
            name:  机械波传播规律的应用
            title:  机械波传播规律的应用
            description: 
            koLyro: point
            koLyri:  just
            son: </v>
      </c>
    </row>
    <row r="3522" spans="1:16" ht="15" customHeight="1">
      <c r="A3522" s="20">
        <f t="shared" si="440"/>
        <v>5</v>
      </c>
      <c r="B3522" s="21" t="str">
        <f t="shared" si="441"/>
        <v>知识亚点</v>
      </c>
      <c r="C3522" s="21" t="str">
        <f t="shared" si="442"/>
        <v>振动图像与波动图像的对比分析</v>
      </c>
      <c r="D3522" s="21" t="str">
        <f>IFERROR(IF(I3522=1,INDEX( {"chinese","english","math","physics","chemistry","biology","politics","history","geography"},MATCH(C3522,{"语文","英语","数学","物理","化学","生物","政治","历史","地理"},0)),IF(I3522=2,INDEX(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3522,{"单项选择","阅读理解","信息匹配","完形填空","短文填空","单句填空","短文改错","单句改错","句型转换","翻译短语","翻译句子","词汇/短语及固搭","完成句子","听力"},0)),"")), "")</f>
        <v/>
      </c>
      <c r="E3522" s="21" t="str">
        <f t="shared" si="443"/>
        <v>知识点</v>
      </c>
      <c r="F3522" s="21" t="str">
        <f t="shared" si="444"/>
        <v>亚</v>
      </c>
      <c r="G3522" s="21" t="str">
        <f>INDEX( {"body","discipline","area","topic","point"},MATCH(E3522,{"知识体","知识域","知识区","知识主题","知识点"},0))</f>
        <v>point</v>
      </c>
      <c r="H3522" s="21" t="str">
        <f>INDEX( {"super","just","sub","infras"},MATCH(F3522,{"超","恰","亚","次"},0))</f>
        <v>sub</v>
      </c>
      <c r="I3522" s="21">
        <f>MATCH(E3522,{"知识体","知识域","知识区","知识主题","知识点"},0)-1</f>
        <v>4</v>
      </c>
      <c r="J3522" s="21">
        <f>MATCH(F3522,{"超","恰","亚","次"},0)-1</f>
        <v>2</v>
      </c>
      <c r="K3522" s="21" t="str">
        <f t="shared" si="445"/>
        <v>物理</v>
      </c>
      <c r="L3522" s="26" t="s">
        <v>4946</v>
      </c>
      <c r="M3522" s="23"/>
      <c r="N3522" s="23"/>
      <c r="O3522" s="24" t="str">
        <f t="shared" si="447"/>
        <v xml:space="preserve">
  - 
    name:  振动图像与波动图像的对比分析
    title:  振动图像与波动图像的对比分析
    description: 
    koLyro: point
    koLyri:  sub
    son: </v>
      </c>
      <c r="P3522" s="27" t="str">
        <f t="shared" si="446"/>
        <v xml:space="preserve">
            - 
              name:  振动图像与波动图像的对比分析
              title:  振动图像与波动图像的对比分析
              description: 
              koLyro: point
              koLyri:  sub
              son: </v>
      </c>
    </row>
    <row r="3523" spans="1:16" ht="15" customHeight="1">
      <c r="A3523" s="20">
        <f t="shared" si="440"/>
        <v>5</v>
      </c>
      <c r="B3523" s="21" t="str">
        <f t="shared" si="441"/>
        <v>知识亚点</v>
      </c>
      <c r="C3523" s="21" t="str">
        <f t="shared" si="442"/>
        <v>波的传播方向与质点振动方向互判</v>
      </c>
      <c r="D3523" s="21" t="str">
        <f>IFERROR(IF(I3523=1,INDEX( {"chinese","english","math","physics","chemistry","biology","politics","history","geography"},MATCH(C3523,{"语文","英语","数学","物理","化学","生物","政治","历史","地理"},0)),IF(I3523=2,INDEX(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3523,{"单项选择","阅读理解","信息匹配","完形填空","短文填空","单句填空","短文改错","单句改错","句型转换","翻译短语","翻译句子","词汇/短语及固搭","完成句子","听力"},0)),"")), "")</f>
        <v/>
      </c>
      <c r="E3523" s="21" t="str">
        <f t="shared" si="443"/>
        <v>知识点</v>
      </c>
      <c r="F3523" s="21" t="str">
        <f t="shared" si="444"/>
        <v>亚</v>
      </c>
      <c r="G3523" s="21" t="str">
        <f>INDEX( {"body","discipline","area","topic","point"},MATCH(E3523,{"知识体","知识域","知识区","知识主题","知识点"},0))</f>
        <v>point</v>
      </c>
      <c r="H3523" s="21" t="str">
        <f>INDEX( {"super","just","sub","infras"},MATCH(F3523,{"超","恰","亚","次"},0))</f>
        <v>sub</v>
      </c>
      <c r="I3523" s="21">
        <f>MATCH(E3523,{"知识体","知识域","知识区","知识主题","知识点"},0)-1</f>
        <v>4</v>
      </c>
      <c r="J3523" s="21">
        <f>MATCH(F3523,{"超","恰","亚","次"},0)-1</f>
        <v>2</v>
      </c>
      <c r="K3523" s="21" t="str">
        <f t="shared" si="445"/>
        <v>物理</v>
      </c>
      <c r="L3523" s="26" t="s">
        <v>4947</v>
      </c>
      <c r="M3523" s="23"/>
      <c r="N3523" s="23"/>
      <c r="O3523" s="24" t="str">
        <f t="shared" si="447"/>
        <v xml:space="preserve">
  - 
    name:  波的传播方向与质点振动方向互判
    title:  波的传播方向与质点振动方向互判
    description: 
    koLyro: point
    koLyri:  sub
    son: </v>
      </c>
      <c r="P3523" s="27" t="str">
        <f t="shared" si="446"/>
        <v xml:space="preserve">
            - 
              name:  波的传播方向与质点振动方向互判
              title:  波的传播方向与质点振动方向互判
              description: 
              koLyro: point
              koLyri:  sub
              son: </v>
      </c>
    </row>
    <row r="3524" spans="1:16" ht="15" customHeight="1">
      <c r="A3524" s="20">
        <f t="shared" si="440"/>
        <v>5</v>
      </c>
      <c r="B3524" s="21" t="str">
        <f t="shared" si="441"/>
        <v>知识亚点</v>
      </c>
      <c r="C3524" s="21" t="str">
        <f t="shared" si="442"/>
        <v>机械波的多解问题</v>
      </c>
      <c r="D3524" s="21" t="str">
        <f>IFERROR(IF(I3524=1,INDEX( {"chinese","english","math","physics","chemistry","biology","politics","history","geography"},MATCH(C3524,{"语文","英语","数学","物理","化学","生物","政治","历史","地理"},0)),IF(I3524=2,INDEX(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3524,{"单项选择","阅读理解","信息匹配","完形填空","短文填空","单句填空","短文改错","单句改错","句型转换","翻译短语","翻译句子","词汇/短语及固搭","完成句子","听力"},0)),"")), "")</f>
        <v/>
      </c>
      <c r="E3524" s="21" t="str">
        <f t="shared" si="443"/>
        <v>知识点</v>
      </c>
      <c r="F3524" s="21" t="str">
        <f t="shared" si="444"/>
        <v>亚</v>
      </c>
      <c r="G3524" s="21" t="str">
        <f>INDEX( {"body","discipline","area","topic","point"},MATCH(E3524,{"知识体","知识域","知识区","知识主题","知识点"},0))</f>
        <v>point</v>
      </c>
      <c r="H3524" s="21" t="str">
        <f>INDEX( {"super","just","sub","infras"},MATCH(F3524,{"超","恰","亚","次"},0))</f>
        <v>sub</v>
      </c>
      <c r="I3524" s="21">
        <f>MATCH(E3524,{"知识体","知识域","知识区","知识主题","知识点"},0)-1</f>
        <v>4</v>
      </c>
      <c r="J3524" s="21">
        <f>MATCH(F3524,{"超","恰","亚","次"},0)-1</f>
        <v>2</v>
      </c>
      <c r="K3524" s="21" t="str">
        <f t="shared" si="445"/>
        <v>物理</v>
      </c>
      <c r="L3524" s="26" t="s">
        <v>4948</v>
      </c>
      <c r="M3524" s="23"/>
      <c r="N3524" s="23"/>
      <c r="O3524" s="24" t="str">
        <f t="shared" si="447"/>
        <v xml:space="preserve">
  - 
    name:  机械波的多解问题
    title:  机械波的多解问题
    description: 
    koLyro: point
    koLyri:  sub
    son: </v>
      </c>
      <c r="P3524" s="27" t="str">
        <f t="shared" si="446"/>
        <v xml:space="preserve">
            - 
              name:  机械波的多解问题
              title:  机械波的多解问题
              description: 
              koLyro: point
              koLyri:  sub
              son: </v>
      </c>
    </row>
    <row r="3525" spans="1:16" ht="15" customHeight="1">
      <c r="A3525" s="20">
        <f t="shared" ref="A3525:A3588" si="448">IFERROR(FIND("├",L3525),0)</f>
        <v>4</v>
      </c>
      <c r="B3525" s="21" t="str">
        <f t="shared" ref="B3525:B3588" si="449">MID(L3525,FIND("«",L3525)+1,FIND("»",L3525)-FIND("«",L3525)-1)</f>
        <v>知识点</v>
      </c>
      <c r="C3525" s="21" t="str">
        <f t="shared" ref="C3525:C3588" si="450">RIGHT(L3525,LEN(L3525)-FIND("»",L3525))</f>
        <v>波传播过程中的现象</v>
      </c>
      <c r="D3525" s="21" t="str">
        <f>IFERROR(IF(I3525=1,INDEX( {"chinese","english","math","physics","chemistry","biology","politics","history","geography"},MATCH(C3525,{"语文","英语","数学","物理","化学","生物","政治","历史","地理"},0)),IF(I3525=2,INDEX(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3525,{"单项选择","阅读理解","信息匹配","完形填空","短文填空","单句填空","短文改错","单句改错","句型转换","翻译短语","翻译句子","词汇/短语及固搭","完成句子","听力"},0)),"")), "")</f>
        <v/>
      </c>
      <c r="E3525" s="21" t="str">
        <f t="shared" ref="E3525:E3588" si="451">SUBSTITUTE(SUBSTITUTE(SUBSTITUTE(SUBSTITUTE(B3525,"超",""),"恰",""),"亚",""),"次","")</f>
        <v>知识点</v>
      </c>
      <c r="F3525" s="21" t="str">
        <f t="shared" ref="F3525:F3588" si="452">IF(IFERROR(FIND("超",B3525),-1)&gt;0,"超",  IF(IFERROR(FIND("亚",B3525),-1)&gt;0,"亚",   IF(IFERROR(FIND("次",B3525),-1)&gt;0,"次",    "恰"  )))</f>
        <v>恰</v>
      </c>
      <c r="G3525" s="21" t="str">
        <f>INDEX( {"body","discipline","area","topic","point"},MATCH(E3525,{"知识体","知识域","知识区","知识主题","知识点"},0))</f>
        <v>point</v>
      </c>
      <c r="H3525" s="21" t="str">
        <f>INDEX( {"super","just","sub","infras"},MATCH(F3525,{"超","恰","亚","次"},0))</f>
        <v>just</v>
      </c>
      <c r="I3525" s="21">
        <f>MATCH(E3525,{"知识体","知识域","知识区","知识主题","知识点"},0)-1</f>
        <v>4</v>
      </c>
      <c r="J3525" s="21">
        <f>MATCH(F3525,{"超","恰","亚","次"},0)-1</f>
        <v>1</v>
      </c>
      <c r="K3525" s="21" t="str">
        <f t="shared" ref="K3525:K3588" si="453">IF(I3525=0,"",IF(I3525=1,C3525,K3524))</f>
        <v>物理</v>
      </c>
      <c r="L3525" s="26" t="s">
        <v>4949</v>
      </c>
      <c r="M3525" s="23"/>
      <c r="N3525" s="23"/>
      <c r="O3525" s="24" t="str">
        <f t="shared" si="447"/>
        <v xml:space="preserve">
  - 
    name:  波传播过程中的现象
    title:  波传播过程中的现象
    description: 
    koLyro: point
    koLyri:  just
    son: </v>
      </c>
      <c r="P3525" s="27" t="str">
        <f t="shared" ref="P3525:P3588" si="454">SUBSTITUTE(O3525,CHAR(10),CHAR(10)&amp;REPT("  ",A3525))</f>
        <v xml:space="preserve">
          - 
            name:  波传播过程中的现象
            title:  波传播过程中的现象
            description: 
            koLyro: point
            koLyri:  just
            son: </v>
      </c>
    </row>
    <row r="3526" spans="1:16" ht="15" customHeight="1">
      <c r="A3526" s="20">
        <f t="shared" si="448"/>
        <v>5</v>
      </c>
      <c r="B3526" s="21" t="str">
        <f t="shared" si="449"/>
        <v>知识亚点</v>
      </c>
      <c r="C3526" s="21" t="str">
        <f t="shared" si="450"/>
        <v>惠更斯原理</v>
      </c>
      <c r="D3526" s="21" t="str">
        <f>IFERROR(IF(I3526=1,INDEX( {"chinese","english","math","physics","chemistry","biology","politics","history","geography"},MATCH(C3526,{"语文","英语","数学","物理","化学","生物","政治","历史","地理"},0)),IF(I3526=2,INDEX(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3526,{"单项选择","阅读理解","信息匹配","完形填空","短文填空","单句填空","短文改错","单句改错","句型转换","翻译短语","翻译句子","词汇/短语及固搭","完成句子","听力"},0)),"")), "")</f>
        <v/>
      </c>
      <c r="E3526" s="21" t="str">
        <f t="shared" si="451"/>
        <v>知识点</v>
      </c>
      <c r="F3526" s="21" t="str">
        <f t="shared" si="452"/>
        <v>亚</v>
      </c>
      <c r="G3526" s="21" t="str">
        <f>INDEX( {"body","discipline","area","topic","point"},MATCH(E3526,{"知识体","知识域","知识区","知识主题","知识点"},0))</f>
        <v>point</v>
      </c>
      <c r="H3526" s="21" t="str">
        <f>INDEX( {"super","just","sub","infras"},MATCH(F3526,{"超","恰","亚","次"},0))</f>
        <v>sub</v>
      </c>
      <c r="I3526" s="21">
        <f>MATCH(E3526,{"知识体","知识域","知识区","知识主题","知识点"},0)-1</f>
        <v>4</v>
      </c>
      <c r="J3526" s="21">
        <f>MATCH(F3526,{"超","恰","亚","次"},0)-1</f>
        <v>2</v>
      </c>
      <c r="K3526" s="21" t="str">
        <f t="shared" si="453"/>
        <v>物理</v>
      </c>
      <c r="L3526" s="26" t="s">
        <v>4950</v>
      </c>
      <c r="M3526" s="23"/>
      <c r="N3526" s="23"/>
      <c r="O3526" s="24" t="str">
        <f t="shared" si="447"/>
        <v xml:space="preserve">
  - 
    name:  惠更斯原理
    title:  惠更斯原理
    description: 
    koLyro: point
    koLyri:  sub
    son: </v>
      </c>
      <c r="P3526" s="27" t="str">
        <f t="shared" si="454"/>
        <v xml:space="preserve">
            - 
              name:  惠更斯原理
              title:  惠更斯原理
              description: 
              koLyro: point
              koLyri:  sub
              son: </v>
      </c>
    </row>
    <row r="3527" spans="1:16" ht="15" customHeight="1">
      <c r="A3527" s="20">
        <f t="shared" si="448"/>
        <v>5</v>
      </c>
      <c r="B3527" s="21" t="str">
        <f t="shared" si="449"/>
        <v>知识亚点</v>
      </c>
      <c r="C3527" s="21" t="str">
        <f t="shared" si="450"/>
        <v>波的反射与折射</v>
      </c>
      <c r="D3527" s="21" t="str">
        <f>IFERROR(IF(I3527=1,INDEX( {"chinese","english","math","physics","chemistry","biology","politics","history","geography"},MATCH(C3527,{"语文","英语","数学","物理","化学","生物","政治","历史","地理"},0)),IF(I3527=2,INDEX(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3527,{"单项选择","阅读理解","信息匹配","完形填空","短文填空","单句填空","短文改错","单句改错","句型转换","翻译短语","翻译句子","词汇/短语及固搭","完成句子","听力"},0)),"")), "")</f>
        <v/>
      </c>
      <c r="E3527" s="21" t="str">
        <f t="shared" si="451"/>
        <v>知识点</v>
      </c>
      <c r="F3527" s="21" t="str">
        <f t="shared" si="452"/>
        <v>亚</v>
      </c>
      <c r="G3527" s="21" t="str">
        <f>INDEX( {"body","discipline","area","topic","point"},MATCH(E3527,{"知识体","知识域","知识区","知识主题","知识点"},0))</f>
        <v>point</v>
      </c>
      <c r="H3527" s="21" t="str">
        <f>INDEX( {"super","just","sub","infras"},MATCH(F3527,{"超","恰","亚","次"},0))</f>
        <v>sub</v>
      </c>
      <c r="I3527" s="21">
        <f>MATCH(E3527,{"知识体","知识域","知识区","知识主题","知识点"},0)-1</f>
        <v>4</v>
      </c>
      <c r="J3527" s="21">
        <f>MATCH(F3527,{"超","恰","亚","次"},0)-1</f>
        <v>2</v>
      </c>
      <c r="K3527" s="21" t="str">
        <f t="shared" si="453"/>
        <v>物理</v>
      </c>
      <c r="L3527" s="26" t="s">
        <v>4951</v>
      </c>
      <c r="M3527" s="23"/>
      <c r="N3527" s="23"/>
      <c r="O3527" s="24" t="str">
        <f t="shared" si="447"/>
        <v xml:space="preserve">
  - 
    name:  波的反射与折射
    title:  波的反射与折射
    description: 
    koLyro: point
    koLyri:  sub
    son: </v>
      </c>
      <c r="P3527" s="27" t="str">
        <f t="shared" si="454"/>
        <v xml:space="preserve">
            - 
              name:  波的反射与折射
              title:  波的反射与折射
              description: 
              koLyro: point
              koLyri:  sub
              son: </v>
      </c>
    </row>
    <row r="3528" spans="1:16" ht="15" customHeight="1">
      <c r="A3528" s="20">
        <f t="shared" si="448"/>
        <v>5</v>
      </c>
      <c r="B3528" s="21" t="str">
        <f t="shared" si="449"/>
        <v>知识亚点</v>
      </c>
      <c r="C3528" s="21" t="str">
        <f t="shared" si="450"/>
        <v>波的干涉与衍射</v>
      </c>
      <c r="D3528" s="21" t="str">
        <f>IFERROR(IF(I3528=1,INDEX( {"chinese","english","math","physics","chemistry","biology","politics","history","geography"},MATCH(C3528,{"语文","英语","数学","物理","化学","生物","政治","历史","地理"},0)),IF(I3528=2,INDEX(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3528,{"单项选择","阅读理解","信息匹配","完形填空","短文填空","单句填空","短文改错","单句改错","句型转换","翻译短语","翻译句子","词汇/短语及固搭","完成句子","听力"},0)),"")), "")</f>
        <v/>
      </c>
      <c r="E3528" s="21" t="str">
        <f t="shared" si="451"/>
        <v>知识点</v>
      </c>
      <c r="F3528" s="21" t="str">
        <f t="shared" si="452"/>
        <v>亚</v>
      </c>
      <c r="G3528" s="21" t="str">
        <f>INDEX( {"body","discipline","area","topic","point"},MATCH(E3528,{"知识体","知识域","知识区","知识主题","知识点"},0))</f>
        <v>point</v>
      </c>
      <c r="H3528" s="21" t="str">
        <f>INDEX( {"super","just","sub","infras"},MATCH(F3528,{"超","恰","亚","次"},0))</f>
        <v>sub</v>
      </c>
      <c r="I3528" s="21">
        <f>MATCH(E3528,{"知识体","知识域","知识区","知识主题","知识点"},0)-1</f>
        <v>4</v>
      </c>
      <c r="J3528" s="21">
        <f>MATCH(F3528,{"超","恰","亚","次"},0)-1</f>
        <v>2</v>
      </c>
      <c r="K3528" s="21" t="str">
        <f t="shared" si="453"/>
        <v>物理</v>
      </c>
      <c r="L3528" s="26" t="s">
        <v>4952</v>
      </c>
      <c r="M3528" s="23"/>
      <c r="N3528" s="23"/>
      <c r="O3528" s="24" t="str">
        <f t="shared" si="447"/>
        <v xml:space="preserve">
  - 
    name:  波的干涉与衍射
    title:  波的干涉与衍射
    description: 
    koLyro: point
    koLyri:  sub
    son: </v>
      </c>
      <c r="P3528" s="27" t="str">
        <f t="shared" si="454"/>
        <v xml:space="preserve">
            - 
              name:  波的干涉与衍射
              title:  波的干涉与衍射
              description: 
              koLyro: point
              koLyri:  sub
              son: </v>
      </c>
    </row>
    <row r="3529" spans="1:16" ht="15" customHeight="1">
      <c r="A3529" s="20">
        <f t="shared" si="448"/>
        <v>5</v>
      </c>
      <c r="B3529" s="21" t="str">
        <f t="shared" si="449"/>
        <v>知识亚点</v>
      </c>
      <c r="C3529" s="21" t="str">
        <f t="shared" si="450"/>
        <v>波的叠加</v>
      </c>
      <c r="D3529" s="21" t="str">
        <f>IFERROR(IF(I3529=1,INDEX( {"chinese","english","math","physics","chemistry","biology","politics","history","geography"},MATCH(C3529,{"语文","英语","数学","物理","化学","生物","政治","历史","地理"},0)),IF(I3529=2,INDEX(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3529,{"单项选择","阅读理解","信息匹配","完形填空","短文填空","单句填空","短文改错","单句改错","句型转换","翻译短语","翻译句子","词汇/短语及固搭","完成句子","听力"},0)),"")), "")</f>
        <v/>
      </c>
      <c r="E3529" s="21" t="str">
        <f t="shared" si="451"/>
        <v>知识点</v>
      </c>
      <c r="F3529" s="21" t="str">
        <f t="shared" si="452"/>
        <v>亚</v>
      </c>
      <c r="G3529" s="21" t="str">
        <f>INDEX( {"body","discipline","area","topic","point"},MATCH(E3529,{"知识体","知识域","知识区","知识主题","知识点"},0))</f>
        <v>point</v>
      </c>
      <c r="H3529" s="21" t="str">
        <f>INDEX( {"super","just","sub","infras"},MATCH(F3529,{"超","恰","亚","次"},0))</f>
        <v>sub</v>
      </c>
      <c r="I3529" s="21">
        <f>MATCH(E3529,{"知识体","知识域","知识区","知识主题","知识点"},0)-1</f>
        <v>4</v>
      </c>
      <c r="J3529" s="21">
        <f>MATCH(F3529,{"超","恰","亚","次"},0)-1</f>
        <v>2</v>
      </c>
      <c r="K3529" s="21" t="str">
        <f t="shared" si="453"/>
        <v>物理</v>
      </c>
      <c r="L3529" s="26" t="s">
        <v>4953</v>
      </c>
      <c r="M3529" s="23"/>
      <c r="N3529" s="23"/>
      <c r="O3529" s="24" t="str">
        <f t="shared" si="447"/>
        <v xml:space="preserve">
  - 
    name:  波的叠加
    title:  波的叠加
    description: 
    koLyro: point
    koLyri:  sub
    son: </v>
      </c>
      <c r="P3529" s="27" t="str">
        <f t="shared" si="454"/>
        <v xml:space="preserve">
            - 
              name:  波的叠加
              title:  波的叠加
              description: 
              koLyro: point
              koLyri:  sub
              son: </v>
      </c>
    </row>
    <row r="3530" spans="1:16" ht="15" customHeight="1">
      <c r="A3530" s="20">
        <f t="shared" si="448"/>
        <v>5</v>
      </c>
      <c r="B3530" s="21" t="str">
        <f t="shared" si="449"/>
        <v>知识亚点</v>
      </c>
      <c r="C3530" s="21" t="str">
        <f t="shared" si="450"/>
        <v>多普勒效应</v>
      </c>
      <c r="D3530" s="21" t="str">
        <f>IFERROR(IF(I3530=1,INDEX( {"chinese","english","math","physics","chemistry","biology","politics","history","geography"},MATCH(C3530,{"语文","英语","数学","物理","化学","生物","政治","历史","地理"},0)),IF(I3530=2,INDEX(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3530,{"单项选择","阅读理解","信息匹配","完形填空","短文填空","单句填空","短文改错","单句改错","句型转换","翻译短语","翻译句子","词汇/短语及固搭","完成句子","听力"},0)),"")), "")</f>
        <v/>
      </c>
      <c r="E3530" s="21" t="str">
        <f t="shared" si="451"/>
        <v>知识点</v>
      </c>
      <c r="F3530" s="21" t="str">
        <f t="shared" si="452"/>
        <v>亚</v>
      </c>
      <c r="G3530" s="21" t="str">
        <f>INDEX( {"body","discipline","area","topic","point"},MATCH(E3530,{"知识体","知识域","知识区","知识主题","知识点"},0))</f>
        <v>point</v>
      </c>
      <c r="H3530" s="21" t="str">
        <f>INDEX( {"super","just","sub","infras"},MATCH(F3530,{"超","恰","亚","次"},0))</f>
        <v>sub</v>
      </c>
      <c r="I3530" s="21">
        <f>MATCH(E3530,{"知识体","知识域","知识区","知识主题","知识点"},0)-1</f>
        <v>4</v>
      </c>
      <c r="J3530" s="21">
        <f>MATCH(F3530,{"超","恰","亚","次"},0)-1</f>
        <v>2</v>
      </c>
      <c r="K3530" s="21" t="str">
        <f t="shared" si="453"/>
        <v>物理</v>
      </c>
      <c r="L3530" s="26" t="s">
        <v>4954</v>
      </c>
      <c r="M3530" s="23"/>
      <c r="N3530" s="23"/>
      <c r="O3530" s="24" t="str">
        <f t="shared" si="447"/>
        <v xml:space="preserve">
  - 
    name:  多普勒效应
    title:  多普勒效应
    description: 
    koLyro: point
    koLyri:  sub
    son: </v>
      </c>
      <c r="P3530" s="27" t="str">
        <f t="shared" si="454"/>
        <v xml:space="preserve">
            - 
              name:  多普勒效应
              title:  多普勒效应
              description: 
              koLyro: point
              koLyri:  sub
              son: </v>
      </c>
    </row>
    <row r="3531" spans="1:16" ht="15" customHeight="1">
      <c r="A3531" s="20">
        <f t="shared" si="448"/>
        <v>5</v>
      </c>
      <c r="B3531" s="21" t="str">
        <f t="shared" si="449"/>
        <v>知识亚点</v>
      </c>
      <c r="C3531" s="21" t="str">
        <f t="shared" si="450"/>
        <v>超声波</v>
      </c>
      <c r="D3531" s="21" t="str">
        <f>IFERROR(IF(I3531=1,INDEX( {"chinese","english","math","physics","chemistry","biology","politics","history","geography"},MATCH(C3531,{"语文","英语","数学","物理","化学","生物","政治","历史","地理"},0)),IF(I3531=2,INDEX(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3531,{"单项选择","阅读理解","信息匹配","完形填空","短文填空","单句填空","短文改错","单句改错","句型转换","翻译短语","翻译句子","词汇/短语及固搭","完成句子","听力"},0)),"")), "")</f>
        <v/>
      </c>
      <c r="E3531" s="21" t="str">
        <f t="shared" si="451"/>
        <v>知识点</v>
      </c>
      <c r="F3531" s="21" t="str">
        <f t="shared" si="452"/>
        <v>亚</v>
      </c>
      <c r="G3531" s="21" t="str">
        <f>INDEX( {"body","discipline","area","topic","point"},MATCH(E3531,{"知识体","知识域","知识区","知识主题","知识点"},0))</f>
        <v>point</v>
      </c>
      <c r="H3531" s="21" t="str">
        <f>INDEX( {"super","just","sub","infras"},MATCH(F3531,{"超","恰","亚","次"},0))</f>
        <v>sub</v>
      </c>
      <c r="I3531" s="21">
        <f>MATCH(E3531,{"知识体","知识域","知识区","知识主题","知识点"},0)-1</f>
        <v>4</v>
      </c>
      <c r="J3531" s="21">
        <f>MATCH(F3531,{"超","恰","亚","次"},0)-1</f>
        <v>2</v>
      </c>
      <c r="K3531" s="21" t="str">
        <f t="shared" si="453"/>
        <v>物理</v>
      </c>
      <c r="L3531" s="26" t="s">
        <v>4955</v>
      </c>
      <c r="M3531" s="23"/>
      <c r="N3531" s="23"/>
      <c r="O3531" s="24" t="str">
        <f t="shared" si="447"/>
        <v xml:space="preserve">
  - 
    name:  超声波
    title:  超声波
    description: 
    koLyro: point
    koLyri:  sub
    son: </v>
      </c>
      <c r="P3531" s="27" t="str">
        <f t="shared" si="454"/>
        <v xml:space="preserve">
            - 
              name:  超声波
              title:  超声波
              description: 
              koLyro: point
              koLyri:  sub
              son: </v>
      </c>
    </row>
    <row r="3532" spans="1:16" ht="15" customHeight="1">
      <c r="A3532" s="20">
        <f t="shared" si="448"/>
        <v>2</v>
      </c>
      <c r="B3532" s="21" t="str">
        <f t="shared" si="449"/>
        <v>知识区</v>
      </c>
      <c r="C3532" s="21" t="str">
        <f t="shared" si="450"/>
        <v>14.光学</v>
      </c>
      <c r="D3532" s="21" t="str">
        <f>IFERROR(IF(I3532=1,INDEX( {"chinese","english","math","physics","chemistry","biology","politics","history","geography"},MATCH(C3532,{"语文","英语","数学","物理","化学","生物","政治","历史","地理"},0)),IF(I3532=2,INDEX(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3532,{"单项选择","阅读理解","信息匹配","完形填空","短文填空","单句填空","短文改错","单句改错","句型转换","翻译短语","翻译句子","词汇/短语及固搭","完成句子","听力"},0)),"")), "")</f>
        <v/>
      </c>
      <c r="E3532" s="21" t="str">
        <f t="shared" si="451"/>
        <v>知识区</v>
      </c>
      <c r="F3532" s="21" t="str">
        <f t="shared" si="452"/>
        <v>恰</v>
      </c>
      <c r="G3532" s="21" t="str">
        <f>INDEX( {"body","discipline","area","topic","point"},MATCH(E3532,{"知识体","知识域","知识区","知识主题","知识点"},0))</f>
        <v>area</v>
      </c>
      <c r="H3532" s="21" t="str">
        <f>INDEX( {"super","just","sub","infras"},MATCH(F3532,{"超","恰","亚","次"},0))</f>
        <v>just</v>
      </c>
      <c r="I3532" s="21">
        <f>MATCH(E3532,{"知识体","知识域","知识区","知识主题","知识点"},0)-1</f>
        <v>2</v>
      </c>
      <c r="J3532" s="21">
        <f>MATCH(F3532,{"超","恰","亚","次"},0)-1</f>
        <v>1</v>
      </c>
      <c r="K3532" s="21" t="str">
        <f t="shared" si="453"/>
        <v>物理</v>
      </c>
      <c r="L3532" s="26" t="s">
        <v>4956</v>
      </c>
      <c r="M3532" s="23"/>
      <c r="N3532" s="23"/>
      <c r="O3532" s="24" t="str">
        <f t="shared" si="447"/>
        <v xml:space="preserve">
  - 
    name:  14.光学
    title:  14.光学
    description: 
    koLyro: area
    koLyri:  just
    son: </v>
      </c>
      <c r="P3532" s="27" t="str">
        <f t="shared" si="454"/>
        <v xml:space="preserve">
      - 
        name:  14.光学
        title:  14.光学
        description: 
        koLyro: area
        koLyri:  just
        son: </v>
      </c>
    </row>
    <row r="3533" spans="1:16" ht="15" customHeight="1">
      <c r="A3533" s="20">
        <f t="shared" si="448"/>
        <v>3</v>
      </c>
      <c r="B3533" s="21" t="str">
        <f t="shared" si="449"/>
        <v>知识主题</v>
      </c>
      <c r="C3533" s="21" t="str">
        <f t="shared" si="450"/>
        <v>光的折射与反射</v>
      </c>
      <c r="D3533" s="21" t="str">
        <f>IFERROR(IF(I3533=1,INDEX( {"chinese","english","math","physics","chemistry","biology","politics","history","geography"},MATCH(C3533,{"语文","英语","数学","物理","化学","生物","政治","历史","地理"},0)),IF(I3533=2,INDEX(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3533,{"单项选择","阅读理解","信息匹配","完形填空","短文填空","单句填空","短文改错","单句改错","句型转换","翻译短语","翻译句子","词汇/短语及固搭","完成句子","听力"},0)),"")), "")</f>
        <v/>
      </c>
      <c r="E3533" s="21" t="str">
        <f t="shared" si="451"/>
        <v>知识主题</v>
      </c>
      <c r="F3533" s="21" t="str">
        <f t="shared" si="452"/>
        <v>恰</v>
      </c>
      <c r="G3533" s="21" t="str">
        <f>INDEX( {"body","discipline","area","topic","point"},MATCH(E3533,{"知识体","知识域","知识区","知识主题","知识点"},0))</f>
        <v>topic</v>
      </c>
      <c r="H3533" s="21" t="str">
        <f>INDEX( {"super","just","sub","infras"},MATCH(F3533,{"超","恰","亚","次"},0))</f>
        <v>just</v>
      </c>
      <c r="I3533" s="21">
        <f>MATCH(E3533,{"知识体","知识域","知识区","知识主题","知识点"},0)-1</f>
        <v>3</v>
      </c>
      <c r="J3533" s="21">
        <f>MATCH(F3533,{"超","恰","亚","次"},0)-1</f>
        <v>1</v>
      </c>
      <c r="K3533" s="21" t="str">
        <f t="shared" si="453"/>
        <v>物理</v>
      </c>
      <c r="L3533" s="26" t="s">
        <v>4957</v>
      </c>
      <c r="M3533" s="23"/>
      <c r="N3533" s="23"/>
      <c r="O3533" s="24" t="str">
        <f t="shared" si="447"/>
        <v xml:space="preserve">
  - 
    name:  光的折射与反射
    title:  光的折射与反射
    description: 
    koLyro: topic
    koLyri:  just
    son: </v>
      </c>
      <c r="P3533" s="27" t="str">
        <f t="shared" si="454"/>
        <v xml:space="preserve">
        - 
          name:  光的折射与反射
          title:  光的折射与反射
          description: 
          koLyro: topic
          koLyri:  just
          son: </v>
      </c>
    </row>
    <row r="3534" spans="1:16" ht="15" customHeight="1">
      <c r="A3534" s="20">
        <f t="shared" si="448"/>
        <v>4</v>
      </c>
      <c r="B3534" s="21" t="str">
        <f t="shared" si="449"/>
        <v>知识点</v>
      </c>
      <c r="C3534" s="21" t="str">
        <f t="shared" si="450"/>
        <v>光的反射</v>
      </c>
      <c r="D3534" s="21" t="str">
        <f>IFERROR(IF(I3534=1,INDEX( {"chinese","english","math","physics","chemistry","biology","politics","history","geography"},MATCH(C3534,{"语文","英语","数学","物理","化学","生物","政治","历史","地理"},0)),IF(I3534=2,INDEX(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3534,{"单项选择","阅读理解","信息匹配","完形填空","短文填空","单句填空","短文改错","单句改错","句型转换","翻译短语","翻译句子","词汇/短语及固搭","完成句子","听力"},0)),"")), "")</f>
        <v/>
      </c>
      <c r="E3534" s="21" t="str">
        <f t="shared" si="451"/>
        <v>知识点</v>
      </c>
      <c r="F3534" s="21" t="str">
        <f t="shared" si="452"/>
        <v>恰</v>
      </c>
      <c r="G3534" s="21" t="str">
        <f>INDEX( {"body","discipline","area","topic","point"},MATCH(E3534,{"知识体","知识域","知识区","知识主题","知识点"},0))</f>
        <v>point</v>
      </c>
      <c r="H3534" s="21" t="str">
        <f>INDEX( {"super","just","sub","infras"},MATCH(F3534,{"超","恰","亚","次"},0))</f>
        <v>just</v>
      </c>
      <c r="I3534" s="21">
        <f>MATCH(E3534,{"知识体","知识域","知识区","知识主题","知识点"},0)-1</f>
        <v>4</v>
      </c>
      <c r="J3534" s="21">
        <f>MATCH(F3534,{"超","恰","亚","次"},0)-1</f>
        <v>1</v>
      </c>
      <c r="K3534" s="21" t="str">
        <f t="shared" si="453"/>
        <v>物理</v>
      </c>
      <c r="L3534" s="26" t="s">
        <v>4958</v>
      </c>
      <c r="M3534" s="23"/>
      <c r="N3534" s="23"/>
      <c r="O3534" s="24" t="str">
        <f t="shared" si="447"/>
        <v xml:space="preserve">
  - 
    name:  光的反射
    title:  光的反射
    description: 
    koLyro: point
    koLyri:  just
    son: </v>
      </c>
      <c r="P3534" s="27" t="str">
        <f t="shared" si="454"/>
        <v xml:space="preserve">
          - 
            name:  光的反射
            title:  光的反射
            description: 
            koLyro: point
            koLyri:  just
            son: </v>
      </c>
    </row>
    <row r="3535" spans="1:16" ht="15" customHeight="1">
      <c r="A3535" s="20">
        <f t="shared" si="448"/>
        <v>4</v>
      </c>
      <c r="B3535" s="21" t="str">
        <f t="shared" si="449"/>
        <v>知识点</v>
      </c>
      <c r="C3535" s="21" t="str">
        <f t="shared" si="450"/>
        <v>光的折射</v>
      </c>
      <c r="D3535" s="21" t="str">
        <f>IFERROR(IF(I3535=1,INDEX( {"chinese","english","math","physics","chemistry","biology","politics","history","geography"},MATCH(C3535,{"语文","英语","数学","物理","化学","生物","政治","历史","地理"},0)),IF(I3535=2,INDEX(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3535,{"单项选择","阅读理解","信息匹配","完形填空","短文填空","单句填空","短文改错","单句改错","句型转换","翻译短语","翻译句子","词汇/短语及固搭","完成句子","听力"},0)),"")), "")</f>
        <v/>
      </c>
      <c r="E3535" s="21" t="str">
        <f t="shared" si="451"/>
        <v>知识点</v>
      </c>
      <c r="F3535" s="21" t="str">
        <f t="shared" si="452"/>
        <v>恰</v>
      </c>
      <c r="G3535" s="21" t="str">
        <f>INDEX( {"body","discipline","area","topic","point"},MATCH(E3535,{"知识体","知识域","知识区","知识主题","知识点"},0))</f>
        <v>point</v>
      </c>
      <c r="H3535" s="21" t="str">
        <f>INDEX( {"super","just","sub","infras"},MATCH(F3535,{"超","恰","亚","次"},0))</f>
        <v>just</v>
      </c>
      <c r="I3535" s="21">
        <f>MATCH(E3535,{"知识体","知识域","知识区","知识主题","知识点"},0)-1</f>
        <v>4</v>
      </c>
      <c r="J3535" s="21">
        <f>MATCH(F3535,{"超","恰","亚","次"},0)-1</f>
        <v>1</v>
      </c>
      <c r="K3535" s="21" t="str">
        <f t="shared" si="453"/>
        <v>物理</v>
      </c>
      <c r="L3535" s="26" t="s">
        <v>4959</v>
      </c>
      <c r="M3535" s="23"/>
      <c r="N3535" s="23"/>
      <c r="O3535" s="24" t="str">
        <f t="shared" si="447"/>
        <v xml:space="preserve">
  - 
    name:  光的折射
    title:  光的折射
    description: 
    koLyro: point
    koLyri:  just
    son: </v>
      </c>
      <c r="P3535" s="27" t="str">
        <f t="shared" si="454"/>
        <v xml:space="preserve">
          - 
            name:  光的折射
            title:  光的折射
            description: 
            koLyro: point
            koLyri:  just
            son: </v>
      </c>
    </row>
    <row r="3536" spans="1:16" ht="15" customHeight="1">
      <c r="A3536" s="20">
        <f t="shared" si="448"/>
        <v>4</v>
      </c>
      <c r="B3536" s="21" t="str">
        <f t="shared" si="449"/>
        <v>知识点</v>
      </c>
      <c r="C3536" s="21" t="str">
        <f t="shared" si="450"/>
        <v>折射率</v>
      </c>
      <c r="D3536" s="21" t="str">
        <f>IFERROR(IF(I3536=1,INDEX( {"chinese","english","math","physics","chemistry","biology","politics","history","geography"},MATCH(C3536,{"语文","英语","数学","物理","化学","生物","政治","历史","地理"},0)),IF(I3536=2,INDEX(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3536,{"单项选择","阅读理解","信息匹配","完形填空","短文填空","单句填空","短文改错","单句改错","句型转换","翻译短语","翻译句子","词汇/短语及固搭","完成句子","听力"},0)),"")), "")</f>
        <v/>
      </c>
      <c r="E3536" s="21" t="str">
        <f t="shared" si="451"/>
        <v>知识点</v>
      </c>
      <c r="F3536" s="21" t="str">
        <f t="shared" si="452"/>
        <v>恰</v>
      </c>
      <c r="G3536" s="21" t="str">
        <f>INDEX( {"body","discipline","area","topic","point"},MATCH(E3536,{"知识体","知识域","知识区","知识主题","知识点"},0))</f>
        <v>point</v>
      </c>
      <c r="H3536" s="21" t="str">
        <f>INDEX( {"super","just","sub","infras"},MATCH(F3536,{"超","恰","亚","次"},0))</f>
        <v>just</v>
      </c>
      <c r="I3536" s="21">
        <f>MATCH(E3536,{"知识体","知识域","知识区","知识主题","知识点"},0)-1</f>
        <v>4</v>
      </c>
      <c r="J3536" s="21">
        <f>MATCH(F3536,{"超","恰","亚","次"},0)-1</f>
        <v>1</v>
      </c>
      <c r="K3536" s="21" t="str">
        <f t="shared" si="453"/>
        <v>物理</v>
      </c>
      <c r="L3536" s="26" t="s">
        <v>4960</v>
      </c>
      <c r="M3536" s="23"/>
      <c r="N3536" s="23"/>
      <c r="O3536" s="24" t="str">
        <f t="shared" si="447"/>
        <v xml:space="preserve">
  - 
    name:  折射率
    title:  折射率
    description: 
    koLyro: point
    koLyri:  just
    son: </v>
      </c>
      <c r="P3536" s="27" t="str">
        <f t="shared" si="454"/>
        <v xml:space="preserve">
          - 
            name:  折射率
            title:  折射率
            description: 
            koLyro: point
            koLyri:  just
            son: </v>
      </c>
    </row>
    <row r="3537" spans="1:16" ht="15" customHeight="1">
      <c r="A3537" s="20">
        <f t="shared" si="448"/>
        <v>4</v>
      </c>
      <c r="B3537" s="21" t="str">
        <f t="shared" si="449"/>
        <v>知识点</v>
      </c>
      <c r="C3537" s="21" t="str">
        <f t="shared" si="450"/>
        <v>全反射</v>
      </c>
      <c r="D3537" s="21" t="str">
        <f>IFERROR(IF(I3537=1,INDEX( {"chinese","english","math","physics","chemistry","biology","politics","history","geography"},MATCH(C3537,{"语文","英语","数学","物理","化学","生物","政治","历史","地理"},0)),IF(I3537=2,INDEX(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3537,{"单项选择","阅读理解","信息匹配","完形填空","短文填空","单句填空","短文改错","单句改错","句型转换","翻译短语","翻译句子","词汇/短语及固搭","完成句子","听力"},0)),"")), "")</f>
        <v/>
      </c>
      <c r="E3537" s="21" t="str">
        <f t="shared" si="451"/>
        <v>知识点</v>
      </c>
      <c r="F3537" s="21" t="str">
        <f t="shared" si="452"/>
        <v>恰</v>
      </c>
      <c r="G3537" s="21" t="str">
        <f>INDEX( {"body","discipline","area","topic","point"},MATCH(E3537,{"知识体","知识域","知识区","知识主题","知识点"},0))</f>
        <v>point</v>
      </c>
      <c r="H3537" s="21" t="str">
        <f>INDEX( {"super","just","sub","infras"},MATCH(F3537,{"超","恰","亚","次"},0))</f>
        <v>just</v>
      </c>
      <c r="I3537" s="21">
        <f>MATCH(E3537,{"知识体","知识域","知识区","知识主题","知识点"},0)-1</f>
        <v>4</v>
      </c>
      <c r="J3537" s="21">
        <f>MATCH(F3537,{"超","恰","亚","次"},0)-1</f>
        <v>1</v>
      </c>
      <c r="K3537" s="21" t="str">
        <f t="shared" si="453"/>
        <v>物理</v>
      </c>
      <c r="L3537" s="26" t="s">
        <v>4961</v>
      </c>
      <c r="M3537" s="23"/>
      <c r="N3537" s="23"/>
      <c r="O3537" s="24" t="str">
        <f t="shared" si="447"/>
        <v xml:space="preserve">
  - 
    name:  全反射
    title:  全反射
    description: 
    koLyro: point
    koLyri:  just
    son: </v>
      </c>
      <c r="P3537" s="27" t="str">
        <f t="shared" si="454"/>
        <v xml:space="preserve">
          - 
            name:  全反射
            title:  全反射
            description: 
            koLyro: point
            koLyri:  just
            son: </v>
      </c>
    </row>
    <row r="3538" spans="1:16" ht="15" customHeight="1">
      <c r="A3538" s="20">
        <f t="shared" si="448"/>
        <v>4</v>
      </c>
      <c r="B3538" s="21" t="str">
        <f t="shared" si="449"/>
        <v>知识点</v>
      </c>
      <c r="C3538" s="21" t="str">
        <f t="shared" si="450"/>
        <v>光导纤维</v>
      </c>
      <c r="D3538" s="21" t="str">
        <f>IFERROR(IF(I3538=1,INDEX( {"chinese","english","math","physics","chemistry","biology","politics","history","geography"},MATCH(C3538,{"语文","英语","数学","物理","化学","生物","政治","历史","地理"},0)),IF(I3538=2,INDEX(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3538,{"单项选择","阅读理解","信息匹配","完形填空","短文填空","单句填空","短文改错","单句改错","句型转换","翻译短语","翻译句子","词汇/短语及固搭","完成句子","听力"},0)),"")), "")</f>
        <v/>
      </c>
      <c r="E3538" s="21" t="str">
        <f t="shared" si="451"/>
        <v>知识点</v>
      </c>
      <c r="F3538" s="21" t="str">
        <f t="shared" si="452"/>
        <v>恰</v>
      </c>
      <c r="G3538" s="21" t="str">
        <f>INDEX( {"body","discipline","area","topic","point"},MATCH(E3538,{"知识体","知识域","知识区","知识主题","知识点"},0))</f>
        <v>point</v>
      </c>
      <c r="H3538" s="21" t="str">
        <f>INDEX( {"super","just","sub","infras"},MATCH(F3538,{"超","恰","亚","次"},0))</f>
        <v>just</v>
      </c>
      <c r="I3538" s="21">
        <f>MATCH(E3538,{"知识体","知识域","知识区","知识主题","知识点"},0)-1</f>
        <v>4</v>
      </c>
      <c r="J3538" s="21">
        <f>MATCH(F3538,{"超","恰","亚","次"},0)-1</f>
        <v>1</v>
      </c>
      <c r="K3538" s="21" t="str">
        <f t="shared" si="453"/>
        <v>物理</v>
      </c>
      <c r="L3538" s="26" t="s">
        <v>4962</v>
      </c>
      <c r="M3538" s="23"/>
      <c r="N3538" s="23"/>
      <c r="O3538" s="24" t="str">
        <f t="shared" si="447"/>
        <v xml:space="preserve">
  - 
    name:  光导纤维
    title:  光导纤维
    description: 
    koLyro: point
    koLyri:  just
    son: </v>
      </c>
      <c r="P3538" s="27" t="str">
        <f t="shared" si="454"/>
        <v xml:space="preserve">
          - 
            name:  光导纤维
            title:  光导纤维
            description: 
            koLyro: point
            koLyri:  just
            son: </v>
      </c>
    </row>
    <row r="3539" spans="1:16" ht="15" customHeight="1">
      <c r="A3539" s="20">
        <f t="shared" si="448"/>
        <v>3</v>
      </c>
      <c r="B3539" s="21" t="str">
        <f t="shared" si="449"/>
        <v>知识主题</v>
      </c>
      <c r="C3539" s="21" t="str">
        <f t="shared" si="450"/>
        <v>光的干涉、衍射和偏振</v>
      </c>
      <c r="D3539" s="21" t="str">
        <f>IFERROR(IF(I3539=1,INDEX( {"chinese","english","math","physics","chemistry","biology","politics","history","geography"},MATCH(C3539,{"语文","英语","数学","物理","化学","生物","政治","历史","地理"},0)),IF(I3539=2,INDEX(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3539,{"单项选择","阅读理解","信息匹配","完形填空","短文填空","单句填空","短文改错","单句改错","句型转换","翻译短语","翻译句子","词汇/短语及固搭","完成句子","听力"},0)),"")), "")</f>
        <v/>
      </c>
      <c r="E3539" s="21" t="str">
        <f t="shared" si="451"/>
        <v>知识主题</v>
      </c>
      <c r="F3539" s="21" t="str">
        <f t="shared" si="452"/>
        <v>恰</v>
      </c>
      <c r="G3539" s="21" t="str">
        <f>INDEX( {"body","discipline","area","topic","point"},MATCH(E3539,{"知识体","知识域","知识区","知识主题","知识点"},0))</f>
        <v>topic</v>
      </c>
      <c r="H3539" s="21" t="str">
        <f>INDEX( {"super","just","sub","infras"},MATCH(F3539,{"超","恰","亚","次"},0))</f>
        <v>just</v>
      </c>
      <c r="I3539" s="21">
        <f>MATCH(E3539,{"知识体","知识域","知识区","知识主题","知识点"},0)-1</f>
        <v>3</v>
      </c>
      <c r="J3539" s="21">
        <f>MATCH(F3539,{"超","恰","亚","次"},0)-1</f>
        <v>1</v>
      </c>
      <c r="K3539" s="21" t="str">
        <f t="shared" si="453"/>
        <v>物理</v>
      </c>
      <c r="L3539" s="26" t="s">
        <v>4963</v>
      </c>
      <c r="M3539" s="23"/>
      <c r="N3539" s="23"/>
      <c r="O3539" s="24" t="str">
        <f t="shared" si="447"/>
        <v xml:space="preserve">
  - 
    name:  光的干涉、衍射和偏振
    title:  光的干涉、衍射和偏振
    description: 
    koLyro: topic
    koLyri:  just
    son: </v>
      </c>
      <c r="P3539" s="27" t="str">
        <f t="shared" si="454"/>
        <v xml:space="preserve">
        - 
          name:  光的干涉、衍射和偏振
          title:  光的干涉、衍射和偏振
          description: 
          koLyro: topic
          koLyri:  just
          son: </v>
      </c>
    </row>
    <row r="3540" spans="1:16" ht="15" customHeight="1">
      <c r="A3540" s="20">
        <f t="shared" si="448"/>
        <v>4</v>
      </c>
      <c r="B3540" s="21" t="str">
        <f t="shared" si="449"/>
        <v>知识点</v>
      </c>
      <c r="C3540" s="21" t="str">
        <f t="shared" si="450"/>
        <v>光的干涉</v>
      </c>
      <c r="D3540" s="21" t="str">
        <f>IFERROR(IF(I3540=1,INDEX( {"chinese","english","math","physics","chemistry","biology","politics","history","geography"},MATCH(C3540,{"语文","英语","数学","物理","化学","生物","政治","历史","地理"},0)),IF(I3540=2,INDEX(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3540,{"单项选择","阅读理解","信息匹配","完形填空","短文填空","单句填空","短文改错","单句改错","句型转换","翻译短语","翻译句子","词汇/短语及固搭","完成句子","听力"},0)),"")), "")</f>
        <v/>
      </c>
      <c r="E3540" s="21" t="str">
        <f t="shared" si="451"/>
        <v>知识点</v>
      </c>
      <c r="F3540" s="21" t="str">
        <f t="shared" si="452"/>
        <v>恰</v>
      </c>
      <c r="G3540" s="21" t="str">
        <f>INDEX( {"body","discipline","area","topic","point"},MATCH(E3540,{"知识体","知识域","知识区","知识主题","知识点"},0))</f>
        <v>point</v>
      </c>
      <c r="H3540" s="21" t="str">
        <f>INDEX( {"super","just","sub","infras"},MATCH(F3540,{"超","恰","亚","次"},0))</f>
        <v>just</v>
      </c>
      <c r="I3540" s="21">
        <f>MATCH(E3540,{"知识体","知识域","知识区","知识主题","知识点"},0)-1</f>
        <v>4</v>
      </c>
      <c r="J3540" s="21">
        <f>MATCH(F3540,{"超","恰","亚","次"},0)-1</f>
        <v>1</v>
      </c>
      <c r="K3540" s="21" t="str">
        <f t="shared" si="453"/>
        <v>物理</v>
      </c>
      <c r="L3540" s="26" t="s">
        <v>4964</v>
      </c>
      <c r="M3540" s="23"/>
      <c r="N3540" s="23"/>
      <c r="O3540" s="24" t="str">
        <f t="shared" si="447"/>
        <v xml:space="preserve">
  - 
    name:  光的干涉
    title:  光的干涉
    description: 
    koLyro: point
    koLyri:  just
    son: </v>
      </c>
      <c r="P3540" s="27" t="str">
        <f t="shared" si="454"/>
        <v xml:space="preserve">
          - 
            name:  光的干涉
            title:  光的干涉
            description: 
            koLyro: point
            koLyri:  just
            son: </v>
      </c>
    </row>
    <row r="3541" spans="1:16" ht="15" customHeight="1">
      <c r="A3541" s="20">
        <f t="shared" si="448"/>
        <v>5</v>
      </c>
      <c r="B3541" s="21" t="str">
        <f t="shared" si="449"/>
        <v>知识亚点</v>
      </c>
      <c r="C3541" s="21" t="str">
        <f t="shared" si="450"/>
        <v>双缝干涉</v>
      </c>
      <c r="D3541" s="21" t="str">
        <f>IFERROR(IF(I3541=1,INDEX( {"chinese","english","math","physics","chemistry","biology","politics","history","geography"},MATCH(C3541,{"语文","英语","数学","物理","化学","生物","政治","历史","地理"},0)),IF(I3541=2,INDEX(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3541,{"单项选择","阅读理解","信息匹配","完形填空","短文填空","单句填空","短文改错","单句改错","句型转换","翻译短语","翻译句子","词汇/短语及固搭","完成句子","听力"},0)),"")), "")</f>
        <v/>
      </c>
      <c r="E3541" s="21" t="str">
        <f t="shared" si="451"/>
        <v>知识点</v>
      </c>
      <c r="F3541" s="21" t="str">
        <f t="shared" si="452"/>
        <v>亚</v>
      </c>
      <c r="G3541" s="21" t="str">
        <f>INDEX( {"body","discipline","area","topic","point"},MATCH(E3541,{"知识体","知识域","知识区","知识主题","知识点"},0))</f>
        <v>point</v>
      </c>
      <c r="H3541" s="21" t="str">
        <f>INDEX( {"super","just","sub","infras"},MATCH(F3541,{"超","恰","亚","次"},0))</f>
        <v>sub</v>
      </c>
      <c r="I3541" s="21">
        <f>MATCH(E3541,{"知识体","知识域","知识区","知识主题","知识点"},0)-1</f>
        <v>4</v>
      </c>
      <c r="J3541" s="21">
        <f>MATCH(F3541,{"超","恰","亚","次"},0)-1</f>
        <v>2</v>
      </c>
      <c r="K3541" s="21" t="str">
        <f t="shared" si="453"/>
        <v>物理</v>
      </c>
      <c r="L3541" s="26" t="s">
        <v>4965</v>
      </c>
      <c r="M3541" s="23"/>
      <c r="N3541" s="23"/>
      <c r="O3541" s="24" t="str">
        <f t="shared" si="447"/>
        <v xml:space="preserve">
  - 
    name:  双缝干涉
    title:  双缝干涉
    description: 
    koLyro: point
    koLyri:  sub
    son: </v>
      </c>
      <c r="P3541" s="27" t="str">
        <f t="shared" si="454"/>
        <v xml:space="preserve">
            - 
              name:  双缝干涉
              title:  双缝干涉
              description: 
              koLyro: point
              koLyri:  sub
              son: </v>
      </c>
    </row>
    <row r="3542" spans="1:16" ht="15" customHeight="1">
      <c r="A3542" s="20">
        <f t="shared" si="448"/>
        <v>5</v>
      </c>
      <c r="B3542" s="21" t="str">
        <f t="shared" si="449"/>
        <v>知识亚点</v>
      </c>
      <c r="C3542" s="21" t="str">
        <f t="shared" si="450"/>
        <v>薄膜干涉</v>
      </c>
      <c r="D3542" s="21" t="str">
        <f>IFERROR(IF(I3542=1,INDEX( {"chinese","english","math","physics","chemistry","biology","politics","history","geography"},MATCH(C3542,{"语文","英语","数学","物理","化学","生物","政治","历史","地理"},0)),IF(I3542=2,INDEX(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3542,{"单项选择","阅读理解","信息匹配","完形填空","短文填空","单句填空","短文改错","单句改错","句型转换","翻译短语","翻译句子","词汇/短语及固搭","完成句子","听力"},0)),"")), "")</f>
        <v/>
      </c>
      <c r="E3542" s="21" t="str">
        <f t="shared" si="451"/>
        <v>知识点</v>
      </c>
      <c r="F3542" s="21" t="str">
        <f t="shared" si="452"/>
        <v>亚</v>
      </c>
      <c r="G3542" s="21" t="str">
        <f>INDEX( {"body","discipline","area","topic","point"},MATCH(E3542,{"知识体","知识域","知识区","知识主题","知识点"},0))</f>
        <v>point</v>
      </c>
      <c r="H3542" s="21" t="str">
        <f>INDEX( {"super","just","sub","infras"},MATCH(F3542,{"超","恰","亚","次"},0))</f>
        <v>sub</v>
      </c>
      <c r="I3542" s="21">
        <f>MATCH(E3542,{"知识体","知识域","知识区","知识主题","知识点"},0)-1</f>
        <v>4</v>
      </c>
      <c r="J3542" s="21">
        <f>MATCH(F3542,{"超","恰","亚","次"},0)-1</f>
        <v>2</v>
      </c>
      <c r="K3542" s="21" t="str">
        <f t="shared" si="453"/>
        <v>物理</v>
      </c>
      <c r="L3542" s="26" t="s">
        <v>4966</v>
      </c>
      <c r="M3542" s="23"/>
      <c r="N3542" s="23"/>
      <c r="O3542" s="24" t="str">
        <f t="shared" si="447"/>
        <v xml:space="preserve">
  - 
    name:  薄膜干涉
    title:  薄膜干涉
    description: 
    koLyro: point
    koLyri:  sub
    son: </v>
      </c>
      <c r="P3542" s="27" t="str">
        <f t="shared" si="454"/>
        <v xml:space="preserve">
            - 
              name:  薄膜干涉
              title:  薄膜干涉
              description: 
              koLyro: point
              koLyri:  sub
              son: </v>
      </c>
    </row>
    <row r="3543" spans="1:16" ht="15" customHeight="1">
      <c r="A3543" s="20">
        <f t="shared" si="448"/>
        <v>4</v>
      </c>
      <c r="B3543" s="21" t="str">
        <f t="shared" si="449"/>
        <v>知识点</v>
      </c>
      <c r="C3543" s="21" t="str">
        <f t="shared" si="450"/>
        <v>光的衍射</v>
      </c>
      <c r="D3543" s="21" t="str">
        <f>IFERROR(IF(I3543=1,INDEX( {"chinese","english","math","physics","chemistry","biology","politics","history","geography"},MATCH(C3543,{"语文","英语","数学","物理","化学","生物","政治","历史","地理"},0)),IF(I3543=2,INDEX(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3543,{"单项选择","阅读理解","信息匹配","完形填空","短文填空","单句填空","短文改错","单句改错","句型转换","翻译短语","翻译句子","词汇/短语及固搭","完成句子","听力"},0)),"")), "")</f>
        <v/>
      </c>
      <c r="E3543" s="21" t="str">
        <f t="shared" si="451"/>
        <v>知识点</v>
      </c>
      <c r="F3543" s="21" t="str">
        <f t="shared" si="452"/>
        <v>恰</v>
      </c>
      <c r="G3543" s="21" t="str">
        <f>INDEX( {"body","discipline","area","topic","point"},MATCH(E3543,{"知识体","知识域","知识区","知识主题","知识点"},0))</f>
        <v>point</v>
      </c>
      <c r="H3543" s="21" t="str">
        <f>INDEX( {"super","just","sub","infras"},MATCH(F3543,{"超","恰","亚","次"},0))</f>
        <v>just</v>
      </c>
      <c r="I3543" s="21">
        <f>MATCH(E3543,{"知识体","知识域","知识区","知识主题","知识点"},0)-1</f>
        <v>4</v>
      </c>
      <c r="J3543" s="21">
        <f>MATCH(F3543,{"超","恰","亚","次"},0)-1</f>
        <v>1</v>
      </c>
      <c r="K3543" s="21" t="str">
        <f t="shared" si="453"/>
        <v>物理</v>
      </c>
      <c r="L3543" s="26" t="s">
        <v>4967</v>
      </c>
      <c r="M3543" s="23"/>
      <c r="N3543" s="23"/>
      <c r="O3543" s="24" t="str">
        <f t="shared" si="447"/>
        <v xml:space="preserve">
  - 
    name:  光的衍射
    title:  光的衍射
    description: 
    koLyro: point
    koLyri:  just
    son: </v>
      </c>
      <c r="P3543" s="27" t="str">
        <f t="shared" si="454"/>
        <v xml:space="preserve">
          - 
            name:  光的衍射
            title:  光的衍射
            description: 
            koLyro: point
            koLyri:  just
            son: </v>
      </c>
    </row>
    <row r="3544" spans="1:16" ht="15" customHeight="1">
      <c r="A3544" s="20">
        <f t="shared" si="448"/>
        <v>4</v>
      </c>
      <c r="B3544" s="21" t="str">
        <f t="shared" si="449"/>
        <v>知识点</v>
      </c>
      <c r="C3544" s="21" t="str">
        <f t="shared" si="450"/>
        <v>光的偏振</v>
      </c>
      <c r="D3544" s="21" t="str">
        <f>IFERROR(IF(I3544=1,INDEX( {"chinese","english","math","physics","chemistry","biology","politics","history","geography"},MATCH(C3544,{"语文","英语","数学","物理","化学","生物","政治","历史","地理"},0)),IF(I3544=2,INDEX(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3544,{"单项选择","阅读理解","信息匹配","完形填空","短文填空","单句填空","短文改错","单句改错","句型转换","翻译短语","翻译句子","词汇/短语及固搭","完成句子","听力"},0)),"")), "")</f>
        <v/>
      </c>
      <c r="E3544" s="21" t="str">
        <f t="shared" si="451"/>
        <v>知识点</v>
      </c>
      <c r="F3544" s="21" t="str">
        <f t="shared" si="452"/>
        <v>恰</v>
      </c>
      <c r="G3544" s="21" t="str">
        <f>INDEX( {"body","discipline","area","topic","point"},MATCH(E3544,{"知识体","知识域","知识区","知识主题","知识点"},0))</f>
        <v>point</v>
      </c>
      <c r="H3544" s="21" t="str">
        <f>INDEX( {"super","just","sub","infras"},MATCH(F3544,{"超","恰","亚","次"},0))</f>
        <v>just</v>
      </c>
      <c r="I3544" s="21">
        <f>MATCH(E3544,{"知识体","知识域","知识区","知识主题","知识点"},0)-1</f>
        <v>4</v>
      </c>
      <c r="J3544" s="21">
        <f>MATCH(F3544,{"超","恰","亚","次"},0)-1</f>
        <v>1</v>
      </c>
      <c r="K3544" s="21" t="str">
        <f t="shared" si="453"/>
        <v>物理</v>
      </c>
      <c r="L3544" s="26" t="s">
        <v>4968</v>
      </c>
      <c r="M3544" s="23"/>
      <c r="N3544" s="23"/>
      <c r="O3544" s="24" t="str">
        <f t="shared" si="447"/>
        <v xml:space="preserve">
  - 
    name:  光的偏振
    title:  光的偏振
    description: 
    koLyro: point
    koLyri:  just
    son: </v>
      </c>
      <c r="P3544" s="27" t="str">
        <f t="shared" si="454"/>
        <v xml:space="preserve">
          - 
            name:  光的偏振
            title:  光的偏振
            description: 
            koLyro: point
            koLyri:  just
            son: </v>
      </c>
    </row>
    <row r="3545" spans="1:16" ht="15" customHeight="1">
      <c r="A3545" s="20">
        <f t="shared" si="448"/>
        <v>4</v>
      </c>
      <c r="B3545" s="21" t="str">
        <f t="shared" si="449"/>
        <v>知识点</v>
      </c>
      <c r="C3545" s="21" t="str">
        <f t="shared" si="450"/>
        <v>光的色散</v>
      </c>
      <c r="D3545" s="21" t="str">
        <f>IFERROR(IF(I3545=1,INDEX( {"chinese","english","math","physics","chemistry","biology","politics","history","geography"},MATCH(C3545,{"语文","英语","数学","物理","化学","生物","政治","历史","地理"},0)),IF(I3545=2,INDEX(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3545,{"单项选择","阅读理解","信息匹配","完形填空","短文填空","单句填空","短文改错","单句改错","句型转换","翻译短语","翻译句子","词汇/短语及固搭","完成句子","听力"},0)),"")), "")</f>
        <v/>
      </c>
      <c r="E3545" s="21" t="str">
        <f t="shared" si="451"/>
        <v>知识点</v>
      </c>
      <c r="F3545" s="21" t="str">
        <f t="shared" si="452"/>
        <v>恰</v>
      </c>
      <c r="G3545" s="21" t="str">
        <f>INDEX( {"body","discipline","area","topic","point"},MATCH(E3545,{"知识体","知识域","知识区","知识主题","知识点"},0))</f>
        <v>point</v>
      </c>
      <c r="H3545" s="21" t="str">
        <f>INDEX( {"super","just","sub","infras"},MATCH(F3545,{"超","恰","亚","次"},0))</f>
        <v>just</v>
      </c>
      <c r="I3545" s="21">
        <f>MATCH(E3545,{"知识体","知识域","知识区","知识主题","知识点"},0)-1</f>
        <v>4</v>
      </c>
      <c r="J3545" s="21">
        <f>MATCH(F3545,{"超","恰","亚","次"},0)-1</f>
        <v>1</v>
      </c>
      <c r="K3545" s="21" t="str">
        <f t="shared" si="453"/>
        <v>物理</v>
      </c>
      <c r="L3545" s="26" t="s">
        <v>4969</v>
      </c>
      <c r="M3545" s="23"/>
      <c r="N3545" s="23"/>
      <c r="O3545" s="24" t="str">
        <f t="shared" si="447"/>
        <v xml:space="preserve">
  - 
    name:  光的色散
    title:  光的色散
    description: 
    koLyro: point
    koLyri:  just
    son: </v>
      </c>
      <c r="P3545" s="27" t="str">
        <f t="shared" si="454"/>
        <v xml:space="preserve">
          - 
            name:  光的色散
            title:  光的色散
            description: 
            koLyro: point
            koLyri:  just
            son: </v>
      </c>
    </row>
    <row r="3546" spans="1:16" ht="15" customHeight="1">
      <c r="A3546" s="20">
        <f t="shared" si="448"/>
        <v>4</v>
      </c>
      <c r="B3546" s="21" t="str">
        <f t="shared" si="449"/>
        <v>知识点</v>
      </c>
      <c r="C3546" s="21" t="str">
        <f t="shared" si="450"/>
        <v>棱镜</v>
      </c>
      <c r="D3546" s="21" t="str">
        <f>IFERROR(IF(I3546=1,INDEX( {"chinese","english","math","physics","chemistry","biology","politics","history","geography"},MATCH(C3546,{"语文","英语","数学","物理","化学","生物","政治","历史","地理"},0)),IF(I3546=2,INDEX(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3546,{"单项选择","阅读理解","信息匹配","完形填空","短文填空","单句填空","短文改错","单句改错","句型转换","翻译短语","翻译句子","词汇/短语及固搭","完成句子","听力"},0)),"")), "")</f>
        <v/>
      </c>
      <c r="E3546" s="21" t="str">
        <f t="shared" si="451"/>
        <v>知识点</v>
      </c>
      <c r="F3546" s="21" t="str">
        <f t="shared" si="452"/>
        <v>恰</v>
      </c>
      <c r="G3546" s="21" t="str">
        <f>INDEX( {"body","discipline","area","topic","point"},MATCH(E3546,{"知识体","知识域","知识区","知识主题","知识点"},0))</f>
        <v>point</v>
      </c>
      <c r="H3546" s="21" t="str">
        <f>INDEX( {"super","just","sub","infras"},MATCH(F3546,{"超","恰","亚","次"},0))</f>
        <v>just</v>
      </c>
      <c r="I3546" s="21">
        <f>MATCH(E3546,{"知识体","知识域","知识区","知识主题","知识点"},0)-1</f>
        <v>4</v>
      </c>
      <c r="J3546" s="21">
        <f>MATCH(F3546,{"超","恰","亚","次"},0)-1</f>
        <v>1</v>
      </c>
      <c r="K3546" s="21" t="str">
        <f t="shared" si="453"/>
        <v>物理</v>
      </c>
      <c r="L3546" s="26" t="s">
        <v>4970</v>
      </c>
      <c r="M3546" s="23"/>
      <c r="N3546" s="23"/>
      <c r="O3546" s="24" t="str">
        <f t="shared" si="447"/>
        <v xml:space="preserve">
  - 
    name:  棱镜
    title:  棱镜
    description: 
    koLyro: point
    koLyri:  just
    son: </v>
      </c>
      <c r="P3546" s="27" t="str">
        <f t="shared" si="454"/>
        <v xml:space="preserve">
          - 
            name:  棱镜
            title:  棱镜
            description: 
            koLyro: point
            koLyri:  just
            son: </v>
      </c>
    </row>
    <row r="3547" spans="1:16" ht="15" customHeight="1">
      <c r="A3547" s="20">
        <f t="shared" si="448"/>
        <v>4</v>
      </c>
      <c r="B3547" s="21" t="str">
        <f t="shared" si="449"/>
        <v>知识点</v>
      </c>
      <c r="C3547" s="21" t="str">
        <f t="shared" si="450"/>
        <v>激光</v>
      </c>
      <c r="D3547" s="21" t="str">
        <f>IFERROR(IF(I3547=1,INDEX( {"chinese","english","math","physics","chemistry","biology","politics","history","geography"},MATCH(C3547,{"语文","英语","数学","物理","化学","生物","政治","历史","地理"},0)),IF(I3547=2,INDEX(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3547,{"单项选择","阅读理解","信息匹配","完形填空","短文填空","单句填空","短文改错","单句改错","句型转换","翻译短语","翻译句子","词汇/短语及固搭","完成句子","听力"},0)),"")), "")</f>
        <v/>
      </c>
      <c r="E3547" s="21" t="str">
        <f t="shared" si="451"/>
        <v>知识点</v>
      </c>
      <c r="F3547" s="21" t="str">
        <f t="shared" si="452"/>
        <v>恰</v>
      </c>
      <c r="G3547" s="21" t="str">
        <f>INDEX( {"body","discipline","area","topic","point"},MATCH(E3547,{"知识体","知识域","知识区","知识主题","知识点"},0))</f>
        <v>point</v>
      </c>
      <c r="H3547" s="21" t="str">
        <f>INDEX( {"super","just","sub","infras"},MATCH(F3547,{"超","恰","亚","次"},0))</f>
        <v>just</v>
      </c>
      <c r="I3547" s="21">
        <f>MATCH(E3547,{"知识体","知识域","知识区","知识主题","知识点"},0)-1</f>
        <v>4</v>
      </c>
      <c r="J3547" s="21">
        <f>MATCH(F3547,{"超","恰","亚","次"},0)-1</f>
        <v>1</v>
      </c>
      <c r="K3547" s="21" t="str">
        <f t="shared" si="453"/>
        <v>物理</v>
      </c>
      <c r="L3547" s="26" t="s">
        <v>4971</v>
      </c>
      <c r="M3547" s="23"/>
      <c r="N3547" s="23"/>
      <c r="O3547" s="24" t="str">
        <f t="shared" si="447"/>
        <v xml:space="preserve">
  - 
    name:  激光
    title:  激光
    description: 
    koLyro: point
    koLyri:  just
    son: </v>
      </c>
      <c r="P3547" s="27" t="str">
        <f t="shared" si="454"/>
        <v xml:space="preserve">
          - 
            name:  激光
            title:  激光
            description: 
            koLyro: point
            koLyri:  just
            son: </v>
      </c>
    </row>
    <row r="3548" spans="1:16" ht="15" customHeight="1">
      <c r="A3548" s="20">
        <f t="shared" si="448"/>
        <v>3</v>
      </c>
      <c r="B3548" s="21" t="str">
        <f t="shared" si="449"/>
        <v>知识主题</v>
      </c>
      <c r="C3548" s="21" t="str">
        <f t="shared" si="450"/>
        <v>电磁波</v>
      </c>
      <c r="D3548" s="21" t="str">
        <f>IFERROR(IF(I3548=1,INDEX( {"chinese","english","math","physics","chemistry","biology","politics","history","geography"},MATCH(C3548,{"语文","英语","数学","物理","化学","生物","政治","历史","地理"},0)),IF(I3548=2,INDEX(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3548,{"单项选择","阅读理解","信息匹配","完形填空","短文填空","单句填空","短文改错","单句改错","句型转换","翻译短语","翻译句子","词汇/短语及固搭","完成句子","听力"},0)),"")), "")</f>
        <v/>
      </c>
      <c r="E3548" s="21" t="str">
        <f t="shared" si="451"/>
        <v>知识主题</v>
      </c>
      <c r="F3548" s="21" t="str">
        <f t="shared" si="452"/>
        <v>恰</v>
      </c>
      <c r="G3548" s="21" t="str">
        <f>INDEX( {"body","discipline","area","topic","point"},MATCH(E3548,{"知识体","知识域","知识区","知识主题","知识点"},0))</f>
        <v>topic</v>
      </c>
      <c r="H3548" s="21" t="str">
        <f>INDEX( {"super","just","sub","infras"},MATCH(F3548,{"超","恰","亚","次"},0))</f>
        <v>just</v>
      </c>
      <c r="I3548" s="21">
        <f>MATCH(E3548,{"知识体","知识域","知识区","知识主题","知识点"},0)-1</f>
        <v>3</v>
      </c>
      <c r="J3548" s="21">
        <f>MATCH(F3548,{"超","恰","亚","次"},0)-1</f>
        <v>1</v>
      </c>
      <c r="K3548" s="21" t="str">
        <f t="shared" si="453"/>
        <v>物理</v>
      </c>
      <c r="L3548" s="26" t="s">
        <v>4972</v>
      </c>
      <c r="M3548" s="23"/>
      <c r="N3548" s="23"/>
      <c r="O3548" s="24" t="str">
        <f t="shared" si="447"/>
        <v xml:space="preserve">
  - 
    name:  电磁波
    title:  电磁波
    description: 
    koLyro: topic
    koLyri:  just
    son: </v>
      </c>
      <c r="P3548" s="27" t="str">
        <f t="shared" si="454"/>
        <v xml:space="preserve">
        - 
          name:  电磁波
          title:  电磁波
          description: 
          koLyro: topic
          koLyri:  just
          son: </v>
      </c>
    </row>
    <row r="3549" spans="1:16" ht="15" customHeight="1">
      <c r="A3549" s="20">
        <f t="shared" si="448"/>
        <v>4</v>
      </c>
      <c r="B3549" s="21" t="str">
        <f t="shared" si="449"/>
        <v>知识点</v>
      </c>
      <c r="C3549" s="21" t="str">
        <f t="shared" si="450"/>
        <v>麦克斯韦电磁场理论</v>
      </c>
      <c r="D3549" s="21" t="str">
        <f>IFERROR(IF(I3549=1,INDEX( {"chinese","english","math","physics","chemistry","biology","politics","history","geography"},MATCH(C3549,{"语文","英语","数学","物理","化学","生物","政治","历史","地理"},0)),IF(I3549=2,INDEX(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3549,{"单项选择","阅读理解","信息匹配","完形填空","短文填空","单句填空","短文改错","单句改错","句型转换","翻译短语","翻译句子","词汇/短语及固搭","完成句子","听力"},0)),"")), "")</f>
        <v/>
      </c>
      <c r="E3549" s="21" t="str">
        <f t="shared" si="451"/>
        <v>知识点</v>
      </c>
      <c r="F3549" s="21" t="str">
        <f t="shared" si="452"/>
        <v>恰</v>
      </c>
      <c r="G3549" s="21" t="str">
        <f>INDEX( {"body","discipline","area","topic","point"},MATCH(E3549,{"知识体","知识域","知识区","知识主题","知识点"},0))</f>
        <v>point</v>
      </c>
      <c r="H3549" s="21" t="str">
        <f>INDEX( {"super","just","sub","infras"},MATCH(F3549,{"超","恰","亚","次"},0))</f>
        <v>just</v>
      </c>
      <c r="I3549" s="21">
        <f>MATCH(E3549,{"知识体","知识域","知识区","知识主题","知识点"},0)-1</f>
        <v>4</v>
      </c>
      <c r="J3549" s="21">
        <f>MATCH(F3549,{"超","恰","亚","次"},0)-1</f>
        <v>1</v>
      </c>
      <c r="K3549" s="21" t="str">
        <f t="shared" si="453"/>
        <v>物理</v>
      </c>
      <c r="L3549" s="26" t="s">
        <v>4973</v>
      </c>
      <c r="M3549" s="23"/>
      <c r="N3549" s="23"/>
      <c r="O3549" s="24" t="str">
        <f t="shared" si="447"/>
        <v xml:space="preserve">
  - 
    name:  麦克斯韦电磁场理论
    title:  麦克斯韦电磁场理论
    description: 
    koLyro: point
    koLyri:  just
    son: </v>
      </c>
      <c r="P3549" s="27" t="str">
        <f t="shared" si="454"/>
        <v xml:space="preserve">
          - 
            name:  麦克斯韦电磁场理论
            title:  麦克斯韦电磁场理论
            description: 
            koLyro: point
            koLyri:  just
            son: </v>
      </c>
    </row>
    <row r="3550" spans="1:16" ht="15" customHeight="1">
      <c r="A3550" s="20">
        <f t="shared" si="448"/>
        <v>4</v>
      </c>
      <c r="B3550" s="21" t="str">
        <f t="shared" si="449"/>
        <v>知识点</v>
      </c>
      <c r="C3550" s="21" t="str">
        <f t="shared" si="450"/>
        <v>电磁波传播</v>
      </c>
      <c r="D3550" s="21" t="str">
        <f>IFERROR(IF(I3550=1,INDEX( {"chinese","english","math","physics","chemistry","biology","politics","history","geography"},MATCH(C3550,{"语文","英语","数学","物理","化学","生物","政治","历史","地理"},0)),IF(I3550=2,INDEX(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3550,{"单项选择","阅读理解","信息匹配","完形填空","短文填空","单句填空","短文改错","单句改错","句型转换","翻译短语","翻译句子","词汇/短语及固搭","完成句子","听力"},0)),"")), "")</f>
        <v/>
      </c>
      <c r="E3550" s="21" t="str">
        <f t="shared" si="451"/>
        <v>知识点</v>
      </c>
      <c r="F3550" s="21" t="str">
        <f t="shared" si="452"/>
        <v>恰</v>
      </c>
      <c r="G3550" s="21" t="str">
        <f>INDEX( {"body","discipline","area","topic","point"},MATCH(E3550,{"知识体","知识域","知识区","知识主题","知识点"},0))</f>
        <v>point</v>
      </c>
      <c r="H3550" s="21" t="str">
        <f>INDEX( {"super","just","sub","infras"},MATCH(F3550,{"超","恰","亚","次"},0))</f>
        <v>just</v>
      </c>
      <c r="I3550" s="21">
        <f>MATCH(E3550,{"知识体","知识域","知识区","知识主题","知识点"},0)-1</f>
        <v>4</v>
      </c>
      <c r="J3550" s="21">
        <f>MATCH(F3550,{"超","恰","亚","次"},0)-1</f>
        <v>1</v>
      </c>
      <c r="K3550" s="21" t="str">
        <f t="shared" si="453"/>
        <v>物理</v>
      </c>
      <c r="L3550" s="26" t="s">
        <v>4974</v>
      </c>
      <c r="M3550" s="23"/>
      <c r="N3550" s="23"/>
      <c r="O3550" s="24" t="str">
        <f t="shared" si="447"/>
        <v xml:space="preserve">
  - 
    name:  电磁波传播
    title:  电磁波传播
    description: 
    koLyro: point
    koLyri:  just
    son: </v>
      </c>
      <c r="P3550" s="27" t="str">
        <f t="shared" si="454"/>
        <v xml:space="preserve">
          - 
            name:  电磁波传播
            title:  电磁波传播
            description: 
            koLyro: point
            koLyri:  just
            son: </v>
      </c>
    </row>
    <row r="3551" spans="1:16" ht="15" customHeight="1">
      <c r="A3551" s="20">
        <f t="shared" si="448"/>
        <v>4</v>
      </c>
      <c r="B3551" s="21" t="str">
        <f t="shared" si="449"/>
        <v>知识点</v>
      </c>
      <c r="C3551" s="21" t="str">
        <f t="shared" si="450"/>
        <v>电磁波谱</v>
      </c>
      <c r="D3551" s="21" t="str">
        <f>IFERROR(IF(I3551=1,INDEX( {"chinese","english","math","physics","chemistry","biology","politics","history","geography"},MATCH(C3551,{"语文","英语","数学","物理","化学","生物","政治","历史","地理"},0)),IF(I3551=2,INDEX(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3551,{"单项选择","阅读理解","信息匹配","完形填空","短文填空","单句填空","短文改错","单句改错","句型转换","翻译短语","翻译句子","词汇/短语及固搭","完成句子","听力"},0)),"")), "")</f>
        <v/>
      </c>
      <c r="E3551" s="21" t="str">
        <f t="shared" si="451"/>
        <v>知识点</v>
      </c>
      <c r="F3551" s="21" t="str">
        <f t="shared" si="452"/>
        <v>恰</v>
      </c>
      <c r="G3551" s="21" t="str">
        <f>INDEX( {"body","discipline","area","topic","point"},MATCH(E3551,{"知识体","知识域","知识区","知识主题","知识点"},0))</f>
        <v>point</v>
      </c>
      <c r="H3551" s="21" t="str">
        <f>INDEX( {"super","just","sub","infras"},MATCH(F3551,{"超","恰","亚","次"},0))</f>
        <v>just</v>
      </c>
      <c r="I3551" s="21">
        <f>MATCH(E3551,{"知识体","知识域","知识区","知识主题","知识点"},0)-1</f>
        <v>4</v>
      </c>
      <c r="J3551" s="21">
        <f>MATCH(F3551,{"超","恰","亚","次"},0)-1</f>
        <v>1</v>
      </c>
      <c r="K3551" s="21" t="str">
        <f t="shared" si="453"/>
        <v>物理</v>
      </c>
      <c r="L3551" s="26" t="s">
        <v>4975</v>
      </c>
      <c r="M3551" s="23"/>
      <c r="N3551" s="23"/>
      <c r="O3551" s="24" t="str">
        <f t="shared" si="447"/>
        <v xml:space="preserve">
  - 
    name:  电磁波谱
    title:  电磁波谱
    description: 
    koLyro: point
    koLyri:  just
    son: </v>
      </c>
      <c r="P3551" s="27" t="str">
        <f t="shared" si="454"/>
        <v xml:space="preserve">
          - 
            name:  电磁波谱
            title:  电磁波谱
            description: 
            koLyro: point
            koLyri:  just
            son: </v>
      </c>
    </row>
    <row r="3552" spans="1:16" ht="15" customHeight="1">
      <c r="A3552" s="20">
        <f t="shared" si="448"/>
        <v>4</v>
      </c>
      <c r="B3552" s="21" t="str">
        <f t="shared" si="449"/>
        <v>知识点</v>
      </c>
      <c r="C3552" s="21" t="str">
        <f t="shared" si="450"/>
        <v>电磁震荡</v>
      </c>
      <c r="D3552" s="21" t="str">
        <f>IFERROR(IF(I3552=1,INDEX( {"chinese","english","math","physics","chemistry","biology","politics","history","geography"},MATCH(C3552,{"语文","英语","数学","物理","化学","生物","政治","历史","地理"},0)),IF(I3552=2,INDEX(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3552,{"单项选择","阅读理解","信息匹配","完形填空","短文填空","单句填空","短文改错","单句改错","句型转换","翻译短语","翻译句子","词汇/短语及固搭","完成句子","听力"},0)),"")), "")</f>
        <v/>
      </c>
      <c r="E3552" s="21" t="str">
        <f t="shared" si="451"/>
        <v>知识点</v>
      </c>
      <c r="F3552" s="21" t="str">
        <f t="shared" si="452"/>
        <v>恰</v>
      </c>
      <c r="G3552" s="21" t="str">
        <f>INDEX( {"body","discipline","area","topic","point"},MATCH(E3552,{"知识体","知识域","知识区","知识主题","知识点"},0))</f>
        <v>point</v>
      </c>
      <c r="H3552" s="21" t="str">
        <f>INDEX( {"super","just","sub","infras"},MATCH(F3552,{"超","恰","亚","次"},0))</f>
        <v>just</v>
      </c>
      <c r="I3552" s="21">
        <f>MATCH(E3552,{"知识体","知识域","知识区","知识主题","知识点"},0)-1</f>
        <v>4</v>
      </c>
      <c r="J3552" s="21">
        <f>MATCH(F3552,{"超","恰","亚","次"},0)-1</f>
        <v>1</v>
      </c>
      <c r="K3552" s="21" t="str">
        <f t="shared" si="453"/>
        <v>物理</v>
      </c>
      <c r="L3552" s="26" t="s">
        <v>4976</v>
      </c>
      <c r="M3552" s="23"/>
      <c r="N3552" s="23"/>
      <c r="O3552" s="24" t="str">
        <f t="shared" ref="O3552:O3615" si="455">SUBSTITUTE(SUBSTITUTE(SUBSTITUTE(SUBSTITUTE($O$1,"NAME",IF(D3552="",C3552,D3552)),"TITLE",C3552),"KO_LYRO",G3552),"KO_LYRI",H3552)</f>
        <v xml:space="preserve">
  - 
    name:  电磁震荡
    title:  电磁震荡
    description: 
    koLyro: point
    koLyri:  just
    son: </v>
      </c>
      <c r="P3552" s="27" t="str">
        <f t="shared" si="454"/>
        <v xml:space="preserve">
          - 
            name:  电磁震荡
            title:  电磁震荡
            description: 
            koLyro: point
            koLyri:  just
            son: </v>
      </c>
    </row>
    <row r="3553" spans="1:16" ht="15" customHeight="1">
      <c r="A3553" s="20">
        <f t="shared" si="448"/>
        <v>4</v>
      </c>
      <c r="B3553" s="21" t="str">
        <f t="shared" si="449"/>
        <v>知识点</v>
      </c>
      <c r="C3553" s="21" t="str">
        <f t="shared" si="450"/>
        <v>无线电波的发射和接收</v>
      </c>
      <c r="D3553" s="21" t="str">
        <f>IFERROR(IF(I3553=1,INDEX( {"chinese","english","math","physics","chemistry","biology","politics","history","geography"},MATCH(C3553,{"语文","英语","数学","物理","化学","生物","政治","历史","地理"},0)),IF(I3553=2,INDEX(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3553,{"单项选择","阅读理解","信息匹配","完形填空","短文填空","单句填空","短文改错","单句改错","句型转换","翻译短语","翻译句子","词汇/短语及固搭","完成句子","听力"},0)),"")), "")</f>
        <v/>
      </c>
      <c r="E3553" s="21" t="str">
        <f t="shared" si="451"/>
        <v>知识点</v>
      </c>
      <c r="F3553" s="21" t="str">
        <f t="shared" si="452"/>
        <v>恰</v>
      </c>
      <c r="G3553" s="21" t="str">
        <f>INDEX( {"body","discipline","area","topic","point"},MATCH(E3553,{"知识体","知识域","知识区","知识主题","知识点"},0))</f>
        <v>point</v>
      </c>
      <c r="H3553" s="21" t="str">
        <f>INDEX( {"super","just","sub","infras"},MATCH(F3553,{"超","恰","亚","次"},0))</f>
        <v>just</v>
      </c>
      <c r="I3553" s="21">
        <f>MATCH(E3553,{"知识体","知识域","知识区","知识主题","知识点"},0)-1</f>
        <v>4</v>
      </c>
      <c r="J3553" s="21">
        <f>MATCH(F3553,{"超","恰","亚","次"},0)-1</f>
        <v>1</v>
      </c>
      <c r="K3553" s="21" t="str">
        <f t="shared" si="453"/>
        <v>物理</v>
      </c>
      <c r="L3553" s="26" t="s">
        <v>4977</v>
      </c>
      <c r="M3553" s="23"/>
      <c r="N3553" s="23"/>
      <c r="O3553" s="24" t="str">
        <f t="shared" si="455"/>
        <v xml:space="preserve">
  - 
    name:  无线电波的发射和接收
    title:  无线电波的发射和接收
    description: 
    koLyro: point
    koLyri:  just
    son: </v>
      </c>
      <c r="P3553" s="27" t="str">
        <f t="shared" si="454"/>
        <v xml:space="preserve">
          - 
            name:  无线电波的发射和接收
            title:  无线电波的发射和接收
            description: 
            koLyro: point
            koLyri:  just
            son: </v>
      </c>
    </row>
    <row r="3554" spans="1:16" ht="15" customHeight="1">
      <c r="A3554" s="20">
        <f t="shared" si="448"/>
        <v>4</v>
      </c>
      <c r="B3554" s="21" t="str">
        <f t="shared" si="449"/>
        <v>知识点</v>
      </c>
      <c r="C3554" s="21" t="str">
        <f t="shared" si="450"/>
        <v>太阳辐射</v>
      </c>
      <c r="D3554" s="21" t="str">
        <f>IFERROR(IF(I3554=1,INDEX( {"chinese","english","math","physics","chemistry","biology","politics","history","geography"},MATCH(C3554,{"语文","英语","数学","物理","化学","生物","政治","历史","地理"},0)),IF(I3554=2,INDEX(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3554,{"单项选择","阅读理解","信息匹配","完形填空","短文填空","单句填空","短文改错","单句改错","句型转换","翻译短语","翻译句子","词汇/短语及固搭","完成句子","听力"},0)),"")), "")</f>
        <v/>
      </c>
      <c r="E3554" s="21" t="str">
        <f t="shared" si="451"/>
        <v>知识点</v>
      </c>
      <c r="F3554" s="21" t="str">
        <f t="shared" si="452"/>
        <v>恰</v>
      </c>
      <c r="G3554" s="21" t="str">
        <f>INDEX( {"body","discipline","area","topic","point"},MATCH(E3554,{"知识体","知识域","知识区","知识主题","知识点"},0))</f>
        <v>point</v>
      </c>
      <c r="H3554" s="21" t="str">
        <f>INDEX( {"super","just","sub","infras"},MATCH(F3554,{"超","恰","亚","次"},0))</f>
        <v>just</v>
      </c>
      <c r="I3554" s="21">
        <f>MATCH(E3554,{"知识体","知识域","知识区","知识主题","知识点"},0)-1</f>
        <v>4</v>
      </c>
      <c r="J3554" s="21">
        <f>MATCH(F3554,{"超","恰","亚","次"},0)-1</f>
        <v>1</v>
      </c>
      <c r="K3554" s="21" t="str">
        <f t="shared" si="453"/>
        <v>物理</v>
      </c>
      <c r="L3554" s="26" t="s">
        <v>4978</v>
      </c>
      <c r="M3554" s="23"/>
      <c r="N3554" s="23"/>
      <c r="O3554" s="24" t="str">
        <f t="shared" si="455"/>
        <v xml:space="preserve">
  - 
    name:  太阳辐射
    title:  太阳辐射
    description: 
    koLyro: point
    koLyri:  just
    son: </v>
      </c>
      <c r="P3554" s="27" t="str">
        <f t="shared" si="454"/>
        <v xml:space="preserve">
          - 
            name:  太阳辐射
            title:  太阳辐射
            description: 
            koLyro: point
            koLyri:  just
            son: </v>
      </c>
    </row>
    <row r="3555" spans="1:16" ht="15" customHeight="1">
      <c r="A3555" s="20">
        <f t="shared" si="448"/>
        <v>3</v>
      </c>
      <c r="B3555" s="21" t="str">
        <f t="shared" si="449"/>
        <v>知识主题</v>
      </c>
      <c r="C3555" s="21" t="str">
        <f t="shared" si="450"/>
        <v>相对论简介</v>
      </c>
      <c r="D3555" s="21" t="str">
        <f>IFERROR(IF(I3555=1,INDEX( {"chinese","english","math","physics","chemistry","biology","politics","history","geography"},MATCH(C3555,{"语文","英语","数学","物理","化学","生物","政治","历史","地理"},0)),IF(I3555=2,INDEX(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3555,{"单项选择","阅读理解","信息匹配","完形填空","短文填空","单句填空","短文改错","单句改错","句型转换","翻译短语","翻译句子","词汇/短语及固搭","完成句子","听力"},0)),"")), "")</f>
        <v/>
      </c>
      <c r="E3555" s="21" t="str">
        <f t="shared" si="451"/>
        <v>知识主题</v>
      </c>
      <c r="F3555" s="21" t="str">
        <f t="shared" si="452"/>
        <v>恰</v>
      </c>
      <c r="G3555" s="21" t="str">
        <f>INDEX( {"body","discipline","area","topic","point"},MATCH(E3555,{"知识体","知识域","知识区","知识主题","知识点"},0))</f>
        <v>topic</v>
      </c>
      <c r="H3555" s="21" t="str">
        <f>INDEX( {"super","just","sub","infras"},MATCH(F3555,{"超","恰","亚","次"},0))</f>
        <v>just</v>
      </c>
      <c r="I3555" s="21">
        <f>MATCH(E3555,{"知识体","知识域","知识区","知识主题","知识点"},0)-1</f>
        <v>3</v>
      </c>
      <c r="J3555" s="21">
        <f>MATCH(F3555,{"超","恰","亚","次"},0)-1</f>
        <v>1</v>
      </c>
      <c r="K3555" s="21" t="str">
        <f t="shared" si="453"/>
        <v>物理</v>
      </c>
      <c r="L3555" s="26" t="s">
        <v>4979</v>
      </c>
      <c r="M3555" s="23"/>
      <c r="N3555" s="23"/>
      <c r="O3555" s="24" t="str">
        <f t="shared" si="455"/>
        <v xml:space="preserve">
  - 
    name:  相对论简介
    title:  相对论简介
    description: 
    koLyro: topic
    koLyri:  just
    son: </v>
      </c>
      <c r="P3555" s="27" t="str">
        <f t="shared" si="454"/>
        <v xml:space="preserve">
        - 
          name:  相对论简介
          title:  相对论简介
          description: 
          koLyro: topic
          koLyri:  just
          son: </v>
      </c>
    </row>
    <row r="3556" spans="1:16" ht="15" customHeight="1">
      <c r="A3556" s="20">
        <f t="shared" si="448"/>
        <v>4</v>
      </c>
      <c r="B3556" s="21" t="str">
        <f t="shared" si="449"/>
        <v>知识点</v>
      </c>
      <c r="C3556" s="21" t="str">
        <f t="shared" si="450"/>
        <v>狭义相对论的基本假设</v>
      </c>
      <c r="D3556" s="21" t="str">
        <f>IFERROR(IF(I3556=1,INDEX( {"chinese","english","math","physics","chemistry","biology","politics","history","geography"},MATCH(C3556,{"语文","英语","数学","物理","化学","生物","政治","历史","地理"},0)),IF(I3556=2,INDEX(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3556,{"单项选择","阅读理解","信息匹配","完形填空","短文填空","单句填空","短文改错","单句改错","句型转换","翻译短语","翻译句子","词汇/短语及固搭","完成句子","听力"},0)),"")), "")</f>
        <v/>
      </c>
      <c r="E3556" s="21" t="str">
        <f t="shared" si="451"/>
        <v>知识点</v>
      </c>
      <c r="F3556" s="21" t="str">
        <f t="shared" si="452"/>
        <v>恰</v>
      </c>
      <c r="G3556" s="21" t="str">
        <f>INDEX( {"body","discipline","area","topic","point"},MATCH(E3556,{"知识体","知识域","知识区","知识主题","知识点"},0))</f>
        <v>point</v>
      </c>
      <c r="H3556" s="21" t="str">
        <f>INDEX( {"super","just","sub","infras"},MATCH(F3556,{"超","恰","亚","次"},0))</f>
        <v>just</v>
      </c>
      <c r="I3556" s="21">
        <f>MATCH(E3556,{"知识体","知识域","知识区","知识主题","知识点"},0)-1</f>
        <v>4</v>
      </c>
      <c r="J3556" s="21">
        <f>MATCH(F3556,{"超","恰","亚","次"},0)-1</f>
        <v>1</v>
      </c>
      <c r="K3556" s="21" t="str">
        <f t="shared" si="453"/>
        <v>物理</v>
      </c>
      <c r="L3556" s="26" t="s">
        <v>4980</v>
      </c>
      <c r="M3556" s="23"/>
      <c r="N3556" s="23"/>
      <c r="O3556" s="24" t="str">
        <f t="shared" si="455"/>
        <v xml:space="preserve">
  - 
    name:  狭义相对论的基本假设
    title:  狭义相对论的基本假设
    description: 
    koLyro: point
    koLyri:  just
    son: </v>
      </c>
      <c r="P3556" s="27" t="str">
        <f t="shared" si="454"/>
        <v xml:space="preserve">
          - 
            name:  狭义相对论的基本假设
            title:  狭义相对论的基本假设
            description: 
            koLyro: point
            koLyri:  just
            son: </v>
      </c>
    </row>
    <row r="3557" spans="1:16" ht="15" customHeight="1">
      <c r="A3557" s="20">
        <f t="shared" si="448"/>
        <v>4</v>
      </c>
      <c r="B3557" s="21" t="str">
        <f t="shared" si="449"/>
        <v>知识点</v>
      </c>
      <c r="C3557" s="21" t="str">
        <f t="shared" si="450"/>
        <v>时空的相对性</v>
      </c>
      <c r="D3557" s="21" t="str">
        <f>IFERROR(IF(I3557=1,INDEX( {"chinese","english","math","physics","chemistry","biology","politics","history","geography"},MATCH(C3557,{"语文","英语","数学","物理","化学","生物","政治","历史","地理"},0)),IF(I3557=2,INDEX(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3557,{"单项选择","阅读理解","信息匹配","完形填空","短文填空","单句填空","短文改错","单句改错","句型转换","翻译短语","翻译句子","词汇/短语及固搭","完成句子","听力"},0)),"")), "")</f>
        <v/>
      </c>
      <c r="E3557" s="21" t="str">
        <f t="shared" si="451"/>
        <v>知识点</v>
      </c>
      <c r="F3557" s="21" t="str">
        <f t="shared" si="452"/>
        <v>恰</v>
      </c>
      <c r="G3557" s="21" t="str">
        <f>INDEX( {"body","discipline","area","topic","point"},MATCH(E3557,{"知识体","知识域","知识区","知识主题","知识点"},0))</f>
        <v>point</v>
      </c>
      <c r="H3557" s="21" t="str">
        <f>INDEX( {"super","just","sub","infras"},MATCH(F3557,{"超","恰","亚","次"},0))</f>
        <v>just</v>
      </c>
      <c r="I3557" s="21">
        <f>MATCH(E3557,{"知识体","知识域","知识区","知识主题","知识点"},0)-1</f>
        <v>4</v>
      </c>
      <c r="J3557" s="21">
        <f>MATCH(F3557,{"超","恰","亚","次"},0)-1</f>
        <v>1</v>
      </c>
      <c r="K3557" s="21" t="str">
        <f t="shared" si="453"/>
        <v>物理</v>
      </c>
      <c r="L3557" s="26" t="s">
        <v>4981</v>
      </c>
      <c r="M3557" s="23"/>
      <c r="N3557" s="23"/>
      <c r="O3557" s="24" t="str">
        <f t="shared" si="455"/>
        <v xml:space="preserve">
  - 
    name:  时空的相对性
    title:  时空的相对性
    description: 
    koLyro: point
    koLyri:  just
    son: </v>
      </c>
      <c r="P3557" s="27" t="str">
        <f t="shared" si="454"/>
        <v xml:space="preserve">
          - 
            name:  时空的相对性
            title:  时空的相对性
            description: 
            koLyro: point
            koLyri:  just
            son: </v>
      </c>
    </row>
    <row r="3558" spans="1:16" ht="15" customHeight="1">
      <c r="A3558" s="20">
        <f t="shared" si="448"/>
        <v>4</v>
      </c>
      <c r="B3558" s="21" t="str">
        <f t="shared" si="449"/>
        <v>知识点</v>
      </c>
      <c r="C3558" s="21" t="str">
        <f t="shared" si="450"/>
        <v>爱因斯坦质能方程</v>
      </c>
      <c r="D3558" s="21" t="str">
        <f>IFERROR(IF(I3558=1,INDEX( {"chinese","english","math","physics","chemistry","biology","politics","history","geography"},MATCH(C3558,{"语文","英语","数学","物理","化学","生物","政治","历史","地理"},0)),IF(I3558=2,INDEX(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3558,{"单项选择","阅读理解","信息匹配","完形填空","短文填空","单句填空","短文改错","单句改错","句型转换","翻译短语","翻译句子","词汇/短语及固搭","完成句子","听力"},0)),"")), "")</f>
        <v/>
      </c>
      <c r="E3558" s="21" t="str">
        <f t="shared" si="451"/>
        <v>知识点</v>
      </c>
      <c r="F3558" s="21" t="str">
        <f t="shared" si="452"/>
        <v>恰</v>
      </c>
      <c r="G3558" s="21" t="str">
        <f>INDEX( {"body","discipline","area","topic","point"},MATCH(E3558,{"知识体","知识域","知识区","知识主题","知识点"},0))</f>
        <v>point</v>
      </c>
      <c r="H3558" s="21" t="str">
        <f>INDEX( {"super","just","sub","infras"},MATCH(F3558,{"超","恰","亚","次"},0))</f>
        <v>just</v>
      </c>
      <c r="I3558" s="21">
        <f>MATCH(E3558,{"知识体","知识域","知识区","知识主题","知识点"},0)-1</f>
        <v>4</v>
      </c>
      <c r="J3558" s="21">
        <f>MATCH(F3558,{"超","恰","亚","次"},0)-1</f>
        <v>1</v>
      </c>
      <c r="K3558" s="21" t="str">
        <f t="shared" si="453"/>
        <v>物理</v>
      </c>
      <c r="L3558" s="26" t="s">
        <v>4982</v>
      </c>
      <c r="M3558" s="23"/>
      <c r="N3558" s="23"/>
      <c r="O3558" s="24" t="str">
        <f t="shared" si="455"/>
        <v xml:space="preserve">
  - 
    name:  爱因斯坦质能方程
    title:  爱因斯坦质能方程
    description: 
    koLyro: point
    koLyri:  just
    son: </v>
      </c>
      <c r="P3558" s="27" t="str">
        <f t="shared" si="454"/>
        <v xml:space="preserve">
          - 
            name:  爱因斯坦质能方程
            title:  爱因斯坦质能方程
            description: 
            koLyro: point
            koLyri:  just
            son: </v>
      </c>
    </row>
    <row r="3559" spans="1:16" ht="15" customHeight="1">
      <c r="A3559" s="20">
        <f t="shared" si="448"/>
        <v>4</v>
      </c>
      <c r="B3559" s="21" t="str">
        <f t="shared" si="449"/>
        <v>知识点</v>
      </c>
      <c r="C3559" s="21" t="str">
        <f t="shared" si="450"/>
        <v>广义相对论</v>
      </c>
      <c r="D3559" s="21" t="str">
        <f>IFERROR(IF(I3559=1,INDEX( {"chinese","english","math","physics","chemistry","biology","politics","history","geography"},MATCH(C3559,{"语文","英语","数学","物理","化学","生物","政治","历史","地理"},0)),IF(I3559=2,INDEX(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3559,{"单项选择","阅读理解","信息匹配","完形填空","短文填空","单句填空","短文改错","单句改错","句型转换","翻译短语","翻译句子","词汇/短语及固搭","完成句子","听力"},0)),"")), "")</f>
        <v/>
      </c>
      <c r="E3559" s="21" t="str">
        <f t="shared" si="451"/>
        <v>知识点</v>
      </c>
      <c r="F3559" s="21" t="str">
        <f t="shared" si="452"/>
        <v>恰</v>
      </c>
      <c r="G3559" s="21" t="str">
        <f>INDEX( {"body","discipline","area","topic","point"},MATCH(E3559,{"知识体","知识域","知识区","知识主题","知识点"},0))</f>
        <v>point</v>
      </c>
      <c r="H3559" s="21" t="str">
        <f>INDEX( {"super","just","sub","infras"},MATCH(F3559,{"超","恰","亚","次"},0))</f>
        <v>just</v>
      </c>
      <c r="I3559" s="21">
        <f>MATCH(E3559,{"知识体","知识域","知识区","知识主题","知识点"},0)-1</f>
        <v>4</v>
      </c>
      <c r="J3559" s="21">
        <f>MATCH(F3559,{"超","恰","亚","次"},0)-1</f>
        <v>1</v>
      </c>
      <c r="K3559" s="21" t="str">
        <f t="shared" si="453"/>
        <v>物理</v>
      </c>
      <c r="L3559" s="26" t="s">
        <v>4983</v>
      </c>
      <c r="M3559" s="23"/>
      <c r="N3559" s="23"/>
      <c r="O3559" s="24" t="str">
        <f t="shared" si="455"/>
        <v xml:space="preserve">
  - 
    name:  广义相对论
    title:  广义相对论
    description: 
    koLyro: point
    koLyri:  just
    son: </v>
      </c>
      <c r="P3559" s="27" t="str">
        <f t="shared" si="454"/>
        <v xml:space="preserve">
          - 
            name:  广义相对论
            title:  广义相对论
            description: 
            koLyro: point
            koLyri:  just
            son: </v>
      </c>
    </row>
    <row r="3560" spans="1:16" ht="15" customHeight="1">
      <c r="A3560" s="20">
        <f t="shared" si="448"/>
        <v>2</v>
      </c>
      <c r="B3560" s="21" t="str">
        <f t="shared" si="449"/>
        <v>知识区</v>
      </c>
      <c r="C3560" s="21" t="str">
        <f t="shared" si="450"/>
        <v>15.动量</v>
      </c>
      <c r="D3560" s="21" t="str">
        <f>IFERROR(IF(I3560=1,INDEX( {"chinese","english","math","physics","chemistry","biology","politics","history","geography"},MATCH(C3560,{"语文","英语","数学","物理","化学","生物","政治","历史","地理"},0)),IF(I3560=2,INDEX(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3560,{"单项选择","阅读理解","信息匹配","完形填空","短文填空","单句填空","短文改错","单句改错","句型转换","翻译短语","翻译句子","词汇/短语及固搭","完成句子","听力"},0)),"")), "")</f>
        <v/>
      </c>
      <c r="E3560" s="21" t="str">
        <f t="shared" si="451"/>
        <v>知识区</v>
      </c>
      <c r="F3560" s="21" t="str">
        <f t="shared" si="452"/>
        <v>恰</v>
      </c>
      <c r="G3560" s="21" t="str">
        <f>INDEX( {"body","discipline","area","topic","point"},MATCH(E3560,{"知识体","知识域","知识区","知识主题","知识点"},0))</f>
        <v>area</v>
      </c>
      <c r="H3560" s="21" t="str">
        <f>INDEX( {"super","just","sub","infras"},MATCH(F3560,{"超","恰","亚","次"},0))</f>
        <v>just</v>
      </c>
      <c r="I3560" s="21">
        <f>MATCH(E3560,{"知识体","知识域","知识区","知识主题","知识点"},0)-1</f>
        <v>2</v>
      </c>
      <c r="J3560" s="21">
        <f>MATCH(F3560,{"超","恰","亚","次"},0)-1</f>
        <v>1</v>
      </c>
      <c r="K3560" s="21" t="str">
        <f t="shared" si="453"/>
        <v>物理</v>
      </c>
      <c r="L3560" s="26" t="s">
        <v>4984</v>
      </c>
      <c r="M3560" s="23"/>
      <c r="N3560" s="23"/>
      <c r="O3560" s="24" t="str">
        <f t="shared" si="455"/>
        <v xml:space="preserve">
  - 
    name:  15.动量
    title:  15.动量
    description: 
    koLyro: area
    koLyri:  just
    son: </v>
      </c>
      <c r="P3560" s="27" t="str">
        <f t="shared" si="454"/>
        <v xml:space="preserve">
      - 
        name:  15.动量
        title:  15.动量
        description: 
        koLyro: area
        koLyri:  just
        son: </v>
      </c>
    </row>
    <row r="3561" spans="1:16" ht="15" customHeight="1">
      <c r="A3561" s="20">
        <f t="shared" si="448"/>
        <v>3</v>
      </c>
      <c r="B3561" s="21" t="str">
        <f t="shared" si="449"/>
        <v>知识主题</v>
      </c>
      <c r="C3561" s="21" t="str">
        <f t="shared" si="450"/>
        <v>动量定理</v>
      </c>
      <c r="D3561" s="21" t="str">
        <f>IFERROR(IF(I3561=1,INDEX( {"chinese","english","math","physics","chemistry","biology","politics","history","geography"},MATCH(C3561,{"语文","英语","数学","物理","化学","生物","政治","历史","地理"},0)),IF(I3561=2,INDEX(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3561,{"单项选择","阅读理解","信息匹配","完形填空","短文填空","单句填空","短文改错","单句改错","句型转换","翻译短语","翻译句子","词汇/短语及固搭","完成句子","听力"},0)),"")), "")</f>
        <v/>
      </c>
      <c r="E3561" s="21" t="str">
        <f t="shared" si="451"/>
        <v>知识主题</v>
      </c>
      <c r="F3561" s="21" t="str">
        <f t="shared" si="452"/>
        <v>恰</v>
      </c>
      <c r="G3561" s="21" t="str">
        <f>INDEX( {"body","discipline","area","topic","point"},MATCH(E3561,{"知识体","知识域","知识区","知识主题","知识点"},0))</f>
        <v>topic</v>
      </c>
      <c r="H3561" s="21" t="str">
        <f>INDEX( {"super","just","sub","infras"},MATCH(F3561,{"超","恰","亚","次"},0))</f>
        <v>just</v>
      </c>
      <c r="I3561" s="21">
        <f>MATCH(E3561,{"知识体","知识域","知识区","知识主题","知识点"},0)-1</f>
        <v>3</v>
      </c>
      <c r="J3561" s="21">
        <f>MATCH(F3561,{"超","恰","亚","次"},0)-1</f>
        <v>1</v>
      </c>
      <c r="K3561" s="21" t="str">
        <f t="shared" si="453"/>
        <v>物理</v>
      </c>
      <c r="L3561" s="26" t="s">
        <v>4985</v>
      </c>
      <c r="M3561" s="23"/>
      <c r="N3561" s="23"/>
      <c r="O3561" s="24" t="str">
        <f t="shared" si="455"/>
        <v xml:space="preserve">
  - 
    name:  动量定理
    title:  动量定理
    description: 
    koLyro: topic
    koLyri:  just
    son: </v>
      </c>
      <c r="P3561" s="27" t="str">
        <f t="shared" si="454"/>
        <v xml:space="preserve">
        - 
          name:  动量定理
          title:  动量定理
          description: 
          koLyro: topic
          koLyri:  just
          son: </v>
      </c>
    </row>
    <row r="3562" spans="1:16" ht="15" customHeight="1">
      <c r="A3562" s="20">
        <f t="shared" si="448"/>
        <v>4</v>
      </c>
      <c r="B3562" s="21" t="str">
        <f t="shared" si="449"/>
        <v>知识点</v>
      </c>
      <c r="C3562" s="21" t="str">
        <f t="shared" si="450"/>
        <v>冲量</v>
      </c>
      <c r="D3562" s="21" t="str">
        <f>IFERROR(IF(I3562=1,INDEX( {"chinese","english","math","physics","chemistry","biology","politics","history","geography"},MATCH(C3562,{"语文","英语","数学","物理","化学","生物","政治","历史","地理"},0)),IF(I3562=2,INDEX(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3562,{"单项选择","阅读理解","信息匹配","完形填空","短文填空","单句填空","短文改错","单句改错","句型转换","翻译短语","翻译句子","词汇/短语及固搭","完成句子","听力"},0)),"")), "")</f>
        <v/>
      </c>
      <c r="E3562" s="21" t="str">
        <f t="shared" si="451"/>
        <v>知识点</v>
      </c>
      <c r="F3562" s="21" t="str">
        <f t="shared" si="452"/>
        <v>恰</v>
      </c>
      <c r="G3562" s="21" t="str">
        <f>INDEX( {"body","discipline","area","topic","point"},MATCH(E3562,{"知识体","知识域","知识区","知识主题","知识点"},0))</f>
        <v>point</v>
      </c>
      <c r="H3562" s="21" t="str">
        <f>INDEX( {"super","just","sub","infras"},MATCH(F3562,{"超","恰","亚","次"},0))</f>
        <v>just</v>
      </c>
      <c r="I3562" s="21">
        <f>MATCH(E3562,{"知识体","知识域","知识区","知识主题","知识点"},0)-1</f>
        <v>4</v>
      </c>
      <c r="J3562" s="21">
        <f>MATCH(F3562,{"超","恰","亚","次"},0)-1</f>
        <v>1</v>
      </c>
      <c r="K3562" s="21" t="str">
        <f t="shared" si="453"/>
        <v>物理</v>
      </c>
      <c r="L3562" s="26" t="s">
        <v>4986</v>
      </c>
      <c r="M3562" s="23"/>
      <c r="N3562" s="23"/>
      <c r="O3562" s="24" t="str">
        <f t="shared" si="455"/>
        <v xml:space="preserve">
  - 
    name:  冲量
    title:  冲量
    description: 
    koLyro: point
    koLyri:  just
    son: </v>
      </c>
      <c r="P3562" s="27" t="str">
        <f t="shared" si="454"/>
        <v xml:space="preserve">
          - 
            name:  冲量
            title:  冲量
            description: 
            koLyro: point
            koLyri:  just
            son: </v>
      </c>
    </row>
    <row r="3563" spans="1:16" ht="15" customHeight="1">
      <c r="A3563" s="20">
        <f t="shared" si="448"/>
        <v>4</v>
      </c>
      <c r="B3563" s="21" t="str">
        <f t="shared" si="449"/>
        <v>知识点</v>
      </c>
      <c r="C3563" s="21" t="str">
        <f t="shared" si="450"/>
        <v>动量和动量的变化</v>
      </c>
      <c r="D3563" s="21" t="str">
        <f>IFERROR(IF(I3563=1,INDEX( {"chinese","english","math","physics","chemistry","biology","politics","history","geography"},MATCH(C3563,{"语文","英语","数学","物理","化学","生物","政治","历史","地理"},0)),IF(I3563=2,INDEX(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3563,{"单项选择","阅读理解","信息匹配","完形填空","短文填空","单句填空","短文改错","单句改错","句型转换","翻译短语","翻译句子","词汇/短语及固搭","完成句子","听力"},0)),"")), "")</f>
        <v/>
      </c>
      <c r="E3563" s="21" t="str">
        <f t="shared" si="451"/>
        <v>知识点</v>
      </c>
      <c r="F3563" s="21" t="str">
        <f t="shared" si="452"/>
        <v>恰</v>
      </c>
      <c r="G3563" s="21" t="str">
        <f>INDEX( {"body","discipline","area","topic","point"},MATCH(E3563,{"知识体","知识域","知识区","知识主题","知识点"},0))</f>
        <v>point</v>
      </c>
      <c r="H3563" s="21" t="str">
        <f>INDEX( {"super","just","sub","infras"},MATCH(F3563,{"超","恰","亚","次"},0))</f>
        <v>just</v>
      </c>
      <c r="I3563" s="21">
        <f>MATCH(E3563,{"知识体","知识域","知识区","知识主题","知识点"},0)-1</f>
        <v>4</v>
      </c>
      <c r="J3563" s="21">
        <f>MATCH(F3563,{"超","恰","亚","次"},0)-1</f>
        <v>1</v>
      </c>
      <c r="K3563" s="21" t="str">
        <f t="shared" si="453"/>
        <v>物理</v>
      </c>
      <c r="L3563" s="26" t="s">
        <v>4987</v>
      </c>
      <c r="M3563" s="23"/>
      <c r="N3563" s="23"/>
      <c r="O3563" s="24" t="str">
        <f t="shared" si="455"/>
        <v xml:space="preserve">
  - 
    name:  动量和动量的变化
    title:  动量和动量的变化
    description: 
    koLyro: point
    koLyri:  just
    son: </v>
      </c>
      <c r="P3563" s="27" t="str">
        <f t="shared" si="454"/>
        <v xml:space="preserve">
          - 
            name:  动量和动量的变化
            title:  动量和动量的变化
            description: 
            koLyro: point
            koLyri:  just
            son: </v>
      </c>
    </row>
    <row r="3564" spans="1:16" ht="15" customHeight="1">
      <c r="A3564" s="20">
        <f t="shared" si="448"/>
        <v>4</v>
      </c>
      <c r="B3564" s="21" t="str">
        <f t="shared" si="449"/>
        <v>知识点</v>
      </c>
      <c r="C3564" s="21" t="str">
        <f t="shared" si="450"/>
        <v>动量定理</v>
      </c>
      <c r="D3564" s="21" t="str">
        <f>IFERROR(IF(I3564=1,INDEX( {"chinese","english","math","physics","chemistry","biology","politics","history","geography"},MATCH(C3564,{"语文","英语","数学","物理","化学","生物","政治","历史","地理"},0)),IF(I3564=2,INDEX(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3564,{"单项选择","阅读理解","信息匹配","完形填空","短文填空","单句填空","短文改错","单句改错","句型转换","翻译短语","翻译句子","词汇/短语及固搭","完成句子","听力"},0)),"")), "")</f>
        <v/>
      </c>
      <c r="E3564" s="21" t="str">
        <f t="shared" si="451"/>
        <v>知识点</v>
      </c>
      <c r="F3564" s="21" t="str">
        <f t="shared" si="452"/>
        <v>恰</v>
      </c>
      <c r="G3564" s="21" t="str">
        <f>INDEX( {"body","discipline","area","topic","point"},MATCH(E3564,{"知识体","知识域","知识区","知识主题","知识点"},0))</f>
        <v>point</v>
      </c>
      <c r="H3564" s="21" t="str">
        <f>INDEX( {"super","just","sub","infras"},MATCH(F3564,{"超","恰","亚","次"},0))</f>
        <v>just</v>
      </c>
      <c r="I3564" s="21">
        <f>MATCH(E3564,{"知识体","知识域","知识区","知识主题","知识点"},0)-1</f>
        <v>4</v>
      </c>
      <c r="J3564" s="21">
        <f>MATCH(F3564,{"超","恰","亚","次"},0)-1</f>
        <v>1</v>
      </c>
      <c r="K3564" s="21" t="str">
        <f t="shared" si="453"/>
        <v>物理</v>
      </c>
      <c r="L3564" s="26" t="s">
        <v>4988</v>
      </c>
      <c r="M3564" s="23"/>
      <c r="N3564" s="23"/>
      <c r="O3564" s="24" t="str">
        <f t="shared" si="455"/>
        <v xml:space="preserve">
  - 
    name:  动量定理
    title:  动量定理
    description: 
    koLyro: point
    koLyri:  just
    son: </v>
      </c>
      <c r="P3564" s="27" t="str">
        <f t="shared" si="454"/>
        <v xml:space="preserve">
          - 
            name:  动量定理
            title:  动量定理
            description: 
            koLyro: point
            koLyri:  just
            son: </v>
      </c>
    </row>
    <row r="3565" spans="1:16" ht="15" customHeight="1">
      <c r="A3565" s="20">
        <f t="shared" si="448"/>
        <v>4</v>
      </c>
      <c r="B3565" s="21" t="str">
        <f t="shared" si="449"/>
        <v>知识点</v>
      </c>
      <c r="C3565" s="21" t="str">
        <f t="shared" si="450"/>
        <v>动量定理在流体问题中的应用</v>
      </c>
      <c r="D3565" s="21" t="str">
        <f>IFERROR(IF(I3565=1,INDEX( {"chinese","english","math","physics","chemistry","biology","politics","history","geography"},MATCH(C3565,{"语文","英语","数学","物理","化学","生物","政治","历史","地理"},0)),IF(I3565=2,INDEX(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3565,{"单项选择","阅读理解","信息匹配","完形填空","短文填空","单句填空","短文改错","单句改错","句型转换","翻译短语","翻译句子","词汇/短语及固搭","完成句子","听力"},0)),"")), "")</f>
        <v/>
      </c>
      <c r="E3565" s="21" t="str">
        <f t="shared" si="451"/>
        <v>知识点</v>
      </c>
      <c r="F3565" s="21" t="str">
        <f t="shared" si="452"/>
        <v>恰</v>
      </c>
      <c r="G3565" s="21" t="str">
        <f>INDEX( {"body","discipline","area","topic","point"},MATCH(E3565,{"知识体","知识域","知识区","知识主题","知识点"},0))</f>
        <v>point</v>
      </c>
      <c r="H3565" s="21" t="str">
        <f>INDEX( {"super","just","sub","infras"},MATCH(F3565,{"超","恰","亚","次"},0))</f>
        <v>just</v>
      </c>
      <c r="I3565" s="21">
        <f>MATCH(E3565,{"知识体","知识域","知识区","知识主题","知识点"},0)-1</f>
        <v>4</v>
      </c>
      <c r="J3565" s="21">
        <f>MATCH(F3565,{"超","恰","亚","次"},0)-1</f>
        <v>1</v>
      </c>
      <c r="K3565" s="21" t="str">
        <f t="shared" si="453"/>
        <v>物理</v>
      </c>
      <c r="L3565" s="26" t="s">
        <v>4989</v>
      </c>
      <c r="M3565" s="23"/>
      <c r="N3565" s="23"/>
      <c r="O3565" s="24" t="str">
        <f t="shared" si="455"/>
        <v xml:space="preserve">
  - 
    name:  动量定理在流体问题中的应用
    title:  动量定理在流体问题中的应用
    description: 
    koLyro: point
    koLyri:  just
    son: </v>
      </c>
      <c r="P3565" s="27" t="str">
        <f t="shared" si="454"/>
        <v xml:space="preserve">
          - 
            name:  动量定理在流体问题中的应用
            title:  动量定理在流体问题中的应用
            description: 
            koLyro: point
            koLyri:  just
            son: </v>
      </c>
    </row>
    <row r="3566" spans="1:16" ht="15" customHeight="1">
      <c r="A3566" s="20">
        <f t="shared" si="448"/>
        <v>3</v>
      </c>
      <c r="B3566" s="21" t="str">
        <f t="shared" si="449"/>
        <v>知识主题</v>
      </c>
      <c r="C3566" s="21" t="str">
        <f t="shared" si="450"/>
        <v>动量守恒定律</v>
      </c>
      <c r="D3566" s="21" t="str">
        <f>IFERROR(IF(I3566=1,INDEX( {"chinese","english","math","physics","chemistry","biology","politics","history","geography"},MATCH(C3566,{"语文","英语","数学","物理","化学","生物","政治","历史","地理"},0)),IF(I3566=2,INDEX(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3566,{"单项选择","阅读理解","信息匹配","完形填空","短文填空","单句填空","短文改错","单句改错","句型转换","翻译短语","翻译句子","词汇/短语及固搭","完成句子","听力"},0)),"")), "")</f>
        <v/>
      </c>
      <c r="E3566" s="21" t="str">
        <f t="shared" si="451"/>
        <v>知识主题</v>
      </c>
      <c r="F3566" s="21" t="str">
        <f t="shared" si="452"/>
        <v>恰</v>
      </c>
      <c r="G3566" s="21" t="str">
        <f>INDEX( {"body","discipline","area","topic","point"},MATCH(E3566,{"知识体","知识域","知识区","知识主题","知识点"},0))</f>
        <v>topic</v>
      </c>
      <c r="H3566" s="21" t="str">
        <f>INDEX( {"super","just","sub","infras"},MATCH(F3566,{"超","恰","亚","次"},0))</f>
        <v>just</v>
      </c>
      <c r="I3566" s="21">
        <f>MATCH(E3566,{"知识体","知识域","知识区","知识主题","知识点"},0)-1</f>
        <v>3</v>
      </c>
      <c r="J3566" s="21">
        <f>MATCH(F3566,{"超","恰","亚","次"},0)-1</f>
        <v>1</v>
      </c>
      <c r="K3566" s="21" t="str">
        <f t="shared" si="453"/>
        <v>物理</v>
      </c>
      <c r="L3566" s="26" t="s">
        <v>4990</v>
      </c>
      <c r="M3566" s="23"/>
      <c r="N3566" s="23"/>
      <c r="O3566" s="24" t="str">
        <f t="shared" si="455"/>
        <v xml:space="preserve">
  - 
    name:  动量守恒定律
    title:  动量守恒定律
    description: 
    koLyro: topic
    koLyri:  just
    son: </v>
      </c>
      <c r="P3566" s="27" t="str">
        <f t="shared" si="454"/>
        <v xml:space="preserve">
        - 
          name:  动量守恒定律
          title:  动量守恒定律
          description: 
          koLyro: topic
          koLyri:  just
          son: </v>
      </c>
    </row>
    <row r="3567" spans="1:16" ht="15" customHeight="1">
      <c r="A3567" s="20">
        <f t="shared" si="448"/>
        <v>4</v>
      </c>
      <c r="B3567" s="21" t="str">
        <f t="shared" si="449"/>
        <v>知识点</v>
      </c>
      <c r="C3567" s="21" t="str">
        <f t="shared" si="450"/>
        <v>动量守恒定律</v>
      </c>
      <c r="D3567" s="21" t="str">
        <f>IFERROR(IF(I3567=1,INDEX( {"chinese","english","math","physics","chemistry","biology","politics","history","geography"},MATCH(C3567,{"语文","英语","数学","物理","化学","生物","政治","历史","地理"},0)),IF(I3567=2,INDEX(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3567,{"单项选择","阅读理解","信息匹配","完形填空","短文填空","单句填空","短文改错","单句改错","句型转换","翻译短语","翻译句子","词汇/短语及固搭","完成句子","听力"},0)),"")), "")</f>
        <v/>
      </c>
      <c r="E3567" s="21" t="str">
        <f t="shared" si="451"/>
        <v>知识点</v>
      </c>
      <c r="F3567" s="21" t="str">
        <f t="shared" si="452"/>
        <v>恰</v>
      </c>
      <c r="G3567" s="21" t="str">
        <f>INDEX( {"body","discipline","area","topic","point"},MATCH(E3567,{"知识体","知识域","知识区","知识主题","知识点"},0))</f>
        <v>point</v>
      </c>
      <c r="H3567" s="21" t="str">
        <f>INDEX( {"super","just","sub","infras"},MATCH(F3567,{"超","恰","亚","次"},0))</f>
        <v>just</v>
      </c>
      <c r="I3567" s="21">
        <f>MATCH(E3567,{"知识体","知识域","知识区","知识主题","知识点"},0)-1</f>
        <v>4</v>
      </c>
      <c r="J3567" s="21">
        <f>MATCH(F3567,{"超","恰","亚","次"},0)-1</f>
        <v>1</v>
      </c>
      <c r="K3567" s="21" t="str">
        <f t="shared" si="453"/>
        <v>物理</v>
      </c>
      <c r="L3567" s="26" t="s">
        <v>4991</v>
      </c>
      <c r="M3567" s="23"/>
      <c r="N3567" s="23"/>
      <c r="O3567" s="24" t="str">
        <f t="shared" si="455"/>
        <v xml:space="preserve">
  - 
    name:  动量守恒定律
    title:  动量守恒定律
    description: 
    koLyro: point
    koLyri:  just
    son: </v>
      </c>
      <c r="P3567" s="27" t="str">
        <f t="shared" si="454"/>
        <v xml:space="preserve">
          - 
            name:  动量守恒定律
            title:  动量守恒定律
            description: 
            koLyro: point
            koLyri:  just
            son: </v>
      </c>
    </row>
    <row r="3568" spans="1:16" ht="15" customHeight="1">
      <c r="A3568" s="20">
        <f t="shared" si="448"/>
        <v>4</v>
      </c>
      <c r="B3568" s="21" t="str">
        <f t="shared" si="449"/>
        <v>知识点</v>
      </c>
      <c r="C3568" s="21" t="str">
        <f t="shared" si="450"/>
        <v>人船模型（人车模型）</v>
      </c>
      <c r="D3568" s="21" t="str">
        <f>IFERROR(IF(I3568=1,INDEX( {"chinese","english","math","physics","chemistry","biology","politics","history","geography"},MATCH(C3568,{"语文","英语","数学","物理","化学","生物","政治","历史","地理"},0)),IF(I3568=2,INDEX(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3568,{"单项选择","阅读理解","信息匹配","完形填空","短文填空","单句填空","短文改错","单句改错","句型转换","翻译短语","翻译句子","词汇/短语及固搭","完成句子","听力"},0)),"")), "")</f>
        <v/>
      </c>
      <c r="E3568" s="21" t="str">
        <f t="shared" si="451"/>
        <v>知识点</v>
      </c>
      <c r="F3568" s="21" t="str">
        <f t="shared" si="452"/>
        <v>恰</v>
      </c>
      <c r="G3568" s="21" t="str">
        <f>INDEX( {"body","discipline","area","topic","point"},MATCH(E3568,{"知识体","知识域","知识区","知识主题","知识点"},0))</f>
        <v>point</v>
      </c>
      <c r="H3568" s="21" t="str">
        <f>INDEX( {"super","just","sub","infras"},MATCH(F3568,{"超","恰","亚","次"},0))</f>
        <v>just</v>
      </c>
      <c r="I3568" s="21">
        <f>MATCH(E3568,{"知识体","知识域","知识区","知识主题","知识点"},0)-1</f>
        <v>4</v>
      </c>
      <c r="J3568" s="21">
        <f>MATCH(F3568,{"超","恰","亚","次"},0)-1</f>
        <v>1</v>
      </c>
      <c r="K3568" s="21" t="str">
        <f t="shared" si="453"/>
        <v>物理</v>
      </c>
      <c r="L3568" s="26" t="s">
        <v>4992</v>
      </c>
      <c r="M3568" s="23"/>
      <c r="N3568" s="23"/>
      <c r="O3568" s="24" t="str">
        <f t="shared" si="455"/>
        <v xml:space="preserve">
  - 
    name:  人船模型（人车模型）
    title:  人船模型（人车模型）
    description: 
    koLyro: point
    koLyri:  just
    son: </v>
      </c>
      <c r="P3568" s="27" t="str">
        <f t="shared" si="454"/>
        <v xml:space="preserve">
          - 
            name:  人船模型（人车模型）
            title:  人船模型（人车模型）
            description: 
            koLyro: point
            koLyri:  just
            son: </v>
      </c>
    </row>
    <row r="3569" spans="1:16" ht="15" customHeight="1">
      <c r="A3569" s="20">
        <f t="shared" si="448"/>
        <v>4</v>
      </c>
      <c r="B3569" s="21" t="str">
        <f t="shared" si="449"/>
        <v>知识点</v>
      </c>
      <c r="C3569" s="21" t="str">
        <f t="shared" si="450"/>
        <v>子弹打木块模型</v>
      </c>
      <c r="D3569" s="21" t="str">
        <f>IFERROR(IF(I3569=1,INDEX( {"chinese","english","math","physics","chemistry","biology","politics","history","geography"},MATCH(C3569,{"语文","英语","数学","物理","化学","生物","政治","历史","地理"},0)),IF(I3569=2,INDEX(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3569,{"单项选择","阅读理解","信息匹配","完形填空","短文填空","单句填空","短文改错","单句改错","句型转换","翻译短语","翻译句子","词汇/短语及固搭","完成句子","听力"},0)),"")), "")</f>
        <v/>
      </c>
      <c r="E3569" s="21" t="str">
        <f t="shared" si="451"/>
        <v>知识点</v>
      </c>
      <c r="F3569" s="21" t="str">
        <f t="shared" si="452"/>
        <v>恰</v>
      </c>
      <c r="G3569" s="21" t="str">
        <f>INDEX( {"body","discipline","area","topic","point"},MATCH(E3569,{"知识体","知识域","知识区","知识主题","知识点"},0))</f>
        <v>point</v>
      </c>
      <c r="H3569" s="21" t="str">
        <f>INDEX( {"super","just","sub","infras"},MATCH(F3569,{"超","恰","亚","次"},0))</f>
        <v>just</v>
      </c>
      <c r="I3569" s="21">
        <f>MATCH(E3569,{"知识体","知识域","知识区","知识主题","知识点"},0)-1</f>
        <v>4</v>
      </c>
      <c r="J3569" s="21">
        <f>MATCH(F3569,{"超","恰","亚","次"},0)-1</f>
        <v>1</v>
      </c>
      <c r="K3569" s="21" t="str">
        <f t="shared" si="453"/>
        <v>物理</v>
      </c>
      <c r="L3569" s="26" t="s">
        <v>4993</v>
      </c>
      <c r="M3569" s="23"/>
      <c r="N3569" s="23"/>
      <c r="O3569" s="24" t="str">
        <f t="shared" si="455"/>
        <v xml:space="preserve">
  - 
    name:  子弹打木块模型
    title:  子弹打木块模型
    description: 
    koLyro: point
    koLyri:  just
    son: </v>
      </c>
      <c r="P3569" s="27" t="str">
        <f t="shared" si="454"/>
        <v xml:space="preserve">
          - 
            name:  子弹打木块模型
            title:  子弹打木块模型
            description: 
            koLyro: point
            koLyri:  just
            son: </v>
      </c>
    </row>
    <row r="3570" spans="1:16" ht="15" customHeight="1">
      <c r="A3570" s="20">
        <f t="shared" si="448"/>
        <v>4</v>
      </c>
      <c r="B3570" s="21" t="str">
        <f t="shared" si="449"/>
        <v>知识点</v>
      </c>
      <c r="C3570" s="21" t="str">
        <f t="shared" si="450"/>
        <v>碰撞类问题</v>
      </c>
      <c r="D3570" s="21" t="str">
        <f>IFERROR(IF(I3570=1,INDEX( {"chinese","english","math","physics","chemistry","biology","politics","history","geography"},MATCH(C3570,{"语文","英语","数学","物理","化学","生物","政治","历史","地理"},0)),IF(I3570=2,INDEX(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3570,{"单项选择","阅读理解","信息匹配","完形填空","短文填空","单句填空","短文改错","单句改错","句型转换","翻译短语","翻译句子","词汇/短语及固搭","完成句子","听力"},0)),"")), "")</f>
        <v/>
      </c>
      <c r="E3570" s="21" t="str">
        <f t="shared" si="451"/>
        <v>知识点</v>
      </c>
      <c r="F3570" s="21" t="str">
        <f t="shared" si="452"/>
        <v>恰</v>
      </c>
      <c r="G3570" s="21" t="str">
        <f>INDEX( {"body","discipline","area","topic","point"},MATCH(E3570,{"知识体","知识域","知识区","知识主题","知识点"},0))</f>
        <v>point</v>
      </c>
      <c r="H3570" s="21" t="str">
        <f>INDEX( {"super","just","sub","infras"},MATCH(F3570,{"超","恰","亚","次"},0))</f>
        <v>just</v>
      </c>
      <c r="I3570" s="21">
        <f>MATCH(E3570,{"知识体","知识域","知识区","知识主题","知识点"},0)-1</f>
        <v>4</v>
      </c>
      <c r="J3570" s="21">
        <f>MATCH(F3570,{"超","恰","亚","次"},0)-1</f>
        <v>1</v>
      </c>
      <c r="K3570" s="21" t="str">
        <f t="shared" si="453"/>
        <v>物理</v>
      </c>
      <c r="L3570" s="26" t="s">
        <v>4994</v>
      </c>
      <c r="M3570" s="23"/>
      <c r="N3570" s="23"/>
      <c r="O3570" s="24" t="str">
        <f t="shared" si="455"/>
        <v xml:space="preserve">
  - 
    name:  碰撞类问题
    title:  碰撞类问题
    description: 
    koLyro: point
    koLyri:  just
    son: </v>
      </c>
      <c r="P3570" s="27" t="str">
        <f t="shared" si="454"/>
        <v xml:space="preserve">
          - 
            name:  碰撞类问题
            title:  碰撞类问题
            description: 
            koLyro: point
            koLyri:  just
            son: </v>
      </c>
    </row>
    <row r="3571" spans="1:16" ht="15" customHeight="1">
      <c r="A3571" s="20">
        <f t="shared" si="448"/>
        <v>4</v>
      </c>
      <c r="B3571" s="21" t="str">
        <f t="shared" si="449"/>
        <v>知识点</v>
      </c>
      <c r="C3571" s="21" t="str">
        <f t="shared" si="450"/>
        <v>爆炸类问题</v>
      </c>
      <c r="D3571" s="21" t="str">
        <f>IFERROR(IF(I3571=1,INDEX( {"chinese","english","math","physics","chemistry","biology","politics","history","geography"},MATCH(C3571,{"语文","英语","数学","物理","化学","生物","政治","历史","地理"},0)),IF(I3571=2,INDEX(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3571,{"单项选择","阅读理解","信息匹配","完形填空","短文填空","单句填空","短文改错","单句改错","句型转换","翻译短语","翻译句子","词汇/短语及固搭","完成句子","听力"},0)),"")), "")</f>
        <v/>
      </c>
      <c r="E3571" s="21" t="str">
        <f t="shared" si="451"/>
        <v>知识点</v>
      </c>
      <c r="F3571" s="21" t="str">
        <f t="shared" si="452"/>
        <v>恰</v>
      </c>
      <c r="G3571" s="21" t="str">
        <f>INDEX( {"body","discipline","area","topic","point"},MATCH(E3571,{"知识体","知识域","知识区","知识主题","知识点"},0))</f>
        <v>point</v>
      </c>
      <c r="H3571" s="21" t="str">
        <f>INDEX( {"super","just","sub","infras"},MATCH(F3571,{"超","恰","亚","次"},0))</f>
        <v>just</v>
      </c>
      <c r="I3571" s="21">
        <f>MATCH(E3571,{"知识体","知识域","知识区","知识主题","知识点"},0)-1</f>
        <v>4</v>
      </c>
      <c r="J3571" s="21">
        <f>MATCH(F3571,{"超","恰","亚","次"},0)-1</f>
        <v>1</v>
      </c>
      <c r="K3571" s="21" t="str">
        <f t="shared" si="453"/>
        <v>物理</v>
      </c>
      <c r="L3571" s="26" t="s">
        <v>4995</v>
      </c>
      <c r="M3571" s="23"/>
      <c r="N3571" s="23"/>
      <c r="O3571" s="24" t="str">
        <f t="shared" si="455"/>
        <v xml:space="preserve">
  - 
    name:  爆炸类问题
    title:  爆炸类问题
    description: 
    koLyro: point
    koLyri:  just
    son: </v>
      </c>
      <c r="P3571" s="27" t="str">
        <f t="shared" si="454"/>
        <v xml:space="preserve">
          - 
            name:  爆炸类问题
            title:  爆炸类问题
            description: 
            koLyro: point
            koLyri:  just
            son: </v>
      </c>
    </row>
    <row r="3572" spans="1:16" ht="15" customHeight="1">
      <c r="A3572" s="20">
        <f t="shared" si="448"/>
        <v>4</v>
      </c>
      <c r="B3572" s="21" t="str">
        <f t="shared" si="449"/>
        <v>知识点</v>
      </c>
      <c r="C3572" s="21" t="str">
        <f t="shared" si="450"/>
        <v>反冲运动问题</v>
      </c>
      <c r="D3572" s="21" t="str">
        <f>IFERROR(IF(I3572=1,INDEX( {"chinese","english","math","physics","chemistry","biology","politics","history","geography"},MATCH(C3572,{"语文","英语","数学","物理","化学","生物","政治","历史","地理"},0)),IF(I3572=2,INDEX(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3572,{"单项选择","阅读理解","信息匹配","完形填空","短文填空","单句填空","短文改错","单句改错","句型转换","翻译短语","翻译句子","词汇/短语及固搭","完成句子","听力"},0)),"")), "")</f>
        <v/>
      </c>
      <c r="E3572" s="21" t="str">
        <f t="shared" si="451"/>
        <v>知识点</v>
      </c>
      <c r="F3572" s="21" t="str">
        <f t="shared" si="452"/>
        <v>恰</v>
      </c>
      <c r="G3572" s="21" t="str">
        <f>INDEX( {"body","discipline","area","topic","point"},MATCH(E3572,{"知识体","知识域","知识区","知识主题","知识点"},0))</f>
        <v>point</v>
      </c>
      <c r="H3572" s="21" t="str">
        <f>INDEX( {"super","just","sub","infras"},MATCH(F3572,{"超","恰","亚","次"},0))</f>
        <v>just</v>
      </c>
      <c r="I3572" s="21">
        <f>MATCH(E3572,{"知识体","知识域","知识区","知识主题","知识点"},0)-1</f>
        <v>4</v>
      </c>
      <c r="J3572" s="21">
        <f>MATCH(F3572,{"超","恰","亚","次"},0)-1</f>
        <v>1</v>
      </c>
      <c r="K3572" s="21" t="str">
        <f t="shared" si="453"/>
        <v>物理</v>
      </c>
      <c r="L3572" s="26" t="s">
        <v>4996</v>
      </c>
      <c r="M3572" s="23"/>
      <c r="N3572" s="23"/>
      <c r="O3572" s="24" t="str">
        <f t="shared" si="455"/>
        <v xml:space="preserve">
  - 
    name:  反冲运动问题
    title:  反冲运动问题
    description: 
    koLyro: point
    koLyri:  just
    son: </v>
      </c>
      <c r="P3572" s="27" t="str">
        <f t="shared" si="454"/>
        <v xml:space="preserve">
          - 
            name:  反冲运动问题
            title:  反冲运动问题
            description: 
            koLyro: point
            koLyri:  just
            son: </v>
      </c>
    </row>
    <row r="3573" spans="1:16" ht="15" customHeight="1">
      <c r="A3573" s="20">
        <f t="shared" si="448"/>
        <v>2</v>
      </c>
      <c r="B3573" s="21" t="str">
        <f t="shared" si="449"/>
        <v>知识区</v>
      </c>
      <c r="C3573" s="21" t="str">
        <f t="shared" si="450"/>
        <v>16.原子结构与原子核</v>
      </c>
      <c r="D3573" s="21" t="str">
        <f>IFERROR(IF(I3573=1,INDEX( {"chinese","english","math","physics","chemistry","biology","politics","history","geography"},MATCH(C3573,{"语文","英语","数学","物理","化学","生物","政治","历史","地理"},0)),IF(I3573=2,INDEX(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3573,{"单项选择","阅读理解","信息匹配","完形填空","短文填空","单句填空","短文改错","单句改错","句型转换","翻译短语","翻译句子","词汇/短语及固搭","完成句子","听力"},0)),"")), "")</f>
        <v/>
      </c>
      <c r="E3573" s="21" t="str">
        <f t="shared" si="451"/>
        <v>知识区</v>
      </c>
      <c r="F3573" s="21" t="str">
        <f t="shared" si="452"/>
        <v>恰</v>
      </c>
      <c r="G3573" s="21" t="str">
        <f>INDEX( {"body","discipline","area","topic","point"},MATCH(E3573,{"知识体","知识域","知识区","知识主题","知识点"},0))</f>
        <v>area</v>
      </c>
      <c r="H3573" s="21" t="str">
        <f>INDEX( {"super","just","sub","infras"},MATCH(F3573,{"超","恰","亚","次"},0))</f>
        <v>just</v>
      </c>
      <c r="I3573" s="21">
        <f>MATCH(E3573,{"知识体","知识域","知识区","知识主题","知识点"},0)-1</f>
        <v>2</v>
      </c>
      <c r="J3573" s="21">
        <f>MATCH(F3573,{"超","恰","亚","次"},0)-1</f>
        <v>1</v>
      </c>
      <c r="K3573" s="21" t="str">
        <f t="shared" si="453"/>
        <v>物理</v>
      </c>
      <c r="L3573" s="26" t="s">
        <v>4997</v>
      </c>
      <c r="M3573" s="23"/>
      <c r="N3573" s="23"/>
      <c r="O3573" s="24" t="str">
        <f t="shared" si="455"/>
        <v xml:space="preserve">
  - 
    name:  16.原子结构与原子核
    title:  16.原子结构与原子核
    description: 
    koLyro: area
    koLyri:  just
    son: </v>
      </c>
      <c r="P3573" s="27" t="str">
        <f t="shared" si="454"/>
        <v xml:space="preserve">
      - 
        name:  16.原子结构与原子核
        title:  16.原子结构与原子核
        description: 
        koLyro: area
        koLyri:  just
        son: </v>
      </c>
    </row>
    <row r="3574" spans="1:16" ht="15" customHeight="1">
      <c r="A3574" s="20">
        <f t="shared" si="448"/>
        <v>3</v>
      </c>
      <c r="B3574" s="21" t="str">
        <f t="shared" si="449"/>
        <v>知识主题</v>
      </c>
      <c r="C3574" s="21" t="str">
        <f t="shared" si="450"/>
        <v>光电效应</v>
      </c>
      <c r="D3574" s="21" t="str">
        <f>IFERROR(IF(I3574=1,INDEX( {"chinese","english","math","physics","chemistry","biology","politics","history","geography"},MATCH(C3574,{"语文","英语","数学","物理","化学","生物","政治","历史","地理"},0)),IF(I3574=2,INDEX(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3574,{"单项选择","阅读理解","信息匹配","完形填空","短文填空","单句填空","短文改错","单句改错","句型转换","翻译短语","翻译句子","词汇/短语及固搭","完成句子","听力"},0)),"")), "")</f>
        <v/>
      </c>
      <c r="E3574" s="21" t="str">
        <f t="shared" si="451"/>
        <v>知识主题</v>
      </c>
      <c r="F3574" s="21" t="str">
        <f t="shared" si="452"/>
        <v>恰</v>
      </c>
      <c r="G3574" s="21" t="str">
        <f>INDEX( {"body","discipline","area","topic","point"},MATCH(E3574,{"知识体","知识域","知识区","知识主题","知识点"},0))</f>
        <v>topic</v>
      </c>
      <c r="H3574" s="21" t="str">
        <f>INDEX( {"super","just","sub","infras"},MATCH(F3574,{"超","恰","亚","次"},0))</f>
        <v>just</v>
      </c>
      <c r="I3574" s="21">
        <f>MATCH(E3574,{"知识体","知识域","知识区","知识主题","知识点"},0)-1</f>
        <v>3</v>
      </c>
      <c r="J3574" s="21">
        <f>MATCH(F3574,{"超","恰","亚","次"},0)-1</f>
        <v>1</v>
      </c>
      <c r="K3574" s="21" t="str">
        <f t="shared" si="453"/>
        <v>物理</v>
      </c>
      <c r="L3574" s="26" t="s">
        <v>4998</v>
      </c>
      <c r="M3574" s="23"/>
      <c r="N3574" s="23"/>
      <c r="O3574" s="24" t="str">
        <f t="shared" si="455"/>
        <v xml:space="preserve">
  - 
    name:  光电效应
    title:  光电效应
    description: 
    koLyro: topic
    koLyri:  just
    son: </v>
      </c>
      <c r="P3574" s="27" t="str">
        <f t="shared" si="454"/>
        <v xml:space="preserve">
        - 
          name:  光电效应
          title:  光电效应
          description: 
          koLyro: topic
          koLyri:  just
          son: </v>
      </c>
    </row>
    <row r="3575" spans="1:16" ht="15" customHeight="1">
      <c r="A3575" s="20">
        <f t="shared" si="448"/>
        <v>4</v>
      </c>
      <c r="B3575" s="21" t="str">
        <f t="shared" si="449"/>
        <v>知识点</v>
      </c>
      <c r="C3575" s="21" t="str">
        <f t="shared" si="450"/>
        <v>光电效应实验规律</v>
      </c>
      <c r="D3575" s="21" t="str">
        <f>IFERROR(IF(I3575=1,INDEX( {"chinese","english","math","physics","chemistry","biology","politics","history","geography"},MATCH(C3575,{"语文","英语","数学","物理","化学","生物","政治","历史","地理"},0)),IF(I3575=2,INDEX(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3575,{"单项选择","阅读理解","信息匹配","完形填空","短文填空","单句填空","短文改错","单句改错","句型转换","翻译短语","翻译句子","词汇/短语及固搭","完成句子","听力"},0)),"")), "")</f>
        <v/>
      </c>
      <c r="E3575" s="21" t="str">
        <f t="shared" si="451"/>
        <v>知识点</v>
      </c>
      <c r="F3575" s="21" t="str">
        <f t="shared" si="452"/>
        <v>恰</v>
      </c>
      <c r="G3575" s="21" t="str">
        <f>INDEX( {"body","discipline","area","topic","point"},MATCH(E3575,{"知识体","知识域","知识区","知识主题","知识点"},0))</f>
        <v>point</v>
      </c>
      <c r="H3575" s="21" t="str">
        <f>INDEX( {"super","just","sub","infras"},MATCH(F3575,{"超","恰","亚","次"},0))</f>
        <v>just</v>
      </c>
      <c r="I3575" s="21">
        <f>MATCH(E3575,{"知识体","知识域","知识区","知识主题","知识点"},0)-1</f>
        <v>4</v>
      </c>
      <c r="J3575" s="21">
        <f>MATCH(F3575,{"超","恰","亚","次"},0)-1</f>
        <v>1</v>
      </c>
      <c r="K3575" s="21" t="str">
        <f t="shared" si="453"/>
        <v>物理</v>
      </c>
      <c r="L3575" s="26" t="s">
        <v>4999</v>
      </c>
      <c r="M3575" s="23"/>
      <c r="N3575" s="23"/>
      <c r="O3575" s="24" t="str">
        <f t="shared" si="455"/>
        <v xml:space="preserve">
  - 
    name:  光电效应实验规律
    title:  光电效应实验规律
    description: 
    koLyro: point
    koLyri:  just
    son: </v>
      </c>
      <c r="P3575" s="27" t="str">
        <f t="shared" si="454"/>
        <v xml:space="preserve">
          - 
            name:  光电效应实验规律
            title:  光电效应实验规律
            description: 
            koLyro: point
            koLyri:  just
            son: </v>
      </c>
    </row>
    <row r="3576" spans="1:16" ht="15" customHeight="1">
      <c r="A3576" s="20">
        <f t="shared" si="448"/>
        <v>4</v>
      </c>
      <c r="B3576" s="21" t="str">
        <f t="shared" si="449"/>
        <v>知识点</v>
      </c>
      <c r="C3576" s="21" t="str">
        <f t="shared" si="450"/>
        <v>爱因斯坦光电效应方程</v>
      </c>
      <c r="D3576" s="21" t="str">
        <f>IFERROR(IF(I3576=1,INDEX( {"chinese","english","math","physics","chemistry","biology","politics","history","geography"},MATCH(C3576,{"语文","英语","数学","物理","化学","生物","政治","历史","地理"},0)),IF(I3576=2,INDEX(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3576,{"单项选择","阅读理解","信息匹配","完形填空","短文填空","单句填空","短文改错","单句改错","句型转换","翻译短语","翻译句子","词汇/短语及固搭","完成句子","听力"},0)),"")), "")</f>
        <v/>
      </c>
      <c r="E3576" s="21" t="str">
        <f t="shared" si="451"/>
        <v>知识点</v>
      </c>
      <c r="F3576" s="21" t="str">
        <f t="shared" si="452"/>
        <v>恰</v>
      </c>
      <c r="G3576" s="21" t="str">
        <f>INDEX( {"body","discipline","area","topic","point"},MATCH(E3576,{"知识体","知识域","知识区","知识主题","知识点"},0))</f>
        <v>point</v>
      </c>
      <c r="H3576" s="21" t="str">
        <f>INDEX( {"super","just","sub","infras"},MATCH(F3576,{"超","恰","亚","次"},0))</f>
        <v>just</v>
      </c>
      <c r="I3576" s="21">
        <f>MATCH(E3576,{"知识体","知识域","知识区","知识主题","知识点"},0)-1</f>
        <v>4</v>
      </c>
      <c r="J3576" s="21">
        <f>MATCH(F3576,{"超","恰","亚","次"},0)-1</f>
        <v>1</v>
      </c>
      <c r="K3576" s="21" t="str">
        <f t="shared" si="453"/>
        <v>物理</v>
      </c>
      <c r="L3576" s="26" t="s">
        <v>5000</v>
      </c>
      <c r="M3576" s="23"/>
      <c r="N3576" s="23"/>
      <c r="O3576" s="24" t="str">
        <f t="shared" si="455"/>
        <v xml:space="preserve">
  - 
    name:  爱因斯坦光电效应方程
    title:  爱因斯坦光电效应方程
    description: 
    koLyro: point
    koLyri:  just
    son: </v>
      </c>
      <c r="P3576" s="27" t="str">
        <f t="shared" si="454"/>
        <v xml:space="preserve">
          - 
            name:  爱因斯坦光电效应方程
            title:  爱因斯坦光电效应方程
            description: 
            koLyro: point
            koLyri:  just
            son: </v>
      </c>
    </row>
    <row r="3577" spans="1:16" ht="15" customHeight="1">
      <c r="A3577" s="20">
        <f t="shared" si="448"/>
        <v>3</v>
      </c>
      <c r="B3577" s="21" t="str">
        <f t="shared" si="449"/>
        <v>知识主题</v>
      </c>
      <c r="C3577" s="21" t="str">
        <f t="shared" si="450"/>
        <v>波粒二象性</v>
      </c>
      <c r="D3577" s="21" t="str">
        <f>IFERROR(IF(I3577=1,INDEX( {"chinese","english","math","physics","chemistry","biology","politics","history","geography"},MATCH(C3577,{"语文","英语","数学","物理","化学","生物","政治","历史","地理"},0)),IF(I3577=2,INDEX(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3577,{"单项选择","阅读理解","信息匹配","完形填空","短文填空","单句填空","短文改错","单句改错","句型转换","翻译短语","翻译句子","词汇/短语及固搭","完成句子","听力"},0)),"")), "")</f>
        <v/>
      </c>
      <c r="E3577" s="21" t="str">
        <f t="shared" si="451"/>
        <v>知识主题</v>
      </c>
      <c r="F3577" s="21" t="str">
        <f t="shared" si="452"/>
        <v>恰</v>
      </c>
      <c r="G3577" s="21" t="str">
        <f>INDEX( {"body","discipline","area","topic","point"},MATCH(E3577,{"知识体","知识域","知识区","知识主题","知识点"},0))</f>
        <v>topic</v>
      </c>
      <c r="H3577" s="21" t="str">
        <f>INDEX( {"super","just","sub","infras"},MATCH(F3577,{"超","恰","亚","次"},0))</f>
        <v>just</v>
      </c>
      <c r="I3577" s="21">
        <f>MATCH(E3577,{"知识体","知识域","知识区","知识主题","知识点"},0)-1</f>
        <v>3</v>
      </c>
      <c r="J3577" s="21">
        <f>MATCH(F3577,{"超","恰","亚","次"},0)-1</f>
        <v>1</v>
      </c>
      <c r="K3577" s="21" t="str">
        <f t="shared" si="453"/>
        <v>物理</v>
      </c>
      <c r="L3577" s="26" t="s">
        <v>5001</v>
      </c>
      <c r="M3577" s="23"/>
      <c r="N3577" s="23"/>
      <c r="O3577" s="24" t="str">
        <f t="shared" si="455"/>
        <v xml:space="preserve">
  - 
    name:  波粒二象性
    title:  波粒二象性
    description: 
    koLyro: topic
    koLyri:  just
    son: </v>
      </c>
      <c r="P3577" s="27" t="str">
        <f t="shared" si="454"/>
        <v xml:space="preserve">
        - 
          name:  波粒二象性
          title:  波粒二象性
          description: 
          koLyro: topic
          koLyri:  just
          son: </v>
      </c>
    </row>
    <row r="3578" spans="1:16" ht="15" customHeight="1">
      <c r="A3578" s="20">
        <f t="shared" si="448"/>
        <v>4</v>
      </c>
      <c r="B3578" s="21" t="str">
        <f t="shared" si="449"/>
        <v>知识点</v>
      </c>
      <c r="C3578" s="21" t="str">
        <f t="shared" si="450"/>
        <v>光的波粒二象性</v>
      </c>
      <c r="D3578" s="21" t="str">
        <f>IFERROR(IF(I3578=1,INDEX( {"chinese","english","math","physics","chemistry","biology","politics","history","geography"},MATCH(C3578,{"语文","英语","数学","物理","化学","生物","政治","历史","地理"},0)),IF(I3578=2,INDEX(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3578,{"单项选择","阅读理解","信息匹配","完形填空","短文填空","单句填空","短文改错","单句改错","句型转换","翻译短语","翻译句子","词汇/短语及固搭","完成句子","听力"},0)),"")), "")</f>
        <v/>
      </c>
      <c r="E3578" s="21" t="str">
        <f t="shared" si="451"/>
        <v>知识点</v>
      </c>
      <c r="F3578" s="21" t="str">
        <f t="shared" si="452"/>
        <v>恰</v>
      </c>
      <c r="G3578" s="21" t="str">
        <f>INDEX( {"body","discipline","area","topic","point"},MATCH(E3578,{"知识体","知识域","知识区","知识主题","知识点"},0))</f>
        <v>point</v>
      </c>
      <c r="H3578" s="21" t="str">
        <f>INDEX( {"super","just","sub","infras"},MATCH(F3578,{"超","恰","亚","次"},0))</f>
        <v>just</v>
      </c>
      <c r="I3578" s="21">
        <f>MATCH(E3578,{"知识体","知识域","知识区","知识主题","知识点"},0)-1</f>
        <v>4</v>
      </c>
      <c r="J3578" s="21">
        <f>MATCH(F3578,{"超","恰","亚","次"},0)-1</f>
        <v>1</v>
      </c>
      <c r="K3578" s="21" t="str">
        <f t="shared" si="453"/>
        <v>物理</v>
      </c>
      <c r="L3578" s="26" t="s">
        <v>5002</v>
      </c>
      <c r="M3578" s="23"/>
      <c r="N3578" s="23"/>
      <c r="O3578" s="24" t="str">
        <f t="shared" si="455"/>
        <v xml:space="preserve">
  - 
    name:  光的波粒二象性
    title:  光的波粒二象性
    description: 
    koLyro: point
    koLyri:  just
    son: </v>
      </c>
      <c r="P3578" s="27" t="str">
        <f t="shared" si="454"/>
        <v xml:space="preserve">
          - 
            name:  光的波粒二象性
            title:  光的波粒二象性
            description: 
            koLyro: point
            koLyri:  just
            son: </v>
      </c>
    </row>
    <row r="3579" spans="1:16" ht="15" customHeight="1">
      <c r="A3579" s="20">
        <f t="shared" si="448"/>
        <v>4</v>
      </c>
      <c r="B3579" s="21" t="str">
        <f t="shared" si="449"/>
        <v>知识点</v>
      </c>
      <c r="C3579" s="21" t="str">
        <f t="shared" si="450"/>
        <v>物质波</v>
      </c>
      <c r="D3579" s="21" t="str">
        <f>IFERROR(IF(I3579=1,INDEX( {"chinese","english","math","physics","chemistry","biology","politics","history","geography"},MATCH(C3579,{"语文","英语","数学","物理","化学","生物","政治","历史","地理"},0)),IF(I3579=2,INDEX(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3579,{"单项选择","阅读理解","信息匹配","完形填空","短文填空","单句填空","短文改错","单句改错","句型转换","翻译短语","翻译句子","词汇/短语及固搭","完成句子","听力"},0)),"")), "")</f>
        <v/>
      </c>
      <c r="E3579" s="21" t="str">
        <f t="shared" si="451"/>
        <v>知识点</v>
      </c>
      <c r="F3579" s="21" t="str">
        <f t="shared" si="452"/>
        <v>恰</v>
      </c>
      <c r="G3579" s="21" t="str">
        <f>INDEX( {"body","discipline","area","topic","point"},MATCH(E3579,{"知识体","知识域","知识区","知识主题","知识点"},0))</f>
        <v>point</v>
      </c>
      <c r="H3579" s="21" t="str">
        <f>INDEX( {"super","just","sub","infras"},MATCH(F3579,{"超","恰","亚","次"},0))</f>
        <v>just</v>
      </c>
      <c r="I3579" s="21">
        <f>MATCH(E3579,{"知识体","知识域","知识区","知识主题","知识点"},0)-1</f>
        <v>4</v>
      </c>
      <c r="J3579" s="21">
        <f>MATCH(F3579,{"超","恰","亚","次"},0)-1</f>
        <v>1</v>
      </c>
      <c r="K3579" s="21" t="str">
        <f t="shared" si="453"/>
        <v>物理</v>
      </c>
      <c r="L3579" s="26" t="s">
        <v>5003</v>
      </c>
      <c r="M3579" s="23"/>
      <c r="N3579" s="23"/>
      <c r="O3579" s="24" t="str">
        <f t="shared" si="455"/>
        <v xml:space="preserve">
  - 
    name:  物质波
    title:  物质波
    description: 
    koLyro: point
    koLyri:  just
    son: </v>
      </c>
      <c r="P3579" s="27" t="str">
        <f t="shared" si="454"/>
        <v xml:space="preserve">
          - 
            name:  物质波
            title:  物质波
            description: 
            koLyro: point
            koLyri:  just
            son: </v>
      </c>
    </row>
    <row r="3580" spans="1:16" ht="15" customHeight="1">
      <c r="A3580" s="20">
        <f t="shared" si="448"/>
        <v>4</v>
      </c>
      <c r="B3580" s="21" t="str">
        <f t="shared" si="449"/>
        <v>知识点</v>
      </c>
      <c r="C3580" s="21" t="str">
        <f t="shared" si="450"/>
        <v>不确定性关系</v>
      </c>
      <c r="D3580" s="21" t="str">
        <f>IFERROR(IF(I3580=1,INDEX( {"chinese","english","math","physics","chemistry","biology","politics","history","geography"},MATCH(C3580,{"语文","英语","数学","物理","化学","生物","政治","历史","地理"},0)),IF(I3580=2,INDEX(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3580,{"单项选择","阅读理解","信息匹配","完形填空","短文填空","单句填空","短文改错","单句改错","句型转换","翻译短语","翻译句子","词汇/短语及固搭","完成句子","听力"},0)),"")), "")</f>
        <v/>
      </c>
      <c r="E3580" s="21" t="str">
        <f t="shared" si="451"/>
        <v>知识点</v>
      </c>
      <c r="F3580" s="21" t="str">
        <f t="shared" si="452"/>
        <v>恰</v>
      </c>
      <c r="G3580" s="21" t="str">
        <f>INDEX( {"body","discipline","area","topic","point"},MATCH(E3580,{"知识体","知识域","知识区","知识主题","知识点"},0))</f>
        <v>point</v>
      </c>
      <c r="H3580" s="21" t="str">
        <f>INDEX( {"super","just","sub","infras"},MATCH(F3580,{"超","恰","亚","次"},0))</f>
        <v>just</v>
      </c>
      <c r="I3580" s="21">
        <f>MATCH(E3580,{"知识体","知识域","知识区","知识主题","知识点"},0)-1</f>
        <v>4</v>
      </c>
      <c r="J3580" s="21">
        <f>MATCH(F3580,{"超","恰","亚","次"},0)-1</f>
        <v>1</v>
      </c>
      <c r="K3580" s="21" t="str">
        <f t="shared" si="453"/>
        <v>物理</v>
      </c>
      <c r="L3580" s="26" t="s">
        <v>5004</v>
      </c>
      <c r="M3580" s="23"/>
      <c r="N3580" s="23"/>
      <c r="O3580" s="24" t="str">
        <f t="shared" si="455"/>
        <v xml:space="preserve">
  - 
    name:  不确定性关系
    title:  不确定性关系
    description: 
    koLyro: point
    koLyri:  just
    son: </v>
      </c>
      <c r="P3580" s="27" t="str">
        <f t="shared" si="454"/>
        <v xml:space="preserve">
          - 
            name:  不确定性关系
            title:  不确定性关系
            description: 
            koLyro: point
            koLyri:  just
            son: </v>
      </c>
    </row>
    <row r="3581" spans="1:16" ht="15" customHeight="1">
      <c r="A3581" s="20">
        <f t="shared" si="448"/>
        <v>4</v>
      </c>
      <c r="B3581" s="21" t="str">
        <f t="shared" si="449"/>
        <v>知识点</v>
      </c>
      <c r="C3581" s="21" t="str">
        <f t="shared" si="450"/>
        <v>康普顿效应</v>
      </c>
      <c r="D3581" s="21" t="str">
        <f>IFERROR(IF(I3581=1,INDEX( {"chinese","english","math","physics","chemistry","biology","politics","history","geography"},MATCH(C3581,{"语文","英语","数学","物理","化学","生物","政治","历史","地理"},0)),IF(I3581=2,INDEX(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3581,{"单项选择","阅读理解","信息匹配","完形填空","短文填空","单句填空","短文改错","单句改错","句型转换","翻译短语","翻译句子","词汇/短语及固搭","完成句子","听力"},0)),"")), "")</f>
        <v/>
      </c>
      <c r="E3581" s="21" t="str">
        <f t="shared" si="451"/>
        <v>知识点</v>
      </c>
      <c r="F3581" s="21" t="str">
        <f t="shared" si="452"/>
        <v>恰</v>
      </c>
      <c r="G3581" s="21" t="str">
        <f>INDEX( {"body","discipline","area","topic","point"},MATCH(E3581,{"知识体","知识域","知识区","知识主题","知识点"},0))</f>
        <v>point</v>
      </c>
      <c r="H3581" s="21" t="str">
        <f>INDEX( {"super","just","sub","infras"},MATCH(F3581,{"超","恰","亚","次"},0))</f>
        <v>just</v>
      </c>
      <c r="I3581" s="21">
        <f>MATCH(E3581,{"知识体","知识域","知识区","知识主题","知识点"},0)-1</f>
        <v>4</v>
      </c>
      <c r="J3581" s="21">
        <f>MATCH(F3581,{"超","恰","亚","次"},0)-1</f>
        <v>1</v>
      </c>
      <c r="K3581" s="21" t="str">
        <f t="shared" si="453"/>
        <v>物理</v>
      </c>
      <c r="L3581" s="26" t="s">
        <v>5005</v>
      </c>
      <c r="M3581" s="23"/>
      <c r="N3581" s="23"/>
      <c r="O3581" s="24" t="str">
        <f t="shared" si="455"/>
        <v xml:space="preserve">
  - 
    name:  康普顿效应
    title:  康普顿效应
    description: 
    koLyro: point
    koLyri:  just
    son: </v>
      </c>
      <c r="P3581" s="27" t="str">
        <f t="shared" si="454"/>
        <v xml:space="preserve">
          - 
            name:  康普顿效应
            title:  康普顿效应
            description: 
            koLyro: point
            koLyri:  just
            son: </v>
      </c>
    </row>
    <row r="3582" spans="1:16" ht="15" customHeight="1">
      <c r="A3582" s="20">
        <f t="shared" si="448"/>
        <v>3</v>
      </c>
      <c r="B3582" s="21" t="str">
        <f t="shared" si="449"/>
        <v>知识主题</v>
      </c>
      <c r="C3582" s="21" t="str">
        <f t="shared" si="450"/>
        <v>氢原子光谱、能级</v>
      </c>
      <c r="D3582" s="21" t="str">
        <f>IFERROR(IF(I3582=1,INDEX( {"chinese","english","math","physics","chemistry","biology","politics","history","geography"},MATCH(C3582,{"语文","英语","数学","物理","化学","生物","政治","历史","地理"},0)),IF(I3582=2,INDEX(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3582,{"单项选择","阅读理解","信息匹配","完形填空","短文填空","单句填空","短文改错","单句改错","句型转换","翻译短语","翻译句子","词汇/短语及固搭","完成句子","听力"},0)),"")), "")</f>
        <v/>
      </c>
      <c r="E3582" s="21" t="str">
        <f t="shared" si="451"/>
        <v>知识主题</v>
      </c>
      <c r="F3582" s="21" t="str">
        <f t="shared" si="452"/>
        <v>恰</v>
      </c>
      <c r="G3582" s="21" t="str">
        <f>INDEX( {"body","discipline","area","topic","point"},MATCH(E3582,{"知识体","知识域","知识区","知识主题","知识点"},0))</f>
        <v>topic</v>
      </c>
      <c r="H3582" s="21" t="str">
        <f>INDEX( {"super","just","sub","infras"},MATCH(F3582,{"超","恰","亚","次"},0))</f>
        <v>just</v>
      </c>
      <c r="I3582" s="21">
        <f>MATCH(E3582,{"知识体","知识域","知识区","知识主题","知识点"},0)-1</f>
        <v>3</v>
      </c>
      <c r="J3582" s="21">
        <f>MATCH(F3582,{"超","恰","亚","次"},0)-1</f>
        <v>1</v>
      </c>
      <c r="K3582" s="21" t="str">
        <f t="shared" si="453"/>
        <v>物理</v>
      </c>
      <c r="L3582" s="26" t="s">
        <v>5006</v>
      </c>
      <c r="M3582" s="23"/>
      <c r="N3582" s="23"/>
      <c r="O3582" s="24" t="str">
        <f t="shared" si="455"/>
        <v xml:space="preserve">
  - 
    name:  氢原子光谱、能级
    title:  氢原子光谱、能级
    description: 
    koLyro: topic
    koLyri:  just
    son: </v>
      </c>
      <c r="P3582" s="27" t="str">
        <f t="shared" si="454"/>
        <v xml:space="preserve">
        - 
          name:  氢原子光谱、能级
          title:  氢原子光谱、能级
          description: 
          koLyro: topic
          koLyri:  just
          son: </v>
      </c>
    </row>
    <row r="3583" spans="1:16" ht="15" customHeight="1">
      <c r="A3583" s="20">
        <f t="shared" si="448"/>
        <v>4</v>
      </c>
      <c r="B3583" s="21" t="str">
        <f t="shared" si="449"/>
        <v>知识点</v>
      </c>
      <c r="C3583" s="21" t="str">
        <f t="shared" si="450"/>
        <v>氢原子光谱</v>
      </c>
      <c r="D3583" s="21" t="str">
        <f>IFERROR(IF(I3583=1,INDEX( {"chinese","english","math","physics","chemistry","biology","politics","history","geography"},MATCH(C3583,{"语文","英语","数学","物理","化学","生物","政治","历史","地理"},0)),IF(I3583=2,INDEX(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3583,{"单项选择","阅读理解","信息匹配","完形填空","短文填空","单句填空","短文改错","单句改错","句型转换","翻译短语","翻译句子","词汇/短语及固搭","完成句子","听力"},0)),"")), "")</f>
        <v/>
      </c>
      <c r="E3583" s="21" t="str">
        <f t="shared" si="451"/>
        <v>知识点</v>
      </c>
      <c r="F3583" s="21" t="str">
        <f t="shared" si="452"/>
        <v>恰</v>
      </c>
      <c r="G3583" s="21" t="str">
        <f>INDEX( {"body","discipline","area","topic","point"},MATCH(E3583,{"知识体","知识域","知识区","知识主题","知识点"},0))</f>
        <v>point</v>
      </c>
      <c r="H3583" s="21" t="str">
        <f>INDEX( {"super","just","sub","infras"},MATCH(F3583,{"超","恰","亚","次"},0))</f>
        <v>just</v>
      </c>
      <c r="I3583" s="21">
        <f>MATCH(E3583,{"知识体","知识域","知识区","知识主题","知识点"},0)-1</f>
        <v>4</v>
      </c>
      <c r="J3583" s="21">
        <f>MATCH(F3583,{"超","恰","亚","次"},0)-1</f>
        <v>1</v>
      </c>
      <c r="K3583" s="21" t="str">
        <f t="shared" si="453"/>
        <v>物理</v>
      </c>
      <c r="L3583" s="26" t="s">
        <v>5007</v>
      </c>
      <c r="M3583" s="23"/>
      <c r="N3583" s="23"/>
      <c r="O3583" s="24" t="str">
        <f t="shared" si="455"/>
        <v xml:space="preserve">
  - 
    name:  氢原子光谱
    title:  氢原子光谱
    description: 
    koLyro: point
    koLyri:  just
    son: </v>
      </c>
      <c r="P3583" s="27" t="str">
        <f t="shared" si="454"/>
        <v xml:space="preserve">
          - 
            name:  氢原子光谱
            title:  氢原子光谱
            description: 
            koLyro: point
            koLyri:  just
            son: </v>
      </c>
    </row>
    <row r="3584" spans="1:16" ht="15" customHeight="1">
      <c r="A3584" s="20">
        <f t="shared" si="448"/>
        <v>4</v>
      </c>
      <c r="B3584" s="21" t="str">
        <f t="shared" si="449"/>
        <v>知识点</v>
      </c>
      <c r="C3584" s="21" t="str">
        <f t="shared" si="450"/>
        <v>波尔理论及能级结构</v>
      </c>
      <c r="D3584" s="21" t="str">
        <f>IFERROR(IF(I3584=1,INDEX( {"chinese","english","math","physics","chemistry","biology","politics","history","geography"},MATCH(C3584,{"语文","英语","数学","物理","化学","生物","政治","历史","地理"},0)),IF(I3584=2,INDEX(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3584,{"单项选择","阅读理解","信息匹配","完形填空","短文填空","单句填空","短文改错","单句改错","句型转换","翻译短语","翻译句子","词汇/短语及固搭","完成句子","听力"},0)),"")), "")</f>
        <v/>
      </c>
      <c r="E3584" s="21" t="str">
        <f t="shared" si="451"/>
        <v>知识点</v>
      </c>
      <c r="F3584" s="21" t="str">
        <f t="shared" si="452"/>
        <v>恰</v>
      </c>
      <c r="G3584" s="21" t="str">
        <f>INDEX( {"body","discipline","area","topic","point"},MATCH(E3584,{"知识体","知识域","知识区","知识主题","知识点"},0))</f>
        <v>point</v>
      </c>
      <c r="H3584" s="21" t="str">
        <f>INDEX( {"super","just","sub","infras"},MATCH(F3584,{"超","恰","亚","次"},0))</f>
        <v>just</v>
      </c>
      <c r="I3584" s="21">
        <f>MATCH(E3584,{"知识体","知识域","知识区","知识主题","知识点"},0)-1</f>
        <v>4</v>
      </c>
      <c r="J3584" s="21">
        <f>MATCH(F3584,{"超","恰","亚","次"},0)-1</f>
        <v>1</v>
      </c>
      <c r="K3584" s="21" t="str">
        <f t="shared" si="453"/>
        <v>物理</v>
      </c>
      <c r="L3584" s="26" t="s">
        <v>5008</v>
      </c>
      <c r="M3584" s="23"/>
      <c r="N3584" s="23"/>
      <c r="O3584" s="24" t="str">
        <f t="shared" si="455"/>
        <v xml:space="preserve">
  - 
    name:  波尔理论及能级结构
    title:  波尔理论及能级结构
    description: 
    koLyro: point
    koLyri:  just
    son: </v>
      </c>
      <c r="P3584" s="27" t="str">
        <f t="shared" si="454"/>
        <v xml:space="preserve">
          - 
            name:  波尔理论及能级结构
            title:  波尔理论及能级结构
            description: 
            koLyro: point
            koLyri:  just
            son: </v>
      </c>
    </row>
    <row r="3585" spans="1:16" ht="15" customHeight="1">
      <c r="A3585" s="20">
        <f t="shared" si="448"/>
        <v>4</v>
      </c>
      <c r="B3585" s="21" t="str">
        <f t="shared" si="449"/>
        <v>知识点</v>
      </c>
      <c r="C3585" s="21" t="str">
        <f t="shared" si="450"/>
        <v>氢原子能级</v>
      </c>
      <c r="D3585" s="21" t="str">
        <f>IFERROR(IF(I3585=1,INDEX( {"chinese","english","math","physics","chemistry","biology","politics","history","geography"},MATCH(C3585,{"语文","英语","数学","物理","化学","生物","政治","历史","地理"},0)),IF(I3585=2,INDEX(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3585,{"单项选择","阅读理解","信息匹配","完形填空","短文填空","单句填空","短文改错","单句改错","句型转换","翻译短语","翻译句子","词汇/短语及固搭","完成句子","听力"},0)),"")), "")</f>
        <v/>
      </c>
      <c r="E3585" s="21" t="str">
        <f t="shared" si="451"/>
        <v>知识点</v>
      </c>
      <c r="F3585" s="21" t="str">
        <f t="shared" si="452"/>
        <v>恰</v>
      </c>
      <c r="G3585" s="21" t="str">
        <f>INDEX( {"body","discipline","area","topic","point"},MATCH(E3585,{"知识体","知识域","知识区","知识主题","知识点"},0))</f>
        <v>point</v>
      </c>
      <c r="H3585" s="21" t="str">
        <f>INDEX( {"super","just","sub","infras"},MATCH(F3585,{"超","恰","亚","次"},0))</f>
        <v>just</v>
      </c>
      <c r="I3585" s="21">
        <f>MATCH(E3585,{"知识体","知识域","知识区","知识主题","知识点"},0)-1</f>
        <v>4</v>
      </c>
      <c r="J3585" s="21">
        <f>MATCH(F3585,{"超","恰","亚","次"},0)-1</f>
        <v>1</v>
      </c>
      <c r="K3585" s="21" t="str">
        <f t="shared" si="453"/>
        <v>物理</v>
      </c>
      <c r="L3585" s="26" t="s">
        <v>5009</v>
      </c>
      <c r="M3585" s="23"/>
      <c r="N3585" s="23"/>
      <c r="O3585" s="24" t="str">
        <f t="shared" si="455"/>
        <v xml:space="preserve">
  - 
    name:  氢原子能级
    title:  氢原子能级
    description: 
    koLyro: point
    koLyri:  just
    son: </v>
      </c>
      <c r="P3585" s="27" t="str">
        <f t="shared" si="454"/>
        <v xml:space="preserve">
          - 
            name:  氢原子能级
            title:  氢原子能级
            description: 
            koLyro: point
            koLyri:  just
            son: </v>
      </c>
    </row>
    <row r="3586" spans="1:16" ht="15" customHeight="1">
      <c r="A3586" s="20">
        <f t="shared" si="448"/>
        <v>3</v>
      </c>
      <c r="B3586" s="21" t="str">
        <f t="shared" si="449"/>
        <v>知识主题</v>
      </c>
      <c r="C3586" s="21" t="str">
        <f t="shared" si="450"/>
        <v>原子与原子核</v>
      </c>
      <c r="D3586" s="21" t="str">
        <f>IFERROR(IF(I3586=1,INDEX( {"chinese","english","math","physics","chemistry","biology","politics","history","geography"},MATCH(C3586,{"语文","英语","数学","物理","化学","生物","政治","历史","地理"},0)),IF(I3586=2,INDEX(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3586,{"单项选择","阅读理解","信息匹配","完形填空","短文填空","单句填空","短文改错","单句改错","句型转换","翻译短语","翻译句子","词汇/短语及固搭","完成句子","听力"},0)),"")), "")</f>
        <v/>
      </c>
      <c r="E3586" s="21" t="str">
        <f t="shared" si="451"/>
        <v>知识主题</v>
      </c>
      <c r="F3586" s="21" t="str">
        <f t="shared" si="452"/>
        <v>恰</v>
      </c>
      <c r="G3586" s="21" t="str">
        <f>INDEX( {"body","discipline","area","topic","point"},MATCH(E3586,{"知识体","知识域","知识区","知识主题","知识点"},0))</f>
        <v>topic</v>
      </c>
      <c r="H3586" s="21" t="str">
        <f>INDEX( {"super","just","sub","infras"},MATCH(F3586,{"超","恰","亚","次"},0))</f>
        <v>just</v>
      </c>
      <c r="I3586" s="21">
        <f>MATCH(E3586,{"知识体","知识域","知识区","知识主题","知识点"},0)-1</f>
        <v>3</v>
      </c>
      <c r="J3586" s="21">
        <f>MATCH(F3586,{"超","恰","亚","次"},0)-1</f>
        <v>1</v>
      </c>
      <c r="K3586" s="21" t="str">
        <f t="shared" si="453"/>
        <v>物理</v>
      </c>
      <c r="L3586" s="26" t="s">
        <v>5010</v>
      </c>
      <c r="M3586" s="23"/>
      <c r="N3586" s="23"/>
      <c r="O3586" s="24" t="str">
        <f t="shared" si="455"/>
        <v xml:space="preserve">
  - 
    name:  原子与原子核
    title:  原子与原子核
    description: 
    koLyro: topic
    koLyri:  just
    son: </v>
      </c>
      <c r="P3586" s="27" t="str">
        <f t="shared" si="454"/>
        <v xml:space="preserve">
        - 
          name:  原子与原子核
          title:  原子与原子核
          description: 
          koLyro: topic
          koLyri:  just
          son: </v>
      </c>
    </row>
    <row r="3587" spans="1:16" ht="15" customHeight="1">
      <c r="A3587" s="20">
        <f t="shared" si="448"/>
        <v>4</v>
      </c>
      <c r="B3587" s="21" t="str">
        <f t="shared" si="449"/>
        <v>知识点</v>
      </c>
      <c r="C3587" s="21" t="str">
        <f t="shared" si="450"/>
        <v>阴极射线和电子</v>
      </c>
      <c r="D3587" s="21" t="str">
        <f>IFERROR(IF(I3587=1,INDEX( {"chinese","english","math","physics","chemistry","biology","politics","history","geography"},MATCH(C3587,{"语文","英语","数学","物理","化学","生物","政治","历史","地理"},0)),IF(I3587=2,INDEX(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3587,{"单项选择","阅读理解","信息匹配","完形填空","短文填空","单句填空","短文改错","单句改错","句型转换","翻译短语","翻译句子","词汇/短语及固搭","完成句子","听力"},0)),"")), "")</f>
        <v/>
      </c>
      <c r="E3587" s="21" t="str">
        <f t="shared" si="451"/>
        <v>知识点</v>
      </c>
      <c r="F3587" s="21" t="str">
        <f t="shared" si="452"/>
        <v>恰</v>
      </c>
      <c r="G3587" s="21" t="str">
        <f>INDEX( {"body","discipline","area","topic","point"},MATCH(E3587,{"知识体","知识域","知识区","知识主题","知识点"},0))</f>
        <v>point</v>
      </c>
      <c r="H3587" s="21" t="str">
        <f>INDEX( {"super","just","sub","infras"},MATCH(F3587,{"超","恰","亚","次"},0))</f>
        <v>just</v>
      </c>
      <c r="I3587" s="21">
        <f>MATCH(E3587,{"知识体","知识域","知识区","知识主题","知识点"},0)-1</f>
        <v>4</v>
      </c>
      <c r="J3587" s="21">
        <f>MATCH(F3587,{"超","恰","亚","次"},0)-1</f>
        <v>1</v>
      </c>
      <c r="K3587" s="21" t="str">
        <f t="shared" si="453"/>
        <v>物理</v>
      </c>
      <c r="L3587" s="26" t="s">
        <v>5011</v>
      </c>
      <c r="M3587" s="23"/>
      <c r="N3587" s="23"/>
      <c r="O3587" s="24" t="str">
        <f t="shared" si="455"/>
        <v xml:space="preserve">
  - 
    name:  阴极射线和电子
    title:  阴极射线和电子
    description: 
    koLyro: point
    koLyri:  just
    son: </v>
      </c>
      <c r="P3587" s="27" t="str">
        <f t="shared" si="454"/>
        <v xml:space="preserve">
          - 
            name:  阴极射线和电子
            title:  阴极射线和电子
            description: 
            koLyro: point
            koLyri:  just
            son: </v>
      </c>
    </row>
    <row r="3588" spans="1:16" ht="15" customHeight="1">
      <c r="A3588" s="20">
        <f t="shared" si="448"/>
        <v>4</v>
      </c>
      <c r="B3588" s="21" t="str">
        <f t="shared" si="449"/>
        <v>知识点</v>
      </c>
      <c r="C3588" s="21" t="str">
        <f t="shared" si="450"/>
        <v>α粒子散射实验</v>
      </c>
      <c r="D3588" s="21" t="str">
        <f>IFERROR(IF(I3588=1,INDEX( {"chinese","english","math","physics","chemistry","biology","politics","history","geography"},MATCH(C3588,{"语文","英语","数学","物理","化学","生物","政治","历史","地理"},0)),IF(I3588=2,INDEX(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3588,{"单项选择","阅读理解","信息匹配","完形填空","短文填空","单句填空","短文改错","单句改错","句型转换","翻译短语","翻译句子","词汇/短语及固搭","完成句子","听力"},0)),"")), "")</f>
        <v/>
      </c>
      <c r="E3588" s="21" t="str">
        <f t="shared" si="451"/>
        <v>知识点</v>
      </c>
      <c r="F3588" s="21" t="str">
        <f t="shared" si="452"/>
        <v>恰</v>
      </c>
      <c r="G3588" s="21" t="str">
        <f>INDEX( {"body","discipline","area","topic","point"},MATCH(E3588,{"知识体","知识域","知识区","知识主题","知识点"},0))</f>
        <v>point</v>
      </c>
      <c r="H3588" s="21" t="str">
        <f>INDEX( {"super","just","sub","infras"},MATCH(F3588,{"超","恰","亚","次"},0))</f>
        <v>just</v>
      </c>
      <c r="I3588" s="21">
        <f>MATCH(E3588,{"知识体","知识域","知识区","知识主题","知识点"},0)-1</f>
        <v>4</v>
      </c>
      <c r="J3588" s="21">
        <f>MATCH(F3588,{"超","恰","亚","次"},0)-1</f>
        <v>1</v>
      </c>
      <c r="K3588" s="21" t="str">
        <f t="shared" si="453"/>
        <v>物理</v>
      </c>
      <c r="L3588" s="26" t="s">
        <v>5012</v>
      </c>
      <c r="M3588" s="23"/>
      <c r="N3588" s="23"/>
      <c r="O3588" s="24" t="str">
        <f t="shared" si="455"/>
        <v xml:space="preserve">
  - 
    name:  α粒子散射实验
    title:  α粒子散射实验
    description: 
    koLyro: point
    koLyri:  just
    son: </v>
      </c>
      <c r="P3588" s="27" t="str">
        <f t="shared" si="454"/>
        <v xml:space="preserve">
          - 
            name:  α粒子散射实验
            title:  α粒子散射实验
            description: 
            koLyro: point
            koLyri:  just
            son: </v>
      </c>
    </row>
    <row r="3589" spans="1:16" ht="15" customHeight="1">
      <c r="A3589" s="20">
        <f t="shared" ref="A3589:A3652" si="456">IFERROR(FIND("├",L3589),0)</f>
        <v>4</v>
      </c>
      <c r="B3589" s="21" t="str">
        <f t="shared" ref="B3589:B3652" si="457">MID(L3589,FIND("«",L3589)+1,FIND("»",L3589)-FIND("«",L3589)-1)</f>
        <v>知识点</v>
      </c>
      <c r="C3589" s="21" t="str">
        <f t="shared" ref="C3589:C3652" si="458">RIGHT(L3589,LEN(L3589)-FIND("»",L3589))</f>
        <v>原子核的构成</v>
      </c>
      <c r="D3589" s="21" t="str">
        <f>IFERROR(IF(I3589=1,INDEX( {"chinese","english","math","physics","chemistry","biology","politics","history","geography"},MATCH(C3589,{"语文","英语","数学","物理","化学","生物","政治","历史","地理"},0)),IF(I3589=2,INDEX(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3589,{"单项选择","阅读理解","信息匹配","完形填空","短文填空","单句填空","短文改错","单句改错","句型转换","翻译短语","翻译句子","词汇/短语及固搭","完成句子","听力"},0)),"")), "")</f>
        <v/>
      </c>
      <c r="E3589" s="21" t="str">
        <f t="shared" ref="E3589:E3652" si="459">SUBSTITUTE(SUBSTITUTE(SUBSTITUTE(SUBSTITUTE(B3589,"超",""),"恰",""),"亚",""),"次","")</f>
        <v>知识点</v>
      </c>
      <c r="F3589" s="21" t="str">
        <f t="shared" ref="F3589:F3652" si="460">IF(IFERROR(FIND("超",B3589),-1)&gt;0,"超",  IF(IFERROR(FIND("亚",B3589),-1)&gt;0,"亚",   IF(IFERROR(FIND("次",B3589),-1)&gt;0,"次",    "恰"  )))</f>
        <v>恰</v>
      </c>
      <c r="G3589" s="21" t="str">
        <f>INDEX( {"body","discipline","area","topic","point"},MATCH(E3589,{"知识体","知识域","知识区","知识主题","知识点"},0))</f>
        <v>point</v>
      </c>
      <c r="H3589" s="21" t="str">
        <f>INDEX( {"super","just","sub","infras"},MATCH(F3589,{"超","恰","亚","次"},0))</f>
        <v>just</v>
      </c>
      <c r="I3589" s="21">
        <f>MATCH(E3589,{"知识体","知识域","知识区","知识主题","知识点"},0)-1</f>
        <v>4</v>
      </c>
      <c r="J3589" s="21">
        <f>MATCH(F3589,{"超","恰","亚","次"},0)-1</f>
        <v>1</v>
      </c>
      <c r="K3589" s="21" t="str">
        <f t="shared" ref="K3589:K3652" si="461">IF(I3589=0,"",IF(I3589=1,C3589,K3588))</f>
        <v>物理</v>
      </c>
      <c r="L3589" s="26" t="s">
        <v>5013</v>
      </c>
      <c r="M3589" s="23"/>
      <c r="N3589" s="23"/>
      <c r="O3589" s="24" t="str">
        <f t="shared" si="455"/>
        <v xml:space="preserve">
  - 
    name:  原子核的构成
    title:  原子核的构成
    description: 
    koLyro: point
    koLyri:  just
    son: </v>
      </c>
      <c r="P3589" s="27" t="str">
        <f t="shared" ref="P3589:P3652" si="462">SUBSTITUTE(O3589,CHAR(10),CHAR(10)&amp;REPT("  ",A3589))</f>
        <v xml:space="preserve">
          - 
            name:  原子核的构成
            title:  原子核的构成
            description: 
            koLyro: point
            koLyri:  just
            son: </v>
      </c>
    </row>
    <row r="3590" spans="1:16" ht="15" customHeight="1">
      <c r="A3590" s="20">
        <f t="shared" si="456"/>
        <v>4</v>
      </c>
      <c r="B3590" s="21" t="str">
        <f t="shared" si="457"/>
        <v>知识点</v>
      </c>
      <c r="C3590" s="21" t="str">
        <f t="shared" si="458"/>
        <v>天然放射现象</v>
      </c>
      <c r="D3590" s="21" t="str">
        <f>IFERROR(IF(I3590=1,INDEX( {"chinese","english","math","physics","chemistry","biology","politics","history","geography"},MATCH(C3590,{"语文","英语","数学","物理","化学","生物","政治","历史","地理"},0)),IF(I3590=2,INDEX(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3590,{"单项选择","阅读理解","信息匹配","完形填空","短文填空","单句填空","短文改错","单句改错","句型转换","翻译短语","翻译句子","词汇/短语及固搭","完成句子","听力"},0)),"")), "")</f>
        <v/>
      </c>
      <c r="E3590" s="21" t="str">
        <f t="shared" si="459"/>
        <v>知识点</v>
      </c>
      <c r="F3590" s="21" t="str">
        <f t="shared" si="460"/>
        <v>恰</v>
      </c>
      <c r="G3590" s="21" t="str">
        <f>INDEX( {"body","discipline","area","topic","point"},MATCH(E3590,{"知识体","知识域","知识区","知识主题","知识点"},0))</f>
        <v>point</v>
      </c>
      <c r="H3590" s="21" t="str">
        <f>INDEX( {"super","just","sub","infras"},MATCH(F3590,{"超","恰","亚","次"},0))</f>
        <v>just</v>
      </c>
      <c r="I3590" s="21">
        <f>MATCH(E3590,{"知识体","知识域","知识区","知识主题","知识点"},0)-1</f>
        <v>4</v>
      </c>
      <c r="J3590" s="21">
        <f>MATCH(F3590,{"超","恰","亚","次"},0)-1</f>
        <v>1</v>
      </c>
      <c r="K3590" s="21" t="str">
        <f t="shared" si="461"/>
        <v>物理</v>
      </c>
      <c r="L3590" s="26" t="s">
        <v>5014</v>
      </c>
      <c r="M3590" s="23"/>
      <c r="N3590" s="23"/>
      <c r="O3590" s="24" t="str">
        <f t="shared" si="455"/>
        <v xml:space="preserve">
  - 
    name:  天然放射现象
    title:  天然放射现象
    description: 
    koLyro: point
    koLyri:  just
    son: </v>
      </c>
      <c r="P3590" s="27" t="str">
        <f t="shared" si="462"/>
        <v xml:space="preserve">
          - 
            name:  天然放射现象
            title:  天然放射现象
            description: 
            koLyro: point
            koLyri:  just
            son: </v>
      </c>
    </row>
    <row r="3591" spans="1:16" ht="15" customHeight="1">
      <c r="A3591" s="20">
        <f t="shared" si="456"/>
        <v>5</v>
      </c>
      <c r="B3591" s="21" t="str">
        <f t="shared" si="457"/>
        <v>知识亚点</v>
      </c>
      <c r="C3591" s="21" t="str">
        <f t="shared" si="458"/>
        <v>放射性和放射性元素</v>
      </c>
      <c r="D3591" s="21" t="str">
        <f>IFERROR(IF(I3591=1,INDEX( {"chinese","english","math","physics","chemistry","biology","politics","history","geography"},MATCH(C3591,{"语文","英语","数学","物理","化学","生物","政治","历史","地理"},0)),IF(I3591=2,INDEX(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3591,{"单项选择","阅读理解","信息匹配","完形填空","短文填空","单句填空","短文改错","单句改错","句型转换","翻译短语","翻译句子","词汇/短语及固搭","完成句子","听力"},0)),"")), "")</f>
        <v/>
      </c>
      <c r="E3591" s="21" t="str">
        <f t="shared" si="459"/>
        <v>知识点</v>
      </c>
      <c r="F3591" s="21" t="str">
        <f t="shared" si="460"/>
        <v>亚</v>
      </c>
      <c r="G3591" s="21" t="str">
        <f>INDEX( {"body","discipline","area","topic","point"},MATCH(E3591,{"知识体","知识域","知识区","知识主题","知识点"},0))</f>
        <v>point</v>
      </c>
      <c r="H3591" s="21" t="str">
        <f>INDEX( {"super","just","sub","infras"},MATCH(F3591,{"超","恰","亚","次"},0))</f>
        <v>sub</v>
      </c>
      <c r="I3591" s="21">
        <f>MATCH(E3591,{"知识体","知识域","知识区","知识主题","知识点"},0)-1</f>
        <v>4</v>
      </c>
      <c r="J3591" s="21">
        <f>MATCH(F3591,{"超","恰","亚","次"},0)-1</f>
        <v>2</v>
      </c>
      <c r="K3591" s="21" t="str">
        <f t="shared" si="461"/>
        <v>物理</v>
      </c>
      <c r="L3591" s="26" t="s">
        <v>5015</v>
      </c>
      <c r="M3591" s="23"/>
      <c r="N3591" s="23"/>
      <c r="O3591" s="24" t="str">
        <f t="shared" si="455"/>
        <v xml:space="preserve">
  - 
    name:  放射性和放射性元素
    title:  放射性和放射性元素
    description: 
    koLyro: point
    koLyri:  sub
    son: </v>
      </c>
      <c r="P3591" s="27" t="str">
        <f t="shared" si="462"/>
        <v xml:space="preserve">
            - 
              name:  放射性和放射性元素
              title:  放射性和放射性元素
              description: 
              koLyro: point
              koLyri:  sub
              son: </v>
      </c>
    </row>
    <row r="3592" spans="1:16" ht="15" customHeight="1">
      <c r="A3592" s="20">
        <f t="shared" si="456"/>
        <v>5</v>
      </c>
      <c r="B3592" s="21" t="str">
        <f t="shared" si="457"/>
        <v>知识亚点</v>
      </c>
      <c r="C3592" s="21" t="str">
        <f t="shared" si="458"/>
        <v>三种射线比较</v>
      </c>
      <c r="D3592" s="21" t="str">
        <f>IFERROR(IF(I3592=1,INDEX( {"chinese","english","math","physics","chemistry","biology","politics","history","geography"},MATCH(C3592,{"语文","英语","数学","物理","化学","生物","政治","历史","地理"},0)),IF(I3592=2,INDEX(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3592,{"单项选择","阅读理解","信息匹配","完形填空","短文填空","单句填空","短文改错","单句改错","句型转换","翻译短语","翻译句子","词汇/短语及固搭","完成句子","听力"},0)),"")), "")</f>
        <v/>
      </c>
      <c r="E3592" s="21" t="str">
        <f t="shared" si="459"/>
        <v>知识点</v>
      </c>
      <c r="F3592" s="21" t="str">
        <f t="shared" si="460"/>
        <v>亚</v>
      </c>
      <c r="G3592" s="21" t="str">
        <f>INDEX( {"body","discipline","area","topic","point"},MATCH(E3592,{"知识体","知识域","知识区","知识主题","知识点"},0))</f>
        <v>point</v>
      </c>
      <c r="H3592" s="21" t="str">
        <f>INDEX( {"super","just","sub","infras"},MATCH(F3592,{"超","恰","亚","次"},0))</f>
        <v>sub</v>
      </c>
      <c r="I3592" s="21">
        <f>MATCH(E3592,{"知识体","知识域","知识区","知识主题","知识点"},0)-1</f>
        <v>4</v>
      </c>
      <c r="J3592" s="21">
        <f>MATCH(F3592,{"超","恰","亚","次"},0)-1</f>
        <v>2</v>
      </c>
      <c r="K3592" s="21" t="str">
        <f t="shared" si="461"/>
        <v>物理</v>
      </c>
      <c r="L3592" s="26" t="s">
        <v>5016</v>
      </c>
      <c r="M3592" s="23"/>
      <c r="N3592" s="23"/>
      <c r="O3592" s="24" t="str">
        <f t="shared" si="455"/>
        <v xml:space="preserve">
  - 
    name:  三种射线比较
    title:  三种射线比较
    description: 
    koLyro: point
    koLyri:  sub
    son: </v>
      </c>
      <c r="P3592" s="27" t="str">
        <f t="shared" si="462"/>
        <v xml:space="preserve">
            - 
              name:  三种射线比较
              title:  三种射线比较
              description: 
              koLyro: point
              koLyri:  sub
              son: </v>
      </c>
    </row>
    <row r="3593" spans="1:16" ht="15" customHeight="1">
      <c r="A3593" s="20">
        <f t="shared" si="456"/>
        <v>5</v>
      </c>
      <c r="B3593" s="21" t="str">
        <f t="shared" si="457"/>
        <v>知识亚点</v>
      </c>
      <c r="C3593" s="21" t="str">
        <f t="shared" si="458"/>
        <v>同位素的应用与防护</v>
      </c>
      <c r="D3593" s="21" t="str">
        <f>IFERROR(IF(I3593=1,INDEX( {"chinese","english","math","physics","chemistry","biology","politics","history","geography"},MATCH(C3593,{"语文","英语","数学","物理","化学","生物","政治","历史","地理"},0)),IF(I3593=2,INDEX(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3593,{"单项选择","阅读理解","信息匹配","完形填空","短文填空","单句填空","短文改错","单句改错","句型转换","翻译短语","翻译句子","词汇/短语及固搭","完成句子","听力"},0)),"")), "")</f>
        <v/>
      </c>
      <c r="E3593" s="21" t="str">
        <f t="shared" si="459"/>
        <v>知识点</v>
      </c>
      <c r="F3593" s="21" t="str">
        <f t="shared" si="460"/>
        <v>亚</v>
      </c>
      <c r="G3593" s="21" t="str">
        <f>INDEX( {"body","discipline","area","topic","point"},MATCH(E3593,{"知识体","知识域","知识区","知识主题","知识点"},0))</f>
        <v>point</v>
      </c>
      <c r="H3593" s="21" t="str">
        <f>INDEX( {"super","just","sub","infras"},MATCH(F3593,{"超","恰","亚","次"},0))</f>
        <v>sub</v>
      </c>
      <c r="I3593" s="21">
        <f>MATCH(E3593,{"知识体","知识域","知识区","知识主题","知识点"},0)-1</f>
        <v>4</v>
      </c>
      <c r="J3593" s="21">
        <f>MATCH(F3593,{"超","恰","亚","次"},0)-1</f>
        <v>2</v>
      </c>
      <c r="K3593" s="21" t="str">
        <f t="shared" si="461"/>
        <v>物理</v>
      </c>
      <c r="L3593" s="26" t="s">
        <v>5017</v>
      </c>
      <c r="M3593" s="23"/>
      <c r="N3593" s="23"/>
      <c r="O3593" s="24" t="str">
        <f t="shared" si="455"/>
        <v xml:space="preserve">
  - 
    name:  同位素的应用与防护
    title:  同位素的应用与防护
    description: 
    koLyro: point
    koLyri:  sub
    son: </v>
      </c>
      <c r="P3593" s="27" t="str">
        <f t="shared" si="462"/>
        <v xml:space="preserve">
            - 
              name:  同位素的应用与防护
              title:  同位素的应用与防护
              description: 
              koLyro: point
              koLyri:  sub
              son: </v>
      </c>
    </row>
    <row r="3594" spans="1:16" ht="15" customHeight="1">
      <c r="A3594" s="20">
        <f t="shared" si="456"/>
        <v>5</v>
      </c>
      <c r="B3594" s="21" t="str">
        <f t="shared" si="457"/>
        <v>知识亚点</v>
      </c>
      <c r="C3594" s="21" t="str">
        <f t="shared" si="458"/>
        <v>原子核的衰变</v>
      </c>
      <c r="D3594" s="21" t="str">
        <f>IFERROR(IF(I3594=1,INDEX( {"chinese","english","math","physics","chemistry","biology","politics","history","geography"},MATCH(C3594,{"语文","英语","数学","物理","化学","生物","政治","历史","地理"},0)),IF(I3594=2,INDEX(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3594,{"单项选择","阅读理解","信息匹配","完形填空","短文填空","单句填空","短文改错","单句改错","句型转换","翻译短语","翻译句子","词汇/短语及固搭","完成句子","听力"},0)),"")), "")</f>
        <v/>
      </c>
      <c r="E3594" s="21" t="str">
        <f t="shared" si="459"/>
        <v>知识点</v>
      </c>
      <c r="F3594" s="21" t="str">
        <f t="shared" si="460"/>
        <v>亚</v>
      </c>
      <c r="G3594" s="21" t="str">
        <f>INDEX( {"body","discipline","area","topic","point"},MATCH(E3594,{"知识体","知识域","知识区","知识主题","知识点"},0))</f>
        <v>point</v>
      </c>
      <c r="H3594" s="21" t="str">
        <f>INDEX( {"super","just","sub","infras"},MATCH(F3594,{"超","恰","亚","次"},0))</f>
        <v>sub</v>
      </c>
      <c r="I3594" s="21">
        <f>MATCH(E3594,{"知识体","知识域","知识区","知识主题","知识点"},0)-1</f>
        <v>4</v>
      </c>
      <c r="J3594" s="21">
        <f>MATCH(F3594,{"超","恰","亚","次"},0)-1</f>
        <v>2</v>
      </c>
      <c r="K3594" s="21" t="str">
        <f t="shared" si="461"/>
        <v>物理</v>
      </c>
      <c r="L3594" s="26" t="s">
        <v>5018</v>
      </c>
      <c r="M3594" s="23"/>
      <c r="N3594" s="23"/>
      <c r="O3594" s="24" t="str">
        <f t="shared" si="455"/>
        <v xml:space="preserve">
  - 
    name:  原子核的衰变
    title:  原子核的衰变
    description: 
    koLyro: point
    koLyri:  sub
    son: </v>
      </c>
      <c r="P3594" s="27" t="str">
        <f t="shared" si="462"/>
        <v xml:space="preserve">
            - 
              name:  原子核的衰变
              title:  原子核的衰变
              description: 
              koLyro: point
              koLyri:  sub
              son: </v>
      </c>
    </row>
    <row r="3595" spans="1:16" ht="15" customHeight="1">
      <c r="A3595" s="20">
        <f t="shared" si="456"/>
        <v>4</v>
      </c>
      <c r="B3595" s="21" t="str">
        <f t="shared" si="457"/>
        <v>知识点</v>
      </c>
      <c r="C3595" s="21" t="str">
        <f t="shared" si="458"/>
        <v>核能与质量亏损</v>
      </c>
      <c r="D3595" s="21" t="str">
        <f>IFERROR(IF(I3595=1,INDEX( {"chinese","english","math","physics","chemistry","biology","politics","history","geography"},MATCH(C3595,{"语文","英语","数学","物理","化学","生物","政治","历史","地理"},0)),IF(I3595=2,INDEX(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3595,{"单项选择","阅读理解","信息匹配","完形填空","短文填空","单句填空","短文改错","单句改错","句型转换","翻译短语","翻译句子","词汇/短语及固搭","完成句子","听力"},0)),"")), "")</f>
        <v/>
      </c>
      <c r="E3595" s="21" t="str">
        <f t="shared" si="459"/>
        <v>知识点</v>
      </c>
      <c r="F3595" s="21" t="str">
        <f t="shared" si="460"/>
        <v>恰</v>
      </c>
      <c r="G3595" s="21" t="str">
        <f>INDEX( {"body","discipline","area","topic","point"},MATCH(E3595,{"知识体","知识域","知识区","知识主题","知识点"},0))</f>
        <v>point</v>
      </c>
      <c r="H3595" s="21" t="str">
        <f>INDEX( {"super","just","sub","infras"},MATCH(F3595,{"超","恰","亚","次"},0))</f>
        <v>just</v>
      </c>
      <c r="I3595" s="21">
        <f>MATCH(E3595,{"知识体","知识域","知识区","知识主题","知识点"},0)-1</f>
        <v>4</v>
      </c>
      <c r="J3595" s="21">
        <f>MATCH(F3595,{"超","恰","亚","次"},0)-1</f>
        <v>1</v>
      </c>
      <c r="K3595" s="21" t="str">
        <f t="shared" si="461"/>
        <v>物理</v>
      </c>
      <c r="L3595" s="26" t="s">
        <v>5019</v>
      </c>
      <c r="M3595" s="23"/>
      <c r="N3595" s="23"/>
      <c r="O3595" s="24" t="str">
        <f t="shared" si="455"/>
        <v xml:space="preserve">
  - 
    name:  核能与质量亏损
    title:  核能与质量亏损
    description: 
    koLyro: point
    koLyri:  just
    son: </v>
      </c>
      <c r="P3595" s="27" t="str">
        <f t="shared" si="462"/>
        <v xml:space="preserve">
          - 
            name:  核能与质量亏损
            title:  核能与质量亏损
            description: 
            koLyro: point
            koLyri:  just
            son: </v>
      </c>
    </row>
    <row r="3596" spans="1:16" ht="15" customHeight="1">
      <c r="A3596" s="20">
        <f t="shared" si="456"/>
        <v>4</v>
      </c>
      <c r="B3596" s="21" t="str">
        <f t="shared" si="457"/>
        <v>知识点</v>
      </c>
      <c r="C3596" s="21" t="str">
        <f t="shared" si="458"/>
        <v>核反应</v>
      </c>
      <c r="D3596" s="21" t="str">
        <f>IFERROR(IF(I3596=1,INDEX( {"chinese","english","math","physics","chemistry","biology","politics","history","geography"},MATCH(C3596,{"语文","英语","数学","物理","化学","生物","政治","历史","地理"},0)),IF(I3596=2,INDEX(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3596,{"单项选择","阅读理解","信息匹配","完形填空","短文填空","单句填空","短文改错","单句改错","句型转换","翻译短语","翻译句子","词汇/短语及固搭","完成句子","听力"},0)),"")), "")</f>
        <v/>
      </c>
      <c r="E3596" s="21" t="str">
        <f t="shared" si="459"/>
        <v>知识点</v>
      </c>
      <c r="F3596" s="21" t="str">
        <f t="shared" si="460"/>
        <v>恰</v>
      </c>
      <c r="G3596" s="21" t="str">
        <f>INDEX( {"body","discipline","area","topic","point"},MATCH(E3596,{"知识体","知识域","知识区","知识主题","知识点"},0))</f>
        <v>point</v>
      </c>
      <c r="H3596" s="21" t="str">
        <f>INDEX( {"super","just","sub","infras"},MATCH(F3596,{"超","恰","亚","次"},0))</f>
        <v>just</v>
      </c>
      <c r="I3596" s="21">
        <f>MATCH(E3596,{"知识体","知识域","知识区","知识主题","知识点"},0)-1</f>
        <v>4</v>
      </c>
      <c r="J3596" s="21">
        <f>MATCH(F3596,{"超","恰","亚","次"},0)-1</f>
        <v>1</v>
      </c>
      <c r="K3596" s="21" t="str">
        <f t="shared" si="461"/>
        <v>物理</v>
      </c>
      <c r="L3596" s="26" t="s">
        <v>5020</v>
      </c>
      <c r="M3596" s="23"/>
      <c r="N3596" s="23"/>
      <c r="O3596" s="24" t="str">
        <f t="shared" si="455"/>
        <v xml:space="preserve">
  - 
    name:  核反应
    title:  核反应
    description: 
    koLyro: point
    koLyri:  just
    son: </v>
      </c>
      <c r="P3596" s="27" t="str">
        <f t="shared" si="462"/>
        <v xml:space="preserve">
          - 
            name:  核反应
            title:  核反应
            description: 
            koLyro: point
            koLyri:  just
            son: </v>
      </c>
    </row>
    <row r="3597" spans="1:16" ht="15" customHeight="1">
      <c r="A3597" s="20">
        <f t="shared" si="456"/>
        <v>4</v>
      </c>
      <c r="B3597" s="21" t="str">
        <f t="shared" si="457"/>
        <v>知识点</v>
      </c>
      <c r="C3597" s="21" t="str">
        <f t="shared" si="458"/>
        <v>粒子和宇宙</v>
      </c>
      <c r="D3597" s="21" t="str">
        <f>IFERROR(IF(I3597=1,INDEX( {"chinese","english","math","physics","chemistry","biology","politics","history","geography"},MATCH(C3597,{"语文","英语","数学","物理","化学","生物","政治","历史","地理"},0)),IF(I3597=2,INDEX(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3597,{"单项选择","阅读理解","信息匹配","完形填空","短文填空","单句填空","短文改错","单句改错","句型转换","翻译短语","翻译句子","词汇/短语及固搭","完成句子","听力"},0)),"")), "")</f>
        <v/>
      </c>
      <c r="E3597" s="21" t="str">
        <f t="shared" si="459"/>
        <v>知识点</v>
      </c>
      <c r="F3597" s="21" t="str">
        <f t="shared" si="460"/>
        <v>恰</v>
      </c>
      <c r="G3597" s="21" t="str">
        <f>INDEX( {"body","discipline","area","topic","point"},MATCH(E3597,{"知识体","知识域","知识区","知识主题","知识点"},0))</f>
        <v>point</v>
      </c>
      <c r="H3597" s="21" t="str">
        <f>INDEX( {"super","just","sub","infras"},MATCH(F3597,{"超","恰","亚","次"},0))</f>
        <v>just</v>
      </c>
      <c r="I3597" s="21">
        <f>MATCH(E3597,{"知识体","知识域","知识区","知识主题","知识点"},0)-1</f>
        <v>4</v>
      </c>
      <c r="J3597" s="21">
        <f>MATCH(F3597,{"超","恰","亚","次"},0)-1</f>
        <v>1</v>
      </c>
      <c r="K3597" s="21" t="str">
        <f t="shared" si="461"/>
        <v>物理</v>
      </c>
      <c r="L3597" s="26" t="s">
        <v>5021</v>
      </c>
      <c r="M3597" s="23"/>
      <c r="N3597" s="23"/>
      <c r="O3597" s="24" t="str">
        <f t="shared" si="455"/>
        <v xml:space="preserve">
  - 
    name:  粒子和宇宙
    title:  粒子和宇宙
    description: 
    koLyro: point
    koLyri:  just
    son: </v>
      </c>
      <c r="P3597" s="27" t="str">
        <f t="shared" si="462"/>
        <v xml:space="preserve">
          - 
            name:  粒子和宇宙
            title:  粒子和宇宙
            description: 
            koLyro: point
            koLyri:  just
            son: </v>
      </c>
    </row>
    <row r="3598" spans="1:16" ht="15" customHeight="1">
      <c r="A3598" s="20">
        <f t="shared" si="456"/>
        <v>2</v>
      </c>
      <c r="B3598" s="21" t="str">
        <f t="shared" si="457"/>
        <v>知识区</v>
      </c>
      <c r="C3598" s="21" t="str">
        <f t="shared" si="458"/>
        <v>17.物理实验与探究</v>
      </c>
      <c r="D3598" s="21" t="str">
        <f>IFERROR(IF(I3598=1,INDEX( {"chinese","english","math","physics","chemistry","biology","politics","history","geography"},MATCH(C3598,{"语文","英语","数学","物理","化学","生物","政治","历史","地理"},0)),IF(I3598=2,INDEX(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3598,{"单项选择","阅读理解","信息匹配","完形填空","短文填空","单句填空","短文改错","单句改错","句型转换","翻译短语","翻译句子","词汇/短语及固搭","完成句子","听力"},0)),"")), "")</f>
        <v/>
      </c>
      <c r="E3598" s="21" t="str">
        <f t="shared" si="459"/>
        <v>知识区</v>
      </c>
      <c r="F3598" s="21" t="str">
        <f t="shared" si="460"/>
        <v>恰</v>
      </c>
      <c r="G3598" s="21" t="str">
        <f>INDEX( {"body","discipline","area","topic","point"},MATCH(E3598,{"知识体","知识域","知识区","知识主题","知识点"},0))</f>
        <v>area</v>
      </c>
      <c r="H3598" s="21" t="str">
        <f>INDEX( {"super","just","sub","infras"},MATCH(F3598,{"超","恰","亚","次"},0))</f>
        <v>just</v>
      </c>
      <c r="I3598" s="21">
        <f>MATCH(E3598,{"知识体","知识域","知识区","知识主题","知识点"},0)-1</f>
        <v>2</v>
      </c>
      <c r="J3598" s="21">
        <f>MATCH(F3598,{"超","恰","亚","次"},0)-1</f>
        <v>1</v>
      </c>
      <c r="K3598" s="21" t="str">
        <f t="shared" si="461"/>
        <v>物理</v>
      </c>
      <c r="L3598" s="26" t="s">
        <v>5022</v>
      </c>
      <c r="M3598" s="23"/>
      <c r="N3598" s="23"/>
      <c r="O3598" s="24" t="str">
        <f t="shared" si="455"/>
        <v xml:space="preserve">
  - 
    name:  17.物理实验与探究
    title:  17.物理实验与探究
    description: 
    koLyro: area
    koLyri:  just
    son: </v>
      </c>
      <c r="P3598" s="27" t="str">
        <f t="shared" si="462"/>
        <v xml:space="preserve">
      - 
        name:  17.物理实验与探究
        title:  17.物理实验与探究
        description: 
        koLyro: area
        koLyri:  just
        son: </v>
      </c>
    </row>
    <row r="3599" spans="1:16" ht="15" customHeight="1">
      <c r="A3599" s="20">
        <f t="shared" si="456"/>
        <v>3</v>
      </c>
      <c r="B3599" s="21" t="str">
        <f t="shared" si="457"/>
        <v>知识主题</v>
      </c>
      <c r="C3599" s="21" t="str">
        <f t="shared" si="458"/>
        <v>实验基础</v>
      </c>
      <c r="D3599" s="21" t="str">
        <f>IFERROR(IF(I3599=1,INDEX( {"chinese","english","math","physics","chemistry","biology","politics","history","geography"},MATCH(C3599,{"语文","英语","数学","物理","化学","生物","政治","历史","地理"},0)),IF(I3599=2,INDEX(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3599,{"单项选择","阅读理解","信息匹配","完形填空","短文填空","单句填空","短文改错","单句改错","句型转换","翻译短语","翻译句子","词汇/短语及固搭","完成句子","听力"},0)),"")), "")</f>
        <v/>
      </c>
      <c r="E3599" s="21" t="str">
        <f t="shared" si="459"/>
        <v>知识主题</v>
      </c>
      <c r="F3599" s="21" t="str">
        <f t="shared" si="460"/>
        <v>恰</v>
      </c>
      <c r="G3599" s="21" t="str">
        <f>INDEX( {"body","discipline","area","topic","point"},MATCH(E3599,{"知识体","知识域","知识区","知识主题","知识点"},0))</f>
        <v>topic</v>
      </c>
      <c r="H3599" s="21" t="str">
        <f>INDEX( {"super","just","sub","infras"},MATCH(F3599,{"超","恰","亚","次"},0))</f>
        <v>just</v>
      </c>
      <c r="I3599" s="21">
        <f>MATCH(E3599,{"知识体","知识域","知识区","知识主题","知识点"},0)-1</f>
        <v>3</v>
      </c>
      <c r="J3599" s="21">
        <f>MATCH(F3599,{"超","恰","亚","次"},0)-1</f>
        <v>1</v>
      </c>
      <c r="K3599" s="21" t="str">
        <f t="shared" si="461"/>
        <v>物理</v>
      </c>
      <c r="L3599" s="26" t="s">
        <v>5023</v>
      </c>
      <c r="M3599" s="23"/>
      <c r="N3599" s="23"/>
      <c r="O3599" s="24" t="str">
        <f t="shared" si="455"/>
        <v xml:space="preserve">
  - 
    name:  实验基础
    title:  实验基础
    description: 
    koLyro: topic
    koLyri:  just
    son: </v>
      </c>
      <c r="P3599" s="27" t="str">
        <f t="shared" si="462"/>
        <v xml:space="preserve">
        - 
          name:  实验基础
          title:  实验基础
          description: 
          koLyro: topic
          koLyri:  just
          son: </v>
      </c>
    </row>
    <row r="3600" spans="1:16" ht="15" customHeight="1">
      <c r="A3600" s="20">
        <f t="shared" si="456"/>
        <v>4</v>
      </c>
      <c r="B3600" s="21" t="str">
        <f t="shared" si="457"/>
        <v>知识点</v>
      </c>
      <c r="C3600" s="21" t="str">
        <f t="shared" si="458"/>
        <v>刻度尺的使用</v>
      </c>
      <c r="D3600" s="21" t="str">
        <f>IFERROR(IF(I3600=1,INDEX( {"chinese","english","math","physics","chemistry","biology","politics","history","geography"},MATCH(C3600,{"语文","英语","数学","物理","化学","生物","政治","历史","地理"},0)),IF(I3600=2,INDEX(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3600,{"单项选择","阅读理解","信息匹配","完形填空","短文填空","单句填空","短文改错","单句改错","句型转换","翻译短语","翻译句子","词汇/短语及固搭","完成句子","听力"},0)),"")), "")</f>
        <v/>
      </c>
      <c r="E3600" s="21" t="str">
        <f t="shared" si="459"/>
        <v>知识点</v>
      </c>
      <c r="F3600" s="21" t="str">
        <f t="shared" si="460"/>
        <v>恰</v>
      </c>
      <c r="G3600" s="21" t="str">
        <f>INDEX( {"body","discipline","area","topic","point"},MATCH(E3600,{"知识体","知识域","知识区","知识主题","知识点"},0))</f>
        <v>point</v>
      </c>
      <c r="H3600" s="21" t="str">
        <f>INDEX( {"super","just","sub","infras"},MATCH(F3600,{"超","恰","亚","次"},0))</f>
        <v>just</v>
      </c>
      <c r="I3600" s="21">
        <f>MATCH(E3600,{"知识体","知识域","知识区","知识主题","知识点"},0)-1</f>
        <v>4</v>
      </c>
      <c r="J3600" s="21">
        <f>MATCH(F3600,{"超","恰","亚","次"},0)-1</f>
        <v>1</v>
      </c>
      <c r="K3600" s="21" t="str">
        <f t="shared" si="461"/>
        <v>物理</v>
      </c>
      <c r="L3600" s="26" t="s">
        <v>5024</v>
      </c>
      <c r="M3600" s="23"/>
      <c r="N3600" s="23"/>
      <c r="O3600" s="24" t="str">
        <f t="shared" si="455"/>
        <v xml:space="preserve">
  - 
    name:  刻度尺的使用
    title:  刻度尺的使用
    description: 
    koLyro: point
    koLyri:  just
    son: </v>
      </c>
      <c r="P3600" s="27" t="str">
        <f t="shared" si="462"/>
        <v xml:space="preserve">
          - 
            name:  刻度尺的使用
            title:  刻度尺的使用
            description: 
            koLyro: point
            koLyri:  just
            son: </v>
      </c>
    </row>
    <row r="3601" spans="1:16" ht="15" customHeight="1">
      <c r="A3601" s="20">
        <f t="shared" si="456"/>
        <v>4</v>
      </c>
      <c r="B3601" s="21" t="str">
        <f t="shared" si="457"/>
        <v>知识点</v>
      </c>
      <c r="C3601" s="21" t="str">
        <f t="shared" si="458"/>
        <v>游标卡尺、螺旋测微器的使用</v>
      </c>
      <c r="D3601" s="21" t="str">
        <f>IFERROR(IF(I3601=1,INDEX( {"chinese","english","math","physics","chemistry","biology","politics","history","geography"},MATCH(C3601,{"语文","英语","数学","物理","化学","生物","政治","历史","地理"},0)),IF(I3601=2,INDEX(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3601,{"单项选择","阅读理解","信息匹配","完形填空","短文填空","单句填空","短文改错","单句改错","句型转换","翻译短语","翻译句子","词汇/短语及固搭","完成句子","听力"},0)),"")), "")</f>
        <v/>
      </c>
      <c r="E3601" s="21" t="str">
        <f t="shared" si="459"/>
        <v>知识点</v>
      </c>
      <c r="F3601" s="21" t="str">
        <f t="shared" si="460"/>
        <v>恰</v>
      </c>
      <c r="G3601" s="21" t="str">
        <f>INDEX( {"body","discipline","area","topic","point"},MATCH(E3601,{"知识体","知识域","知识区","知识主题","知识点"},0))</f>
        <v>point</v>
      </c>
      <c r="H3601" s="21" t="str">
        <f>INDEX( {"super","just","sub","infras"},MATCH(F3601,{"超","恰","亚","次"},0))</f>
        <v>just</v>
      </c>
      <c r="I3601" s="21">
        <f>MATCH(E3601,{"知识体","知识域","知识区","知识主题","知识点"},0)-1</f>
        <v>4</v>
      </c>
      <c r="J3601" s="21">
        <f>MATCH(F3601,{"超","恰","亚","次"},0)-1</f>
        <v>1</v>
      </c>
      <c r="K3601" s="21" t="str">
        <f t="shared" si="461"/>
        <v>物理</v>
      </c>
      <c r="L3601" s="26" t="s">
        <v>5025</v>
      </c>
      <c r="M3601" s="23"/>
      <c r="N3601" s="23"/>
      <c r="O3601" s="24" t="str">
        <f t="shared" si="455"/>
        <v xml:space="preserve">
  - 
    name:  游标卡尺、螺旋测微器的使用
    title:  游标卡尺、螺旋测微器的使用
    description: 
    koLyro: point
    koLyri:  just
    son: </v>
      </c>
      <c r="P3601" s="27" t="str">
        <f t="shared" si="462"/>
        <v xml:space="preserve">
          - 
            name:  游标卡尺、螺旋测微器的使用
            title:  游标卡尺、螺旋测微器的使用
            description: 
            koLyro: point
            koLyri:  just
            son: </v>
      </c>
    </row>
    <row r="3602" spans="1:16" ht="15" customHeight="1">
      <c r="A3602" s="20">
        <f t="shared" si="456"/>
        <v>4</v>
      </c>
      <c r="B3602" s="21" t="str">
        <f t="shared" si="457"/>
        <v>知识点</v>
      </c>
      <c r="C3602" s="21" t="str">
        <f t="shared" si="458"/>
        <v>误差原理</v>
      </c>
      <c r="D3602" s="21" t="str">
        <f>IFERROR(IF(I3602=1,INDEX( {"chinese","english","math","physics","chemistry","biology","politics","history","geography"},MATCH(C3602,{"语文","英语","数学","物理","化学","生物","政治","历史","地理"},0)),IF(I3602=2,INDEX(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3602,{"单项选择","阅读理解","信息匹配","完形填空","短文填空","单句填空","短文改错","单句改错","句型转换","翻译短语","翻译句子","词汇/短语及固搭","完成句子","听力"},0)),"")), "")</f>
        <v/>
      </c>
      <c r="E3602" s="21" t="str">
        <f t="shared" si="459"/>
        <v>知识点</v>
      </c>
      <c r="F3602" s="21" t="str">
        <f t="shared" si="460"/>
        <v>恰</v>
      </c>
      <c r="G3602" s="21" t="str">
        <f>INDEX( {"body","discipline","area","topic","point"},MATCH(E3602,{"知识体","知识域","知识区","知识主题","知识点"},0))</f>
        <v>point</v>
      </c>
      <c r="H3602" s="21" t="str">
        <f>INDEX( {"super","just","sub","infras"},MATCH(F3602,{"超","恰","亚","次"},0))</f>
        <v>just</v>
      </c>
      <c r="I3602" s="21">
        <f>MATCH(E3602,{"知识体","知识域","知识区","知识主题","知识点"},0)-1</f>
        <v>4</v>
      </c>
      <c r="J3602" s="21">
        <f>MATCH(F3602,{"超","恰","亚","次"},0)-1</f>
        <v>1</v>
      </c>
      <c r="K3602" s="21" t="str">
        <f t="shared" si="461"/>
        <v>物理</v>
      </c>
      <c r="L3602" s="26" t="s">
        <v>5026</v>
      </c>
      <c r="M3602" s="23"/>
      <c r="N3602" s="23"/>
      <c r="O3602" s="24" t="str">
        <f t="shared" si="455"/>
        <v xml:space="preserve">
  - 
    name:  误差原理
    title:  误差原理
    description: 
    koLyro: point
    koLyri:  just
    son: </v>
      </c>
      <c r="P3602" s="27" t="str">
        <f t="shared" si="462"/>
        <v xml:space="preserve">
          - 
            name:  误差原理
            title:  误差原理
            description: 
            koLyro: point
            koLyri:  just
            son: </v>
      </c>
    </row>
    <row r="3603" spans="1:16" ht="15" customHeight="1">
      <c r="A3603" s="20">
        <f t="shared" si="456"/>
        <v>3</v>
      </c>
      <c r="B3603" s="21" t="str">
        <f t="shared" si="457"/>
        <v>知识主题</v>
      </c>
      <c r="C3603" s="21" t="str">
        <f t="shared" si="458"/>
        <v>力学实验</v>
      </c>
      <c r="D3603" s="21" t="str">
        <f>IFERROR(IF(I3603=1,INDEX( {"chinese","english","math","physics","chemistry","biology","politics","history","geography"},MATCH(C3603,{"语文","英语","数学","物理","化学","生物","政治","历史","地理"},0)),IF(I3603=2,INDEX(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3603,{"单项选择","阅读理解","信息匹配","完形填空","短文填空","单句填空","短文改错","单句改错","句型转换","翻译短语","翻译句子","词汇/短语及固搭","完成句子","听力"},0)),"")), "")</f>
        <v/>
      </c>
      <c r="E3603" s="21" t="str">
        <f t="shared" si="459"/>
        <v>知识主题</v>
      </c>
      <c r="F3603" s="21" t="str">
        <f t="shared" si="460"/>
        <v>恰</v>
      </c>
      <c r="G3603" s="21" t="str">
        <f>INDEX( {"body","discipline","area","topic","point"},MATCH(E3603,{"知识体","知识域","知识区","知识主题","知识点"},0))</f>
        <v>topic</v>
      </c>
      <c r="H3603" s="21" t="str">
        <f>INDEX( {"super","just","sub","infras"},MATCH(F3603,{"超","恰","亚","次"},0))</f>
        <v>just</v>
      </c>
      <c r="I3603" s="21">
        <f>MATCH(E3603,{"知识体","知识域","知识区","知识主题","知识点"},0)-1</f>
        <v>3</v>
      </c>
      <c r="J3603" s="21">
        <f>MATCH(F3603,{"超","恰","亚","次"},0)-1</f>
        <v>1</v>
      </c>
      <c r="K3603" s="21" t="str">
        <f t="shared" si="461"/>
        <v>物理</v>
      </c>
      <c r="L3603" s="26" t="s">
        <v>5027</v>
      </c>
      <c r="M3603" s="23"/>
      <c r="N3603" s="23"/>
      <c r="O3603" s="24" t="str">
        <f t="shared" si="455"/>
        <v xml:space="preserve">
  - 
    name:  力学实验
    title:  力学实验
    description: 
    koLyro: topic
    koLyri:  just
    son: </v>
      </c>
      <c r="P3603" s="27" t="str">
        <f t="shared" si="462"/>
        <v xml:space="preserve">
        - 
          name:  力学实验
          title:  力学实验
          description: 
          koLyro: topic
          koLyri:  just
          son: </v>
      </c>
    </row>
    <row r="3604" spans="1:16" ht="15" customHeight="1">
      <c r="A3604" s="20">
        <f t="shared" si="456"/>
        <v>4</v>
      </c>
      <c r="B3604" s="21" t="str">
        <f t="shared" si="457"/>
        <v>知识点</v>
      </c>
      <c r="C3604" s="21" t="str">
        <f t="shared" si="458"/>
        <v>打点计时器的使用</v>
      </c>
      <c r="D3604" s="21" t="str">
        <f>IFERROR(IF(I3604=1,INDEX( {"chinese","english","math","physics","chemistry","biology","politics","history","geography"},MATCH(C3604,{"语文","英语","数学","物理","化学","生物","政治","历史","地理"},0)),IF(I3604=2,INDEX(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3604,{"单项选择","阅读理解","信息匹配","完形填空","短文填空","单句填空","短文改错","单句改错","句型转换","翻译短语","翻译句子","词汇/短语及固搭","完成句子","听力"},0)),"")), "")</f>
        <v/>
      </c>
      <c r="E3604" s="21" t="str">
        <f t="shared" si="459"/>
        <v>知识点</v>
      </c>
      <c r="F3604" s="21" t="str">
        <f t="shared" si="460"/>
        <v>恰</v>
      </c>
      <c r="G3604" s="21" t="str">
        <f>INDEX( {"body","discipline","area","topic","point"},MATCH(E3604,{"知识体","知识域","知识区","知识主题","知识点"},0))</f>
        <v>point</v>
      </c>
      <c r="H3604" s="21" t="str">
        <f>INDEX( {"super","just","sub","infras"},MATCH(F3604,{"超","恰","亚","次"},0))</f>
        <v>just</v>
      </c>
      <c r="I3604" s="21">
        <f>MATCH(E3604,{"知识体","知识域","知识区","知识主题","知识点"},0)-1</f>
        <v>4</v>
      </c>
      <c r="J3604" s="21">
        <f>MATCH(F3604,{"超","恰","亚","次"},0)-1</f>
        <v>1</v>
      </c>
      <c r="K3604" s="21" t="str">
        <f t="shared" si="461"/>
        <v>物理</v>
      </c>
      <c r="L3604" s="26" t="s">
        <v>5028</v>
      </c>
      <c r="M3604" s="23"/>
      <c r="N3604" s="23"/>
      <c r="O3604" s="24" t="str">
        <f t="shared" si="455"/>
        <v xml:space="preserve">
  - 
    name:  打点计时器的使用
    title:  打点计时器的使用
    description: 
    koLyro: point
    koLyri:  just
    son: </v>
      </c>
      <c r="P3604" s="27" t="str">
        <f t="shared" si="462"/>
        <v xml:space="preserve">
          - 
            name:  打点计时器的使用
            title:  打点计时器的使用
            description: 
            koLyro: point
            koLyri:  just
            son: </v>
      </c>
    </row>
    <row r="3605" spans="1:16" ht="15" customHeight="1">
      <c r="A3605" s="20">
        <f t="shared" si="456"/>
        <v>4</v>
      </c>
      <c r="B3605" s="21" t="str">
        <f t="shared" si="457"/>
        <v>知识点</v>
      </c>
      <c r="C3605" s="21" t="str">
        <f t="shared" si="458"/>
        <v>用打点计时器测速度</v>
      </c>
      <c r="D3605" s="21" t="str">
        <f>IFERROR(IF(I3605=1,INDEX( {"chinese","english","math","physics","chemistry","biology","politics","history","geography"},MATCH(C3605,{"语文","英语","数学","物理","化学","生物","政治","历史","地理"},0)),IF(I3605=2,INDEX(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3605,{"单项选择","阅读理解","信息匹配","完形填空","短文填空","单句填空","短文改错","单句改错","句型转换","翻译短语","翻译句子","词汇/短语及固搭","完成句子","听力"},0)),"")), "")</f>
        <v/>
      </c>
      <c r="E3605" s="21" t="str">
        <f t="shared" si="459"/>
        <v>知识点</v>
      </c>
      <c r="F3605" s="21" t="str">
        <f t="shared" si="460"/>
        <v>恰</v>
      </c>
      <c r="G3605" s="21" t="str">
        <f>INDEX( {"body","discipline","area","topic","point"},MATCH(E3605,{"知识体","知识域","知识区","知识主题","知识点"},0))</f>
        <v>point</v>
      </c>
      <c r="H3605" s="21" t="str">
        <f>INDEX( {"super","just","sub","infras"},MATCH(F3605,{"超","恰","亚","次"},0))</f>
        <v>just</v>
      </c>
      <c r="I3605" s="21">
        <f>MATCH(E3605,{"知识体","知识域","知识区","知识主题","知识点"},0)-1</f>
        <v>4</v>
      </c>
      <c r="J3605" s="21">
        <f>MATCH(F3605,{"超","恰","亚","次"},0)-1</f>
        <v>1</v>
      </c>
      <c r="K3605" s="21" t="str">
        <f t="shared" si="461"/>
        <v>物理</v>
      </c>
      <c r="L3605" s="26" t="s">
        <v>5029</v>
      </c>
      <c r="M3605" s="23"/>
      <c r="N3605" s="23"/>
      <c r="O3605" s="24" t="str">
        <f t="shared" si="455"/>
        <v xml:space="preserve">
  - 
    name:  用打点计时器测速度
    title:  用打点计时器测速度
    description: 
    koLyro: point
    koLyri:  just
    son: </v>
      </c>
      <c r="P3605" s="27" t="str">
        <f t="shared" si="462"/>
        <v xml:space="preserve">
          - 
            name:  用打点计时器测速度
            title:  用打点计时器测速度
            description: 
            koLyro: point
            koLyri:  just
            son: </v>
      </c>
    </row>
    <row r="3606" spans="1:16" ht="15" customHeight="1">
      <c r="A3606" s="20">
        <f t="shared" si="456"/>
        <v>4</v>
      </c>
      <c r="B3606" s="21" t="str">
        <f t="shared" si="457"/>
        <v>知识点</v>
      </c>
      <c r="C3606" s="21" t="str">
        <f t="shared" si="458"/>
        <v>研究匀变速直线运动</v>
      </c>
      <c r="D3606" s="21" t="str">
        <f>IFERROR(IF(I3606=1,INDEX( {"chinese","english","math","physics","chemistry","biology","politics","history","geography"},MATCH(C3606,{"语文","英语","数学","物理","化学","生物","政治","历史","地理"},0)),IF(I3606=2,INDEX(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3606,{"单项选择","阅读理解","信息匹配","完形填空","短文填空","单句填空","短文改错","单句改错","句型转换","翻译短语","翻译句子","词汇/短语及固搭","完成句子","听力"},0)),"")), "")</f>
        <v/>
      </c>
      <c r="E3606" s="21" t="str">
        <f t="shared" si="459"/>
        <v>知识点</v>
      </c>
      <c r="F3606" s="21" t="str">
        <f t="shared" si="460"/>
        <v>恰</v>
      </c>
      <c r="G3606" s="21" t="str">
        <f>INDEX( {"body","discipline","area","topic","point"},MATCH(E3606,{"知识体","知识域","知识区","知识主题","知识点"},0))</f>
        <v>point</v>
      </c>
      <c r="H3606" s="21" t="str">
        <f>INDEX( {"super","just","sub","infras"},MATCH(F3606,{"超","恰","亚","次"},0))</f>
        <v>just</v>
      </c>
      <c r="I3606" s="21">
        <f>MATCH(E3606,{"知识体","知识域","知识区","知识主题","知识点"},0)-1</f>
        <v>4</v>
      </c>
      <c r="J3606" s="21">
        <f>MATCH(F3606,{"超","恰","亚","次"},0)-1</f>
        <v>1</v>
      </c>
      <c r="K3606" s="21" t="str">
        <f t="shared" si="461"/>
        <v>物理</v>
      </c>
      <c r="L3606" s="26" t="s">
        <v>5030</v>
      </c>
      <c r="M3606" s="23"/>
      <c r="N3606" s="23"/>
      <c r="O3606" s="24" t="str">
        <f t="shared" si="455"/>
        <v xml:space="preserve">
  - 
    name:  研究匀变速直线运动
    title:  研究匀变速直线运动
    description: 
    koLyro: point
    koLyri:  just
    son: </v>
      </c>
      <c r="P3606" s="27" t="str">
        <f t="shared" si="462"/>
        <v xml:space="preserve">
          - 
            name:  研究匀变速直线运动
            title:  研究匀变速直线运动
            description: 
            koLyro: point
            koLyri:  just
            son: </v>
      </c>
    </row>
    <row r="3607" spans="1:16" ht="15" customHeight="1">
      <c r="A3607" s="20">
        <f t="shared" si="456"/>
        <v>4</v>
      </c>
      <c r="B3607" s="21" t="str">
        <f t="shared" si="457"/>
        <v>知识点</v>
      </c>
      <c r="C3607" s="21" t="str">
        <f t="shared" si="458"/>
        <v>实验测重力加速度</v>
      </c>
      <c r="D3607" s="21" t="str">
        <f>IFERROR(IF(I3607=1,INDEX( {"chinese","english","math","physics","chemistry","biology","politics","history","geography"},MATCH(C3607,{"语文","英语","数学","物理","化学","生物","政治","历史","地理"},0)),IF(I3607=2,INDEX(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3607,{"单项选择","阅读理解","信息匹配","完形填空","短文填空","单句填空","短文改错","单句改错","句型转换","翻译短语","翻译句子","词汇/短语及固搭","完成句子","听力"},0)),"")), "")</f>
        <v/>
      </c>
      <c r="E3607" s="21" t="str">
        <f t="shared" si="459"/>
        <v>知识点</v>
      </c>
      <c r="F3607" s="21" t="str">
        <f t="shared" si="460"/>
        <v>恰</v>
      </c>
      <c r="G3607" s="21" t="str">
        <f>INDEX( {"body","discipline","area","topic","point"},MATCH(E3607,{"知识体","知识域","知识区","知识主题","知识点"},0))</f>
        <v>point</v>
      </c>
      <c r="H3607" s="21" t="str">
        <f>INDEX( {"super","just","sub","infras"},MATCH(F3607,{"超","恰","亚","次"},0))</f>
        <v>just</v>
      </c>
      <c r="I3607" s="21">
        <f>MATCH(E3607,{"知识体","知识域","知识区","知识主题","知识点"},0)-1</f>
        <v>4</v>
      </c>
      <c r="J3607" s="21">
        <f>MATCH(F3607,{"超","恰","亚","次"},0)-1</f>
        <v>1</v>
      </c>
      <c r="K3607" s="21" t="str">
        <f t="shared" si="461"/>
        <v>物理</v>
      </c>
      <c r="L3607" s="26" t="s">
        <v>5031</v>
      </c>
      <c r="M3607" s="23"/>
      <c r="N3607" s="23"/>
      <c r="O3607" s="24" t="str">
        <f t="shared" si="455"/>
        <v xml:space="preserve">
  - 
    name:  实验测重力加速度
    title:  实验测重力加速度
    description: 
    koLyro: point
    koLyri:  just
    son: </v>
      </c>
      <c r="P3607" s="27" t="str">
        <f t="shared" si="462"/>
        <v xml:space="preserve">
          - 
            name:  实验测重力加速度
            title:  实验测重力加速度
            description: 
            koLyro: point
            koLyri:  just
            son: </v>
      </c>
    </row>
    <row r="3608" spans="1:16" ht="15" customHeight="1">
      <c r="A3608" s="20">
        <f t="shared" si="456"/>
        <v>4</v>
      </c>
      <c r="B3608" s="21" t="str">
        <f t="shared" si="457"/>
        <v>知识点</v>
      </c>
      <c r="C3608" s="21" t="str">
        <f t="shared" si="458"/>
        <v>探究弹力和弹簧伸长的关系</v>
      </c>
      <c r="D3608" s="21" t="str">
        <f>IFERROR(IF(I3608=1,INDEX( {"chinese","english","math","physics","chemistry","biology","politics","history","geography"},MATCH(C3608,{"语文","英语","数学","物理","化学","生物","政治","历史","地理"},0)),IF(I3608=2,INDEX(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3608,{"单项选择","阅读理解","信息匹配","完形填空","短文填空","单句填空","短文改错","单句改错","句型转换","翻译短语","翻译句子","词汇/短语及固搭","完成句子","听力"},0)),"")), "")</f>
        <v/>
      </c>
      <c r="E3608" s="21" t="str">
        <f t="shared" si="459"/>
        <v>知识点</v>
      </c>
      <c r="F3608" s="21" t="str">
        <f t="shared" si="460"/>
        <v>恰</v>
      </c>
      <c r="G3608" s="21" t="str">
        <f>INDEX( {"body","discipline","area","topic","point"},MATCH(E3608,{"知识体","知识域","知识区","知识主题","知识点"},0))</f>
        <v>point</v>
      </c>
      <c r="H3608" s="21" t="str">
        <f>INDEX( {"super","just","sub","infras"},MATCH(F3608,{"超","恰","亚","次"},0))</f>
        <v>just</v>
      </c>
      <c r="I3608" s="21">
        <f>MATCH(E3608,{"知识体","知识域","知识区","知识主题","知识点"},0)-1</f>
        <v>4</v>
      </c>
      <c r="J3608" s="21">
        <f>MATCH(F3608,{"超","恰","亚","次"},0)-1</f>
        <v>1</v>
      </c>
      <c r="K3608" s="21" t="str">
        <f t="shared" si="461"/>
        <v>物理</v>
      </c>
      <c r="L3608" s="26" t="s">
        <v>5032</v>
      </c>
      <c r="M3608" s="23"/>
      <c r="N3608" s="23"/>
      <c r="O3608" s="24" t="str">
        <f t="shared" si="455"/>
        <v xml:space="preserve">
  - 
    name:  探究弹力和弹簧伸长的关系
    title:  探究弹力和弹簧伸长的关系
    description: 
    koLyro: point
    koLyri:  just
    son: </v>
      </c>
      <c r="P3608" s="27" t="str">
        <f t="shared" si="462"/>
        <v xml:space="preserve">
          - 
            name:  探究弹力和弹簧伸长的关系
            title:  探究弹力和弹簧伸长的关系
            description: 
            koLyro: point
            koLyri:  just
            son: </v>
      </c>
    </row>
    <row r="3609" spans="1:16" ht="15" customHeight="1">
      <c r="A3609" s="20">
        <f t="shared" si="456"/>
        <v>4</v>
      </c>
      <c r="B3609" s="21" t="str">
        <f t="shared" si="457"/>
        <v>知识点</v>
      </c>
      <c r="C3609" s="21" t="str">
        <f t="shared" si="458"/>
        <v>验证力的平等四边形定则</v>
      </c>
      <c r="D3609" s="21" t="str">
        <f>IFERROR(IF(I3609=1,INDEX( {"chinese","english","math","physics","chemistry","biology","politics","history","geography"},MATCH(C3609,{"语文","英语","数学","物理","化学","生物","政治","历史","地理"},0)),IF(I3609=2,INDEX(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3609,{"单项选择","阅读理解","信息匹配","完形填空","短文填空","单句填空","短文改错","单句改错","句型转换","翻译短语","翻译句子","词汇/短语及固搭","完成句子","听力"},0)),"")), "")</f>
        <v/>
      </c>
      <c r="E3609" s="21" t="str">
        <f t="shared" si="459"/>
        <v>知识点</v>
      </c>
      <c r="F3609" s="21" t="str">
        <f t="shared" si="460"/>
        <v>恰</v>
      </c>
      <c r="G3609" s="21" t="str">
        <f>INDEX( {"body","discipline","area","topic","point"},MATCH(E3609,{"知识体","知识域","知识区","知识主题","知识点"},0))</f>
        <v>point</v>
      </c>
      <c r="H3609" s="21" t="str">
        <f>INDEX( {"super","just","sub","infras"},MATCH(F3609,{"超","恰","亚","次"},0))</f>
        <v>just</v>
      </c>
      <c r="I3609" s="21">
        <f>MATCH(E3609,{"知识体","知识域","知识区","知识主题","知识点"},0)-1</f>
        <v>4</v>
      </c>
      <c r="J3609" s="21">
        <f>MATCH(F3609,{"超","恰","亚","次"},0)-1</f>
        <v>1</v>
      </c>
      <c r="K3609" s="21" t="str">
        <f t="shared" si="461"/>
        <v>物理</v>
      </c>
      <c r="L3609" s="26" t="s">
        <v>5033</v>
      </c>
      <c r="M3609" s="23"/>
      <c r="N3609" s="23"/>
      <c r="O3609" s="24" t="str">
        <f t="shared" si="455"/>
        <v xml:space="preserve">
  - 
    name:  验证力的平等四边形定则
    title:  验证力的平等四边形定则
    description: 
    koLyro: point
    koLyri:  just
    son: </v>
      </c>
      <c r="P3609" s="27" t="str">
        <f t="shared" si="462"/>
        <v xml:space="preserve">
          - 
            name:  验证力的平等四边形定则
            title:  验证力的平等四边形定则
            description: 
            koLyro: point
            koLyri:  just
            son: </v>
      </c>
    </row>
    <row r="3610" spans="1:16" ht="15" customHeight="1">
      <c r="A3610" s="20">
        <f t="shared" si="456"/>
        <v>4</v>
      </c>
      <c r="B3610" s="21" t="str">
        <f t="shared" si="457"/>
        <v>知识点</v>
      </c>
      <c r="C3610" s="21" t="str">
        <f t="shared" si="458"/>
        <v>验证牛顿运动定律</v>
      </c>
      <c r="D3610" s="21" t="str">
        <f>IFERROR(IF(I3610=1,INDEX( {"chinese","english","math","physics","chemistry","biology","politics","history","geography"},MATCH(C3610,{"语文","英语","数学","物理","化学","生物","政治","历史","地理"},0)),IF(I3610=2,INDEX(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3610,{"单项选择","阅读理解","信息匹配","完形填空","短文填空","单句填空","短文改错","单句改错","句型转换","翻译短语","翻译句子","词汇/短语及固搭","完成句子","听力"},0)),"")), "")</f>
        <v/>
      </c>
      <c r="E3610" s="21" t="str">
        <f t="shared" si="459"/>
        <v>知识点</v>
      </c>
      <c r="F3610" s="21" t="str">
        <f t="shared" si="460"/>
        <v>恰</v>
      </c>
      <c r="G3610" s="21" t="str">
        <f>INDEX( {"body","discipline","area","topic","point"},MATCH(E3610,{"知识体","知识域","知识区","知识主题","知识点"},0))</f>
        <v>point</v>
      </c>
      <c r="H3610" s="21" t="str">
        <f>INDEX( {"super","just","sub","infras"},MATCH(F3610,{"超","恰","亚","次"},0))</f>
        <v>just</v>
      </c>
      <c r="I3610" s="21">
        <f>MATCH(E3610,{"知识体","知识域","知识区","知识主题","知识点"},0)-1</f>
        <v>4</v>
      </c>
      <c r="J3610" s="21">
        <f>MATCH(F3610,{"超","恰","亚","次"},0)-1</f>
        <v>1</v>
      </c>
      <c r="K3610" s="21" t="str">
        <f t="shared" si="461"/>
        <v>物理</v>
      </c>
      <c r="L3610" s="26" t="s">
        <v>5034</v>
      </c>
      <c r="M3610" s="23"/>
      <c r="N3610" s="23"/>
      <c r="O3610" s="24" t="str">
        <f t="shared" si="455"/>
        <v xml:space="preserve">
  - 
    name:  验证牛顿运动定律
    title:  验证牛顿运动定律
    description: 
    koLyro: point
    koLyri:  just
    son: </v>
      </c>
      <c r="P3610" s="27" t="str">
        <f t="shared" si="462"/>
        <v xml:space="preserve">
          - 
            name:  验证牛顿运动定律
            title:  验证牛顿运动定律
            description: 
            koLyro: point
            koLyri:  just
            son: </v>
      </c>
    </row>
    <row r="3611" spans="1:16" ht="15" customHeight="1">
      <c r="A3611" s="20">
        <f t="shared" si="456"/>
        <v>4</v>
      </c>
      <c r="B3611" s="21" t="str">
        <f t="shared" si="457"/>
        <v>知识点</v>
      </c>
      <c r="C3611" s="21" t="str">
        <f t="shared" si="458"/>
        <v>研究平抛运动</v>
      </c>
      <c r="D3611" s="21" t="str">
        <f>IFERROR(IF(I3611=1,INDEX( {"chinese","english","math","physics","chemistry","biology","politics","history","geography"},MATCH(C3611,{"语文","英语","数学","物理","化学","生物","政治","历史","地理"},0)),IF(I3611=2,INDEX(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3611,{"单项选择","阅读理解","信息匹配","完形填空","短文填空","单句填空","短文改错","单句改错","句型转换","翻译短语","翻译句子","词汇/短语及固搭","完成句子","听力"},0)),"")), "")</f>
        <v/>
      </c>
      <c r="E3611" s="21" t="str">
        <f t="shared" si="459"/>
        <v>知识点</v>
      </c>
      <c r="F3611" s="21" t="str">
        <f t="shared" si="460"/>
        <v>恰</v>
      </c>
      <c r="G3611" s="21" t="str">
        <f>INDEX( {"body","discipline","area","topic","point"},MATCH(E3611,{"知识体","知识域","知识区","知识主题","知识点"},0))</f>
        <v>point</v>
      </c>
      <c r="H3611" s="21" t="str">
        <f>INDEX( {"super","just","sub","infras"},MATCH(F3611,{"超","恰","亚","次"},0))</f>
        <v>just</v>
      </c>
      <c r="I3611" s="21">
        <f>MATCH(E3611,{"知识体","知识域","知识区","知识主题","知识点"},0)-1</f>
        <v>4</v>
      </c>
      <c r="J3611" s="21">
        <f>MATCH(F3611,{"超","恰","亚","次"},0)-1</f>
        <v>1</v>
      </c>
      <c r="K3611" s="21" t="str">
        <f t="shared" si="461"/>
        <v>物理</v>
      </c>
      <c r="L3611" s="26" t="s">
        <v>5035</v>
      </c>
      <c r="M3611" s="23"/>
      <c r="N3611" s="23"/>
      <c r="O3611" s="24" t="str">
        <f t="shared" si="455"/>
        <v xml:space="preserve">
  - 
    name:  研究平抛运动
    title:  研究平抛运动
    description: 
    koLyro: point
    koLyri:  just
    son: </v>
      </c>
      <c r="P3611" s="27" t="str">
        <f t="shared" si="462"/>
        <v xml:space="preserve">
          - 
            name:  研究平抛运动
            title:  研究平抛运动
            description: 
            koLyro: point
            koLyri:  just
            son: </v>
      </c>
    </row>
    <row r="3612" spans="1:16" ht="15" customHeight="1">
      <c r="A3612" s="20">
        <f t="shared" si="456"/>
        <v>4</v>
      </c>
      <c r="B3612" s="21" t="str">
        <f t="shared" si="457"/>
        <v>知识点</v>
      </c>
      <c r="C3612" s="21" t="str">
        <f t="shared" si="458"/>
        <v>探究动能定理</v>
      </c>
      <c r="D3612" s="21" t="str">
        <f>IFERROR(IF(I3612=1,INDEX( {"chinese","english","math","physics","chemistry","biology","politics","history","geography"},MATCH(C3612,{"语文","英语","数学","物理","化学","生物","政治","历史","地理"},0)),IF(I3612=2,INDEX(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3612,{"单项选择","阅读理解","信息匹配","完形填空","短文填空","单句填空","短文改错","单句改错","句型转换","翻译短语","翻译句子","词汇/短语及固搭","完成句子","听力"},0)),"")), "")</f>
        <v/>
      </c>
      <c r="E3612" s="21" t="str">
        <f t="shared" si="459"/>
        <v>知识点</v>
      </c>
      <c r="F3612" s="21" t="str">
        <f t="shared" si="460"/>
        <v>恰</v>
      </c>
      <c r="G3612" s="21" t="str">
        <f>INDEX( {"body","discipline","area","topic","point"},MATCH(E3612,{"知识体","知识域","知识区","知识主题","知识点"},0))</f>
        <v>point</v>
      </c>
      <c r="H3612" s="21" t="str">
        <f>INDEX( {"super","just","sub","infras"},MATCH(F3612,{"超","恰","亚","次"},0))</f>
        <v>just</v>
      </c>
      <c r="I3612" s="21">
        <f>MATCH(E3612,{"知识体","知识域","知识区","知识主题","知识点"},0)-1</f>
        <v>4</v>
      </c>
      <c r="J3612" s="21">
        <f>MATCH(F3612,{"超","恰","亚","次"},0)-1</f>
        <v>1</v>
      </c>
      <c r="K3612" s="21" t="str">
        <f t="shared" si="461"/>
        <v>物理</v>
      </c>
      <c r="L3612" s="26" t="s">
        <v>5036</v>
      </c>
      <c r="M3612" s="23"/>
      <c r="N3612" s="23"/>
      <c r="O3612" s="24" t="str">
        <f t="shared" si="455"/>
        <v xml:space="preserve">
  - 
    name:  探究动能定理
    title:  探究动能定理
    description: 
    koLyro: point
    koLyri:  just
    son: </v>
      </c>
      <c r="P3612" s="27" t="str">
        <f t="shared" si="462"/>
        <v xml:space="preserve">
          - 
            name:  探究动能定理
            title:  探究动能定理
            description: 
            koLyro: point
            koLyri:  just
            son: </v>
      </c>
    </row>
    <row r="3613" spans="1:16" ht="15" customHeight="1">
      <c r="A3613" s="20">
        <f t="shared" si="456"/>
        <v>4</v>
      </c>
      <c r="B3613" s="21" t="str">
        <f t="shared" si="457"/>
        <v>知识点</v>
      </c>
      <c r="C3613" s="21" t="str">
        <f t="shared" si="458"/>
        <v>探究弹性势能的表达式</v>
      </c>
      <c r="D3613" s="21" t="str">
        <f>IFERROR(IF(I3613=1,INDEX( {"chinese","english","math","physics","chemistry","biology","politics","history","geography"},MATCH(C3613,{"语文","英语","数学","物理","化学","生物","政治","历史","地理"},0)),IF(I3613=2,INDEX(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3613,{"单项选择","阅读理解","信息匹配","完形填空","短文填空","单句填空","短文改错","单句改错","句型转换","翻译短语","翻译句子","词汇/短语及固搭","完成句子","听力"},0)),"")), "")</f>
        <v/>
      </c>
      <c r="E3613" s="21" t="str">
        <f t="shared" si="459"/>
        <v>知识点</v>
      </c>
      <c r="F3613" s="21" t="str">
        <f t="shared" si="460"/>
        <v>恰</v>
      </c>
      <c r="G3613" s="21" t="str">
        <f>INDEX( {"body","discipline","area","topic","point"},MATCH(E3613,{"知识体","知识域","知识区","知识主题","知识点"},0))</f>
        <v>point</v>
      </c>
      <c r="H3613" s="21" t="str">
        <f>INDEX( {"super","just","sub","infras"},MATCH(F3613,{"超","恰","亚","次"},0))</f>
        <v>just</v>
      </c>
      <c r="I3613" s="21">
        <f>MATCH(E3613,{"知识体","知识域","知识区","知识主题","知识点"},0)-1</f>
        <v>4</v>
      </c>
      <c r="J3613" s="21">
        <f>MATCH(F3613,{"超","恰","亚","次"},0)-1</f>
        <v>1</v>
      </c>
      <c r="K3613" s="21" t="str">
        <f t="shared" si="461"/>
        <v>物理</v>
      </c>
      <c r="L3613" s="26" t="s">
        <v>5037</v>
      </c>
      <c r="M3613" s="23"/>
      <c r="N3613" s="23"/>
      <c r="O3613" s="24" t="str">
        <f t="shared" si="455"/>
        <v xml:space="preserve">
  - 
    name:  探究弹性势能的表达式
    title:  探究弹性势能的表达式
    description: 
    koLyro: point
    koLyri:  just
    son: </v>
      </c>
      <c r="P3613" s="27" t="str">
        <f t="shared" si="462"/>
        <v xml:space="preserve">
          - 
            name:  探究弹性势能的表达式
            title:  探究弹性势能的表达式
            description: 
            koLyro: point
            koLyri:  just
            son: </v>
      </c>
    </row>
    <row r="3614" spans="1:16" ht="15" customHeight="1">
      <c r="A3614" s="20">
        <f t="shared" si="456"/>
        <v>4</v>
      </c>
      <c r="B3614" s="21" t="str">
        <f t="shared" si="457"/>
        <v>知识点</v>
      </c>
      <c r="C3614" s="21" t="str">
        <f t="shared" si="458"/>
        <v>验证机械能守恒定律</v>
      </c>
      <c r="D3614" s="21" t="str">
        <f>IFERROR(IF(I3614=1,INDEX( {"chinese","english","math","physics","chemistry","biology","politics","history","geography"},MATCH(C3614,{"语文","英语","数学","物理","化学","生物","政治","历史","地理"},0)),IF(I3614=2,INDEX(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3614,{"单项选择","阅读理解","信息匹配","完形填空","短文填空","单句填空","短文改错","单句改错","句型转换","翻译短语","翻译句子","词汇/短语及固搭","完成句子","听力"},0)),"")), "")</f>
        <v/>
      </c>
      <c r="E3614" s="21" t="str">
        <f t="shared" si="459"/>
        <v>知识点</v>
      </c>
      <c r="F3614" s="21" t="str">
        <f t="shared" si="460"/>
        <v>恰</v>
      </c>
      <c r="G3614" s="21" t="str">
        <f>INDEX( {"body","discipline","area","topic","point"},MATCH(E3614,{"知识体","知识域","知识区","知识主题","知识点"},0))</f>
        <v>point</v>
      </c>
      <c r="H3614" s="21" t="str">
        <f>INDEX( {"super","just","sub","infras"},MATCH(F3614,{"超","恰","亚","次"},0))</f>
        <v>just</v>
      </c>
      <c r="I3614" s="21">
        <f>MATCH(E3614,{"知识体","知识域","知识区","知识主题","知识点"},0)-1</f>
        <v>4</v>
      </c>
      <c r="J3614" s="21">
        <f>MATCH(F3614,{"超","恰","亚","次"},0)-1</f>
        <v>1</v>
      </c>
      <c r="K3614" s="21" t="str">
        <f t="shared" si="461"/>
        <v>物理</v>
      </c>
      <c r="L3614" s="26" t="s">
        <v>5038</v>
      </c>
      <c r="M3614" s="23"/>
      <c r="N3614" s="23"/>
      <c r="O3614" s="24" t="str">
        <f t="shared" si="455"/>
        <v xml:space="preserve">
  - 
    name:  验证机械能守恒定律
    title:  验证机械能守恒定律
    description: 
    koLyro: point
    koLyri:  just
    son: </v>
      </c>
      <c r="P3614" s="27" t="str">
        <f t="shared" si="462"/>
        <v xml:space="preserve">
          - 
            name:  验证机械能守恒定律
            title:  验证机械能守恒定律
            description: 
            koLyro: point
            koLyri:  just
            son: </v>
      </c>
    </row>
    <row r="3615" spans="1:16" ht="15" customHeight="1">
      <c r="A3615" s="20">
        <f t="shared" si="456"/>
        <v>4</v>
      </c>
      <c r="B3615" s="21" t="str">
        <f t="shared" si="457"/>
        <v>知识点</v>
      </c>
      <c r="C3615" s="21" t="str">
        <f t="shared" si="458"/>
        <v>验证动量守恒定律</v>
      </c>
      <c r="D3615" s="21" t="str">
        <f>IFERROR(IF(I3615=1,INDEX( {"chinese","english","math","physics","chemistry","biology","politics","history","geography"},MATCH(C3615,{"语文","英语","数学","物理","化学","生物","政治","历史","地理"},0)),IF(I3615=2,INDEX(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3615,{"单项选择","阅读理解","信息匹配","完形填空","短文填空","单句填空","短文改错","单句改错","句型转换","翻译短语","翻译句子","词汇/短语及固搭","完成句子","听力"},0)),"")), "")</f>
        <v/>
      </c>
      <c r="E3615" s="21" t="str">
        <f t="shared" si="459"/>
        <v>知识点</v>
      </c>
      <c r="F3615" s="21" t="str">
        <f t="shared" si="460"/>
        <v>恰</v>
      </c>
      <c r="G3615" s="21" t="str">
        <f>INDEX( {"body","discipline","area","topic","point"},MATCH(E3615,{"知识体","知识域","知识区","知识主题","知识点"},0))</f>
        <v>point</v>
      </c>
      <c r="H3615" s="21" t="str">
        <f>INDEX( {"super","just","sub","infras"},MATCH(F3615,{"超","恰","亚","次"},0))</f>
        <v>just</v>
      </c>
      <c r="I3615" s="21">
        <f>MATCH(E3615,{"知识体","知识域","知识区","知识主题","知识点"},0)-1</f>
        <v>4</v>
      </c>
      <c r="J3615" s="21">
        <f>MATCH(F3615,{"超","恰","亚","次"},0)-1</f>
        <v>1</v>
      </c>
      <c r="K3615" s="21" t="str">
        <f t="shared" si="461"/>
        <v>物理</v>
      </c>
      <c r="L3615" s="26" t="s">
        <v>5039</v>
      </c>
      <c r="M3615" s="23"/>
      <c r="N3615" s="23"/>
      <c r="O3615" s="24" t="str">
        <f t="shared" si="455"/>
        <v xml:space="preserve">
  - 
    name:  验证动量守恒定律
    title:  验证动量守恒定律
    description: 
    koLyro: point
    koLyri:  just
    son: </v>
      </c>
      <c r="P3615" s="27" t="str">
        <f t="shared" si="462"/>
        <v xml:space="preserve">
          - 
            name:  验证动量守恒定律
            title:  验证动量守恒定律
            description: 
            koLyro: point
            koLyri:  just
            son: </v>
      </c>
    </row>
    <row r="3616" spans="1:16" ht="15" customHeight="1">
      <c r="A3616" s="20">
        <f t="shared" si="456"/>
        <v>4</v>
      </c>
      <c r="B3616" s="21" t="str">
        <f t="shared" si="457"/>
        <v>知识点</v>
      </c>
      <c r="C3616" s="21" t="str">
        <f t="shared" si="458"/>
        <v>力学创新实验</v>
      </c>
      <c r="D3616" s="21" t="str">
        <f>IFERROR(IF(I3616=1,INDEX( {"chinese","english","math","physics","chemistry","biology","politics","history","geography"},MATCH(C3616,{"语文","英语","数学","物理","化学","生物","政治","历史","地理"},0)),IF(I3616=2,INDEX(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3616,{"单项选择","阅读理解","信息匹配","完形填空","短文填空","单句填空","短文改错","单句改错","句型转换","翻译短语","翻译句子","词汇/短语及固搭","完成句子","听力"},0)),"")), "")</f>
        <v/>
      </c>
      <c r="E3616" s="21" t="str">
        <f t="shared" si="459"/>
        <v>知识点</v>
      </c>
      <c r="F3616" s="21" t="str">
        <f t="shared" si="460"/>
        <v>恰</v>
      </c>
      <c r="G3616" s="21" t="str">
        <f>INDEX( {"body","discipline","area","topic","point"},MATCH(E3616,{"知识体","知识域","知识区","知识主题","知识点"},0))</f>
        <v>point</v>
      </c>
      <c r="H3616" s="21" t="str">
        <f>INDEX( {"super","just","sub","infras"},MATCH(F3616,{"超","恰","亚","次"},0))</f>
        <v>just</v>
      </c>
      <c r="I3616" s="21">
        <f>MATCH(E3616,{"知识体","知识域","知识区","知识主题","知识点"},0)-1</f>
        <v>4</v>
      </c>
      <c r="J3616" s="21">
        <f>MATCH(F3616,{"超","恰","亚","次"},0)-1</f>
        <v>1</v>
      </c>
      <c r="K3616" s="21" t="str">
        <f t="shared" si="461"/>
        <v>物理</v>
      </c>
      <c r="L3616" s="26" t="s">
        <v>5040</v>
      </c>
      <c r="M3616" s="23"/>
      <c r="N3616" s="23"/>
      <c r="O3616" s="24" t="str">
        <f t="shared" ref="O3616:O3679" si="463">SUBSTITUTE(SUBSTITUTE(SUBSTITUTE(SUBSTITUTE($O$1,"NAME",IF(D3616="",C3616,D3616)),"TITLE",C3616),"KO_LYRO",G3616),"KO_LYRI",H3616)</f>
        <v xml:space="preserve">
  - 
    name:  力学创新实验
    title:  力学创新实验
    description: 
    koLyro: point
    koLyri:  just
    son: </v>
      </c>
      <c r="P3616" s="27" t="str">
        <f t="shared" si="462"/>
        <v xml:space="preserve">
          - 
            name:  力学创新实验
            title:  力学创新实验
            description: 
            koLyro: point
            koLyri:  just
            son: </v>
      </c>
    </row>
    <row r="3617" spans="1:16" ht="15" customHeight="1">
      <c r="A3617" s="20">
        <f t="shared" si="456"/>
        <v>3</v>
      </c>
      <c r="B3617" s="21" t="str">
        <f t="shared" si="457"/>
        <v>知识主题</v>
      </c>
      <c r="C3617" s="21" t="str">
        <f t="shared" si="458"/>
        <v>电磁学实验</v>
      </c>
      <c r="D3617" s="21" t="str">
        <f>IFERROR(IF(I3617=1,INDEX( {"chinese","english","math","physics","chemistry","biology","politics","history","geography"},MATCH(C3617,{"语文","英语","数学","物理","化学","生物","政治","历史","地理"},0)),IF(I3617=2,INDEX(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3617,{"单项选择","阅读理解","信息匹配","完形填空","短文填空","单句填空","短文改错","单句改错","句型转换","翻译短语","翻译句子","词汇/短语及固搭","完成句子","听力"},0)),"")), "")</f>
        <v/>
      </c>
      <c r="E3617" s="21" t="str">
        <f t="shared" si="459"/>
        <v>知识主题</v>
      </c>
      <c r="F3617" s="21" t="str">
        <f t="shared" si="460"/>
        <v>恰</v>
      </c>
      <c r="G3617" s="21" t="str">
        <f>INDEX( {"body","discipline","area","topic","point"},MATCH(E3617,{"知识体","知识域","知识区","知识主题","知识点"},0))</f>
        <v>topic</v>
      </c>
      <c r="H3617" s="21" t="str">
        <f>INDEX( {"super","just","sub","infras"},MATCH(F3617,{"超","恰","亚","次"},0))</f>
        <v>just</v>
      </c>
      <c r="I3617" s="21">
        <f>MATCH(E3617,{"知识体","知识域","知识区","知识主题","知识点"},0)-1</f>
        <v>3</v>
      </c>
      <c r="J3617" s="21">
        <f>MATCH(F3617,{"超","恰","亚","次"},0)-1</f>
        <v>1</v>
      </c>
      <c r="K3617" s="21" t="str">
        <f t="shared" si="461"/>
        <v>物理</v>
      </c>
      <c r="L3617" s="26" t="s">
        <v>5041</v>
      </c>
      <c r="M3617" s="23"/>
      <c r="N3617" s="23"/>
      <c r="O3617" s="24" t="str">
        <f t="shared" si="463"/>
        <v xml:space="preserve">
  - 
    name:  电磁学实验
    title:  电磁学实验
    description: 
    koLyro: topic
    koLyri:  just
    son: </v>
      </c>
      <c r="P3617" s="27" t="str">
        <f t="shared" si="462"/>
        <v xml:space="preserve">
        - 
          name:  电磁学实验
          title:  电磁学实验
          description: 
          koLyro: topic
          koLyri:  just
          son: </v>
      </c>
    </row>
    <row r="3618" spans="1:16" ht="15" customHeight="1">
      <c r="A3618" s="20">
        <f t="shared" si="456"/>
        <v>4</v>
      </c>
      <c r="B3618" s="21" t="str">
        <f t="shared" si="457"/>
        <v>知识点</v>
      </c>
      <c r="C3618" s="21" t="str">
        <f t="shared" si="458"/>
        <v>密立根油滴实验</v>
      </c>
      <c r="D3618" s="21" t="str">
        <f>IFERROR(IF(I3618=1,INDEX( {"chinese","english","math","physics","chemistry","biology","politics","history","geography"},MATCH(C3618,{"语文","英语","数学","物理","化学","生物","政治","历史","地理"},0)),IF(I3618=2,INDEX(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3618,{"单项选择","阅读理解","信息匹配","完形填空","短文填空","单句填空","短文改错","单句改错","句型转换","翻译短语","翻译句子","词汇/短语及固搭","完成句子","听力"},0)),"")), "")</f>
        <v/>
      </c>
      <c r="E3618" s="21" t="str">
        <f t="shared" si="459"/>
        <v>知识点</v>
      </c>
      <c r="F3618" s="21" t="str">
        <f t="shared" si="460"/>
        <v>恰</v>
      </c>
      <c r="G3618" s="21" t="str">
        <f>INDEX( {"body","discipline","area","topic","point"},MATCH(E3618,{"知识体","知识域","知识区","知识主题","知识点"},0))</f>
        <v>point</v>
      </c>
      <c r="H3618" s="21" t="str">
        <f>INDEX( {"super","just","sub","infras"},MATCH(F3618,{"超","恰","亚","次"},0))</f>
        <v>just</v>
      </c>
      <c r="I3618" s="21">
        <f>MATCH(E3618,{"知识体","知识域","知识区","知识主题","知识点"},0)-1</f>
        <v>4</v>
      </c>
      <c r="J3618" s="21">
        <f>MATCH(F3618,{"超","恰","亚","次"},0)-1</f>
        <v>1</v>
      </c>
      <c r="K3618" s="21" t="str">
        <f t="shared" si="461"/>
        <v>物理</v>
      </c>
      <c r="L3618" s="26" t="s">
        <v>1285</v>
      </c>
      <c r="M3618" s="23"/>
      <c r="N3618" s="23"/>
      <c r="O3618" s="24" t="str">
        <f t="shared" si="463"/>
        <v xml:space="preserve">
  - 
    name:  密立根油滴实验
    title:  密立根油滴实验
    description: 
    koLyro: point
    koLyri:  just
    son: </v>
      </c>
      <c r="P3618" s="27" t="str">
        <f t="shared" si="462"/>
        <v xml:space="preserve">
          - 
            name:  密立根油滴实验
            title:  密立根油滴实验
            description: 
            koLyro: point
            koLyri:  just
            son: </v>
      </c>
    </row>
    <row r="3619" spans="1:16" ht="15" customHeight="1">
      <c r="A3619" s="20">
        <f t="shared" si="456"/>
        <v>4</v>
      </c>
      <c r="B3619" s="21" t="str">
        <f t="shared" si="457"/>
        <v>知识点</v>
      </c>
      <c r="C3619" s="21" t="str">
        <f t="shared" si="458"/>
        <v>用描迹法画出电场平面中的等势线</v>
      </c>
      <c r="D3619" s="21" t="str">
        <f>IFERROR(IF(I3619=1,INDEX( {"chinese","english","math","physics","chemistry","biology","politics","history","geography"},MATCH(C3619,{"语文","英语","数学","物理","化学","生物","政治","历史","地理"},0)),IF(I3619=2,INDEX(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3619,{"单项选择","阅读理解","信息匹配","完形填空","短文填空","单句填空","短文改错","单句改错","句型转换","翻译短语","翻译句子","词汇/短语及固搭","完成句子","听力"},0)),"")), "")</f>
        <v/>
      </c>
      <c r="E3619" s="21" t="str">
        <f t="shared" si="459"/>
        <v>知识点</v>
      </c>
      <c r="F3619" s="21" t="str">
        <f t="shared" si="460"/>
        <v>恰</v>
      </c>
      <c r="G3619" s="21" t="str">
        <f>INDEX( {"body","discipline","area","topic","point"},MATCH(E3619,{"知识体","知识域","知识区","知识主题","知识点"},0))</f>
        <v>point</v>
      </c>
      <c r="H3619" s="21" t="str">
        <f>INDEX( {"super","just","sub","infras"},MATCH(F3619,{"超","恰","亚","次"},0))</f>
        <v>just</v>
      </c>
      <c r="I3619" s="21">
        <f>MATCH(E3619,{"知识体","知识域","知识区","知识主题","知识点"},0)-1</f>
        <v>4</v>
      </c>
      <c r="J3619" s="21">
        <f>MATCH(F3619,{"超","恰","亚","次"},0)-1</f>
        <v>1</v>
      </c>
      <c r="K3619" s="21" t="str">
        <f t="shared" si="461"/>
        <v>物理</v>
      </c>
      <c r="L3619" s="26" t="s">
        <v>5042</v>
      </c>
      <c r="M3619" s="23"/>
      <c r="N3619" s="23"/>
      <c r="O3619" s="24" t="str">
        <f t="shared" si="463"/>
        <v xml:space="preserve">
  - 
    name:  用描迹法画出电场平面中的等势线
    title:  用描迹法画出电场平面中的等势线
    description: 
    koLyro: point
    koLyri:  just
    son: </v>
      </c>
      <c r="P3619" s="27" t="str">
        <f t="shared" si="462"/>
        <v xml:space="preserve">
          - 
            name:  用描迹法画出电场平面中的等势线
            title:  用描迹法画出电场平面中的等势线
            description: 
            koLyro: point
            koLyri:  just
            son: </v>
      </c>
    </row>
    <row r="3620" spans="1:16" ht="15" customHeight="1">
      <c r="A3620" s="20">
        <f t="shared" si="456"/>
        <v>4</v>
      </c>
      <c r="B3620" s="21" t="str">
        <f t="shared" si="457"/>
        <v>知识点</v>
      </c>
      <c r="C3620" s="21" t="str">
        <f t="shared" si="458"/>
        <v>电流表、电压表的读数</v>
      </c>
      <c r="D3620" s="21" t="str">
        <f>IFERROR(IF(I3620=1,INDEX( {"chinese","english","math","physics","chemistry","biology","politics","history","geography"},MATCH(C3620,{"语文","英语","数学","物理","化学","生物","政治","历史","地理"},0)),IF(I3620=2,INDEX(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3620,{"单项选择","阅读理解","信息匹配","完形填空","短文填空","单句填空","短文改错","单句改错","句型转换","翻译短语","翻译句子","词汇/短语及固搭","完成句子","听力"},0)),"")), "")</f>
        <v/>
      </c>
      <c r="E3620" s="21" t="str">
        <f t="shared" si="459"/>
        <v>知识点</v>
      </c>
      <c r="F3620" s="21" t="str">
        <f t="shared" si="460"/>
        <v>恰</v>
      </c>
      <c r="G3620" s="21" t="str">
        <f>INDEX( {"body","discipline","area","topic","point"},MATCH(E3620,{"知识体","知识域","知识区","知识主题","知识点"},0))</f>
        <v>point</v>
      </c>
      <c r="H3620" s="21" t="str">
        <f>INDEX( {"super","just","sub","infras"},MATCH(F3620,{"超","恰","亚","次"},0))</f>
        <v>just</v>
      </c>
      <c r="I3620" s="21">
        <f>MATCH(E3620,{"知识体","知识域","知识区","知识主题","知识点"},0)-1</f>
        <v>4</v>
      </c>
      <c r="J3620" s="21">
        <f>MATCH(F3620,{"超","恰","亚","次"},0)-1</f>
        <v>1</v>
      </c>
      <c r="K3620" s="21" t="str">
        <f t="shared" si="461"/>
        <v>物理</v>
      </c>
      <c r="L3620" s="26" t="s">
        <v>5043</v>
      </c>
      <c r="M3620" s="23"/>
      <c r="N3620" s="23"/>
      <c r="O3620" s="24" t="str">
        <f t="shared" si="463"/>
        <v xml:space="preserve">
  - 
    name:  电流表、电压表的读数
    title:  电流表、电压表的读数
    description: 
    koLyro: point
    koLyri:  just
    son: </v>
      </c>
      <c r="P3620" s="27" t="str">
        <f t="shared" si="462"/>
        <v xml:space="preserve">
          - 
            name:  电流表、电压表的读数
            title:  电流表、电压表的读数
            description: 
            koLyro: point
            koLyri:  just
            son: </v>
      </c>
    </row>
    <row r="3621" spans="1:16" ht="15" customHeight="1">
      <c r="A3621" s="20">
        <f t="shared" si="456"/>
        <v>4</v>
      </c>
      <c r="B3621" s="21" t="str">
        <f t="shared" si="457"/>
        <v>知识点</v>
      </c>
      <c r="C3621" s="21" t="str">
        <f t="shared" si="458"/>
        <v>滑动变阻器的使用</v>
      </c>
      <c r="D3621" s="21" t="str">
        <f>IFERROR(IF(I3621=1,INDEX( {"chinese","english","math","physics","chemistry","biology","politics","history","geography"},MATCH(C3621,{"语文","英语","数学","物理","化学","生物","政治","历史","地理"},0)),IF(I3621=2,INDEX(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3621,{"单项选择","阅读理解","信息匹配","完形填空","短文填空","单句填空","短文改错","单句改错","句型转换","翻译短语","翻译句子","词汇/短语及固搭","完成句子","听力"},0)),"")), "")</f>
        <v/>
      </c>
      <c r="E3621" s="21" t="str">
        <f t="shared" si="459"/>
        <v>知识点</v>
      </c>
      <c r="F3621" s="21" t="str">
        <f t="shared" si="460"/>
        <v>恰</v>
      </c>
      <c r="G3621" s="21" t="str">
        <f>INDEX( {"body","discipline","area","topic","point"},MATCH(E3621,{"知识体","知识域","知识区","知识主题","知识点"},0))</f>
        <v>point</v>
      </c>
      <c r="H3621" s="21" t="str">
        <f>INDEX( {"super","just","sub","infras"},MATCH(F3621,{"超","恰","亚","次"},0))</f>
        <v>just</v>
      </c>
      <c r="I3621" s="21">
        <f>MATCH(E3621,{"知识体","知识域","知识区","知识主题","知识点"},0)-1</f>
        <v>4</v>
      </c>
      <c r="J3621" s="21">
        <f>MATCH(F3621,{"超","恰","亚","次"},0)-1</f>
        <v>1</v>
      </c>
      <c r="K3621" s="21" t="str">
        <f t="shared" si="461"/>
        <v>物理</v>
      </c>
      <c r="L3621" s="26" t="s">
        <v>5044</v>
      </c>
      <c r="M3621" s="23"/>
      <c r="N3621" s="23"/>
      <c r="O3621" s="24" t="str">
        <f t="shared" si="463"/>
        <v xml:space="preserve">
  - 
    name:  滑动变阻器的使用
    title:  滑动变阻器的使用
    description: 
    koLyro: point
    koLyri:  just
    son: </v>
      </c>
      <c r="P3621" s="27" t="str">
        <f t="shared" si="462"/>
        <v xml:space="preserve">
          - 
            name:  滑动变阻器的使用
            title:  滑动变阻器的使用
            description: 
            koLyro: point
            koLyri:  just
            son: </v>
      </c>
    </row>
    <row r="3622" spans="1:16" ht="15" customHeight="1">
      <c r="A3622" s="20">
        <f t="shared" si="456"/>
        <v>4</v>
      </c>
      <c r="B3622" s="21" t="str">
        <f t="shared" si="457"/>
        <v>知识点</v>
      </c>
      <c r="C3622" s="21" t="str">
        <f t="shared" si="458"/>
        <v>电阻箱的使用</v>
      </c>
      <c r="D3622" s="21" t="str">
        <f>IFERROR(IF(I3622=1,INDEX( {"chinese","english","math","physics","chemistry","biology","politics","history","geography"},MATCH(C3622,{"语文","英语","数学","物理","化学","生物","政治","历史","地理"},0)),IF(I3622=2,INDEX(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3622,{"单项选择","阅读理解","信息匹配","完形填空","短文填空","单句填空","短文改错","单句改错","句型转换","翻译短语","翻译句子","词汇/短语及固搭","完成句子","听力"},0)),"")), "")</f>
        <v/>
      </c>
      <c r="E3622" s="21" t="str">
        <f t="shared" si="459"/>
        <v>知识点</v>
      </c>
      <c r="F3622" s="21" t="str">
        <f t="shared" si="460"/>
        <v>恰</v>
      </c>
      <c r="G3622" s="21" t="str">
        <f>INDEX( {"body","discipline","area","topic","point"},MATCH(E3622,{"知识体","知识域","知识区","知识主题","知识点"},0))</f>
        <v>point</v>
      </c>
      <c r="H3622" s="21" t="str">
        <f>INDEX( {"super","just","sub","infras"},MATCH(F3622,{"超","恰","亚","次"},0))</f>
        <v>just</v>
      </c>
      <c r="I3622" s="21">
        <f>MATCH(E3622,{"知识体","知识域","知识区","知识主题","知识点"},0)-1</f>
        <v>4</v>
      </c>
      <c r="J3622" s="21">
        <f>MATCH(F3622,{"超","恰","亚","次"},0)-1</f>
        <v>1</v>
      </c>
      <c r="K3622" s="21" t="str">
        <f t="shared" si="461"/>
        <v>物理</v>
      </c>
      <c r="L3622" s="26" t="s">
        <v>5045</v>
      </c>
      <c r="M3622" s="23"/>
      <c r="N3622" s="23"/>
      <c r="O3622" s="24" t="str">
        <f t="shared" si="463"/>
        <v xml:space="preserve">
  - 
    name:  电阻箱的使用
    title:  电阻箱的使用
    description: 
    koLyro: point
    koLyri:  just
    son: </v>
      </c>
      <c r="P3622" s="27" t="str">
        <f t="shared" si="462"/>
        <v xml:space="preserve">
          - 
            name:  电阻箱的使用
            title:  电阻箱的使用
            description: 
            koLyro: point
            koLyri:  just
            son: </v>
      </c>
    </row>
    <row r="3623" spans="1:16" ht="15" customHeight="1">
      <c r="A3623" s="20">
        <f t="shared" si="456"/>
        <v>4</v>
      </c>
      <c r="B3623" s="21" t="str">
        <f t="shared" si="457"/>
        <v>知识点</v>
      </c>
      <c r="C3623" s="21" t="str">
        <f t="shared" si="458"/>
        <v>测定金属的电阻率</v>
      </c>
      <c r="D3623" s="21" t="str">
        <f>IFERROR(IF(I3623=1,INDEX( {"chinese","english","math","physics","chemistry","biology","politics","history","geography"},MATCH(C3623,{"语文","英语","数学","物理","化学","生物","政治","历史","地理"},0)),IF(I3623=2,INDEX(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3623,{"单项选择","阅读理解","信息匹配","完形填空","短文填空","单句填空","短文改错","单句改错","句型转换","翻译短语","翻译句子","词汇/短语及固搭","完成句子","听力"},0)),"")), "")</f>
        <v/>
      </c>
      <c r="E3623" s="21" t="str">
        <f t="shared" si="459"/>
        <v>知识点</v>
      </c>
      <c r="F3623" s="21" t="str">
        <f t="shared" si="460"/>
        <v>恰</v>
      </c>
      <c r="G3623" s="21" t="str">
        <f>INDEX( {"body","discipline","area","topic","point"},MATCH(E3623,{"知识体","知识域","知识区","知识主题","知识点"},0))</f>
        <v>point</v>
      </c>
      <c r="H3623" s="21" t="str">
        <f>INDEX( {"super","just","sub","infras"},MATCH(F3623,{"超","恰","亚","次"},0))</f>
        <v>just</v>
      </c>
      <c r="I3623" s="21">
        <f>MATCH(E3623,{"知识体","知识域","知识区","知识主题","知识点"},0)-1</f>
        <v>4</v>
      </c>
      <c r="J3623" s="21">
        <f>MATCH(F3623,{"超","恰","亚","次"},0)-1</f>
        <v>1</v>
      </c>
      <c r="K3623" s="21" t="str">
        <f t="shared" si="461"/>
        <v>物理</v>
      </c>
      <c r="L3623" s="26" t="s">
        <v>5046</v>
      </c>
      <c r="M3623" s="23"/>
      <c r="N3623" s="23"/>
      <c r="O3623" s="24" t="str">
        <f t="shared" si="463"/>
        <v xml:space="preserve">
  - 
    name:  测定金属的电阻率
    title:  测定金属的电阻率
    description: 
    koLyro: point
    koLyri:  just
    son: </v>
      </c>
      <c r="P3623" s="27" t="str">
        <f t="shared" si="462"/>
        <v xml:space="preserve">
          - 
            name:  测定金属的电阻率
            title:  测定金属的电阻率
            description: 
            koLyro: point
            koLyri:  just
            son: </v>
      </c>
    </row>
    <row r="3624" spans="1:16" ht="15" customHeight="1">
      <c r="A3624" s="20">
        <f t="shared" si="456"/>
        <v>4</v>
      </c>
      <c r="B3624" s="21" t="str">
        <f t="shared" si="457"/>
        <v>知识点</v>
      </c>
      <c r="C3624" s="21" t="str">
        <f t="shared" si="458"/>
        <v>描绘小电珠的伏安特性曲线</v>
      </c>
      <c r="D3624" s="21" t="str">
        <f>IFERROR(IF(I3624=1,INDEX( {"chinese","english","math","physics","chemistry","biology","politics","history","geography"},MATCH(C3624,{"语文","英语","数学","物理","化学","生物","政治","历史","地理"},0)),IF(I3624=2,INDEX(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3624,{"单项选择","阅读理解","信息匹配","完形填空","短文填空","单句填空","短文改错","单句改错","句型转换","翻译短语","翻译句子","词汇/短语及固搭","完成句子","听力"},0)),"")), "")</f>
        <v/>
      </c>
      <c r="E3624" s="21" t="str">
        <f t="shared" si="459"/>
        <v>知识点</v>
      </c>
      <c r="F3624" s="21" t="str">
        <f t="shared" si="460"/>
        <v>恰</v>
      </c>
      <c r="G3624" s="21" t="str">
        <f>INDEX( {"body","discipline","area","topic","point"},MATCH(E3624,{"知识体","知识域","知识区","知识主题","知识点"},0))</f>
        <v>point</v>
      </c>
      <c r="H3624" s="21" t="str">
        <f>INDEX( {"super","just","sub","infras"},MATCH(F3624,{"超","恰","亚","次"},0))</f>
        <v>just</v>
      </c>
      <c r="I3624" s="21">
        <f>MATCH(E3624,{"知识体","知识域","知识区","知识主题","知识点"},0)-1</f>
        <v>4</v>
      </c>
      <c r="J3624" s="21">
        <f>MATCH(F3624,{"超","恰","亚","次"},0)-1</f>
        <v>1</v>
      </c>
      <c r="K3624" s="21" t="str">
        <f t="shared" si="461"/>
        <v>物理</v>
      </c>
      <c r="L3624" s="26" t="s">
        <v>5047</v>
      </c>
      <c r="M3624" s="23"/>
      <c r="N3624" s="23"/>
      <c r="O3624" s="24" t="str">
        <f t="shared" si="463"/>
        <v xml:space="preserve">
  - 
    name:  描绘小电珠的伏安特性曲线
    title:  描绘小电珠的伏安特性曲线
    description: 
    koLyro: point
    koLyri:  just
    son: </v>
      </c>
      <c r="P3624" s="27" t="str">
        <f t="shared" si="462"/>
        <v xml:space="preserve">
          - 
            name:  描绘小电珠的伏安特性曲线
            title:  描绘小电珠的伏安特性曲线
            description: 
            koLyro: point
            koLyri:  just
            son: </v>
      </c>
    </row>
    <row r="3625" spans="1:16" ht="15" customHeight="1">
      <c r="A3625" s="20">
        <f t="shared" si="456"/>
        <v>4</v>
      </c>
      <c r="B3625" s="21" t="str">
        <f t="shared" si="457"/>
        <v>知识点</v>
      </c>
      <c r="C3625" s="21" t="str">
        <f t="shared" si="458"/>
        <v>测定电源的电动势和内阻</v>
      </c>
      <c r="D3625" s="21" t="str">
        <f>IFERROR(IF(I3625=1,INDEX( {"chinese","english","math","physics","chemistry","biology","politics","history","geography"},MATCH(C3625,{"语文","英语","数学","物理","化学","生物","政治","历史","地理"},0)),IF(I3625=2,INDEX(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3625,{"单项选择","阅读理解","信息匹配","完形填空","短文填空","单句填空","短文改错","单句改错","句型转换","翻译短语","翻译句子","词汇/短语及固搭","完成句子","听力"},0)),"")), "")</f>
        <v/>
      </c>
      <c r="E3625" s="21" t="str">
        <f t="shared" si="459"/>
        <v>知识点</v>
      </c>
      <c r="F3625" s="21" t="str">
        <f t="shared" si="460"/>
        <v>恰</v>
      </c>
      <c r="G3625" s="21" t="str">
        <f>INDEX( {"body","discipline","area","topic","point"},MATCH(E3625,{"知识体","知识域","知识区","知识主题","知识点"},0))</f>
        <v>point</v>
      </c>
      <c r="H3625" s="21" t="str">
        <f>INDEX( {"super","just","sub","infras"},MATCH(F3625,{"超","恰","亚","次"},0))</f>
        <v>just</v>
      </c>
      <c r="I3625" s="21">
        <f>MATCH(E3625,{"知识体","知识域","知识区","知识主题","知识点"},0)-1</f>
        <v>4</v>
      </c>
      <c r="J3625" s="21">
        <f>MATCH(F3625,{"超","恰","亚","次"},0)-1</f>
        <v>1</v>
      </c>
      <c r="K3625" s="21" t="str">
        <f t="shared" si="461"/>
        <v>物理</v>
      </c>
      <c r="L3625" s="26" t="s">
        <v>5048</v>
      </c>
      <c r="M3625" s="23"/>
      <c r="N3625" s="23"/>
      <c r="O3625" s="24" t="str">
        <f t="shared" si="463"/>
        <v xml:space="preserve">
  - 
    name:  测定电源的电动势和内阻
    title:  测定电源的电动势和内阻
    description: 
    koLyro: point
    koLyri:  just
    son: </v>
      </c>
      <c r="P3625" s="27" t="str">
        <f t="shared" si="462"/>
        <v xml:space="preserve">
          - 
            name:  测定电源的电动势和内阻
            title:  测定电源的电动势和内阻
            description: 
            koLyro: point
            koLyri:  just
            son: </v>
      </c>
    </row>
    <row r="3626" spans="1:16" ht="15" customHeight="1">
      <c r="A3626" s="20">
        <f t="shared" si="456"/>
        <v>4</v>
      </c>
      <c r="B3626" s="21" t="str">
        <f t="shared" si="457"/>
        <v>知识点</v>
      </c>
      <c r="C3626" s="21" t="str">
        <f t="shared" si="458"/>
        <v>练习使用多用电表</v>
      </c>
      <c r="D3626" s="21" t="str">
        <f>IFERROR(IF(I3626=1,INDEX( {"chinese","english","math","physics","chemistry","biology","politics","history","geography"},MATCH(C3626,{"语文","英语","数学","物理","化学","生物","政治","历史","地理"},0)),IF(I3626=2,INDEX(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3626,{"单项选择","阅读理解","信息匹配","完形填空","短文填空","单句填空","短文改错","单句改错","句型转换","翻译短语","翻译句子","词汇/短语及固搭","完成句子","听力"},0)),"")), "")</f>
        <v/>
      </c>
      <c r="E3626" s="21" t="str">
        <f t="shared" si="459"/>
        <v>知识点</v>
      </c>
      <c r="F3626" s="21" t="str">
        <f t="shared" si="460"/>
        <v>恰</v>
      </c>
      <c r="G3626" s="21" t="str">
        <f>INDEX( {"body","discipline","area","topic","point"},MATCH(E3626,{"知识体","知识域","知识区","知识主题","知识点"},0))</f>
        <v>point</v>
      </c>
      <c r="H3626" s="21" t="str">
        <f>INDEX( {"super","just","sub","infras"},MATCH(F3626,{"超","恰","亚","次"},0))</f>
        <v>just</v>
      </c>
      <c r="I3626" s="21">
        <f>MATCH(E3626,{"知识体","知识域","知识区","知识主题","知识点"},0)-1</f>
        <v>4</v>
      </c>
      <c r="J3626" s="21">
        <f>MATCH(F3626,{"超","恰","亚","次"},0)-1</f>
        <v>1</v>
      </c>
      <c r="K3626" s="21" t="str">
        <f t="shared" si="461"/>
        <v>物理</v>
      </c>
      <c r="L3626" s="26" t="s">
        <v>5049</v>
      </c>
      <c r="M3626" s="23"/>
      <c r="N3626" s="23"/>
      <c r="O3626" s="24" t="str">
        <f t="shared" si="463"/>
        <v xml:space="preserve">
  - 
    name:  练习使用多用电表
    title:  练习使用多用电表
    description: 
    koLyro: point
    koLyri:  just
    son: </v>
      </c>
      <c r="P3626" s="27" t="str">
        <f t="shared" si="462"/>
        <v xml:space="preserve">
          - 
            name:  练习使用多用电表
            title:  练习使用多用电表
            description: 
            koLyro: point
            koLyri:  just
            son: </v>
      </c>
    </row>
    <row r="3627" spans="1:16" ht="15" customHeight="1">
      <c r="A3627" s="20">
        <f t="shared" si="456"/>
        <v>4</v>
      </c>
      <c r="B3627" s="21" t="str">
        <f t="shared" si="457"/>
        <v>知识点</v>
      </c>
      <c r="C3627" s="21" t="str">
        <f t="shared" si="458"/>
        <v>欧姆表的使用</v>
      </c>
      <c r="D3627" s="21" t="str">
        <f>IFERROR(IF(I3627=1,INDEX( {"chinese","english","math","physics","chemistry","biology","politics","history","geography"},MATCH(C3627,{"语文","英语","数学","物理","化学","生物","政治","历史","地理"},0)),IF(I3627=2,INDEX(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3627,{"单项选择","阅读理解","信息匹配","完形填空","短文填空","单句填空","短文改错","单句改错","句型转换","翻译短语","翻译句子","词汇/短语及固搭","完成句子","听力"},0)),"")), "")</f>
        <v/>
      </c>
      <c r="E3627" s="21" t="str">
        <f t="shared" si="459"/>
        <v>知识点</v>
      </c>
      <c r="F3627" s="21" t="str">
        <f t="shared" si="460"/>
        <v>恰</v>
      </c>
      <c r="G3627" s="21" t="str">
        <f>INDEX( {"body","discipline","area","topic","point"},MATCH(E3627,{"知识体","知识域","知识区","知识主题","知识点"},0))</f>
        <v>point</v>
      </c>
      <c r="H3627" s="21" t="str">
        <f>INDEX( {"super","just","sub","infras"},MATCH(F3627,{"超","恰","亚","次"},0))</f>
        <v>just</v>
      </c>
      <c r="I3627" s="21">
        <f>MATCH(E3627,{"知识体","知识域","知识区","知识主题","知识点"},0)-1</f>
        <v>4</v>
      </c>
      <c r="J3627" s="21">
        <f>MATCH(F3627,{"超","恰","亚","次"},0)-1</f>
        <v>1</v>
      </c>
      <c r="K3627" s="21" t="str">
        <f t="shared" si="461"/>
        <v>物理</v>
      </c>
      <c r="L3627" s="26" t="s">
        <v>5050</v>
      </c>
      <c r="M3627" s="23"/>
      <c r="N3627" s="23"/>
      <c r="O3627" s="24" t="str">
        <f t="shared" si="463"/>
        <v xml:space="preserve">
  - 
    name:  欧姆表的使用
    title:  欧姆表的使用
    description: 
    koLyro: point
    koLyri:  just
    son: </v>
      </c>
      <c r="P3627" s="27" t="str">
        <f t="shared" si="462"/>
        <v xml:space="preserve">
          - 
            name:  欧姆表的使用
            title:  欧姆表的使用
            description: 
            koLyro: point
            koLyri:  just
            son: </v>
      </c>
    </row>
    <row r="3628" spans="1:16" ht="15" customHeight="1">
      <c r="A3628" s="20">
        <f t="shared" si="456"/>
        <v>4</v>
      </c>
      <c r="B3628" s="21" t="str">
        <f t="shared" si="457"/>
        <v>知识点</v>
      </c>
      <c r="C3628" s="21" t="str">
        <f t="shared" si="458"/>
        <v>电学黑箱实验</v>
      </c>
      <c r="D3628" s="21" t="str">
        <f>IFERROR(IF(I3628=1,INDEX( {"chinese","english","math","physics","chemistry","biology","politics","history","geography"},MATCH(C3628,{"语文","英语","数学","物理","化学","生物","政治","历史","地理"},0)),IF(I3628=2,INDEX(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3628,{"单项选择","阅读理解","信息匹配","完形填空","短文填空","单句填空","短文改错","单句改错","句型转换","翻译短语","翻译句子","词汇/短语及固搭","完成句子","听力"},0)),"")), "")</f>
        <v/>
      </c>
      <c r="E3628" s="21" t="str">
        <f t="shared" si="459"/>
        <v>知识点</v>
      </c>
      <c r="F3628" s="21" t="str">
        <f t="shared" si="460"/>
        <v>恰</v>
      </c>
      <c r="G3628" s="21" t="str">
        <f>INDEX( {"body","discipline","area","topic","point"},MATCH(E3628,{"知识体","知识域","知识区","知识主题","知识点"},0))</f>
        <v>point</v>
      </c>
      <c r="H3628" s="21" t="str">
        <f>INDEX( {"super","just","sub","infras"},MATCH(F3628,{"超","恰","亚","次"},0))</f>
        <v>just</v>
      </c>
      <c r="I3628" s="21">
        <f>MATCH(E3628,{"知识体","知识域","知识区","知识主题","知识点"},0)-1</f>
        <v>4</v>
      </c>
      <c r="J3628" s="21">
        <f>MATCH(F3628,{"超","恰","亚","次"},0)-1</f>
        <v>1</v>
      </c>
      <c r="K3628" s="21" t="str">
        <f t="shared" si="461"/>
        <v>物理</v>
      </c>
      <c r="L3628" s="26" t="s">
        <v>5051</v>
      </c>
      <c r="M3628" s="23"/>
      <c r="N3628" s="23"/>
      <c r="O3628" s="24" t="str">
        <f t="shared" si="463"/>
        <v xml:space="preserve">
  - 
    name:  电学黑箱实验
    title:  电学黑箱实验
    description: 
    koLyro: point
    koLyri:  just
    son: </v>
      </c>
      <c r="P3628" s="27" t="str">
        <f t="shared" si="462"/>
        <v xml:space="preserve">
          - 
            name:  电学黑箱实验
            title:  电学黑箱实验
            description: 
            koLyro: point
            koLyri:  just
            son: </v>
      </c>
    </row>
    <row r="3629" spans="1:16" ht="15" customHeight="1">
      <c r="A3629" s="20">
        <f t="shared" si="456"/>
        <v>4</v>
      </c>
      <c r="B3629" s="21" t="str">
        <f t="shared" si="457"/>
        <v>知识点</v>
      </c>
      <c r="C3629" s="21" t="str">
        <f t="shared" si="458"/>
        <v>研究电磁感应现象</v>
      </c>
      <c r="D3629" s="21" t="str">
        <f>IFERROR(IF(I3629=1,INDEX( {"chinese","english","math","physics","chemistry","biology","politics","history","geography"},MATCH(C3629,{"语文","英语","数学","物理","化学","生物","政治","历史","地理"},0)),IF(I3629=2,INDEX(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3629,{"单项选择","阅读理解","信息匹配","完形填空","短文填空","单句填空","短文改错","单句改错","句型转换","翻译短语","翻译句子","词汇/短语及固搭","完成句子","听力"},0)),"")), "")</f>
        <v/>
      </c>
      <c r="E3629" s="21" t="str">
        <f t="shared" si="459"/>
        <v>知识点</v>
      </c>
      <c r="F3629" s="21" t="str">
        <f t="shared" si="460"/>
        <v>恰</v>
      </c>
      <c r="G3629" s="21" t="str">
        <f>INDEX( {"body","discipline","area","topic","point"},MATCH(E3629,{"知识体","知识域","知识区","知识主题","知识点"},0))</f>
        <v>point</v>
      </c>
      <c r="H3629" s="21" t="str">
        <f>INDEX( {"super","just","sub","infras"},MATCH(F3629,{"超","恰","亚","次"},0))</f>
        <v>just</v>
      </c>
      <c r="I3629" s="21">
        <f>MATCH(E3629,{"知识体","知识域","知识区","知识主题","知识点"},0)-1</f>
        <v>4</v>
      </c>
      <c r="J3629" s="21">
        <f>MATCH(F3629,{"超","恰","亚","次"},0)-1</f>
        <v>1</v>
      </c>
      <c r="K3629" s="21" t="str">
        <f t="shared" si="461"/>
        <v>物理</v>
      </c>
      <c r="L3629" s="26" t="s">
        <v>5052</v>
      </c>
      <c r="M3629" s="23"/>
      <c r="N3629" s="23"/>
      <c r="O3629" s="24" t="str">
        <f t="shared" si="463"/>
        <v xml:space="preserve">
  - 
    name:  研究电磁感应现象
    title:  研究电磁感应现象
    description: 
    koLyro: point
    koLyri:  just
    son: </v>
      </c>
      <c r="P3629" s="27" t="str">
        <f t="shared" si="462"/>
        <v xml:space="preserve">
          - 
            name:  研究电磁感应现象
            title:  研究电磁感应现象
            description: 
            koLyro: point
            koLyri:  just
            son: </v>
      </c>
    </row>
    <row r="3630" spans="1:16" ht="15" customHeight="1">
      <c r="A3630" s="20">
        <f t="shared" si="456"/>
        <v>4</v>
      </c>
      <c r="B3630" s="21" t="str">
        <f t="shared" si="457"/>
        <v>知识点</v>
      </c>
      <c r="C3630" s="21" t="str">
        <f t="shared" si="458"/>
        <v>传感器的简单使用</v>
      </c>
      <c r="D3630" s="21" t="str">
        <f>IFERROR(IF(I3630=1,INDEX( {"chinese","english","math","physics","chemistry","biology","politics","history","geography"},MATCH(C3630,{"语文","英语","数学","物理","化学","生物","政治","历史","地理"},0)),IF(I3630=2,INDEX(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3630,{"单项选择","阅读理解","信息匹配","完形填空","短文填空","单句填空","短文改错","单句改错","句型转换","翻译短语","翻译句子","词汇/短语及固搭","完成句子","听力"},0)),"")), "")</f>
        <v/>
      </c>
      <c r="E3630" s="21" t="str">
        <f t="shared" si="459"/>
        <v>知识点</v>
      </c>
      <c r="F3630" s="21" t="str">
        <f t="shared" si="460"/>
        <v>恰</v>
      </c>
      <c r="G3630" s="21" t="str">
        <f>INDEX( {"body","discipline","area","topic","point"},MATCH(E3630,{"知识体","知识域","知识区","知识主题","知识点"},0))</f>
        <v>point</v>
      </c>
      <c r="H3630" s="21" t="str">
        <f>INDEX( {"super","just","sub","infras"},MATCH(F3630,{"超","恰","亚","次"},0))</f>
        <v>just</v>
      </c>
      <c r="I3630" s="21">
        <f>MATCH(E3630,{"知识体","知识域","知识区","知识主题","知识点"},0)-1</f>
        <v>4</v>
      </c>
      <c r="J3630" s="21">
        <f>MATCH(F3630,{"超","恰","亚","次"},0)-1</f>
        <v>1</v>
      </c>
      <c r="K3630" s="21" t="str">
        <f t="shared" si="461"/>
        <v>物理</v>
      </c>
      <c r="L3630" s="26" t="s">
        <v>5053</v>
      </c>
      <c r="M3630" s="23"/>
      <c r="N3630" s="23"/>
      <c r="O3630" s="24" t="str">
        <f t="shared" si="463"/>
        <v xml:space="preserve">
  - 
    name:  传感器的简单使用
    title:  传感器的简单使用
    description: 
    koLyro: point
    koLyri:  just
    son: </v>
      </c>
      <c r="P3630" s="27" t="str">
        <f t="shared" si="462"/>
        <v xml:space="preserve">
          - 
            name:  传感器的简单使用
            title:  传感器的简单使用
            description: 
            koLyro: point
            koLyri:  just
            son: </v>
      </c>
    </row>
    <row r="3631" spans="1:16" ht="15" customHeight="1">
      <c r="A3631" s="20">
        <f t="shared" si="456"/>
        <v>4</v>
      </c>
      <c r="B3631" s="21" t="str">
        <f t="shared" si="457"/>
        <v>知识点</v>
      </c>
      <c r="C3631" s="21" t="str">
        <f t="shared" si="458"/>
        <v>电磁学创新实验</v>
      </c>
      <c r="D3631" s="21" t="str">
        <f>IFERROR(IF(I3631=1,INDEX( {"chinese","english","math","physics","chemistry","biology","politics","history","geography"},MATCH(C3631,{"语文","英语","数学","物理","化学","生物","政治","历史","地理"},0)),IF(I3631=2,INDEX(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3631,{"单项选择","阅读理解","信息匹配","完形填空","短文填空","单句填空","短文改错","单句改错","句型转换","翻译短语","翻译句子","词汇/短语及固搭","完成句子","听力"},0)),"")), "")</f>
        <v/>
      </c>
      <c r="E3631" s="21" t="str">
        <f t="shared" si="459"/>
        <v>知识点</v>
      </c>
      <c r="F3631" s="21" t="str">
        <f t="shared" si="460"/>
        <v>恰</v>
      </c>
      <c r="G3631" s="21" t="str">
        <f>INDEX( {"body","discipline","area","topic","point"},MATCH(E3631,{"知识体","知识域","知识区","知识主题","知识点"},0))</f>
        <v>point</v>
      </c>
      <c r="H3631" s="21" t="str">
        <f>INDEX( {"super","just","sub","infras"},MATCH(F3631,{"超","恰","亚","次"},0))</f>
        <v>just</v>
      </c>
      <c r="I3631" s="21">
        <f>MATCH(E3631,{"知识体","知识域","知识区","知识主题","知识点"},0)-1</f>
        <v>4</v>
      </c>
      <c r="J3631" s="21">
        <f>MATCH(F3631,{"超","恰","亚","次"},0)-1</f>
        <v>1</v>
      </c>
      <c r="K3631" s="21" t="str">
        <f t="shared" si="461"/>
        <v>物理</v>
      </c>
      <c r="L3631" s="26" t="s">
        <v>5054</v>
      </c>
      <c r="M3631" s="23"/>
      <c r="N3631" s="23"/>
      <c r="O3631" s="24" t="str">
        <f t="shared" si="463"/>
        <v xml:space="preserve">
  - 
    name:  电磁学创新实验
    title:  电磁学创新实验
    description: 
    koLyro: point
    koLyri:  just
    son: </v>
      </c>
      <c r="P3631" s="27" t="str">
        <f t="shared" si="462"/>
        <v xml:space="preserve">
          - 
            name:  电磁学创新实验
            title:  电磁学创新实验
            description: 
            koLyro: point
            koLyri:  just
            son: </v>
      </c>
    </row>
    <row r="3632" spans="1:16" ht="15" customHeight="1">
      <c r="A3632" s="20">
        <f t="shared" si="456"/>
        <v>3</v>
      </c>
      <c r="B3632" s="21" t="str">
        <f t="shared" si="457"/>
        <v>知识主题</v>
      </c>
      <c r="C3632" s="21" t="str">
        <f t="shared" si="458"/>
        <v>选修部分实验</v>
      </c>
      <c r="D3632" s="21" t="str">
        <f>IFERROR(IF(I3632=1,INDEX( {"chinese","english","math","physics","chemistry","biology","politics","history","geography"},MATCH(C3632,{"语文","英语","数学","物理","化学","生物","政治","历史","地理"},0)),IF(I3632=2,INDEX(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3632,{"单项选择","阅读理解","信息匹配","完形填空","短文填空","单句填空","短文改错","单句改错","句型转换","翻译短语","翻译句子","词汇/短语及固搭","完成句子","听力"},0)),"")), "")</f>
        <v/>
      </c>
      <c r="E3632" s="21" t="str">
        <f t="shared" si="459"/>
        <v>知识主题</v>
      </c>
      <c r="F3632" s="21" t="str">
        <f t="shared" si="460"/>
        <v>恰</v>
      </c>
      <c r="G3632" s="21" t="str">
        <f>INDEX( {"body","discipline","area","topic","point"},MATCH(E3632,{"知识体","知识域","知识区","知识主题","知识点"},0))</f>
        <v>topic</v>
      </c>
      <c r="H3632" s="21" t="str">
        <f>INDEX( {"super","just","sub","infras"},MATCH(F3632,{"超","恰","亚","次"},0))</f>
        <v>just</v>
      </c>
      <c r="I3632" s="21">
        <f>MATCH(E3632,{"知识体","知识域","知识区","知识主题","知识点"},0)-1</f>
        <v>3</v>
      </c>
      <c r="J3632" s="21">
        <f>MATCH(F3632,{"超","恰","亚","次"},0)-1</f>
        <v>1</v>
      </c>
      <c r="K3632" s="21" t="str">
        <f t="shared" si="461"/>
        <v>物理</v>
      </c>
      <c r="L3632" s="26" t="s">
        <v>5055</v>
      </c>
      <c r="M3632" s="23"/>
      <c r="N3632" s="23"/>
      <c r="O3632" s="24" t="str">
        <f t="shared" si="463"/>
        <v xml:space="preserve">
  - 
    name:  选修部分实验
    title:  选修部分实验
    description: 
    koLyro: topic
    koLyri:  just
    son: </v>
      </c>
      <c r="P3632" s="27" t="str">
        <f t="shared" si="462"/>
        <v xml:space="preserve">
        - 
          name:  选修部分实验
          title:  选修部分实验
          description: 
          koLyro: topic
          koLyri:  just
          son: </v>
      </c>
    </row>
    <row r="3633" spans="1:16" ht="15" customHeight="1">
      <c r="A3633" s="20">
        <f t="shared" si="456"/>
        <v>4</v>
      </c>
      <c r="B3633" s="21" t="str">
        <f t="shared" si="457"/>
        <v>知识点</v>
      </c>
      <c r="C3633" s="21" t="str">
        <f t="shared" si="458"/>
        <v>用油膜法估测分子的大小</v>
      </c>
      <c r="D3633" s="21" t="str">
        <f>IFERROR(IF(I3633=1,INDEX( {"chinese","english","math","physics","chemistry","biology","politics","history","geography"},MATCH(C3633,{"语文","英语","数学","物理","化学","生物","政治","历史","地理"},0)),IF(I3633=2,INDEX(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3633,{"单项选择","阅读理解","信息匹配","完形填空","短文填空","单句填空","短文改错","单句改错","句型转换","翻译短语","翻译句子","词汇/短语及固搭","完成句子","听力"},0)),"")), "")</f>
        <v/>
      </c>
      <c r="E3633" s="21" t="str">
        <f t="shared" si="459"/>
        <v>知识点</v>
      </c>
      <c r="F3633" s="21" t="str">
        <f t="shared" si="460"/>
        <v>恰</v>
      </c>
      <c r="G3633" s="21" t="str">
        <f>INDEX( {"body","discipline","area","topic","point"},MATCH(E3633,{"知识体","知识域","知识区","知识主题","知识点"},0))</f>
        <v>point</v>
      </c>
      <c r="H3633" s="21" t="str">
        <f>INDEX( {"super","just","sub","infras"},MATCH(F3633,{"超","恰","亚","次"},0))</f>
        <v>just</v>
      </c>
      <c r="I3633" s="21">
        <f>MATCH(E3633,{"知识体","知识域","知识区","知识主题","知识点"},0)-1</f>
        <v>4</v>
      </c>
      <c r="J3633" s="21">
        <f>MATCH(F3633,{"超","恰","亚","次"},0)-1</f>
        <v>1</v>
      </c>
      <c r="K3633" s="21" t="str">
        <f t="shared" si="461"/>
        <v>物理</v>
      </c>
      <c r="L3633" s="26" t="s">
        <v>5056</v>
      </c>
      <c r="M3633" s="23"/>
      <c r="N3633" s="23"/>
      <c r="O3633" s="24" t="str">
        <f t="shared" si="463"/>
        <v xml:space="preserve">
  - 
    name:  用油膜法估测分子的大小
    title:  用油膜法估测分子的大小
    description: 
    koLyro: point
    koLyri:  just
    son: </v>
      </c>
      <c r="P3633" s="27" t="str">
        <f t="shared" si="462"/>
        <v xml:space="preserve">
          - 
            name:  用油膜法估测分子的大小
            title:  用油膜法估测分子的大小
            description: 
            koLyro: point
            koLyri:  just
            son: </v>
      </c>
    </row>
    <row r="3634" spans="1:16" ht="15" customHeight="1">
      <c r="A3634" s="20">
        <f t="shared" si="456"/>
        <v>4</v>
      </c>
      <c r="B3634" s="21" t="str">
        <f t="shared" si="457"/>
        <v>知识点</v>
      </c>
      <c r="C3634" s="21" t="str">
        <f t="shared" si="458"/>
        <v>探究单摆的运动、用单摆测定重力加速度</v>
      </c>
      <c r="D3634" s="21" t="str">
        <f>IFERROR(IF(I3634=1,INDEX( {"chinese","english","math","physics","chemistry","biology","politics","history","geography"},MATCH(C3634,{"语文","英语","数学","物理","化学","生物","政治","历史","地理"},0)),IF(I3634=2,INDEX(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3634,{"单项选择","阅读理解","信息匹配","完形填空","短文填空","单句填空","短文改错","单句改错","句型转换","翻译短语","翻译句子","词汇/短语及固搭","完成句子","听力"},0)),"")), "")</f>
        <v/>
      </c>
      <c r="E3634" s="21" t="str">
        <f t="shared" si="459"/>
        <v>知识点</v>
      </c>
      <c r="F3634" s="21" t="str">
        <f t="shared" si="460"/>
        <v>恰</v>
      </c>
      <c r="G3634" s="21" t="str">
        <f>INDEX( {"body","discipline","area","topic","point"},MATCH(E3634,{"知识体","知识域","知识区","知识主题","知识点"},0))</f>
        <v>point</v>
      </c>
      <c r="H3634" s="21" t="str">
        <f>INDEX( {"super","just","sub","infras"},MATCH(F3634,{"超","恰","亚","次"},0))</f>
        <v>just</v>
      </c>
      <c r="I3634" s="21">
        <f>MATCH(E3634,{"知识体","知识域","知识区","知识主题","知识点"},0)-1</f>
        <v>4</v>
      </c>
      <c r="J3634" s="21">
        <f>MATCH(F3634,{"超","恰","亚","次"},0)-1</f>
        <v>1</v>
      </c>
      <c r="K3634" s="21" t="str">
        <f t="shared" si="461"/>
        <v>物理</v>
      </c>
      <c r="L3634" s="26" t="s">
        <v>5057</v>
      </c>
      <c r="M3634" s="23"/>
      <c r="N3634" s="23"/>
      <c r="O3634" s="24" t="str">
        <f t="shared" si="463"/>
        <v xml:space="preserve">
  - 
    name:  探究单摆的运动、用单摆测定重力加速度
    title:  探究单摆的运动、用单摆测定重力加速度
    description: 
    koLyro: point
    koLyri:  just
    son: </v>
      </c>
      <c r="P3634" s="27" t="str">
        <f t="shared" si="462"/>
        <v xml:space="preserve">
          - 
            name:  探究单摆的运动、用单摆测定重力加速度
            title:  探究单摆的运动、用单摆测定重力加速度
            description: 
            koLyro: point
            koLyri:  just
            son: </v>
      </c>
    </row>
    <row r="3635" spans="1:16" ht="15" customHeight="1">
      <c r="A3635" s="20">
        <f t="shared" si="456"/>
        <v>4</v>
      </c>
      <c r="B3635" s="21" t="str">
        <f t="shared" si="457"/>
        <v>知识点</v>
      </c>
      <c r="C3635" s="21" t="str">
        <f t="shared" si="458"/>
        <v>测定玻璃的折射率</v>
      </c>
      <c r="D3635" s="21" t="str">
        <f>IFERROR(IF(I3635=1,INDEX( {"chinese","english","math","physics","chemistry","biology","politics","history","geography"},MATCH(C3635,{"语文","英语","数学","物理","化学","生物","政治","历史","地理"},0)),IF(I3635=2,INDEX(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3635,{"单项选择","阅读理解","信息匹配","完形填空","短文填空","单句填空","短文改错","单句改错","句型转换","翻译短语","翻译句子","词汇/短语及固搭","完成句子","听力"},0)),"")), "")</f>
        <v/>
      </c>
      <c r="E3635" s="21" t="str">
        <f t="shared" si="459"/>
        <v>知识点</v>
      </c>
      <c r="F3635" s="21" t="str">
        <f t="shared" si="460"/>
        <v>恰</v>
      </c>
      <c r="G3635" s="21" t="str">
        <f>INDEX( {"body","discipline","area","topic","point"},MATCH(E3635,{"知识体","知识域","知识区","知识主题","知识点"},0))</f>
        <v>point</v>
      </c>
      <c r="H3635" s="21" t="str">
        <f>INDEX( {"super","just","sub","infras"},MATCH(F3635,{"超","恰","亚","次"},0))</f>
        <v>just</v>
      </c>
      <c r="I3635" s="21">
        <f>MATCH(E3635,{"知识体","知识域","知识区","知识主题","知识点"},0)-1</f>
        <v>4</v>
      </c>
      <c r="J3635" s="21">
        <f>MATCH(F3635,{"超","恰","亚","次"},0)-1</f>
        <v>1</v>
      </c>
      <c r="K3635" s="21" t="str">
        <f t="shared" si="461"/>
        <v>物理</v>
      </c>
      <c r="L3635" s="26" t="s">
        <v>5058</v>
      </c>
      <c r="M3635" s="23"/>
      <c r="N3635" s="23"/>
      <c r="O3635" s="24" t="str">
        <f t="shared" si="463"/>
        <v xml:space="preserve">
  - 
    name:  测定玻璃的折射率
    title:  测定玻璃的折射率
    description: 
    koLyro: point
    koLyri:  just
    son: </v>
      </c>
      <c r="P3635" s="27" t="str">
        <f t="shared" si="462"/>
        <v xml:space="preserve">
          - 
            name:  测定玻璃的折射率
            title:  测定玻璃的折射率
            description: 
            koLyro: point
            koLyri:  just
            son: </v>
      </c>
    </row>
    <row r="3636" spans="1:16" ht="15" customHeight="1">
      <c r="A3636" s="20">
        <f t="shared" si="456"/>
        <v>4</v>
      </c>
      <c r="B3636" s="21" t="str">
        <f t="shared" si="457"/>
        <v>知识点</v>
      </c>
      <c r="C3636" s="21" t="str">
        <f t="shared" si="458"/>
        <v>用双缝干涉测光的波长</v>
      </c>
      <c r="D3636" s="21" t="str">
        <f>IFERROR(IF(I3636=1,INDEX( {"chinese","english","math","physics","chemistry","biology","politics","history","geography"},MATCH(C3636,{"语文","英语","数学","物理","化学","生物","政治","历史","地理"},0)),IF(I3636=2,INDEX(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3636,{"单项选择","阅读理解","信息匹配","完形填空","短文填空","单句填空","短文改错","单句改错","句型转换","翻译短语","翻译句子","词汇/短语及固搭","完成句子","听力"},0)),"")), "")</f>
        <v/>
      </c>
      <c r="E3636" s="21" t="str">
        <f t="shared" si="459"/>
        <v>知识点</v>
      </c>
      <c r="F3636" s="21" t="str">
        <f t="shared" si="460"/>
        <v>恰</v>
      </c>
      <c r="G3636" s="21" t="str">
        <f>INDEX( {"body","discipline","area","topic","point"},MATCH(E3636,{"知识体","知识域","知识区","知识主题","知识点"},0))</f>
        <v>point</v>
      </c>
      <c r="H3636" s="21" t="str">
        <f>INDEX( {"super","just","sub","infras"},MATCH(F3636,{"超","恰","亚","次"},0))</f>
        <v>just</v>
      </c>
      <c r="I3636" s="21">
        <f>MATCH(E3636,{"知识体","知识域","知识区","知识主题","知识点"},0)-1</f>
        <v>4</v>
      </c>
      <c r="J3636" s="21">
        <f>MATCH(F3636,{"超","恰","亚","次"},0)-1</f>
        <v>1</v>
      </c>
      <c r="K3636" s="21" t="str">
        <f t="shared" si="461"/>
        <v>物理</v>
      </c>
      <c r="L3636" s="26" t="s">
        <v>5059</v>
      </c>
      <c r="M3636" s="23"/>
      <c r="N3636" s="23"/>
      <c r="O3636" s="24" t="str">
        <f t="shared" si="463"/>
        <v xml:space="preserve">
  - 
    name:  用双缝干涉测光的波长
    title:  用双缝干涉测光的波长
    description: 
    koLyro: point
    koLyri:  just
    son: </v>
      </c>
      <c r="P3636" s="27" t="str">
        <f t="shared" si="462"/>
        <v xml:space="preserve">
          - 
            name:  用双缝干涉测光的波长
            title:  用双缝干涉测光的波长
            description: 
            koLyro: point
            koLyri:  just
            son: </v>
      </c>
    </row>
    <row r="3637" spans="1:16" ht="15" customHeight="1">
      <c r="A3637" s="20">
        <f t="shared" si="456"/>
        <v>4</v>
      </c>
      <c r="B3637" s="21" t="str">
        <f t="shared" si="457"/>
        <v>知识点</v>
      </c>
      <c r="C3637" s="21" t="str">
        <f t="shared" si="458"/>
        <v>光学创新实验</v>
      </c>
      <c r="D3637" s="21" t="str">
        <f>IFERROR(IF(I3637=1,INDEX( {"chinese","english","math","physics","chemistry","biology","politics","history","geography"},MATCH(C3637,{"语文","英语","数学","物理","化学","生物","政治","历史","地理"},0)),IF(I3637=2,INDEX(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3637,{"单项选择","阅读理解","信息匹配","完形填空","短文填空","单句填空","短文改错","单句改错","句型转换","翻译短语","翻译句子","词汇/短语及固搭","完成句子","听力"},0)),"")), "")</f>
        <v/>
      </c>
      <c r="E3637" s="21" t="str">
        <f t="shared" si="459"/>
        <v>知识点</v>
      </c>
      <c r="F3637" s="21" t="str">
        <f t="shared" si="460"/>
        <v>恰</v>
      </c>
      <c r="G3637" s="21" t="str">
        <f>INDEX( {"body","discipline","area","topic","point"},MATCH(E3637,{"知识体","知识域","知识区","知识主题","知识点"},0))</f>
        <v>point</v>
      </c>
      <c r="H3637" s="21" t="str">
        <f>INDEX( {"super","just","sub","infras"},MATCH(F3637,{"超","恰","亚","次"},0))</f>
        <v>just</v>
      </c>
      <c r="I3637" s="21">
        <f>MATCH(E3637,{"知识体","知识域","知识区","知识主题","知识点"},0)-1</f>
        <v>4</v>
      </c>
      <c r="J3637" s="21">
        <f>MATCH(F3637,{"超","恰","亚","次"},0)-1</f>
        <v>1</v>
      </c>
      <c r="K3637" s="21" t="str">
        <f t="shared" si="461"/>
        <v>物理</v>
      </c>
      <c r="L3637" s="26" t="s">
        <v>5060</v>
      </c>
      <c r="M3637" s="23"/>
      <c r="N3637" s="23"/>
      <c r="O3637" s="24" t="str">
        <f t="shared" si="463"/>
        <v xml:space="preserve">
  - 
    name:  光学创新实验
    title:  光学创新实验
    description: 
    koLyro: point
    koLyri:  just
    son: </v>
      </c>
      <c r="P3637" s="27" t="str">
        <f t="shared" si="462"/>
        <v xml:space="preserve">
          - 
            name:  光学创新实验
            title:  光学创新实验
            description: 
            koLyro: point
            koLyri:  just
            son: </v>
      </c>
    </row>
    <row r="3638" spans="1:16" ht="15" customHeight="1">
      <c r="A3638" s="20">
        <f t="shared" si="456"/>
        <v>4</v>
      </c>
      <c r="B3638" s="21" t="str">
        <f t="shared" si="457"/>
        <v>知识点</v>
      </c>
      <c r="C3638" s="21" t="str">
        <f t="shared" si="458"/>
        <v>热学创新实验</v>
      </c>
      <c r="D3638" s="21" t="str">
        <f>IFERROR(IF(I3638=1,INDEX( {"chinese","english","math","physics","chemistry","biology","politics","history","geography"},MATCH(C3638,{"语文","英语","数学","物理","化学","生物","政治","历史","地理"},0)),IF(I3638=2,INDEX(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3638,{"单项选择","阅读理解","信息匹配","完形填空","短文填空","单句填空","短文改错","单句改错","句型转换","翻译短语","翻译句子","词汇/短语及固搭","完成句子","听力"},0)),"")), "")</f>
        <v/>
      </c>
      <c r="E3638" s="21" t="str">
        <f t="shared" si="459"/>
        <v>知识点</v>
      </c>
      <c r="F3638" s="21" t="str">
        <f t="shared" si="460"/>
        <v>恰</v>
      </c>
      <c r="G3638" s="21" t="str">
        <f>INDEX( {"body","discipline","area","topic","point"},MATCH(E3638,{"知识体","知识域","知识区","知识主题","知识点"},0))</f>
        <v>point</v>
      </c>
      <c r="H3638" s="21" t="str">
        <f>INDEX( {"super","just","sub","infras"},MATCH(F3638,{"超","恰","亚","次"},0))</f>
        <v>just</v>
      </c>
      <c r="I3638" s="21">
        <f>MATCH(E3638,{"知识体","知识域","知识区","知识主题","知识点"},0)-1</f>
        <v>4</v>
      </c>
      <c r="J3638" s="21">
        <f>MATCH(F3638,{"超","恰","亚","次"},0)-1</f>
        <v>1</v>
      </c>
      <c r="K3638" s="21" t="str">
        <f t="shared" si="461"/>
        <v>物理</v>
      </c>
      <c r="L3638" s="26" t="s">
        <v>5061</v>
      </c>
      <c r="M3638" s="23"/>
      <c r="N3638" s="23"/>
      <c r="O3638" s="24" t="str">
        <f t="shared" si="463"/>
        <v xml:space="preserve">
  - 
    name:  热学创新实验
    title:  热学创新实验
    description: 
    koLyro: point
    koLyri:  just
    son: </v>
      </c>
      <c r="P3638" s="27" t="str">
        <f t="shared" si="462"/>
        <v xml:space="preserve">
          - 
            name:  热学创新实验
            title:  热学创新实验
            description: 
            koLyro: point
            koLyri:  just
            son: </v>
      </c>
    </row>
    <row r="3639" spans="1:16" ht="15" customHeight="1">
      <c r="A3639" s="20">
        <f t="shared" si="456"/>
        <v>2</v>
      </c>
      <c r="B3639" s="21" t="str">
        <f t="shared" si="457"/>
        <v>知识区</v>
      </c>
      <c r="C3639" s="21" t="str">
        <f t="shared" si="458"/>
        <v>18.物理学史、物理思想方法</v>
      </c>
      <c r="D3639" s="21" t="str">
        <f>IFERROR(IF(I3639=1,INDEX( {"chinese","english","math","physics","chemistry","biology","politics","history","geography"},MATCH(C3639,{"语文","英语","数学","物理","化学","生物","政治","历史","地理"},0)),IF(I3639=2,INDEX(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3639,{"单项选择","阅读理解","信息匹配","完形填空","短文填空","单句填空","短文改错","单句改错","句型转换","翻译短语","翻译句子","词汇/短语及固搭","完成句子","听力"},0)),"")), "")</f>
        <v/>
      </c>
      <c r="E3639" s="21" t="str">
        <f t="shared" si="459"/>
        <v>知识区</v>
      </c>
      <c r="F3639" s="21" t="str">
        <f t="shared" si="460"/>
        <v>恰</v>
      </c>
      <c r="G3639" s="21" t="str">
        <f>INDEX( {"body","discipline","area","topic","point"},MATCH(E3639,{"知识体","知识域","知识区","知识主题","知识点"},0))</f>
        <v>area</v>
      </c>
      <c r="H3639" s="21" t="str">
        <f>INDEX( {"super","just","sub","infras"},MATCH(F3639,{"超","恰","亚","次"},0))</f>
        <v>just</v>
      </c>
      <c r="I3639" s="21">
        <f>MATCH(E3639,{"知识体","知识域","知识区","知识主题","知识点"},0)-1</f>
        <v>2</v>
      </c>
      <c r="J3639" s="21">
        <f>MATCH(F3639,{"超","恰","亚","次"},0)-1</f>
        <v>1</v>
      </c>
      <c r="K3639" s="21" t="str">
        <f t="shared" si="461"/>
        <v>物理</v>
      </c>
      <c r="L3639" s="26" t="s">
        <v>5062</v>
      </c>
      <c r="M3639" s="23"/>
      <c r="N3639" s="23"/>
      <c r="O3639" s="24" t="str">
        <f t="shared" si="463"/>
        <v xml:space="preserve">
  - 
    name:  18.物理学史、物理思想方法
    title:  18.物理学史、物理思想方法
    description: 
    koLyro: area
    koLyri:  just
    son: </v>
      </c>
      <c r="P3639" s="27" t="str">
        <f t="shared" si="462"/>
        <v xml:space="preserve">
      - 
        name:  18.物理学史、物理思想方法
        title:  18.物理学史、物理思想方法
        description: 
        koLyro: area
        koLyri:  just
        son: </v>
      </c>
    </row>
    <row r="3640" spans="1:16" ht="15" customHeight="1">
      <c r="A3640" s="20">
        <f t="shared" si="456"/>
        <v>3</v>
      </c>
      <c r="B3640" s="21" t="str">
        <f t="shared" si="457"/>
        <v>知识主题</v>
      </c>
      <c r="C3640" s="21" t="str">
        <f t="shared" si="458"/>
        <v>物理学史</v>
      </c>
      <c r="D3640" s="21" t="str">
        <f>IFERROR(IF(I3640=1,INDEX( {"chinese","english","math","physics","chemistry","biology","politics","history","geography"},MATCH(C3640,{"语文","英语","数学","物理","化学","生物","政治","历史","地理"},0)),IF(I3640=2,INDEX(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3640,{"单项选择","阅读理解","信息匹配","完形填空","短文填空","单句填空","短文改错","单句改错","句型转换","翻译短语","翻译句子","词汇/短语及固搭","完成句子","听力"},0)),"")), "")</f>
        <v/>
      </c>
      <c r="E3640" s="21" t="str">
        <f t="shared" si="459"/>
        <v>知识主题</v>
      </c>
      <c r="F3640" s="21" t="str">
        <f t="shared" si="460"/>
        <v>恰</v>
      </c>
      <c r="G3640" s="21" t="str">
        <f>INDEX( {"body","discipline","area","topic","point"},MATCH(E3640,{"知识体","知识域","知识区","知识主题","知识点"},0))</f>
        <v>topic</v>
      </c>
      <c r="H3640" s="21" t="str">
        <f>INDEX( {"super","just","sub","infras"},MATCH(F3640,{"超","恰","亚","次"},0))</f>
        <v>just</v>
      </c>
      <c r="I3640" s="21">
        <f>MATCH(E3640,{"知识体","知识域","知识区","知识主题","知识点"},0)-1</f>
        <v>3</v>
      </c>
      <c r="J3640" s="21">
        <f>MATCH(F3640,{"超","恰","亚","次"},0)-1</f>
        <v>1</v>
      </c>
      <c r="K3640" s="21" t="str">
        <f t="shared" si="461"/>
        <v>物理</v>
      </c>
      <c r="L3640" s="26" t="s">
        <v>5063</v>
      </c>
      <c r="M3640" s="23"/>
      <c r="N3640" s="23"/>
      <c r="O3640" s="24" t="str">
        <f t="shared" si="463"/>
        <v xml:space="preserve">
  - 
    name:  物理学史
    title:  物理学史
    description: 
    koLyro: topic
    koLyri:  just
    son: </v>
      </c>
      <c r="P3640" s="27" t="str">
        <f t="shared" si="462"/>
        <v xml:space="preserve">
        - 
          name:  物理学史
          title:  物理学史
          description: 
          koLyro: topic
          koLyri:  just
          son: </v>
      </c>
    </row>
    <row r="3641" spans="1:16" ht="15" customHeight="1">
      <c r="A3641" s="20">
        <f t="shared" si="456"/>
        <v>4</v>
      </c>
      <c r="B3641" s="21" t="str">
        <f t="shared" si="457"/>
        <v>知识点</v>
      </c>
      <c r="C3641" s="21" t="str">
        <f t="shared" si="458"/>
        <v>力学史</v>
      </c>
      <c r="D3641" s="21" t="str">
        <f>IFERROR(IF(I3641=1,INDEX( {"chinese","english","math","physics","chemistry","biology","politics","history","geography"},MATCH(C3641,{"语文","英语","数学","物理","化学","生物","政治","历史","地理"},0)),IF(I3641=2,INDEX(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3641,{"单项选择","阅读理解","信息匹配","完形填空","短文填空","单句填空","短文改错","单句改错","句型转换","翻译短语","翻译句子","词汇/短语及固搭","完成句子","听力"},0)),"")), "")</f>
        <v/>
      </c>
      <c r="E3641" s="21" t="str">
        <f t="shared" si="459"/>
        <v>知识点</v>
      </c>
      <c r="F3641" s="21" t="str">
        <f t="shared" si="460"/>
        <v>恰</v>
      </c>
      <c r="G3641" s="21" t="str">
        <f>INDEX( {"body","discipline","area","topic","point"},MATCH(E3641,{"知识体","知识域","知识区","知识主题","知识点"},0))</f>
        <v>point</v>
      </c>
      <c r="H3641" s="21" t="str">
        <f>INDEX( {"super","just","sub","infras"},MATCH(F3641,{"超","恰","亚","次"},0))</f>
        <v>just</v>
      </c>
      <c r="I3641" s="21">
        <f>MATCH(E3641,{"知识体","知识域","知识区","知识主题","知识点"},0)-1</f>
        <v>4</v>
      </c>
      <c r="J3641" s="21">
        <f>MATCH(F3641,{"超","恰","亚","次"},0)-1</f>
        <v>1</v>
      </c>
      <c r="K3641" s="21" t="str">
        <f t="shared" si="461"/>
        <v>物理</v>
      </c>
      <c r="L3641" s="26" t="s">
        <v>5064</v>
      </c>
      <c r="M3641" s="23"/>
      <c r="N3641" s="23"/>
      <c r="O3641" s="24" t="str">
        <f t="shared" si="463"/>
        <v xml:space="preserve">
  - 
    name:  力学史
    title:  力学史
    description: 
    koLyro: point
    koLyri:  just
    son: </v>
      </c>
      <c r="P3641" s="27" t="str">
        <f t="shared" si="462"/>
        <v xml:space="preserve">
          - 
            name:  力学史
            title:  力学史
            description: 
            koLyro: point
            koLyri:  just
            son: </v>
      </c>
    </row>
    <row r="3642" spans="1:16" ht="15" customHeight="1">
      <c r="A3642" s="20">
        <f t="shared" si="456"/>
        <v>5</v>
      </c>
      <c r="B3642" s="21" t="str">
        <f t="shared" si="457"/>
        <v>知识亚点</v>
      </c>
      <c r="C3642" s="21" t="str">
        <f t="shared" si="458"/>
        <v>胡克：发现胡克定律</v>
      </c>
      <c r="D3642" s="21" t="str">
        <f>IFERROR(IF(I3642=1,INDEX( {"chinese","english","math","physics","chemistry","biology","politics","history","geography"},MATCH(C3642,{"语文","英语","数学","物理","化学","生物","政治","历史","地理"},0)),IF(I3642=2,INDEX(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3642,{"单项选择","阅读理解","信息匹配","完形填空","短文填空","单句填空","短文改错","单句改错","句型转换","翻译短语","翻译句子","词汇/短语及固搭","完成句子","听力"},0)),"")), "")</f>
        <v/>
      </c>
      <c r="E3642" s="21" t="str">
        <f t="shared" si="459"/>
        <v>知识点</v>
      </c>
      <c r="F3642" s="21" t="str">
        <f t="shared" si="460"/>
        <v>亚</v>
      </c>
      <c r="G3642" s="21" t="str">
        <f>INDEX( {"body","discipline","area","topic","point"},MATCH(E3642,{"知识体","知识域","知识区","知识主题","知识点"},0))</f>
        <v>point</v>
      </c>
      <c r="H3642" s="21" t="str">
        <f>INDEX( {"super","just","sub","infras"},MATCH(F3642,{"超","恰","亚","次"},0))</f>
        <v>sub</v>
      </c>
      <c r="I3642" s="21">
        <f>MATCH(E3642,{"知识体","知识域","知识区","知识主题","知识点"},0)-1</f>
        <v>4</v>
      </c>
      <c r="J3642" s="21">
        <f>MATCH(F3642,{"超","恰","亚","次"},0)-1</f>
        <v>2</v>
      </c>
      <c r="K3642" s="21" t="str">
        <f t="shared" si="461"/>
        <v>物理</v>
      </c>
      <c r="L3642" s="26" t="s">
        <v>5065</v>
      </c>
      <c r="M3642" s="23"/>
      <c r="N3642" s="23"/>
      <c r="O3642" s="24" t="str">
        <f t="shared" si="463"/>
        <v xml:space="preserve">
  - 
    name:  胡克：发现胡克定律
    title:  胡克：发现胡克定律
    description: 
    koLyro: point
    koLyri:  sub
    son: </v>
      </c>
      <c r="P3642" s="27" t="str">
        <f t="shared" si="462"/>
        <v xml:space="preserve">
            - 
              name:  胡克：发现胡克定律
              title:  胡克：发现胡克定律
              description: 
              koLyro: point
              koLyri:  sub
              son: </v>
      </c>
    </row>
    <row r="3643" spans="1:16" ht="15" customHeight="1">
      <c r="A3643" s="20">
        <f t="shared" si="456"/>
        <v>5</v>
      </c>
      <c r="B3643" s="21" t="str">
        <f t="shared" si="457"/>
        <v>知识亚点</v>
      </c>
      <c r="C3643" s="21" t="str">
        <f t="shared" si="458"/>
        <v>伽利略：理想试验</v>
      </c>
      <c r="D3643" s="21" t="str">
        <f>IFERROR(IF(I3643=1,INDEX( {"chinese","english","math","physics","chemistry","biology","politics","history","geography"},MATCH(C3643,{"语文","英语","数学","物理","化学","生物","政治","历史","地理"},0)),IF(I3643=2,INDEX(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3643,{"单项选择","阅读理解","信息匹配","完形填空","短文填空","单句填空","短文改错","单句改错","句型转换","翻译短语","翻译句子","词汇/短语及固搭","完成句子","听力"},0)),"")), "")</f>
        <v/>
      </c>
      <c r="E3643" s="21" t="str">
        <f t="shared" si="459"/>
        <v>知识点</v>
      </c>
      <c r="F3643" s="21" t="str">
        <f t="shared" si="460"/>
        <v>亚</v>
      </c>
      <c r="G3643" s="21" t="str">
        <f>INDEX( {"body","discipline","area","topic","point"},MATCH(E3643,{"知识体","知识域","知识区","知识主题","知识点"},0))</f>
        <v>point</v>
      </c>
      <c r="H3643" s="21" t="str">
        <f>INDEX( {"super","just","sub","infras"},MATCH(F3643,{"超","恰","亚","次"},0))</f>
        <v>sub</v>
      </c>
      <c r="I3643" s="21">
        <f>MATCH(E3643,{"知识体","知识域","知识区","知识主题","知识点"},0)-1</f>
        <v>4</v>
      </c>
      <c r="J3643" s="21">
        <f>MATCH(F3643,{"超","恰","亚","次"},0)-1</f>
        <v>2</v>
      </c>
      <c r="K3643" s="21" t="str">
        <f t="shared" si="461"/>
        <v>物理</v>
      </c>
      <c r="L3643" s="26" t="s">
        <v>5066</v>
      </c>
      <c r="M3643" s="23"/>
      <c r="N3643" s="23"/>
      <c r="O3643" s="24" t="str">
        <f t="shared" si="463"/>
        <v xml:space="preserve">
  - 
    name:  伽利略：理想试验
    title:  伽利略：理想试验
    description: 
    koLyro: point
    koLyri:  sub
    son: </v>
      </c>
      <c r="P3643" s="27" t="str">
        <f t="shared" si="462"/>
        <v xml:space="preserve">
            - 
              name:  伽利略：理想试验
              title:  伽利略：理想试验
              description: 
              koLyro: point
              koLyri:  sub
              son: </v>
      </c>
    </row>
    <row r="3644" spans="1:16" ht="15" customHeight="1">
      <c r="A3644" s="20">
        <f t="shared" si="456"/>
        <v>5</v>
      </c>
      <c r="B3644" s="21" t="str">
        <f t="shared" si="457"/>
        <v>知识亚点</v>
      </c>
      <c r="C3644" s="21" t="str">
        <f t="shared" si="458"/>
        <v>牛顿：牛顿运动定律及万有引力定律</v>
      </c>
      <c r="D3644" s="21" t="str">
        <f>IFERROR(IF(I3644=1,INDEX( {"chinese","english","math","physics","chemistry","biology","politics","history","geography"},MATCH(C3644,{"语文","英语","数学","物理","化学","生物","政治","历史","地理"},0)),IF(I3644=2,INDEX(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3644,{"单项选择","阅读理解","信息匹配","完形填空","短文填空","单句填空","短文改错","单句改错","句型转换","翻译短语","翻译句子","词汇/短语及固搭","完成句子","听力"},0)),"")), "")</f>
        <v/>
      </c>
      <c r="E3644" s="21" t="str">
        <f t="shared" si="459"/>
        <v>知识点</v>
      </c>
      <c r="F3644" s="21" t="str">
        <f t="shared" si="460"/>
        <v>亚</v>
      </c>
      <c r="G3644" s="21" t="str">
        <f>INDEX( {"body","discipline","area","topic","point"},MATCH(E3644,{"知识体","知识域","知识区","知识主题","知识点"},0))</f>
        <v>point</v>
      </c>
      <c r="H3644" s="21" t="str">
        <f>INDEX( {"super","just","sub","infras"},MATCH(F3644,{"超","恰","亚","次"},0))</f>
        <v>sub</v>
      </c>
      <c r="I3644" s="21">
        <f>MATCH(E3644,{"知识体","知识域","知识区","知识主题","知识点"},0)-1</f>
        <v>4</v>
      </c>
      <c r="J3644" s="21">
        <f>MATCH(F3644,{"超","恰","亚","次"},0)-1</f>
        <v>2</v>
      </c>
      <c r="K3644" s="21" t="str">
        <f t="shared" si="461"/>
        <v>物理</v>
      </c>
      <c r="L3644" s="26" t="s">
        <v>5067</v>
      </c>
      <c r="M3644" s="23"/>
      <c r="N3644" s="23"/>
      <c r="O3644" s="24" t="str">
        <f t="shared" si="463"/>
        <v xml:space="preserve">
  - 
    name:  牛顿：牛顿运动定律及万有引力定律
    title:  牛顿：牛顿运动定律及万有引力定律
    description: 
    koLyro: point
    koLyri:  sub
    son: </v>
      </c>
      <c r="P3644" s="27" t="str">
        <f t="shared" si="462"/>
        <v xml:space="preserve">
            - 
              name:  牛顿：牛顿运动定律及万有引力定律
              title:  牛顿：牛顿运动定律及万有引力定律
              description: 
              koLyro: point
              koLyri:  sub
              son: </v>
      </c>
    </row>
    <row r="3645" spans="1:16" ht="15" customHeight="1">
      <c r="A3645" s="20">
        <f t="shared" si="456"/>
        <v>5</v>
      </c>
      <c r="B3645" s="21" t="str">
        <f t="shared" si="457"/>
        <v>知识亚点</v>
      </c>
      <c r="C3645" s="21" t="str">
        <f t="shared" si="458"/>
        <v>开普勒：开普勒三定律</v>
      </c>
      <c r="D3645" s="21" t="str">
        <f>IFERROR(IF(I3645=1,INDEX( {"chinese","english","math","physics","chemistry","biology","politics","history","geography"},MATCH(C3645,{"语文","英语","数学","物理","化学","生物","政治","历史","地理"},0)),IF(I3645=2,INDEX(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3645,{"单项选择","阅读理解","信息匹配","完形填空","短文填空","单句填空","短文改错","单句改错","句型转换","翻译短语","翻译句子","词汇/短语及固搭","完成句子","听力"},0)),"")), "")</f>
        <v/>
      </c>
      <c r="E3645" s="21" t="str">
        <f t="shared" si="459"/>
        <v>知识点</v>
      </c>
      <c r="F3645" s="21" t="str">
        <f t="shared" si="460"/>
        <v>亚</v>
      </c>
      <c r="G3645" s="21" t="str">
        <f>INDEX( {"body","discipline","area","topic","point"},MATCH(E3645,{"知识体","知识域","知识区","知识主题","知识点"},0))</f>
        <v>point</v>
      </c>
      <c r="H3645" s="21" t="str">
        <f>INDEX( {"super","just","sub","infras"},MATCH(F3645,{"超","恰","亚","次"},0))</f>
        <v>sub</v>
      </c>
      <c r="I3645" s="21">
        <f>MATCH(E3645,{"知识体","知识域","知识区","知识主题","知识点"},0)-1</f>
        <v>4</v>
      </c>
      <c r="J3645" s="21">
        <f>MATCH(F3645,{"超","恰","亚","次"},0)-1</f>
        <v>2</v>
      </c>
      <c r="K3645" s="21" t="str">
        <f t="shared" si="461"/>
        <v>物理</v>
      </c>
      <c r="L3645" s="26" t="s">
        <v>5068</v>
      </c>
      <c r="M3645" s="23"/>
      <c r="N3645" s="23"/>
      <c r="O3645" s="24" t="str">
        <f t="shared" si="463"/>
        <v xml:space="preserve">
  - 
    name:  开普勒：开普勒三定律
    title:  开普勒：开普勒三定律
    description: 
    koLyro: point
    koLyri:  sub
    son: </v>
      </c>
      <c r="P3645" s="27" t="str">
        <f t="shared" si="462"/>
        <v xml:space="preserve">
            - 
              name:  开普勒：开普勒三定律
              title:  开普勒：开普勒三定律
              description: 
              koLyro: point
              koLyri:  sub
              son: </v>
      </c>
    </row>
    <row r="3646" spans="1:16" ht="15" customHeight="1">
      <c r="A3646" s="20">
        <f t="shared" si="456"/>
        <v>5</v>
      </c>
      <c r="B3646" s="21" t="str">
        <f t="shared" si="457"/>
        <v>知识亚点</v>
      </c>
      <c r="C3646" s="21" t="str">
        <f t="shared" si="458"/>
        <v>卡文迪许：扭秤装置，测出万有引力常量</v>
      </c>
      <c r="D3646" s="21" t="str">
        <f>IFERROR(IF(I3646=1,INDEX( {"chinese","english","math","physics","chemistry","biology","politics","history","geography"},MATCH(C3646,{"语文","英语","数学","物理","化学","生物","政治","历史","地理"},0)),IF(I3646=2,INDEX(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3646,{"单项选择","阅读理解","信息匹配","完形填空","短文填空","单句填空","短文改错","单句改错","句型转换","翻译短语","翻译句子","词汇/短语及固搭","完成句子","听力"},0)),"")), "")</f>
        <v/>
      </c>
      <c r="E3646" s="21" t="str">
        <f t="shared" si="459"/>
        <v>知识点</v>
      </c>
      <c r="F3646" s="21" t="str">
        <f t="shared" si="460"/>
        <v>亚</v>
      </c>
      <c r="G3646" s="21" t="str">
        <f>INDEX( {"body","discipline","area","topic","point"},MATCH(E3646,{"知识体","知识域","知识区","知识主题","知识点"},0))</f>
        <v>point</v>
      </c>
      <c r="H3646" s="21" t="str">
        <f>INDEX( {"super","just","sub","infras"},MATCH(F3646,{"超","恰","亚","次"},0))</f>
        <v>sub</v>
      </c>
      <c r="I3646" s="21">
        <f>MATCH(E3646,{"知识体","知识域","知识区","知识主题","知识点"},0)-1</f>
        <v>4</v>
      </c>
      <c r="J3646" s="21">
        <f>MATCH(F3646,{"超","恰","亚","次"},0)-1</f>
        <v>2</v>
      </c>
      <c r="K3646" s="21" t="str">
        <f t="shared" si="461"/>
        <v>物理</v>
      </c>
      <c r="L3646" s="26" t="s">
        <v>5069</v>
      </c>
      <c r="M3646" s="23"/>
      <c r="N3646" s="23"/>
      <c r="O3646" s="24" t="str">
        <f t="shared" si="463"/>
        <v xml:space="preserve">
  - 
    name:  卡文迪许：扭秤装置，测出万有引力常量
    title:  卡文迪许：扭秤装置，测出万有引力常量
    description: 
    koLyro: point
    koLyri:  sub
    son: </v>
      </c>
      <c r="P3646" s="27" t="str">
        <f t="shared" si="462"/>
        <v xml:space="preserve">
            - 
              name:  卡文迪许：扭秤装置，测出万有引力常量
              title:  卡文迪许：扭秤装置，测出万有引力常量
              description: 
              koLyro: point
              koLyri:  sub
              son: </v>
      </c>
    </row>
    <row r="3647" spans="1:16" ht="15" customHeight="1">
      <c r="A3647" s="20">
        <f t="shared" si="456"/>
        <v>5</v>
      </c>
      <c r="B3647" s="21" t="str">
        <f t="shared" si="457"/>
        <v>知识亚点</v>
      </c>
      <c r="C3647" s="21" t="str">
        <f t="shared" si="458"/>
        <v>焦耳：测定热功当量，得到焦耳定律</v>
      </c>
      <c r="D3647" s="21" t="str">
        <f>IFERROR(IF(I3647=1,INDEX( {"chinese","english","math","physics","chemistry","biology","politics","history","geography"},MATCH(C3647,{"语文","英语","数学","物理","化学","生物","政治","历史","地理"},0)),IF(I3647=2,INDEX(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3647,{"单项选择","阅读理解","信息匹配","完形填空","短文填空","单句填空","短文改错","单句改错","句型转换","翻译短语","翻译句子","词汇/短语及固搭","完成句子","听力"},0)),"")), "")</f>
        <v/>
      </c>
      <c r="E3647" s="21" t="str">
        <f t="shared" si="459"/>
        <v>知识点</v>
      </c>
      <c r="F3647" s="21" t="str">
        <f t="shared" si="460"/>
        <v>亚</v>
      </c>
      <c r="G3647" s="21" t="str">
        <f>INDEX( {"body","discipline","area","topic","point"},MATCH(E3647,{"知识体","知识域","知识区","知识主题","知识点"},0))</f>
        <v>point</v>
      </c>
      <c r="H3647" s="21" t="str">
        <f>INDEX( {"super","just","sub","infras"},MATCH(F3647,{"超","恰","亚","次"},0))</f>
        <v>sub</v>
      </c>
      <c r="I3647" s="21">
        <f>MATCH(E3647,{"知识体","知识域","知识区","知识主题","知识点"},0)-1</f>
        <v>4</v>
      </c>
      <c r="J3647" s="21">
        <f>MATCH(F3647,{"超","恰","亚","次"},0)-1</f>
        <v>2</v>
      </c>
      <c r="K3647" s="21" t="str">
        <f t="shared" si="461"/>
        <v>物理</v>
      </c>
      <c r="L3647" s="26" t="s">
        <v>5070</v>
      </c>
      <c r="M3647" s="23"/>
      <c r="N3647" s="23"/>
      <c r="O3647" s="24" t="str">
        <f t="shared" si="463"/>
        <v xml:space="preserve">
  - 
    name:  焦耳：测定热功当量，得到焦耳定律
    title:  焦耳：测定热功当量，得到焦耳定律
    description: 
    koLyro: point
    koLyri:  sub
    son: </v>
      </c>
      <c r="P3647" s="27" t="str">
        <f t="shared" si="462"/>
        <v xml:space="preserve">
            - 
              name:  焦耳：测定热功当量，得到焦耳定律
              title:  焦耳：测定热功当量，得到焦耳定律
              description: 
              koLyro: point
              koLyri:  sub
              son: </v>
      </c>
    </row>
    <row r="3648" spans="1:16" ht="15" customHeight="1">
      <c r="A3648" s="20">
        <f t="shared" si="456"/>
        <v>4</v>
      </c>
      <c r="B3648" s="21" t="str">
        <f t="shared" si="457"/>
        <v>知识点</v>
      </c>
      <c r="C3648" s="21" t="str">
        <f t="shared" si="458"/>
        <v>电磁学史</v>
      </c>
      <c r="D3648" s="21" t="str">
        <f>IFERROR(IF(I3648=1,INDEX( {"chinese","english","math","physics","chemistry","biology","politics","history","geography"},MATCH(C3648,{"语文","英语","数学","物理","化学","生物","政治","历史","地理"},0)),IF(I3648=2,INDEX(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3648,{"单项选择","阅读理解","信息匹配","完形填空","短文填空","单句填空","短文改错","单句改错","句型转换","翻译短语","翻译句子","词汇/短语及固搭","完成句子","听力"},0)),"")), "")</f>
        <v/>
      </c>
      <c r="E3648" s="21" t="str">
        <f t="shared" si="459"/>
        <v>知识点</v>
      </c>
      <c r="F3648" s="21" t="str">
        <f t="shared" si="460"/>
        <v>恰</v>
      </c>
      <c r="G3648" s="21" t="str">
        <f>INDEX( {"body","discipline","area","topic","point"},MATCH(E3648,{"知识体","知识域","知识区","知识主题","知识点"},0))</f>
        <v>point</v>
      </c>
      <c r="H3648" s="21" t="str">
        <f>INDEX( {"super","just","sub","infras"},MATCH(F3648,{"超","恰","亚","次"},0))</f>
        <v>just</v>
      </c>
      <c r="I3648" s="21">
        <f>MATCH(E3648,{"知识体","知识域","知识区","知识主题","知识点"},0)-1</f>
        <v>4</v>
      </c>
      <c r="J3648" s="21">
        <f>MATCH(F3648,{"超","恰","亚","次"},0)-1</f>
        <v>1</v>
      </c>
      <c r="K3648" s="21" t="str">
        <f t="shared" si="461"/>
        <v>物理</v>
      </c>
      <c r="L3648" s="26" t="s">
        <v>5071</v>
      </c>
      <c r="M3648" s="23"/>
      <c r="N3648" s="23"/>
      <c r="O3648" s="24" t="str">
        <f t="shared" si="463"/>
        <v xml:space="preserve">
  - 
    name:  电磁学史
    title:  电磁学史
    description: 
    koLyro: point
    koLyri:  just
    son: </v>
      </c>
      <c r="P3648" s="27" t="str">
        <f t="shared" si="462"/>
        <v xml:space="preserve">
          - 
            name:  电磁学史
            title:  电磁学史
            description: 
            koLyro: point
            koLyri:  just
            son: </v>
      </c>
    </row>
    <row r="3649" spans="1:16" ht="15" customHeight="1">
      <c r="A3649" s="20">
        <f t="shared" si="456"/>
        <v>5</v>
      </c>
      <c r="B3649" s="21" t="str">
        <f t="shared" si="457"/>
        <v>知识亚点</v>
      </c>
      <c r="C3649" s="21" t="str">
        <f t="shared" si="458"/>
        <v>库伦：库伦扭秤实验，发现库伦定律</v>
      </c>
      <c r="D3649" s="21" t="str">
        <f>IFERROR(IF(I3649=1,INDEX( {"chinese","english","math","physics","chemistry","biology","politics","history","geography"},MATCH(C3649,{"语文","英语","数学","物理","化学","生物","政治","历史","地理"},0)),IF(I3649=2,INDEX(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3649,{"单项选择","阅读理解","信息匹配","完形填空","短文填空","单句填空","短文改错","单句改错","句型转换","翻译短语","翻译句子","词汇/短语及固搭","完成句子","听力"},0)),"")), "")</f>
        <v/>
      </c>
      <c r="E3649" s="21" t="str">
        <f t="shared" si="459"/>
        <v>知识点</v>
      </c>
      <c r="F3649" s="21" t="str">
        <f t="shared" si="460"/>
        <v>亚</v>
      </c>
      <c r="G3649" s="21" t="str">
        <f>INDEX( {"body","discipline","area","topic","point"},MATCH(E3649,{"知识体","知识域","知识区","知识主题","知识点"},0))</f>
        <v>point</v>
      </c>
      <c r="H3649" s="21" t="str">
        <f>INDEX( {"super","just","sub","infras"},MATCH(F3649,{"超","恰","亚","次"},0))</f>
        <v>sub</v>
      </c>
      <c r="I3649" s="21">
        <f>MATCH(E3649,{"知识体","知识域","知识区","知识主题","知识点"},0)-1</f>
        <v>4</v>
      </c>
      <c r="J3649" s="21">
        <f>MATCH(F3649,{"超","恰","亚","次"},0)-1</f>
        <v>2</v>
      </c>
      <c r="K3649" s="21" t="str">
        <f t="shared" si="461"/>
        <v>物理</v>
      </c>
      <c r="L3649" s="26" t="s">
        <v>5072</v>
      </c>
      <c r="M3649" s="23"/>
      <c r="N3649" s="23"/>
      <c r="O3649" s="24" t="str">
        <f t="shared" si="463"/>
        <v xml:space="preserve">
  - 
    name:  库伦：库伦扭秤实验，发现库伦定律
    title:  库伦：库伦扭秤实验，发现库伦定律
    description: 
    koLyro: point
    koLyri:  sub
    son: </v>
      </c>
      <c r="P3649" s="27" t="str">
        <f t="shared" si="462"/>
        <v xml:space="preserve">
            - 
              name:  库伦：库伦扭秤实验，发现库伦定律
              title:  库伦：库伦扭秤实验，发现库伦定律
              description: 
              koLyro: point
              koLyri:  sub
              son: </v>
      </c>
    </row>
    <row r="3650" spans="1:16" ht="15" customHeight="1">
      <c r="A3650" s="20">
        <f t="shared" si="456"/>
        <v>5</v>
      </c>
      <c r="B3650" s="21" t="str">
        <f t="shared" si="457"/>
        <v>知识亚点</v>
      </c>
      <c r="C3650" s="21" t="str">
        <f t="shared" si="458"/>
        <v>密立根：油滴实验，测定基本电荷e</v>
      </c>
      <c r="D3650" s="21" t="str">
        <f>IFERROR(IF(I3650=1,INDEX( {"chinese","english","math","physics","chemistry","biology","politics","history","geography"},MATCH(C3650,{"语文","英语","数学","物理","化学","生物","政治","历史","地理"},0)),IF(I3650=2,INDEX(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3650,{"单项选择","阅读理解","信息匹配","完形填空","短文填空","单句填空","短文改错","单句改错","句型转换","翻译短语","翻译句子","词汇/短语及固搭","完成句子","听力"},0)),"")), "")</f>
        <v/>
      </c>
      <c r="E3650" s="21" t="str">
        <f t="shared" si="459"/>
        <v>知识点</v>
      </c>
      <c r="F3650" s="21" t="str">
        <f t="shared" si="460"/>
        <v>亚</v>
      </c>
      <c r="G3650" s="21" t="str">
        <f>INDEX( {"body","discipline","area","topic","point"},MATCH(E3650,{"知识体","知识域","知识区","知识主题","知识点"},0))</f>
        <v>point</v>
      </c>
      <c r="H3650" s="21" t="str">
        <f>INDEX( {"super","just","sub","infras"},MATCH(F3650,{"超","恰","亚","次"},0))</f>
        <v>sub</v>
      </c>
      <c r="I3650" s="21">
        <f>MATCH(E3650,{"知识体","知识域","知识区","知识主题","知识点"},0)-1</f>
        <v>4</v>
      </c>
      <c r="J3650" s="21">
        <f>MATCH(F3650,{"超","恰","亚","次"},0)-1</f>
        <v>2</v>
      </c>
      <c r="K3650" s="21" t="str">
        <f t="shared" si="461"/>
        <v>物理</v>
      </c>
      <c r="L3650" s="26" t="s">
        <v>5073</v>
      </c>
      <c r="M3650" s="23"/>
      <c r="N3650" s="23"/>
      <c r="O3650" s="24" t="str">
        <f t="shared" si="463"/>
        <v xml:space="preserve">
  - 
    name:  密立根：油滴实验，测定基本电荷e
    title:  密立根：油滴实验，测定基本电荷e
    description: 
    koLyro: point
    koLyri:  sub
    son: </v>
      </c>
      <c r="P3650" s="27" t="str">
        <f t="shared" si="462"/>
        <v xml:space="preserve">
            - 
              name:  密立根：油滴实验，测定基本电荷e
              title:  密立根：油滴实验，测定基本电荷e
              description: 
              koLyro: point
              koLyri:  sub
              son: </v>
      </c>
    </row>
    <row r="3651" spans="1:16" ht="15" customHeight="1">
      <c r="A3651" s="20">
        <f t="shared" si="456"/>
        <v>5</v>
      </c>
      <c r="B3651" s="21" t="str">
        <f t="shared" si="457"/>
        <v>知识亚点</v>
      </c>
      <c r="C3651" s="21" t="str">
        <f t="shared" si="458"/>
        <v>欧姆：欧姆定律</v>
      </c>
      <c r="D3651" s="21" t="str">
        <f>IFERROR(IF(I3651=1,INDEX( {"chinese","english","math","physics","chemistry","biology","politics","history","geography"},MATCH(C3651,{"语文","英语","数学","物理","化学","生物","政治","历史","地理"},0)),IF(I3651=2,INDEX(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3651,{"单项选择","阅读理解","信息匹配","完形填空","短文填空","单句填空","短文改错","单句改错","句型转换","翻译短语","翻译句子","词汇/短语及固搭","完成句子","听力"},0)),"")), "")</f>
        <v/>
      </c>
      <c r="E3651" s="21" t="str">
        <f t="shared" si="459"/>
        <v>知识点</v>
      </c>
      <c r="F3651" s="21" t="str">
        <f t="shared" si="460"/>
        <v>亚</v>
      </c>
      <c r="G3651" s="21" t="str">
        <f>INDEX( {"body","discipline","area","topic","point"},MATCH(E3651,{"知识体","知识域","知识区","知识主题","知识点"},0))</f>
        <v>point</v>
      </c>
      <c r="H3651" s="21" t="str">
        <f>INDEX( {"super","just","sub","infras"},MATCH(F3651,{"超","恰","亚","次"},0))</f>
        <v>sub</v>
      </c>
      <c r="I3651" s="21">
        <f>MATCH(E3651,{"知识体","知识域","知识区","知识主题","知识点"},0)-1</f>
        <v>4</v>
      </c>
      <c r="J3651" s="21">
        <f>MATCH(F3651,{"超","恰","亚","次"},0)-1</f>
        <v>2</v>
      </c>
      <c r="K3651" s="21" t="str">
        <f t="shared" si="461"/>
        <v>物理</v>
      </c>
      <c r="L3651" s="26" t="s">
        <v>5074</v>
      </c>
      <c r="M3651" s="23"/>
      <c r="N3651" s="23"/>
      <c r="O3651" s="24" t="str">
        <f t="shared" si="463"/>
        <v xml:space="preserve">
  - 
    name:  欧姆：欧姆定律
    title:  欧姆：欧姆定律
    description: 
    koLyro: point
    koLyri:  sub
    son: </v>
      </c>
      <c r="P3651" s="27" t="str">
        <f t="shared" si="462"/>
        <v xml:space="preserve">
            - 
              name:  欧姆：欧姆定律
              title:  欧姆：欧姆定律
              description: 
              koLyro: point
              koLyri:  sub
              son: </v>
      </c>
    </row>
    <row r="3652" spans="1:16" ht="15" customHeight="1">
      <c r="A3652" s="20">
        <f t="shared" si="456"/>
        <v>5</v>
      </c>
      <c r="B3652" s="21" t="str">
        <f t="shared" si="457"/>
        <v>知识亚点</v>
      </c>
      <c r="C3652" s="21" t="str">
        <f t="shared" si="458"/>
        <v>奥斯特：发现电流磁效应</v>
      </c>
      <c r="D3652" s="21" t="str">
        <f>IFERROR(IF(I3652=1,INDEX( {"chinese","english","math","physics","chemistry","biology","politics","history","geography"},MATCH(C3652,{"语文","英语","数学","物理","化学","生物","政治","历史","地理"},0)),IF(I3652=2,INDEX(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3652,{"单项选择","阅读理解","信息匹配","完形填空","短文填空","单句填空","短文改错","单句改错","句型转换","翻译短语","翻译句子","词汇/短语及固搭","完成句子","听力"},0)),"")), "")</f>
        <v/>
      </c>
      <c r="E3652" s="21" t="str">
        <f t="shared" si="459"/>
        <v>知识点</v>
      </c>
      <c r="F3652" s="21" t="str">
        <f t="shared" si="460"/>
        <v>亚</v>
      </c>
      <c r="G3652" s="21" t="str">
        <f>INDEX( {"body","discipline","area","topic","point"},MATCH(E3652,{"知识体","知识域","知识区","知识主题","知识点"},0))</f>
        <v>point</v>
      </c>
      <c r="H3652" s="21" t="str">
        <f>INDEX( {"super","just","sub","infras"},MATCH(F3652,{"超","恰","亚","次"},0))</f>
        <v>sub</v>
      </c>
      <c r="I3652" s="21">
        <f>MATCH(E3652,{"知识体","知识域","知识区","知识主题","知识点"},0)-1</f>
        <v>4</v>
      </c>
      <c r="J3652" s="21">
        <f>MATCH(F3652,{"超","恰","亚","次"},0)-1</f>
        <v>2</v>
      </c>
      <c r="K3652" s="21" t="str">
        <f t="shared" si="461"/>
        <v>物理</v>
      </c>
      <c r="L3652" s="26" t="s">
        <v>5075</v>
      </c>
      <c r="M3652" s="23"/>
      <c r="N3652" s="23"/>
      <c r="O3652" s="24" t="str">
        <f t="shared" si="463"/>
        <v xml:space="preserve">
  - 
    name:  奥斯特：发现电流磁效应
    title:  奥斯特：发现电流磁效应
    description: 
    koLyro: point
    koLyri:  sub
    son: </v>
      </c>
      <c r="P3652" s="27" t="str">
        <f t="shared" si="462"/>
        <v xml:space="preserve">
            - 
              name:  奥斯特：发现电流磁效应
              title:  奥斯特：发现电流磁效应
              description: 
              koLyro: point
              koLyri:  sub
              son: </v>
      </c>
    </row>
    <row r="3653" spans="1:16" ht="15" customHeight="1">
      <c r="A3653" s="20">
        <f t="shared" ref="A3653:A3716" si="464">IFERROR(FIND("├",L3653),0)</f>
        <v>5</v>
      </c>
      <c r="B3653" s="21" t="str">
        <f t="shared" ref="B3653:B3716" si="465">MID(L3653,FIND("«",L3653)+1,FIND("»",L3653)-FIND("«",L3653)-1)</f>
        <v>知识亚点</v>
      </c>
      <c r="C3653" s="21" t="str">
        <f t="shared" ref="C3653:C3716" si="466">RIGHT(L3653,LEN(L3653)-FIND("»",L3653))</f>
        <v>安培：分子电流假说、右手螺旋定则、左手定则</v>
      </c>
      <c r="D3653" s="21" t="str">
        <f>IFERROR(IF(I3653=1,INDEX( {"chinese","english","math","physics","chemistry","biology","politics","history","geography"},MATCH(C3653,{"语文","英语","数学","物理","化学","生物","政治","历史","地理"},0)),IF(I3653=2,INDEX(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3653,{"单项选择","阅读理解","信息匹配","完形填空","短文填空","单句填空","短文改错","单句改错","句型转换","翻译短语","翻译句子","词汇/短语及固搭","完成句子","听力"},0)),"")), "")</f>
        <v/>
      </c>
      <c r="E3653" s="21" t="str">
        <f t="shared" ref="E3653:E3716" si="467">SUBSTITUTE(SUBSTITUTE(SUBSTITUTE(SUBSTITUTE(B3653,"超",""),"恰",""),"亚",""),"次","")</f>
        <v>知识点</v>
      </c>
      <c r="F3653" s="21" t="str">
        <f t="shared" ref="F3653:F3716" si="468">IF(IFERROR(FIND("超",B3653),-1)&gt;0,"超",  IF(IFERROR(FIND("亚",B3653),-1)&gt;0,"亚",   IF(IFERROR(FIND("次",B3653),-1)&gt;0,"次",    "恰"  )))</f>
        <v>亚</v>
      </c>
      <c r="G3653" s="21" t="str">
        <f>INDEX( {"body","discipline","area","topic","point"},MATCH(E3653,{"知识体","知识域","知识区","知识主题","知识点"},0))</f>
        <v>point</v>
      </c>
      <c r="H3653" s="21" t="str">
        <f>INDEX( {"super","just","sub","infras"},MATCH(F3653,{"超","恰","亚","次"},0))</f>
        <v>sub</v>
      </c>
      <c r="I3653" s="21">
        <f>MATCH(E3653,{"知识体","知识域","知识区","知识主题","知识点"},0)-1</f>
        <v>4</v>
      </c>
      <c r="J3653" s="21">
        <f>MATCH(F3653,{"超","恰","亚","次"},0)-1</f>
        <v>2</v>
      </c>
      <c r="K3653" s="21" t="str">
        <f t="shared" ref="K3653:K3716" si="469">IF(I3653=0,"",IF(I3653=1,C3653,K3652))</f>
        <v>物理</v>
      </c>
      <c r="L3653" s="26" t="s">
        <v>5076</v>
      </c>
      <c r="M3653" s="23"/>
      <c r="N3653" s="23"/>
      <c r="O3653" s="24" t="str">
        <f t="shared" si="463"/>
        <v xml:space="preserve">
  - 
    name:  安培：分子电流假说、右手螺旋定则、左手定则
    title:  安培：分子电流假说、右手螺旋定则、左手定则
    description: 
    koLyro: point
    koLyri:  sub
    son: </v>
      </c>
      <c r="P3653" s="27" t="str">
        <f t="shared" ref="P3653:P3716" si="470">SUBSTITUTE(O3653,CHAR(10),CHAR(10)&amp;REPT("  ",A3653))</f>
        <v xml:space="preserve">
            - 
              name:  安培：分子电流假说、右手螺旋定则、左手定则
              title:  安培：分子电流假说、右手螺旋定则、左手定则
              description: 
              koLyro: point
              koLyri:  sub
              son: </v>
      </c>
    </row>
    <row r="3654" spans="1:16" ht="15" customHeight="1">
      <c r="A3654" s="20">
        <f t="shared" si="464"/>
        <v>5</v>
      </c>
      <c r="B3654" s="21" t="str">
        <f t="shared" si="465"/>
        <v>知识亚点</v>
      </c>
      <c r="C3654" s="21" t="str">
        <f t="shared" si="466"/>
        <v>劳伦斯：发明回旋加速器</v>
      </c>
      <c r="D3654" s="21" t="str">
        <f>IFERROR(IF(I3654=1,INDEX( {"chinese","english","math","physics","chemistry","biology","politics","history","geography"},MATCH(C3654,{"语文","英语","数学","物理","化学","生物","政治","历史","地理"},0)),IF(I3654=2,INDEX(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3654,{"单项选择","阅读理解","信息匹配","完形填空","短文填空","单句填空","短文改错","单句改错","句型转换","翻译短语","翻译句子","词汇/短语及固搭","完成句子","听力"},0)),"")), "")</f>
        <v/>
      </c>
      <c r="E3654" s="21" t="str">
        <f t="shared" si="467"/>
        <v>知识点</v>
      </c>
      <c r="F3654" s="21" t="str">
        <f t="shared" si="468"/>
        <v>亚</v>
      </c>
      <c r="G3654" s="21" t="str">
        <f>INDEX( {"body","discipline","area","topic","point"},MATCH(E3654,{"知识体","知识域","知识区","知识主题","知识点"},0))</f>
        <v>point</v>
      </c>
      <c r="H3654" s="21" t="str">
        <f>INDEX( {"super","just","sub","infras"},MATCH(F3654,{"超","恰","亚","次"},0))</f>
        <v>sub</v>
      </c>
      <c r="I3654" s="21">
        <f>MATCH(E3654,{"知识体","知识域","知识区","知识主题","知识点"},0)-1</f>
        <v>4</v>
      </c>
      <c r="J3654" s="21">
        <f>MATCH(F3654,{"超","恰","亚","次"},0)-1</f>
        <v>2</v>
      </c>
      <c r="K3654" s="21" t="str">
        <f t="shared" si="469"/>
        <v>物理</v>
      </c>
      <c r="L3654" s="26" t="s">
        <v>5077</v>
      </c>
      <c r="M3654" s="23"/>
      <c r="N3654" s="23"/>
      <c r="O3654" s="24" t="str">
        <f t="shared" si="463"/>
        <v xml:space="preserve">
  - 
    name:  劳伦斯：发明回旋加速器
    title:  劳伦斯：发明回旋加速器
    description: 
    koLyro: point
    koLyri:  sub
    son: </v>
      </c>
      <c r="P3654" s="27" t="str">
        <f t="shared" si="470"/>
        <v xml:space="preserve">
            - 
              name:  劳伦斯：发明回旋加速器
              title:  劳伦斯：发明回旋加速器
              description: 
              koLyro: point
              koLyri:  sub
              son: </v>
      </c>
    </row>
    <row r="3655" spans="1:16" ht="15" customHeight="1">
      <c r="A3655" s="20">
        <f t="shared" si="464"/>
        <v>5</v>
      </c>
      <c r="B3655" s="21" t="str">
        <f t="shared" si="465"/>
        <v>知识亚点</v>
      </c>
      <c r="C3655" s="21" t="str">
        <f t="shared" si="466"/>
        <v>法拉第：发现电磁感应定律</v>
      </c>
      <c r="D3655" s="21" t="str">
        <f>IFERROR(IF(I3655=1,INDEX( {"chinese","english","math","physics","chemistry","biology","politics","history","geography"},MATCH(C3655,{"语文","英语","数学","物理","化学","生物","政治","历史","地理"},0)),IF(I3655=2,INDEX(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3655,{"单项选择","阅读理解","信息匹配","完形填空","短文填空","单句填空","短文改错","单句改错","句型转换","翻译短语","翻译句子","词汇/短语及固搭","完成句子","听力"},0)),"")), "")</f>
        <v/>
      </c>
      <c r="E3655" s="21" t="str">
        <f t="shared" si="467"/>
        <v>知识点</v>
      </c>
      <c r="F3655" s="21" t="str">
        <f t="shared" si="468"/>
        <v>亚</v>
      </c>
      <c r="G3655" s="21" t="str">
        <f>INDEX( {"body","discipline","area","topic","point"},MATCH(E3655,{"知识体","知识域","知识区","知识主题","知识点"},0))</f>
        <v>point</v>
      </c>
      <c r="H3655" s="21" t="str">
        <f>INDEX( {"super","just","sub","infras"},MATCH(F3655,{"超","恰","亚","次"},0))</f>
        <v>sub</v>
      </c>
      <c r="I3655" s="21">
        <f>MATCH(E3655,{"知识体","知识域","知识区","知识主题","知识点"},0)-1</f>
        <v>4</v>
      </c>
      <c r="J3655" s="21">
        <f>MATCH(F3655,{"超","恰","亚","次"},0)-1</f>
        <v>2</v>
      </c>
      <c r="K3655" s="21" t="str">
        <f t="shared" si="469"/>
        <v>物理</v>
      </c>
      <c r="L3655" s="26" t="s">
        <v>5078</v>
      </c>
      <c r="M3655" s="23"/>
      <c r="N3655" s="23"/>
      <c r="O3655" s="24" t="str">
        <f t="shared" si="463"/>
        <v xml:space="preserve">
  - 
    name:  法拉第：发现电磁感应定律
    title:  法拉第：发现电磁感应定律
    description: 
    koLyro: point
    koLyri:  sub
    son: </v>
      </c>
      <c r="P3655" s="27" t="str">
        <f t="shared" si="470"/>
        <v xml:space="preserve">
            - 
              name:  法拉第：发现电磁感应定律
              title:  法拉第：发现电磁感应定律
              description: 
              koLyro: point
              koLyri:  sub
              son: </v>
      </c>
    </row>
    <row r="3656" spans="1:16" ht="15" customHeight="1">
      <c r="A3656" s="20">
        <f t="shared" si="464"/>
        <v>5</v>
      </c>
      <c r="B3656" s="21" t="str">
        <f t="shared" si="465"/>
        <v>知识亚点</v>
      </c>
      <c r="C3656" s="21" t="str">
        <f t="shared" si="466"/>
        <v>楞次：发现楞次定律</v>
      </c>
      <c r="D3656" s="21" t="str">
        <f>IFERROR(IF(I3656=1,INDEX( {"chinese","english","math","physics","chemistry","biology","politics","history","geography"},MATCH(C3656,{"语文","英语","数学","物理","化学","生物","政治","历史","地理"},0)),IF(I3656=2,INDEX(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3656,{"单项选择","阅读理解","信息匹配","完形填空","短文填空","单句填空","短文改错","单句改错","句型转换","翻译短语","翻译句子","词汇/短语及固搭","完成句子","听力"},0)),"")), "")</f>
        <v/>
      </c>
      <c r="E3656" s="21" t="str">
        <f t="shared" si="467"/>
        <v>知识点</v>
      </c>
      <c r="F3656" s="21" t="str">
        <f t="shared" si="468"/>
        <v>亚</v>
      </c>
      <c r="G3656" s="21" t="str">
        <f>INDEX( {"body","discipline","area","topic","point"},MATCH(E3656,{"知识体","知识域","知识区","知识主题","知识点"},0))</f>
        <v>point</v>
      </c>
      <c r="H3656" s="21" t="str">
        <f>INDEX( {"super","just","sub","infras"},MATCH(F3656,{"超","恰","亚","次"},0))</f>
        <v>sub</v>
      </c>
      <c r="I3656" s="21">
        <f>MATCH(E3656,{"知识体","知识域","知识区","知识主题","知识点"},0)-1</f>
        <v>4</v>
      </c>
      <c r="J3656" s="21">
        <f>MATCH(F3656,{"超","恰","亚","次"},0)-1</f>
        <v>2</v>
      </c>
      <c r="K3656" s="21" t="str">
        <f t="shared" si="469"/>
        <v>物理</v>
      </c>
      <c r="L3656" s="26" t="s">
        <v>5079</v>
      </c>
      <c r="M3656" s="23"/>
      <c r="N3656" s="23"/>
      <c r="O3656" s="24" t="str">
        <f t="shared" si="463"/>
        <v xml:space="preserve">
  - 
    name:  楞次：发现楞次定律
    title:  楞次：发现楞次定律
    description: 
    koLyro: point
    koLyri:  sub
    son: </v>
      </c>
      <c r="P3656" s="27" t="str">
        <f t="shared" si="470"/>
        <v xml:space="preserve">
            - 
              name:  楞次：发现楞次定律
              title:  楞次：发现楞次定律
              description: 
              koLyro: point
              koLyri:  sub
              son: </v>
      </c>
    </row>
    <row r="3657" spans="1:16" ht="15" customHeight="1">
      <c r="A3657" s="20">
        <f t="shared" si="464"/>
        <v>4</v>
      </c>
      <c r="B3657" s="21" t="str">
        <f t="shared" si="465"/>
        <v>知识点</v>
      </c>
      <c r="C3657" s="21" t="str">
        <f t="shared" si="466"/>
        <v>选考部分学史</v>
      </c>
      <c r="D3657" s="21" t="str">
        <f>IFERROR(IF(I3657=1,INDEX( {"chinese","english","math","physics","chemistry","biology","politics","history","geography"},MATCH(C3657,{"语文","英语","数学","物理","化学","生物","政治","历史","地理"},0)),IF(I3657=2,INDEX(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3657,{"单项选择","阅读理解","信息匹配","完形填空","短文填空","单句填空","短文改错","单句改错","句型转换","翻译短语","翻译句子","词汇/短语及固搭","完成句子","听力"},0)),"")), "")</f>
        <v/>
      </c>
      <c r="E3657" s="21" t="str">
        <f t="shared" si="467"/>
        <v>知识点</v>
      </c>
      <c r="F3657" s="21" t="str">
        <f t="shared" si="468"/>
        <v>恰</v>
      </c>
      <c r="G3657" s="21" t="str">
        <f>INDEX( {"body","discipline","area","topic","point"},MATCH(E3657,{"知识体","知识域","知识区","知识主题","知识点"},0))</f>
        <v>point</v>
      </c>
      <c r="H3657" s="21" t="str">
        <f>INDEX( {"super","just","sub","infras"},MATCH(F3657,{"超","恰","亚","次"},0))</f>
        <v>just</v>
      </c>
      <c r="I3657" s="21">
        <f>MATCH(E3657,{"知识体","知识域","知识区","知识主题","知识点"},0)-1</f>
        <v>4</v>
      </c>
      <c r="J3657" s="21">
        <f>MATCH(F3657,{"超","恰","亚","次"},0)-1</f>
        <v>1</v>
      </c>
      <c r="K3657" s="21" t="str">
        <f t="shared" si="469"/>
        <v>物理</v>
      </c>
      <c r="L3657" s="26" t="s">
        <v>5080</v>
      </c>
      <c r="M3657" s="23"/>
      <c r="N3657" s="23"/>
      <c r="O3657" s="24" t="str">
        <f t="shared" si="463"/>
        <v xml:space="preserve">
  - 
    name:  选考部分学史
    title:  选考部分学史
    description: 
    koLyro: point
    koLyri:  just
    son: </v>
      </c>
      <c r="P3657" s="27" t="str">
        <f t="shared" si="470"/>
        <v xml:space="preserve">
          - 
            name:  选考部分学史
            title:  选考部分学史
            description: 
            koLyro: point
            koLyri:  just
            son: </v>
      </c>
    </row>
    <row r="3658" spans="1:16" ht="15" customHeight="1">
      <c r="A3658" s="20">
        <f t="shared" si="464"/>
        <v>5</v>
      </c>
      <c r="B3658" s="21" t="str">
        <f t="shared" si="465"/>
        <v>知识亚点</v>
      </c>
      <c r="C3658" s="21" t="str">
        <f t="shared" si="466"/>
        <v>布朗：布朗运动</v>
      </c>
      <c r="D3658" s="21" t="str">
        <f>IFERROR(IF(I3658=1,INDEX( {"chinese","english","math","physics","chemistry","biology","politics","history","geography"},MATCH(C3658,{"语文","英语","数学","物理","化学","生物","政治","历史","地理"},0)),IF(I3658=2,INDEX(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3658,{"单项选择","阅读理解","信息匹配","完形填空","短文填空","单句填空","短文改错","单句改错","句型转换","翻译短语","翻译句子","词汇/短语及固搭","完成句子","听力"},0)),"")), "")</f>
        <v/>
      </c>
      <c r="E3658" s="21" t="str">
        <f t="shared" si="467"/>
        <v>知识点</v>
      </c>
      <c r="F3658" s="21" t="str">
        <f t="shared" si="468"/>
        <v>亚</v>
      </c>
      <c r="G3658" s="21" t="str">
        <f>INDEX( {"body","discipline","area","topic","point"},MATCH(E3658,{"知识体","知识域","知识区","知识主题","知识点"},0))</f>
        <v>point</v>
      </c>
      <c r="H3658" s="21" t="str">
        <f>INDEX( {"super","just","sub","infras"},MATCH(F3658,{"超","恰","亚","次"},0))</f>
        <v>sub</v>
      </c>
      <c r="I3658" s="21">
        <f>MATCH(E3658,{"知识体","知识域","知识区","知识主题","知识点"},0)-1</f>
        <v>4</v>
      </c>
      <c r="J3658" s="21">
        <f>MATCH(F3658,{"超","恰","亚","次"},0)-1</f>
        <v>2</v>
      </c>
      <c r="K3658" s="21" t="str">
        <f t="shared" si="469"/>
        <v>物理</v>
      </c>
      <c r="L3658" s="26" t="s">
        <v>5081</v>
      </c>
      <c r="M3658" s="23"/>
      <c r="N3658" s="23"/>
      <c r="O3658" s="24" t="str">
        <f t="shared" si="463"/>
        <v xml:space="preserve">
  - 
    name:  布朗：布朗运动
    title:  布朗：布朗运动
    description: 
    koLyro: point
    koLyri:  sub
    son: </v>
      </c>
      <c r="P3658" s="27" t="str">
        <f t="shared" si="470"/>
        <v xml:space="preserve">
            - 
              name:  布朗：布朗运动
              title:  布朗：布朗运动
              description: 
              koLyro: point
              koLyri:  sub
              son: </v>
      </c>
    </row>
    <row r="3659" spans="1:16" ht="15" customHeight="1">
      <c r="A3659" s="20">
        <f t="shared" si="464"/>
        <v>5</v>
      </c>
      <c r="B3659" s="21" t="str">
        <f t="shared" si="465"/>
        <v>知识亚点</v>
      </c>
      <c r="C3659" s="21" t="str">
        <f t="shared" si="466"/>
        <v>开尔文：创立热力学温标</v>
      </c>
      <c r="D3659" s="21" t="str">
        <f>IFERROR(IF(I3659=1,INDEX( {"chinese","english","math","physics","chemistry","biology","politics","history","geography"},MATCH(C3659,{"语文","英语","数学","物理","化学","生物","政治","历史","地理"},0)),IF(I3659=2,INDEX(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3659,{"单项选择","阅读理解","信息匹配","完形填空","短文填空","单句填空","短文改错","单句改错","句型转换","翻译短语","翻译句子","词汇/短语及固搭","完成句子","听力"},0)),"")), "")</f>
        <v/>
      </c>
      <c r="E3659" s="21" t="str">
        <f t="shared" si="467"/>
        <v>知识点</v>
      </c>
      <c r="F3659" s="21" t="str">
        <f t="shared" si="468"/>
        <v>亚</v>
      </c>
      <c r="G3659" s="21" t="str">
        <f>INDEX( {"body","discipline","area","topic","point"},MATCH(E3659,{"知识体","知识域","知识区","知识主题","知识点"},0))</f>
        <v>point</v>
      </c>
      <c r="H3659" s="21" t="str">
        <f>INDEX( {"super","just","sub","infras"},MATCH(F3659,{"超","恰","亚","次"},0))</f>
        <v>sub</v>
      </c>
      <c r="I3659" s="21">
        <f>MATCH(E3659,{"知识体","知识域","知识区","知识主题","知识点"},0)-1</f>
        <v>4</v>
      </c>
      <c r="J3659" s="21">
        <f>MATCH(F3659,{"超","恰","亚","次"},0)-1</f>
        <v>2</v>
      </c>
      <c r="K3659" s="21" t="str">
        <f t="shared" si="469"/>
        <v>物理</v>
      </c>
      <c r="L3659" s="26" t="s">
        <v>5082</v>
      </c>
      <c r="M3659" s="23"/>
      <c r="N3659" s="23"/>
      <c r="O3659" s="24" t="str">
        <f t="shared" si="463"/>
        <v xml:space="preserve">
  - 
    name:  开尔文：创立热力学温标
    title:  开尔文：创立热力学温标
    description: 
    koLyro: point
    koLyri:  sub
    son: </v>
      </c>
      <c r="P3659" s="27" t="str">
        <f t="shared" si="470"/>
        <v xml:space="preserve">
            - 
              name:  开尔文：创立热力学温标
              title:  开尔文：创立热力学温标
              description: 
              koLyro: point
              koLyri:  sub
              son: </v>
      </c>
    </row>
    <row r="3660" spans="1:16" ht="15" customHeight="1">
      <c r="A3660" s="20">
        <f t="shared" si="464"/>
        <v>5</v>
      </c>
      <c r="B3660" s="21" t="str">
        <f t="shared" si="465"/>
        <v>知识亚点</v>
      </c>
      <c r="C3660" s="21" t="str">
        <f t="shared" si="466"/>
        <v>克劳修斯：建立热力学第二定律</v>
      </c>
      <c r="D3660" s="21" t="str">
        <f>IFERROR(IF(I3660=1,INDEX( {"chinese","english","math","physics","chemistry","biology","politics","history","geography"},MATCH(C3660,{"语文","英语","数学","物理","化学","生物","政治","历史","地理"},0)),IF(I3660=2,INDEX(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3660,{"单项选择","阅读理解","信息匹配","完形填空","短文填空","单句填空","短文改错","单句改错","句型转换","翻译短语","翻译句子","词汇/短语及固搭","完成句子","听力"},0)),"")), "")</f>
        <v/>
      </c>
      <c r="E3660" s="21" t="str">
        <f t="shared" si="467"/>
        <v>知识点</v>
      </c>
      <c r="F3660" s="21" t="str">
        <f t="shared" si="468"/>
        <v>亚</v>
      </c>
      <c r="G3660" s="21" t="str">
        <f>INDEX( {"body","discipline","area","topic","point"},MATCH(E3660,{"知识体","知识域","知识区","知识主题","知识点"},0))</f>
        <v>point</v>
      </c>
      <c r="H3660" s="21" t="str">
        <f>INDEX( {"super","just","sub","infras"},MATCH(F3660,{"超","恰","亚","次"},0))</f>
        <v>sub</v>
      </c>
      <c r="I3660" s="21">
        <f>MATCH(E3660,{"知识体","知识域","知识区","知识主题","知识点"},0)-1</f>
        <v>4</v>
      </c>
      <c r="J3660" s="21">
        <f>MATCH(F3660,{"超","恰","亚","次"},0)-1</f>
        <v>2</v>
      </c>
      <c r="K3660" s="21" t="str">
        <f t="shared" si="469"/>
        <v>物理</v>
      </c>
      <c r="L3660" s="26" t="s">
        <v>5083</v>
      </c>
      <c r="M3660" s="23"/>
      <c r="N3660" s="23"/>
      <c r="O3660" s="24" t="str">
        <f t="shared" si="463"/>
        <v xml:space="preserve">
  - 
    name:  克劳修斯：建立热力学第二定律
    title:  克劳修斯：建立热力学第二定律
    description: 
    koLyro: point
    koLyri:  sub
    son: </v>
      </c>
      <c r="P3660" s="27" t="str">
        <f t="shared" si="470"/>
        <v xml:space="preserve">
            - 
              name:  克劳修斯：建立热力学第二定律
              title:  克劳修斯：建立热力学第二定律
              description: 
              koLyro: point
              koLyri:  sub
              son: </v>
      </c>
    </row>
    <row r="3661" spans="1:16" ht="15" customHeight="1">
      <c r="A3661" s="20">
        <f t="shared" si="464"/>
        <v>5</v>
      </c>
      <c r="B3661" s="21" t="str">
        <f t="shared" si="465"/>
        <v>知识亚点</v>
      </c>
      <c r="C3661" s="21" t="str">
        <f t="shared" si="466"/>
        <v>麦克斯韦：建立电磁场理论</v>
      </c>
      <c r="D3661" s="21" t="str">
        <f>IFERROR(IF(I3661=1,INDEX( {"chinese","english","math","physics","chemistry","biology","politics","history","geography"},MATCH(C3661,{"语文","英语","数学","物理","化学","生物","政治","历史","地理"},0)),IF(I3661=2,INDEX(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3661,{"单项选择","阅读理解","信息匹配","完形填空","短文填空","单句填空","短文改错","单句改错","句型转换","翻译短语","翻译句子","词汇/短语及固搭","完成句子","听力"},0)),"")), "")</f>
        <v/>
      </c>
      <c r="E3661" s="21" t="str">
        <f t="shared" si="467"/>
        <v>知识点</v>
      </c>
      <c r="F3661" s="21" t="str">
        <f t="shared" si="468"/>
        <v>亚</v>
      </c>
      <c r="G3661" s="21" t="str">
        <f>INDEX( {"body","discipline","area","topic","point"},MATCH(E3661,{"知识体","知识域","知识区","知识主题","知识点"},0))</f>
        <v>point</v>
      </c>
      <c r="H3661" s="21" t="str">
        <f>INDEX( {"super","just","sub","infras"},MATCH(F3661,{"超","恰","亚","次"},0))</f>
        <v>sub</v>
      </c>
      <c r="I3661" s="21">
        <f>MATCH(E3661,{"知识体","知识域","知识区","知识主题","知识点"},0)-1</f>
        <v>4</v>
      </c>
      <c r="J3661" s="21">
        <f>MATCH(F3661,{"超","恰","亚","次"},0)-1</f>
        <v>2</v>
      </c>
      <c r="K3661" s="21" t="str">
        <f t="shared" si="469"/>
        <v>物理</v>
      </c>
      <c r="L3661" s="26" t="s">
        <v>5084</v>
      </c>
      <c r="M3661" s="23"/>
      <c r="N3661" s="23"/>
      <c r="O3661" s="24" t="str">
        <f t="shared" si="463"/>
        <v xml:space="preserve">
  - 
    name:  麦克斯韦：建立电磁场理论
    title:  麦克斯韦：建立电磁场理论
    description: 
    koLyro: point
    koLyri:  sub
    son: </v>
      </c>
      <c r="P3661" s="27" t="str">
        <f t="shared" si="470"/>
        <v xml:space="preserve">
            - 
              name:  麦克斯韦：建立电磁场理论
              title:  麦克斯韦：建立电磁场理论
              description: 
              koLyro: point
              koLyri:  sub
              son: </v>
      </c>
    </row>
    <row r="3662" spans="1:16" ht="15" customHeight="1">
      <c r="A3662" s="20">
        <f t="shared" si="464"/>
        <v>5</v>
      </c>
      <c r="B3662" s="21" t="str">
        <f t="shared" si="465"/>
        <v>知识亚点</v>
      </c>
      <c r="C3662" s="21" t="str">
        <f t="shared" si="466"/>
        <v>赫兹：实验证实电磁波</v>
      </c>
      <c r="D3662" s="21" t="str">
        <f>IFERROR(IF(I3662=1,INDEX( {"chinese","english","math","physics","chemistry","biology","politics","history","geography"},MATCH(C3662,{"语文","英语","数学","物理","化学","生物","政治","历史","地理"},0)),IF(I3662=2,INDEX(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3662,{"单项选择","阅读理解","信息匹配","完形填空","短文填空","单句填空","短文改错","单句改错","句型转换","翻译短语","翻译句子","词汇/短语及固搭","完成句子","听力"},0)),"")), "")</f>
        <v/>
      </c>
      <c r="E3662" s="21" t="str">
        <f t="shared" si="467"/>
        <v>知识点</v>
      </c>
      <c r="F3662" s="21" t="str">
        <f t="shared" si="468"/>
        <v>亚</v>
      </c>
      <c r="G3662" s="21" t="str">
        <f>INDEX( {"body","discipline","area","topic","point"},MATCH(E3662,{"知识体","知识域","知识区","知识主题","知识点"},0))</f>
        <v>point</v>
      </c>
      <c r="H3662" s="21" t="str">
        <f>INDEX( {"super","just","sub","infras"},MATCH(F3662,{"超","恰","亚","次"},0))</f>
        <v>sub</v>
      </c>
      <c r="I3662" s="21">
        <f>MATCH(E3662,{"知识体","知识域","知识区","知识主题","知识点"},0)-1</f>
        <v>4</v>
      </c>
      <c r="J3662" s="21">
        <f>MATCH(F3662,{"超","恰","亚","次"},0)-1</f>
        <v>2</v>
      </c>
      <c r="K3662" s="21" t="str">
        <f t="shared" si="469"/>
        <v>物理</v>
      </c>
      <c r="L3662" s="26" t="s">
        <v>5085</v>
      </c>
      <c r="M3662" s="23"/>
      <c r="N3662" s="23"/>
      <c r="O3662" s="24" t="str">
        <f t="shared" si="463"/>
        <v xml:space="preserve">
  - 
    name:  赫兹：实验证实电磁波
    title:  赫兹：实验证实电磁波
    description: 
    koLyro: point
    koLyri:  sub
    son: </v>
      </c>
      <c r="P3662" s="27" t="str">
        <f t="shared" si="470"/>
        <v xml:space="preserve">
            - 
              name:  赫兹：实验证实电磁波
              title:  赫兹：实验证实电磁波
              description: 
              koLyro: point
              koLyri:  sub
              son: </v>
      </c>
    </row>
    <row r="3663" spans="1:16" ht="15" customHeight="1">
      <c r="A3663" s="20">
        <f t="shared" si="464"/>
        <v>5</v>
      </c>
      <c r="B3663" s="21" t="str">
        <f t="shared" si="465"/>
        <v>知识亚点</v>
      </c>
      <c r="C3663" s="21" t="str">
        <f t="shared" si="466"/>
        <v>惠更斯：提出光的波动说</v>
      </c>
      <c r="D3663" s="21" t="str">
        <f>IFERROR(IF(I3663=1,INDEX( {"chinese","english","math","physics","chemistry","biology","politics","history","geography"},MATCH(C3663,{"语文","英语","数学","物理","化学","生物","政治","历史","地理"},0)),IF(I3663=2,INDEX(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3663,{"单项选择","阅读理解","信息匹配","完形填空","短文填空","单句填空","短文改错","单句改错","句型转换","翻译短语","翻译句子","词汇/短语及固搭","完成句子","听力"},0)),"")), "")</f>
        <v/>
      </c>
      <c r="E3663" s="21" t="str">
        <f t="shared" si="467"/>
        <v>知识点</v>
      </c>
      <c r="F3663" s="21" t="str">
        <f t="shared" si="468"/>
        <v>亚</v>
      </c>
      <c r="G3663" s="21" t="str">
        <f>INDEX( {"body","discipline","area","topic","point"},MATCH(E3663,{"知识体","知识域","知识区","知识主题","知识点"},0))</f>
        <v>point</v>
      </c>
      <c r="H3663" s="21" t="str">
        <f>INDEX( {"super","just","sub","infras"},MATCH(F3663,{"超","恰","亚","次"},0))</f>
        <v>sub</v>
      </c>
      <c r="I3663" s="21">
        <f>MATCH(E3663,{"知识体","知识域","知识区","知识主题","知识点"},0)-1</f>
        <v>4</v>
      </c>
      <c r="J3663" s="21">
        <f>MATCH(F3663,{"超","恰","亚","次"},0)-1</f>
        <v>2</v>
      </c>
      <c r="K3663" s="21" t="str">
        <f t="shared" si="469"/>
        <v>物理</v>
      </c>
      <c r="L3663" s="26" t="s">
        <v>5086</v>
      </c>
      <c r="M3663" s="23"/>
      <c r="N3663" s="23"/>
      <c r="O3663" s="24" t="str">
        <f t="shared" si="463"/>
        <v xml:space="preserve">
  - 
    name:  惠更斯：提出光的波动说
    title:  惠更斯：提出光的波动说
    description: 
    koLyro: point
    koLyri:  sub
    son: </v>
      </c>
      <c r="P3663" s="27" t="str">
        <f t="shared" si="470"/>
        <v xml:space="preserve">
            - 
              name:  惠更斯：提出光的波动说
              title:  惠更斯：提出光的波动说
              description: 
              koLyro: point
              koLyri:  sub
              son: </v>
      </c>
    </row>
    <row r="3664" spans="1:16" ht="15" customHeight="1">
      <c r="A3664" s="20">
        <f t="shared" si="464"/>
        <v>5</v>
      </c>
      <c r="B3664" s="21" t="str">
        <f t="shared" si="465"/>
        <v>知识亚点</v>
      </c>
      <c r="C3664" s="21" t="str">
        <f t="shared" si="466"/>
        <v>托马斯·杨：杨氏双缝干涉实验</v>
      </c>
      <c r="D3664" s="21" t="str">
        <f>IFERROR(IF(I3664=1,INDEX( {"chinese","english","math","physics","chemistry","biology","politics","history","geography"},MATCH(C3664,{"语文","英语","数学","物理","化学","生物","政治","历史","地理"},0)),IF(I3664=2,INDEX(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3664,{"单项选择","阅读理解","信息匹配","完形填空","短文填空","单句填空","短文改错","单句改错","句型转换","翻译短语","翻译句子","词汇/短语及固搭","完成句子","听力"},0)),"")), "")</f>
        <v/>
      </c>
      <c r="E3664" s="21" t="str">
        <f t="shared" si="467"/>
        <v>知识点</v>
      </c>
      <c r="F3664" s="21" t="str">
        <f t="shared" si="468"/>
        <v>亚</v>
      </c>
      <c r="G3664" s="21" t="str">
        <f>INDEX( {"body","discipline","area","topic","point"},MATCH(E3664,{"知识体","知识域","知识区","知识主题","知识点"},0))</f>
        <v>point</v>
      </c>
      <c r="H3664" s="21" t="str">
        <f>INDEX( {"super","just","sub","infras"},MATCH(F3664,{"超","恰","亚","次"},0))</f>
        <v>sub</v>
      </c>
      <c r="I3664" s="21">
        <f>MATCH(E3664,{"知识体","知识域","知识区","知识主题","知识点"},0)-1</f>
        <v>4</v>
      </c>
      <c r="J3664" s="21">
        <f>MATCH(F3664,{"超","恰","亚","次"},0)-1</f>
        <v>2</v>
      </c>
      <c r="K3664" s="21" t="str">
        <f t="shared" si="469"/>
        <v>物理</v>
      </c>
      <c r="L3664" s="26" t="s">
        <v>5087</v>
      </c>
      <c r="M3664" s="23"/>
      <c r="N3664" s="23"/>
      <c r="O3664" s="24" t="str">
        <f t="shared" si="463"/>
        <v xml:space="preserve">
  - 
    name:  托马斯·杨：杨氏双缝干涉实验
    title:  托马斯·杨：杨氏双缝干涉实验
    description: 
    koLyro: point
    koLyri:  sub
    son: </v>
      </c>
      <c r="P3664" s="27" t="str">
        <f t="shared" si="470"/>
        <v xml:space="preserve">
            - 
              name:  托马斯·杨：杨氏双缝干涉实验
              title:  托马斯·杨：杨氏双缝干涉实验
              description: 
              koLyro: point
              koLyri:  sub
              son: </v>
      </c>
    </row>
    <row r="3665" spans="1:16" ht="15" customHeight="1">
      <c r="A3665" s="20">
        <f t="shared" si="464"/>
        <v>5</v>
      </c>
      <c r="B3665" s="21" t="str">
        <f t="shared" si="465"/>
        <v>知识亚点</v>
      </c>
      <c r="C3665" s="21" t="str">
        <f t="shared" si="466"/>
        <v>伦琴：发现伦琴射线</v>
      </c>
      <c r="D3665" s="21" t="str">
        <f>IFERROR(IF(I3665=1,INDEX( {"chinese","english","math","physics","chemistry","biology","politics","history","geography"},MATCH(C3665,{"语文","英语","数学","物理","化学","生物","政治","历史","地理"},0)),IF(I3665=2,INDEX(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3665,{"单项选择","阅读理解","信息匹配","完形填空","短文填空","单句填空","短文改错","单句改错","句型转换","翻译短语","翻译句子","词汇/短语及固搭","完成句子","听力"},0)),"")), "")</f>
        <v/>
      </c>
      <c r="E3665" s="21" t="str">
        <f t="shared" si="467"/>
        <v>知识点</v>
      </c>
      <c r="F3665" s="21" t="str">
        <f t="shared" si="468"/>
        <v>亚</v>
      </c>
      <c r="G3665" s="21" t="str">
        <f>INDEX( {"body","discipline","area","topic","point"},MATCH(E3665,{"知识体","知识域","知识区","知识主题","知识点"},0))</f>
        <v>point</v>
      </c>
      <c r="H3665" s="21" t="str">
        <f>INDEX( {"super","just","sub","infras"},MATCH(F3665,{"超","恰","亚","次"},0))</f>
        <v>sub</v>
      </c>
      <c r="I3665" s="21">
        <f>MATCH(E3665,{"知识体","知识域","知识区","知识主题","知识点"},0)-1</f>
        <v>4</v>
      </c>
      <c r="J3665" s="21">
        <f>MATCH(F3665,{"超","恰","亚","次"},0)-1</f>
        <v>2</v>
      </c>
      <c r="K3665" s="21" t="str">
        <f t="shared" si="469"/>
        <v>物理</v>
      </c>
      <c r="L3665" s="26" t="s">
        <v>5088</v>
      </c>
      <c r="M3665" s="23"/>
      <c r="N3665" s="23"/>
      <c r="O3665" s="24" t="str">
        <f t="shared" si="463"/>
        <v xml:space="preserve">
  - 
    name:  伦琴：发现伦琴射线
    title:  伦琴：发现伦琴射线
    description: 
    koLyro: point
    koLyri:  sub
    son: </v>
      </c>
      <c r="P3665" s="27" t="str">
        <f t="shared" si="470"/>
        <v xml:space="preserve">
            - 
              name:  伦琴：发现伦琴射线
              title:  伦琴：发现伦琴射线
              description: 
              koLyro: point
              koLyri:  sub
              son: </v>
      </c>
    </row>
    <row r="3666" spans="1:16" ht="15" customHeight="1">
      <c r="A3666" s="20">
        <f t="shared" si="464"/>
        <v>5</v>
      </c>
      <c r="B3666" s="21" t="str">
        <f t="shared" si="465"/>
        <v>知识亚点</v>
      </c>
      <c r="C3666" s="21" t="str">
        <f t="shared" si="466"/>
        <v>普朗克：提出量子概念</v>
      </c>
      <c r="D3666" s="21" t="str">
        <f>IFERROR(IF(I3666=1,INDEX( {"chinese","english","math","physics","chemistry","biology","politics","history","geography"},MATCH(C3666,{"语文","英语","数学","物理","化学","生物","政治","历史","地理"},0)),IF(I3666=2,INDEX(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3666,{"单项选择","阅读理解","信息匹配","完形填空","短文填空","单句填空","短文改错","单句改错","句型转换","翻译短语","翻译句子","词汇/短语及固搭","完成句子","听力"},0)),"")), "")</f>
        <v/>
      </c>
      <c r="E3666" s="21" t="str">
        <f t="shared" si="467"/>
        <v>知识点</v>
      </c>
      <c r="F3666" s="21" t="str">
        <f t="shared" si="468"/>
        <v>亚</v>
      </c>
      <c r="G3666" s="21" t="str">
        <f>INDEX( {"body","discipline","area","topic","point"},MATCH(E3666,{"知识体","知识域","知识区","知识主题","知识点"},0))</f>
        <v>point</v>
      </c>
      <c r="H3666" s="21" t="str">
        <f>INDEX( {"super","just","sub","infras"},MATCH(F3666,{"超","恰","亚","次"},0))</f>
        <v>sub</v>
      </c>
      <c r="I3666" s="21">
        <f>MATCH(E3666,{"知识体","知识域","知识区","知识主题","知识点"},0)-1</f>
        <v>4</v>
      </c>
      <c r="J3666" s="21">
        <f>MATCH(F3666,{"超","恰","亚","次"},0)-1</f>
        <v>2</v>
      </c>
      <c r="K3666" s="21" t="str">
        <f t="shared" si="469"/>
        <v>物理</v>
      </c>
      <c r="L3666" s="26" t="s">
        <v>5089</v>
      </c>
      <c r="M3666" s="23"/>
      <c r="N3666" s="23"/>
      <c r="O3666" s="24" t="str">
        <f t="shared" si="463"/>
        <v xml:space="preserve">
  - 
    name:  普朗克：提出量子概念
    title:  普朗克：提出量子概念
    description: 
    koLyro: point
    koLyri:  sub
    son: </v>
      </c>
      <c r="P3666" s="27" t="str">
        <f t="shared" si="470"/>
        <v xml:space="preserve">
            - 
              name:  普朗克：提出量子概念
              title:  普朗克：提出量子概念
              description: 
              koLyro: point
              koLyri:  sub
              son: </v>
      </c>
    </row>
    <row r="3667" spans="1:16" ht="15" customHeight="1">
      <c r="A3667" s="20">
        <f t="shared" si="464"/>
        <v>5</v>
      </c>
      <c r="B3667" s="21" t="str">
        <f t="shared" si="465"/>
        <v>知识亚点</v>
      </c>
      <c r="C3667" s="21" t="str">
        <f t="shared" si="466"/>
        <v>爱因斯坦：光子理论、光电效应方程、相对论</v>
      </c>
      <c r="D3667" s="21" t="str">
        <f>IFERROR(IF(I3667=1,INDEX( {"chinese","english","math","physics","chemistry","biology","politics","history","geography"},MATCH(C3667,{"语文","英语","数学","物理","化学","生物","政治","历史","地理"},0)),IF(I3667=2,INDEX(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3667,{"单项选择","阅读理解","信息匹配","完形填空","短文填空","单句填空","短文改错","单句改错","句型转换","翻译短语","翻译句子","词汇/短语及固搭","完成句子","听力"},0)),"")), "")</f>
        <v/>
      </c>
      <c r="E3667" s="21" t="str">
        <f t="shared" si="467"/>
        <v>知识点</v>
      </c>
      <c r="F3667" s="21" t="str">
        <f t="shared" si="468"/>
        <v>亚</v>
      </c>
      <c r="G3667" s="21" t="str">
        <f>INDEX( {"body","discipline","area","topic","point"},MATCH(E3667,{"知识体","知识域","知识区","知识主题","知识点"},0))</f>
        <v>point</v>
      </c>
      <c r="H3667" s="21" t="str">
        <f>INDEX( {"super","just","sub","infras"},MATCH(F3667,{"超","恰","亚","次"},0))</f>
        <v>sub</v>
      </c>
      <c r="I3667" s="21">
        <f>MATCH(E3667,{"知识体","知识域","知识区","知识主题","知识点"},0)-1</f>
        <v>4</v>
      </c>
      <c r="J3667" s="21">
        <f>MATCH(F3667,{"超","恰","亚","次"},0)-1</f>
        <v>2</v>
      </c>
      <c r="K3667" s="21" t="str">
        <f t="shared" si="469"/>
        <v>物理</v>
      </c>
      <c r="L3667" s="26" t="s">
        <v>5090</v>
      </c>
      <c r="M3667" s="23"/>
      <c r="N3667" s="23"/>
      <c r="O3667" s="24" t="str">
        <f t="shared" si="463"/>
        <v xml:space="preserve">
  - 
    name:  爱因斯坦：光子理论、光电效应方程、相对论
    title:  爱因斯坦：光子理论、光电效应方程、相对论
    description: 
    koLyro: point
    koLyri:  sub
    son: </v>
      </c>
      <c r="P3667" s="27" t="str">
        <f t="shared" si="470"/>
        <v xml:space="preserve">
            - 
              name:  爱因斯坦：光子理论、光电效应方程、相对论
              title:  爱因斯坦：光子理论、光电效应方程、相对论
              description: 
              koLyro: point
              koLyri:  sub
              son: </v>
      </c>
    </row>
    <row r="3668" spans="1:16" ht="15" customHeight="1">
      <c r="A3668" s="20">
        <f t="shared" si="464"/>
        <v>5</v>
      </c>
      <c r="B3668" s="21" t="str">
        <f t="shared" si="465"/>
        <v>知识亚点</v>
      </c>
      <c r="C3668" s="21" t="str">
        <f t="shared" si="466"/>
        <v>德布罗意：物质波</v>
      </c>
      <c r="D3668" s="21" t="str">
        <f>IFERROR(IF(I3668=1,INDEX( {"chinese","english","math","physics","chemistry","biology","politics","history","geography"},MATCH(C3668,{"语文","英语","数学","物理","化学","生物","政治","历史","地理"},0)),IF(I3668=2,INDEX(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3668,{"单项选择","阅读理解","信息匹配","完形填空","短文填空","单句填空","短文改错","单句改错","句型转换","翻译短语","翻译句子","词汇/短语及固搭","完成句子","听力"},0)),"")), "")</f>
        <v/>
      </c>
      <c r="E3668" s="21" t="str">
        <f t="shared" si="467"/>
        <v>知识点</v>
      </c>
      <c r="F3668" s="21" t="str">
        <f t="shared" si="468"/>
        <v>亚</v>
      </c>
      <c r="G3668" s="21" t="str">
        <f>INDEX( {"body","discipline","area","topic","point"},MATCH(E3668,{"知识体","知识域","知识区","知识主题","知识点"},0))</f>
        <v>point</v>
      </c>
      <c r="H3668" s="21" t="str">
        <f>INDEX( {"super","just","sub","infras"},MATCH(F3668,{"超","恰","亚","次"},0))</f>
        <v>sub</v>
      </c>
      <c r="I3668" s="21">
        <f>MATCH(E3668,{"知识体","知识域","知识区","知识主题","知识点"},0)-1</f>
        <v>4</v>
      </c>
      <c r="J3668" s="21">
        <f>MATCH(F3668,{"超","恰","亚","次"},0)-1</f>
        <v>2</v>
      </c>
      <c r="K3668" s="21" t="str">
        <f t="shared" si="469"/>
        <v>物理</v>
      </c>
      <c r="L3668" s="26" t="s">
        <v>5091</v>
      </c>
      <c r="M3668" s="23"/>
      <c r="N3668" s="23"/>
      <c r="O3668" s="24" t="str">
        <f t="shared" si="463"/>
        <v xml:space="preserve">
  - 
    name:  德布罗意：物质波
    title:  德布罗意：物质波
    description: 
    koLyro: point
    koLyri:  sub
    son: </v>
      </c>
      <c r="P3668" s="27" t="str">
        <f t="shared" si="470"/>
        <v xml:space="preserve">
            - 
              name:  德布罗意：物质波
              title:  德布罗意：物质波
              description: 
              koLyro: point
              koLyri:  sub
              son: </v>
      </c>
    </row>
    <row r="3669" spans="1:16" ht="15" customHeight="1">
      <c r="A3669" s="20">
        <f t="shared" si="464"/>
        <v>5</v>
      </c>
      <c r="B3669" s="21" t="str">
        <f t="shared" si="465"/>
        <v>知识亚点</v>
      </c>
      <c r="C3669" s="21" t="str">
        <f t="shared" si="466"/>
        <v>汤姆生：发现电子、提出枣糕模型</v>
      </c>
      <c r="D3669" s="21" t="str">
        <f>IFERROR(IF(I3669=1,INDEX( {"chinese","english","math","physics","chemistry","biology","politics","history","geography"},MATCH(C3669,{"语文","英语","数学","物理","化学","生物","政治","历史","地理"},0)),IF(I3669=2,INDEX(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3669,{"单项选择","阅读理解","信息匹配","完形填空","短文填空","单句填空","短文改错","单句改错","句型转换","翻译短语","翻译句子","词汇/短语及固搭","完成句子","听力"},0)),"")), "")</f>
        <v/>
      </c>
      <c r="E3669" s="21" t="str">
        <f t="shared" si="467"/>
        <v>知识点</v>
      </c>
      <c r="F3669" s="21" t="str">
        <f t="shared" si="468"/>
        <v>亚</v>
      </c>
      <c r="G3669" s="21" t="str">
        <f>INDEX( {"body","discipline","area","topic","point"},MATCH(E3669,{"知识体","知识域","知识区","知识主题","知识点"},0))</f>
        <v>point</v>
      </c>
      <c r="H3669" s="21" t="str">
        <f>INDEX( {"super","just","sub","infras"},MATCH(F3669,{"超","恰","亚","次"},0))</f>
        <v>sub</v>
      </c>
      <c r="I3669" s="21">
        <f>MATCH(E3669,{"知识体","知识域","知识区","知识主题","知识点"},0)-1</f>
        <v>4</v>
      </c>
      <c r="J3669" s="21">
        <f>MATCH(F3669,{"超","恰","亚","次"},0)-1</f>
        <v>2</v>
      </c>
      <c r="K3669" s="21" t="str">
        <f t="shared" si="469"/>
        <v>物理</v>
      </c>
      <c r="L3669" s="26" t="s">
        <v>5092</v>
      </c>
      <c r="M3669" s="23"/>
      <c r="N3669" s="23"/>
      <c r="O3669" s="24" t="str">
        <f t="shared" si="463"/>
        <v xml:space="preserve">
  - 
    name:  汤姆生：发现电子、提出枣糕模型
    title:  汤姆生：发现电子、提出枣糕模型
    description: 
    koLyro: point
    koLyri:  sub
    son: </v>
      </c>
      <c r="P3669" s="27" t="str">
        <f t="shared" si="470"/>
        <v xml:space="preserve">
            - 
              name:  汤姆生：发现电子、提出枣糕模型
              title:  汤姆生：发现电子、提出枣糕模型
              description: 
              koLyro: point
              koLyri:  sub
              son: </v>
      </c>
    </row>
    <row r="3670" spans="1:16" ht="15" customHeight="1">
      <c r="A3670" s="20">
        <f t="shared" si="464"/>
        <v>5</v>
      </c>
      <c r="B3670" s="21" t="str">
        <f t="shared" si="465"/>
        <v>知识亚点</v>
      </c>
      <c r="C3670" s="21" t="str">
        <f t="shared" si="466"/>
        <v>卢瑟福：α粒子散射实验、实现人工核转变、发现质子</v>
      </c>
      <c r="D3670" s="21" t="str">
        <f>IFERROR(IF(I3670=1,INDEX( {"chinese","english","math","physics","chemistry","biology","politics","history","geography"},MATCH(C3670,{"语文","英语","数学","物理","化学","生物","政治","历史","地理"},0)),IF(I3670=2,INDEX(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3670,{"单项选择","阅读理解","信息匹配","完形填空","短文填空","单句填空","短文改错","单句改错","句型转换","翻译短语","翻译句子","词汇/短语及固搭","完成句子","听力"},0)),"")), "")</f>
        <v/>
      </c>
      <c r="E3670" s="21" t="str">
        <f t="shared" si="467"/>
        <v>知识点</v>
      </c>
      <c r="F3670" s="21" t="str">
        <f t="shared" si="468"/>
        <v>亚</v>
      </c>
      <c r="G3670" s="21" t="str">
        <f>INDEX( {"body","discipline","area","topic","point"},MATCH(E3670,{"知识体","知识域","知识区","知识主题","知识点"},0))</f>
        <v>point</v>
      </c>
      <c r="H3670" s="21" t="str">
        <f>INDEX( {"super","just","sub","infras"},MATCH(F3670,{"超","恰","亚","次"},0))</f>
        <v>sub</v>
      </c>
      <c r="I3670" s="21">
        <f>MATCH(E3670,{"知识体","知识域","知识区","知识主题","知识点"},0)-1</f>
        <v>4</v>
      </c>
      <c r="J3670" s="21">
        <f>MATCH(F3670,{"超","恰","亚","次"},0)-1</f>
        <v>2</v>
      </c>
      <c r="K3670" s="21" t="str">
        <f t="shared" si="469"/>
        <v>物理</v>
      </c>
      <c r="L3670" s="26" t="s">
        <v>5093</v>
      </c>
      <c r="M3670" s="23"/>
      <c r="N3670" s="23"/>
      <c r="O3670" s="24" t="str">
        <f t="shared" si="463"/>
        <v xml:space="preserve">
  - 
    name:  卢瑟福：α粒子散射实验、实现人工核转变、发现质子
    title:  卢瑟福：α粒子散射实验、实现人工核转变、发现质子
    description: 
    koLyro: point
    koLyri:  sub
    son: </v>
      </c>
      <c r="P3670" s="27" t="str">
        <f t="shared" si="470"/>
        <v xml:space="preserve">
            - 
              name:  卢瑟福：α粒子散射实验、实现人工核转变、发现质子
              title:  卢瑟福：α粒子散射实验、实现人工核转变、发现质子
              description: 
              koLyro: point
              koLyri:  sub
              son: </v>
      </c>
    </row>
    <row r="3671" spans="1:16" ht="15" customHeight="1">
      <c r="A3671" s="20">
        <f t="shared" si="464"/>
        <v>5</v>
      </c>
      <c r="B3671" s="21" t="str">
        <f t="shared" si="465"/>
        <v>知识亚点</v>
      </c>
      <c r="C3671" s="21" t="str">
        <f t="shared" si="466"/>
        <v>玻尔：玻尔理论</v>
      </c>
      <c r="D3671" s="21" t="str">
        <f>IFERROR(IF(I3671=1,INDEX( {"chinese","english","math","physics","chemistry","biology","politics","history","geography"},MATCH(C3671,{"语文","英语","数学","物理","化学","生物","政治","历史","地理"},0)),IF(I3671=2,INDEX(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3671,{"单项选择","阅读理解","信息匹配","完形填空","短文填空","单句填空","短文改错","单句改错","句型转换","翻译短语","翻译句子","词汇/短语及固搭","完成句子","听力"},0)),"")), "")</f>
        <v/>
      </c>
      <c r="E3671" s="21" t="str">
        <f t="shared" si="467"/>
        <v>知识点</v>
      </c>
      <c r="F3671" s="21" t="str">
        <f t="shared" si="468"/>
        <v>亚</v>
      </c>
      <c r="G3671" s="21" t="str">
        <f>INDEX( {"body","discipline","area","topic","point"},MATCH(E3671,{"知识体","知识域","知识区","知识主题","知识点"},0))</f>
        <v>point</v>
      </c>
      <c r="H3671" s="21" t="str">
        <f>INDEX( {"super","just","sub","infras"},MATCH(F3671,{"超","恰","亚","次"},0))</f>
        <v>sub</v>
      </c>
      <c r="I3671" s="21">
        <f>MATCH(E3671,{"知识体","知识域","知识区","知识主题","知识点"},0)-1</f>
        <v>4</v>
      </c>
      <c r="J3671" s="21">
        <f>MATCH(F3671,{"超","恰","亚","次"},0)-1</f>
        <v>2</v>
      </c>
      <c r="K3671" s="21" t="str">
        <f t="shared" si="469"/>
        <v>物理</v>
      </c>
      <c r="L3671" s="26" t="s">
        <v>5094</v>
      </c>
      <c r="M3671" s="23"/>
      <c r="N3671" s="23"/>
      <c r="O3671" s="24" t="str">
        <f t="shared" si="463"/>
        <v xml:space="preserve">
  - 
    name:  玻尔：玻尔理论
    title:  玻尔：玻尔理论
    description: 
    koLyro: point
    koLyri:  sub
    son: </v>
      </c>
      <c r="P3671" s="27" t="str">
        <f t="shared" si="470"/>
        <v xml:space="preserve">
            - 
              name:  玻尔：玻尔理论
              title:  玻尔：玻尔理论
              description: 
              koLyro: point
              koLyri:  sub
              son: </v>
      </c>
    </row>
    <row r="3672" spans="1:16" ht="15" customHeight="1">
      <c r="A3672" s="20">
        <f t="shared" si="464"/>
        <v>5</v>
      </c>
      <c r="B3672" s="21" t="str">
        <f t="shared" si="465"/>
        <v>知识亚点</v>
      </c>
      <c r="C3672" s="21" t="str">
        <f t="shared" si="466"/>
        <v>查德威克：发现中子</v>
      </c>
      <c r="D3672" s="21" t="str">
        <f>IFERROR(IF(I3672=1,INDEX( {"chinese","english","math","physics","chemistry","biology","politics","history","geography"},MATCH(C3672,{"语文","英语","数学","物理","化学","生物","政治","历史","地理"},0)),IF(I3672=2,INDEX(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3672,{"单项选择","阅读理解","信息匹配","完形填空","短文填空","单句填空","短文改错","单句改错","句型转换","翻译短语","翻译句子","词汇/短语及固搭","完成句子","听力"},0)),"")), "")</f>
        <v/>
      </c>
      <c r="E3672" s="21" t="str">
        <f t="shared" si="467"/>
        <v>知识点</v>
      </c>
      <c r="F3672" s="21" t="str">
        <f t="shared" si="468"/>
        <v>亚</v>
      </c>
      <c r="G3672" s="21" t="str">
        <f>INDEX( {"body","discipline","area","topic","point"},MATCH(E3672,{"知识体","知识域","知识区","知识主题","知识点"},0))</f>
        <v>point</v>
      </c>
      <c r="H3672" s="21" t="str">
        <f>INDEX( {"super","just","sub","infras"},MATCH(F3672,{"超","恰","亚","次"},0))</f>
        <v>sub</v>
      </c>
      <c r="I3672" s="21">
        <f>MATCH(E3672,{"知识体","知识域","知识区","知识主题","知识点"},0)-1</f>
        <v>4</v>
      </c>
      <c r="J3672" s="21">
        <f>MATCH(F3672,{"超","恰","亚","次"},0)-1</f>
        <v>2</v>
      </c>
      <c r="K3672" s="21" t="str">
        <f t="shared" si="469"/>
        <v>物理</v>
      </c>
      <c r="L3672" s="26" t="s">
        <v>5095</v>
      </c>
      <c r="M3672" s="23"/>
      <c r="N3672" s="23"/>
      <c r="O3672" s="24" t="str">
        <f t="shared" si="463"/>
        <v xml:space="preserve">
  - 
    name:  查德威克：发现中子
    title:  查德威克：发现中子
    description: 
    koLyro: point
    koLyri:  sub
    son: </v>
      </c>
      <c r="P3672" s="27" t="str">
        <f t="shared" si="470"/>
        <v xml:space="preserve">
            - 
              name:  查德威克：发现中子
              title:  查德威克：发现中子
              description: 
              koLyro: point
              koLyri:  sub
              son: </v>
      </c>
    </row>
    <row r="3673" spans="1:16" ht="15" customHeight="1">
      <c r="A3673" s="20">
        <f t="shared" si="464"/>
        <v>5</v>
      </c>
      <c r="B3673" s="21" t="str">
        <f t="shared" si="465"/>
        <v>知识亚点</v>
      </c>
      <c r="C3673" s="21" t="str">
        <f t="shared" si="466"/>
        <v>威尔逊：发明威尔逊云室</v>
      </c>
      <c r="D3673" s="21" t="str">
        <f>IFERROR(IF(I3673=1,INDEX( {"chinese","english","math","physics","chemistry","biology","politics","history","geography"},MATCH(C3673,{"语文","英语","数学","物理","化学","生物","政治","历史","地理"},0)),IF(I3673=2,INDEX(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3673,{"单项选择","阅读理解","信息匹配","完形填空","短文填空","单句填空","短文改错","单句改错","句型转换","翻译短语","翻译句子","词汇/短语及固搭","完成句子","听力"},0)),"")), "")</f>
        <v/>
      </c>
      <c r="E3673" s="21" t="str">
        <f t="shared" si="467"/>
        <v>知识点</v>
      </c>
      <c r="F3673" s="21" t="str">
        <f t="shared" si="468"/>
        <v>亚</v>
      </c>
      <c r="G3673" s="21" t="str">
        <f>INDEX( {"body","discipline","area","topic","point"},MATCH(E3673,{"知识体","知识域","知识区","知识主题","知识点"},0))</f>
        <v>point</v>
      </c>
      <c r="H3673" s="21" t="str">
        <f>INDEX( {"super","just","sub","infras"},MATCH(F3673,{"超","恰","亚","次"},0))</f>
        <v>sub</v>
      </c>
      <c r="I3673" s="21">
        <f>MATCH(E3673,{"知识体","知识域","知识区","知识主题","知识点"},0)-1</f>
        <v>4</v>
      </c>
      <c r="J3673" s="21">
        <f>MATCH(F3673,{"超","恰","亚","次"},0)-1</f>
        <v>2</v>
      </c>
      <c r="K3673" s="21" t="str">
        <f t="shared" si="469"/>
        <v>物理</v>
      </c>
      <c r="L3673" s="26" t="s">
        <v>5096</v>
      </c>
      <c r="M3673" s="23"/>
      <c r="N3673" s="23"/>
      <c r="O3673" s="24" t="str">
        <f t="shared" si="463"/>
        <v xml:space="preserve">
  - 
    name:  威尔逊：发明威尔逊云室
    title:  威尔逊：发明威尔逊云室
    description: 
    koLyro: point
    koLyri:  sub
    son: </v>
      </c>
      <c r="P3673" s="27" t="str">
        <f t="shared" si="470"/>
        <v xml:space="preserve">
            - 
              name:  威尔逊：发明威尔逊云室
              title:  威尔逊：发明威尔逊云室
              description: 
              koLyro: point
              koLyri:  sub
              son: </v>
      </c>
    </row>
    <row r="3674" spans="1:16" ht="15" customHeight="1">
      <c r="A3674" s="20">
        <f t="shared" si="464"/>
        <v>5</v>
      </c>
      <c r="B3674" s="21" t="str">
        <f t="shared" si="465"/>
        <v>知识亚点</v>
      </c>
      <c r="C3674" s="21" t="str">
        <f t="shared" si="466"/>
        <v>贝克勒尔：发现铀的天然放射性现象</v>
      </c>
      <c r="D3674" s="21" t="str">
        <f>IFERROR(IF(I3674=1,INDEX( {"chinese","english","math","physics","chemistry","biology","politics","history","geography"},MATCH(C3674,{"语文","英语","数学","物理","化学","生物","政治","历史","地理"},0)),IF(I3674=2,INDEX(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3674,{"单项选择","阅读理解","信息匹配","完形填空","短文填空","单句填空","短文改错","单句改错","句型转换","翻译短语","翻译句子","词汇/短语及固搭","完成句子","听力"},0)),"")), "")</f>
        <v/>
      </c>
      <c r="E3674" s="21" t="str">
        <f t="shared" si="467"/>
        <v>知识点</v>
      </c>
      <c r="F3674" s="21" t="str">
        <f t="shared" si="468"/>
        <v>亚</v>
      </c>
      <c r="G3674" s="21" t="str">
        <f>INDEX( {"body","discipline","area","topic","point"},MATCH(E3674,{"知识体","知识域","知识区","知识主题","知识点"},0))</f>
        <v>point</v>
      </c>
      <c r="H3674" s="21" t="str">
        <f>INDEX( {"super","just","sub","infras"},MATCH(F3674,{"超","恰","亚","次"},0))</f>
        <v>sub</v>
      </c>
      <c r="I3674" s="21">
        <f>MATCH(E3674,{"知识体","知识域","知识区","知识主题","知识点"},0)-1</f>
        <v>4</v>
      </c>
      <c r="J3674" s="21">
        <f>MATCH(F3674,{"超","恰","亚","次"},0)-1</f>
        <v>2</v>
      </c>
      <c r="K3674" s="21" t="str">
        <f t="shared" si="469"/>
        <v>物理</v>
      </c>
      <c r="L3674" s="26" t="s">
        <v>5097</v>
      </c>
      <c r="M3674" s="23"/>
      <c r="N3674" s="23"/>
      <c r="O3674" s="24" t="str">
        <f t="shared" si="463"/>
        <v xml:space="preserve">
  - 
    name:  贝克勒尔：发现铀的天然放射性现象
    title:  贝克勒尔：发现铀的天然放射性现象
    description: 
    koLyro: point
    koLyri:  sub
    son: </v>
      </c>
      <c r="P3674" s="27" t="str">
        <f t="shared" si="470"/>
        <v xml:space="preserve">
            - 
              name:  贝克勒尔：发现铀的天然放射性现象
              title:  贝克勒尔：发现铀的天然放射性现象
              description: 
              koLyro: point
              koLyri:  sub
              son: </v>
      </c>
    </row>
    <row r="3675" spans="1:16" ht="15" customHeight="1">
      <c r="A3675" s="20">
        <f t="shared" si="464"/>
        <v>5</v>
      </c>
      <c r="B3675" s="21" t="str">
        <f t="shared" si="465"/>
        <v>知识亚点</v>
      </c>
      <c r="C3675" s="21" t="str">
        <f t="shared" si="466"/>
        <v>玛丽·居里夫妇：发现“镭”</v>
      </c>
      <c r="D3675" s="21" t="str">
        <f>IFERROR(IF(I3675=1,INDEX( {"chinese","english","math","physics","chemistry","biology","politics","history","geography"},MATCH(C3675,{"语文","英语","数学","物理","化学","生物","政治","历史","地理"},0)),IF(I3675=2,INDEX(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3675,{"单项选择","阅读理解","信息匹配","完形填空","短文填空","单句填空","短文改错","单句改错","句型转换","翻译短语","翻译句子","词汇/短语及固搭","完成句子","听力"},0)),"")), "")</f>
        <v/>
      </c>
      <c r="E3675" s="21" t="str">
        <f t="shared" si="467"/>
        <v>知识点</v>
      </c>
      <c r="F3675" s="21" t="str">
        <f t="shared" si="468"/>
        <v>亚</v>
      </c>
      <c r="G3675" s="21" t="str">
        <f>INDEX( {"body","discipline","area","topic","point"},MATCH(E3675,{"知识体","知识域","知识区","知识主题","知识点"},0))</f>
        <v>point</v>
      </c>
      <c r="H3675" s="21" t="str">
        <f>INDEX( {"super","just","sub","infras"},MATCH(F3675,{"超","恰","亚","次"},0))</f>
        <v>sub</v>
      </c>
      <c r="I3675" s="21">
        <f>MATCH(E3675,{"知识体","知识域","知识区","知识主题","知识点"},0)-1</f>
        <v>4</v>
      </c>
      <c r="J3675" s="21">
        <f>MATCH(F3675,{"超","恰","亚","次"},0)-1</f>
        <v>2</v>
      </c>
      <c r="K3675" s="21" t="str">
        <f t="shared" si="469"/>
        <v>物理</v>
      </c>
      <c r="L3675" s="26" t="s">
        <v>5098</v>
      </c>
      <c r="M3675" s="23"/>
      <c r="N3675" s="23"/>
      <c r="O3675" s="24" t="str">
        <f t="shared" si="463"/>
        <v xml:space="preserve">
  - 
    name:  玛丽·居里夫妇：发现“镭”
    title:  玛丽·居里夫妇：发现“镭”
    description: 
    koLyro: point
    koLyri:  sub
    son: </v>
      </c>
      <c r="P3675" s="27" t="str">
        <f t="shared" si="470"/>
        <v xml:space="preserve">
            - 
              name:  玛丽·居里夫妇：发现“镭”
              title:  玛丽·居里夫妇：发现“镭”
              description: 
              koLyro: point
              koLyri:  sub
              son: </v>
      </c>
    </row>
    <row r="3676" spans="1:16" ht="15" customHeight="1">
      <c r="A3676" s="20">
        <f t="shared" si="464"/>
        <v>5</v>
      </c>
      <c r="B3676" s="21" t="str">
        <f t="shared" si="465"/>
        <v>知识亚点</v>
      </c>
      <c r="C3676" s="21" t="str">
        <f t="shared" si="466"/>
        <v>约里奥·居里夫妇：获得放射性同位素</v>
      </c>
      <c r="D3676" s="21" t="str">
        <f>IFERROR(IF(I3676=1,INDEX( {"chinese","english","math","physics","chemistry","biology","politics","history","geography"},MATCH(C3676,{"语文","英语","数学","物理","化学","生物","政治","历史","地理"},0)),IF(I3676=2,INDEX(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3676,{"单项选择","阅读理解","信息匹配","完形填空","短文填空","单句填空","短文改错","单句改错","句型转换","翻译短语","翻译句子","词汇/短语及固搭","完成句子","听力"},0)),"")), "")</f>
        <v/>
      </c>
      <c r="E3676" s="21" t="str">
        <f t="shared" si="467"/>
        <v>知识点</v>
      </c>
      <c r="F3676" s="21" t="str">
        <f t="shared" si="468"/>
        <v>亚</v>
      </c>
      <c r="G3676" s="21" t="str">
        <f>INDEX( {"body","discipline","area","topic","point"},MATCH(E3676,{"知识体","知识域","知识区","知识主题","知识点"},0))</f>
        <v>point</v>
      </c>
      <c r="H3676" s="21" t="str">
        <f>INDEX( {"super","just","sub","infras"},MATCH(F3676,{"超","恰","亚","次"},0))</f>
        <v>sub</v>
      </c>
      <c r="I3676" s="21">
        <f>MATCH(E3676,{"知识体","知识域","知识区","知识主题","知识点"},0)-1</f>
        <v>4</v>
      </c>
      <c r="J3676" s="21">
        <f>MATCH(F3676,{"超","恰","亚","次"},0)-1</f>
        <v>2</v>
      </c>
      <c r="K3676" s="21" t="str">
        <f t="shared" si="469"/>
        <v>物理</v>
      </c>
      <c r="L3676" s="26" t="s">
        <v>5099</v>
      </c>
      <c r="M3676" s="23"/>
      <c r="N3676" s="23"/>
      <c r="O3676" s="24" t="str">
        <f t="shared" si="463"/>
        <v xml:space="preserve">
  - 
    name:  约里奥·居里夫妇：获得放射性同位素
    title:  约里奥·居里夫妇：获得放射性同位素
    description: 
    koLyro: point
    koLyri:  sub
    son: </v>
      </c>
      <c r="P3676" s="27" t="str">
        <f t="shared" si="470"/>
        <v xml:space="preserve">
            - 
              name:  约里奥·居里夫妇：获得放射性同位素
              title:  约里奥·居里夫妇：获得放射性同位素
              description: 
              koLyro: point
              koLyri:  sub
              son: </v>
      </c>
    </row>
    <row r="3677" spans="1:16" ht="15" customHeight="1">
      <c r="A3677" s="20">
        <f t="shared" si="464"/>
        <v>3</v>
      </c>
      <c r="B3677" s="21" t="str">
        <f t="shared" si="465"/>
        <v>知识主题</v>
      </c>
      <c r="C3677" s="21" t="str">
        <f t="shared" si="466"/>
        <v>物理思想方法</v>
      </c>
      <c r="D3677" s="21" t="str">
        <f>IFERROR(IF(I3677=1,INDEX( {"chinese","english","math","physics","chemistry","biology","politics","history","geography"},MATCH(C3677,{"语文","英语","数学","物理","化学","生物","政治","历史","地理"},0)),IF(I3677=2,INDEX(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3677,{"单项选择","阅读理解","信息匹配","完形填空","短文填空","单句填空","短文改错","单句改错","句型转换","翻译短语","翻译句子","词汇/短语及固搭","完成句子","听力"},0)),"")), "")</f>
        <v/>
      </c>
      <c r="E3677" s="21" t="str">
        <f t="shared" si="467"/>
        <v>知识主题</v>
      </c>
      <c r="F3677" s="21" t="str">
        <f t="shared" si="468"/>
        <v>恰</v>
      </c>
      <c r="G3677" s="21" t="str">
        <f>INDEX( {"body","discipline","area","topic","point"},MATCH(E3677,{"知识体","知识域","知识区","知识主题","知识点"},0))</f>
        <v>topic</v>
      </c>
      <c r="H3677" s="21" t="str">
        <f>INDEX( {"super","just","sub","infras"},MATCH(F3677,{"超","恰","亚","次"},0))</f>
        <v>just</v>
      </c>
      <c r="I3677" s="21">
        <f>MATCH(E3677,{"知识体","知识域","知识区","知识主题","知识点"},0)-1</f>
        <v>3</v>
      </c>
      <c r="J3677" s="21">
        <f>MATCH(F3677,{"超","恰","亚","次"},0)-1</f>
        <v>1</v>
      </c>
      <c r="K3677" s="21" t="str">
        <f t="shared" si="469"/>
        <v>物理</v>
      </c>
      <c r="L3677" s="26" t="s">
        <v>5100</v>
      </c>
      <c r="M3677" s="23"/>
      <c r="N3677" s="23"/>
      <c r="O3677" s="24" t="str">
        <f t="shared" si="463"/>
        <v xml:space="preserve">
  - 
    name:  物理思想方法
    title:  物理思想方法
    description: 
    koLyro: topic
    koLyri:  just
    son: </v>
      </c>
      <c r="P3677" s="27" t="str">
        <f t="shared" si="470"/>
        <v xml:space="preserve">
        - 
          name:  物理思想方法
          title:  物理思想方法
          description: 
          koLyro: topic
          koLyri:  just
          son: </v>
      </c>
    </row>
    <row r="3678" spans="1:16" ht="15" customHeight="1">
      <c r="A3678" s="20">
        <f t="shared" si="464"/>
        <v>4</v>
      </c>
      <c r="B3678" s="21" t="str">
        <f t="shared" si="465"/>
        <v>知识点</v>
      </c>
      <c r="C3678" s="21" t="str">
        <f t="shared" si="466"/>
        <v>比值定义法</v>
      </c>
      <c r="D3678" s="21" t="str">
        <f>IFERROR(IF(I3678=1,INDEX( {"chinese","english","math","physics","chemistry","biology","politics","history","geography"},MATCH(C3678,{"语文","英语","数学","物理","化学","生物","政治","历史","地理"},0)),IF(I3678=2,INDEX(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3678,{"单项选择","阅读理解","信息匹配","完形填空","短文填空","单句填空","短文改错","单句改错","句型转换","翻译短语","翻译句子","词汇/短语及固搭","完成句子","听力"},0)),"")), "")</f>
        <v/>
      </c>
      <c r="E3678" s="21" t="str">
        <f t="shared" si="467"/>
        <v>知识点</v>
      </c>
      <c r="F3678" s="21" t="str">
        <f t="shared" si="468"/>
        <v>恰</v>
      </c>
      <c r="G3678" s="21" t="str">
        <f>INDEX( {"body","discipline","area","topic","point"},MATCH(E3678,{"知识体","知识域","知识区","知识主题","知识点"},0))</f>
        <v>point</v>
      </c>
      <c r="H3678" s="21" t="str">
        <f>INDEX( {"super","just","sub","infras"},MATCH(F3678,{"超","恰","亚","次"},0))</f>
        <v>just</v>
      </c>
      <c r="I3678" s="21">
        <f>MATCH(E3678,{"知识体","知识域","知识区","知识主题","知识点"},0)-1</f>
        <v>4</v>
      </c>
      <c r="J3678" s="21">
        <f>MATCH(F3678,{"超","恰","亚","次"},0)-1</f>
        <v>1</v>
      </c>
      <c r="K3678" s="21" t="str">
        <f t="shared" si="469"/>
        <v>物理</v>
      </c>
      <c r="L3678" s="26" t="s">
        <v>5101</v>
      </c>
      <c r="M3678" s="23"/>
      <c r="N3678" s="23"/>
      <c r="O3678" s="24" t="str">
        <f t="shared" si="463"/>
        <v xml:space="preserve">
  - 
    name:  比值定义法
    title:  比值定义法
    description: 
    koLyro: point
    koLyri:  just
    son: </v>
      </c>
      <c r="P3678" s="27" t="str">
        <f t="shared" si="470"/>
        <v xml:space="preserve">
          - 
            name:  比值定义法
            title:  比值定义法
            description: 
            koLyro: point
            koLyri:  just
            son: </v>
      </c>
    </row>
    <row r="3679" spans="1:16" ht="15" customHeight="1">
      <c r="A3679" s="20">
        <f t="shared" si="464"/>
        <v>4</v>
      </c>
      <c r="B3679" s="21" t="str">
        <f t="shared" si="465"/>
        <v>知识点</v>
      </c>
      <c r="C3679" s="21" t="str">
        <f t="shared" si="466"/>
        <v>微元法</v>
      </c>
      <c r="D3679" s="21" t="str">
        <f>IFERROR(IF(I3679=1,INDEX( {"chinese","english","math","physics","chemistry","biology","politics","history","geography"},MATCH(C3679,{"语文","英语","数学","物理","化学","生物","政治","历史","地理"},0)),IF(I3679=2,INDEX(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3679,{"单项选择","阅读理解","信息匹配","完形填空","短文填空","单句填空","短文改错","单句改错","句型转换","翻译短语","翻译句子","词汇/短语及固搭","完成句子","听力"},0)),"")), "")</f>
        <v/>
      </c>
      <c r="E3679" s="21" t="str">
        <f t="shared" si="467"/>
        <v>知识点</v>
      </c>
      <c r="F3679" s="21" t="str">
        <f t="shared" si="468"/>
        <v>恰</v>
      </c>
      <c r="G3679" s="21" t="str">
        <f>INDEX( {"body","discipline","area","topic","point"},MATCH(E3679,{"知识体","知识域","知识区","知识主题","知识点"},0))</f>
        <v>point</v>
      </c>
      <c r="H3679" s="21" t="str">
        <f>INDEX( {"super","just","sub","infras"},MATCH(F3679,{"超","恰","亚","次"},0))</f>
        <v>just</v>
      </c>
      <c r="I3679" s="21">
        <f>MATCH(E3679,{"知识体","知识域","知识区","知识主题","知识点"},0)-1</f>
        <v>4</v>
      </c>
      <c r="J3679" s="21">
        <f>MATCH(F3679,{"超","恰","亚","次"},0)-1</f>
        <v>1</v>
      </c>
      <c r="K3679" s="21" t="str">
        <f t="shared" si="469"/>
        <v>物理</v>
      </c>
      <c r="L3679" s="26" t="s">
        <v>5102</v>
      </c>
      <c r="M3679" s="23"/>
      <c r="N3679" s="23"/>
      <c r="O3679" s="24" t="str">
        <f t="shared" si="463"/>
        <v xml:space="preserve">
  - 
    name:  微元法
    title:  微元法
    description: 
    koLyro: point
    koLyri:  just
    son: </v>
      </c>
      <c r="P3679" s="27" t="str">
        <f t="shared" si="470"/>
        <v xml:space="preserve">
          - 
            name:  微元法
            title:  微元法
            description: 
            koLyro: point
            koLyri:  just
            son: </v>
      </c>
    </row>
    <row r="3680" spans="1:16" ht="15" customHeight="1">
      <c r="A3680" s="20">
        <f t="shared" si="464"/>
        <v>4</v>
      </c>
      <c r="B3680" s="21" t="str">
        <f t="shared" si="465"/>
        <v>知识点</v>
      </c>
      <c r="C3680" s="21" t="str">
        <f t="shared" si="466"/>
        <v>理想模型法</v>
      </c>
      <c r="D3680" s="21" t="str">
        <f>IFERROR(IF(I3680=1,INDEX( {"chinese","english","math","physics","chemistry","biology","politics","history","geography"},MATCH(C3680,{"语文","英语","数学","物理","化学","生物","政治","历史","地理"},0)),IF(I3680=2,INDEX(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3680,{"单项选择","阅读理解","信息匹配","完形填空","短文填空","单句填空","短文改错","单句改错","句型转换","翻译短语","翻译句子","词汇/短语及固搭","完成句子","听力"},0)),"")), "")</f>
        <v/>
      </c>
      <c r="E3680" s="21" t="str">
        <f t="shared" si="467"/>
        <v>知识点</v>
      </c>
      <c r="F3680" s="21" t="str">
        <f t="shared" si="468"/>
        <v>恰</v>
      </c>
      <c r="G3680" s="21" t="str">
        <f>INDEX( {"body","discipline","area","topic","point"},MATCH(E3680,{"知识体","知识域","知识区","知识主题","知识点"},0))</f>
        <v>point</v>
      </c>
      <c r="H3680" s="21" t="str">
        <f>INDEX( {"super","just","sub","infras"},MATCH(F3680,{"超","恰","亚","次"},0))</f>
        <v>just</v>
      </c>
      <c r="I3680" s="21">
        <f>MATCH(E3680,{"知识体","知识域","知识区","知识主题","知识点"},0)-1</f>
        <v>4</v>
      </c>
      <c r="J3680" s="21">
        <f>MATCH(F3680,{"超","恰","亚","次"},0)-1</f>
        <v>1</v>
      </c>
      <c r="K3680" s="21" t="str">
        <f t="shared" si="469"/>
        <v>物理</v>
      </c>
      <c r="L3680" s="26" t="s">
        <v>5103</v>
      </c>
      <c r="M3680" s="23"/>
      <c r="N3680" s="23"/>
      <c r="O3680" s="24" t="str">
        <f t="shared" ref="O3680:O3743" si="471">SUBSTITUTE(SUBSTITUTE(SUBSTITUTE(SUBSTITUTE($O$1,"NAME",IF(D3680="",C3680,D3680)),"TITLE",C3680),"KO_LYRO",G3680),"KO_LYRI",H3680)</f>
        <v xml:space="preserve">
  - 
    name:  理想模型法
    title:  理想模型法
    description: 
    koLyro: point
    koLyri:  just
    son: </v>
      </c>
      <c r="P3680" s="27" t="str">
        <f t="shared" si="470"/>
        <v xml:space="preserve">
          - 
            name:  理想模型法
            title:  理想模型法
            description: 
            koLyro: point
            koLyri:  just
            son: </v>
      </c>
    </row>
    <row r="3681" spans="1:41" ht="15" customHeight="1">
      <c r="A3681" s="20">
        <f t="shared" si="464"/>
        <v>4</v>
      </c>
      <c r="B3681" s="21" t="str">
        <f t="shared" si="465"/>
        <v>知识点</v>
      </c>
      <c r="C3681" s="21" t="str">
        <f t="shared" si="466"/>
        <v>整体法与隔离法</v>
      </c>
      <c r="D3681" s="21" t="str">
        <f>IFERROR(IF(I3681=1,INDEX( {"chinese","english","math","physics","chemistry","biology","politics","history","geography"},MATCH(C3681,{"语文","英语","数学","物理","化学","生物","政治","历史","地理"},0)),IF(I3681=2,INDEX(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3681,{"单项选择","阅读理解","信息匹配","完形填空","短文填空","单句填空","短文改错","单句改错","句型转换","翻译短语","翻译句子","词汇/短语及固搭","完成句子","听力"},0)),"")), "")</f>
        <v/>
      </c>
      <c r="E3681" s="21" t="str">
        <f t="shared" si="467"/>
        <v>知识点</v>
      </c>
      <c r="F3681" s="21" t="str">
        <f t="shared" si="468"/>
        <v>恰</v>
      </c>
      <c r="G3681" s="21" t="str">
        <f>INDEX( {"body","discipline","area","topic","point"},MATCH(E3681,{"知识体","知识域","知识区","知识主题","知识点"},0))</f>
        <v>point</v>
      </c>
      <c r="H3681" s="21" t="str">
        <f>INDEX( {"super","just","sub","infras"},MATCH(F3681,{"超","恰","亚","次"},0))</f>
        <v>just</v>
      </c>
      <c r="I3681" s="21">
        <f>MATCH(E3681,{"知识体","知识域","知识区","知识主题","知识点"},0)-1</f>
        <v>4</v>
      </c>
      <c r="J3681" s="21">
        <f>MATCH(F3681,{"超","恰","亚","次"},0)-1</f>
        <v>1</v>
      </c>
      <c r="K3681" s="21" t="str">
        <f t="shared" si="469"/>
        <v>物理</v>
      </c>
      <c r="L3681" s="26" t="s">
        <v>5104</v>
      </c>
      <c r="M3681" s="23"/>
      <c r="N3681" s="23"/>
      <c r="O3681" s="24" t="str">
        <f t="shared" si="471"/>
        <v xml:space="preserve">
  - 
    name:  整体法与隔离法
    title:  整体法与隔离法
    description: 
    koLyro: point
    koLyri:  just
    son: </v>
      </c>
      <c r="P3681" s="27" t="str">
        <f t="shared" si="470"/>
        <v xml:space="preserve">
          - 
            name:  整体法与隔离法
            title:  整体法与隔离法
            description: 
            koLyro: point
            koLyri:  just
            son: </v>
      </c>
    </row>
    <row r="3682" spans="1:41" ht="15" customHeight="1">
      <c r="A3682" s="20">
        <f t="shared" si="464"/>
        <v>4</v>
      </c>
      <c r="B3682" s="21" t="str">
        <f t="shared" si="465"/>
        <v>知识点</v>
      </c>
      <c r="C3682" s="21" t="str">
        <f t="shared" si="466"/>
        <v>控制变量法</v>
      </c>
      <c r="D3682" s="21" t="str">
        <f>IFERROR(IF(I3682=1,INDEX( {"chinese","english","math","physics","chemistry","biology","politics","history","geography"},MATCH(C3682,{"语文","英语","数学","物理","化学","生物","政治","历史","地理"},0)),IF(I3682=2,INDEX(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3682,{"单项选择","阅读理解","信息匹配","完形填空","短文填空","单句填空","短文改错","单句改错","句型转换","翻译短语","翻译句子","词汇/短语及固搭","完成句子","听力"},0)),"")), "")</f>
        <v/>
      </c>
      <c r="E3682" s="21" t="str">
        <f t="shared" si="467"/>
        <v>知识点</v>
      </c>
      <c r="F3682" s="21" t="str">
        <f t="shared" si="468"/>
        <v>恰</v>
      </c>
      <c r="G3682" s="21" t="str">
        <f>INDEX( {"body","discipline","area","topic","point"},MATCH(E3682,{"知识体","知识域","知识区","知识主题","知识点"},0))</f>
        <v>point</v>
      </c>
      <c r="H3682" s="21" t="str">
        <f>INDEX( {"super","just","sub","infras"},MATCH(F3682,{"超","恰","亚","次"},0))</f>
        <v>just</v>
      </c>
      <c r="I3682" s="21">
        <f>MATCH(E3682,{"知识体","知识域","知识区","知识主题","知识点"},0)-1</f>
        <v>4</v>
      </c>
      <c r="J3682" s="21">
        <f>MATCH(F3682,{"超","恰","亚","次"},0)-1</f>
        <v>1</v>
      </c>
      <c r="K3682" s="21" t="str">
        <f t="shared" si="469"/>
        <v>物理</v>
      </c>
      <c r="L3682" s="26" t="s">
        <v>5105</v>
      </c>
      <c r="M3682" s="23"/>
      <c r="N3682" s="23"/>
      <c r="O3682" s="24" t="str">
        <f t="shared" si="471"/>
        <v xml:space="preserve">
  - 
    name:  控制变量法
    title:  控制变量法
    description: 
    koLyro: point
    koLyri:  just
    son: </v>
      </c>
      <c r="P3682" s="27" t="str">
        <f t="shared" si="470"/>
        <v xml:space="preserve">
          - 
            name:  控制变量法
            title:  控制变量法
            description: 
            koLyro: point
            koLyri:  just
            son: </v>
      </c>
    </row>
    <row r="3683" spans="1:41" ht="15" customHeight="1">
      <c r="A3683" s="20">
        <f t="shared" si="464"/>
        <v>4</v>
      </c>
      <c r="B3683" s="21" t="str">
        <f t="shared" si="465"/>
        <v>知识点</v>
      </c>
      <c r="C3683" s="21" t="str">
        <f t="shared" si="466"/>
        <v>极限法</v>
      </c>
      <c r="D3683" s="21" t="str">
        <f>IFERROR(IF(I3683=1,INDEX( {"chinese","english","math","physics","chemistry","biology","politics","history","geography"},MATCH(C3683,{"语文","英语","数学","物理","化学","生物","政治","历史","地理"},0)),IF(I3683=2,INDEX(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3683,{"单项选择","阅读理解","信息匹配","完形填空","短文填空","单句填空","短文改错","单句改错","句型转换","翻译短语","翻译句子","词汇/短语及固搭","完成句子","听力"},0)),"")), "")</f>
        <v/>
      </c>
      <c r="E3683" s="21" t="str">
        <f t="shared" si="467"/>
        <v>知识点</v>
      </c>
      <c r="F3683" s="21" t="str">
        <f t="shared" si="468"/>
        <v>恰</v>
      </c>
      <c r="G3683" s="21" t="str">
        <f>INDEX( {"body","discipline","area","topic","point"},MATCH(E3683,{"知识体","知识域","知识区","知识主题","知识点"},0))</f>
        <v>point</v>
      </c>
      <c r="H3683" s="21" t="str">
        <f>INDEX( {"super","just","sub","infras"},MATCH(F3683,{"超","恰","亚","次"},0))</f>
        <v>just</v>
      </c>
      <c r="I3683" s="21">
        <f>MATCH(E3683,{"知识体","知识域","知识区","知识主题","知识点"},0)-1</f>
        <v>4</v>
      </c>
      <c r="J3683" s="21">
        <f>MATCH(F3683,{"超","恰","亚","次"},0)-1</f>
        <v>1</v>
      </c>
      <c r="K3683" s="21" t="str">
        <f t="shared" si="469"/>
        <v>物理</v>
      </c>
      <c r="L3683" s="26" t="s">
        <v>5106</v>
      </c>
      <c r="M3683" s="23"/>
      <c r="N3683" s="23"/>
      <c r="O3683" s="24" t="str">
        <f t="shared" si="471"/>
        <v xml:space="preserve">
  - 
    name:  极限法
    title:  极限法
    description: 
    koLyro: point
    koLyri:  just
    son: </v>
      </c>
      <c r="P3683" s="27" t="str">
        <f t="shared" si="470"/>
        <v xml:space="preserve">
          - 
            name:  极限法
            title:  极限法
            description: 
            koLyro: point
            koLyri:  just
            son: </v>
      </c>
    </row>
    <row r="3684" spans="1:41" ht="15" customHeight="1">
      <c r="A3684" s="20">
        <f t="shared" si="464"/>
        <v>4</v>
      </c>
      <c r="B3684" s="21" t="str">
        <f t="shared" si="465"/>
        <v>知识点</v>
      </c>
      <c r="C3684" s="21" t="str">
        <f t="shared" si="466"/>
        <v>估算法</v>
      </c>
      <c r="D3684" s="21" t="str">
        <f>IFERROR(IF(I3684=1,INDEX( {"chinese","english","math","physics","chemistry","biology","politics","history","geography"},MATCH(C3684,{"语文","英语","数学","物理","化学","生物","政治","历史","地理"},0)),IF(I3684=2,INDEX(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3684,{"单项选择","阅读理解","信息匹配","完形填空","短文填空","单句填空","短文改错","单句改错","句型转换","翻译短语","翻译句子","词汇/短语及固搭","完成句子","听力"},0)),"")), "")</f>
        <v/>
      </c>
      <c r="E3684" s="21" t="str">
        <f t="shared" si="467"/>
        <v>知识点</v>
      </c>
      <c r="F3684" s="21" t="str">
        <f t="shared" si="468"/>
        <v>恰</v>
      </c>
      <c r="G3684" s="21" t="str">
        <f>INDEX( {"body","discipline","area","topic","point"},MATCH(E3684,{"知识体","知识域","知识区","知识主题","知识点"},0))</f>
        <v>point</v>
      </c>
      <c r="H3684" s="21" t="str">
        <f>INDEX( {"super","just","sub","infras"},MATCH(F3684,{"超","恰","亚","次"},0))</f>
        <v>just</v>
      </c>
      <c r="I3684" s="21">
        <f>MATCH(E3684,{"知识体","知识域","知识区","知识主题","知识点"},0)-1</f>
        <v>4</v>
      </c>
      <c r="J3684" s="21">
        <f>MATCH(F3684,{"超","恰","亚","次"},0)-1</f>
        <v>1</v>
      </c>
      <c r="K3684" s="21" t="str">
        <f t="shared" si="469"/>
        <v>物理</v>
      </c>
      <c r="L3684" s="26" t="s">
        <v>5107</v>
      </c>
      <c r="M3684" s="23"/>
      <c r="N3684" s="23"/>
      <c r="O3684" s="24" t="str">
        <f t="shared" si="471"/>
        <v xml:space="preserve">
  - 
    name:  估算法
    title:  估算法
    description: 
    koLyro: point
    koLyri:  just
    son: </v>
      </c>
      <c r="P3684" s="27" t="str">
        <f t="shared" si="470"/>
        <v xml:space="preserve">
          - 
            name:  估算法
            title:  估算法
            description: 
            koLyro: point
            koLyri:  just
            son: </v>
      </c>
    </row>
    <row r="3685" spans="1:41" ht="15" customHeight="1">
      <c r="A3685" s="20">
        <f t="shared" si="464"/>
        <v>4</v>
      </c>
      <c r="B3685" s="21" t="str">
        <f t="shared" si="465"/>
        <v>知识点</v>
      </c>
      <c r="C3685" s="21" t="str">
        <f t="shared" si="466"/>
        <v>假设法</v>
      </c>
      <c r="D3685" s="21" t="str">
        <f>IFERROR(IF(I3685=1,INDEX( {"chinese","english","math","physics","chemistry","biology","politics","history","geography"},MATCH(C3685,{"语文","英语","数学","物理","化学","生物","政治","历史","地理"},0)),IF(I3685=2,INDEX(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3685,{"单项选择","阅读理解","信息匹配","完形填空","短文填空","单句填空","短文改错","单句改错","句型转换","翻译短语","翻译句子","词汇/短语及固搭","完成句子","听力"},0)),"")), "")</f>
        <v/>
      </c>
      <c r="E3685" s="21" t="str">
        <f t="shared" si="467"/>
        <v>知识点</v>
      </c>
      <c r="F3685" s="21" t="str">
        <f t="shared" si="468"/>
        <v>恰</v>
      </c>
      <c r="G3685" s="21" t="str">
        <f>INDEX( {"body","discipline","area","topic","point"},MATCH(E3685,{"知识体","知识域","知识区","知识主题","知识点"},0))</f>
        <v>point</v>
      </c>
      <c r="H3685" s="21" t="str">
        <f>INDEX( {"super","just","sub","infras"},MATCH(F3685,{"超","恰","亚","次"},0))</f>
        <v>just</v>
      </c>
      <c r="I3685" s="21">
        <f>MATCH(E3685,{"知识体","知识域","知识区","知识主题","知识点"},0)-1</f>
        <v>4</v>
      </c>
      <c r="J3685" s="21">
        <f>MATCH(F3685,{"超","恰","亚","次"},0)-1</f>
        <v>1</v>
      </c>
      <c r="K3685" s="21" t="str">
        <f t="shared" si="469"/>
        <v>物理</v>
      </c>
      <c r="L3685" s="26" t="s">
        <v>5108</v>
      </c>
      <c r="M3685" s="23"/>
      <c r="N3685" s="23"/>
      <c r="O3685" s="24" t="str">
        <f t="shared" si="471"/>
        <v xml:space="preserve">
  - 
    name:  假设法
    title:  假设法
    description: 
    koLyro: point
    koLyri:  just
    son: </v>
      </c>
      <c r="P3685" s="27" t="str">
        <f t="shared" si="470"/>
        <v xml:space="preserve">
          - 
            name:  假设法
            title:  假设法
            description: 
            koLyro: point
            koLyri:  just
            son: </v>
      </c>
    </row>
    <row r="3686" spans="1:41" ht="15" customHeight="1">
      <c r="A3686" s="20">
        <f t="shared" si="464"/>
        <v>4</v>
      </c>
      <c r="B3686" s="21" t="str">
        <f t="shared" si="465"/>
        <v>知识点</v>
      </c>
      <c r="C3686" s="21" t="str">
        <f t="shared" si="466"/>
        <v>等效法</v>
      </c>
      <c r="D3686" s="21" t="str">
        <f>IFERROR(IF(I3686=1,INDEX( {"chinese","english","math","physics","chemistry","biology","politics","history","geography"},MATCH(C3686,{"语文","英语","数学","物理","化学","生物","政治","历史","地理"},0)),IF(I3686=2,INDEX(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3686,{"单项选择","阅读理解","信息匹配","完形填空","短文填空","单句填空","短文改错","单句改错","句型转换","翻译短语","翻译句子","词汇/短语及固搭","完成句子","听力"},0)),"")), "")</f>
        <v/>
      </c>
      <c r="E3686" s="21" t="str">
        <f t="shared" si="467"/>
        <v>知识点</v>
      </c>
      <c r="F3686" s="21" t="str">
        <f t="shared" si="468"/>
        <v>恰</v>
      </c>
      <c r="G3686" s="21" t="str">
        <f>INDEX( {"body","discipline","area","topic","point"},MATCH(E3686,{"知识体","知识域","知识区","知识主题","知识点"},0))</f>
        <v>point</v>
      </c>
      <c r="H3686" s="21" t="str">
        <f>INDEX( {"super","just","sub","infras"},MATCH(F3686,{"超","恰","亚","次"},0))</f>
        <v>just</v>
      </c>
      <c r="I3686" s="21">
        <f>MATCH(E3686,{"知识体","知识域","知识区","知识主题","知识点"},0)-1</f>
        <v>4</v>
      </c>
      <c r="J3686" s="21">
        <f>MATCH(F3686,{"超","恰","亚","次"},0)-1</f>
        <v>1</v>
      </c>
      <c r="K3686" s="21" t="str">
        <f t="shared" si="469"/>
        <v>物理</v>
      </c>
      <c r="L3686" s="26" t="s">
        <v>5109</v>
      </c>
      <c r="M3686" s="23"/>
      <c r="N3686" s="23"/>
      <c r="O3686" s="24" t="str">
        <f t="shared" si="471"/>
        <v xml:space="preserve">
  - 
    name:  等效法
    title:  等效法
    description: 
    koLyro: point
    koLyri:  just
    son: </v>
      </c>
      <c r="P3686" s="27" t="str">
        <f t="shared" si="470"/>
        <v xml:space="preserve">
          - 
            name:  等效法
            title:  等效法
            description: 
            koLyro: point
            koLyri:  just
            son: </v>
      </c>
    </row>
    <row r="3687" spans="1:41" s="6" customFormat="1" ht="15" customHeight="1">
      <c r="A3687" s="20">
        <f t="shared" si="464"/>
        <v>1</v>
      </c>
      <c r="B3687" s="21" t="str">
        <f t="shared" si="465"/>
        <v>知识域</v>
      </c>
      <c r="C3687" s="21" t="str">
        <f t="shared" si="466"/>
        <v>化学</v>
      </c>
      <c r="D3687" s="21" t="str">
        <f>IFERROR(IF(I3687=1,INDEX( {"chinese","english","math","physics","chemistry","biology","politics","history","geography"},MATCH(C3687,{"语文","英语","数学","物理","化学","生物","政治","历史","地理"},0)),IF(I3687=2,INDEX(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3687,{"单项选择","阅读理解","信息匹配","完形填空","短文填空","单句填空","短文改错","单句改错","句型转换","翻译短语","翻译句子","词汇/短语及固搭","完成句子","听力"},0)),"")), "")</f>
        <v>chemistry</v>
      </c>
      <c r="E3687" s="21" t="str">
        <f t="shared" si="467"/>
        <v>知识域</v>
      </c>
      <c r="F3687" s="21" t="str">
        <f t="shared" si="468"/>
        <v>恰</v>
      </c>
      <c r="G3687" s="21" t="str">
        <f>INDEX( {"body","discipline","area","topic","point"},MATCH(E3687,{"知识体","知识域","知识区","知识主题","知识点"},0))</f>
        <v>discipline</v>
      </c>
      <c r="H3687" s="21" t="str">
        <f>INDEX( {"super","just","sub","infras"},MATCH(F3687,{"超","恰","亚","次"},0))</f>
        <v>just</v>
      </c>
      <c r="I3687" s="21">
        <f>MATCH(E3687,{"知识体","知识域","知识区","知识主题","知识点"},0)-1</f>
        <v>1</v>
      </c>
      <c r="J3687" s="21">
        <f>MATCH(F3687,{"超","恰","亚","次"},0)-1</f>
        <v>1</v>
      </c>
      <c r="K3687" s="21" t="str">
        <f t="shared" si="469"/>
        <v>化学</v>
      </c>
      <c r="L3687" s="26" t="s">
        <v>1334</v>
      </c>
      <c r="M3687" s="23"/>
      <c r="N3687" s="23"/>
      <c r="O3687" s="24" t="str">
        <f t="shared" si="471"/>
        <v xml:space="preserve">
  - 
    name:  chemistry
    title:  化学
    description: 
    koLyro: discipline
    koLyri:  just
    son: </v>
      </c>
      <c r="P3687" s="27" t="str">
        <f t="shared" si="470"/>
        <v xml:space="preserve">
    - 
      name:  chemistry
      title:  化学
      description: 
      koLyro: discipline
      koLyri:  just
      son: </v>
      </c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</row>
    <row r="3688" spans="1:41" ht="15" customHeight="1">
      <c r="A3688" s="20">
        <f t="shared" si="464"/>
        <v>2</v>
      </c>
      <c r="B3688" s="21" t="str">
        <f t="shared" si="465"/>
        <v>知识区</v>
      </c>
      <c r="C3688" s="21" t="str">
        <f t="shared" si="466"/>
        <v>1.从实验学化学</v>
      </c>
      <c r="D3688" s="21" t="str">
        <f>IFERROR(IF(I3688=1,INDEX( {"chinese","english","math","physics","chemistry","biology","politics","history","geography"},MATCH(C3688,{"语文","英语","数学","物理","化学","生物","政治","历史","地理"},0)),IF(I3688=2,INDEX(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3688,{"单项选择","阅读理解","信息匹配","完形填空","短文填空","单句填空","短文改错","单句改错","句型转换","翻译短语","翻译句子","词汇/短语及固搭","完成句子","听力"},0)),"")), "")</f>
        <v/>
      </c>
      <c r="E3688" s="21" t="str">
        <f t="shared" si="467"/>
        <v>知识区</v>
      </c>
      <c r="F3688" s="21" t="str">
        <f t="shared" si="468"/>
        <v>恰</v>
      </c>
      <c r="G3688" s="21" t="str">
        <f>INDEX( {"body","discipline","area","topic","point"},MATCH(E3688,{"知识体","知识域","知识区","知识主题","知识点"},0))</f>
        <v>area</v>
      </c>
      <c r="H3688" s="21" t="str">
        <f>INDEX( {"super","just","sub","infras"},MATCH(F3688,{"超","恰","亚","次"},0))</f>
        <v>just</v>
      </c>
      <c r="I3688" s="21">
        <f>MATCH(E3688,{"知识体","知识域","知识区","知识主题","知识点"},0)-1</f>
        <v>2</v>
      </c>
      <c r="J3688" s="21">
        <f>MATCH(F3688,{"超","恰","亚","次"},0)-1</f>
        <v>1</v>
      </c>
      <c r="K3688" s="21" t="str">
        <f t="shared" si="469"/>
        <v>化学</v>
      </c>
      <c r="L3688" s="26" t="s">
        <v>5193</v>
      </c>
      <c r="M3688" s="23"/>
      <c r="N3688" s="23"/>
      <c r="O3688" s="24" t="str">
        <f t="shared" si="471"/>
        <v xml:space="preserve">
  - 
    name:  1.从实验学化学
    title:  1.从实验学化学
    description: 
    koLyro: area
    koLyri:  just
    son: </v>
      </c>
      <c r="P3688" s="27" t="str">
        <f t="shared" si="470"/>
        <v xml:space="preserve">
      - 
        name:  1.从实验学化学
        title:  1.从实验学化学
        description: 
        koLyro: area
        koLyri:  just
        son: </v>
      </c>
    </row>
    <row r="3689" spans="1:41" ht="15" customHeight="1">
      <c r="A3689" s="20">
        <f t="shared" si="464"/>
        <v>3</v>
      </c>
      <c r="B3689" s="21" t="str">
        <f t="shared" si="465"/>
        <v>知识主题</v>
      </c>
      <c r="C3689" s="21" t="str">
        <f t="shared" si="466"/>
        <v>实验常用仪器和试剂</v>
      </c>
      <c r="D3689" s="21" t="str">
        <f>IFERROR(IF(I3689=1,INDEX( {"chinese","english","math","physics","chemistry","biology","politics","history","geography"},MATCH(C3689,{"语文","英语","数学","物理","化学","生物","政治","历史","地理"},0)),IF(I3689=2,INDEX(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3689,{"单项选择","阅读理解","信息匹配","完形填空","短文填空","单句填空","短文改错","单句改错","句型转换","翻译短语","翻译句子","词汇/短语及固搭","完成句子","听力"},0)),"")), "")</f>
        <v/>
      </c>
      <c r="E3689" s="21" t="str">
        <f t="shared" si="467"/>
        <v>知识主题</v>
      </c>
      <c r="F3689" s="21" t="str">
        <f t="shared" si="468"/>
        <v>恰</v>
      </c>
      <c r="G3689" s="21" t="str">
        <f>INDEX( {"body","discipline","area","topic","point"},MATCH(E3689,{"知识体","知识域","知识区","知识主题","知识点"},0))</f>
        <v>topic</v>
      </c>
      <c r="H3689" s="21" t="str">
        <f>INDEX( {"super","just","sub","infras"},MATCH(F3689,{"超","恰","亚","次"},0))</f>
        <v>just</v>
      </c>
      <c r="I3689" s="21">
        <f>MATCH(E3689,{"知识体","知识域","知识区","知识主题","知识点"},0)-1</f>
        <v>3</v>
      </c>
      <c r="J3689" s="21">
        <f>MATCH(F3689,{"超","恰","亚","次"},0)-1</f>
        <v>1</v>
      </c>
      <c r="K3689" s="21" t="str">
        <f t="shared" si="469"/>
        <v>化学</v>
      </c>
      <c r="L3689" s="26" t="s">
        <v>1335</v>
      </c>
      <c r="M3689" s="23"/>
      <c r="N3689" s="23"/>
      <c r="O3689" s="24" t="str">
        <f t="shared" si="471"/>
        <v xml:space="preserve">
  - 
    name:  实验常用仪器和试剂
    title:  实验常用仪器和试剂
    description: 
    koLyro: topic
    koLyri:  just
    son: </v>
      </c>
      <c r="P3689" s="27" t="str">
        <f t="shared" si="470"/>
        <v xml:space="preserve">
        - 
          name:  实验常用仪器和试剂
          title:  实验常用仪器和试剂
          description: 
          koLyro: topic
          koLyri:  just
          son: </v>
      </c>
    </row>
    <row r="3690" spans="1:41" ht="15" customHeight="1">
      <c r="A3690" s="20">
        <f t="shared" si="464"/>
        <v>4</v>
      </c>
      <c r="B3690" s="21" t="str">
        <f t="shared" si="465"/>
        <v>知识点</v>
      </c>
      <c r="C3690" s="21" t="str">
        <f t="shared" si="466"/>
        <v>化学的主要特点与意义</v>
      </c>
      <c r="D3690" s="21" t="str">
        <f>IFERROR(IF(I3690=1,INDEX( {"chinese","english","math","physics","chemistry","biology","politics","history","geography"},MATCH(C3690,{"语文","英语","数学","物理","化学","生物","政治","历史","地理"},0)),IF(I3690=2,INDEX(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3690,{"单项选择","阅读理解","信息匹配","完形填空","短文填空","单句填空","短文改错","单句改错","句型转换","翻译短语","翻译句子","词汇/短语及固搭","完成句子","听力"},0)),"")), "")</f>
        <v/>
      </c>
      <c r="E3690" s="21" t="str">
        <f t="shared" si="467"/>
        <v>知识点</v>
      </c>
      <c r="F3690" s="21" t="str">
        <f t="shared" si="468"/>
        <v>恰</v>
      </c>
      <c r="G3690" s="21" t="str">
        <f>INDEX( {"body","discipline","area","topic","point"},MATCH(E3690,{"知识体","知识域","知识区","知识主题","知识点"},0))</f>
        <v>point</v>
      </c>
      <c r="H3690" s="21" t="str">
        <f>INDEX( {"super","just","sub","infras"},MATCH(F3690,{"超","恰","亚","次"},0))</f>
        <v>just</v>
      </c>
      <c r="I3690" s="21">
        <f>MATCH(E3690,{"知识体","知识域","知识区","知识主题","知识点"},0)-1</f>
        <v>4</v>
      </c>
      <c r="J3690" s="21">
        <f>MATCH(F3690,{"超","恰","亚","次"},0)-1</f>
        <v>1</v>
      </c>
      <c r="K3690" s="21" t="str">
        <f t="shared" si="469"/>
        <v>化学</v>
      </c>
      <c r="L3690" s="26" t="s">
        <v>1336</v>
      </c>
      <c r="M3690" s="23"/>
      <c r="N3690" s="23"/>
      <c r="O3690" s="24" t="str">
        <f t="shared" si="471"/>
        <v xml:space="preserve">
  - 
    name:  化学的主要特点与意义
    title:  化学的主要特点与意义
    description: 
    koLyro: point
    koLyri:  just
    son: </v>
      </c>
      <c r="P3690" s="27" t="str">
        <f t="shared" si="470"/>
        <v xml:space="preserve">
          - 
            name:  化学的主要特点与意义
            title:  化学的主要特点与意义
            description: 
            koLyro: point
            koLyri:  just
            son: </v>
      </c>
    </row>
    <row r="3691" spans="1:41" ht="15" customHeight="1">
      <c r="A3691" s="20">
        <f t="shared" si="464"/>
        <v>4</v>
      </c>
      <c r="B3691" s="21" t="str">
        <f t="shared" si="465"/>
        <v>知识点</v>
      </c>
      <c r="C3691" s="21" t="str">
        <f t="shared" si="466"/>
        <v>化学科学的主要研究对象</v>
      </c>
      <c r="D3691" s="21" t="str">
        <f>IFERROR(IF(I3691=1,INDEX( {"chinese","english","math","physics","chemistry","biology","politics","history","geography"},MATCH(C3691,{"语文","英语","数学","物理","化学","生物","政治","历史","地理"},0)),IF(I3691=2,INDEX(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3691,{"单项选择","阅读理解","信息匹配","完形填空","短文填空","单句填空","短文改错","单句改错","句型转换","翻译短语","翻译句子","词汇/短语及固搭","完成句子","听力"},0)),"")), "")</f>
        <v/>
      </c>
      <c r="E3691" s="21" t="str">
        <f t="shared" si="467"/>
        <v>知识点</v>
      </c>
      <c r="F3691" s="21" t="str">
        <f t="shared" si="468"/>
        <v>恰</v>
      </c>
      <c r="G3691" s="21" t="str">
        <f>INDEX( {"body","discipline","area","topic","point"},MATCH(E3691,{"知识体","知识域","知识区","知识主题","知识点"},0))</f>
        <v>point</v>
      </c>
      <c r="H3691" s="21" t="str">
        <f>INDEX( {"super","just","sub","infras"},MATCH(F3691,{"超","恰","亚","次"},0))</f>
        <v>just</v>
      </c>
      <c r="I3691" s="21">
        <f>MATCH(E3691,{"知识体","知识域","知识区","知识主题","知识点"},0)-1</f>
        <v>4</v>
      </c>
      <c r="J3691" s="21">
        <f>MATCH(F3691,{"超","恰","亚","次"},0)-1</f>
        <v>1</v>
      </c>
      <c r="K3691" s="21" t="str">
        <f t="shared" si="469"/>
        <v>化学</v>
      </c>
      <c r="L3691" s="26" t="s">
        <v>1337</v>
      </c>
      <c r="M3691" s="23"/>
      <c r="N3691" s="23"/>
      <c r="O3691" s="24" t="str">
        <f t="shared" si="471"/>
        <v xml:space="preserve">
  - 
    name:  化学科学的主要研究对象
    title:  化学科学的主要研究对象
    description: 
    koLyro: point
    koLyri:  just
    son: </v>
      </c>
      <c r="P3691" s="27" t="str">
        <f t="shared" si="470"/>
        <v xml:space="preserve">
          - 
            name:  化学科学的主要研究对象
            title:  化学科学的主要研究对象
            description: 
            koLyro: point
            koLyri:  just
            son: </v>
      </c>
    </row>
    <row r="3692" spans="1:41" ht="15" customHeight="1">
      <c r="A3692" s="20">
        <f t="shared" si="464"/>
        <v>4</v>
      </c>
      <c r="B3692" s="21" t="str">
        <f t="shared" si="465"/>
        <v>知识点</v>
      </c>
      <c r="C3692" s="21" t="str">
        <f t="shared" si="466"/>
        <v>化学研究基本方法及作用</v>
      </c>
      <c r="D3692" s="21" t="str">
        <f>IFERROR(IF(I3692=1,INDEX( {"chinese","english","math","physics","chemistry","biology","politics","history","geography"},MATCH(C3692,{"语文","英语","数学","物理","化学","生物","政治","历史","地理"},0)),IF(I3692=2,INDEX(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3692,{"单项选择","阅读理解","信息匹配","完形填空","短文填空","单句填空","短文改错","单句改错","句型转换","翻译短语","翻译句子","词汇/短语及固搭","完成句子","听力"},0)),"")), "")</f>
        <v/>
      </c>
      <c r="E3692" s="21" t="str">
        <f t="shared" si="467"/>
        <v>知识点</v>
      </c>
      <c r="F3692" s="21" t="str">
        <f t="shared" si="468"/>
        <v>恰</v>
      </c>
      <c r="G3692" s="21" t="str">
        <f>INDEX( {"body","discipline","area","topic","point"},MATCH(E3692,{"知识体","知识域","知识区","知识主题","知识点"},0))</f>
        <v>point</v>
      </c>
      <c r="H3692" s="21" t="str">
        <f>INDEX( {"super","just","sub","infras"},MATCH(F3692,{"超","恰","亚","次"},0))</f>
        <v>just</v>
      </c>
      <c r="I3692" s="21">
        <f>MATCH(E3692,{"知识体","知识域","知识区","知识主题","知识点"},0)-1</f>
        <v>4</v>
      </c>
      <c r="J3692" s="21">
        <f>MATCH(F3692,{"超","恰","亚","次"},0)-1</f>
        <v>1</v>
      </c>
      <c r="K3692" s="21" t="str">
        <f t="shared" si="469"/>
        <v>化学</v>
      </c>
      <c r="L3692" s="26" t="s">
        <v>1338</v>
      </c>
      <c r="M3692" s="23"/>
      <c r="N3692" s="23"/>
      <c r="O3692" s="24" t="str">
        <f t="shared" si="471"/>
        <v xml:space="preserve">
  - 
    name:  化学研究基本方法及作用
    title:  化学研究基本方法及作用
    description: 
    koLyro: point
    koLyri:  just
    son: </v>
      </c>
      <c r="P3692" s="27" t="str">
        <f t="shared" si="470"/>
        <v xml:space="preserve">
          - 
            name:  化学研究基本方法及作用
            title:  化学研究基本方法及作用
            description: 
            koLyro: point
            koLyri:  just
            son: </v>
      </c>
    </row>
    <row r="3693" spans="1:41" ht="15" customHeight="1">
      <c r="A3693" s="20">
        <f t="shared" si="464"/>
        <v>4</v>
      </c>
      <c r="B3693" s="21" t="str">
        <f t="shared" si="465"/>
        <v>知识点</v>
      </c>
      <c r="C3693" s="21" t="str">
        <f t="shared" si="466"/>
        <v>化学实验常用仪器</v>
      </c>
      <c r="D3693" s="21" t="str">
        <f>IFERROR(IF(I3693=1,INDEX( {"chinese","english","math","physics","chemistry","biology","politics","history","geography"},MATCH(C3693,{"语文","英语","数学","物理","化学","生物","政治","历史","地理"},0)),IF(I3693=2,INDEX(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3693,{"单项选择","阅读理解","信息匹配","完形填空","短文填空","单句填空","短文改错","单句改错","句型转换","翻译短语","翻译句子","词汇/短语及固搭","完成句子","听力"},0)),"")), "")</f>
        <v/>
      </c>
      <c r="E3693" s="21" t="str">
        <f t="shared" si="467"/>
        <v>知识点</v>
      </c>
      <c r="F3693" s="21" t="str">
        <f t="shared" si="468"/>
        <v>恰</v>
      </c>
      <c r="G3693" s="21" t="str">
        <f>INDEX( {"body","discipline","area","topic","point"},MATCH(E3693,{"知识体","知识域","知识区","知识主题","知识点"},0))</f>
        <v>point</v>
      </c>
      <c r="H3693" s="21" t="str">
        <f>INDEX( {"super","just","sub","infras"},MATCH(F3693,{"超","恰","亚","次"},0))</f>
        <v>just</v>
      </c>
      <c r="I3693" s="21">
        <f>MATCH(E3693,{"知识体","知识域","知识区","知识主题","知识点"},0)-1</f>
        <v>4</v>
      </c>
      <c r="J3693" s="21">
        <f>MATCH(F3693,{"超","恰","亚","次"},0)-1</f>
        <v>1</v>
      </c>
      <c r="K3693" s="21" t="str">
        <f t="shared" si="469"/>
        <v>化学</v>
      </c>
      <c r="L3693" s="26" t="s">
        <v>5184</v>
      </c>
      <c r="M3693" s="23"/>
      <c r="N3693" s="23"/>
      <c r="O3693" s="24" t="str">
        <f t="shared" si="471"/>
        <v xml:space="preserve">
  - 
    name:  化学实验常用仪器
    title:  化学实验常用仪器
    description: 
    koLyro: point
    koLyri:  just
    son: </v>
      </c>
      <c r="P3693" s="27" t="str">
        <f t="shared" si="470"/>
        <v xml:space="preserve">
          - 
            name:  化学实验常用仪器
            title:  化学实验常用仪器
            description: 
            koLyro: point
            koLyri:  just
            son: </v>
      </c>
    </row>
    <row r="3694" spans="1:41" ht="15" customHeight="1">
      <c r="A3694" s="20">
        <f t="shared" si="464"/>
        <v>5</v>
      </c>
      <c r="B3694" s="21" t="str">
        <f t="shared" si="465"/>
        <v>知识亚点</v>
      </c>
      <c r="C3694" s="21" t="str">
        <f t="shared" si="466"/>
        <v>直接加热的仪器及使用方法</v>
      </c>
      <c r="D3694" s="21" t="str">
        <f>IFERROR(IF(I3694=1,INDEX( {"chinese","english","math","physics","chemistry","biology","politics","history","geography"},MATCH(C3694,{"语文","英语","数学","物理","化学","生物","政治","历史","地理"},0)),IF(I3694=2,INDEX(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3694,{"单项选择","阅读理解","信息匹配","完形填空","短文填空","单句填空","短文改错","单句改错","句型转换","翻译短语","翻译句子","词汇/短语及固搭","完成句子","听力"},0)),"")), "")</f>
        <v/>
      </c>
      <c r="E3694" s="21" t="str">
        <f t="shared" si="467"/>
        <v>知识点</v>
      </c>
      <c r="F3694" s="21" t="str">
        <f t="shared" si="468"/>
        <v>亚</v>
      </c>
      <c r="G3694" s="21" t="str">
        <f>INDEX( {"body","discipline","area","topic","point"},MATCH(E3694,{"知识体","知识域","知识区","知识主题","知识点"},0))</f>
        <v>point</v>
      </c>
      <c r="H3694" s="21" t="str">
        <f>INDEX( {"super","just","sub","infras"},MATCH(F3694,{"超","恰","亚","次"},0))</f>
        <v>sub</v>
      </c>
      <c r="I3694" s="21">
        <f>MATCH(E3694,{"知识体","知识域","知识区","知识主题","知识点"},0)-1</f>
        <v>4</v>
      </c>
      <c r="J3694" s="21">
        <f>MATCH(F3694,{"超","恰","亚","次"},0)-1</f>
        <v>2</v>
      </c>
      <c r="K3694" s="21" t="str">
        <f t="shared" si="469"/>
        <v>化学</v>
      </c>
      <c r="L3694" s="26" t="s">
        <v>1339</v>
      </c>
      <c r="M3694" s="23"/>
      <c r="N3694" s="23"/>
      <c r="O3694" s="24" t="str">
        <f t="shared" si="471"/>
        <v xml:space="preserve">
  - 
    name:  直接加热的仪器及使用方法
    title:  直接加热的仪器及使用方法
    description: 
    koLyro: point
    koLyri:  sub
    son: </v>
      </c>
      <c r="P3694" s="27" t="str">
        <f t="shared" si="470"/>
        <v xml:space="preserve">
            - 
              name:  直接加热的仪器及使用方法
              title:  直接加热的仪器及使用方法
              description: 
              koLyro: point
              koLyri:  sub
              son: </v>
      </c>
    </row>
    <row r="3695" spans="1:41" ht="15" customHeight="1">
      <c r="A3695" s="20">
        <f t="shared" si="464"/>
        <v>5</v>
      </c>
      <c r="B3695" s="21" t="str">
        <f t="shared" si="465"/>
        <v>知识亚点</v>
      </c>
      <c r="C3695" s="21" t="str">
        <f t="shared" si="466"/>
        <v>间接加热的仪器及使用方法</v>
      </c>
      <c r="D3695" s="21" t="str">
        <f>IFERROR(IF(I3695=1,INDEX( {"chinese","english","math","physics","chemistry","biology","politics","history","geography"},MATCH(C3695,{"语文","英语","数学","物理","化学","生物","政治","历史","地理"},0)),IF(I3695=2,INDEX(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3695,{"单项选择","阅读理解","信息匹配","完形填空","短文填空","单句填空","短文改错","单句改错","句型转换","翻译短语","翻译句子","词汇/短语及固搭","完成句子","听力"},0)),"")), "")</f>
        <v/>
      </c>
      <c r="E3695" s="21" t="str">
        <f t="shared" si="467"/>
        <v>知识点</v>
      </c>
      <c r="F3695" s="21" t="str">
        <f t="shared" si="468"/>
        <v>亚</v>
      </c>
      <c r="G3695" s="21" t="str">
        <f>INDEX( {"body","discipline","area","topic","point"},MATCH(E3695,{"知识体","知识域","知识区","知识主题","知识点"},0))</f>
        <v>point</v>
      </c>
      <c r="H3695" s="21" t="str">
        <f>INDEX( {"super","just","sub","infras"},MATCH(F3695,{"超","恰","亚","次"},0))</f>
        <v>sub</v>
      </c>
      <c r="I3695" s="21">
        <f>MATCH(E3695,{"知识体","知识域","知识区","知识主题","知识点"},0)-1</f>
        <v>4</v>
      </c>
      <c r="J3695" s="21">
        <f>MATCH(F3695,{"超","恰","亚","次"},0)-1</f>
        <v>2</v>
      </c>
      <c r="K3695" s="21" t="str">
        <f t="shared" si="469"/>
        <v>化学</v>
      </c>
      <c r="L3695" s="26" t="s">
        <v>1340</v>
      </c>
      <c r="M3695" s="23"/>
      <c r="N3695" s="23"/>
      <c r="O3695" s="24" t="str">
        <f t="shared" si="471"/>
        <v xml:space="preserve">
  - 
    name:  间接加热的仪器及使用方法
    title:  间接加热的仪器及使用方法
    description: 
    koLyro: point
    koLyri:  sub
    son: </v>
      </c>
      <c r="P3695" s="27" t="str">
        <f t="shared" si="470"/>
        <v xml:space="preserve">
            - 
              name:  间接加热的仪器及使用方法
              title:  间接加热的仪器及使用方法
              description: 
              koLyro: point
              koLyri:  sub
              son: </v>
      </c>
    </row>
    <row r="3696" spans="1:41" ht="15" customHeight="1">
      <c r="A3696" s="20">
        <f t="shared" si="464"/>
        <v>5</v>
      </c>
      <c r="B3696" s="21" t="str">
        <f t="shared" si="465"/>
        <v>知识亚点</v>
      </c>
      <c r="C3696" s="21" t="str">
        <f t="shared" si="466"/>
        <v>不能加热的仪器及使用方法</v>
      </c>
      <c r="D3696" s="21" t="str">
        <f>IFERROR(IF(I3696=1,INDEX( {"chinese","english","math","physics","chemistry","biology","politics","history","geography"},MATCH(C3696,{"语文","英语","数学","物理","化学","生物","政治","历史","地理"},0)),IF(I3696=2,INDEX(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3696,{"单项选择","阅读理解","信息匹配","完形填空","短文填空","单句填空","短文改错","单句改错","句型转换","翻译短语","翻译句子","词汇/短语及固搭","完成句子","听力"},0)),"")), "")</f>
        <v/>
      </c>
      <c r="E3696" s="21" t="str">
        <f t="shared" si="467"/>
        <v>知识点</v>
      </c>
      <c r="F3696" s="21" t="str">
        <f t="shared" si="468"/>
        <v>亚</v>
      </c>
      <c r="G3696" s="21" t="str">
        <f>INDEX( {"body","discipline","area","topic","point"},MATCH(E3696,{"知识体","知识域","知识区","知识主题","知识点"},0))</f>
        <v>point</v>
      </c>
      <c r="H3696" s="21" t="str">
        <f>INDEX( {"super","just","sub","infras"},MATCH(F3696,{"超","恰","亚","次"},0))</f>
        <v>sub</v>
      </c>
      <c r="I3696" s="21">
        <f>MATCH(E3696,{"知识体","知识域","知识区","知识主题","知识点"},0)-1</f>
        <v>4</v>
      </c>
      <c r="J3696" s="21">
        <f>MATCH(F3696,{"超","恰","亚","次"},0)-1</f>
        <v>2</v>
      </c>
      <c r="K3696" s="21" t="str">
        <f t="shared" si="469"/>
        <v>化学</v>
      </c>
      <c r="L3696" s="26" t="s">
        <v>1341</v>
      </c>
      <c r="M3696" s="23"/>
      <c r="N3696" s="23"/>
      <c r="O3696" s="24" t="str">
        <f t="shared" si="471"/>
        <v xml:space="preserve">
  - 
    name:  不能加热的仪器及使用方法
    title:  不能加热的仪器及使用方法
    description: 
    koLyro: point
    koLyri:  sub
    son: </v>
      </c>
      <c r="P3696" s="27" t="str">
        <f t="shared" si="470"/>
        <v xml:space="preserve">
            - 
              name:  不能加热的仪器及使用方法
              title:  不能加热的仪器及使用方法
              description: 
              koLyro: point
              koLyri:  sub
              son: </v>
      </c>
    </row>
    <row r="3697" spans="1:16" ht="15" customHeight="1">
      <c r="A3697" s="20">
        <f t="shared" si="464"/>
        <v>5</v>
      </c>
      <c r="B3697" s="21" t="str">
        <f t="shared" si="465"/>
        <v>知识亚点</v>
      </c>
      <c r="C3697" s="21" t="str">
        <f t="shared" si="466"/>
        <v>计量仪器及使用方法</v>
      </c>
      <c r="D3697" s="21" t="str">
        <f>IFERROR(IF(I3697=1,INDEX( {"chinese","english","math","physics","chemistry","biology","politics","history","geography"},MATCH(C3697,{"语文","英语","数学","物理","化学","生物","政治","历史","地理"},0)),IF(I3697=2,INDEX(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3697,{"单项选择","阅读理解","信息匹配","完形填空","短文填空","单句填空","短文改错","单句改错","句型转换","翻译短语","翻译句子","词汇/短语及固搭","完成句子","听力"},0)),"")), "")</f>
        <v/>
      </c>
      <c r="E3697" s="21" t="str">
        <f t="shared" si="467"/>
        <v>知识点</v>
      </c>
      <c r="F3697" s="21" t="str">
        <f t="shared" si="468"/>
        <v>亚</v>
      </c>
      <c r="G3697" s="21" t="str">
        <f>INDEX( {"body","discipline","area","topic","point"},MATCH(E3697,{"知识体","知识域","知识区","知识主题","知识点"},0))</f>
        <v>point</v>
      </c>
      <c r="H3697" s="21" t="str">
        <f>INDEX( {"super","just","sub","infras"},MATCH(F3697,{"超","恰","亚","次"},0))</f>
        <v>sub</v>
      </c>
      <c r="I3697" s="21">
        <f>MATCH(E3697,{"知识体","知识域","知识区","知识主题","知识点"},0)-1</f>
        <v>4</v>
      </c>
      <c r="J3697" s="21">
        <f>MATCH(F3697,{"超","恰","亚","次"},0)-1</f>
        <v>2</v>
      </c>
      <c r="K3697" s="21" t="str">
        <f t="shared" si="469"/>
        <v>化学</v>
      </c>
      <c r="L3697" s="26" t="s">
        <v>1342</v>
      </c>
      <c r="M3697" s="23"/>
      <c r="N3697" s="23"/>
      <c r="O3697" s="24" t="str">
        <f t="shared" si="471"/>
        <v xml:space="preserve">
  - 
    name:  计量仪器及使用方法
    title:  计量仪器及使用方法
    description: 
    koLyro: point
    koLyri:  sub
    son: </v>
      </c>
      <c r="P3697" s="27" t="str">
        <f t="shared" si="470"/>
        <v xml:space="preserve">
            - 
              name:  计量仪器及使用方法
              title:  计量仪器及使用方法
              description: 
              koLyro: point
              koLyri:  sub
              son: </v>
      </c>
    </row>
    <row r="3698" spans="1:16" ht="15" customHeight="1">
      <c r="A3698" s="20">
        <f t="shared" si="464"/>
        <v>5</v>
      </c>
      <c r="B3698" s="21" t="str">
        <f t="shared" si="465"/>
        <v>知识亚点</v>
      </c>
      <c r="C3698" s="21" t="str">
        <f t="shared" si="466"/>
        <v>蒸发、蒸馏与结晶的仪器</v>
      </c>
      <c r="D3698" s="21" t="str">
        <f>IFERROR(IF(I3698=1,INDEX( {"chinese","english","math","physics","chemistry","biology","politics","history","geography"},MATCH(C3698,{"语文","英语","数学","物理","化学","生物","政治","历史","地理"},0)),IF(I3698=2,INDEX(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3698,{"单项选择","阅读理解","信息匹配","完形填空","短文填空","单句填空","短文改错","单句改错","句型转换","翻译短语","翻译句子","词汇/短语及固搭","完成句子","听力"},0)),"")), "")</f>
        <v/>
      </c>
      <c r="E3698" s="21" t="str">
        <f t="shared" si="467"/>
        <v>知识点</v>
      </c>
      <c r="F3698" s="21" t="str">
        <f t="shared" si="468"/>
        <v>亚</v>
      </c>
      <c r="G3698" s="21" t="str">
        <f>INDEX( {"body","discipline","area","topic","point"},MATCH(E3698,{"知识体","知识域","知识区","知识主题","知识点"},0))</f>
        <v>point</v>
      </c>
      <c r="H3698" s="21" t="str">
        <f>INDEX( {"super","just","sub","infras"},MATCH(F3698,{"超","恰","亚","次"},0))</f>
        <v>sub</v>
      </c>
      <c r="I3698" s="21">
        <f>MATCH(E3698,{"知识体","知识域","知识区","知识主题","知识点"},0)-1</f>
        <v>4</v>
      </c>
      <c r="J3698" s="21">
        <f>MATCH(F3698,{"超","恰","亚","次"},0)-1</f>
        <v>2</v>
      </c>
      <c r="K3698" s="21" t="str">
        <f t="shared" si="469"/>
        <v>化学</v>
      </c>
      <c r="L3698" s="26" t="s">
        <v>1343</v>
      </c>
      <c r="M3698" s="23"/>
      <c r="N3698" s="23"/>
      <c r="O3698" s="24" t="str">
        <f t="shared" si="471"/>
        <v xml:space="preserve">
  - 
    name:  蒸发、蒸馏与结晶的仪器
    title:  蒸发、蒸馏与结晶的仪器
    description: 
    koLyro: point
    koLyri:  sub
    son: </v>
      </c>
      <c r="P3698" s="27" t="str">
        <f t="shared" si="470"/>
        <v xml:space="preserve">
            - 
              name:  蒸发、蒸馏与结晶的仪器
              title:  蒸发、蒸馏与结晶的仪器
              description: 
              koLyro: point
              koLyri:  sub
              son: </v>
      </c>
    </row>
    <row r="3699" spans="1:16" ht="15" customHeight="1">
      <c r="A3699" s="20">
        <f t="shared" si="464"/>
        <v>5</v>
      </c>
      <c r="B3699" s="21" t="str">
        <f t="shared" si="465"/>
        <v>知识亚点</v>
      </c>
      <c r="C3699" s="21" t="str">
        <f t="shared" si="466"/>
        <v>过滤、分离与注入溶液的仪器</v>
      </c>
      <c r="D3699" s="21" t="str">
        <f>IFERROR(IF(I3699=1,INDEX( {"chinese","english","math","physics","chemistry","biology","politics","history","geography"},MATCH(C3699,{"语文","英语","数学","物理","化学","生物","政治","历史","地理"},0)),IF(I3699=2,INDEX(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3699,{"单项选择","阅读理解","信息匹配","完形填空","短文填空","单句填空","短文改错","单句改错","句型转换","翻译短语","翻译句子","词汇/短语及固搭","完成句子","听力"},0)),"")), "")</f>
        <v/>
      </c>
      <c r="E3699" s="21" t="str">
        <f t="shared" si="467"/>
        <v>知识点</v>
      </c>
      <c r="F3699" s="21" t="str">
        <f t="shared" si="468"/>
        <v>亚</v>
      </c>
      <c r="G3699" s="21" t="str">
        <f>INDEX( {"body","discipline","area","topic","point"},MATCH(E3699,{"知识体","知识域","知识区","知识主题","知识点"},0))</f>
        <v>point</v>
      </c>
      <c r="H3699" s="21" t="str">
        <f>INDEX( {"super","just","sub","infras"},MATCH(F3699,{"超","恰","亚","次"},0))</f>
        <v>sub</v>
      </c>
      <c r="I3699" s="21">
        <f>MATCH(E3699,{"知识体","知识域","知识区","知识主题","知识点"},0)-1</f>
        <v>4</v>
      </c>
      <c r="J3699" s="21">
        <f>MATCH(F3699,{"超","恰","亚","次"},0)-1</f>
        <v>2</v>
      </c>
      <c r="K3699" s="21" t="str">
        <f t="shared" si="469"/>
        <v>化学</v>
      </c>
      <c r="L3699" s="26" t="s">
        <v>1344</v>
      </c>
      <c r="M3699" s="23"/>
      <c r="N3699" s="23"/>
      <c r="O3699" s="24" t="str">
        <f t="shared" si="471"/>
        <v xml:space="preserve">
  - 
    name:  过滤、分离与注入溶液的仪器
    title:  过滤、分离与注入溶液的仪器
    description: 
    koLyro: point
    koLyri:  sub
    son: </v>
      </c>
      <c r="P3699" s="27" t="str">
        <f t="shared" si="470"/>
        <v xml:space="preserve">
            - 
              name:  过滤、分离与注入溶液的仪器
              title:  过滤、分离与注入溶液的仪器
              description: 
              koLyro: point
              koLyri:  sub
              son: </v>
      </c>
    </row>
    <row r="3700" spans="1:16" ht="15" customHeight="1">
      <c r="A3700" s="20">
        <f t="shared" si="464"/>
        <v>5</v>
      </c>
      <c r="B3700" s="21" t="str">
        <f t="shared" si="465"/>
        <v>知识亚点</v>
      </c>
      <c r="C3700" s="21" t="str">
        <f t="shared" si="466"/>
        <v>干燥仪器</v>
      </c>
      <c r="D3700" s="21" t="str">
        <f>IFERROR(IF(I3700=1,INDEX( {"chinese","english","math","physics","chemistry","biology","politics","history","geography"},MATCH(C3700,{"语文","英语","数学","物理","化学","生物","政治","历史","地理"},0)),IF(I3700=2,INDEX(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3700,{"单项选择","阅读理解","信息匹配","完形填空","短文填空","单句填空","短文改错","单句改错","句型转换","翻译短语","翻译句子","词汇/短语及固搭","完成句子","听力"},0)),"")), "")</f>
        <v/>
      </c>
      <c r="E3700" s="21" t="str">
        <f t="shared" si="467"/>
        <v>知识点</v>
      </c>
      <c r="F3700" s="21" t="str">
        <f t="shared" si="468"/>
        <v>亚</v>
      </c>
      <c r="G3700" s="21" t="str">
        <f>INDEX( {"body","discipline","area","topic","point"},MATCH(E3700,{"知识体","知识域","知识区","知识主题","知识点"},0))</f>
        <v>point</v>
      </c>
      <c r="H3700" s="21" t="str">
        <f>INDEX( {"super","just","sub","infras"},MATCH(F3700,{"超","恰","亚","次"},0))</f>
        <v>sub</v>
      </c>
      <c r="I3700" s="21">
        <f>MATCH(E3700,{"知识体","知识域","知识区","知识主题","知识点"},0)-1</f>
        <v>4</v>
      </c>
      <c r="J3700" s="21">
        <f>MATCH(F3700,{"超","恰","亚","次"},0)-1</f>
        <v>2</v>
      </c>
      <c r="K3700" s="21" t="str">
        <f t="shared" si="469"/>
        <v>化学</v>
      </c>
      <c r="L3700" s="26" t="s">
        <v>1345</v>
      </c>
      <c r="M3700" s="23"/>
      <c r="N3700" s="23"/>
      <c r="O3700" s="24" t="str">
        <f t="shared" si="471"/>
        <v xml:space="preserve">
  - 
    name:  干燥仪器
    title:  干燥仪器
    description: 
    koLyro: point
    koLyri:  sub
    son: </v>
      </c>
      <c r="P3700" s="27" t="str">
        <f t="shared" si="470"/>
        <v xml:space="preserve">
            - 
              name:  干燥仪器
              title:  干燥仪器
              description: 
              koLyro: point
              koLyri:  sub
              son: </v>
      </c>
    </row>
    <row r="3701" spans="1:16" ht="15" customHeight="1">
      <c r="A3701" s="20">
        <f t="shared" si="464"/>
        <v>5</v>
      </c>
      <c r="B3701" s="21" t="str">
        <f t="shared" si="465"/>
        <v>知识亚点</v>
      </c>
      <c r="C3701" s="21" t="str">
        <f t="shared" si="466"/>
        <v>其他仪器及使用方法</v>
      </c>
      <c r="D3701" s="21" t="str">
        <f>IFERROR(IF(I3701=1,INDEX( {"chinese","english","math","physics","chemistry","biology","politics","history","geography"},MATCH(C3701,{"语文","英语","数学","物理","化学","生物","政治","历史","地理"},0)),IF(I3701=2,INDEX(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3701,{"单项选择","阅读理解","信息匹配","完形填空","短文填空","单句填空","短文改错","单句改错","句型转换","翻译短语","翻译句子","词汇/短语及固搭","完成句子","听力"},0)),"")), "")</f>
        <v/>
      </c>
      <c r="E3701" s="21" t="str">
        <f t="shared" si="467"/>
        <v>知识点</v>
      </c>
      <c r="F3701" s="21" t="str">
        <f t="shared" si="468"/>
        <v>亚</v>
      </c>
      <c r="G3701" s="21" t="str">
        <f>INDEX( {"body","discipline","area","topic","point"},MATCH(E3701,{"知识体","知识域","知识区","知识主题","知识点"},0))</f>
        <v>point</v>
      </c>
      <c r="H3701" s="21" t="str">
        <f>INDEX( {"super","just","sub","infras"},MATCH(F3701,{"超","恰","亚","次"},0))</f>
        <v>sub</v>
      </c>
      <c r="I3701" s="21">
        <f>MATCH(E3701,{"知识体","知识域","知识区","知识主题","知识点"},0)-1</f>
        <v>4</v>
      </c>
      <c r="J3701" s="21">
        <f>MATCH(F3701,{"超","恰","亚","次"},0)-1</f>
        <v>2</v>
      </c>
      <c r="K3701" s="21" t="str">
        <f t="shared" si="469"/>
        <v>化学</v>
      </c>
      <c r="L3701" s="26" t="s">
        <v>1346</v>
      </c>
      <c r="M3701" s="23"/>
      <c r="N3701" s="23"/>
      <c r="O3701" s="24" t="str">
        <f t="shared" si="471"/>
        <v xml:space="preserve">
  - 
    name:  其他仪器及使用方法
    title:  其他仪器及使用方法
    description: 
    koLyro: point
    koLyri:  sub
    son: </v>
      </c>
      <c r="P3701" s="27" t="str">
        <f t="shared" si="470"/>
        <v xml:space="preserve">
            - 
              name:  其他仪器及使用方法
              title:  其他仪器及使用方法
              description: 
              koLyro: point
              koLyri:  sub
              son: </v>
      </c>
    </row>
    <row r="3702" spans="1:16" ht="15" customHeight="1">
      <c r="A3702" s="20">
        <f t="shared" si="464"/>
        <v>4</v>
      </c>
      <c r="B3702" s="21" t="str">
        <f t="shared" si="465"/>
        <v>知识点</v>
      </c>
      <c r="C3702" s="21" t="str">
        <f t="shared" si="466"/>
        <v>化学仪器的洗涤、干燥</v>
      </c>
      <c r="D3702" s="21" t="str">
        <f>IFERROR(IF(I3702=1,INDEX( {"chinese","english","math","physics","chemistry","biology","politics","history","geography"},MATCH(C3702,{"语文","英语","数学","物理","化学","生物","政治","历史","地理"},0)),IF(I3702=2,INDEX(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3702,{"单项选择","阅读理解","信息匹配","完形填空","短文填空","单句填空","短文改错","单句改错","句型转换","翻译短语","翻译句子","词汇/短语及固搭","完成句子","听力"},0)),"")), "")</f>
        <v/>
      </c>
      <c r="E3702" s="21" t="str">
        <f t="shared" si="467"/>
        <v>知识点</v>
      </c>
      <c r="F3702" s="21" t="str">
        <f t="shared" si="468"/>
        <v>恰</v>
      </c>
      <c r="G3702" s="21" t="str">
        <f>INDEX( {"body","discipline","area","topic","point"},MATCH(E3702,{"知识体","知识域","知识区","知识主题","知识点"},0))</f>
        <v>point</v>
      </c>
      <c r="H3702" s="21" t="str">
        <f>INDEX( {"super","just","sub","infras"},MATCH(F3702,{"超","恰","亚","次"},0))</f>
        <v>just</v>
      </c>
      <c r="I3702" s="21">
        <f>MATCH(E3702,{"知识体","知识域","知识区","知识主题","知识点"},0)-1</f>
        <v>4</v>
      </c>
      <c r="J3702" s="21">
        <f>MATCH(F3702,{"超","恰","亚","次"},0)-1</f>
        <v>1</v>
      </c>
      <c r="K3702" s="21" t="str">
        <f t="shared" si="469"/>
        <v>化学</v>
      </c>
      <c r="L3702" s="26" t="s">
        <v>1347</v>
      </c>
      <c r="M3702" s="23"/>
      <c r="N3702" s="23"/>
      <c r="O3702" s="24" t="str">
        <f t="shared" si="471"/>
        <v xml:space="preserve">
  - 
    name:  化学仪器的洗涤、干燥
    title:  化学仪器的洗涤、干燥
    description: 
    koLyro: point
    koLyri:  just
    son: </v>
      </c>
      <c r="P3702" s="27" t="str">
        <f t="shared" si="470"/>
        <v xml:space="preserve">
          - 
            name:  化学仪器的洗涤、干燥
            title:  化学仪器的洗涤、干燥
            description: 
            koLyro: point
            koLyri:  just
            son: </v>
      </c>
    </row>
    <row r="3703" spans="1:16" ht="15" customHeight="1">
      <c r="A3703" s="20">
        <f t="shared" si="464"/>
        <v>4</v>
      </c>
      <c r="B3703" s="21" t="str">
        <f t="shared" si="465"/>
        <v>知识点</v>
      </c>
      <c r="C3703" s="21" t="str">
        <f t="shared" si="466"/>
        <v>化学试剂的分类</v>
      </c>
      <c r="D3703" s="21" t="str">
        <f>IFERROR(IF(I3703=1,INDEX( {"chinese","english","math","physics","chemistry","biology","politics","history","geography"},MATCH(C3703,{"语文","英语","数学","物理","化学","生物","政治","历史","地理"},0)),IF(I3703=2,INDEX(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3703,{"单项选择","阅读理解","信息匹配","完形填空","短文填空","单句填空","短文改错","单句改错","句型转换","翻译短语","翻译句子","词汇/短语及固搭","完成句子","听力"},0)),"")), "")</f>
        <v/>
      </c>
      <c r="E3703" s="21" t="str">
        <f t="shared" si="467"/>
        <v>知识点</v>
      </c>
      <c r="F3703" s="21" t="str">
        <f t="shared" si="468"/>
        <v>恰</v>
      </c>
      <c r="G3703" s="21" t="str">
        <f>INDEX( {"body","discipline","area","topic","point"},MATCH(E3703,{"知识体","知识域","知识区","知识主题","知识点"},0))</f>
        <v>point</v>
      </c>
      <c r="H3703" s="21" t="str">
        <f>INDEX( {"super","just","sub","infras"},MATCH(F3703,{"超","恰","亚","次"},0))</f>
        <v>just</v>
      </c>
      <c r="I3703" s="21">
        <f>MATCH(E3703,{"知识体","知识域","知识区","知识主题","知识点"},0)-1</f>
        <v>4</v>
      </c>
      <c r="J3703" s="21">
        <f>MATCH(F3703,{"超","恰","亚","次"},0)-1</f>
        <v>1</v>
      </c>
      <c r="K3703" s="21" t="str">
        <f t="shared" si="469"/>
        <v>化学</v>
      </c>
      <c r="L3703" s="26" t="s">
        <v>1348</v>
      </c>
      <c r="M3703" s="23"/>
      <c r="N3703" s="23"/>
      <c r="O3703" s="24" t="str">
        <f t="shared" si="471"/>
        <v xml:space="preserve">
  - 
    name:  化学试剂的分类
    title:  化学试剂的分类
    description: 
    koLyro: point
    koLyri:  just
    son: </v>
      </c>
      <c r="P3703" s="27" t="str">
        <f t="shared" si="470"/>
        <v xml:space="preserve">
          - 
            name:  化学试剂的分类
            title:  化学试剂的分类
            description: 
            koLyro: point
            koLyri:  just
            son: </v>
      </c>
    </row>
    <row r="3704" spans="1:16" ht="15" customHeight="1">
      <c r="A3704" s="20">
        <f t="shared" si="464"/>
        <v>4</v>
      </c>
      <c r="B3704" s="21" t="str">
        <f t="shared" si="465"/>
        <v>知识点</v>
      </c>
      <c r="C3704" s="21" t="str">
        <f t="shared" si="466"/>
        <v>化学试剂的保存与取用</v>
      </c>
      <c r="D3704" s="21" t="str">
        <f>IFERROR(IF(I3704=1,INDEX( {"chinese","english","math","physics","chemistry","biology","politics","history","geography"},MATCH(C3704,{"语文","英语","数学","物理","化学","生物","政治","历史","地理"},0)),IF(I3704=2,INDEX(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3704,{"单项选择","阅读理解","信息匹配","完形填空","短文填空","单句填空","短文改错","单句改错","句型转换","翻译短语","翻译句子","词汇/短语及固搭","完成句子","听力"},0)),"")), "")</f>
        <v/>
      </c>
      <c r="E3704" s="21" t="str">
        <f t="shared" si="467"/>
        <v>知识点</v>
      </c>
      <c r="F3704" s="21" t="str">
        <f t="shared" si="468"/>
        <v>恰</v>
      </c>
      <c r="G3704" s="21" t="str">
        <f>INDEX( {"body","discipline","area","topic","point"},MATCH(E3704,{"知识体","知识域","知识区","知识主题","知识点"},0))</f>
        <v>point</v>
      </c>
      <c r="H3704" s="21" t="str">
        <f>INDEX( {"super","just","sub","infras"},MATCH(F3704,{"超","恰","亚","次"},0))</f>
        <v>just</v>
      </c>
      <c r="I3704" s="21">
        <f>MATCH(E3704,{"知识体","知识域","知识区","知识主题","知识点"},0)-1</f>
        <v>4</v>
      </c>
      <c r="J3704" s="21">
        <f>MATCH(F3704,{"超","恰","亚","次"},0)-1</f>
        <v>1</v>
      </c>
      <c r="K3704" s="21" t="str">
        <f t="shared" si="469"/>
        <v>化学</v>
      </c>
      <c r="L3704" s="26" t="s">
        <v>1349</v>
      </c>
      <c r="M3704" s="23"/>
      <c r="N3704" s="23"/>
      <c r="O3704" s="24" t="str">
        <f t="shared" si="471"/>
        <v xml:space="preserve">
  - 
    name:  化学试剂的保存与取用
    title:  化学试剂的保存与取用
    description: 
    koLyro: point
    koLyri:  just
    son: </v>
      </c>
      <c r="P3704" s="27" t="str">
        <f t="shared" si="470"/>
        <v xml:space="preserve">
          - 
            name:  化学试剂的保存与取用
            title:  化学试剂的保存与取用
            description: 
            koLyro: point
            koLyri:  just
            son: </v>
      </c>
    </row>
    <row r="3705" spans="1:16" ht="15" customHeight="1">
      <c r="A3705" s="20">
        <f t="shared" si="464"/>
        <v>4</v>
      </c>
      <c r="B3705" s="21" t="str">
        <f t="shared" si="465"/>
        <v>知识点</v>
      </c>
      <c r="C3705" s="21" t="str">
        <f t="shared" si="466"/>
        <v>指示剂的使用</v>
      </c>
      <c r="D3705" s="21" t="str">
        <f>IFERROR(IF(I3705=1,INDEX( {"chinese","english","math","physics","chemistry","biology","politics","history","geography"},MATCH(C3705,{"语文","英语","数学","物理","化学","生物","政治","历史","地理"},0)),IF(I3705=2,INDEX(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3705,{"单项选择","阅读理解","信息匹配","完形填空","短文填空","单句填空","短文改错","单句改错","句型转换","翻译短语","翻译句子","词汇/短语及固搭","完成句子","听力"},0)),"")), "")</f>
        <v/>
      </c>
      <c r="E3705" s="21" t="str">
        <f t="shared" si="467"/>
        <v>知识点</v>
      </c>
      <c r="F3705" s="21" t="str">
        <f t="shared" si="468"/>
        <v>恰</v>
      </c>
      <c r="G3705" s="21" t="str">
        <f>INDEX( {"body","discipline","area","topic","point"},MATCH(E3705,{"知识体","知识域","知识区","知识主题","知识点"},0))</f>
        <v>point</v>
      </c>
      <c r="H3705" s="21" t="str">
        <f>INDEX( {"super","just","sub","infras"},MATCH(F3705,{"超","恰","亚","次"},0))</f>
        <v>just</v>
      </c>
      <c r="I3705" s="21">
        <f>MATCH(E3705,{"知识体","知识域","知识区","知识主题","知识点"},0)-1</f>
        <v>4</v>
      </c>
      <c r="J3705" s="21">
        <f>MATCH(F3705,{"超","恰","亚","次"},0)-1</f>
        <v>1</v>
      </c>
      <c r="K3705" s="21" t="str">
        <f t="shared" si="469"/>
        <v>化学</v>
      </c>
      <c r="L3705" s="26" t="s">
        <v>1350</v>
      </c>
      <c r="M3705" s="23"/>
      <c r="N3705" s="23"/>
      <c r="O3705" s="24" t="str">
        <f t="shared" si="471"/>
        <v xml:space="preserve">
  - 
    name:  指示剂的使用
    title:  指示剂的使用
    description: 
    koLyro: point
    koLyri:  just
    son: </v>
      </c>
      <c r="P3705" s="27" t="str">
        <f t="shared" si="470"/>
        <v xml:space="preserve">
          - 
            name:  指示剂的使用
            title:  指示剂的使用
            description: 
            koLyro: point
            koLyri:  just
            son: </v>
      </c>
    </row>
    <row r="3706" spans="1:16" ht="15" customHeight="1">
      <c r="A3706" s="20">
        <f t="shared" si="464"/>
        <v>4</v>
      </c>
      <c r="B3706" s="21" t="str">
        <f t="shared" si="465"/>
        <v>知识点</v>
      </c>
      <c r="C3706" s="21" t="str">
        <f t="shared" si="466"/>
        <v>试纸的使用</v>
      </c>
      <c r="D3706" s="21" t="str">
        <f>IFERROR(IF(I3706=1,INDEX( {"chinese","english","math","physics","chemistry","biology","politics","history","geography"},MATCH(C3706,{"语文","英语","数学","物理","化学","生物","政治","历史","地理"},0)),IF(I3706=2,INDEX(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3706,{"单项选择","阅读理解","信息匹配","完形填空","短文填空","单句填空","短文改错","单句改错","句型转换","翻译短语","翻译句子","词汇/短语及固搭","完成句子","听力"},0)),"")), "")</f>
        <v/>
      </c>
      <c r="E3706" s="21" t="str">
        <f t="shared" si="467"/>
        <v>知识点</v>
      </c>
      <c r="F3706" s="21" t="str">
        <f t="shared" si="468"/>
        <v>恰</v>
      </c>
      <c r="G3706" s="21" t="str">
        <f>INDEX( {"body","discipline","area","topic","point"},MATCH(E3706,{"知识体","知识域","知识区","知识主题","知识点"},0))</f>
        <v>point</v>
      </c>
      <c r="H3706" s="21" t="str">
        <f>INDEX( {"super","just","sub","infras"},MATCH(F3706,{"超","恰","亚","次"},0))</f>
        <v>just</v>
      </c>
      <c r="I3706" s="21">
        <f>MATCH(E3706,{"知识体","知识域","知识区","知识主题","知识点"},0)-1</f>
        <v>4</v>
      </c>
      <c r="J3706" s="21">
        <f>MATCH(F3706,{"超","恰","亚","次"},0)-1</f>
        <v>1</v>
      </c>
      <c r="K3706" s="21" t="str">
        <f t="shared" si="469"/>
        <v>化学</v>
      </c>
      <c r="L3706" s="26" t="s">
        <v>1351</v>
      </c>
      <c r="M3706" s="23"/>
      <c r="N3706" s="23"/>
      <c r="O3706" s="24" t="str">
        <f t="shared" si="471"/>
        <v xml:space="preserve">
  - 
    name:  试纸的使用
    title:  试纸的使用
    description: 
    koLyro: point
    koLyri:  just
    son: </v>
      </c>
      <c r="P3706" s="27" t="str">
        <f t="shared" si="470"/>
        <v xml:space="preserve">
          - 
            name:  试纸的使用
            title:  试纸的使用
            description: 
            koLyro: point
            koLyri:  just
            son: </v>
      </c>
    </row>
    <row r="3707" spans="1:16" ht="15" customHeight="1">
      <c r="A3707" s="20">
        <f t="shared" si="464"/>
        <v>3</v>
      </c>
      <c r="B3707" s="21" t="str">
        <f t="shared" si="465"/>
        <v>知识主题</v>
      </c>
      <c r="C3707" s="21" t="str">
        <f t="shared" si="466"/>
        <v>实验基本操作和安全常识</v>
      </c>
      <c r="D3707" s="21" t="str">
        <f>IFERROR(IF(I3707=1,INDEX( {"chinese","english","math","physics","chemistry","biology","politics","history","geography"},MATCH(C3707,{"语文","英语","数学","物理","化学","生物","政治","历史","地理"},0)),IF(I3707=2,INDEX(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3707,{"单项选择","阅读理解","信息匹配","完形填空","短文填空","单句填空","短文改错","单句改错","句型转换","翻译短语","翻译句子","词汇/短语及固搭","完成句子","听力"},0)),"")), "")</f>
        <v/>
      </c>
      <c r="E3707" s="21" t="str">
        <f t="shared" si="467"/>
        <v>知识主题</v>
      </c>
      <c r="F3707" s="21" t="str">
        <f t="shared" si="468"/>
        <v>恰</v>
      </c>
      <c r="G3707" s="21" t="str">
        <f>INDEX( {"body","discipline","area","topic","point"},MATCH(E3707,{"知识体","知识域","知识区","知识主题","知识点"},0))</f>
        <v>topic</v>
      </c>
      <c r="H3707" s="21" t="str">
        <f>INDEX( {"super","just","sub","infras"},MATCH(F3707,{"超","恰","亚","次"},0))</f>
        <v>just</v>
      </c>
      <c r="I3707" s="21">
        <f>MATCH(E3707,{"知识体","知识域","知识区","知识主题","知识点"},0)-1</f>
        <v>3</v>
      </c>
      <c r="J3707" s="21">
        <f>MATCH(F3707,{"超","恰","亚","次"},0)-1</f>
        <v>1</v>
      </c>
      <c r="K3707" s="21" t="str">
        <f t="shared" si="469"/>
        <v>化学</v>
      </c>
      <c r="L3707" s="26" t="s">
        <v>5185</v>
      </c>
      <c r="M3707" s="23"/>
      <c r="N3707" s="23"/>
      <c r="O3707" s="24" t="str">
        <f t="shared" si="471"/>
        <v xml:space="preserve">
  - 
    name:  实验基本操作和安全常识
    title:  实验基本操作和安全常识
    description: 
    koLyro: topic
    koLyri:  just
    son: </v>
      </c>
      <c r="P3707" s="27" t="str">
        <f t="shared" si="470"/>
        <v xml:space="preserve">
        - 
          name:  实验基本操作和安全常识
          title:  实验基本操作和安全常识
          description: 
          koLyro: topic
          koLyri:  just
          son: </v>
      </c>
    </row>
    <row r="3708" spans="1:16" ht="15" customHeight="1">
      <c r="A3708" s="20">
        <f t="shared" si="464"/>
        <v>4</v>
      </c>
      <c r="B3708" s="21" t="str">
        <f t="shared" si="465"/>
        <v>知识点</v>
      </c>
      <c r="C3708" s="21" t="str">
        <f t="shared" si="466"/>
        <v>常见的基本实验操作</v>
      </c>
      <c r="D3708" s="21" t="str">
        <f>IFERROR(IF(I3708=1,INDEX( {"chinese","english","math","physics","chemistry","biology","politics","history","geography"},MATCH(C3708,{"语文","英语","数学","物理","化学","生物","政治","历史","地理"},0)),IF(I3708=2,INDEX(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3708,{"单项选择","阅读理解","信息匹配","完形填空","短文填空","单句填空","短文改错","单句改错","句型转换","翻译短语","翻译句子","词汇/短语及固搭","完成句子","听力"},0)),"")), "")</f>
        <v/>
      </c>
      <c r="E3708" s="21" t="str">
        <f t="shared" si="467"/>
        <v>知识点</v>
      </c>
      <c r="F3708" s="21" t="str">
        <f t="shared" si="468"/>
        <v>恰</v>
      </c>
      <c r="G3708" s="21" t="str">
        <f>INDEX( {"body","discipline","area","topic","point"},MATCH(E3708,{"知识体","知识域","知识区","知识主题","知识点"},0))</f>
        <v>point</v>
      </c>
      <c r="H3708" s="21" t="str">
        <f>INDEX( {"super","just","sub","infras"},MATCH(F3708,{"超","恰","亚","次"},0))</f>
        <v>just</v>
      </c>
      <c r="I3708" s="21">
        <f>MATCH(E3708,{"知识体","知识域","知识区","知识主题","知识点"},0)-1</f>
        <v>4</v>
      </c>
      <c r="J3708" s="21">
        <f>MATCH(F3708,{"超","恰","亚","次"},0)-1</f>
        <v>1</v>
      </c>
      <c r="K3708" s="21" t="str">
        <f t="shared" si="469"/>
        <v>化学</v>
      </c>
      <c r="L3708" s="26" t="s">
        <v>1352</v>
      </c>
      <c r="M3708" s="23"/>
      <c r="N3708" s="23"/>
      <c r="O3708" s="24" t="str">
        <f t="shared" si="471"/>
        <v xml:space="preserve">
  - 
    name:  常见的基本实验操作
    title:  常见的基本实验操作
    description: 
    koLyro: point
    koLyri:  just
    son: </v>
      </c>
      <c r="P3708" s="27" t="str">
        <f t="shared" si="470"/>
        <v xml:space="preserve">
          - 
            name:  常见的基本实验操作
            title:  常见的基本实验操作
            description: 
            koLyro: point
            koLyri:  just
            son: </v>
      </c>
    </row>
    <row r="3709" spans="1:16" ht="15" customHeight="1">
      <c r="A3709" s="20">
        <f t="shared" si="464"/>
        <v>4</v>
      </c>
      <c r="B3709" s="21" t="str">
        <f t="shared" si="465"/>
        <v>知识点</v>
      </c>
      <c r="C3709" s="21" t="str">
        <f t="shared" si="466"/>
        <v>化学实验操作的先后顺序</v>
      </c>
      <c r="D3709" s="21" t="str">
        <f>IFERROR(IF(I3709=1,INDEX( {"chinese","english","math","physics","chemistry","biology","politics","history","geography"},MATCH(C3709,{"语文","英语","数学","物理","化学","生物","政治","历史","地理"},0)),IF(I3709=2,INDEX(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3709,{"单项选择","阅读理解","信息匹配","完形填空","短文填空","单句填空","短文改错","单句改错","句型转换","翻译短语","翻译句子","词汇/短语及固搭","完成句子","听力"},0)),"")), "")</f>
        <v/>
      </c>
      <c r="E3709" s="21" t="str">
        <f t="shared" si="467"/>
        <v>知识点</v>
      </c>
      <c r="F3709" s="21" t="str">
        <f t="shared" si="468"/>
        <v>恰</v>
      </c>
      <c r="G3709" s="21" t="str">
        <f>INDEX( {"body","discipline","area","topic","point"},MATCH(E3709,{"知识体","知识域","知识区","知识主题","知识点"},0))</f>
        <v>point</v>
      </c>
      <c r="H3709" s="21" t="str">
        <f>INDEX( {"super","just","sub","infras"},MATCH(F3709,{"超","恰","亚","次"},0))</f>
        <v>just</v>
      </c>
      <c r="I3709" s="21">
        <f>MATCH(E3709,{"知识体","知识域","知识区","知识主题","知识点"},0)-1</f>
        <v>4</v>
      </c>
      <c r="J3709" s="21">
        <f>MATCH(F3709,{"超","恰","亚","次"},0)-1</f>
        <v>1</v>
      </c>
      <c r="K3709" s="21" t="str">
        <f t="shared" si="469"/>
        <v>化学</v>
      </c>
      <c r="L3709" s="26" t="s">
        <v>1353</v>
      </c>
      <c r="M3709" s="23"/>
      <c r="N3709" s="23"/>
      <c r="O3709" s="24" t="str">
        <f t="shared" si="471"/>
        <v xml:space="preserve">
  - 
    name:  化学实验操作的先后顺序
    title:  化学实验操作的先后顺序
    description: 
    koLyro: point
    koLyri:  just
    son: </v>
      </c>
      <c r="P3709" s="27" t="str">
        <f t="shared" si="470"/>
        <v xml:space="preserve">
          - 
            name:  化学实验操作的先后顺序
            title:  化学实验操作的先后顺序
            description: 
            koLyro: point
            koLyri:  just
            son: </v>
      </c>
    </row>
    <row r="3710" spans="1:16" ht="15" customHeight="1">
      <c r="A3710" s="20">
        <f t="shared" si="464"/>
        <v>4</v>
      </c>
      <c r="B3710" s="21" t="str">
        <f t="shared" si="465"/>
        <v>知识点</v>
      </c>
      <c r="C3710" s="21" t="str">
        <f t="shared" si="466"/>
        <v>化学实验安全及事故处理</v>
      </c>
      <c r="D3710" s="21" t="str">
        <f>IFERROR(IF(I3710=1,INDEX( {"chinese","english","math","physics","chemistry","biology","politics","history","geography"},MATCH(C3710,{"语文","英语","数学","物理","化学","生物","政治","历史","地理"},0)),IF(I3710=2,INDEX(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3710,{"单项选择","阅读理解","信息匹配","完形填空","短文填空","单句填空","短文改错","单句改错","句型转换","翻译短语","翻译句子","词汇/短语及固搭","完成句子","听力"},0)),"")), "")</f>
        <v/>
      </c>
      <c r="E3710" s="21" t="str">
        <f t="shared" si="467"/>
        <v>知识点</v>
      </c>
      <c r="F3710" s="21" t="str">
        <f t="shared" si="468"/>
        <v>恰</v>
      </c>
      <c r="G3710" s="21" t="str">
        <f>INDEX( {"body","discipline","area","topic","point"},MATCH(E3710,{"知识体","知识域","知识区","知识主题","知识点"},0))</f>
        <v>point</v>
      </c>
      <c r="H3710" s="21" t="str">
        <f>INDEX( {"super","just","sub","infras"},MATCH(F3710,{"超","恰","亚","次"},0))</f>
        <v>just</v>
      </c>
      <c r="I3710" s="21">
        <f>MATCH(E3710,{"知识体","知识域","知识区","知识主题","知识点"},0)-1</f>
        <v>4</v>
      </c>
      <c r="J3710" s="21">
        <f>MATCH(F3710,{"超","恰","亚","次"},0)-1</f>
        <v>1</v>
      </c>
      <c r="K3710" s="21" t="str">
        <f t="shared" si="469"/>
        <v>化学</v>
      </c>
      <c r="L3710" s="26" t="s">
        <v>1354</v>
      </c>
      <c r="M3710" s="23"/>
      <c r="N3710" s="23"/>
      <c r="O3710" s="24" t="str">
        <f t="shared" si="471"/>
        <v xml:space="preserve">
  - 
    name:  化学实验安全及事故处理
    title:  化学实验安全及事故处理
    description: 
    koLyro: point
    koLyri:  just
    son: </v>
      </c>
      <c r="P3710" s="27" t="str">
        <f t="shared" si="470"/>
        <v xml:space="preserve">
          - 
            name:  化学实验安全及事故处理
            title:  化学实验安全及事故处理
            description: 
            koLyro: point
            koLyri:  just
            son: </v>
      </c>
    </row>
    <row r="3711" spans="1:16" ht="15" customHeight="1">
      <c r="A3711" s="20">
        <f t="shared" si="464"/>
        <v>4</v>
      </c>
      <c r="B3711" s="21" t="str">
        <f t="shared" si="465"/>
        <v>知识点</v>
      </c>
      <c r="C3711" s="21" t="str">
        <f t="shared" si="466"/>
        <v>实验安全装置</v>
      </c>
      <c r="D3711" s="21" t="str">
        <f>IFERROR(IF(I3711=1,INDEX( {"chinese","english","math","physics","chemistry","biology","politics","history","geography"},MATCH(C3711,{"语文","英语","数学","物理","化学","生物","政治","历史","地理"},0)),IF(I3711=2,INDEX(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3711,{"单项选择","阅读理解","信息匹配","完形填空","短文填空","单句填空","短文改错","单句改错","句型转换","翻译短语","翻译句子","词汇/短语及固搭","完成句子","听力"},0)),"")), "")</f>
        <v/>
      </c>
      <c r="E3711" s="21" t="str">
        <f t="shared" si="467"/>
        <v>知识点</v>
      </c>
      <c r="F3711" s="21" t="str">
        <f t="shared" si="468"/>
        <v>恰</v>
      </c>
      <c r="G3711" s="21" t="str">
        <f>INDEX( {"body","discipline","area","topic","point"},MATCH(E3711,{"知识体","知识域","知识区","知识主题","知识点"},0))</f>
        <v>point</v>
      </c>
      <c r="H3711" s="21" t="str">
        <f>INDEX( {"super","just","sub","infras"},MATCH(F3711,{"超","恰","亚","次"},0))</f>
        <v>just</v>
      </c>
      <c r="I3711" s="21">
        <f>MATCH(E3711,{"知识体","知识域","知识区","知识主题","知识点"},0)-1</f>
        <v>4</v>
      </c>
      <c r="J3711" s="21">
        <f>MATCH(F3711,{"超","恰","亚","次"},0)-1</f>
        <v>1</v>
      </c>
      <c r="K3711" s="21" t="str">
        <f t="shared" si="469"/>
        <v>化学</v>
      </c>
      <c r="L3711" s="26" t="s">
        <v>1355</v>
      </c>
      <c r="M3711" s="23"/>
      <c r="N3711" s="23"/>
      <c r="O3711" s="24" t="str">
        <f t="shared" si="471"/>
        <v xml:space="preserve">
  - 
    name:  实验安全装置
    title:  实验安全装置
    description: 
    koLyro: point
    koLyri:  just
    son: </v>
      </c>
      <c r="P3711" s="27" t="str">
        <f t="shared" si="470"/>
        <v xml:space="preserve">
          - 
            name:  实验安全装置
            title:  实验安全装置
            description: 
            koLyro: point
            koLyri:  just
            son: </v>
      </c>
    </row>
    <row r="3712" spans="1:16" ht="15" customHeight="1">
      <c r="A3712" s="20">
        <f t="shared" si="464"/>
        <v>4</v>
      </c>
      <c r="B3712" s="21" t="str">
        <f t="shared" si="465"/>
        <v>知识点</v>
      </c>
      <c r="C3712" s="21" t="str">
        <f t="shared" si="466"/>
        <v>对化学实验与环保的考查</v>
      </c>
      <c r="D3712" s="21" t="str">
        <f>IFERROR(IF(I3712=1,INDEX( {"chinese","english","math","physics","chemistry","biology","politics","history","geography"},MATCH(C3712,{"语文","英语","数学","物理","化学","生物","政治","历史","地理"},0)),IF(I3712=2,INDEX(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3712,{"单项选择","阅读理解","信息匹配","完形填空","短文填空","单句填空","短文改错","单句改错","句型转换","翻译短语","翻译句子","词汇/短语及固搭","完成句子","听力"},0)),"")), "")</f>
        <v/>
      </c>
      <c r="E3712" s="21" t="str">
        <f t="shared" si="467"/>
        <v>知识点</v>
      </c>
      <c r="F3712" s="21" t="str">
        <f t="shared" si="468"/>
        <v>恰</v>
      </c>
      <c r="G3712" s="21" t="str">
        <f>INDEX( {"body","discipline","area","topic","point"},MATCH(E3712,{"知识体","知识域","知识区","知识主题","知识点"},0))</f>
        <v>point</v>
      </c>
      <c r="H3712" s="21" t="str">
        <f>INDEX( {"super","just","sub","infras"},MATCH(F3712,{"超","恰","亚","次"},0))</f>
        <v>just</v>
      </c>
      <c r="I3712" s="21">
        <f>MATCH(E3712,{"知识体","知识域","知识区","知识主题","知识点"},0)-1</f>
        <v>4</v>
      </c>
      <c r="J3712" s="21">
        <f>MATCH(F3712,{"超","恰","亚","次"},0)-1</f>
        <v>1</v>
      </c>
      <c r="K3712" s="21" t="str">
        <f t="shared" si="469"/>
        <v>化学</v>
      </c>
      <c r="L3712" s="26" t="s">
        <v>1356</v>
      </c>
      <c r="M3712" s="23"/>
      <c r="N3712" s="23"/>
      <c r="O3712" s="24" t="str">
        <f t="shared" si="471"/>
        <v xml:space="preserve">
  - 
    name:  对化学实验与环保的考查
    title:  对化学实验与环保的考查
    description: 
    koLyro: point
    koLyri:  just
    son: </v>
      </c>
      <c r="P3712" s="27" t="str">
        <f t="shared" si="470"/>
        <v xml:space="preserve">
          - 
            name:  对化学实验与环保的考查
            title:  对化学实验与环保的考查
            description: 
            koLyro: point
            koLyri:  just
            son: </v>
      </c>
    </row>
    <row r="3713" spans="1:16" ht="15" customHeight="1">
      <c r="A3713" s="20">
        <f t="shared" si="464"/>
        <v>4</v>
      </c>
      <c r="B3713" s="21" t="str">
        <f t="shared" si="465"/>
        <v>知识点</v>
      </c>
      <c r="C3713" s="21" t="str">
        <f t="shared" si="466"/>
        <v>常见气体制备原理、装置及性质实验</v>
      </c>
      <c r="D3713" s="21" t="str">
        <f>IFERROR(IF(I3713=1,INDEX( {"chinese","english","math","physics","chemistry","biology","politics","history","geography"},MATCH(C3713,{"语文","英语","数学","物理","化学","生物","政治","历史","地理"},0)),IF(I3713=2,INDEX(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3713,{"单项选择","阅读理解","信息匹配","完形填空","短文填空","单句填空","短文改错","单句改错","句型转换","翻译短语","翻译句子","词汇/短语及固搭","完成句子","听力"},0)),"")), "")</f>
        <v/>
      </c>
      <c r="E3713" s="21" t="str">
        <f t="shared" si="467"/>
        <v>知识点</v>
      </c>
      <c r="F3713" s="21" t="str">
        <f t="shared" si="468"/>
        <v>恰</v>
      </c>
      <c r="G3713" s="21" t="str">
        <f>INDEX( {"body","discipline","area","topic","point"},MATCH(E3713,{"知识体","知识域","知识区","知识主题","知识点"},0))</f>
        <v>point</v>
      </c>
      <c r="H3713" s="21" t="str">
        <f>INDEX( {"super","just","sub","infras"},MATCH(F3713,{"超","恰","亚","次"},0))</f>
        <v>just</v>
      </c>
      <c r="I3713" s="21">
        <f>MATCH(E3713,{"知识体","知识域","知识区","知识主题","知识点"},0)-1</f>
        <v>4</v>
      </c>
      <c r="J3713" s="21">
        <f>MATCH(F3713,{"超","恰","亚","次"},0)-1</f>
        <v>1</v>
      </c>
      <c r="K3713" s="21" t="str">
        <f t="shared" si="469"/>
        <v>化学</v>
      </c>
      <c r="L3713" s="26" t="s">
        <v>1357</v>
      </c>
      <c r="M3713" s="23"/>
      <c r="N3713" s="23"/>
      <c r="O3713" s="24" t="str">
        <f t="shared" si="471"/>
        <v xml:space="preserve">
  - 
    name:  常见气体制备原理、装置及性质实验
    title:  常见气体制备原理、装置及性质实验
    description: 
    koLyro: point
    koLyri:  just
    son: </v>
      </c>
      <c r="P3713" s="27" t="str">
        <f t="shared" si="470"/>
        <v xml:space="preserve">
          - 
            name:  常见气体制备原理、装置及性质实验
            title:  常见气体制备原理、装置及性质实验
            description: 
            koLyro: point
            koLyri:  just
            son: </v>
      </c>
    </row>
    <row r="3714" spans="1:16" ht="15" customHeight="1">
      <c r="A3714" s="20">
        <f t="shared" si="464"/>
        <v>3</v>
      </c>
      <c r="B3714" s="21" t="str">
        <f t="shared" si="465"/>
        <v>知识主题</v>
      </c>
      <c r="C3714" s="21" t="str">
        <f t="shared" si="466"/>
        <v>物质的检验、分离与提纯</v>
      </c>
      <c r="D3714" s="21" t="str">
        <f>IFERROR(IF(I3714=1,INDEX( {"chinese","english","math","physics","chemistry","biology","politics","history","geography"},MATCH(C3714,{"语文","英语","数学","物理","化学","生物","政治","历史","地理"},0)),IF(I3714=2,INDEX(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3714,{"单项选择","阅读理解","信息匹配","完形填空","短文填空","单句填空","短文改错","单句改错","句型转换","翻译短语","翻译句子","词汇/短语及固搭","完成句子","听力"},0)),"")), "")</f>
        <v/>
      </c>
      <c r="E3714" s="21" t="str">
        <f t="shared" si="467"/>
        <v>知识主题</v>
      </c>
      <c r="F3714" s="21" t="str">
        <f t="shared" si="468"/>
        <v>恰</v>
      </c>
      <c r="G3714" s="21" t="str">
        <f>INDEX( {"body","discipline","area","topic","point"},MATCH(E3714,{"知识体","知识域","知识区","知识主题","知识点"},0))</f>
        <v>topic</v>
      </c>
      <c r="H3714" s="21" t="str">
        <f>INDEX( {"super","just","sub","infras"},MATCH(F3714,{"超","恰","亚","次"},0))</f>
        <v>just</v>
      </c>
      <c r="I3714" s="21">
        <f>MATCH(E3714,{"知识体","知识域","知识区","知识主题","知识点"},0)-1</f>
        <v>3</v>
      </c>
      <c r="J3714" s="21">
        <f>MATCH(F3714,{"超","恰","亚","次"},0)-1</f>
        <v>1</v>
      </c>
      <c r="K3714" s="21" t="str">
        <f t="shared" si="469"/>
        <v>化学</v>
      </c>
      <c r="L3714" s="26" t="s">
        <v>5186</v>
      </c>
      <c r="M3714" s="23"/>
      <c r="N3714" s="23"/>
      <c r="O3714" s="24" t="str">
        <f t="shared" si="471"/>
        <v xml:space="preserve">
  - 
    name:  物质的检验、分离与提纯
    title:  物质的检验、分离与提纯
    description: 
    koLyro: topic
    koLyri:  just
    son: </v>
      </c>
      <c r="P3714" s="27" t="str">
        <f t="shared" si="470"/>
        <v xml:space="preserve">
        - 
          name:  物质的检验、分离与提纯
          title:  物质的检验、分离与提纯
          description: 
          koLyro: topic
          koLyri:  just
          son: </v>
      </c>
    </row>
    <row r="3715" spans="1:16" ht="15" customHeight="1">
      <c r="A3715" s="20">
        <f t="shared" si="464"/>
        <v>4</v>
      </c>
      <c r="B3715" s="21" t="str">
        <f t="shared" si="465"/>
        <v>知识点</v>
      </c>
      <c r="C3715" s="21" t="str">
        <f t="shared" si="466"/>
        <v>对常见物质检验的考查</v>
      </c>
      <c r="D3715" s="21" t="str">
        <f>IFERROR(IF(I3715=1,INDEX( {"chinese","english","math","physics","chemistry","biology","politics","history","geography"},MATCH(C3715,{"语文","英语","数学","物理","化学","生物","政治","历史","地理"},0)),IF(I3715=2,INDEX(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3715,{"单项选择","阅读理解","信息匹配","完形填空","短文填空","单句填空","短文改错","单句改错","句型转换","翻译短语","翻译句子","词汇/短语及固搭","完成句子","听力"},0)),"")), "")</f>
        <v/>
      </c>
      <c r="E3715" s="21" t="str">
        <f t="shared" si="467"/>
        <v>知识点</v>
      </c>
      <c r="F3715" s="21" t="str">
        <f t="shared" si="468"/>
        <v>恰</v>
      </c>
      <c r="G3715" s="21" t="str">
        <f>INDEX( {"body","discipline","area","topic","point"},MATCH(E3715,{"知识体","知识域","知识区","知识主题","知识点"},0))</f>
        <v>point</v>
      </c>
      <c r="H3715" s="21" t="str">
        <f>INDEX( {"super","just","sub","infras"},MATCH(F3715,{"超","恰","亚","次"},0))</f>
        <v>just</v>
      </c>
      <c r="I3715" s="21">
        <f>MATCH(E3715,{"知识体","知识域","知识区","知识主题","知识点"},0)-1</f>
        <v>4</v>
      </c>
      <c r="J3715" s="21">
        <f>MATCH(F3715,{"超","恰","亚","次"},0)-1</f>
        <v>1</v>
      </c>
      <c r="K3715" s="21" t="str">
        <f t="shared" si="469"/>
        <v>化学</v>
      </c>
      <c r="L3715" s="26" t="s">
        <v>1358</v>
      </c>
      <c r="M3715" s="23"/>
      <c r="N3715" s="23"/>
      <c r="O3715" s="24" t="str">
        <f t="shared" si="471"/>
        <v xml:space="preserve">
  - 
    name:  对常见物质检验的考查
    title:  对常见物质检验的考查
    description: 
    koLyro: point
    koLyri:  just
    son: </v>
      </c>
      <c r="P3715" s="27" t="str">
        <f t="shared" si="470"/>
        <v xml:space="preserve">
          - 
            name:  对常见物质检验的考查
            title:  对常见物质检验的考查
            description: 
            koLyro: point
            koLyri:  just
            son: </v>
      </c>
    </row>
    <row r="3716" spans="1:16" ht="15" customHeight="1">
      <c r="A3716" s="20">
        <f t="shared" si="464"/>
        <v>5</v>
      </c>
      <c r="B3716" s="21" t="str">
        <f t="shared" si="465"/>
        <v>知识亚点</v>
      </c>
      <c r="C3716" s="21" t="str">
        <f t="shared" si="466"/>
        <v>常见气体的检验</v>
      </c>
      <c r="D3716" s="21" t="str">
        <f>IFERROR(IF(I3716=1,INDEX( {"chinese","english","math","physics","chemistry","biology","politics","history","geography"},MATCH(C3716,{"语文","英语","数学","物理","化学","生物","政治","历史","地理"},0)),IF(I3716=2,INDEX(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3716,{"单项选择","阅读理解","信息匹配","完形填空","短文填空","单句填空","短文改错","单句改错","句型转换","翻译短语","翻译句子","词汇/短语及固搭","完成句子","听力"},0)),"")), "")</f>
        <v/>
      </c>
      <c r="E3716" s="21" t="str">
        <f t="shared" si="467"/>
        <v>知识点</v>
      </c>
      <c r="F3716" s="21" t="str">
        <f t="shared" si="468"/>
        <v>亚</v>
      </c>
      <c r="G3716" s="21" t="str">
        <f>INDEX( {"body","discipline","area","topic","point"},MATCH(E3716,{"知识体","知识域","知识区","知识主题","知识点"},0))</f>
        <v>point</v>
      </c>
      <c r="H3716" s="21" t="str">
        <f>INDEX( {"super","just","sub","infras"},MATCH(F3716,{"超","恰","亚","次"},0))</f>
        <v>sub</v>
      </c>
      <c r="I3716" s="21">
        <f>MATCH(E3716,{"知识体","知识域","知识区","知识主题","知识点"},0)-1</f>
        <v>4</v>
      </c>
      <c r="J3716" s="21">
        <f>MATCH(F3716,{"超","恰","亚","次"},0)-1</f>
        <v>2</v>
      </c>
      <c r="K3716" s="21" t="str">
        <f t="shared" si="469"/>
        <v>化学</v>
      </c>
      <c r="L3716" s="26" t="s">
        <v>1359</v>
      </c>
      <c r="M3716" s="23"/>
      <c r="N3716" s="23"/>
      <c r="O3716" s="24" t="str">
        <f t="shared" si="471"/>
        <v xml:space="preserve">
  - 
    name:  常见气体的检验
    title:  常见气体的检验
    description: 
    koLyro: point
    koLyri:  sub
    son: </v>
      </c>
      <c r="P3716" s="27" t="str">
        <f t="shared" si="470"/>
        <v xml:space="preserve">
            - 
              name:  常见气体的检验
              title:  常见气体的检验
              description: 
              koLyro: point
              koLyri:  sub
              son: </v>
      </c>
    </row>
    <row r="3717" spans="1:16" ht="15" customHeight="1">
      <c r="A3717" s="20">
        <f t="shared" ref="A3717:A3780" si="472">IFERROR(FIND("├",L3717),0)</f>
        <v>5</v>
      </c>
      <c r="B3717" s="21" t="str">
        <f t="shared" ref="B3717:B3780" si="473">MID(L3717,FIND("«",L3717)+1,FIND("»",L3717)-FIND("«",L3717)-1)</f>
        <v>知识亚点</v>
      </c>
      <c r="C3717" s="21" t="str">
        <f t="shared" ref="C3717:C3780" si="474">RIGHT(L3717,LEN(L3717)-FIND("»",L3717))</f>
        <v>常见阳离子的检验</v>
      </c>
      <c r="D3717" s="21" t="str">
        <f>IFERROR(IF(I3717=1,INDEX( {"chinese","english","math","physics","chemistry","biology","politics","history","geography"},MATCH(C3717,{"语文","英语","数学","物理","化学","生物","政治","历史","地理"},0)),IF(I3717=2,INDEX(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3717,{"单项选择","阅读理解","信息匹配","完形填空","短文填空","单句填空","短文改错","单句改错","句型转换","翻译短语","翻译句子","词汇/短语及固搭","完成句子","听力"},0)),"")), "")</f>
        <v/>
      </c>
      <c r="E3717" s="21" t="str">
        <f t="shared" ref="E3717:E3780" si="475">SUBSTITUTE(SUBSTITUTE(SUBSTITUTE(SUBSTITUTE(B3717,"超",""),"恰",""),"亚",""),"次","")</f>
        <v>知识点</v>
      </c>
      <c r="F3717" s="21" t="str">
        <f t="shared" ref="F3717:F3780" si="476">IF(IFERROR(FIND("超",B3717),-1)&gt;0,"超",  IF(IFERROR(FIND("亚",B3717),-1)&gt;0,"亚",   IF(IFERROR(FIND("次",B3717),-1)&gt;0,"次",    "恰"  )))</f>
        <v>亚</v>
      </c>
      <c r="G3717" s="21" t="str">
        <f>INDEX( {"body","discipline","area","topic","point"},MATCH(E3717,{"知识体","知识域","知识区","知识主题","知识点"},0))</f>
        <v>point</v>
      </c>
      <c r="H3717" s="21" t="str">
        <f>INDEX( {"super","just","sub","infras"},MATCH(F3717,{"超","恰","亚","次"},0))</f>
        <v>sub</v>
      </c>
      <c r="I3717" s="21">
        <f>MATCH(E3717,{"知识体","知识域","知识区","知识主题","知识点"},0)-1</f>
        <v>4</v>
      </c>
      <c r="J3717" s="21">
        <f>MATCH(F3717,{"超","恰","亚","次"},0)-1</f>
        <v>2</v>
      </c>
      <c r="K3717" s="21" t="str">
        <f t="shared" ref="K3717:K3780" si="477">IF(I3717=0,"",IF(I3717=1,C3717,K3716))</f>
        <v>化学</v>
      </c>
      <c r="L3717" s="26" t="s">
        <v>1360</v>
      </c>
      <c r="M3717" s="23"/>
      <c r="N3717" s="23"/>
      <c r="O3717" s="24" t="str">
        <f t="shared" si="471"/>
        <v xml:space="preserve">
  - 
    name:  常见阳离子的检验
    title:  常见阳离子的检验
    description: 
    koLyro: point
    koLyri:  sub
    son: </v>
      </c>
      <c r="P3717" s="27" t="str">
        <f t="shared" ref="P3717:P3780" si="478">SUBSTITUTE(O3717,CHAR(10),CHAR(10)&amp;REPT("  ",A3717))</f>
        <v xml:space="preserve">
            - 
              name:  常见阳离子的检验
              title:  常见阳离子的检验
              description: 
              koLyro: point
              koLyri:  sub
              son: </v>
      </c>
    </row>
    <row r="3718" spans="1:16" ht="15" customHeight="1">
      <c r="A3718" s="20">
        <f t="shared" si="472"/>
        <v>5</v>
      </c>
      <c r="B3718" s="21" t="str">
        <f t="shared" si="473"/>
        <v>知识亚点</v>
      </c>
      <c r="C3718" s="21" t="str">
        <f t="shared" si="474"/>
        <v>常见阴离子的检验</v>
      </c>
      <c r="D3718" s="21" t="str">
        <f>IFERROR(IF(I3718=1,INDEX( {"chinese","english","math","physics","chemistry","biology","politics","history","geography"},MATCH(C3718,{"语文","英语","数学","物理","化学","生物","政治","历史","地理"},0)),IF(I3718=2,INDEX(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3718,{"单项选择","阅读理解","信息匹配","完形填空","短文填空","单句填空","短文改错","单句改错","句型转换","翻译短语","翻译句子","词汇/短语及固搭","完成句子","听力"},0)),"")), "")</f>
        <v/>
      </c>
      <c r="E3718" s="21" t="str">
        <f t="shared" si="475"/>
        <v>知识点</v>
      </c>
      <c r="F3718" s="21" t="str">
        <f t="shared" si="476"/>
        <v>亚</v>
      </c>
      <c r="G3718" s="21" t="str">
        <f>INDEX( {"body","discipline","area","topic","point"},MATCH(E3718,{"知识体","知识域","知识区","知识主题","知识点"},0))</f>
        <v>point</v>
      </c>
      <c r="H3718" s="21" t="str">
        <f>INDEX( {"super","just","sub","infras"},MATCH(F3718,{"超","恰","亚","次"},0))</f>
        <v>sub</v>
      </c>
      <c r="I3718" s="21">
        <f>MATCH(E3718,{"知识体","知识域","知识区","知识主题","知识点"},0)-1</f>
        <v>4</v>
      </c>
      <c r="J3718" s="21">
        <f>MATCH(F3718,{"超","恰","亚","次"},0)-1</f>
        <v>2</v>
      </c>
      <c r="K3718" s="21" t="str">
        <f t="shared" si="477"/>
        <v>化学</v>
      </c>
      <c r="L3718" s="26" t="s">
        <v>1361</v>
      </c>
      <c r="M3718" s="23"/>
      <c r="N3718" s="23"/>
      <c r="O3718" s="24" t="str">
        <f t="shared" si="471"/>
        <v xml:space="preserve">
  - 
    name:  常见阴离子的检验
    title:  常见阴离子的检验
    description: 
    koLyro: point
    koLyri:  sub
    son: </v>
      </c>
      <c r="P3718" s="27" t="str">
        <f t="shared" si="478"/>
        <v xml:space="preserve">
            - 
              name:  常见阴离子的检验
              title:  常见阴离子的检验
              description: 
              koLyro: point
              koLyri:  sub
              son: </v>
      </c>
    </row>
    <row r="3719" spans="1:16" ht="15" customHeight="1">
      <c r="A3719" s="20">
        <f t="shared" si="472"/>
        <v>5</v>
      </c>
      <c r="B3719" s="21" t="str">
        <f t="shared" si="473"/>
        <v>知识亚点</v>
      </c>
      <c r="C3719" s="21" t="str">
        <f t="shared" si="474"/>
        <v>测定有机物分子的元素组成</v>
      </c>
      <c r="D3719" s="21" t="str">
        <f>IFERROR(IF(I3719=1,INDEX( {"chinese","english","math","physics","chemistry","biology","politics","history","geography"},MATCH(C3719,{"语文","英语","数学","物理","化学","生物","政治","历史","地理"},0)),IF(I3719=2,INDEX(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3719,{"单项选择","阅读理解","信息匹配","完形填空","短文填空","单句填空","短文改错","单句改错","句型转换","翻译短语","翻译句子","词汇/短语及固搭","完成句子","听力"},0)),"")), "")</f>
        <v/>
      </c>
      <c r="E3719" s="21" t="str">
        <f t="shared" si="475"/>
        <v>知识点</v>
      </c>
      <c r="F3719" s="21" t="str">
        <f t="shared" si="476"/>
        <v>亚</v>
      </c>
      <c r="G3719" s="21" t="str">
        <f>INDEX( {"body","discipline","area","topic","point"},MATCH(E3719,{"知识体","知识域","知识区","知识主题","知识点"},0))</f>
        <v>point</v>
      </c>
      <c r="H3719" s="21" t="str">
        <f>INDEX( {"super","just","sub","infras"},MATCH(F3719,{"超","恰","亚","次"},0))</f>
        <v>sub</v>
      </c>
      <c r="I3719" s="21">
        <f>MATCH(E3719,{"知识体","知识域","知识区","知识主题","知识点"},0)-1</f>
        <v>4</v>
      </c>
      <c r="J3719" s="21">
        <f>MATCH(F3719,{"超","恰","亚","次"},0)-1</f>
        <v>2</v>
      </c>
      <c r="K3719" s="21" t="str">
        <f t="shared" si="477"/>
        <v>化学</v>
      </c>
      <c r="L3719" s="26" t="s">
        <v>1362</v>
      </c>
      <c r="M3719" s="23"/>
      <c r="N3719" s="23"/>
      <c r="O3719" s="24" t="str">
        <f t="shared" si="471"/>
        <v xml:space="preserve">
  - 
    name:  测定有机物分子的元素组成
    title:  测定有机物分子的元素组成
    description: 
    koLyro: point
    koLyri:  sub
    son: </v>
      </c>
      <c r="P3719" s="27" t="str">
        <f t="shared" si="478"/>
        <v xml:space="preserve">
            - 
              name:  测定有机物分子的元素组成
              title:  测定有机物分子的元素组成
              description: 
              koLyro: point
              koLyri:  sub
              son: </v>
      </c>
    </row>
    <row r="3720" spans="1:16" ht="15" customHeight="1">
      <c r="A3720" s="20">
        <f t="shared" si="472"/>
        <v>4</v>
      </c>
      <c r="B3720" s="21" t="str">
        <f t="shared" si="473"/>
        <v>知识点</v>
      </c>
      <c r="C3720" s="21" t="str">
        <f t="shared" si="474"/>
        <v>对分离、提纯方法选择的考查</v>
      </c>
      <c r="D3720" s="21" t="str">
        <f>IFERROR(IF(I3720=1,INDEX( {"chinese","english","math","physics","chemistry","biology","politics","history","geography"},MATCH(C3720,{"语文","英语","数学","物理","化学","生物","政治","历史","地理"},0)),IF(I3720=2,INDEX(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3720,{"单项选择","阅读理解","信息匹配","完形填空","短文填空","单句填空","短文改错","单句改错","句型转换","翻译短语","翻译句子","词汇/短语及固搭","完成句子","听力"},0)),"")), "")</f>
        <v/>
      </c>
      <c r="E3720" s="21" t="str">
        <f t="shared" si="475"/>
        <v>知识点</v>
      </c>
      <c r="F3720" s="21" t="str">
        <f t="shared" si="476"/>
        <v>恰</v>
      </c>
      <c r="G3720" s="21" t="str">
        <f>INDEX( {"body","discipline","area","topic","point"},MATCH(E3720,{"知识体","知识域","知识区","知识主题","知识点"},0))</f>
        <v>point</v>
      </c>
      <c r="H3720" s="21" t="str">
        <f>INDEX( {"super","just","sub","infras"},MATCH(F3720,{"超","恰","亚","次"},0))</f>
        <v>just</v>
      </c>
      <c r="I3720" s="21">
        <f>MATCH(E3720,{"知识体","知识域","知识区","知识主题","知识点"},0)-1</f>
        <v>4</v>
      </c>
      <c r="J3720" s="21">
        <f>MATCH(F3720,{"超","恰","亚","次"},0)-1</f>
        <v>1</v>
      </c>
      <c r="K3720" s="21" t="str">
        <f t="shared" si="477"/>
        <v>化学</v>
      </c>
      <c r="L3720" s="26" t="s">
        <v>1363</v>
      </c>
      <c r="M3720" s="23"/>
      <c r="N3720" s="23"/>
      <c r="O3720" s="24" t="str">
        <f t="shared" si="471"/>
        <v xml:space="preserve">
  - 
    name:  对分离、提纯方法选择的考查
    title:  对分离、提纯方法选择的考查
    description: 
    koLyro: point
    koLyri:  just
    son: </v>
      </c>
      <c r="P3720" s="27" t="str">
        <f t="shared" si="478"/>
        <v xml:space="preserve">
          - 
            name:  对分离、提纯方法选择的考查
            title:  对分离、提纯方法选择的考查
            description: 
            koLyro: point
            koLyri:  just
            son: </v>
      </c>
    </row>
    <row r="3721" spans="1:16" ht="15" customHeight="1">
      <c r="A3721" s="20">
        <f t="shared" si="472"/>
        <v>4</v>
      </c>
      <c r="B3721" s="21" t="str">
        <f t="shared" si="473"/>
        <v>知识点</v>
      </c>
      <c r="C3721" s="21" t="str">
        <f t="shared" si="474"/>
        <v>对分离、提纯试剂加入顺序的考查</v>
      </c>
      <c r="D3721" s="21" t="str">
        <f>IFERROR(IF(I3721=1,INDEX( {"chinese","english","math","physics","chemistry","biology","politics","history","geography"},MATCH(C3721,{"语文","英语","数学","物理","化学","生物","政治","历史","地理"},0)),IF(I3721=2,INDEX(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3721,{"单项选择","阅读理解","信息匹配","完形填空","短文填空","单句填空","短文改错","单句改错","句型转换","翻译短语","翻译句子","词汇/短语及固搭","完成句子","听力"},0)),"")), "")</f>
        <v/>
      </c>
      <c r="E3721" s="21" t="str">
        <f t="shared" si="475"/>
        <v>知识点</v>
      </c>
      <c r="F3721" s="21" t="str">
        <f t="shared" si="476"/>
        <v>恰</v>
      </c>
      <c r="G3721" s="21" t="str">
        <f>INDEX( {"body","discipline","area","topic","point"},MATCH(E3721,{"知识体","知识域","知识区","知识主题","知识点"},0))</f>
        <v>point</v>
      </c>
      <c r="H3721" s="21" t="str">
        <f>INDEX( {"super","just","sub","infras"},MATCH(F3721,{"超","恰","亚","次"},0))</f>
        <v>just</v>
      </c>
      <c r="I3721" s="21">
        <f>MATCH(E3721,{"知识体","知识域","知识区","知识主题","知识点"},0)-1</f>
        <v>4</v>
      </c>
      <c r="J3721" s="21">
        <f>MATCH(F3721,{"超","恰","亚","次"},0)-1</f>
        <v>1</v>
      </c>
      <c r="K3721" s="21" t="str">
        <f t="shared" si="477"/>
        <v>化学</v>
      </c>
      <c r="L3721" s="26" t="s">
        <v>1364</v>
      </c>
      <c r="M3721" s="23"/>
      <c r="N3721" s="23"/>
      <c r="O3721" s="24" t="str">
        <f t="shared" si="471"/>
        <v xml:space="preserve">
  - 
    name:  对分离、提纯试剂加入顺序的考查
    title:  对分离、提纯试剂加入顺序的考查
    description: 
    koLyro: point
    koLyri:  just
    son: </v>
      </c>
      <c r="P3721" s="27" t="str">
        <f t="shared" si="478"/>
        <v xml:space="preserve">
          - 
            name:  对分离、提纯试剂加入顺序的考查
            title:  对分离、提纯试剂加入顺序的考查
            description: 
            koLyro: point
            koLyri:  just
            son: </v>
      </c>
    </row>
    <row r="3722" spans="1:16" ht="15" customHeight="1">
      <c r="A3722" s="20">
        <f t="shared" si="472"/>
        <v>4</v>
      </c>
      <c r="B3722" s="21" t="str">
        <f t="shared" si="473"/>
        <v>知识点</v>
      </c>
      <c r="C3722" s="21" t="str">
        <f t="shared" si="474"/>
        <v>对物质分离、提纯的综合考查</v>
      </c>
      <c r="D3722" s="21" t="str">
        <f>IFERROR(IF(I3722=1,INDEX( {"chinese","english","math","physics","chemistry","biology","politics","history","geography"},MATCH(C3722,{"语文","英语","数学","物理","化学","生物","政治","历史","地理"},0)),IF(I3722=2,INDEX(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3722,{"单项选择","阅读理解","信息匹配","完形填空","短文填空","单句填空","短文改错","单句改错","句型转换","翻译短语","翻译句子","词汇/短语及固搭","完成句子","听力"},0)),"")), "")</f>
        <v/>
      </c>
      <c r="E3722" s="21" t="str">
        <f t="shared" si="475"/>
        <v>知识点</v>
      </c>
      <c r="F3722" s="21" t="str">
        <f t="shared" si="476"/>
        <v>恰</v>
      </c>
      <c r="G3722" s="21" t="str">
        <f>INDEX( {"body","discipline","area","topic","point"},MATCH(E3722,{"知识体","知识域","知识区","知识主题","知识点"},0))</f>
        <v>point</v>
      </c>
      <c r="H3722" s="21" t="str">
        <f>INDEX( {"super","just","sub","infras"},MATCH(F3722,{"超","恰","亚","次"},0))</f>
        <v>just</v>
      </c>
      <c r="I3722" s="21">
        <f>MATCH(E3722,{"知识体","知识域","知识区","知识主题","知识点"},0)-1</f>
        <v>4</v>
      </c>
      <c r="J3722" s="21">
        <f>MATCH(F3722,{"超","恰","亚","次"},0)-1</f>
        <v>1</v>
      </c>
      <c r="K3722" s="21" t="str">
        <f t="shared" si="477"/>
        <v>化学</v>
      </c>
      <c r="L3722" s="26" t="s">
        <v>1365</v>
      </c>
      <c r="M3722" s="23"/>
      <c r="N3722" s="23"/>
      <c r="O3722" s="24" t="str">
        <f t="shared" si="471"/>
        <v xml:space="preserve">
  - 
    name:  对物质分离、提纯的综合考查
    title:  对物质分离、提纯的综合考查
    description: 
    koLyro: point
    koLyri:  just
    son: </v>
      </c>
      <c r="P3722" s="27" t="str">
        <f t="shared" si="478"/>
        <v xml:space="preserve">
          - 
            name:  对物质分离、提纯的综合考查
            title:  对物质分离、提纯的综合考查
            description: 
            koLyro: point
            koLyri:  just
            son: </v>
      </c>
    </row>
    <row r="3723" spans="1:16" ht="15" customHeight="1">
      <c r="A3723" s="20">
        <f t="shared" si="472"/>
        <v>4</v>
      </c>
      <c r="B3723" s="21" t="str">
        <f t="shared" si="473"/>
        <v>知识点</v>
      </c>
      <c r="C3723" s="21" t="str">
        <f t="shared" si="474"/>
        <v>对检验方法的考查</v>
      </c>
      <c r="D3723" s="21" t="str">
        <f>IFERROR(IF(I3723=1,INDEX( {"chinese","english","math","physics","chemistry","biology","politics","history","geography"},MATCH(C3723,{"语文","英语","数学","物理","化学","生物","政治","历史","地理"},0)),IF(I3723=2,INDEX(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3723,{"单项选择","阅读理解","信息匹配","完形填空","短文填空","单句填空","短文改错","单句改错","句型转换","翻译短语","翻译句子","词汇/短语及固搭","完成句子","听力"},0)),"")), "")</f>
        <v/>
      </c>
      <c r="E3723" s="21" t="str">
        <f t="shared" si="475"/>
        <v>知识点</v>
      </c>
      <c r="F3723" s="21" t="str">
        <f t="shared" si="476"/>
        <v>恰</v>
      </c>
      <c r="G3723" s="21" t="str">
        <f>INDEX( {"body","discipline","area","topic","point"},MATCH(E3723,{"知识体","知识域","知识区","知识主题","知识点"},0))</f>
        <v>point</v>
      </c>
      <c r="H3723" s="21" t="str">
        <f>INDEX( {"super","just","sub","infras"},MATCH(F3723,{"超","恰","亚","次"},0))</f>
        <v>just</v>
      </c>
      <c r="I3723" s="21">
        <f>MATCH(E3723,{"知识体","知识域","知识区","知识主题","知识点"},0)-1</f>
        <v>4</v>
      </c>
      <c r="J3723" s="21">
        <f>MATCH(F3723,{"超","恰","亚","次"},0)-1</f>
        <v>1</v>
      </c>
      <c r="K3723" s="21" t="str">
        <f t="shared" si="477"/>
        <v>化学</v>
      </c>
      <c r="L3723" s="26" t="s">
        <v>1366</v>
      </c>
      <c r="M3723" s="23"/>
      <c r="N3723" s="23"/>
      <c r="O3723" s="24" t="str">
        <f t="shared" si="471"/>
        <v xml:space="preserve">
  - 
    name:  对检验方法的考查
    title:  对检验方法的考查
    description: 
    koLyro: point
    koLyri:  just
    son: </v>
      </c>
      <c r="P3723" s="27" t="str">
        <f t="shared" si="478"/>
        <v xml:space="preserve">
          - 
            name:  对检验方法的考查
            title:  对检验方法的考查
            description: 
            koLyro: point
            koLyri:  just
            son: </v>
      </c>
    </row>
    <row r="3724" spans="1:16" ht="15" customHeight="1">
      <c r="A3724" s="20">
        <f t="shared" si="472"/>
        <v>4</v>
      </c>
      <c r="B3724" s="21" t="str">
        <f t="shared" si="473"/>
        <v>知识点</v>
      </c>
      <c r="C3724" s="21" t="str">
        <f t="shared" si="474"/>
        <v>对检验步骤思路的考查</v>
      </c>
      <c r="D3724" s="21" t="str">
        <f>IFERROR(IF(I3724=1,INDEX( {"chinese","english","math","physics","chemistry","biology","politics","history","geography"},MATCH(C3724,{"语文","英语","数学","物理","化学","生物","政治","历史","地理"},0)),IF(I3724=2,INDEX(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3724,{"单项选择","阅读理解","信息匹配","完形填空","短文填空","单句填空","短文改错","单句改错","句型转换","翻译短语","翻译句子","词汇/短语及固搭","完成句子","听力"},0)),"")), "")</f>
        <v/>
      </c>
      <c r="E3724" s="21" t="str">
        <f t="shared" si="475"/>
        <v>知识点</v>
      </c>
      <c r="F3724" s="21" t="str">
        <f t="shared" si="476"/>
        <v>恰</v>
      </c>
      <c r="G3724" s="21" t="str">
        <f>INDEX( {"body","discipline","area","topic","point"},MATCH(E3724,{"知识体","知识域","知识区","知识主题","知识点"},0))</f>
        <v>point</v>
      </c>
      <c r="H3724" s="21" t="str">
        <f>INDEX( {"super","just","sub","infras"},MATCH(F3724,{"超","恰","亚","次"},0))</f>
        <v>just</v>
      </c>
      <c r="I3724" s="21">
        <f>MATCH(E3724,{"知识体","知识域","知识区","知识主题","知识点"},0)-1</f>
        <v>4</v>
      </c>
      <c r="J3724" s="21">
        <f>MATCH(F3724,{"超","恰","亚","次"},0)-1</f>
        <v>1</v>
      </c>
      <c r="K3724" s="21" t="str">
        <f t="shared" si="477"/>
        <v>化学</v>
      </c>
      <c r="L3724" s="26" t="s">
        <v>1367</v>
      </c>
      <c r="M3724" s="23"/>
      <c r="N3724" s="23"/>
      <c r="O3724" s="24" t="str">
        <f t="shared" si="471"/>
        <v xml:space="preserve">
  - 
    name:  对检验步骤思路的考查
    title:  对检验步骤思路的考查
    description: 
    koLyro: point
    koLyri:  just
    son: </v>
      </c>
      <c r="P3724" s="27" t="str">
        <f t="shared" si="478"/>
        <v xml:space="preserve">
          - 
            name:  对检验步骤思路的考查
            title:  对检验步骤思路的考查
            description: 
            koLyro: point
            koLyri:  just
            son: </v>
      </c>
    </row>
    <row r="3725" spans="1:16" ht="15" customHeight="1">
      <c r="A3725" s="20">
        <f t="shared" si="472"/>
        <v>4</v>
      </c>
      <c r="B3725" s="21" t="str">
        <f t="shared" si="473"/>
        <v>知识点</v>
      </c>
      <c r="C3725" s="21" t="str">
        <f t="shared" si="474"/>
        <v>对物质鉴别方式的考查</v>
      </c>
      <c r="D3725" s="21" t="str">
        <f>IFERROR(IF(I3725=1,INDEX( {"chinese","english","math","physics","chemistry","biology","politics","history","geography"},MATCH(C3725,{"语文","英语","数学","物理","化学","生物","政治","历史","地理"},0)),IF(I3725=2,INDEX(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3725,{"单项选择","阅读理解","信息匹配","完形填空","短文填空","单句填空","短文改错","单句改错","句型转换","翻译短语","翻译句子","词汇/短语及固搭","完成句子","听力"},0)),"")), "")</f>
        <v/>
      </c>
      <c r="E3725" s="21" t="str">
        <f t="shared" si="475"/>
        <v>知识点</v>
      </c>
      <c r="F3725" s="21" t="str">
        <f t="shared" si="476"/>
        <v>恰</v>
      </c>
      <c r="G3725" s="21" t="str">
        <f>INDEX( {"body","discipline","area","topic","point"},MATCH(E3725,{"知识体","知识域","知识区","知识主题","知识点"},0))</f>
        <v>point</v>
      </c>
      <c r="H3725" s="21" t="str">
        <f>INDEX( {"super","just","sub","infras"},MATCH(F3725,{"超","恰","亚","次"},0))</f>
        <v>just</v>
      </c>
      <c r="I3725" s="21">
        <f>MATCH(E3725,{"知识体","知识域","知识区","知识主题","知识点"},0)-1</f>
        <v>4</v>
      </c>
      <c r="J3725" s="21">
        <f>MATCH(F3725,{"超","恰","亚","次"},0)-1</f>
        <v>1</v>
      </c>
      <c r="K3725" s="21" t="str">
        <f t="shared" si="477"/>
        <v>化学</v>
      </c>
      <c r="L3725" s="26" t="s">
        <v>1368</v>
      </c>
      <c r="M3725" s="23"/>
      <c r="N3725" s="23"/>
      <c r="O3725" s="24" t="str">
        <f t="shared" si="471"/>
        <v xml:space="preserve">
  - 
    name:  对物质鉴别方式的考查
    title:  对物质鉴别方式的考查
    description: 
    koLyro: point
    koLyri:  just
    son: </v>
      </c>
      <c r="P3725" s="27" t="str">
        <f t="shared" si="478"/>
        <v xml:space="preserve">
          - 
            name:  对物质鉴别方式的考查
            title:  对物质鉴别方式的考查
            description: 
            koLyro: point
            koLyri:  just
            son: </v>
      </c>
    </row>
    <row r="3726" spans="1:16" ht="15" customHeight="1">
      <c r="A3726" s="20">
        <f t="shared" si="472"/>
        <v>4</v>
      </c>
      <c r="B3726" s="21" t="str">
        <f t="shared" si="473"/>
        <v>知识点</v>
      </c>
      <c r="C3726" s="21" t="str">
        <f t="shared" si="474"/>
        <v>物质检验和鉴别的基本方法选择及应用</v>
      </c>
      <c r="D3726" s="21" t="str">
        <f>IFERROR(IF(I3726=1,INDEX( {"chinese","english","math","physics","chemistry","biology","politics","history","geography"},MATCH(C3726,{"语文","英语","数学","物理","化学","生物","政治","历史","地理"},0)),IF(I3726=2,INDEX(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3726,{"单项选择","阅读理解","信息匹配","完形填空","短文填空","单句填空","短文改错","单句改错","句型转换","翻译短语","翻译句子","词汇/短语及固搭","完成句子","听力"},0)),"")), "")</f>
        <v/>
      </c>
      <c r="E3726" s="21" t="str">
        <f t="shared" si="475"/>
        <v>知识点</v>
      </c>
      <c r="F3726" s="21" t="str">
        <f t="shared" si="476"/>
        <v>恰</v>
      </c>
      <c r="G3726" s="21" t="str">
        <f>INDEX( {"body","discipline","area","topic","point"},MATCH(E3726,{"知识体","知识域","知识区","知识主题","知识点"},0))</f>
        <v>point</v>
      </c>
      <c r="H3726" s="21" t="str">
        <f>INDEX( {"super","just","sub","infras"},MATCH(F3726,{"超","恰","亚","次"},0))</f>
        <v>just</v>
      </c>
      <c r="I3726" s="21">
        <f>MATCH(E3726,{"知识体","知识域","知识区","知识主题","知识点"},0)-1</f>
        <v>4</v>
      </c>
      <c r="J3726" s="21">
        <f>MATCH(F3726,{"超","恰","亚","次"},0)-1</f>
        <v>1</v>
      </c>
      <c r="K3726" s="21" t="str">
        <f t="shared" si="477"/>
        <v>化学</v>
      </c>
      <c r="L3726" s="26" t="s">
        <v>1369</v>
      </c>
      <c r="M3726" s="23"/>
      <c r="N3726" s="23"/>
      <c r="O3726" s="24" t="str">
        <f t="shared" si="471"/>
        <v xml:space="preserve">
  - 
    name:  物质检验和鉴别的基本方法选择及应用
    title:  物质检验和鉴别的基本方法选择及应用
    description: 
    koLyro: point
    koLyri:  just
    son: </v>
      </c>
      <c r="P3726" s="27" t="str">
        <f t="shared" si="478"/>
        <v xml:space="preserve">
          - 
            name:  物质检验和鉴别的基本方法选择及应用
            title:  物质检验和鉴别的基本方法选择及应用
            description: 
            koLyro: point
            koLyri:  just
            son: </v>
      </c>
    </row>
    <row r="3727" spans="1:16" ht="15" customHeight="1">
      <c r="A3727" s="20">
        <f t="shared" si="472"/>
        <v>4</v>
      </c>
      <c r="B3727" s="21" t="str">
        <f t="shared" si="473"/>
        <v>知识点</v>
      </c>
      <c r="C3727" s="21" t="str">
        <f t="shared" si="474"/>
        <v>对含干扰成分的检验的考查</v>
      </c>
      <c r="D3727" s="21" t="str">
        <f>IFERROR(IF(I3727=1,INDEX( {"chinese","english","math","physics","chemistry","biology","politics","history","geography"},MATCH(C3727,{"语文","英语","数学","物理","化学","生物","政治","历史","地理"},0)),IF(I3727=2,INDEX(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3727,{"单项选择","阅读理解","信息匹配","完形填空","短文填空","单句填空","短文改错","单句改错","句型转换","翻译短语","翻译句子","词汇/短语及固搭","完成句子","听力"},0)),"")), "")</f>
        <v/>
      </c>
      <c r="E3727" s="21" t="str">
        <f t="shared" si="475"/>
        <v>知识点</v>
      </c>
      <c r="F3727" s="21" t="str">
        <f t="shared" si="476"/>
        <v>恰</v>
      </c>
      <c r="G3727" s="21" t="str">
        <f>INDEX( {"body","discipline","area","topic","point"},MATCH(E3727,{"知识体","知识域","知识区","知识主题","知识点"},0))</f>
        <v>point</v>
      </c>
      <c r="H3727" s="21" t="str">
        <f>INDEX( {"super","just","sub","infras"},MATCH(F3727,{"超","恰","亚","次"},0))</f>
        <v>just</v>
      </c>
      <c r="I3727" s="21">
        <f>MATCH(E3727,{"知识体","知识域","知识区","知识主题","知识点"},0)-1</f>
        <v>4</v>
      </c>
      <c r="J3727" s="21">
        <f>MATCH(F3727,{"超","恰","亚","次"},0)-1</f>
        <v>1</v>
      </c>
      <c r="K3727" s="21" t="str">
        <f t="shared" si="477"/>
        <v>化学</v>
      </c>
      <c r="L3727" s="26" t="s">
        <v>1370</v>
      </c>
      <c r="M3727" s="23"/>
      <c r="N3727" s="23"/>
      <c r="O3727" s="24" t="str">
        <f t="shared" si="471"/>
        <v xml:space="preserve">
  - 
    name:  对含干扰成分的检验的考查
    title:  对含干扰成分的检验的考查
    description: 
    koLyro: point
    koLyri:  just
    son: </v>
      </c>
      <c r="P3727" s="27" t="str">
        <f t="shared" si="478"/>
        <v xml:space="preserve">
          - 
            name:  对含干扰成分的检验的考查
            title:  对含干扰成分的检验的考查
            description: 
            koLyro: point
            koLyri:  just
            son: </v>
      </c>
    </row>
    <row r="3728" spans="1:16" ht="15" customHeight="1">
      <c r="A3728" s="20">
        <f t="shared" si="472"/>
        <v>4</v>
      </c>
      <c r="B3728" s="21" t="str">
        <f t="shared" si="473"/>
        <v>知识点</v>
      </c>
      <c r="C3728" s="21" t="str">
        <f t="shared" si="474"/>
        <v>对多种离子检验、推断的综合考查</v>
      </c>
      <c r="D3728" s="21" t="str">
        <f>IFERROR(IF(I3728=1,INDEX( {"chinese","english","math","physics","chemistry","biology","politics","history","geography"},MATCH(C3728,{"语文","英语","数学","物理","化学","生物","政治","历史","地理"},0)),IF(I3728=2,INDEX(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3728,{"单项选择","阅读理解","信息匹配","完形填空","短文填空","单句填空","短文改错","单句改错","句型转换","翻译短语","翻译句子","词汇/短语及固搭","完成句子","听力"},0)),"")), "")</f>
        <v/>
      </c>
      <c r="E3728" s="21" t="str">
        <f t="shared" si="475"/>
        <v>知识点</v>
      </c>
      <c r="F3728" s="21" t="str">
        <f t="shared" si="476"/>
        <v>恰</v>
      </c>
      <c r="G3728" s="21" t="str">
        <f>INDEX( {"body","discipline","area","topic","point"},MATCH(E3728,{"知识体","知识域","知识区","知识主题","知识点"},0))</f>
        <v>point</v>
      </c>
      <c r="H3728" s="21" t="str">
        <f>INDEX( {"super","just","sub","infras"},MATCH(F3728,{"超","恰","亚","次"},0))</f>
        <v>just</v>
      </c>
      <c r="I3728" s="21">
        <f>MATCH(E3728,{"知识体","知识域","知识区","知识主题","知识点"},0)-1</f>
        <v>4</v>
      </c>
      <c r="J3728" s="21">
        <f>MATCH(F3728,{"超","恰","亚","次"},0)-1</f>
        <v>1</v>
      </c>
      <c r="K3728" s="21" t="str">
        <f t="shared" si="477"/>
        <v>化学</v>
      </c>
      <c r="L3728" s="26" t="s">
        <v>5187</v>
      </c>
      <c r="M3728" s="23"/>
      <c r="N3728" s="23"/>
      <c r="O3728" s="24" t="str">
        <f t="shared" si="471"/>
        <v xml:space="preserve">
  - 
    name:  对多种离子检验、推断的综合考查
    title:  对多种离子检验、推断的综合考查
    description: 
    koLyro: point
    koLyri:  just
    son: </v>
      </c>
      <c r="P3728" s="27" t="str">
        <f t="shared" si="478"/>
        <v xml:space="preserve">
          - 
            name:  对多种离子检验、推断的综合考查
            title:  对多种离子检验、推断的综合考查
            description: 
            koLyro: point
            koLyri:  just
            son: </v>
      </c>
    </row>
    <row r="3729" spans="1:16" ht="15" customHeight="1">
      <c r="A3729" s="20">
        <f t="shared" si="472"/>
        <v>3</v>
      </c>
      <c r="B3729" s="21" t="str">
        <f t="shared" si="473"/>
        <v>知识主题</v>
      </c>
      <c r="C3729" s="21" t="str">
        <f t="shared" si="474"/>
        <v>实验方案的设计、改进及评价</v>
      </c>
      <c r="D3729" s="21" t="str">
        <f>IFERROR(IF(I3729=1,INDEX( {"chinese","english","math","physics","chemistry","biology","politics","history","geography"},MATCH(C3729,{"语文","英语","数学","物理","化学","生物","政治","历史","地理"},0)),IF(I3729=2,INDEX(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3729,{"单项选择","阅读理解","信息匹配","完形填空","短文填空","单句填空","短文改错","单句改错","句型转换","翻译短语","翻译句子","词汇/短语及固搭","完成句子","听力"},0)),"")), "")</f>
        <v/>
      </c>
      <c r="E3729" s="21" t="str">
        <f t="shared" si="475"/>
        <v>知识主题</v>
      </c>
      <c r="F3729" s="21" t="str">
        <f t="shared" si="476"/>
        <v>恰</v>
      </c>
      <c r="G3729" s="21" t="str">
        <f>INDEX( {"body","discipline","area","topic","point"},MATCH(E3729,{"知识体","知识域","知识区","知识主题","知识点"},0))</f>
        <v>topic</v>
      </c>
      <c r="H3729" s="21" t="str">
        <f>INDEX( {"super","just","sub","infras"},MATCH(F3729,{"超","恰","亚","次"},0))</f>
        <v>just</v>
      </c>
      <c r="I3729" s="21">
        <f>MATCH(E3729,{"知识体","知识域","知识区","知识主题","知识点"},0)-1</f>
        <v>3</v>
      </c>
      <c r="J3729" s="21">
        <f>MATCH(F3729,{"超","恰","亚","次"},0)-1</f>
        <v>1</v>
      </c>
      <c r="K3729" s="21" t="str">
        <f t="shared" si="477"/>
        <v>化学</v>
      </c>
      <c r="L3729" s="26" t="s">
        <v>1371</v>
      </c>
      <c r="M3729" s="23"/>
      <c r="N3729" s="23"/>
      <c r="O3729" s="24" t="str">
        <f t="shared" si="471"/>
        <v xml:space="preserve">
  - 
    name:  实验方案的设计、改进及评价
    title:  实验方案的设计、改进及评价
    description: 
    koLyro: topic
    koLyri:  just
    son: </v>
      </c>
      <c r="P3729" s="27" t="str">
        <f t="shared" si="478"/>
        <v xml:space="preserve">
        - 
          name:  实验方案的设计、改进及评价
          title:  实验方案的设计、改进及评价
          description: 
          koLyro: topic
          koLyri:  just
          son: </v>
      </c>
    </row>
    <row r="3730" spans="1:16" ht="15" customHeight="1">
      <c r="A3730" s="20">
        <f t="shared" si="472"/>
        <v>4</v>
      </c>
      <c r="B3730" s="21" t="str">
        <f t="shared" si="473"/>
        <v>知识点</v>
      </c>
      <c r="C3730" s="21" t="str">
        <f t="shared" si="474"/>
        <v>物质分离、提纯的实验方案设计</v>
      </c>
      <c r="D3730" s="21" t="str">
        <f>IFERROR(IF(I3730=1,INDEX( {"chinese","english","math","physics","chemistry","biology","politics","history","geography"},MATCH(C3730,{"语文","英语","数学","物理","化学","生物","政治","历史","地理"},0)),IF(I3730=2,INDEX(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3730,{"单项选择","阅读理解","信息匹配","完形填空","短文填空","单句填空","短文改错","单句改错","句型转换","翻译短语","翻译句子","词汇/短语及固搭","完成句子","听力"},0)),"")), "")</f>
        <v/>
      </c>
      <c r="E3730" s="21" t="str">
        <f t="shared" si="475"/>
        <v>知识点</v>
      </c>
      <c r="F3730" s="21" t="str">
        <f t="shared" si="476"/>
        <v>恰</v>
      </c>
      <c r="G3730" s="21" t="str">
        <f>INDEX( {"body","discipline","area","topic","point"},MATCH(E3730,{"知识体","知识域","知识区","知识主题","知识点"},0))</f>
        <v>point</v>
      </c>
      <c r="H3730" s="21" t="str">
        <f>INDEX( {"super","just","sub","infras"},MATCH(F3730,{"超","恰","亚","次"},0))</f>
        <v>just</v>
      </c>
      <c r="I3730" s="21">
        <f>MATCH(E3730,{"知识体","知识域","知识区","知识主题","知识点"},0)-1</f>
        <v>4</v>
      </c>
      <c r="J3730" s="21">
        <f>MATCH(F3730,{"超","恰","亚","次"},0)-1</f>
        <v>1</v>
      </c>
      <c r="K3730" s="21" t="str">
        <f t="shared" si="477"/>
        <v>化学</v>
      </c>
      <c r="L3730" s="26" t="s">
        <v>1372</v>
      </c>
      <c r="M3730" s="23"/>
      <c r="N3730" s="23"/>
      <c r="O3730" s="24" t="str">
        <f t="shared" si="471"/>
        <v xml:space="preserve">
  - 
    name:  物质分离、提纯的实验方案设计
    title:  物质分离、提纯的实验方案设计
    description: 
    koLyro: point
    koLyri:  just
    son: </v>
      </c>
      <c r="P3730" s="27" t="str">
        <f t="shared" si="478"/>
        <v xml:space="preserve">
          - 
            name:  物质分离、提纯的实验方案设计
            title:  物质分离、提纯的实验方案设计
            description: 
            koLyro: point
            koLyri:  just
            son: </v>
      </c>
    </row>
    <row r="3731" spans="1:16" ht="15" customHeight="1">
      <c r="A3731" s="20">
        <f t="shared" si="472"/>
        <v>4</v>
      </c>
      <c r="B3731" s="21" t="str">
        <f t="shared" si="473"/>
        <v>知识点</v>
      </c>
      <c r="C3731" s="21" t="str">
        <f t="shared" si="474"/>
        <v>物质检验和鉴别的实验方案设计</v>
      </c>
      <c r="D3731" s="21" t="str">
        <f>IFERROR(IF(I3731=1,INDEX( {"chinese","english","math","physics","chemistry","biology","politics","history","geography"},MATCH(C3731,{"语文","英语","数学","物理","化学","生物","政治","历史","地理"},0)),IF(I3731=2,INDEX(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3731,{"单项选择","阅读理解","信息匹配","完形填空","短文填空","单句填空","短文改错","单句改错","句型转换","翻译短语","翻译句子","词汇/短语及固搭","完成句子","听力"},0)),"")), "")</f>
        <v/>
      </c>
      <c r="E3731" s="21" t="str">
        <f t="shared" si="475"/>
        <v>知识点</v>
      </c>
      <c r="F3731" s="21" t="str">
        <f t="shared" si="476"/>
        <v>恰</v>
      </c>
      <c r="G3731" s="21" t="str">
        <f>INDEX( {"body","discipline","area","topic","point"},MATCH(E3731,{"知识体","知识域","知识区","知识主题","知识点"},0))</f>
        <v>point</v>
      </c>
      <c r="H3731" s="21" t="str">
        <f>INDEX( {"super","just","sub","infras"},MATCH(F3731,{"超","恰","亚","次"},0))</f>
        <v>just</v>
      </c>
      <c r="I3731" s="21">
        <f>MATCH(E3731,{"知识体","知识域","知识区","知识主题","知识点"},0)-1</f>
        <v>4</v>
      </c>
      <c r="J3731" s="21">
        <f>MATCH(F3731,{"超","恰","亚","次"},0)-1</f>
        <v>1</v>
      </c>
      <c r="K3731" s="21" t="str">
        <f t="shared" si="477"/>
        <v>化学</v>
      </c>
      <c r="L3731" s="26" t="s">
        <v>1373</v>
      </c>
      <c r="M3731" s="23"/>
      <c r="N3731" s="23"/>
      <c r="O3731" s="24" t="str">
        <f t="shared" si="471"/>
        <v xml:space="preserve">
  - 
    name:  物质检验和鉴别的实验方案设计
    title:  物质检验和鉴别的实验方案设计
    description: 
    koLyro: point
    koLyri:  just
    son: </v>
      </c>
      <c r="P3731" s="27" t="str">
        <f t="shared" si="478"/>
        <v xml:space="preserve">
          - 
            name:  物质检验和鉴别的实验方案设计
            title:  物质检验和鉴别的实验方案设计
            description: 
            koLyro: point
            koLyri:  just
            son: </v>
      </c>
    </row>
    <row r="3732" spans="1:16" ht="15" customHeight="1">
      <c r="A3732" s="20">
        <f t="shared" si="472"/>
        <v>4</v>
      </c>
      <c r="B3732" s="21" t="str">
        <f t="shared" si="473"/>
        <v>知识点</v>
      </c>
      <c r="C3732" s="21" t="str">
        <f t="shared" si="474"/>
        <v>性质实验方案的改进与设计</v>
      </c>
      <c r="D3732" s="21" t="str">
        <f>IFERROR(IF(I3732=1,INDEX( {"chinese","english","math","physics","chemistry","biology","politics","history","geography"},MATCH(C3732,{"语文","英语","数学","物理","化学","生物","政治","历史","地理"},0)),IF(I3732=2,INDEX(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3732,{"单项选择","阅读理解","信息匹配","完形填空","短文填空","单句填空","短文改错","单句改错","句型转换","翻译短语","翻译句子","词汇/短语及固搭","完成句子","听力"},0)),"")), "")</f>
        <v/>
      </c>
      <c r="E3732" s="21" t="str">
        <f t="shared" si="475"/>
        <v>知识点</v>
      </c>
      <c r="F3732" s="21" t="str">
        <f t="shared" si="476"/>
        <v>恰</v>
      </c>
      <c r="G3732" s="21" t="str">
        <f>INDEX( {"body","discipline","area","topic","point"},MATCH(E3732,{"知识体","知识域","知识区","知识主题","知识点"},0))</f>
        <v>point</v>
      </c>
      <c r="H3732" s="21" t="str">
        <f>INDEX( {"super","just","sub","infras"},MATCH(F3732,{"超","恰","亚","次"},0))</f>
        <v>just</v>
      </c>
      <c r="I3732" s="21">
        <f>MATCH(E3732,{"知识体","知识域","知识区","知识主题","知识点"},0)-1</f>
        <v>4</v>
      </c>
      <c r="J3732" s="21">
        <f>MATCH(F3732,{"超","恰","亚","次"},0)-1</f>
        <v>1</v>
      </c>
      <c r="K3732" s="21" t="str">
        <f t="shared" si="477"/>
        <v>化学</v>
      </c>
      <c r="L3732" s="26" t="s">
        <v>1374</v>
      </c>
      <c r="M3732" s="23"/>
      <c r="N3732" s="23"/>
      <c r="O3732" s="24" t="str">
        <f t="shared" si="471"/>
        <v xml:space="preserve">
  - 
    name:  性质实验方案的改进与设计
    title:  性质实验方案的改进与设计
    description: 
    koLyro: point
    koLyri:  just
    son: </v>
      </c>
      <c r="P3732" s="27" t="str">
        <f t="shared" si="478"/>
        <v xml:space="preserve">
          - 
            name:  性质实验方案的改进与设计
            title:  性质实验方案的改进与设计
            description: 
            koLyro: point
            koLyri:  just
            son: </v>
      </c>
    </row>
    <row r="3733" spans="1:16" ht="15" customHeight="1">
      <c r="A3733" s="20">
        <f t="shared" si="472"/>
        <v>4</v>
      </c>
      <c r="B3733" s="21" t="str">
        <f t="shared" si="473"/>
        <v>知识点</v>
      </c>
      <c r="C3733" s="21" t="str">
        <f t="shared" si="474"/>
        <v>制备实验方案的改进与设计</v>
      </c>
      <c r="D3733" s="21" t="str">
        <f>IFERROR(IF(I3733=1,INDEX( {"chinese","english","math","physics","chemistry","biology","politics","history","geography"},MATCH(C3733,{"语文","英语","数学","物理","化学","生物","政治","历史","地理"},0)),IF(I3733=2,INDEX(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3733,{"单项选择","阅读理解","信息匹配","完形填空","短文填空","单句填空","短文改错","单句改错","句型转换","翻译短语","翻译句子","词汇/短语及固搭","完成句子","听力"},0)),"")), "")</f>
        <v/>
      </c>
      <c r="E3733" s="21" t="str">
        <f t="shared" si="475"/>
        <v>知识点</v>
      </c>
      <c r="F3733" s="21" t="str">
        <f t="shared" si="476"/>
        <v>恰</v>
      </c>
      <c r="G3733" s="21" t="str">
        <f>INDEX( {"body","discipline","area","topic","point"},MATCH(E3733,{"知识体","知识域","知识区","知识主题","知识点"},0))</f>
        <v>point</v>
      </c>
      <c r="H3733" s="21" t="str">
        <f>INDEX( {"super","just","sub","infras"},MATCH(F3733,{"超","恰","亚","次"},0))</f>
        <v>just</v>
      </c>
      <c r="I3733" s="21">
        <f>MATCH(E3733,{"知识体","知识域","知识区","知识主题","知识点"},0)-1</f>
        <v>4</v>
      </c>
      <c r="J3733" s="21">
        <f>MATCH(F3733,{"超","恰","亚","次"},0)-1</f>
        <v>1</v>
      </c>
      <c r="K3733" s="21" t="str">
        <f t="shared" si="477"/>
        <v>化学</v>
      </c>
      <c r="L3733" s="26" t="s">
        <v>1375</v>
      </c>
      <c r="M3733" s="23"/>
      <c r="N3733" s="23"/>
      <c r="O3733" s="24" t="str">
        <f t="shared" si="471"/>
        <v xml:space="preserve">
  - 
    name:  制备实验方案的改进与设计
    title:  制备实验方案的改进与设计
    description: 
    koLyro: point
    koLyri:  just
    son: </v>
      </c>
      <c r="P3733" s="27" t="str">
        <f t="shared" si="478"/>
        <v xml:space="preserve">
          - 
            name:  制备实验方案的改进与设计
            title:  制备实验方案的改进与设计
            description: 
            koLyro: point
            koLyri:  just
            son: </v>
      </c>
    </row>
    <row r="3734" spans="1:16" ht="15" customHeight="1">
      <c r="A3734" s="20">
        <f t="shared" si="472"/>
        <v>4</v>
      </c>
      <c r="B3734" s="21" t="str">
        <f t="shared" si="473"/>
        <v>知识点</v>
      </c>
      <c r="C3734" s="21" t="str">
        <f t="shared" si="474"/>
        <v>实验装置综合</v>
      </c>
      <c r="D3734" s="21" t="str">
        <f>IFERROR(IF(I3734=1,INDEX( {"chinese","english","math","physics","chemistry","biology","politics","history","geography"},MATCH(C3734,{"语文","英语","数学","物理","化学","生物","政治","历史","地理"},0)),IF(I3734=2,INDEX(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3734,{"单项选择","阅读理解","信息匹配","完形填空","短文填空","单句填空","短文改错","单句改错","句型转换","翻译短语","翻译句子","词汇/短语及固搭","完成句子","听力"},0)),"")), "")</f>
        <v/>
      </c>
      <c r="E3734" s="21" t="str">
        <f t="shared" si="475"/>
        <v>知识点</v>
      </c>
      <c r="F3734" s="21" t="str">
        <f t="shared" si="476"/>
        <v>恰</v>
      </c>
      <c r="G3734" s="21" t="str">
        <f>INDEX( {"body","discipline","area","topic","point"},MATCH(E3734,{"知识体","知识域","知识区","知识主题","知识点"},0))</f>
        <v>point</v>
      </c>
      <c r="H3734" s="21" t="str">
        <f>INDEX( {"super","just","sub","infras"},MATCH(F3734,{"超","恰","亚","次"},0))</f>
        <v>just</v>
      </c>
      <c r="I3734" s="21">
        <f>MATCH(E3734,{"知识体","知识域","知识区","知识主题","知识点"},0)-1</f>
        <v>4</v>
      </c>
      <c r="J3734" s="21">
        <f>MATCH(F3734,{"超","恰","亚","次"},0)-1</f>
        <v>1</v>
      </c>
      <c r="K3734" s="21" t="str">
        <f t="shared" si="477"/>
        <v>化学</v>
      </c>
      <c r="L3734" s="26" t="s">
        <v>1376</v>
      </c>
      <c r="M3734" s="23"/>
      <c r="N3734" s="23"/>
      <c r="O3734" s="24" t="str">
        <f t="shared" si="471"/>
        <v xml:space="preserve">
  - 
    name:  实验装置综合
    title:  实验装置综合
    description: 
    koLyro: point
    koLyri:  just
    son: </v>
      </c>
      <c r="P3734" s="27" t="str">
        <f t="shared" si="478"/>
        <v xml:space="preserve">
          - 
            name:  实验装置综合
            title:  实验装置综合
            description: 
            koLyro: point
            koLyri:  just
            son: </v>
      </c>
    </row>
    <row r="3735" spans="1:16" ht="15" customHeight="1">
      <c r="A3735" s="20">
        <f t="shared" si="472"/>
        <v>4</v>
      </c>
      <c r="B3735" s="21" t="str">
        <f t="shared" si="473"/>
        <v>知识点</v>
      </c>
      <c r="C3735" s="21" t="str">
        <f t="shared" si="474"/>
        <v>化工工艺流程方案设计、改进、评价</v>
      </c>
      <c r="D3735" s="21" t="str">
        <f>IFERROR(IF(I3735=1,INDEX( {"chinese","english","math","physics","chemistry","biology","politics","history","geography"},MATCH(C3735,{"语文","英语","数学","物理","化学","生物","政治","历史","地理"},0)),IF(I3735=2,INDEX(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3735,{"单项选择","阅读理解","信息匹配","完形填空","短文填空","单句填空","短文改错","单句改错","句型转换","翻译短语","翻译句子","词汇/短语及固搭","完成句子","听力"},0)),"")), "")</f>
        <v/>
      </c>
      <c r="E3735" s="21" t="str">
        <f t="shared" si="475"/>
        <v>知识点</v>
      </c>
      <c r="F3735" s="21" t="str">
        <f t="shared" si="476"/>
        <v>恰</v>
      </c>
      <c r="G3735" s="21" t="str">
        <f>INDEX( {"body","discipline","area","topic","point"},MATCH(E3735,{"知识体","知识域","知识区","知识主题","知识点"},0))</f>
        <v>point</v>
      </c>
      <c r="H3735" s="21" t="str">
        <f>INDEX( {"super","just","sub","infras"},MATCH(F3735,{"超","恰","亚","次"},0))</f>
        <v>just</v>
      </c>
      <c r="I3735" s="21">
        <f>MATCH(E3735,{"知识体","知识域","知识区","知识主题","知识点"},0)-1</f>
        <v>4</v>
      </c>
      <c r="J3735" s="21">
        <f>MATCH(F3735,{"超","恰","亚","次"},0)-1</f>
        <v>1</v>
      </c>
      <c r="K3735" s="21" t="str">
        <f t="shared" si="477"/>
        <v>化学</v>
      </c>
      <c r="L3735" s="26" t="s">
        <v>1377</v>
      </c>
      <c r="M3735" s="23"/>
      <c r="N3735" s="23"/>
      <c r="O3735" s="24" t="str">
        <f t="shared" si="471"/>
        <v xml:space="preserve">
  - 
    name:  化工工艺流程方案设计、改进、评价
    title:  化工工艺流程方案设计、改进、评价
    description: 
    koLyro: point
    koLyri:  just
    son: </v>
      </c>
      <c r="P3735" s="27" t="str">
        <f t="shared" si="478"/>
        <v xml:space="preserve">
          - 
            name:  化工工艺流程方案设计、改进、评价
            title:  化工工艺流程方案设计、改进、评价
            description: 
            koLyro: point
            koLyri:  just
            son: </v>
      </c>
    </row>
    <row r="3736" spans="1:16" ht="15" customHeight="1">
      <c r="A3736" s="20">
        <f t="shared" si="472"/>
        <v>4</v>
      </c>
      <c r="B3736" s="21" t="str">
        <f t="shared" si="473"/>
        <v>知识点</v>
      </c>
      <c r="C3736" s="21" t="str">
        <f t="shared" si="474"/>
        <v>实验数据的处理分析</v>
      </c>
      <c r="D3736" s="21" t="str">
        <f>IFERROR(IF(I3736=1,INDEX( {"chinese","english","math","physics","chemistry","biology","politics","history","geography"},MATCH(C3736,{"语文","英语","数学","物理","化学","生物","政治","历史","地理"},0)),IF(I3736=2,INDEX(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3736,{"单项选择","阅读理解","信息匹配","完形填空","短文填空","单句填空","短文改错","单句改错","句型转换","翻译短语","翻译句子","词汇/短语及固搭","完成句子","听力"},0)),"")), "")</f>
        <v/>
      </c>
      <c r="E3736" s="21" t="str">
        <f t="shared" si="475"/>
        <v>知识点</v>
      </c>
      <c r="F3736" s="21" t="str">
        <f t="shared" si="476"/>
        <v>恰</v>
      </c>
      <c r="G3736" s="21" t="str">
        <f>INDEX( {"body","discipline","area","topic","point"},MATCH(E3736,{"知识体","知识域","知识区","知识主题","知识点"},0))</f>
        <v>point</v>
      </c>
      <c r="H3736" s="21" t="str">
        <f>INDEX( {"super","just","sub","infras"},MATCH(F3736,{"超","恰","亚","次"},0))</f>
        <v>just</v>
      </c>
      <c r="I3736" s="21">
        <f>MATCH(E3736,{"知识体","知识域","知识区","知识主题","知识点"},0)-1</f>
        <v>4</v>
      </c>
      <c r="J3736" s="21">
        <f>MATCH(F3736,{"超","恰","亚","次"},0)-1</f>
        <v>1</v>
      </c>
      <c r="K3736" s="21" t="str">
        <f t="shared" si="477"/>
        <v>化学</v>
      </c>
      <c r="L3736" s="26" t="s">
        <v>1378</v>
      </c>
      <c r="M3736" s="23"/>
      <c r="N3736" s="23"/>
      <c r="O3736" s="24" t="str">
        <f t="shared" si="471"/>
        <v xml:space="preserve">
  - 
    name:  实验数据的处理分析
    title:  实验数据的处理分析
    description: 
    koLyro: point
    koLyri:  just
    son: </v>
      </c>
      <c r="P3736" s="27" t="str">
        <f t="shared" si="478"/>
        <v xml:space="preserve">
          - 
            name:  实验数据的处理分析
            title:  实验数据的处理分析
            description: 
            koLyro: point
            koLyri:  just
            son: </v>
      </c>
    </row>
    <row r="3737" spans="1:16" ht="15" customHeight="1">
      <c r="A3737" s="20">
        <f t="shared" si="472"/>
        <v>3</v>
      </c>
      <c r="B3737" s="21" t="str">
        <f t="shared" si="473"/>
        <v>知识主题</v>
      </c>
      <c r="C3737" s="21" t="str">
        <f t="shared" si="474"/>
        <v>化学工业</v>
      </c>
      <c r="D3737" s="21" t="str">
        <f>IFERROR(IF(I3737=1,INDEX( {"chinese","english","math","physics","chemistry","biology","politics","history","geography"},MATCH(C3737,{"语文","英语","数学","物理","化学","生物","政治","历史","地理"},0)),IF(I3737=2,INDEX(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3737,{"单项选择","阅读理解","信息匹配","完形填空","短文填空","单句填空","短文改错","单句改错","句型转换","翻译短语","翻译句子","词汇/短语及固搭","完成句子","听力"},0)),"")), "")</f>
        <v/>
      </c>
      <c r="E3737" s="21" t="str">
        <f t="shared" si="475"/>
        <v>知识主题</v>
      </c>
      <c r="F3737" s="21" t="str">
        <f t="shared" si="476"/>
        <v>恰</v>
      </c>
      <c r="G3737" s="21" t="str">
        <f>INDEX( {"body","discipline","area","topic","point"},MATCH(E3737,{"知识体","知识域","知识区","知识主题","知识点"},0))</f>
        <v>topic</v>
      </c>
      <c r="H3737" s="21" t="str">
        <f>INDEX( {"super","just","sub","infras"},MATCH(F3737,{"超","恰","亚","次"},0))</f>
        <v>just</v>
      </c>
      <c r="I3737" s="21">
        <f>MATCH(E3737,{"知识体","知识域","知识区","知识主题","知识点"},0)-1</f>
        <v>3</v>
      </c>
      <c r="J3737" s="21">
        <f>MATCH(F3737,{"超","恰","亚","次"},0)-1</f>
        <v>1</v>
      </c>
      <c r="K3737" s="21" t="str">
        <f t="shared" si="477"/>
        <v>化学</v>
      </c>
      <c r="L3737" s="26" t="s">
        <v>1379</v>
      </c>
      <c r="M3737" s="23"/>
      <c r="N3737" s="23"/>
      <c r="O3737" s="24" t="str">
        <f t="shared" si="471"/>
        <v xml:space="preserve">
  - 
    name:  化学工业
    title:  化学工业
    description: 
    koLyro: topic
    koLyri:  just
    son: </v>
      </c>
      <c r="P3737" s="27" t="str">
        <f t="shared" si="478"/>
        <v xml:space="preserve">
        - 
          name:  化学工业
          title:  化学工业
          description: 
          koLyro: topic
          koLyri:  just
          son: </v>
      </c>
    </row>
    <row r="3738" spans="1:16" ht="15" customHeight="1">
      <c r="A3738" s="20">
        <f t="shared" si="472"/>
        <v>4</v>
      </c>
      <c r="B3738" s="21" t="str">
        <f t="shared" si="473"/>
        <v>知识点</v>
      </c>
      <c r="C3738" s="21" t="str">
        <f t="shared" si="474"/>
        <v>粗盐提纯</v>
      </c>
      <c r="D3738" s="21" t="str">
        <f>IFERROR(IF(I3738=1,INDEX( {"chinese","english","math","physics","chemistry","biology","politics","history","geography"},MATCH(C3738,{"语文","英语","数学","物理","化学","生物","政治","历史","地理"},0)),IF(I3738=2,INDEX(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3738,{"单项选择","阅读理解","信息匹配","完形填空","短文填空","单句填空","短文改错","单句改错","句型转换","翻译短语","翻译句子","词汇/短语及固搭","完成句子","听力"},0)),"")), "")</f>
        <v/>
      </c>
      <c r="E3738" s="21" t="str">
        <f t="shared" si="475"/>
        <v>知识点</v>
      </c>
      <c r="F3738" s="21" t="str">
        <f t="shared" si="476"/>
        <v>恰</v>
      </c>
      <c r="G3738" s="21" t="str">
        <f>INDEX( {"body","discipline","area","topic","point"},MATCH(E3738,{"知识体","知识域","知识区","知识主题","知识点"},0))</f>
        <v>point</v>
      </c>
      <c r="H3738" s="21" t="str">
        <f>INDEX( {"super","just","sub","infras"},MATCH(F3738,{"超","恰","亚","次"},0))</f>
        <v>just</v>
      </c>
      <c r="I3738" s="21">
        <f>MATCH(E3738,{"知识体","知识域","知识区","知识主题","知识点"},0)-1</f>
        <v>4</v>
      </c>
      <c r="J3738" s="21">
        <f>MATCH(F3738,{"超","恰","亚","次"},0)-1</f>
        <v>1</v>
      </c>
      <c r="K3738" s="21" t="str">
        <f t="shared" si="477"/>
        <v>化学</v>
      </c>
      <c r="L3738" s="26" t="s">
        <v>1380</v>
      </c>
      <c r="M3738" s="23"/>
      <c r="N3738" s="23"/>
      <c r="O3738" s="24" t="str">
        <f t="shared" si="471"/>
        <v xml:space="preserve">
  - 
    name:  粗盐提纯
    title:  粗盐提纯
    description: 
    koLyro: point
    koLyri:  just
    son: </v>
      </c>
      <c r="P3738" s="27" t="str">
        <f t="shared" si="478"/>
        <v xml:space="preserve">
          - 
            name:  粗盐提纯
            title:  粗盐提纯
            description: 
            koLyro: point
            koLyri:  just
            son: </v>
      </c>
    </row>
    <row r="3739" spans="1:16" ht="15" customHeight="1">
      <c r="A3739" s="20">
        <f t="shared" si="472"/>
        <v>4</v>
      </c>
      <c r="B3739" s="21" t="str">
        <f t="shared" si="473"/>
        <v>知识点</v>
      </c>
      <c r="C3739" s="21" t="str">
        <f t="shared" si="474"/>
        <v>工业制粗硅</v>
      </c>
      <c r="D3739" s="21" t="str">
        <f>IFERROR(IF(I3739=1,INDEX( {"chinese","english","math","physics","chemistry","biology","politics","history","geography"},MATCH(C3739,{"语文","英语","数学","物理","化学","生物","政治","历史","地理"},0)),IF(I3739=2,INDEX(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3739,{"单项选择","阅读理解","信息匹配","完形填空","短文填空","单句填空","短文改错","单句改错","句型转换","翻译短语","翻译句子","词汇/短语及固搭","完成句子","听力"},0)),"")), "")</f>
        <v/>
      </c>
      <c r="E3739" s="21" t="str">
        <f t="shared" si="475"/>
        <v>知识点</v>
      </c>
      <c r="F3739" s="21" t="str">
        <f t="shared" si="476"/>
        <v>恰</v>
      </c>
      <c r="G3739" s="21" t="str">
        <f>INDEX( {"body","discipline","area","topic","point"},MATCH(E3739,{"知识体","知识域","知识区","知识主题","知识点"},0))</f>
        <v>point</v>
      </c>
      <c r="H3739" s="21" t="str">
        <f>INDEX( {"super","just","sub","infras"},MATCH(F3739,{"超","恰","亚","次"},0))</f>
        <v>just</v>
      </c>
      <c r="I3739" s="21">
        <f>MATCH(E3739,{"知识体","知识域","知识区","知识主题","知识点"},0)-1</f>
        <v>4</v>
      </c>
      <c r="J3739" s="21">
        <f>MATCH(F3739,{"超","恰","亚","次"},0)-1</f>
        <v>1</v>
      </c>
      <c r="K3739" s="21" t="str">
        <f t="shared" si="477"/>
        <v>化学</v>
      </c>
      <c r="L3739" s="26" t="s">
        <v>1382</v>
      </c>
      <c r="M3739" s="23"/>
      <c r="N3739" s="23"/>
      <c r="O3739" s="24" t="str">
        <f t="shared" si="471"/>
        <v xml:space="preserve">
  - 
    name:  工业制粗硅
    title:  工业制粗硅
    description: 
    koLyro: point
    koLyri:  just
    son: </v>
      </c>
      <c r="P3739" s="27" t="str">
        <f t="shared" si="478"/>
        <v xml:space="preserve">
          - 
            name:  工业制粗硅
            title:  工业制粗硅
            description: 
            koLyro: point
            koLyri:  just
            son: </v>
      </c>
    </row>
    <row r="3740" spans="1:16" ht="15" customHeight="1">
      <c r="A3740" s="20">
        <f t="shared" si="472"/>
        <v>4</v>
      </c>
      <c r="B3740" s="21" t="str">
        <f t="shared" si="473"/>
        <v>知识点</v>
      </c>
      <c r="C3740" s="21" t="str">
        <f t="shared" si="474"/>
        <v>氯碱工业</v>
      </c>
      <c r="D3740" s="21" t="str">
        <f>IFERROR(IF(I3740=1,INDEX( {"chinese","english","math","physics","chemistry","biology","politics","history","geography"},MATCH(C3740,{"语文","英语","数学","物理","化学","生物","政治","历史","地理"},0)),IF(I3740=2,INDEX(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3740,{"单项选择","阅读理解","信息匹配","完形填空","短文填空","单句填空","短文改错","单句改错","句型转换","翻译短语","翻译句子","词汇/短语及固搭","完成句子","听力"},0)),"")), "")</f>
        <v/>
      </c>
      <c r="E3740" s="21" t="str">
        <f t="shared" si="475"/>
        <v>知识点</v>
      </c>
      <c r="F3740" s="21" t="str">
        <f t="shared" si="476"/>
        <v>恰</v>
      </c>
      <c r="G3740" s="21" t="str">
        <f>INDEX( {"body","discipline","area","topic","point"},MATCH(E3740,{"知识体","知识域","知识区","知识主题","知识点"},0))</f>
        <v>point</v>
      </c>
      <c r="H3740" s="21" t="str">
        <f>INDEX( {"super","just","sub","infras"},MATCH(F3740,{"超","恰","亚","次"},0))</f>
        <v>just</v>
      </c>
      <c r="I3740" s="21">
        <f>MATCH(E3740,{"知识体","知识域","知识区","知识主题","知识点"},0)-1</f>
        <v>4</v>
      </c>
      <c r="J3740" s="21">
        <f>MATCH(F3740,{"超","恰","亚","次"},0)-1</f>
        <v>1</v>
      </c>
      <c r="K3740" s="21" t="str">
        <f t="shared" si="477"/>
        <v>化学</v>
      </c>
      <c r="L3740" s="26" t="s">
        <v>1383</v>
      </c>
      <c r="M3740" s="23"/>
      <c r="N3740" s="23"/>
      <c r="O3740" s="24" t="str">
        <f t="shared" si="471"/>
        <v xml:space="preserve">
  - 
    name:  氯碱工业
    title:  氯碱工业
    description: 
    koLyro: point
    koLyri:  just
    son: </v>
      </c>
      <c r="P3740" s="27" t="str">
        <f t="shared" si="478"/>
        <v xml:space="preserve">
          - 
            name:  氯碱工业
            title:  氯碱工业
            description: 
            koLyro: point
            koLyri:  just
            son: </v>
      </c>
    </row>
    <row r="3741" spans="1:16" ht="15" customHeight="1">
      <c r="A3741" s="20">
        <f t="shared" si="472"/>
        <v>4</v>
      </c>
      <c r="B3741" s="21" t="str">
        <f t="shared" si="473"/>
        <v>知识点</v>
      </c>
      <c r="C3741" s="21" t="str">
        <f t="shared" si="474"/>
        <v>制漂白粉 </v>
      </c>
      <c r="D3741" s="21" t="str">
        <f>IFERROR(IF(I3741=1,INDEX( {"chinese","english","math","physics","chemistry","biology","politics","history","geography"},MATCH(C3741,{"语文","英语","数学","物理","化学","生物","政治","历史","地理"},0)),IF(I3741=2,INDEX(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3741,{"单项选择","阅读理解","信息匹配","完形填空","短文填空","单句填空","短文改错","单句改错","句型转换","翻译短语","翻译句子","词汇/短语及固搭","完成句子","听力"},0)),"")), "")</f>
        <v/>
      </c>
      <c r="E3741" s="21" t="str">
        <f t="shared" si="475"/>
        <v>知识点</v>
      </c>
      <c r="F3741" s="21" t="str">
        <f t="shared" si="476"/>
        <v>恰</v>
      </c>
      <c r="G3741" s="21" t="str">
        <f>INDEX( {"body","discipline","area","topic","point"},MATCH(E3741,{"知识体","知识域","知识区","知识主题","知识点"},0))</f>
        <v>point</v>
      </c>
      <c r="H3741" s="21" t="str">
        <f>INDEX( {"super","just","sub","infras"},MATCH(F3741,{"超","恰","亚","次"},0))</f>
        <v>just</v>
      </c>
      <c r="I3741" s="21">
        <f>MATCH(E3741,{"知识体","知识域","知识区","知识主题","知识点"},0)-1</f>
        <v>4</v>
      </c>
      <c r="J3741" s="21">
        <f>MATCH(F3741,{"超","恰","亚","次"},0)-1</f>
        <v>1</v>
      </c>
      <c r="K3741" s="21" t="str">
        <f t="shared" si="477"/>
        <v>化学</v>
      </c>
      <c r="L3741" s="26" t="s">
        <v>1384</v>
      </c>
      <c r="M3741" s="23"/>
      <c r="N3741" s="23"/>
      <c r="O3741" s="24" t="str">
        <f t="shared" si="471"/>
        <v xml:space="preserve">
  - 
    name:  制漂白粉 
    title:  制漂白粉 
    description: 
    koLyro: point
    koLyri:  just
    son: </v>
      </c>
      <c r="P3741" s="27" t="str">
        <f t="shared" si="478"/>
        <v xml:space="preserve">
          - 
            name:  制漂白粉 
            title:  制漂白粉 
            description: 
            koLyro: point
            koLyri:  just
            son: </v>
      </c>
    </row>
    <row r="3742" spans="1:16" ht="15" customHeight="1">
      <c r="A3742" s="20">
        <f t="shared" si="472"/>
        <v>4</v>
      </c>
      <c r="B3742" s="21" t="str">
        <f t="shared" si="473"/>
        <v>知识点</v>
      </c>
      <c r="C3742" s="21" t="str">
        <f t="shared" si="474"/>
        <v>工业制纯碱</v>
      </c>
      <c r="D3742" s="21" t="str">
        <f>IFERROR(IF(I3742=1,INDEX( {"chinese","english","math","physics","chemistry","biology","politics","history","geography"},MATCH(C3742,{"语文","英语","数学","物理","化学","生物","政治","历史","地理"},0)),IF(I3742=2,INDEX(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3742,{"单项选择","阅读理解","信息匹配","完形填空","短文填空","单句填空","短文改错","单句改错","句型转换","翻译短语","翻译句子","词汇/短语及固搭","完成句子","听力"},0)),"")), "")</f>
        <v/>
      </c>
      <c r="E3742" s="21" t="str">
        <f t="shared" si="475"/>
        <v>知识点</v>
      </c>
      <c r="F3742" s="21" t="str">
        <f t="shared" si="476"/>
        <v>恰</v>
      </c>
      <c r="G3742" s="21" t="str">
        <f>INDEX( {"body","discipline","area","topic","point"},MATCH(E3742,{"知识体","知识域","知识区","知识主题","知识点"},0))</f>
        <v>point</v>
      </c>
      <c r="H3742" s="21" t="str">
        <f>INDEX( {"super","just","sub","infras"},MATCH(F3742,{"超","恰","亚","次"},0))</f>
        <v>just</v>
      </c>
      <c r="I3742" s="21">
        <f>MATCH(E3742,{"知识体","知识域","知识区","知识主题","知识点"},0)-1</f>
        <v>4</v>
      </c>
      <c r="J3742" s="21">
        <f>MATCH(F3742,{"超","恰","亚","次"},0)-1</f>
        <v>1</v>
      </c>
      <c r="K3742" s="21" t="str">
        <f t="shared" si="477"/>
        <v>化学</v>
      </c>
      <c r="L3742" s="26" t="s">
        <v>1385</v>
      </c>
      <c r="M3742" s="23"/>
      <c r="N3742" s="23"/>
      <c r="O3742" s="24" t="str">
        <f t="shared" si="471"/>
        <v xml:space="preserve">
  - 
    name:  工业制纯碱
    title:  工业制纯碱
    description: 
    koLyro: point
    koLyri:  just
    son: </v>
      </c>
      <c r="P3742" s="27" t="str">
        <f t="shared" si="478"/>
        <v xml:space="preserve">
          - 
            name:  工业制纯碱
            title:  工业制纯碱
            description: 
            koLyro: point
            koLyri:  just
            son: </v>
      </c>
    </row>
    <row r="3743" spans="1:16" ht="15" customHeight="1">
      <c r="A3743" s="20">
        <f t="shared" si="472"/>
        <v>4</v>
      </c>
      <c r="B3743" s="21" t="str">
        <f t="shared" si="473"/>
        <v>知识点</v>
      </c>
      <c r="C3743" s="21" t="str">
        <f t="shared" si="474"/>
        <v>工业制硫酸</v>
      </c>
      <c r="D3743" s="21" t="str">
        <f>IFERROR(IF(I3743=1,INDEX( {"chinese","english","math","physics","chemistry","biology","politics","history","geography"},MATCH(C3743,{"语文","英语","数学","物理","化学","生物","政治","历史","地理"},0)),IF(I3743=2,INDEX(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3743,{"单项选择","阅读理解","信息匹配","完形填空","短文填空","单句填空","短文改错","单句改错","句型转换","翻译短语","翻译句子","词汇/短语及固搭","完成句子","听力"},0)),"")), "")</f>
        <v/>
      </c>
      <c r="E3743" s="21" t="str">
        <f t="shared" si="475"/>
        <v>知识点</v>
      </c>
      <c r="F3743" s="21" t="str">
        <f t="shared" si="476"/>
        <v>恰</v>
      </c>
      <c r="G3743" s="21" t="str">
        <f>INDEX( {"body","discipline","area","topic","point"},MATCH(E3743,{"知识体","知识域","知识区","知识主题","知识点"},0))</f>
        <v>point</v>
      </c>
      <c r="H3743" s="21" t="str">
        <f>INDEX( {"super","just","sub","infras"},MATCH(F3743,{"超","恰","亚","次"},0))</f>
        <v>just</v>
      </c>
      <c r="I3743" s="21">
        <f>MATCH(E3743,{"知识体","知识域","知识区","知识主题","知识点"},0)-1</f>
        <v>4</v>
      </c>
      <c r="J3743" s="21">
        <f>MATCH(F3743,{"超","恰","亚","次"},0)-1</f>
        <v>1</v>
      </c>
      <c r="K3743" s="21" t="str">
        <f t="shared" si="477"/>
        <v>化学</v>
      </c>
      <c r="L3743" s="26" t="s">
        <v>1386</v>
      </c>
      <c r="M3743" s="23"/>
      <c r="N3743" s="23"/>
      <c r="O3743" s="24" t="str">
        <f t="shared" si="471"/>
        <v xml:space="preserve">
  - 
    name:  工业制硫酸
    title:  工业制硫酸
    description: 
    koLyro: point
    koLyri:  just
    son: </v>
      </c>
      <c r="P3743" s="27" t="str">
        <f t="shared" si="478"/>
        <v xml:space="preserve">
          - 
            name:  工业制硫酸
            title:  工业制硫酸
            description: 
            koLyro: point
            koLyri:  just
            son: </v>
      </c>
    </row>
    <row r="3744" spans="1:16" ht="15" customHeight="1">
      <c r="A3744" s="20">
        <f t="shared" si="472"/>
        <v>4</v>
      </c>
      <c r="B3744" s="21" t="str">
        <f t="shared" si="473"/>
        <v>知识点</v>
      </c>
      <c r="C3744" s="21" t="str">
        <f t="shared" si="474"/>
        <v>工业制硝酸</v>
      </c>
      <c r="D3744" s="21" t="str">
        <f>IFERROR(IF(I3744=1,INDEX( {"chinese","english","math","physics","chemistry","biology","politics","history","geography"},MATCH(C3744,{"语文","英语","数学","物理","化学","生物","政治","历史","地理"},0)),IF(I3744=2,INDEX(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3744,{"单项选择","阅读理解","信息匹配","完形填空","短文填空","单句填空","短文改错","单句改错","句型转换","翻译短语","翻译句子","词汇/短语及固搭","完成句子","听力"},0)),"")), "")</f>
        <v/>
      </c>
      <c r="E3744" s="21" t="str">
        <f t="shared" si="475"/>
        <v>知识点</v>
      </c>
      <c r="F3744" s="21" t="str">
        <f t="shared" si="476"/>
        <v>恰</v>
      </c>
      <c r="G3744" s="21" t="str">
        <f>INDEX( {"body","discipline","area","topic","point"},MATCH(E3744,{"知识体","知识域","知识区","知识主题","知识点"},0))</f>
        <v>point</v>
      </c>
      <c r="H3744" s="21" t="str">
        <f>INDEX( {"super","just","sub","infras"},MATCH(F3744,{"超","恰","亚","次"},0))</f>
        <v>just</v>
      </c>
      <c r="I3744" s="21">
        <f>MATCH(E3744,{"知识体","知识域","知识区","知识主题","知识点"},0)-1</f>
        <v>4</v>
      </c>
      <c r="J3744" s="21">
        <f>MATCH(F3744,{"超","恰","亚","次"},0)-1</f>
        <v>1</v>
      </c>
      <c r="K3744" s="21" t="str">
        <f t="shared" si="477"/>
        <v>化学</v>
      </c>
      <c r="L3744" s="26" t="s">
        <v>1387</v>
      </c>
      <c r="M3744" s="23"/>
      <c r="N3744" s="23"/>
      <c r="O3744" s="24" t="str">
        <f t="shared" ref="O3744:O3807" si="479">SUBSTITUTE(SUBSTITUTE(SUBSTITUTE(SUBSTITUTE($O$1,"NAME",IF(D3744="",C3744,D3744)),"TITLE",C3744),"KO_LYRO",G3744),"KO_LYRI",H3744)</f>
        <v xml:space="preserve">
  - 
    name:  工业制硝酸
    title:  工业制硝酸
    description: 
    koLyro: point
    koLyri:  just
    son: </v>
      </c>
      <c r="P3744" s="27" t="str">
        <f t="shared" si="478"/>
        <v xml:space="preserve">
          - 
            name:  工业制硝酸
            title:  工业制硝酸
            description: 
            koLyro: point
            koLyri:  just
            son: </v>
      </c>
    </row>
    <row r="3745" spans="1:16" ht="15" customHeight="1">
      <c r="A3745" s="20">
        <f t="shared" si="472"/>
        <v>4</v>
      </c>
      <c r="B3745" s="21" t="str">
        <f t="shared" si="473"/>
        <v>知识点</v>
      </c>
      <c r="C3745" s="21" t="str">
        <f t="shared" si="474"/>
        <v>工业制玻璃</v>
      </c>
      <c r="D3745" s="21" t="str">
        <f>IFERROR(IF(I3745=1,INDEX( {"chinese","english","math","physics","chemistry","biology","politics","history","geography"},MATCH(C3745,{"语文","英语","数学","物理","化学","生物","政治","历史","地理"},0)),IF(I3745=2,INDEX(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3745,{"单项选择","阅读理解","信息匹配","完形填空","短文填空","单句填空","短文改错","单句改错","句型转换","翻译短语","翻译句子","词汇/短语及固搭","完成句子","听力"},0)),"")), "")</f>
        <v/>
      </c>
      <c r="E3745" s="21" t="str">
        <f t="shared" si="475"/>
        <v>知识点</v>
      </c>
      <c r="F3745" s="21" t="str">
        <f t="shared" si="476"/>
        <v>恰</v>
      </c>
      <c r="G3745" s="21" t="str">
        <f>INDEX( {"body","discipline","area","topic","point"},MATCH(E3745,{"知识体","知识域","知识区","知识主题","知识点"},0))</f>
        <v>point</v>
      </c>
      <c r="H3745" s="21" t="str">
        <f>INDEX( {"super","just","sub","infras"},MATCH(F3745,{"超","恰","亚","次"},0))</f>
        <v>just</v>
      </c>
      <c r="I3745" s="21">
        <f>MATCH(E3745,{"知识体","知识域","知识区","知识主题","知识点"},0)-1</f>
        <v>4</v>
      </c>
      <c r="J3745" s="21">
        <f>MATCH(F3745,{"超","恰","亚","次"},0)-1</f>
        <v>1</v>
      </c>
      <c r="K3745" s="21" t="str">
        <f t="shared" si="477"/>
        <v>化学</v>
      </c>
      <c r="L3745" s="26" t="s">
        <v>1388</v>
      </c>
      <c r="M3745" s="23"/>
      <c r="N3745" s="23"/>
      <c r="O3745" s="24" t="str">
        <f t="shared" si="479"/>
        <v xml:space="preserve">
  - 
    name:  工业制玻璃
    title:  工业制玻璃
    description: 
    koLyro: point
    koLyri:  just
    son: </v>
      </c>
      <c r="P3745" s="27" t="str">
        <f t="shared" si="478"/>
        <v xml:space="preserve">
          - 
            name:  工业制玻璃
            title:  工业制玻璃
            description: 
            koLyro: point
            koLyri:  just
            son: </v>
      </c>
    </row>
    <row r="3746" spans="1:16" ht="15" customHeight="1">
      <c r="A3746" s="20">
        <f t="shared" si="472"/>
        <v>4</v>
      </c>
      <c r="B3746" s="21" t="str">
        <f t="shared" si="473"/>
        <v>知识点</v>
      </c>
      <c r="C3746" s="21" t="str">
        <f t="shared" si="474"/>
        <v>合成氨工业</v>
      </c>
      <c r="D3746" s="21" t="str">
        <f>IFERROR(IF(I3746=1,INDEX( {"chinese","english","math","physics","chemistry","biology","politics","history","geography"},MATCH(C3746,{"语文","英语","数学","物理","化学","生物","政治","历史","地理"},0)),IF(I3746=2,INDEX(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3746,{"单项选择","阅读理解","信息匹配","完形填空","短文填空","单句填空","短文改错","单句改错","句型转换","翻译短语","翻译句子","词汇/短语及固搭","完成句子","听力"},0)),"")), "")</f>
        <v/>
      </c>
      <c r="E3746" s="21" t="str">
        <f t="shared" si="475"/>
        <v>知识点</v>
      </c>
      <c r="F3746" s="21" t="str">
        <f t="shared" si="476"/>
        <v>恰</v>
      </c>
      <c r="G3746" s="21" t="str">
        <f>INDEX( {"body","discipline","area","topic","point"},MATCH(E3746,{"知识体","知识域","知识区","知识主题","知识点"},0))</f>
        <v>point</v>
      </c>
      <c r="H3746" s="21" t="str">
        <f>INDEX( {"super","just","sub","infras"},MATCH(F3746,{"超","恰","亚","次"},0))</f>
        <v>just</v>
      </c>
      <c r="I3746" s="21">
        <f>MATCH(E3746,{"知识体","知识域","知识区","知识主题","知识点"},0)-1</f>
        <v>4</v>
      </c>
      <c r="J3746" s="21">
        <f>MATCH(F3746,{"超","恰","亚","次"},0)-1</f>
        <v>1</v>
      </c>
      <c r="K3746" s="21" t="str">
        <f t="shared" si="477"/>
        <v>化学</v>
      </c>
      <c r="L3746" s="26" t="s">
        <v>1389</v>
      </c>
      <c r="M3746" s="23"/>
      <c r="N3746" s="23"/>
      <c r="O3746" s="24" t="str">
        <f t="shared" si="479"/>
        <v xml:space="preserve">
  - 
    name:  合成氨工业
    title:  合成氨工业
    description: 
    koLyro: point
    koLyri:  just
    son: </v>
      </c>
      <c r="P3746" s="27" t="str">
        <f t="shared" si="478"/>
        <v xml:space="preserve">
          - 
            name:  合成氨工业
            title:  合成氨工业
            description: 
            koLyro: point
            koLyri:  just
            son: </v>
      </c>
    </row>
    <row r="3747" spans="1:16" ht="15" customHeight="1">
      <c r="A3747" s="20">
        <f t="shared" si="472"/>
        <v>3</v>
      </c>
      <c r="B3747" s="21" t="str">
        <f t="shared" si="473"/>
        <v>知识主题</v>
      </c>
      <c r="C3747" s="21" t="str">
        <f t="shared" si="474"/>
        <v>化学常用计量——物质的量　气体摩尔体积</v>
      </c>
      <c r="D3747" s="21" t="str">
        <f>IFERROR(IF(I3747=1,INDEX( {"chinese","english","math","physics","chemistry","biology","politics","history","geography"},MATCH(C3747,{"语文","英语","数学","物理","化学","生物","政治","历史","地理"},0)),IF(I3747=2,INDEX(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3747,{"单项选择","阅读理解","信息匹配","完形填空","短文填空","单句填空","短文改错","单句改错","句型转换","翻译短语","翻译句子","词汇/短语及固搭","完成句子","听力"},0)),"")), "")</f>
        <v/>
      </c>
      <c r="E3747" s="21" t="str">
        <f t="shared" si="475"/>
        <v>知识主题</v>
      </c>
      <c r="F3747" s="21" t="str">
        <f t="shared" si="476"/>
        <v>恰</v>
      </c>
      <c r="G3747" s="21" t="str">
        <f>INDEX( {"body","discipline","area","topic","point"},MATCH(E3747,{"知识体","知识域","知识区","知识主题","知识点"},0))</f>
        <v>topic</v>
      </c>
      <c r="H3747" s="21" t="str">
        <f>INDEX( {"super","just","sub","infras"},MATCH(F3747,{"超","恰","亚","次"},0))</f>
        <v>just</v>
      </c>
      <c r="I3747" s="21">
        <f>MATCH(E3747,{"知识体","知识域","知识区","知识主题","知识点"},0)-1</f>
        <v>3</v>
      </c>
      <c r="J3747" s="21">
        <f>MATCH(F3747,{"超","恰","亚","次"},0)-1</f>
        <v>1</v>
      </c>
      <c r="K3747" s="21" t="str">
        <f t="shared" si="477"/>
        <v>化学</v>
      </c>
      <c r="L3747" s="26" t="s">
        <v>5174</v>
      </c>
      <c r="M3747" s="23"/>
      <c r="N3747" s="23"/>
      <c r="O3747" s="24" t="str">
        <f t="shared" si="479"/>
        <v xml:space="preserve">
  - 
    name:  化学常用计量——物质的量　气体摩尔体积
    title:  化学常用计量——物质的量　气体摩尔体积
    description: 
    koLyro: topic
    koLyri:  just
    son: </v>
      </c>
      <c r="P3747" s="27" t="str">
        <f t="shared" si="478"/>
        <v xml:space="preserve">
        - 
          name:  化学常用计量——物质的量　气体摩尔体积
          title:  化学常用计量——物质的量　气体摩尔体积
          description: 
          koLyro: topic
          koLyri:  just
          son: </v>
      </c>
    </row>
    <row r="3748" spans="1:16" ht="15" customHeight="1">
      <c r="A3748" s="20">
        <f t="shared" si="472"/>
        <v>4</v>
      </c>
      <c r="B3748" s="21" t="str">
        <f t="shared" si="473"/>
        <v>知识点</v>
      </c>
      <c r="C3748" s="21" t="str">
        <f t="shared" si="474"/>
        <v>对物质的量的考查</v>
      </c>
      <c r="D3748" s="21" t="str">
        <f>IFERROR(IF(I3748=1,INDEX( {"chinese","english","math","physics","chemistry","biology","politics","history","geography"},MATCH(C3748,{"语文","英语","数学","物理","化学","生物","政治","历史","地理"},0)),IF(I3748=2,INDEX(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3748,{"单项选择","阅读理解","信息匹配","完形填空","短文填空","单句填空","短文改错","单句改错","句型转换","翻译短语","翻译句子","词汇/短语及固搭","完成句子","听力"},0)),"")), "")</f>
        <v/>
      </c>
      <c r="E3748" s="21" t="str">
        <f t="shared" si="475"/>
        <v>知识点</v>
      </c>
      <c r="F3748" s="21" t="str">
        <f t="shared" si="476"/>
        <v>恰</v>
      </c>
      <c r="G3748" s="21" t="str">
        <f>INDEX( {"body","discipline","area","topic","point"},MATCH(E3748,{"知识体","知识域","知识区","知识主题","知识点"},0))</f>
        <v>point</v>
      </c>
      <c r="H3748" s="21" t="str">
        <f>INDEX( {"super","just","sub","infras"},MATCH(F3748,{"超","恰","亚","次"},0))</f>
        <v>just</v>
      </c>
      <c r="I3748" s="21">
        <f>MATCH(E3748,{"知识体","知识域","知识区","知识主题","知识点"},0)-1</f>
        <v>4</v>
      </c>
      <c r="J3748" s="21">
        <f>MATCH(F3748,{"超","恰","亚","次"},0)-1</f>
        <v>1</v>
      </c>
      <c r="K3748" s="21" t="str">
        <f t="shared" si="477"/>
        <v>化学</v>
      </c>
      <c r="L3748" s="26" t="s">
        <v>5175</v>
      </c>
      <c r="M3748" s="23"/>
      <c r="N3748" s="23"/>
      <c r="O3748" s="24" t="str">
        <f t="shared" si="479"/>
        <v xml:space="preserve">
  - 
    name:  对物质的量的考查
    title:  对物质的量的考查
    description: 
    koLyro: point
    koLyri:  just
    son: </v>
      </c>
      <c r="P3748" s="27" t="str">
        <f t="shared" si="478"/>
        <v xml:space="preserve">
          - 
            name:  对物质的量的考查
            title:  对物质的量的考查
            description: 
            koLyro: point
            koLyri:  just
            son: </v>
      </c>
    </row>
    <row r="3749" spans="1:16" ht="15" customHeight="1">
      <c r="A3749" s="20">
        <f t="shared" si="472"/>
        <v>4</v>
      </c>
      <c r="B3749" s="21" t="str">
        <f t="shared" si="473"/>
        <v>知识点</v>
      </c>
      <c r="C3749" s="21" t="str">
        <f t="shared" si="474"/>
        <v>对阿伏加德罗常数的考查</v>
      </c>
      <c r="D3749" s="21" t="str">
        <f>IFERROR(IF(I3749=1,INDEX( {"chinese","english","math","physics","chemistry","biology","politics","history","geography"},MATCH(C3749,{"语文","英语","数学","物理","化学","生物","政治","历史","地理"},0)),IF(I3749=2,INDEX(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3749,{"单项选择","阅读理解","信息匹配","完形填空","短文填空","单句填空","短文改错","单句改错","句型转换","翻译短语","翻译句子","词汇/短语及固搭","完成句子","听力"},0)),"")), "")</f>
        <v/>
      </c>
      <c r="E3749" s="21" t="str">
        <f t="shared" si="475"/>
        <v>知识点</v>
      </c>
      <c r="F3749" s="21" t="str">
        <f t="shared" si="476"/>
        <v>恰</v>
      </c>
      <c r="G3749" s="21" t="str">
        <f>INDEX( {"body","discipline","area","topic","point"},MATCH(E3749,{"知识体","知识域","知识区","知识主题","知识点"},0))</f>
        <v>point</v>
      </c>
      <c r="H3749" s="21" t="str">
        <f>INDEX( {"super","just","sub","infras"},MATCH(F3749,{"超","恰","亚","次"},0))</f>
        <v>just</v>
      </c>
      <c r="I3749" s="21">
        <f>MATCH(E3749,{"知识体","知识域","知识区","知识主题","知识点"},0)-1</f>
        <v>4</v>
      </c>
      <c r="J3749" s="21">
        <f>MATCH(F3749,{"超","恰","亚","次"},0)-1</f>
        <v>1</v>
      </c>
      <c r="K3749" s="21" t="str">
        <f t="shared" si="477"/>
        <v>化学</v>
      </c>
      <c r="L3749" s="26" t="s">
        <v>5176</v>
      </c>
      <c r="M3749" s="23"/>
      <c r="N3749" s="23"/>
      <c r="O3749" s="24" t="str">
        <f t="shared" si="479"/>
        <v xml:space="preserve">
  - 
    name:  对阿伏加德罗常数的考查
    title:  对阿伏加德罗常数的考查
    description: 
    koLyro: point
    koLyri:  just
    son: </v>
      </c>
      <c r="P3749" s="27" t="str">
        <f t="shared" si="478"/>
        <v xml:space="preserve">
          - 
            name:  对阿伏加德罗常数的考查
            title:  对阿伏加德罗常数的考查
            description: 
            koLyro: point
            koLyri:  just
            son: </v>
      </c>
    </row>
    <row r="3750" spans="1:16" ht="15" customHeight="1">
      <c r="A3750" s="20">
        <f t="shared" si="472"/>
        <v>4</v>
      </c>
      <c r="B3750" s="21" t="str">
        <f t="shared" si="473"/>
        <v>知识点</v>
      </c>
      <c r="C3750" s="21" t="str">
        <f t="shared" si="474"/>
        <v>对摩尔质量的考查</v>
      </c>
      <c r="D3750" s="21" t="str">
        <f>IFERROR(IF(I3750=1,INDEX( {"chinese","english","math","physics","chemistry","biology","politics","history","geography"},MATCH(C3750,{"语文","英语","数学","物理","化学","生物","政治","历史","地理"},0)),IF(I3750=2,INDEX(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3750,{"单项选择","阅读理解","信息匹配","完形填空","短文填空","单句填空","短文改错","单句改错","句型转换","翻译短语","翻译句子","词汇/短语及固搭","完成句子","听力"},0)),"")), "")</f>
        <v/>
      </c>
      <c r="E3750" s="21" t="str">
        <f t="shared" si="475"/>
        <v>知识点</v>
      </c>
      <c r="F3750" s="21" t="str">
        <f t="shared" si="476"/>
        <v>恰</v>
      </c>
      <c r="G3750" s="21" t="str">
        <f>INDEX( {"body","discipline","area","topic","point"},MATCH(E3750,{"知识体","知识域","知识区","知识主题","知识点"},0))</f>
        <v>point</v>
      </c>
      <c r="H3750" s="21" t="str">
        <f>INDEX( {"super","just","sub","infras"},MATCH(F3750,{"超","恰","亚","次"},0))</f>
        <v>just</v>
      </c>
      <c r="I3750" s="21">
        <f>MATCH(E3750,{"知识体","知识域","知识区","知识主题","知识点"},0)-1</f>
        <v>4</v>
      </c>
      <c r="J3750" s="21">
        <f>MATCH(F3750,{"超","恰","亚","次"},0)-1</f>
        <v>1</v>
      </c>
      <c r="K3750" s="21" t="str">
        <f t="shared" si="477"/>
        <v>化学</v>
      </c>
      <c r="L3750" s="26" t="s">
        <v>1390</v>
      </c>
      <c r="M3750" s="23"/>
      <c r="N3750" s="23"/>
      <c r="O3750" s="24" t="str">
        <f t="shared" si="479"/>
        <v xml:space="preserve">
  - 
    name:  对摩尔质量的考查
    title:  对摩尔质量的考查
    description: 
    koLyro: point
    koLyri:  just
    son: </v>
      </c>
      <c r="P3750" s="27" t="str">
        <f t="shared" si="478"/>
        <v xml:space="preserve">
          - 
            name:  对摩尔质量的考查
            title:  对摩尔质量的考查
            description: 
            koLyro: point
            koLyri:  just
            son: </v>
      </c>
    </row>
    <row r="3751" spans="1:16" ht="15" customHeight="1">
      <c r="A3751" s="20">
        <f t="shared" si="472"/>
        <v>4</v>
      </c>
      <c r="B3751" s="21" t="str">
        <f t="shared" si="473"/>
        <v>知识点</v>
      </c>
      <c r="C3751" s="21" t="str">
        <f t="shared" si="474"/>
        <v>对物质体积的考查</v>
      </c>
      <c r="D3751" s="21" t="str">
        <f>IFERROR(IF(I3751=1,INDEX( {"chinese","english","math","physics","chemistry","biology","politics","history","geography"},MATCH(C3751,{"语文","英语","数学","物理","化学","生物","政治","历史","地理"},0)),IF(I3751=2,INDEX(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3751,{"单项选择","阅读理解","信息匹配","完形填空","短文填空","单句填空","短文改错","单句改错","句型转换","翻译短语","翻译句子","词汇/短语及固搭","完成句子","听力"},0)),"")), "")</f>
        <v/>
      </c>
      <c r="E3751" s="21" t="str">
        <f t="shared" si="475"/>
        <v>知识点</v>
      </c>
      <c r="F3751" s="21" t="str">
        <f t="shared" si="476"/>
        <v>恰</v>
      </c>
      <c r="G3751" s="21" t="str">
        <f>INDEX( {"body","discipline","area","topic","point"},MATCH(E3751,{"知识体","知识域","知识区","知识主题","知识点"},0))</f>
        <v>point</v>
      </c>
      <c r="H3751" s="21" t="str">
        <f>INDEX( {"super","just","sub","infras"},MATCH(F3751,{"超","恰","亚","次"},0))</f>
        <v>just</v>
      </c>
      <c r="I3751" s="21">
        <f>MATCH(E3751,{"知识体","知识域","知识区","知识主题","知识点"},0)-1</f>
        <v>4</v>
      </c>
      <c r="J3751" s="21">
        <f>MATCH(F3751,{"超","恰","亚","次"},0)-1</f>
        <v>1</v>
      </c>
      <c r="K3751" s="21" t="str">
        <f t="shared" si="477"/>
        <v>化学</v>
      </c>
      <c r="L3751" s="26" t="s">
        <v>5188</v>
      </c>
      <c r="M3751" s="23"/>
      <c r="N3751" s="23"/>
      <c r="O3751" s="24" t="str">
        <f t="shared" si="479"/>
        <v xml:space="preserve">
  - 
    name:  对物质体积的考查
    title:  对物质体积的考查
    description: 
    koLyro: point
    koLyri:  just
    son: </v>
      </c>
      <c r="P3751" s="27" t="str">
        <f t="shared" si="478"/>
        <v xml:space="preserve">
          - 
            name:  对物质体积的考查
            title:  对物质体积的考查
            description: 
            koLyro: point
            koLyri:  just
            son: </v>
      </c>
    </row>
    <row r="3752" spans="1:16" ht="15" customHeight="1">
      <c r="A3752" s="20">
        <f t="shared" si="472"/>
        <v>4</v>
      </c>
      <c r="B3752" s="21" t="str">
        <f t="shared" si="473"/>
        <v>知识点</v>
      </c>
      <c r="C3752" s="21" t="str">
        <f t="shared" si="474"/>
        <v>对气体摩尔体积的考查</v>
      </c>
      <c r="D3752" s="21" t="str">
        <f>IFERROR(IF(I3752=1,INDEX( {"chinese","english","math","physics","chemistry","biology","politics","history","geography"},MATCH(C3752,{"语文","英语","数学","物理","化学","生物","政治","历史","地理"},0)),IF(I3752=2,INDEX(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3752,{"单项选择","阅读理解","信息匹配","完形填空","短文填空","单句填空","短文改错","单句改错","句型转换","翻译短语","翻译句子","词汇/短语及固搭","完成句子","听力"},0)),"")), "")</f>
        <v/>
      </c>
      <c r="E3752" s="21" t="str">
        <f t="shared" si="475"/>
        <v>知识点</v>
      </c>
      <c r="F3752" s="21" t="str">
        <f t="shared" si="476"/>
        <v>恰</v>
      </c>
      <c r="G3752" s="21" t="str">
        <f>INDEX( {"body","discipline","area","topic","point"},MATCH(E3752,{"知识体","知识域","知识区","知识主题","知识点"},0))</f>
        <v>point</v>
      </c>
      <c r="H3752" s="21" t="str">
        <f>INDEX( {"super","just","sub","infras"},MATCH(F3752,{"超","恰","亚","次"},0))</f>
        <v>just</v>
      </c>
      <c r="I3752" s="21">
        <f>MATCH(E3752,{"知识体","知识域","知识区","知识主题","知识点"},0)-1</f>
        <v>4</v>
      </c>
      <c r="J3752" s="21">
        <f>MATCH(F3752,{"超","恰","亚","次"},0)-1</f>
        <v>1</v>
      </c>
      <c r="K3752" s="21" t="str">
        <f t="shared" si="477"/>
        <v>化学</v>
      </c>
      <c r="L3752" s="26" t="s">
        <v>5177</v>
      </c>
      <c r="M3752" s="23"/>
      <c r="N3752" s="23"/>
      <c r="O3752" s="24" t="str">
        <f t="shared" si="479"/>
        <v xml:space="preserve">
  - 
    name:  对气体摩尔体积的考查
    title:  对气体摩尔体积的考查
    description: 
    koLyro: point
    koLyri:  just
    son: </v>
      </c>
      <c r="P3752" s="27" t="str">
        <f t="shared" si="478"/>
        <v xml:space="preserve">
          - 
            name:  对气体摩尔体积的考查
            title:  对气体摩尔体积的考查
            description: 
            koLyro: point
            koLyri:  just
            son: </v>
      </c>
    </row>
    <row r="3753" spans="1:16" ht="15" customHeight="1">
      <c r="A3753" s="20">
        <f t="shared" si="472"/>
        <v>4</v>
      </c>
      <c r="B3753" s="21" t="str">
        <f t="shared" si="473"/>
        <v>知识点</v>
      </c>
      <c r="C3753" s="21" t="str">
        <f t="shared" si="474"/>
        <v>对阿伏加德罗定律及其推论的考查</v>
      </c>
      <c r="D3753" s="21" t="str">
        <f>IFERROR(IF(I3753=1,INDEX( {"chinese","english","math","physics","chemistry","biology","politics","history","geography"},MATCH(C3753,{"语文","英语","数学","物理","化学","生物","政治","历史","地理"},0)),IF(I3753=2,INDEX(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3753,{"单项选择","阅读理解","信息匹配","完形填空","短文填空","单句填空","短文改错","单句改错","句型转换","翻译短语","翻译句子","词汇/短语及固搭","完成句子","听力"},0)),"")), "")</f>
        <v/>
      </c>
      <c r="E3753" s="21" t="str">
        <f t="shared" si="475"/>
        <v>知识点</v>
      </c>
      <c r="F3753" s="21" t="str">
        <f t="shared" si="476"/>
        <v>恰</v>
      </c>
      <c r="G3753" s="21" t="str">
        <f>INDEX( {"body","discipline","area","topic","point"},MATCH(E3753,{"知识体","知识域","知识区","知识主题","知识点"},0))</f>
        <v>point</v>
      </c>
      <c r="H3753" s="21" t="str">
        <f>INDEX( {"super","just","sub","infras"},MATCH(F3753,{"超","恰","亚","次"},0))</f>
        <v>just</v>
      </c>
      <c r="I3753" s="21">
        <f>MATCH(E3753,{"知识体","知识域","知识区","知识主题","知识点"},0)-1</f>
        <v>4</v>
      </c>
      <c r="J3753" s="21">
        <f>MATCH(F3753,{"超","恰","亚","次"},0)-1</f>
        <v>1</v>
      </c>
      <c r="K3753" s="21" t="str">
        <f t="shared" si="477"/>
        <v>化学</v>
      </c>
      <c r="L3753" s="26" t="s">
        <v>5178</v>
      </c>
      <c r="M3753" s="23"/>
      <c r="N3753" s="23"/>
      <c r="O3753" s="24" t="str">
        <f t="shared" si="479"/>
        <v xml:space="preserve">
  - 
    name:  对阿伏加德罗定律及其推论的考查
    title:  对阿伏加德罗定律及其推论的考查
    description: 
    koLyro: point
    koLyri:  just
    son: </v>
      </c>
      <c r="P3753" s="27" t="str">
        <f t="shared" si="478"/>
        <v xml:space="preserve">
          - 
            name:  对阿伏加德罗定律及其推论的考查
            title:  对阿伏加德罗定律及其推论的考查
            description: 
            koLyro: point
            koLyri:  just
            son: </v>
      </c>
    </row>
    <row r="3754" spans="1:16" ht="15" customHeight="1">
      <c r="A3754" s="20">
        <f t="shared" si="472"/>
        <v>4</v>
      </c>
      <c r="B3754" s="21" t="str">
        <f t="shared" si="473"/>
        <v>知识点</v>
      </c>
      <c r="C3754" s="21" t="str">
        <f t="shared" si="474"/>
        <v>物质的量的相关计算</v>
      </c>
      <c r="D3754" s="21" t="str">
        <f>IFERROR(IF(I3754=1,INDEX( {"chinese","english","math","physics","chemistry","biology","politics","history","geography"},MATCH(C3754,{"语文","英语","数学","物理","化学","生物","政治","历史","地理"},0)),IF(I3754=2,INDEX(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3754,{"单项选择","阅读理解","信息匹配","完形填空","短文填空","单句填空","短文改错","单句改错","句型转换","翻译短语","翻译句子","词汇/短语及固搭","完成句子","听力"},0)),"")), "")</f>
        <v/>
      </c>
      <c r="E3754" s="21" t="str">
        <f t="shared" si="475"/>
        <v>知识点</v>
      </c>
      <c r="F3754" s="21" t="str">
        <f t="shared" si="476"/>
        <v>恰</v>
      </c>
      <c r="G3754" s="21" t="str">
        <f>INDEX( {"body","discipline","area","topic","point"},MATCH(E3754,{"知识体","知识域","知识区","知识主题","知识点"},0))</f>
        <v>point</v>
      </c>
      <c r="H3754" s="21" t="str">
        <f>INDEX( {"super","just","sub","infras"},MATCH(F3754,{"超","恰","亚","次"},0))</f>
        <v>just</v>
      </c>
      <c r="I3754" s="21">
        <f>MATCH(E3754,{"知识体","知识域","知识区","知识主题","知识点"},0)-1</f>
        <v>4</v>
      </c>
      <c r="J3754" s="21">
        <f>MATCH(F3754,{"超","恰","亚","次"},0)-1</f>
        <v>1</v>
      </c>
      <c r="K3754" s="21" t="str">
        <f t="shared" si="477"/>
        <v>化学</v>
      </c>
      <c r="L3754" s="26" t="s">
        <v>1391</v>
      </c>
      <c r="M3754" s="23"/>
      <c r="N3754" s="23"/>
      <c r="O3754" s="24" t="str">
        <f t="shared" si="479"/>
        <v xml:space="preserve">
  - 
    name:  物质的量的相关计算
    title:  物质的量的相关计算
    description: 
    koLyro: point
    koLyri:  just
    son: </v>
      </c>
      <c r="P3754" s="27" t="str">
        <f t="shared" si="478"/>
        <v xml:space="preserve">
          - 
            name:  物质的量的相关计算
            title:  物质的量的相关计算
            description: 
            koLyro: point
            koLyri:  just
            son: </v>
      </c>
    </row>
    <row r="3755" spans="1:16" ht="15" customHeight="1">
      <c r="A3755" s="20">
        <f t="shared" si="472"/>
        <v>4</v>
      </c>
      <c r="B3755" s="21" t="str">
        <f t="shared" si="473"/>
        <v>知识点</v>
      </c>
      <c r="C3755" s="21" t="str">
        <f t="shared" si="474"/>
        <v>相对原子质量及其计算</v>
      </c>
      <c r="D3755" s="21" t="str">
        <f>IFERROR(IF(I3755=1,INDEX( {"chinese","english","math","physics","chemistry","biology","politics","history","geography"},MATCH(C3755,{"语文","英语","数学","物理","化学","生物","政治","历史","地理"},0)),IF(I3755=2,INDEX(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3755,{"单项选择","阅读理解","信息匹配","完形填空","短文填空","单句填空","短文改错","单句改错","句型转换","翻译短语","翻译句子","词汇/短语及固搭","完成句子","听力"},0)),"")), "")</f>
        <v/>
      </c>
      <c r="E3755" s="21" t="str">
        <f t="shared" si="475"/>
        <v>知识点</v>
      </c>
      <c r="F3755" s="21" t="str">
        <f t="shared" si="476"/>
        <v>恰</v>
      </c>
      <c r="G3755" s="21" t="str">
        <f>INDEX( {"body","discipline","area","topic","point"},MATCH(E3755,{"知识体","知识域","知识区","知识主题","知识点"},0))</f>
        <v>point</v>
      </c>
      <c r="H3755" s="21" t="str">
        <f>INDEX( {"super","just","sub","infras"},MATCH(F3755,{"超","恰","亚","次"},0))</f>
        <v>just</v>
      </c>
      <c r="I3755" s="21">
        <f>MATCH(E3755,{"知识体","知识域","知识区","知识主题","知识点"},0)-1</f>
        <v>4</v>
      </c>
      <c r="J3755" s="21">
        <f>MATCH(F3755,{"超","恰","亚","次"},0)-1</f>
        <v>1</v>
      </c>
      <c r="K3755" s="21" t="str">
        <f t="shared" si="477"/>
        <v>化学</v>
      </c>
      <c r="L3755" s="26" t="s">
        <v>1392</v>
      </c>
      <c r="M3755" s="23"/>
      <c r="N3755" s="23"/>
      <c r="O3755" s="24" t="str">
        <f t="shared" si="479"/>
        <v xml:space="preserve">
  - 
    name:  相对原子质量及其计算
    title:  相对原子质量及其计算
    description: 
    koLyro: point
    koLyri:  just
    son: </v>
      </c>
      <c r="P3755" s="27" t="str">
        <f t="shared" si="478"/>
        <v xml:space="preserve">
          - 
            name:  相对原子质量及其计算
            title:  相对原子质量及其计算
            description: 
            koLyro: point
            koLyri:  just
            son: </v>
      </c>
    </row>
    <row r="3756" spans="1:16" ht="15" customHeight="1">
      <c r="A3756" s="20">
        <f t="shared" si="472"/>
        <v>4</v>
      </c>
      <c r="B3756" s="21" t="str">
        <f t="shared" si="473"/>
        <v>知识点</v>
      </c>
      <c r="C3756" s="21" t="str">
        <f t="shared" si="474"/>
        <v>相对分子质量及其计算</v>
      </c>
      <c r="D3756" s="21" t="str">
        <f>IFERROR(IF(I3756=1,INDEX( {"chinese","english","math","physics","chemistry","biology","politics","history","geography"},MATCH(C3756,{"语文","英语","数学","物理","化学","生物","政治","历史","地理"},0)),IF(I3756=2,INDEX(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3756,{"单项选择","阅读理解","信息匹配","完形填空","短文填空","单句填空","短文改错","单句改错","句型转换","翻译短语","翻译句子","词汇/短语及固搭","完成句子","听力"},0)),"")), "")</f>
        <v/>
      </c>
      <c r="E3756" s="21" t="str">
        <f t="shared" si="475"/>
        <v>知识点</v>
      </c>
      <c r="F3756" s="21" t="str">
        <f t="shared" si="476"/>
        <v>恰</v>
      </c>
      <c r="G3756" s="21" t="str">
        <f>INDEX( {"body","discipline","area","topic","point"},MATCH(E3756,{"知识体","知识域","知识区","知识主题","知识点"},0))</f>
        <v>point</v>
      </c>
      <c r="H3756" s="21" t="str">
        <f>INDEX( {"super","just","sub","infras"},MATCH(F3756,{"超","恰","亚","次"},0))</f>
        <v>just</v>
      </c>
      <c r="I3756" s="21">
        <f>MATCH(E3756,{"知识体","知识域","知识区","知识主题","知识点"},0)-1</f>
        <v>4</v>
      </c>
      <c r="J3756" s="21">
        <f>MATCH(F3756,{"超","恰","亚","次"},0)-1</f>
        <v>1</v>
      </c>
      <c r="K3756" s="21" t="str">
        <f t="shared" si="477"/>
        <v>化学</v>
      </c>
      <c r="L3756" s="26" t="s">
        <v>1393</v>
      </c>
      <c r="M3756" s="23"/>
      <c r="N3756" s="23"/>
      <c r="O3756" s="24" t="str">
        <f t="shared" si="479"/>
        <v xml:space="preserve">
  - 
    name:  相对分子质量及其计算
    title:  相对分子质量及其计算
    description: 
    koLyro: point
    koLyri:  just
    son: </v>
      </c>
      <c r="P3756" s="27" t="str">
        <f t="shared" si="478"/>
        <v xml:space="preserve">
          - 
            name:  相对分子质量及其计算
            title:  相对分子质量及其计算
            description: 
            koLyro: point
            koLyri:  just
            son: </v>
      </c>
    </row>
    <row r="3757" spans="1:16" ht="15" customHeight="1">
      <c r="A3757" s="20">
        <f t="shared" si="472"/>
        <v>4</v>
      </c>
      <c r="B3757" s="21" t="str">
        <f t="shared" si="473"/>
        <v>知识点</v>
      </c>
      <c r="C3757" s="21" t="str">
        <f t="shared" si="474"/>
        <v>质量守恒定律</v>
      </c>
      <c r="D3757" s="21" t="str">
        <f>IFERROR(IF(I3757=1,INDEX( {"chinese","english","math","physics","chemistry","biology","politics","history","geography"},MATCH(C3757,{"语文","英语","数学","物理","化学","生物","政治","历史","地理"},0)),IF(I3757=2,INDEX(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3757,{"单项选择","阅读理解","信息匹配","完形填空","短文填空","单句填空","短文改错","单句改错","句型转换","翻译短语","翻译句子","词汇/短语及固搭","完成句子","听力"},0)),"")), "")</f>
        <v/>
      </c>
      <c r="E3757" s="21" t="str">
        <f t="shared" si="475"/>
        <v>知识点</v>
      </c>
      <c r="F3757" s="21" t="str">
        <f t="shared" si="476"/>
        <v>恰</v>
      </c>
      <c r="G3757" s="21" t="str">
        <f>INDEX( {"body","discipline","area","topic","point"},MATCH(E3757,{"知识体","知识域","知识区","知识主题","知识点"},0))</f>
        <v>point</v>
      </c>
      <c r="H3757" s="21" t="str">
        <f>INDEX( {"super","just","sub","infras"},MATCH(F3757,{"超","恰","亚","次"},0))</f>
        <v>just</v>
      </c>
      <c r="I3757" s="21">
        <f>MATCH(E3757,{"知识体","知识域","知识区","知识主题","知识点"},0)-1</f>
        <v>4</v>
      </c>
      <c r="J3757" s="21">
        <f>MATCH(F3757,{"超","恰","亚","次"},0)-1</f>
        <v>1</v>
      </c>
      <c r="K3757" s="21" t="str">
        <f t="shared" si="477"/>
        <v>化学</v>
      </c>
      <c r="L3757" s="26" t="s">
        <v>1394</v>
      </c>
      <c r="M3757" s="23"/>
      <c r="N3757" s="23"/>
      <c r="O3757" s="24" t="str">
        <f t="shared" si="479"/>
        <v xml:space="preserve">
  - 
    name:  质量守恒定律
    title:  质量守恒定律
    description: 
    koLyro: point
    koLyri:  just
    son: </v>
      </c>
      <c r="P3757" s="27" t="str">
        <f t="shared" si="478"/>
        <v xml:space="preserve">
          - 
            name:  质量守恒定律
            title:  质量守恒定律
            description: 
            koLyro: point
            koLyri:  just
            son: </v>
      </c>
    </row>
    <row r="3758" spans="1:16" ht="15" customHeight="1">
      <c r="A3758" s="20">
        <f t="shared" si="472"/>
        <v>4</v>
      </c>
      <c r="B3758" s="21" t="str">
        <f t="shared" si="473"/>
        <v>知识点</v>
      </c>
      <c r="C3758" s="21" t="str">
        <f t="shared" si="474"/>
        <v>化学方程式的有关计算</v>
      </c>
      <c r="D3758" s="21" t="str">
        <f>IFERROR(IF(I3758=1,INDEX( {"chinese","english","math","physics","chemistry","biology","politics","history","geography"},MATCH(C3758,{"语文","英语","数学","物理","化学","生物","政治","历史","地理"},0)),IF(I3758=2,INDEX(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3758,{"单项选择","阅读理解","信息匹配","完形填空","短文填空","单句填空","短文改错","单句改错","句型转换","翻译短语","翻译句子","词汇/短语及固搭","完成句子","听力"},0)),"")), "")</f>
        <v/>
      </c>
      <c r="E3758" s="21" t="str">
        <f t="shared" si="475"/>
        <v>知识点</v>
      </c>
      <c r="F3758" s="21" t="str">
        <f t="shared" si="476"/>
        <v>恰</v>
      </c>
      <c r="G3758" s="21" t="str">
        <f>INDEX( {"body","discipline","area","topic","point"},MATCH(E3758,{"知识体","知识域","知识区","知识主题","知识点"},0))</f>
        <v>point</v>
      </c>
      <c r="H3758" s="21" t="str">
        <f>INDEX( {"super","just","sub","infras"},MATCH(F3758,{"超","恰","亚","次"},0))</f>
        <v>just</v>
      </c>
      <c r="I3758" s="21">
        <f>MATCH(E3758,{"知识体","知识域","知识区","知识主题","知识点"},0)-1</f>
        <v>4</v>
      </c>
      <c r="J3758" s="21">
        <f>MATCH(F3758,{"超","恰","亚","次"},0)-1</f>
        <v>1</v>
      </c>
      <c r="K3758" s="21" t="str">
        <f t="shared" si="477"/>
        <v>化学</v>
      </c>
      <c r="L3758" s="26" t="s">
        <v>1395</v>
      </c>
      <c r="M3758" s="23"/>
      <c r="N3758" s="23"/>
      <c r="O3758" s="24" t="str">
        <f t="shared" si="479"/>
        <v xml:space="preserve">
  - 
    name:  化学方程式的有关计算
    title:  化学方程式的有关计算
    description: 
    koLyro: point
    koLyri:  just
    son: </v>
      </c>
      <c r="P3758" s="27" t="str">
        <f t="shared" si="478"/>
        <v xml:space="preserve">
          - 
            name:  化学方程式的有关计算
            title:  化学方程式的有关计算
            description: 
            koLyro: point
            koLyri:  just
            son: </v>
      </c>
    </row>
    <row r="3759" spans="1:16" ht="15" customHeight="1">
      <c r="A3759" s="20">
        <f t="shared" si="472"/>
        <v>4</v>
      </c>
      <c r="B3759" s="21" t="str">
        <f t="shared" si="473"/>
        <v>知识点</v>
      </c>
      <c r="C3759" s="21" t="str">
        <f t="shared" si="474"/>
        <v>溶解度、饱和溶液的概念</v>
      </c>
      <c r="D3759" s="21" t="str">
        <f>IFERROR(IF(I3759=1,INDEX( {"chinese","english","math","physics","chemistry","biology","politics","history","geography"},MATCH(C3759,{"语文","英语","数学","物理","化学","生物","政治","历史","地理"},0)),IF(I3759=2,INDEX(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3759,{"单项选择","阅读理解","信息匹配","完形填空","短文填空","单句填空","短文改错","单句改错","句型转换","翻译短语","翻译句子","词汇/短语及固搭","完成句子","听力"},0)),"")), "")</f>
        <v/>
      </c>
      <c r="E3759" s="21" t="str">
        <f t="shared" si="475"/>
        <v>知识点</v>
      </c>
      <c r="F3759" s="21" t="str">
        <f t="shared" si="476"/>
        <v>恰</v>
      </c>
      <c r="G3759" s="21" t="str">
        <f>INDEX( {"body","discipline","area","topic","point"},MATCH(E3759,{"知识体","知识域","知识区","知识主题","知识点"},0))</f>
        <v>point</v>
      </c>
      <c r="H3759" s="21" t="str">
        <f>INDEX( {"super","just","sub","infras"},MATCH(F3759,{"超","恰","亚","次"},0))</f>
        <v>just</v>
      </c>
      <c r="I3759" s="21">
        <f>MATCH(E3759,{"知识体","知识域","知识区","知识主题","知识点"},0)-1</f>
        <v>4</v>
      </c>
      <c r="J3759" s="21">
        <f>MATCH(F3759,{"超","恰","亚","次"},0)-1</f>
        <v>1</v>
      </c>
      <c r="K3759" s="21" t="str">
        <f t="shared" si="477"/>
        <v>化学</v>
      </c>
      <c r="L3759" s="26" t="s">
        <v>1396</v>
      </c>
      <c r="M3759" s="23"/>
      <c r="N3759" s="23"/>
      <c r="O3759" s="24" t="str">
        <f t="shared" si="479"/>
        <v xml:space="preserve">
  - 
    name:  溶解度、饱和溶液的概念
    title:  溶解度、饱和溶液的概念
    description: 
    koLyro: point
    koLyri:  just
    son: </v>
      </c>
      <c r="P3759" s="27" t="str">
        <f t="shared" si="478"/>
        <v xml:space="preserve">
          - 
            name:  溶解度、饱和溶液的概念
            title:  溶解度、饱和溶液的概念
            description: 
            koLyro: point
            koLyri:  just
            son: </v>
      </c>
    </row>
    <row r="3760" spans="1:16" ht="15" customHeight="1">
      <c r="A3760" s="20">
        <f t="shared" si="472"/>
        <v>4</v>
      </c>
      <c r="B3760" s="21" t="str">
        <f t="shared" si="473"/>
        <v>知识点</v>
      </c>
      <c r="C3760" s="21" t="str">
        <f t="shared" si="474"/>
        <v>溶液中溶质的质量分数及相关计算</v>
      </c>
      <c r="D3760" s="21" t="str">
        <f>IFERROR(IF(I3760=1,INDEX( {"chinese","english","math","physics","chemistry","biology","politics","history","geography"},MATCH(C3760,{"语文","英语","数学","物理","化学","生物","政治","历史","地理"},0)),IF(I3760=2,INDEX(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3760,{"单项选择","阅读理解","信息匹配","完形填空","短文填空","单句填空","短文改错","单句改错","句型转换","翻译短语","翻译句子","词汇/短语及固搭","完成句子","听力"},0)),"")), "")</f>
        <v/>
      </c>
      <c r="E3760" s="21" t="str">
        <f t="shared" si="475"/>
        <v>知识点</v>
      </c>
      <c r="F3760" s="21" t="str">
        <f t="shared" si="476"/>
        <v>恰</v>
      </c>
      <c r="G3760" s="21" t="str">
        <f>INDEX( {"body","discipline","area","topic","point"},MATCH(E3760,{"知识体","知识域","知识区","知识主题","知识点"},0))</f>
        <v>point</v>
      </c>
      <c r="H3760" s="21" t="str">
        <f>INDEX( {"super","just","sub","infras"},MATCH(F3760,{"超","恰","亚","次"},0))</f>
        <v>just</v>
      </c>
      <c r="I3760" s="21">
        <f>MATCH(E3760,{"知识体","知识域","知识区","知识主题","知识点"},0)-1</f>
        <v>4</v>
      </c>
      <c r="J3760" s="21">
        <f>MATCH(F3760,{"超","恰","亚","次"},0)-1</f>
        <v>1</v>
      </c>
      <c r="K3760" s="21" t="str">
        <f t="shared" si="477"/>
        <v>化学</v>
      </c>
      <c r="L3760" s="26" t="s">
        <v>1397</v>
      </c>
      <c r="M3760" s="23"/>
      <c r="N3760" s="23"/>
      <c r="O3760" s="24" t="str">
        <f t="shared" si="479"/>
        <v xml:space="preserve">
  - 
    name:  溶液中溶质的质量分数及相关计算
    title:  溶液中溶质的质量分数及相关计算
    description: 
    koLyro: point
    koLyri:  just
    son: </v>
      </c>
      <c r="P3760" s="27" t="str">
        <f t="shared" si="478"/>
        <v xml:space="preserve">
          - 
            name:  溶液中溶质的质量分数及相关计算
            title:  溶液中溶质的质量分数及相关计算
            description: 
            koLyro: point
            koLyri:  just
            son: </v>
      </c>
    </row>
    <row r="3761" spans="1:16" ht="15" customHeight="1">
      <c r="A3761" s="20">
        <f t="shared" si="472"/>
        <v>3</v>
      </c>
      <c r="B3761" s="21" t="str">
        <f t="shared" si="473"/>
        <v>知识主题</v>
      </c>
      <c r="C3761" s="21" t="str">
        <f t="shared" si="474"/>
        <v>化学常用计量——物质的量浓度</v>
      </c>
      <c r="D3761" s="21" t="str">
        <f>IFERROR(IF(I3761=1,INDEX( {"chinese","english","math","physics","chemistry","biology","politics","history","geography"},MATCH(C3761,{"语文","英语","数学","物理","化学","生物","政治","历史","地理"},0)),IF(I3761=2,INDEX(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3761,{"单项选择","阅读理解","信息匹配","完形填空","短文填空","单句填空","短文改错","单句改错","句型转换","翻译短语","翻译句子","词汇/短语及固搭","完成句子","听力"},0)),"")), "")</f>
        <v/>
      </c>
      <c r="E3761" s="21" t="str">
        <f t="shared" si="475"/>
        <v>知识主题</v>
      </c>
      <c r="F3761" s="21" t="str">
        <f t="shared" si="476"/>
        <v>恰</v>
      </c>
      <c r="G3761" s="21" t="str">
        <f>INDEX( {"body","discipline","area","topic","point"},MATCH(E3761,{"知识体","知识域","知识区","知识主题","知识点"},0))</f>
        <v>topic</v>
      </c>
      <c r="H3761" s="21" t="str">
        <f>INDEX( {"super","just","sub","infras"},MATCH(F3761,{"超","恰","亚","次"},0))</f>
        <v>just</v>
      </c>
      <c r="I3761" s="21">
        <f>MATCH(E3761,{"知识体","知识域","知识区","知识主题","知识点"},0)-1</f>
        <v>3</v>
      </c>
      <c r="J3761" s="21">
        <f>MATCH(F3761,{"超","恰","亚","次"},0)-1</f>
        <v>1</v>
      </c>
      <c r="K3761" s="21" t="str">
        <f t="shared" si="477"/>
        <v>化学</v>
      </c>
      <c r="L3761" s="26" t="s">
        <v>5179</v>
      </c>
      <c r="M3761" s="23"/>
      <c r="N3761" s="23"/>
      <c r="O3761" s="24" t="str">
        <f t="shared" si="479"/>
        <v xml:space="preserve">
  - 
    name:  化学常用计量——物质的量浓度
    title:  化学常用计量——物质的量浓度
    description: 
    koLyro: topic
    koLyri:  just
    son: </v>
      </c>
      <c r="P3761" s="27" t="str">
        <f t="shared" si="478"/>
        <v xml:space="preserve">
        - 
          name:  化学常用计量——物质的量浓度
          title:  化学常用计量——物质的量浓度
          description: 
          koLyro: topic
          koLyri:  just
          son: </v>
      </c>
    </row>
    <row r="3762" spans="1:16" ht="15" customHeight="1">
      <c r="A3762" s="20">
        <f t="shared" si="472"/>
        <v>4</v>
      </c>
      <c r="B3762" s="21" t="str">
        <f t="shared" si="473"/>
        <v>知识点</v>
      </c>
      <c r="C3762" s="21" t="str">
        <f t="shared" si="474"/>
        <v>对物质的量浓度的考查</v>
      </c>
      <c r="D3762" s="21" t="str">
        <f>IFERROR(IF(I3762=1,INDEX( {"chinese","english","math","physics","chemistry","biology","politics","history","geography"},MATCH(C3762,{"语文","英语","数学","物理","化学","生物","政治","历史","地理"},0)),IF(I3762=2,INDEX(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3762,{"单项选择","阅读理解","信息匹配","完形填空","短文填空","单句填空","短文改错","单句改错","句型转换","翻译短语","翻译句子","词汇/短语及固搭","完成句子","听力"},0)),"")), "")</f>
        <v/>
      </c>
      <c r="E3762" s="21" t="str">
        <f t="shared" si="475"/>
        <v>知识点</v>
      </c>
      <c r="F3762" s="21" t="str">
        <f t="shared" si="476"/>
        <v>恰</v>
      </c>
      <c r="G3762" s="21" t="str">
        <f>INDEX( {"body","discipline","area","topic","point"},MATCH(E3762,{"知识体","知识域","知识区","知识主题","知识点"},0))</f>
        <v>point</v>
      </c>
      <c r="H3762" s="21" t="str">
        <f>INDEX( {"super","just","sub","infras"},MATCH(F3762,{"超","恰","亚","次"},0))</f>
        <v>just</v>
      </c>
      <c r="I3762" s="21">
        <f>MATCH(E3762,{"知识体","知识域","知识区","知识主题","知识点"},0)-1</f>
        <v>4</v>
      </c>
      <c r="J3762" s="21">
        <f>MATCH(F3762,{"超","恰","亚","次"},0)-1</f>
        <v>1</v>
      </c>
      <c r="K3762" s="21" t="str">
        <f t="shared" si="477"/>
        <v>化学</v>
      </c>
      <c r="L3762" s="26" t="s">
        <v>1398</v>
      </c>
      <c r="M3762" s="23"/>
      <c r="N3762" s="23"/>
      <c r="O3762" s="24" t="str">
        <f t="shared" si="479"/>
        <v xml:space="preserve">
  - 
    name:  对物质的量浓度的考查
    title:  对物质的量浓度的考查
    description: 
    koLyro: point
    koLyri:  just
    son: </v>
      </c>
      <c r="P3762" s="27" t="str">
        <f t="shared" si="478"/>
        <v xml:space="preserve">
          - 
            name:  对物质的量浓度的考查
            title:  对物质的量浓度的考查
            description: 
            koLyro: point
            koLyri:  just
            son: </v>
      </c>
    </row>
    <row r="3763" spans="1:16" ht="15" customHeight="1">
      <c r="A3763" s="20">
        <f t="shared" si="472"/>
        <v>4</v>
      </c>
      <c r="B3763" s="21" t="str">
        <f t="shared" si="473"/>
        <v>知识点</v>
      </c>
      <c r="C3763" s="21" t="str">
        <f t="shared" si="474"/>
        <v>对溶液配制的考查</v>
      </c>
      <c r="D3763" s="21" t="str">
        <f>IFERROR(IF(I3763=1,INDEX( {"chinese","english","math","physics","chemistry","biology","politics","history","geography"},MATCH(C3763,{"语文","英语","数学","物理","化学","生物","政治","历史","地理"},0)),IF(I3763=2,INDEX(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3763,{"单项选择","阅读理解","信息匹配","完形填空","短文填空","单句填空","短文改错","单句改错","句型转换","翻译短语","翻译句子","词汇/短语及固搭","完成句子","听力"},0)),"")), "")</f>
        <v/>
      </c>
      <c r="E3763" s="21" t="str">
        <f t="shared" si="475"/>
        <v>知识点</v>
      </c>
      <c r="F3763" s="21" t="str">
        <f t="shared" si="476"/>
        <v>恰</v>
      </c>
      <c r="G3763" s="21" t="str">
        <f>INDEX( {"body","discipline","area","topic","point"},MATCH(E3763,{"知识体","知识域","知识区","知识主题","知识点"},0))</f>
        <v>point</v>
      </c>
      <c r="H3763" s="21" t="str">
        <f>INDEX( {"super","just","sub","infras"},MATCH(F3763,{"超","恰","亚","次"},0))</f>
        <v>just</v>
      </c>
      <c r="I3763" s="21">
        <f>MATCH(E3763,{"知识体","知识域","知识区","知识主题","知识点"},0)-1</f>
        <v>4</v>
      </c>
      <c r="J3763" s="21">
        <f>MATCH(F3763,{"超","恰","亚","次"},0)-1</f>
        <v>1</v>
      </c>
      <c r="K3763" s="21" t="str">
        <f t="shared" si="477"/>
        <v>化学</v>
      </c>
      <c r="L3763" s="26" t="s">
        <v>1399</v>
      </c>
      <c r="M3763" s="23"/>
      <c r="N3763" s="23"/>
      <c r="O3763" s="24" t="str">
        <f t="shared" si="479"/>
        <v xml:space="preserve">
  - 
    name:  对溶液配制的考查
    title:  对溶液配制的考查
    description: 
    koLyro: point
    koLyri:  just
    son: </v>
      </c>
      <c r="P3763" s="27" t="str">
        <f t="shared" si="478"/>
        <v xml:space="preserve">
          - 
            name:  对溶液配制的考查
            title:  对溶液配制的考查
            description: 
            koLyro: point
            koLyri:  just
            son: </v>
      </c>
    </row>
    <row r="3764" spans="1:16" ht="15" customHeight="1">
      <c r="A3764" s="20">
        <f t="shared" si="472"/>
        <v>4</v>
      </c>
      <c r="B3764" s="21" t="str">
        <f t="shared" si="473"/>
        <v>知识点</v>
      </c>
      <c r="C3764" s="21" t="str">
        <f t="shared" si="474"/>
        <v>有关物质的量浓度的计算</v>
      </c>
      <c r="D3764" s="21" t="str">
        <f>IFERROR(IF(I3764=1,INDEX( {"chinese","english","math","physics","chemistry","biology","politics","history","geography"},MATCH(C3764,{"语文","英语","数学","物理","化学","生物","政治","历史","地理"},0)),IF(I3764=2,INDEX(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3764,{"单项选择","阅读理解","信息匹配","完形填空","短文填空","单句填空","短文改错","单句改错","句型转换","翻译短语","翻译句子","词汇/短语及固搭","完成句子","听力"},0)),"")), "")</f>
        <v/>
      </c>
      <c r="E3764" s="21" t="str">
        <f t="shared" si="475"/>
        <v>知识点</v>
      </c>
      <c r="F3764" s="21" t="str">
        <f t="shared" si="476"/>
        <v>恰</v>
      </c>
      <c r="G3764" s="21" t="str">
        <f>INDEX( {"body","discipline","area","topic","point"},MATCH(E3764,{"知识体","知识域","知识区","知识主题","知识点"},0))</f>
        <v>point</v>
      </c>
      <c r="H3764" s="21" t="str">
        <f>INDEX( {"super","just","sub","infras"},MATCH(F3764,{"超","恰","亚","次"},0))</f>
        <v>just</v>
      </c>
      <c r="I3764" s="21">
        <f>MATCH(E3764,{"知识体","知识域","知识区","知识主题","知识点"},0)-1</f>
        <v>4</v>
      </c>
      <c r="J3764" s="21">
        <f>MATCH(F3764,{"超","恰","亚","次"},0)-1</f>
        <v>1</v>
      </c>
      <c r="K3764" s="21" t="str">
        <f t="shared" si="477"/>
        <v>化学</v>
      </c>
      <c r="L3764" s="26" t="s">
        <v>1400</v>
      </c>
      <c r="M3764" s="23"/>
      <c r="N3764" s="23"/>
      <c r="O3764" s="24" t="str">
        <f t="shared" si="479"/>
        <v xml:space="preserve">
  - 
    name:  有关物质的量浓度的计算
    title:  有关物质的量浓度的计算
    description: 
    koLyro: point
    koLyri:  just
    son: </v>
      </c>
      <c r="P3764" s="27" t="str">
        <f t="shared" si="478"/>
        <v xml:space="preserve">
          - 
            name:  有关物质的量浓度的计算
            title:  有关物质的量浓度的计算
            description: 
            koLyro: point
            koLyri:  just
            son: </v>
      </c>
    </row>
    <row r="3765" spans="1:16" ht="15" customHeight="1">
      <c r="A3765" s="20">
        <f t="shared" si="472"/>
        <v>4</v>
      </c>
      <c r="B3765" s="21" t="str">
        <f t="shared" si="473"/>
        <v>知识点</v>
      </c>
      <c r="C3765" s="21" t="str">
        <f t="shared" si="474"/>
        <v>对溶液配制过程中的误差分析的考查</v>
      </c>
      <c r="D3765" s="21" t="str">
        <f>IFERROR(IF(I3765=1,INDEX( {"chinese","english","math","physics","chemistry","biology","politics","history","geography"},MATCH(C3765,{"语文","英语","数学","物理","化学","生物","政治","历史","地理"},0)),IF(I3765=2,INDEX(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3765,{"单项选择","阅读理解","信息匹配","完形填空","短文填空","单句填空","短文改错","单句改错","句型转换","翻译短语","翻译句子","词汇/短语及固搭","完成句子","听力"},0)),"")), "")</f>
        <v/>
      </c>
      <c r="E3765" s="21" t="str">
        <f t="shared" si="475"/>
        <v>知识点</v>
      </c>
      <c r="F3765" s="21" t="str">
        <f t="shared" si="476"/>
        <v>恰</v>
      </c>
      <c r="G3765" s="21" t="str">
        <f>INDEX( {"body","discipline","area","topic","point"},MATCH(E3765,{"知识体","知识域","知识区","知识主题","知识点"},0))</f>
        <v>point</v>
      </c>
      <c r="H3765" s="21" t="str">
        <f>INDEX( {"super","just","sub","infras"},MATCH(F3765,{"超","恰","亚","次"},0))</f>
        <v>just</v>
      </c>
      <c r="I3765" s="21">
        <f>MATCH(E3765,{"知识体","知识域","知识区","知识主题","知识点"},0)-1</f>
        <v>4</v>
      </c>
      <c r="J3765" s="21">
        <f>MATCH(F3765,{"超","恰","亚","次"},0)-1</f>
        <v>1</v>
      </c>
      <c r="K3765" s="21" t="str">
        <f t="shared" si="477"/>
        <v>化学</v>
      </c>
      <c r="L3765" s="26" t="s">
        <v>1401</v>
      </c>
      <c r="M3765" s="23"/>
      <c r="N3765" s="23"/>
      <c r="O3765" s="24" t="str">
        <f t="shared" si="479"/>
        <v xml:space="preserve">
  - 
    name:  对溶液配制过程中的误差分析的考查
    title:  对溶液配制过程中的误差分析的考查
    description: 
    koLyro: point
    koLyri:  just
    son: </v>
      </c>
      <c r="P3765" s="27" t="str">
        <f t="shared" si="478"/>
        <v xml:space="preserve">
          - 
            name:  对溶液配制过程中的误差分析的考查
            title:  对溶液配制过程中的误差分析的考查
            description: 
            koLyro: point
            koLyri:  just
            son: </v>
      </c>
    </row>
    <row r="3766" spans="1:16" ht="15" customHeight="1">
      <c r="A3766" s="20">
        <f t="shared" si="472"/>
        <v>3</v>
      </c>
      <c r="B3766" s="21" t="str">
        <f t="shared" si="473"/>
        <v>知识主题</v>
      </c>
      <c r="C3766" s="21" t="str">
        <f t="shared" si="474"/>
        <v>化学常用计量的应用</v>
      </c>
      <c r="D3766" s="21" t="str">
        <f>IFERROR(IF(I3766=1,INDEX( {"chinese","english","math","physics","chemistry","biology","politics","history","geography"},MATCH(C3766,{"语文","英语","数学","物理","化学","生物","政治","历史","地理"},0)),IF(I3766=2,INDEX(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3766,{"单项选择","阅读理解","信息匹配","完形填空","短文填空","单句填空","短文改错","单句改错","句型转换","翻译短语","翻译句子","词汇/短语及固搭","完成句子","听力"},0)),"")), "")</f>
        <v/>
      </c>
      <c r="E3766" s="21" t="str">
        <f t="shared" si="475"/>
        <v>知识主题</v>
      </c>
      <c r="F3766" s="21" t="str">
        <f t="shared" si="476"/>
        <v>恰</v>
      </c>
      <c r="G3766" s="21" t="str">
        <f>INDEX( {"body","discipline","area","topic","point"},MATCH(E3766,{"知识体","知识域","知识区","知识主题","知识点"},0))</f>
        <v>topic</v>
      </c>
      <c r="H3766" s="21" t="str">
        <f>INDEX( {"super","just","sub","infras"},MATCH(F3766,{"超","恰","亚","次"},0))</f>
        <v>just</v>
      </c>
      <c r="I3766" s="21">
        <f>MATCH(E3766,{"知识体","知识域","知识区","知识主题","知识点"},0)-1</f>
        <v>3</v>
      </c>
      <c r="J3766" s="21">
        <f>MATCH(F3766,{"超","恰","亚","次"},0)-1</f>
        <v>1</v>
      </c>
      <c r="K3766" s="21" t="str">
        <f t="shared" si="477"/>
        <v>化学</v>
      </c>
      <c r="L3766" s="26" t="s">
        <v>5180</v>
      </c>
      <c r="M3766" s="23"/>
      <c r="N3766" s="23"/>
      <c r="O3766" s="24" t="str">
        <f t="shared" si="479"/>
        <v xml:space="preserve">
  - 
    name:  化学常用计量的应用
    title:  化学常用计量的应用
    description: 
    koLyro: topic
    koLyri:  just
    son: </v>
      </c>
      <c r="P3766" s="27" t="str">
        <f t="shared" si="478"/>
        <v xml:space="preserve">
        - 
          name:  化学常用计量的应用
          title:  化学常用计量的应用
          description: 
          koLyro: topic
          koLyri:  just
          son: </v>
      </c>
    </row>
    <row r="3767" spans="1:16" ht="15" customHeight="1">
      <c r="A3767" s="20">
        <f t="shared" si="472"/>
        <v>4</v>
      </c>
      <c r="B3767" s="21" t="str">
        <f t="shared" si="473"/>
        <v>知识点</v>
      </c>
      <c r="C3767" s="21" t="str">
        <f t="shared" si="474"/>
        <v>探究物质的组成或测量物质的含量</v>
      </c>
      <c r="D3767" s="21" t="str">
        <f>IFERROR(IF(I3767=1,INDEX( {"chinese","english","math","physics","chemistry","biology","politics","history","geography"},MATCH(C3767,{"语文","英语","数学","物理","化学","生物","政治","历史","地理"},0)),IF(I3767=2,INDEX(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3767,{"单项选择","阅读理解","信息匹配","完形填空","短文填空","单句填空","短文改错","单句改错","句型转换","翻译短语","翻译句子","词汇/短语及固搭","完成句子","听力"},0)),"")), "")</f>
        <v/>
      </c>
      <c r="E3767" s="21" t="str">
        <f t="shared" si="475"/>
        <v>知识点</v>
      </c>
      <c r="F3767" s="21" t="str">
        <f t="shared" si="476"/>
        <v>恰</v>
      </c>
      <c r="G3767" s="21" t="str">
        <f>INDEX( {"body","discipline","area","topic","point"},MATCH(E3767,{"知识体","知识域","知识区","知识主题","知识点"},0))</f>
        <v>point</v>
      </c>
      <c r="H3767" s="21" t="str">
        <f>INDEX( {"super","just","sub","infras"},MATCH(F3767,{"超","恰","亚","次"},0))</f>
        <v>just</v>
      </c>
      <c r="I3767" s="21">
        <f>MATCH(E3767,{"知识体","知识域","知识区","知识主题","知识点"},0)-1</f>
        <v>4</v>
      </c>
      <c r="J3767" s="21">
        <f>MATCH(F3767,{"超","恰","亚","次"},0)-1</f>
        <v>1</v>
      </c>
      <c r="K3767" s="21" t="str">
        <f t="shared" si="477"/>
        <v>化学</v>
      </c>
      <c r="L3767" s="26" t="s">
        <v>1402</v>
      </c>
      <c r="M3767" s="23"/>
      <c r="N3767" s="23"/>
      <c r="O3767" s="24" t="str">
        <f t="shared" si="479"/>
        <v xml:space="preserve">
  - 
    name:  探究物质的组成或测量物质的含量
    title:  探究物质的组成或测量物质的含量
    description: 
    koLyro: point
    koLyri:  just
    son: </v>
      </c>
      <c r="P3767" s="27" t="str">
        <f t="shared" si="478"/>
        <v xml:space="preserve">
          - 
            name:  探究物质的组成或测量物质的含量
            title:  探究物质的组成或测量物质的含量
            description: 
            koLyro: point
            koLyri:  just
            son: </v>
      </c>
    </row>
    <row r="3768" spans="1:16" ht="15" customHeight="1">
      <c r="A3768" s="20">
        <f t="shared" si="472"/>
        <v>3</v>
      </c>
      <c r="B3768" s="21" t="str">
        <f t="shared" si="473"/>
        <v>知识主题</v>
      </c>
      <c r="C3768" s="21" t="str">
        <f t="shared" si="474"/>
        <v>化学计算常用方法</v>
      </c>
      <c r="D3768" s="21" t="str">
        <f>IFERROR(IF(I3768=1,INDEX( {"chinese","english","math","physics","chemistry","biology","politics","history","geography"},MATCH(C3768,{"语文","英语","数学","物理","化学","生物","政治","历史","地理"},0)),IF(I3768=2,INDEX(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3768,{"单项选择","阅读理解","信息匹配","完形填空","短文填空","单句填空","短文改错","单句改错","句型转换","翻译短语","翻译句子","词汇/短语及固搭","完成句子","听力"},0)),"")), "")</f>
        <v/>
      </c>
      <c r="E3768" s="21" t="str">
        <f t="shared" si="475"/>
        <v>知识主题</v>
      </c>
      <c r="F3768" s="21" t="str">
        <f t="shared" si="476"/>
        <v>恰</v>
      </c>
      <c r="G3768" s="21" t="str">
        <f>INDEX( {"body","discipline","area","topic","point"},MATCH(E3768,{"知识体","知识域","知识区","知识主题","知识点"},0))</f>
        <v>topic</v>
      </c>
      <c r="H3768" s="21" t="str">
        <f>INDEX( {"super","just","sub","infras"},MATCH(F3768,{"超","恰","亚","次"},0))</f>
        <v>just</v>
      </c>
      <c r="I3768" s="21">
        <f>MATCH(E3768,{"知识体","知识域","知识区","知识主题","知识点"},0)-1</f>
        <v>3</v>
      </c>
      <c r="J3768" s="21">
        <f>MATCH(F3768,{"超","恰","亚","次"},0)-1</f>
        <v>1</v>
      </c>
      <c r="K3768" s="21" t="str">
        <f t="shared" si="477"/>
        <v>化学</v>
      </c>
      <c r="L3768" s="26" t="s">
        <v>1403</v>
      </c>
      <c r="M3768" s="23"/>
      <c r="N3768" s="23"/>
      <c r="O3768" s="24" t="str">
        <f t="shared" si="479"/>
        <v xml:space="preserve">
  - 
    name:  化学计算常用方法
    title:  化学计算常用方法
    description: 
    koLyro: topic
    koLyri:  just
    son: </v>
      </c>
      <c r="P3768" s="27" t="str">
        <f t="shared" si="478"/>
        <v xml:space="preserve">
        - 
          name:  化学计算常用方法
          title:  化学计算常用方法
          description: 
          koLyro: topic
          koLyri:  just
          son: </v>
      </c>
    </row>
    <row r="3769" spans="1:16" ht="15" customHeight="1">
      <c r="A3769" s="20">
        <f t="shared" si="472"/>
        <v>4</v>
      </c>
      <c r="B3769" s="21" t="str">
        <f t="shared" si="473"/>
        <v>知识点</v>
      </c>
      <c r="C3769" s="21" t="str">
        <f t="shared" si="474"/>
        <v>化学计算中常用的几种方法</v>
      </c>
      <c r="D3769" s="21" t="str">
        <f>IFERROR(IF(I3769=1,INDEX( {"chinese","english","math","physics","chemistry","biology","politics","history","geography"},MATCH(C3769,{"语文","英语","数学","物理","化学","生物","政治","历史","地理"},0)),IF(I3769=2,INDEX(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3769,{"单项选择","阅读理解","信息匹配","完形填空","短文填空","单句填空","短文改错","单句改错","句型转换","翻译短语","翻译句子","词汇/短语及固搭","完成句子","听力"},0)),"")), "")</f>
        <v/>
      </c>
      <c r="E3769" s="21" t="str">
        <f t="shared" si="475"/>
        <v>知识点</v>
      </c>
      <c r="F3769" s="21" t="str">
        <f t="shared" si="476"/>
        <v>恰</v>
      </c>
      <c r="G3769" s="21" t="str">
        <f>INDEX( {"body","discipline","area","topic","point"},MATCH(E3769,{"知识体","知识域","知识区","知识主题","知识点"},0))</f>
        <v>point</v>
      </c>
      <c r="H3769" s="21" t="str">
        <f>INDEX( {"super","just","sub","infras"},MATCH(F3769,{"超","恰","亚","次"},0))</f>
        <v>just</v>
      </c>
      <c r="I3769" s="21">
        <f>MATCH(E3769,{"知识体","知识域","知识区","知识主题","知识点"},0)-1</f>
        <v>4</v>
      </c>
      <c r="J3769" s="21">
        <f>MATCH(F3769,{"超","恰","亚","次"},0)-1</f>
        <v>1</v>
      </c>
      <c r="K3769" s="21" t="str">
        <f t="shared" si="477"/>
        <v>化学</v>
      </c>
      <c r="L3769" s="26" t="s">
        <v>1404</v>
      </c>
      <c r="M3769" s="23"/>
      <c r="N3769" s="23"/>
      <c r="O3769" s="24" t="str">
        <f t="shared" si="479"/>
        <v xml:space="preserve">
  - 
    name:  化学计算中常用的几种方法
    title:  化学计算中常用的几种方法
    description: 
    koLyro: point
    koLyri:  just
    son: </v>
      </c>
      <c r="P3769" s="27" t="str">
        <f t="shared" si="478"/>
        <v xml:space="preserve">
          - 
            name:  化学计算中常用的几种方法
            title:  化学计算中常用的几种方法
            description: 
            koLyro: point
            koLyri:  just
            son: </v>
      </c>
    </row>
    <row r="3770" spans="1:16" ht="15" customHeight="1">
      <c r="A3770" s="20">
        <f t="shared" si="472"/>
        <v>5</v>
      </c>
      <c r="B3770" s="21" t="str">
        <f t="shared" si="473"/>
        <v>知识亚点</v>
      </c>
      <c r="C3770" s="21" t="str">
        <f t="shared" si="474"/>
        <v>差量法</v>
      </c>
      <c r="D3770" s="21" t="str">
        <f>IFERROR(IF(I3770=1,INDEX( {"chinese","english","math","physics","chemistry","biology","politics","history","geography"},MATCH(C3770,{"语文","英语","数学","物理","化学","生物","政治","历史","地理"},0)),IF(I3770=2,INDEX(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3770,{"单项选择","阅读理解","信息匹配","完形填空","短文填空","单句填空","短文改错","单句改错","句型转换","翻译短语","翻译句子","词汇/短语及固搭","完成句子","听力"},0)),"")), "")</f>
        <v/>
      </c>
      <c r="E3770" s="21" t="str">
        <f t="shared" si="475"/>
        <v>知识点</v>
      </c>
      <c r="F3770" s="21" t="str">
        <f t="shared" si="476"/>
        <v>亚</v>
      </c>
      <c r="G3770" s="21" t="str">
        <f>INDEX( {"body","discipline","area","topic","point"},MATCH(E3770,{"知识体","知识域","知识区","知识主题","知识点"},0))</f>
        <v>point</v>
      </c>
      <c r="H3770" s="21" t="str">
        <f>INDEX( {"super","just","sub","infras"},MATCH(F3770,{"超","恰","亚","次"},0))</f>
        <v>sub</v>
      </c>
      <c r="I3770" s="21">
        <f>MATCH(E3770,{"知识体","知识域","知识区","知识主题","知识点"},0)-1</f>
        <v>4</v>
      </c>
      <c r="J3770" s="21">
        <f>MATCH(F3770,{"超","恰","亚","次"},0)-1</f>
        <v>2</v>
      </c>
      <c r="K3770" s="21" t="str">
        <f t="shared" si="477"/>
        <v>化学</v>
      </c>
      <c r="L3770" s="26" t="s">
        <v>1405</v>
      </c>
      <c r="M3770" s="23"/>
      <c r="N3770" s="23"/>
      <c r="O3770" s="24" t="str">
        <f t="shared" si="479"/>
        <v xml:space="preserve">
  - 
    name:  差量法
    title:  差量法
    description: 
    koLyro: point
    koLyri:  sub
    son: </v>
      </c>
      <c r="P3770" s="27" t="str">
        <f t="shared" si="478"/>
        <v xml:space="preserve">
            - 
              name:  差量法
              title:  差量法
              description: 
              koLyro: point
              koLyri:  sub
              son: </v>
      </c>
    </row>
    <row r="3771" spans="1:16" ht="15" customHeight="1">
      <c r="A3771" s="20">
        <f t="shared" si="472"/>
        <v>5</v>
      </c>
      <c r="B3771" s="21" t="str">
        <f t="shared" si="473"/>
        <v>知识亚点</v>
      </c>
      <c r="C3771" s="21" t="str">
        <f t="shared" si="474"/>
        <v>关系式法</v>
      </c>
      <c r="D3771" s="21" t="str">
        <f>IFERROR(IF(I3771=1,INDEX( {"chinese","english","math","physics","chemistry","biology","politics","history","geography"},MATCH(C3771,{"语文","英语","数学","物理","化学","生物","政治","历史","地理"},0)),IF(I3771=2,INDEX(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3771,{"单项选择","阅读理解","信息匹配","完形填空","短文填空","单句填空","短文改错","单句改错","句型转换","翻译短语","翻译句子","词汇/短语及固搭","完成句子","听力"},0)),"")), "")</f>
        <v/>
      </c>
      <c r="E3771" s="21" t="str">
        <f t="shared" si="475"/>
        <v>知识点</v>
      </c>
      <c r="F3771" s="21" t="str">
        <f t="shared" si="476"/>
        <v>亚</v>
      </c>
      <c r="G3771" s="21" t="str">
        <f>INDEX( {"body","discipline","area","topic","point"},MATCH(E3771,{"知识体","知识域","知识区","知识主题","知识点"},0))</f>
        <v>point</v>
      </c>
      <c r="H3771" s="21" t="str">
        <f>INDEX( {"super","just","sub","infras"},MATCH(F3771,{"超","恰","亚","次"},0))</f>
        <v>sub</v>
      </c>
      <c r="I3771" s="21">
        <f>MATCH(E3771,{"知识体","知识域","知识区","知识主题","知识点"},0)-1</f>
        <v>4</v>
      </c>
      <c r="J3771" s="21">
        <f>MATCH(F3771,{"超","恰","亚","次"},0)-1</f>
        <v>2</v>
      </c>
      <c r="K3771" s="21" t="str">
        <f t="shared" si="477"/>
        <v>化学</v>
      </c>
      <c r="L3771" s="26" t="s">
        <v>1406</v>
      </c>
      <c r="M3771" s="23"/>
      <c r="N3771" s="23"/>
      <c r="O3771" s="24" t="str">
        <f t="shared" si="479"/>
        <v xml:space="preserve">
  - 
    name:  关系式法
    title:  关系式法
    description: 
    koLyro: point
    koLyri:  sub
    son: </v>
      </c>
      <c r="P3771" s="27" t="str">
        <f t="shared" si="478"/>
        <v xml:space="preserve">
            - 
              name:  关系式法
              title:  关系式法
              description: 
              koLyro: point
              koLyri:  sub
              son: </v>
      </c>
    </row>
    <row r="3772" spans="1:16" ht="15" customHeight="1">
      <c r="A3772" s="20">
        <f t="shared" si="472"/>
        <v>5</v>
      </c>
      <c r="B3772" s="21" t="str">
        <f t="shared" si="473"/>
        <v>知识亚点</v>
      </c>
      <c r="C3772" s="21" t="str">
        <f t="shared" si="474"/>
        <v>守恒法</v>
      </c>
      <c r="D3772" s="21" t="str">
        <f>IFERROR(IF(I3772=1,INDEX( {"chinese","english","math","physics","chemistry","biology","politics","history","geography"},MATCH(C3772,{"语文","英语","数学","物理","化学","生物","政治","历史","地理"},0)),IF(I3772=2,INDEX(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3772,{"单项选择","阅读理解","信息匹配","完形填空","短文填空","单句填空","短文改错","单句改错","句型转换","翻译短语","翻译句子","词汇/短语及固搭","完成句子","听力"},0)),"")), "")</f>
        <v/>
      </c>
      <c r="E3772" s="21" t="str">
        <f t="shared" si="475"/>
        <v>知识点</v>
      </c>
      <c r="F3772" s="21" t="str">
        <f t="shared" si="476"/>
        <v>亚</v>
      </c>
      <c r="G3772" s="21" t="str">
        <f>INDEX( {"body","discipline","area","topic","point"},MATCH(E3772,{"知识体","知识域","知识区","知识主题","知识点"},0))</f>
        <v>point</v>
      </c>
      <c r="H3772" s="21" t="str">
        <f>INDEX( {"super","just","sub","infras"},MATCH(F3772,{"超","恰","亚","次"},0))</f>
        <v>sub</v>
      </c>
      <c r="I3772" s="21">
        <f>MATCH(E3772,{"知识体","知识域","知识区","知识主题","知识点"},0)-1</f>
        <v>4</v>
      </c>
      <c r="J3772" s="21">
        <f>MATCH(F3772,{"超","恰","亚","次"},0)-1</f>
        <v>2</v>
      </c>
      <c r="K3772" s="21" t="str">
        <f t="shared" si="477"/>
        <v>化学</v>
      </c>
      <c r="L3772" s="26" t="s">
        <v>1407</v>
      </c>
      <c r="M3772" s="23"/>
      <c r="N3772" s="23"/>
      <c r="O3772" s="24" t="str">
        <f t="shared" si="479"/>
        <v xml:space="preserve">
  - 
    name:  守恒法
    title:  守恒法
    description: 
    koLyro: point
    koLyri:  sub
    son: </v>
      </c>
      <c r="P3772" s="27" t="str">
        <f t="shared" si="478"/>
        <v xml:space="preserve">
            - 
              name:  守恒法
              title:  守恒法
              description: 
              koLyro: point
              koLyri:  sub
              son: </v>
      </c>
    </row>
    <row r="3773" spans="1:16" ht="15" customHeight="1">
      <c r="A3773" s="20">
        <f t="shared" si="472"/>
        <v>5</v>
      </c>
      <c r="B3773" s="21" t="str">
        <f t="shared" si="473"/>
        <v>知识亚点</v>
      </c>
      <c r="C3773" s="21" t="str">
        <f t="shared" si="474"/>
        <v>极值法</v>
      </c>
      <c r="D3773" s="21" t="str">
        <f>IFERROR(IF(I3773=1,INDEX( {"chinese","english","math","physics","chemistry","biology","politics","history","geography"},MATCH(C3773,{"语文","英语","数学","物理","化学","生物","政治","历史","地理"},0)),IF(I3773=2,INDEX(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3773,{"单项选择","阅读理解","信息匹配","完形填空","短文填空","单句填空","短文改错","单句改错","句型转换","翻译短语","翻译句子","词汇/短语及固搭","完成句子","听力"},0)),"")), "")</f>
        <v/>
      </c>
      <c r="E3773" s="21" t="str">
        <f t="shared" si="475"/>
        <v>知识点</v>
      </c>
      <c r="F3773" s="21" t="str">
        <f t="shared" si="476"/>
        <v>亚</v>
      </c>
      <c r="G3773" s="21" t="str">
        <f>INDEX( {"body","discipline","area","topic","point"},MATCH(E3773,{"知识体","知识域","知识区","知识主题","知识点"},0))</f>
        <v>point</v>
      </c>
      <c r="H3773" s="21" t="str">
        <f>INDEX( {"super","just","sub","infras"},MATCH(F3773,{"超","恰","亚","次"},0))</f>
        <v>sub</v>
      </c>
      <c r="I3773" s="21">
        <f>MATCH(E3773,{"知识体","知识域","知识区","知识主题","知识点"},0)-1</f>
        <v>4</v>
      </c>
      <c r="J3773" s="21">
        <f>MATCH(F3773,{"超","恰","亚","次"},0)-1</f>
        <v>2</v>
      </c>
      <c r="K3773" s="21" t="str">
        <f t="shared" si="477"/>
        <v>化学</v>
      </c>
      <c r="L3773" s="26" t="s">
        <v>1408</v>
      </c>
      <c r="M3773" s="23"/>
      <c r="N3773" s="23"/>
      <c r="O3773" s="24" t="str">
        <f t="shared" si="479"/>
        <v xml:space="preserve">
  - 
    name:  极值法
    title:  极值法
    description: 
    koLyro: point
    koLyri:  sub
    son: </v>
      </c>
      <c r="P3773" s="27" t="str">
        <f t="shared" si="478"/>
        <v xml:space="preserve">
            - 
              name:  极值法
              title:  极值法
              description: 
              koLyro: point
              koLyri:  sub
              son: </v>
      </c>
    </row>
    <row r="3774" spans="1:16" ht="15" customHeight="1">
      <c r="A3774" s="20">
        <f t="shared" si="472"/>
        <v>5</v>
      </c>
      <c r="B3774" s="21" t="str">
        <f t="shared" si="473"/>
        <v>知识亚点</v>
      </c>
      <c r="C3774" s="21" t="str">
        <f t="shared" si="474"/>
        <v>平均值法</v>
      </c>
      <c r="D3774" s="21" t="str">
        <f>IFERROR(IF(I3774=1,INDEX( {"chinese","english","math","physics","chemistry","biology","politics","history","geography"},MATCH(C3774,{"语文","英语","数学","物理","化学","生物","政治","历史","地理"},0)),IF(I3774=2,INDEX(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3774,{"单项选择","阅读理解","信息匹配","完形填空","短文填空","单句填空","短文改错","单句改错","句型转换","翻译短语","翻译句子","词汇/短语及固搭","完成句子","听力"},0)),"")), "")</f>
        <v/>
      </c>
      <c r="E3774" s="21" t="str">
        <f t="shared" si="475"/>
        <v>知识点</v>
      </c>
      <c r="F3774" s="21" t="str">
        <f t="shared" si="476"/>
        <v>亚</v>
      </c>
      <c r="G3774" s="21" t="str">
        <f>INDEX( {"body","discipline","area","topic","point"},MATCH(E3774,{"知识体","知识域","知识区","知识主题","知识点"},0))</f>
        <v>point</v>
      </c>
      <c r="H3774" s="21" t="str">
        <f>INDEX( {"super","just","sub","infras"},MATCH(F3774,{"超","恰","亚","次"},0))</f>
        <v>sub</v>
      </c>
      <c r="I3774" s="21">
        <f>MATCH(E3774,{"知识体","知识域","知识区","知识主题","知识点"},0)-1</f>
        <v>4</v>
      </c>
      <c r="J3774" s="21">
        <f>MATCH(F3774,{"超","恰","亚","次"},0)-1</f>
        <v>2</v>
      </c>
      <c r="K3774" s="21" t="str">
        <f t="shared" si="477"/>
        <v>化学</v>
      </c>
      <c r="L3774" s="26" t="s">
        <v>1409</v>
      </c>
      <c r="M3774" s="23"/>
      <c r="N3774" s="23"/>
      <c r="O3774" s="24" t="str">
        <f t="shared" si="479"/>
        <v xml:space="preserve">
  - 
    name:  平均值法
    title:  平均值法
    description: 
    koLyro: point
    koLyri:  sub
    son: </v>
      </c>
      <c r="P3774" s="27" t="str">
        <f t="shared" si="478"/>
        <v xml:space="preserve">
            - 
              name:  平均值法
              title:  平均值法
              description: 
              koLyro: point
              koLyri:  sub
              son: </v>
      </c>
    </row>
    <row r="3775" spans="1:16" ht="15" customHeight="1">
      <c r="A3775" s="20">
        <f t="shared" si="472"/>
        <v>5</v>
      </c>
      <c r="B3775" s="21" t="str">
        <f t="shared" si="473"/>
        <v>知识亚点</v>
      </c>
      <c r="C3775" s="21" t="str">
        <f t="shared" si="474"/>
        <v>十字交叉法</v>
      </c>
      <c r="D3775" s="21" t="str">
        <f>IFERROR(IF(I3775=1,INDEX( {"chinese","english","math","physics","chemistry","biology","politics","history","geography"},MATCH(C3775,{"语文","英语","数学","物理","化学","生物","政治","历史","地理"},0)),IF(I3775=2,INDEX(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3775,{"单项选择","阅读理解","信息匹配","完形填空","短文填空","单句填空","短文改错","单句改错","句型转换","翻译短语","翻译句子","词汇/短语及固搭","完成句子","听力"},0)),"")), "")</f>
        <v/>
      </c>
      <c r="E3775" s="21" t="str">
        <f t="shared" si="475"/>
        <v>知识点</v>
      </c>
      <c r="F3775" s="21" t="str">
        <f t="shared" si="476"/>
        <v>亚</v>
      </c>
      <c r="G3775" s="21" t="str">
        <f>INDEX( {"body","discipline","area","topic","point"},MATCH(E3775,{"知识体","知识域","知识区","知识主题","知识点"},0))</f>
        <v>point</v>
      </c>
      <c r="H3775" s="21" t="str">
        <f>INDEX( {"super","just","sub","infras"},MATCH(F3775,{"超","恰","亚","次"},0))</f>
        <v>sub</v>
      </c>
      <c r="I3775" s="21">
        <f>MATCH(E3775,{"知识体","知识域","知识区","知识主题","知识点"},0)-1</f>
        <v>4</v>
      </c>
      <c r="J3775" s="21">
        <f>MATCH(F3775,{"超","恰","亚","次"},0)-1</f>
        <v>2</v>
      </c>
      <c r="K3775" s="21" t="str">
        <f t="shared" si="477"/>
        <v>化学</v>
      </c>
      <c r="L3775" s="26" t="s">
        <v>1410</v>
      </c>
      <c r="M3775" s="23"/>
      <c r="N3775" s="23"/>
      <c r="O3775" s="24" t="str">
        <f t="shared" si="479"/>
        <v xml:space="preserve">
  - 
    name:  十字交叉法
    title:  十字交叉法
    description: 
    koLyro: point
    koLyri:  sub
    son: </v>
      </c>
      <c r="P3775" s="27" t="str">
        <f t="shared" si="478"/>
        <v xml:space="preserve">
            - 
              name:  十字交叉法
              title:  十字交叉法
              description: 
              koLyro: point
              koLyri:  sub
              son: </v>
      </c>
    </row>
    <row r="3776" spans="1:16" ht="15" customHeight="1">
      <c r="A3776" s="20">
        <f t="shared" si="472"/>
        <v>2</v>
      </c>
      <c r="B3776" s="21" t="str">
        <f t="shared" si="473"/>
        <v>知识区</v>
      </c>
      <c r="C3776" s="21" t="str">
        <f t="shared" si="474"/>
        <v>2.化学物质及其变化</v>
      </c>
      <c r="D3776" s="21" t="str">
        <f>IFERROR(IF(I3776=1,INDEX( {"chinese","english","math","physics","chemistry","biology","politics","history","geography"},MATCH(C3776,{"语文","英语","数学","物理","化学","生物","政治","历史","地理"},0)),IF(I3776=2,INDEX(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3776,{"单项选择","阅读理解","信息匹配","完形填空","短文填空","单句填空","短文改错","单句改错","句型转换","翻译短语","翻译句子","词汇/短语及固搭","完成句子","听力"},0)),"")), "")</f>
        <v/>
      </c>
      <c r="E3776" s="21" t="str">
        <f t="shared" si="475"/>
        <v>知识区</v>
      </c>
      <c r="F3776" s="21" t="str">
        <f t="shared" si="476"/>
        <v>恰</v>
      </c>
      <c r="G3776" s="21" t="str">
        <f>INDEX( {"body","discipline","area","topic","point"},MATCH(E3776,{"知识体","知识域","知识区","知识主题","知识点"},0))</f>
        <v>area</v>
      </c>
      <c r="H3776" s="21" t="str">
        <f>INDEX( {"super","just","sub","infras"},MATCH(F3776,{"超","恰","亚","次"},0))</f>
        <v>just</v>
      </c>
      <c r="I3776" s="21">
        <f>MATCH(E3776,{"知识体","知识域","知识区","知识主题","知识点"},0)-1</f>
        <v>2</v>
      </c>
      <c r="J3776" s="21">
        <f>MATCH(F3776,{"超","恰","亚","次"},0)-1</f>
        <v>1</v>
      </c>
      <c r="K3776" s="21" t="str">
        <f t="shared" si="477"/>
        <v>化学</v>
      </c>
      <c r="L3776" s="26" t="s">
        <v>5182</v>
      </c>
      <c r="M3776" s="23"/>
      <c r="N3776" s="23"/>
      <c r="O3776" s="24" t="str">
        <f t="shared" si="479"/>
        <v xml:space="preserve">
  - 
    name:  2.化学物质及其变化
    title:  2.化学物质及其变化
    description: 
    koLyro: area
    koLyri:  just
    son: </v>
      </c>
      <c r="P3776" s="27" t="str">
        <f t="shared" si="478"/>
        <v xml:space="preserve">
      - 
        name:  2.化学物质及其变化
        title:  2.化学物质及其变化
        description: 
        koLyro: area
        koLyri:  just
        son: </v>
      </c>
    </row>
    <row r="3777" spans="1:16" ht="15" customHeight="1">
      <c r="A3777" s="20">
        <f t="shared" si="472"/>
        <v>3</v>
      </c>
      <c r="B3777" s="21" t="str">
        <f t="shared" si="473"/>
        <v>知识主题</v>
      </c>
      <c r="C3777" s="21" t="str">
        <f t="shared" si="474"/>
        <v>物质的组成、分类、性质及化学用语</v>
      </c>
      <c r="D3777" s="21" t="str">
        <f>IFERROR(IF(I3777=1,INDEX( {"chinese","english","math","physics","chemistry","biology","politics","history","geography"},MATCH(C3777,{"语文","英语","数学","物理","化学","生物","政治","历史","地理"},0)),IF(I3777=2,INDEX(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3777,{"单项选择","阅读理解","信息匹配","完形填空","短文填空","单句填空","短文改错","单句改错","句型转换","翻译短语","翻译句子","词汇/短语及固搭","完成句子","听力"},0)),"")), "")</f>
        <v/>
      </c>
      <c r="E3777" s="21" t="str">
        <f t="shared" si="475"/>
        <v>知识主题</v>
      </c>
      <c r="F3777" s="21" t="str">
        <f t="shared" si="476"/>
        <v>恰</v>
      </c>
      <c r="G3777" s="21" t="str">
        <f>INDEX( {"body","discipline","area","topic","point"},MATCH(E3777,{"知识体","知识域","知识区","知识主题","知识点"},0))</f>
        <v>topic</v>
      </c>
      <c r="H3777" s="21" t="str">
        <f>INDEX( {"super","just","sub","infras"},MATCH(F3777,{"超","恰","亚","次"},0))</f>
        <v>just</v>
      </c>
      <c r="I3777" s="21">
        <f>MATCH(E3777,{"知识体","知识域","知识区","知识主题","知识点"},0)-1</f>
        <v>3</v>
      </c>
      <c r="J3777" s="21">
        <f>MATCH(F3777,{"超","恰","亚","次"},0)-1</f>
        <v>1</v>
      </c>
      <c r="K3777" s="21" t="str">
        <f t="shared" si="477"/>
        <v>化学</v>
      </c>
      <c r="L3777" s="26" t="s">
        <v>1411</v>
      </c>
      <c r="M3777" s="23"/>
      <c r="N3777" s="23"/>
      <c r="O3777" s="24" t="str">
        <f t="shared" si="479"/>
        <v xml:space="preserve">
  - 
    name:  物质的组成、分类、性质及化学用语
    title:  物质的组成、分类、性质及化学用语
    description: 
    koLyro: topic
    koLyri:  just
    son: </v>
      </c>
      <c r="P3777" s="27" t="str">
        <f t="shared" si="478"/>
        <v xml:space="preserve">
        - 
          name:  物质的组成、分类、性质及化学用语
          title:  物质的组成、分类、性质及化学用语
          description: 
          koLyro: topic
          koLyri:  just
          son: </v>
      </c>
    </row>
    <row r="3778" spans="1:16" ht="15" customHeight="1">
      <c r="A3778" s="20">
        <f t="shared" si="472"/>
        <v>4</v>
      </c>
      <c r="B3778" s="21" t="str">
        <f t="shared" si="473"/>
        <v>知识点</v>
      </c>
      <c r="C3778" s="21" t="str">
        <f t="shared" si="474"/>
        <v>物质的组成</v>
      </c>
      <c r="D3778" s="21" t="str">
        <f>IFERROR(IF(I3778=1,INDEX( {"chinese","english","math","physics","chemistry","biology","politics","history","geography"},MATCH(C3778,{"语文","英语","数学","物理","化学","生物","政治","历史","地理"},0)),IF(I3778=2,INDEX(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3778,{"单项选择","阅读理解","信息匹配","完形填空","短文填空","单句填空","短文改错","单句改错","句型转换","翻译短语","翻译句子","词汇/短语及固搭","完成句子","听力"},0)),"")), "")</f>
        <v/>
      </c>
      <c r="E3778" s="21" t="str">
        <f t="shared" si="475"/>
        <v>知识点</v>
      </c>
      <c r="F3778" s="21" t="str">
        <f t="shared" si="476"/>
        <v>恰</v>
      </c>
      <c r="G3778" s="21" t="str">
        <f>INDEX( {"body","discipline","area","topic","point"},MATCH(E3778,{"知识体","知识域","知识区","知识主题","知识点"},0))</f>
        <v>point</v>
      </c>
      <c r="H3778" s="21" t="str">
        <f>INDEX( {"super","just","sub","infras"},MATCH(F3778,{"超","恰","亚","次"},0))</f>
        <v>just</v>
      </c>
      <c r="I3778" s="21">
        <f>MATCH(E3778,{"知识体","知识域","知识区","知识主题","知识点"},0)-1</f>
        <v>4</v>
      </c>
      <c r="J3778" s="21">
        <f>MATCH(F3778,{"超","恰","亚","次"},0)-1</f>
        <v>1</v>
      </c>
      <c r="K3778" s="21" t="str">
        <f t="shared" si="477"/>
        <v>化学</v>
      </c>
      <c r="L3778" s="26" t="s">
        <v>1412</v>
      </c>
      <c r="M3778" s="23"/>
      <c r="N3778" s="23"/>
      <c r="O3778" s="24" t="str">
        <f t="shared" si="479"/>
        <v xml:space="preserve">
  - 
    name:  物质的组成
    title:  物质的组成
    description: 
    koLyro: point
    koLyri:  just
    son: </v>
      </c>
      <c r="P3778" s="27" t="str">
        <f t="shared" si="478"/>
        <v xml:space="preserve">
          - 
            name:  物质的组成
            title:  物质的组成
            description: 
            koLyro: point
            koLyri:  just
            son: </v>
      </c>
    </row>
    <row r="3779" spans="1:16" ht="15" customHeight="1">
      <c r="A3779" s="20">
        <f t="shared" si="472"/>
        <v>5</v>
      </c>
      <c r="B3779" s="21" t="str">
        <f t="shared" si="473"/>
        <v>知识亚点</v>
      </c>
      <c r="C3779" s="21" t="str">
        <f t="shared" si="474"/>
        <v>微观组成</v>
      </c>
      <c r="D3779" s="21" t="str">
        <f>IFERROR(IF(I3779=1,INDEX( {"chinese","english","math","physics","chemistry","biology","politics","history","geography"},MATCH(C3779,{"语文","英语","数学","物理","化学","生物","政治","历史","地理"},0)),IF(I3779=2,INDEX(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3779,{"单项选择","阅读理解","信息匹配","完形填空","短文填空","单句填空","短文改错","单句改错","句型转换","翻译短语","翻译句子","词汇/短语及固搭","完成句子","听力"},0)),"")), "")</f>
        <v/>
      </c>
      <c r="E3779" s="21" t="str">
        <f t="shared" si="475"/>
        <v>知识点</v>
      </c>
      <c r="F3779" s="21" t="str">
        <f t="shared" si="476"/>
        <v>亚</v>
      </c>
      <c r="G3779" s="21" t="str">
        <f>INDEX( {"body","discipline","area","topic","point"},MATCH(E3779,{"知识体","知识域","知识区","知识主题","知识点"},0))</f>
        <v>point</v>
      </c>
      <c r="H3779" s="21" t="str">
        <f>INDEX( {"super","just","sub","infras"},MATCH(F3779,{"超","恰","亚","次"},0))</f>
        <v>sub</v>
      </c>
      <c r="I3779" s="21">
        <f>MATCH(E3779,{"知识体","知识域","知识区","知识主题","知识点"},0)-1</f>
        <v>4</v>
      </c>
      <c r="J3779" s="21">
        <f>MATCH(F3779,{"超","恰","亚","次"},0)-1</f>
        <v>2</v>
      </c>
      <c r="K3779" s="21" t="str">
        <f t="shared" si="477"/>
        <v>化学</v>
      </c>
      <c r="L3779" s="26" t="s">
        <v>1413</v>
      </c>
      <c r="M3779" s="23"/>
      <c r="N3779" s="23"/>
      <c r="O3779" s="24" t="str">
        <f t="shared" si="479"/>
        <v xml:space="preserve">
  - 
    name:  微观组成
    title:  微观组成
    description: 
    koLyro: point
    koLyri:  sub
    son: </v>
      </c>
      <c r="P3779" s="27" t="str">
        <f t="shared" si="478"/>
        <v xml:space="preserve">
            - 
              name:  微观组成
              title:  微观组成
              description: 
              koLyro: point
              koLyri:  sub
              son: </v>
      </c>
    </row>
    <row r="3780" spans="1:16" ht="15" customHeight="1">
      <c r="A3780" s="20">
        <f t="shared" si="472"/>
        <v>5</v>
      </c>
      <c r="B3780" s="21" t="str">
        <f t="shared" si="473"/>
        <v>知识亚点</v>
      </c>
      <c r="C3780" s="21" t="str">
        <f t="shared" si="474"/>
        <v>宏观组成</v>
      </c>
      <c r="D3780" s="21" t="str">
        <f>IFERROR(IF(I3780=1,INDEX( {"chinese","english","math","physics","chemistry","biology","politics","history","geography"},MATCH(C3780,{"语文","英语","数学","物理","化学","生物","政治","历史","地理"},0)),IF(I3780=2,INDEX(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3780,{"单项选择","阅读理解","信息匹配","完形填空","短文填空","单句填空","短文改错","单句改错","句型转换","翻译短语","翻译句子","词汇/短语及固搭","完成句子","听力"},0)),"")), "")</f>
        <v/>
      </c>
      <c r="E3780" s="21" t="str">
        <f t="shared" si="475"/>
        <v>知识点</v>
      </c>
      <c r="F3780" s="21" t="str">
        <f t="shared" si="476"/>
        <v>亚</v>
      </c>
      <c r="G3780" s="21" t="str">
        <f>INDEX( {"body","discipline","area","topic","point"},MATCH(E3780,{"知识体","知识域","知识区","知识主题","知识点"},0))</f>
        <v>point</v>
      </c>
      <c r="H3780" s="21" t="str">
        <f>INDEX( {"super","just","sub","infras"},MATCH(F3780,{"超","恰","亚","次"},0))</f>
        <v>sub</v>
      </c>
      <c r="I3780" s="21">
        <f>MATCH(E3780,{"知识体","知识域","知识区","知识主题","知识点"},0)-1</f>
        <v>4</v>
      </c>
      <c r="J3780" s="21">
        <f>MATCH(F3780,{"超","恰","亚","次"},0)-1</f>
        <v>2</v>
      </c>
      <c r="K3780" s="21" t="str">
        <f t="shared" si="477"/>
        <v>化学</v>
      </c>
      <c r="L3780" s="26" t="s">
        <v>1414</v>
      </c>
      <c r="M3780" s="23"/>
      <c r="N3780" s="23"/>
      <c r="O3780" s="24" t="str">
        <f t="shared" si="479"/>
        <v xml:space="preserve">
  - 
    name:  宏观组成
    title:  宏观组成
    description: 
    koLyro: point
    koLyri:  sub
    son: </v>
      </c>
      <c r="P3780" s="27" t="str">
        <f t="shared" si="478"/>
        <v xml:space="preserve">
            - 
              name:  宏观组成
              title:  宏观组成
              description: 
              koLyro: point
              koLyri:  sub
              son: </v>
      </c>
    </row>
    <row r="3781" spans="1:16" ht="15" customHeight="1">
      <c r="A3781" s="20">
        <f t="shared" ref="A3781:A3844" si="480">IFERROR(FIND("├",L3781),0)</f>
        <v>4</v>
      </c>
      <c r="B3781" s="21" t="str">
        <f t="shared" ref="B3781:B3844" si="481">MID(L3781,FIND("«",L3781)+1,FIND("»",L3781)-FIND("«",L3781)-1)</f>
        <v>知识点</v>
      </c>
      <c r="C3781" s="21" t="str">
        <f t="shared" ref="C3781:C3844" si="482">RIGHT(L3781,LEN(L3781)-FIND("»",L3781))</f>
        <v>简单分类法概述及分类法</v>
      </c>
      <c r="D3781" s="21" t="str">
        <f>IFERROR(IF(I3781=1,INDEX( {"chinese","english","math","physics","chemistry","biology","politics","history","geography"},MATCH(C3781,{"语文","英语","数学","物理","化学","生物","政治","历史","地理"},0)),IF(I3781=2,INDEX(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3781,{"单项选择","阅读理解","信息匹配","完形填空","短文填空","单句填空","短文改错","单句改错","句型转换","翻译短语","翻译句子","词汇/短语及固搭","完成句子","听力"},0)),"")), "")</f>
        <v/>
      </c>
      <c r="E3781" s="21" t="str">
        <f t="shared" ref="E3781:E3844" si="483">SUBSTITUTE(SUBSTITUTE(SUBSTITUTE(SUBSTITUTE(B3781,"超",""),"恰",""),"亚",""),"次","")</f>
        <v>知识点</v>
      </c>
      <c r="F3781" s="21" t="str">
        <f t="shared" ref="F3781:F3844" si="484">IF(IFERROR(FIND("超",B3781),-1)&gt;0,"超",  IF(IFERROR(FIND("亚",B3781),-1)&gt;0,"亚",   IF(IFERROR(FIND("次",B3781),-1)&gt;0,"次",    "恰"  )))</f>
        <v>恰</v>
      </c>
      <c r="G3781" s="21" t="str">
        <f>INDEX( {"body","discipline","area","topic","point"},MATCH(E3781,{"知识体","知识域","知识区","知识主题","知识点"},0))</f>
        <v>point</v>
      </c>
      <c r="H3781" s="21" t="str">
        <f>INDEX( {"super","just","sub","infras"},MATCH(F3781,{"超","恰","亚","次"},0))</f>
        <v>just</v>
      </c>
      <c r="I3781" s="21">
        <f>MATCH(E3781,{"知识体","知识域","知识区","知识主题","知识点"},0)-1</f>
        <v>4</v>
      </c>
      <c r="J3781" s="21">
        <f>MATCH(F3781,{"超","恰","亚","次"},0)-1</f>
        <v>1</v>
      </c>
      <c r="K3781" s="21" t="str">
        <f t="shared" ref="K3781:K3844" si="485">IF(I3781=0,"",IF(I3781=1,C3781,K3780))</f>
        <v>化学</v>
      </c>
      <c r="L3781" s="26" t="s">
        <v>1415</v>
      </c>
      <c r="M3781" s="23"/>
      <c r="N3781" s="23"/>
      <c r="O3781" s="24" t="str">
        <f t="shared" si="479"/>
        <v xml:space="preserve">
  - 
    name:  简单分类法概述及分类法
    title:  简单分类法概述及分类法
    description: 
    koLyro: point
    koLyri:  just
    son: </v>
      </c>
      <c r="P3781" s="27" t="str">
        <f t="shared" ref="P3781:P3844" si="486">SUBSTITUTE(O3781,CHAR(10),CHAR(10)&amp;REPT("  ",A3781))</f>
        <v xml:space="preserve">
          - 
            name:  简单分类法概述及分类法
            title:  简单分类法概述及分类法
            description: 
            koLyro: point
            koLyri:  just
            son: </v>
      </c>
    </row>
    <row r="3782" spans="1:16" ht="15" customHeight="1">
      <c r="A3782" s="20">
        <f t="shared" si="480"/>
        <v>4</v>
      </c>
      <c r="B3782" s="21" t="str">
        <f t="shared" si="481"/>
        <v>知识点</v>
      </c>
      <c r="C3782" s="21" t="str">
        <f t="shared" si="482"/>
        <v>对物质分类的考查</v>
      </c>
      <c r="D3782" s="21" t="str">
        <f>IFERROR(IF(I3782=1,INDEX( {"chinese","english","math","physics","chemistry","biology","politics","history","geography"},MATCH(C3782,{"语文","英语","数学","物理","化学","生物","政治","历史","地理"},0)),IF(I3782=2,INDEX(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3782,{"单项选择","阅读理解","信息匹配","完形填空","短文填空","单句填空","短文改错","单句改错","句型转换","翻译短语","翻译句子","词汇/短语及固搭","完成句子","听力"},0)),"")), "")</f>
        <v/>
      </c>
      <c r="E3782" s="21" t="str">
        <f t="shared" si="483"/>
        <v>知识点</v>
      </c>
      <c r="F3782" s="21" t="str">
        <f t="shared" si="484"/>
        <v>恰</v>
      </c>
      <c r="G3782" s="21" t="str">
        <f>INDEX( {"body","discipline","area","topic","point"},MATCH(E3782,{"知识体","知识域","知识区","知识主题","知识点"},0))</f>
        <v>point</v>
      </c>
      <c r="H3782" s="21" t="str">
        <f>INDEX( {"super","just","sub","infras"},MATCH(F3782,{"超","恰","亚","次"},0))</f>
        <v>just</v>
      </c>
      <c r="I3782" s="21">
        <f>MATCH(E3782,{"知识体","知识域","知识区","知识主题","知识点"},0)-1</f>
        <v>4</v>
      </c>
      <c r="J3782" s="21">
        <f>MATCH(F3782,{"超","恰","亚","次"},0)-1</f>
        <v>1</v>
      </c>
      <c r="K3782" s="21" t="str">
        <f t="shared" si="485"/>
        <v>化学</v>
      </c>
      <c r="L3782" s="26" t="s">
        <v>1416</v>
      </c>
      <c r="M3782" s="23"/>
      <c r="N3782" s="23"/>
      <c r="O3782" s="24" t="str">
        <f t="shared" si="479"/>
        <v xml:space="preserve">
  - 
    name:  对物质分类的考查
    title:  对物质分类的考查
    description: 
    koLyro: point
    koLyri:  just
    son: </v>
      </c>
      <c r="P3782" s="27" t="str">
        <f t="shared" si="486"/>
        <v xml:space="preserve">
          - 
            name:  对物质分类的考查
            title:  对物质分类的考查
            description: 
            koLyro: point
            koLyri:  just
            son: </v>
      </c>
    </row>
    <row r="3783" spans="1:16" ht="15" customHeight="1">
      <c r="A3783" s="20">
        <f t="shared" si="480"/>
        <v>4</v>
      </c>
      <c r="B3783" s="21" t="str">
        <f t="shared" si="481"/>
        <v>知识点</v>
      </c>
      <c r="C3783" s="21" t="str">
        <f t="shared" si="482"/>
        <v>判断同位素、同素异形体、同分异构体、同系物</v>
      </c>
      <c r="D3783" s="21" t="str">
        <f>IFERROR(IF(I3783=1,INDEX( {"chinese","english","math","physics","chemistry","biology","politics","history","geography"},MATCH(C3783,{"语文","英语","数学","物理","化学","生物","政治","历史","地理"},0)),IF(I3783=2,INDEX(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3783,{"单项选择","阅读理解","信息匹配","完形填空","短文填空","单句填空","短文改错","单句改错","句型转换","翻译短语","翻译句子","词汇/短语及固搭","完成句子","听力"},0)),"")), "")</f>
        <v/>
      </c>
      <c r="E3783" s="21" t="str">
        <f t="shared" si="483"/>
        <v>知识点</v>
      </c>
      <c r="F3783" s="21" t="str">
        <f t="shared" si="484"/>
        <v>恰</v>
      </c>
      <c r="G3783" s="21" t="str">
        <f>INDEX( {"body","discipline","area","topic","point"},MATCH(E3783,{"知识体","知识域","知识区","知识主题","知识点"},0))</f>
        <v>point</v>
      </c>
      <c r="H3783" s="21" t="str">
        <f>INDEX( {"super","just","sub","infras"},MATCH(F3783,{"超","恰","亚","次"},0))</f>
        <v>just</v>
      </c>
      <c r="I3783" s="21">
        <f>MATCH(E3783,{"知识体","知识域","知识区","知识主题","知识点"},0)-1</f>
        <v>4</v>
      </c>
      <c r="J3783" s="21">
        <f>MATCH(F3783,{"超","恰","亚","次"},0)-1</f>
        <v>1</v>
      </c>
      <c r="K3783" s="21" t="str">
        <f t="shared" si="485"/>
        <v>化学</v>
      </c>
      <c r="L3783" s="26" t="s">
        <v>1417</v>
      </c>
      <c r="M3783" s="23"/>
      <c r="N3783" s="23"/>
      <c r="O3783" s="24" t="str">
        <f t="shared" si="479"/>
        <v xml:space="preserve">
  - 
    name:  判断同位素、同素异形体、同分异构体、同系物
    title:  判断同位素、同素异形体、同分异构体、同系物
    description: 
    koLyro: point
    koLyri:  just
    son: </v>
      </c>
      <c r="P3783" s="27" t="str">
        <f t="shared" si="486"/>
        <v xml:space="preserve">
          - 
            name:  判断同位素、同素异形体、同分异构体、同系物
            title:  判断同位素、同素异形体、同分异构体、同系物
            description: 
            koLyro: point
            koLyri:  just
            son: </v>
      </c>
    </row>
    <row r="3784" spans="1:16" ht="15" customHeight="1">
      <c r="A3784" s="20">
        <f t="shared" si="480"/>
        <v>4</v>
      </c>
      <c r="B3784" s="21" t="str">
        <f t="shared" si="481"/>
        <v>知识点</v>
      </c>
      <c r="C3784" s="21" t="str">
        <f t="shared" si="482"/>
        <v>分散系、胶体和溶液</v>
      </c>
      <c r="D3784" s="21" t="str">
        <f>IFERROR(IF(I3784=1,INDEX( {"chinese","english","math","physics","chemistry","biology","politics","history","geography"},MATCH(C3784,{"语文","英语","数学","物理","化学","生物","政治","历史","地理"},0)),IF(I3784=2,INDEX(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3784,{"单项选择","阅读理解","信息匹配","完形填空","短文填空","单句填空","短文改错","单句改错","句型转换","翻译短语","翻译句子","词汇/短语及固搭","完成句子","听力"},0)),"")), "")</f>
        <v/>
      </c>
      <c r="E3784" s="21" t="str">
        <f t="shared" si="483"/>
        <v>知识点</v>
      </c>
      <c r="F3784" s="21" t="str">
        <f t="shared" si="484"/>
        <v>恰</v>
      </c>
      <c r="G3784" s="21" t="str">
        <f>INDEX( {"body","discipline","area","topic","point"},MATCH(E3784,{"知识体","知识域","知识区","知识主题","知识点"},0))</f>
        <v>point</v>
      </c>
      <c r="H3784" s="21" t="str">
        <f>INDEX( {"super","just","sub","infras"},MATCH(F3784,{"超","恰","亚","次"},0))</f>
        <v>just</v>
      </c>
      <c r="I3784" s="21">
        <f>MATCH(E3784,{"知识体","知识域","知识区","知识主题","知识点"},0)-1</f>
        <v>4</v>
      </c>
      <c r="J3784" s="21">
        <f>MATCH(F3784,{"超","恰","亚","次"},0)-1</f>
        <v>1</v>
      </c>
      <c r="K3784" s="21" t="str">
        <f t="shared" si="485"/>
        <v>化学</v>
      </c>
      <c r="L3784" s="26" t="s">
        <v>1418</v>
      </c>
      <c r="M3784" s="23"/>
      <c r="N3784" s="23"/>
      <c r="O3784" s="24" t="str">
        <f t="shared" si="479"/>
        <v xml:space="preserve">
  - 
    name:  分散系、胶体和溶液
    title:  分散系、胶体和溶液
    description: 
    koLyro: point
    koLyri:  just
    son: </v>
      </c>
      <c r="P3784" s="27" t="str">
        <f t="shared" si="486"/>
        <v xml:space="preserve">
          - 
            name:  分散系、胶体和溶液
            title:  分散系、胶体和溶液
            description: 
            koLyro: point
            koLyri:  just
            son: </v>
      </c>
    </row>
    <row r="3785" spans="1:16" ht="15" customHeight="1">
      <c r="A3785" s="20">
        <f t="shared" si="480"/>
        <v>4</v>
      </c>
      <c r="B3785" s="21" t="str">
        <f t="shared" si="481"/>
        <v>知识点</v>
      </c>
      <c r="C3785" s="21" t="str">
        <f t="shared" si="482"/>
        <v>物质的性质及变化</v>
      </c>
      <c r="D3785" s="21" t="str">
        <f>IFERROR(IF(I3785=1,INDEX( {"chinese","english","math","physics","chemistry","biology","politics","history","geography"},MATCH(C3785,{"语文","英语","数学","物理","化学","生物","政治","历史","地理"},0)),IF(I3785=2,INDEX(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3785,{"单项选择","阅读理解","信息匹配","完形填空","短文填空","单句填空","短文改错","单句改错","句型转换","翻译短语","翻译句子","词汇/短语及固搭","完成句子","听力"},0)),"")), "")</f>
        <v/>
      </c>
      <c r="E3785" s="21" t="str">
        <f t="shared" si="483"/>
        <v>知识点</v>
      </c>
      <c r="F3785" s="21" t="str">
        <f t="shared" si="484"/>
        <v>恰</v>
      </c>
      <c r="G3785" s="21" t="str">
        <f>INDEX( {"body","discipline","area","topic","point"},MATCH(E3785,{"知识体","知识域","知识区","知识主题","知识点"},0))</f>
        <v>point</v>
      </c>
      <c r="H3785" s="21" t="str">
        <f>INDEX( {"super","just","sub","infras"},MATCH(F3785,{"超","恰","亚","次"},0))</f>
        <v>just</v>
      </c>
      <c r="I3785" s="21">
        <f>MATCH(E3785,{"知识体","知识域","知识区","知识主题","知识点"},0)-1</f>
        <v>4</v>
      </c>
      <c r="J3785" s="21">
        <f>MATCH(F3785,{"超","恰","亚","次"},0)-1</f>
        <v>1</v>
      </c>
      <c r="K3785" s="21" t="str">
        <f t="shared" si="485"/>
        <v>化学</v>
      </c>
      <c r="L3785" s="26" t="s">
        <v>1419</v>
      </c>
      <c r="M3785" s="23"/>
      <c r="N3785" s="23"/>
      <c r="O3785" s="24" t="str">
        <f t="shared" si="479"/>
        <v xml:space="preserve">
  - 
    name:  物质的性质及变化
    title:  物质的性质及变化
    description: 
    koLyro: point
    koLyri:  just
    son: </v>
      </c>
      <c r="P3785" s="27" t="str">
        <f t="shared" si="486"/>
        <v xml:space="preserve">
          - 
            name:  物质的性质及变化
            title:  物质的性质及变化
            description: 
            koLyro: point
            koLyri:  just
            son: </v>
      </c>
    </row>
    <row r="3786" spans="1:16" ht="15" customHeight="1">
      <c r="A3786" s="20">
        <f t="shared" si="480"/>
        <v>4</v>
      </c>
      <c r="B3786" s="21" t="str">
        <f t="shared" si="481"/>
        <v>知识点</v>
      </c>
      <c r="C3786" s="21" t="str">
        <f t="shared" si="482"/>
        <v>常见无机化学反应的分类</v>
      </c>
      <c r="D3786" s="21" t="str">
        <f>IFERROR(IF(I3786=1,INDEX( {"chinese","english","math","physics","chemistry","biology","politics","history","geography"},MATCH(C3786,{"语文","英语","数学","物理","化学","生物","政治","历史","地理"},0)),IF(I3786=2,INDEX(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3786,{"单项选择","阅读理解","信息匹配","完形填空","短文填空","单句填空","短文改错","单句改错","句型转换","翻译短语","翻译句子","词汇/短语及固搭","完成句子","听力"},0)),"")), "")</f>
        <v/>
      </c>
      <c r="E3786" s="21" t="str">
        <f t="shared" si="483"/>
        <v>知识点</v>
      </c>
      <c r="F3786" s="21" t="str">
        <f t="shared" si="484"/>
        <v>恰</v>
      </c>
      <c r="G3786" s="21" t="str">
        <f>INDEX( {"body","discipline","area","topic","point"},MATCH(E3786,{"知识体","知识域","知识区","知识主题","知识点"},0))</f>
        <v>point</v>
      </c>
      <c r="H3786" s="21" t="str">
        <f>INDEX( {"super","just","sub","infras"},MATCH(F3786,{"超","恰","亚","次"},0))</f>
        <v>just</v>
      </c>
      <c r="I3786" s="21">
        <f>MATCH(E3786,{"知识体","知识域","知识区","知识主题","知识点"},0)-1</f>
        <v>4</v>
      </c>
      <c r="J3786" s="21">
        <f>MATCH(F3786,{"超","恰","亚","次"},0)-1</f>
        <v>1</v>
      </c>
      <c r="K3786" s="21" t="str">
        <f t="shared" si="485"/>
        <v>化学</v>
      </c>
      <c r="L3786" s="26" t="s">
        <v>1420</v>
      </c>
      <c r="M3786" s="23"/>
      <c r="N3786" s="23"/>
      <c r="O3786" s="24" t="str">
        <f t="shared" si="479"/>
        <v xml:space="preserve">
  - 
    name:  常见无机化学反应的分类
    title:  常见无机化学反应的分类
    description: 
    koLyro: point
    koLyri:  just
    son: </v>
      </c>
      <c r="P3786" s="27" t="str">
        <f t="shared" si="486"/>
        <v xml:space="preserve">
          - 
            name:  常见无机化学反应的分类
            title:  常见无机化学反应的分类
            description: 
            koLyro: point
            koLyri:  just
            son: </v>
      </c>
    </row>
    <row r="3787" spans="1:16" ht="15" customHeight="1">
      <c r="A3787" s="20">
        <f t="shared" si="480"/>
        <v>5</v>
      </c>
      <c r="B3787" s="21" t="str">
        <f t="shared" si="481"/>
        <v>知识亚点</v>
      </c>
      <c r="C3787" s="21" t="str">
        <f t="shared" si="482"/>
        <v>四种基本反应类型</v>
      </c>
      <c r="D3787" s="21" t="str">
        <f>IFERROR(IF(I3787=1,INDEX( {"chinese","english","math","physics","chemistry","biology","politics","history","geography"},MATCH(C3787,{"语文","英语","数学","物理","化学","生物","政治","历史","地理"},0)),IF(I3787=2,INDEX(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3787,{"单项选择","阅读理解","信息匹配","完形填空","短文填空","单句填空","短文改错","单句改错","句型转换","翻译短语","翻译句子","词汇/短语及固搭","完成句子","听力"},0)),"")), "")</f>
        <v/>
      </c>
      <c r="E3787" s="21" t="str">
        <f t="shared" si="483"/>
        <v>知识点</v>
      </c>
      <c r="F3787" s="21" t="str">
        <f t="shared" si="484"/>
        <v>亚</v>
      </c>
      <c r="G3787" s="21" t="str">
        <f>INDEX( {"body","discipline","area","topic","point"},MATCH(E3787,{"知识体","知识域","知识区","知识主题","知识点"},0))</f>
        <v>point</v>
      </c>
      <c r="H3787" s="21" t="str">
        <f>INDEX( {"super","just","sub","infras"},MATCH(F3787,{"超","恰","亚","次"},0))</f>
        <v>sub</v>
      </c>
      <c r="I3787" s="21">
        <f>MATCH(E3787,{"知识体","知识域","知识区","知识主题","知识点"},0)-1</f>
        <v>4</v>
      </c>
      <c r="J3787" s="21">
        <f>MATCH(F3787,{"超","恰","亚","次"},0)-1</f>
        <v>2</v>
      </c>
      <c r="K3787" s="21" t="str">
        <f t="shared" si="485"/>
        <v>化学</v>
      </c>
      <c r="L3787" s="26" t="s">
        <v>1421</v>
      </c>
      <c r="M3787" s="23"/>
      <c r="N3787" s="23"/>
      <c r="O3787" s="24" t="str">
        <f t="shared" si="479"/>
        <v xml:space="preserve">
  - 
    name:  四种基本反应类型
    title:  四种基本反应类型
    description: 
    koLyro: point
    koLyri:  sub
    son: </v>
      </c>
      <c r="P3787" s="27" t="str">
        <f t="shared" si="486"/>
        <v xml:space="preserve">
            - 
              name:  四种基本反应类型
              title:  四种基本反应类型
              description: 
              koLyro: point
              koLyri:  sub
              son: </v>
      </c>
    </row>
    <row r="3788" spans="1:16" ht="15" customHeight="1">
      <c r="A3788" s="20">
        <f t="shared" si="480"/>
        <v>5</v>
      </c>
      <c r="B3788" s="21" t="str">
        <f t="shared" si="481"/>
        <v>知识亚点</v>
      </c>
      <c r="C3788" s="21" t="str">
        <f t="shared" si="482"/>
        <v>离子反应和非离子反应</v>
      </c>
      <c r="D3788" s="21" t="str">
        <f>IFERROR(IF(I3788=1,INDEX( {"chinese","english","math","physics","chemistry","biology","politics","history","geography"},MATCH(C3788,{"语文","英语","数学","物理","化学","生物","政治","历史","地理"},0)),IF(I3788=2,INDEX(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3788,{"单项选择","阅读理解","信息匹配","完形填空","短文填空","单句填空","短文改错","单句改错","句型转换","翻译短语","翻译句子","词汇/短语及固搭","完成句子","听力"},0)),"")), "")</f>
        <v/>
      </c>
      <c r="E3788" s="21" t="str">
        <f t="shared" si="483"/>
        <v>知识点</v>
      </c>
      <c r="F3788" s="21" t="str">
        <f t="shared" si="484"/>
        <v>亚</v>
      </c>
      <c r="G3788" s="21" t="str">
        <f>INDEX( {"body","discipline","area","topic","point"},MATCH(E3788,{"知识体","知识域","知识区","知识主题","知识点"},0))</f>
        <v>point</v>
      </c>
      <c r="H3788" s="21" t="str">
        <f>INDEX( {"super","just","sub","infras"},MATCH(F3788,{"超","恰","亚","次"},0))</f>
        <v>sub</v>
      </c>
      <c r="I3788" s="21">
        <f>MATCH(E3788,{"知识体","知识域","知识区","知识主题","知识点"},0)-1</f>
        <v>4</v>
      </c>
      <c r="J3788" s="21">
        <f>MATCH(F3788,{"超","恰","亚","次"},0)-1</f>
        <v>2</v>
      </c>
      <c r="K3788" s="21" t="str">
        <f t="shared" si="485"/>
        <v>化学</v>
      </c>
      <c r="L3788" s="26" t="s">
        <v>1422</v>
      </c>
      <c r="M3788" s="23"/>
      <c r="N3788" s="23"/>
      <c r="O3788" s="24" t="str">
        <f t="shared" si="479"/>
        <v xml:space="preserve">
  - 
    name:  离子反应和非离子反应
    title:  离子反应和非离子反应
    description: 
    koLyro: point
    koLyri:  sub
    son: </v>
      </c>
      <c r="P3788" s="27" t="str">
        <f t="shared" si="486"/>
        <v xml:space="preserve">
            - 
              name:  离子反应和非离子反应
              title:  离子反应和非离子反应
              description: 
              koLyro: point
              koLyri:  sub
              son: </v>
      </c>
    </row>
    <row r="3789" spans="1:16" ht="15" customHeight="1">
      <c r="A3789" s="20">
        <f t="shared" si="480"/>
        <v>5</v>
      </c>
      <c r="B3789" s="21" t="str">
        <f t="shared" si="481"/>
        <v>知识亚点</v>
      </c>
      <c r="C3789" s="21" t="str">
        <f t="shared" si="482"/>
        <v>氧化还原反应和非氧化还原反应</v>
      </c>
      <c r="D3789" s="21" t="str">
        <f>IFERROR(IF(I3789=1,INDEX( {"chinese","english","math","physics","chemistry","biology","politics","history","geography"},MATCH(C3789,{"语文","英语","数学","物理","化学","生物","政治","历史","地理"},0)),IF(I3789=2,INDEX(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3789,{"单项选择","阅读理解","信息匹配","完形填空","短文填空","单句填空","短文改错","单句改错","句型转换","翻译短语","翻译句子","词汇/短语及固搭","完成句子","听力"},0)),"")), "")</f>
        <v/>
      </c>
      <c r="E3789" s="21" t="str">
        <f t="shared" si="483"/>
        <v>知识点</v>
      </c>
      <c r="F3789" s="21" t="str">
        <f t="shared" si="484"/>
        <v>亚</v>
      </c>
      <c r="G3789" s="21" t="str">
        <f>INDEX( {"body","discipline","area","topic","point"},MATCH(E3789,{"知识体","知识域","知识区","知识主题","知识点"},0))</f>
        <v>point</v>
      </c>
      <c r="H3789" s="21" t="str">
        <f>INDEX( {"super","just","sub","infras"},MATCH(F3789,{"超","恰","亚","次"},0))</f>
        <v>sub</v>
      </c>
      <c r="I3789" s="21">
        <f>MATCH(E3789,{"知识体","知识域","知识区","知识主题","知识点"},0)-1</f>
        <v>4</v>
      </c>
      <c r="J3789" s="21">
        <f>MATCH(F3789,{"超","恰","亚","次"},0)-1</f>
        <v>2</v>
      </c>
      <c r="K3789" s="21" t="str">
        <f t="shared" si="485"/>
        <v>化学</v>
      </c>
      <c r="L3789" s="26" t="s">
        <v>1423</v>
      </c>
      <c r="M3789" s="23"/>
      <c r="N3789" s="23"/>
      <c r="O3789" s="24" t="str">
        <f t="shared" si="479"/>
        <v xml:space="preserve">
  - 
    name:  氧化还原反应和非氧化还原反应
    title:  氧化还原反应和非氧化还原反应
    description: 
    koLyro: point
    koLyri:  sub
    son: </v>
      </c>
      <c r="P3789" s="27" t="str">
        <f t="shared" si="486"/>
        <v xml:space="preserve">
            - 
              name:  氧化还原反应和非氧化还原反应
              title:  氧化还原反应和非氧化还原反应
              description: 
              koLyro: point
              koLyri:  sub
              son: </v>
      </c>
    </row>
    <row r="3790" spans="1:16" ht="15" customHeight="1">
      <c r="A3790" s="20">
        <f t="shared" si="480"/>
        <v>4</v>
      </c>
      <c r="B3790" s="21" t="str">
        <f t="shared" si="481"/>
        <v>知识点</v>
      </c>
      <c r="C3790" s="21" t="str">
        <f t="shared" si="482"/>
        <v>化学用语</v>
      </c>
      <c r="D3790" s="21" t="str">
        <f>IFERROR(IF(I3790=1,INDEX( {"chinese","english","math","physics","chemistry","biology","politics","history","geography"},MATCH(C3790,{"语文","英语","数学","物理","化学","生物","政治","历史","地理"},0)),IF(I3790=2,INDEX(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3790,{"单项选择","阅读理解","信息匹配","完形填空","短文填空","单句填空","短文改错","单句改错","句型转换","翻译短语","翻译句子","词汇/短语及固搭","完成句子","听力"},0)),"")), "")</f>
        <v/>
      </c>
      <c r="E3790" s="21" t="str">
        <f t="shared" si="483"/>
        <v>知识点</v>
      </c>
      <c r="F3790" s="21" t="str">
        <f t="shared" si="484"/>
        <v>恰</v>
      </c>
      <c r="G3790" s="21" t="str">
        <f>INDEX( {"body","discipline","area","topic","point"},MATCH(E3790,{"知识体","知识域","知识区","知识主题","知识点"},0))</f>
        <v>point</v>
      </c>
      <c r="H3790" s="21" t="str">
        <f>INDEX( {"super","just","sub","infras"},MATCH(F3790,{"超","恰","亚","次"},0))</f>
        <v>just</v>
      </c>
      <c r="I3790" s="21">
        <f>MATCH(E3790,{"知识体","知识域","知识区","知识主题","知识点"},0)-1</f>
        <v>4</v>
      </c>
      <c r="J3790" s="21">
        <f>MATCH(F3790,{"超","恰","亚","次"},0)-1</f>
        <v>1</v>
      </c>
      <c r="K3790" s="21" t="str">
        <f t="shared" si="485"/>
        <v>化学</v>
      </c>
      <c r="L3790" s="26" t="s">
        <v>1424</v>
      </c>
      <c r="M3790" s="23"/>
      <c r="N3790" s="23"/>
      <c r="O3790" s="24" t="str">
        <f t="shared" si="479"/>
        <v xml:space="preserve">
  - 
    name:  化学用语
    title:  化学用语
    description: 
    koLyro: point
    koLyri:  just
    son: </v>
      </c>
      <c r="P3790" s="27" t="str">
        <f t="shared" si="486"/>
        <v xml:space="preserve">
          - 
            name:  化学用语
            title:  化学用语
            description: 
            koLyro: point
            koLyri:  just
            son: </v>
      </c>
    </row>
    <row r="3791" spans="1:16" ht="15" customHeight="1">
      <c r="A3791" s="20">
        <f t="shared" si="480"/>
        <v>5</v>
      </c>
      <c r="B3791" s="21" t="str">
        <f t="shared" si="481"/>
        <v>知识亚点</v>
      </c>
      <c r="C3791" s="21" t="str">
        <f t="shared" si="482"/>
        <v>表示微粒、物质的组成或结构的化学用语</v>
      </c>
      <c r="D3791" s="21" t="str">
        <f>IFERROR(IF(I3791=1,INDEX( {"chinese","english","math","physics","chemistry","biology","politics","history","geography"},MATCH(C3791,{"语文","英语","数学","物理","化学","生物","政治","历史","地理"},0)),IF(I3791=2,INDEX(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3791,{"单项选择","阅读理解","信息匹配","完形填空","短文填空","单句填空","短文改错","单句改错","句型转换","翻译短语","翻译句子","词汇/短语及固搭","完成句子","听力"},0)),"")), "")</f>
        <v/>
      </c>
      <c r="E3791" s="21" t="str">
        <f t="shared" si="483"/>
        <v>知识点</v>
      </c>
      <c r="F3791" s="21" t="str">
        <f t="shared" si="484"/>
        <v>亚</v>
      </c>
      <c r="G3791" s="21" t="str">
        <f>INDEX( {"body","discipline","area","topic","point"},MATCH(E3791,{"知识体","知识域","知识区","知识主题","知识点"},0))</f>
        <v>point</v>
      </c>
      <c r="H3791" s="21" t="str">
        <f>INDEX( {"super","just","sub","infras"},MATCH(F3791,{"超","恰","亚","次"},0))</f>
        <v>sub</v>
      </c>
      <c r="I3791" s="21">
        <f>MATCH(E3791,{"知识体","知识域","知识区","知识主题","知识点"},0)-1</f>
        <v>4</v>
      </c>
      <c r="J3791" s="21">
        <f>MATCH(F3791,{"超","恰","亚","次"},0)-1</f>
        <v>2</v>
      </c>
      <c r="K3791" s="21" t="str">
        <f t="shared" si="485"/>
        <v>化学</v>
      </c>
      <c r="L3791" s="26" t="s">
        <v>1425</v>
      </c>
      <c r="M3791" s="23"/>
      <c r="N3791" s="23"/>
      <c r="O3791" s="24" t="str">
        <f t="shared" si="479"/>
        <v xml:space="preserve">
  - 
    name:  表示微粒、物质的组成或结构的化学用语
    title:  表示微粒、物质的组成或结构的化学用语
    description: 
    koLyro: point
    koLyri:  sub
    son: </v>
      </c>
      <c r="P3791" s="27" t="str">
        <f t="shared" si="486"/>
        <v xml:space="preserve">
            - 
              name:  表示微粒、物质的组成或结构的化学用语
              title:  表示微粒、物质的组成或结构的化学用语
              description: 
              koLyro: point
              koLyri:  sub
              son: </v>
      </c>
    </row>
    <row r="3792" spans="1:16" ht="15" customHeight="1">
      <c r="A3792" s="20">
        <f t="shared" si="480"/>
        <v>5</v>
      </c>
      <c r="B3792" s="21" t="str">
        <f t="shared" si="481"/>
        <v>知识亚点</v>
      </c>
      <c r="C3792" s="21" t="str">
        <f t="shared" si="482"/>
        <v>表示物质变化</v>
      </c>
      <c r="D3792" s="21" t="str">
        <f>IFERROR(IF(I3792=1,INDEX( {"chinese","english","math","physics","chemistry","biology","politics","history","geography"},MATCH(C3792,{"语文","英语","数学","物理","化学","生物","政治","历史","地理"},0)),IF(I3792=2,INDEX(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3792,{"单项选择","阅读理解","信息匹配","完形填空","短文填空","单句填空","短文改错","单句改错","句型转换","翻译短语","翻译句子","词汇/短语及固搭","完成句子","听力"},0)),"")), "")</f>
        <v/>
      </c>
      <c r="E3792" s="21" t="str">
        <f t="shared" si="483"/>
        <v>知识点</v>
      </c>
      <c r="F3792" s="21" t="str">
        <f t="shared" si="484"/>
        <v>亚</v>
      </c>
      <c r="G3792" s="21" t="str">
        <f>INDEX( {"body","discipline","area","topic","point"},MATCH(E3792,{"知识体","知识域","知识区","知识主题","知识点"},0))</f>
        <v>point</v>
      </c>
      <c r="H3792" s="21" t="str">
        <f>INDEX( {"super","just","sub","infras"},MATCH(F3792,{"超","恰","亚","次"},0))</f>
        <v>sub</v>
      </c>
      <c r="I3792" s="21">
        <f>MATCH(E3792,{"知识体","知识域","知识区","知识主题","知识点"},0)-1</f>
        <v>4</v>
      </c>
      <c r="J3792" s="21">
        <f>MATCH(F3792,{"超","恰","亚","次"},0)-1</f>
        <v>2</v>
      </c>
      <c r="K3792" s="21" t="str">
        <f t="shared" si="485"/>
        <v>化学</v>
      </c>
      <c r="L3792" s="26" t="s">
        <v>1426</v>
      </c>
      <c r="M3792" s="23"/>
      <c r="N3792" s="23"/>
      <c r="O3792" s="24" t="str">
        <f t="shared" si="479"/>
        <v xml:space="preserve">
  - 
    name:  表示物质变化
    title:  表示物质变化
    description: 
    koLyro: point
    koLyri:  sub
    son: </v>
      </c>
      <c r="P3792" s="27" t="str">
        <f t="shared" si="486"/>
        <v xml:space="preserve">
            - 
              name:  表示物质变化
              title:  表示物质变化
              description: 
              koLyro: point
              koLyri:  sub
              son: </v>
      </c>
    </row>
    <row r="3793" spans="1:16" ht="15" customHeight="1">
      <c r="A3793" s="20">
        <f t="shared" si="480"/>
        <v>5</v>
      </c>
      <c r="B3793" s="21" t="str">
        <f t="shared" si="481"/>
        <v>知识亚点</v>
      </c>
      <c r="C3793" s="21" t="str">
        <f t="shared" si="482"/>
        <v>化合价</v>
      </c>
      <c r="D3793" s="21" t="str">
        <f>IFERROR(IF(I3793=1,INDEX( {"chinese","english","math","physics","chemistry","biology","politics","history","geography"},MATCH(C3793,{"语文","英语","数学","物理","化学","生物","政治","历史","地理"},0)),IF(I3793=2,INDEX(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3793,{"单项选择","阅读理解","信息匹配","完形填空","短文填空","单句填空","短文改错","单句改错","句型转换","翻译短语","翻译句子","词汇/短语及固搭","完成句子","听力"},0)),"")), "")</f>
        <v/>
      </c>
      <c r="E3793" s="21" t="str">
        <f t="shared" si="483"/>
        <v>知识点</v>
      </c>
      <c r="F3793" s="21" t="str">
        <f t="shared" si="484"/>
        <v>亚</v>
      </c>
      <c r="G3793" s="21" t="str">
        <f>INDEX( {"body","discipline","area","topic","point"},MATCH(E3793,{"知识体","知识域","知识区","知识主题","知识点"},0))</f>
        <v>point</v>
      </c>
      <c r="H3793" s="21" t="str">
        <f>INDEX( {"super","just","sub","infras"},MATCH(F3793,{"超","恰","亚","次"},0))</f>
        <v>sub</v>
      </c>
      <c r="I3793" s="21">
        <f>MATCH(E3793,{"知识体","知识域","知识区","知识主题","知识点"},0)-1</f>
        <v>4</v>
      </c>
      <c r="J3793" s="21">
        <f>MATCH(F3793,{"超","恰","亚","次"},0)-1</f>
        <v>2</v>
      </c>
      <c r="K3793" s="21" t="str">
        <f t="shared" si="485"/>
        <v>化学</v>
      </c>
      <c r="L3793" s="26" t="s">
        <v>1427</v>
      </c>
      <c r="M3793" s="23"/>
      <c r="N3793" s="23"/>
      <c r="O3793" s="24" t="str">
        <f t="shared" si="479"/>
        <v xml:space="preserve">
  - 
    name:  化合价
    title:  化合价
    description: 
    koLyro: point
    koLyri:  sub
    son: </v>
      </c>
      <c r="P3793" s="27" t="str">
        <f t="shared" si="486"/>
        <v xml:space="preserve">
            - 
              name:  化合价
              title:  化合价
              description: 
              koLyro: point
              koLyri:  sub
              son: </v>
      </c>
    </row>
    <row r="3794" spans="1:16" ht="15" customHeight="1">
      <c r="A3794" s="20">
        <f t="shared" si="480"/>
        <v>3</v>
      </c>
      <c r="B3794" s="21" t="str">
        <f t="shared" si="481"/>
        <v>知识主题</v>
      </c>
      <c r="C3794" s="21" t="str">
        <f t="shared" si="482"/>
        <v>离子反应和离子方程式的书写</v>
      </c>
      <c r="D3794" s="21" t="str">
        <f>IFERROR(IF(I3794=1,INDEX( {"chinese","english","math","physics","chemistry","biology","politics","history","geography"},MATCH(C3794,{"语文","英语","数学","物理","化学","生物","政治","历史","地理"},0)),IF(I3794=2,INDEX(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3794,{"单项选择","阅读理解","信息匹配","完形填空","短文填空","单句填空","短文改错","单句改错","句型转换","翻译短语","翻译句子","词汇/短语及固搭","完成句子","听力"},0)),"")), "")</f>
        <v/>
      </c>
      <c r="E3794" s="21" t="str">
        <f t="shared" si="483"/>
        <v>知识主题</v>
      </c>
      <c r="F3794" s="21" t="str">
        <f t="shared" si="484"/>
        <v>恰</v>
      </c>
      <c r="G3794" s="21" t="str">
        <f>INDEX( {"body","discipline","area","topic","point"},MATCH(E3794,{"知识体","知识域","知识区","知识主题","知识点"},0))</f>
        <v>topic</v>
      </c>
      <c r="H3794" s="21" t="str">
        <f>INDEX( {"super","just","sub","infras"},MATCH(F3794,{"超","恰","亚","次"},0))</f>
        <v>just</v>
      </c>
      <c r="I3794" s="21">
        <f>MATCH(E3794,{"知识体","知识域","知识区","知识主题","知识点"},0)-1</f>
        <v>3</v>
      </c>
      <c r="J3794" s="21">
        <f>MATCH(F3794,{"超","恰","亚","次"},0)-1</f>
        <v>1</v>
      </c>
      <c r="K3794" s="21" t="str">
        <f t="shared" si="485"/>
        <v>化学</v>
      </c>
      <c r="L3794" s="26" t="s">
        <v>1428</v>
      </c>
      <c r="M3794" s="23"/>
      <c r="N3794" s="23"/>
      <c r="O3794" s="24" t="str">
        <f t="shared" si="479"/>
        <v xml:space="preserve">
  - 
    name:  离子反应和离子方程式的书写
    title:  离子反应和离子方程式的书写
    description: 
    koLyro: topic
    koLyri:  just
    son: </v>
      </c>
      <c r="P3794" s="27" t="str">
        <f t="shared" si="486"/>
        <v xml:space="preserve">
        - 
          name:  离子反应和离子方程式的书写
          title:  离子反应和离子方程式的书写
          description: 
          koLyro: topic
          koLyri:  just
          son: </v>
      </c>
    </row>
    <row r="3795" spans="1:16" ht="15" customHeight="1">
      <c r="A3795" s="20">
        <f t="shared" si="480"/>
        <v>4</v>
      </c>
      <c r="B3795" s="21" t="str">
        <f t="shared" si="481"/>
        <v>知识点</v>
      </c>
      <c r="C3795" s="21" t="str">
        <f t="shared" si="482"/>
        <v>电解质、非电解质</v>
      </c>
      <c r="D3795" s="21" t="str">
        <f>IFERROR(IF(I3795=1,INDEX( {"chinese","english","math","physics","chemistry","biology","politics","history","geography"},MATCH(C3795,{"语文","英语","数学","物理","化学","生物","政治","历史","地理"},0)),IF(I3795=2,INDEX(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3795,{"单项选择","阅读理解","信息匹配","完形填空","短文填空","单句填空","短文改错","单句改错","句型转换","翻译短语","翻译句子","词汇/短语及固搭","完成句子","听力"},0)),"")), "")</f>
        <v/>
      </c>
      <c r="E3795" s="21" t="str">
        <f t="shared" si="483"/>
        <v>知识点</v>
      </c>
      <c r="F3795" s="21" t="str">
        <f t="shared" si="484"/>
        <v>恰</v>
      </c>
      <c r="G3795" s="21" t="str">
        <f>INDEX( {"body","discipline","area","topic","point"},MATCH(E3795,{"知识体","知识域","知识区","知识主题","知识点"},0))</f>
        <v>point</v>
      </c>
      <c r="H3795" s="21" t="str">
        <f>INDEX( {"super","just","sub","infras"},MATCH(F3795,{"超","恰","亚","次"},0))</f>
        <v>just</v>
      </c>
      <c r="I3795" s="21">
        <f>MATCH(E3795,{"知识体","知识域","知识区","知识主题","知识点"},0)-1</f>
        <v>4</v>
      </c>
      <c r="J3795" s="21">
        <f>MATCH(F3795,{"超","恰","亚","次"},0)-1</f>
        <v>1</v>
      </c>
      <c r="K3795" s="21" t="str">
        <f t="shared" si="485"/>
        <v>化学</v>
      </c>
      <c r="L3795" s="26" t="s">
        <v>1429</v>
      </c>
      <c r="M3795" s="23"/>
      <c r="N3795" s="23"/>
      <c r="O3795" s="24" t="str">
        <f t="shared" si="479"/>
        <v xml:space="preserve">
  - 
    name:  电解质、非电解质
    title:  电解质、非电解质
    description: 
    koLyro: point
    koLyri:  just
    son: </v>
      </c>
      <c r="P3795" s="27" t="str">
        <f t="shared" si="486"/>
        <v xml:space="preserve">
          - 
            name:  电解质、非电解质
            title:  电解质、非电解质
            description: 
            koLyro: point
            koLyri:  just
            son: </v>
      </c>
    </row>
    <row r="3796" spans="1:16" ht="15" customHeight="1">
      <c r="A3796" s="20">
        <f t="shared" si="480"/>
        <v>4</v>
      </c>
      <c r="B3796" s="21" t="str">
        <f t="shared" si="481"/>
        <v>知识点</v>
      </c>
      <c r="C3796" s="21" t="str">
        <f t="shared" si="482"/>
        <v>强电解质、弱电解质</v>
      </c>
      <c r="D3796" s="21" t="str">
        <f>IFERROR(IF(I3796=1,INDEX( {"chinese","english","math","physics","chemistry","biology","politics","history","geography"},MATCH(C3796,{"语文","英语","数学","物理","化学","生物","政治","历史","地理"},0)),IF(I3796=2,INDEX(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3796,{"单项选择","阅读理解","信息匹配","完形填空","短文填空","单句填空","短文改错","单句改错","句型转换","翻译短语","翻译句子","词汇/短语及固搭","完成句子","听力"},0)),"")), "")</f>
        <v/>
      </c>
      <c r="E3796" s="21" t="str">
        <f t="shared" si="483"/>
        <v>知识点</v>
      </c>
      <c r="F3796" s="21" t="str">
        <f t="shared" si="484"/>
        <v>恰</v>
      </c>
      <c r="G3796" s="21" t="str">
        <f>INDEX( {"body","discipline","area","topic","point"},MATCH(E3796,{"知识体","知识域","知识区","知识主题","知识点"},0))</f>
        <v>point</v>
      </c>
      <c r="H3796" s="21" t="str">
        <f>INDEX( {"super","just","sub","infras"},MATCH(F3796,{"超","恰","亚","次"},0))</f>
        <v>just</v>
      </c>
      <c r="I3796" s="21">
        <f>MATCH(E3796,{"知识体","知识域","知识区","知识主题","知识点"},0)-1</f>
        <v>4</v>
      </c>
      <c r="J3796" s="21">
        <f>MATCH(F3796,{"超","恰","亚","次"},0)-1</f>
        <v>1</v>
      </c>
      <c r="K3796" s="21" t="str">
        <f t="shared" si="485"/>
        <v>化学</v>
      </c>
      <c r="L3796" s="26" t="s">
        <v>1430</v>
      </c>
      <c r="M3796" s="23"/>
      <c r="N3796" s="23"/>
      <c r="O3796" s="24" t="str">
        <f t="shared" si="479"/>
        <v xml:space="preserve">
  - 
    name:  强电解质、弱电解质
    title:  强电解质、弱电解质
    description: 
    koLyro: point
    koLyri:  just
    son: </v>
      </c>
      <c r="P3796" s="27" t="str">
        <f t="shared" si="486"/>
        <v xml:space="preserve">
          - 
            name:  强电解质、弱电解质
            title:  强电解质、弱电解质
            description: 
            koLyro: point
            koLyri:  just
            son: </v>
      </c>
    </row>
    <row r="3797" spans="1:16" ht="15" customHeight="1">
      <c r="A3797" s="20">
        <f t="shared" si="480"/>
        <v>4</v>
      </c>
      <c r="B3797" s="21" t="str">
        <f t="shared" si="481"/>
        <v>知识点</v>
      </c>
      <c r="C3797" s="21" t="str">
        <f t="shared" si="482"/>
        <v>电解质溶液的导电能力</v>
      </c>
      <c r="D3797" s="21" t="str">
        <f>IFERROR(IF(I3797=1,INDEX( {"chinese","english","math","physics","chemistry","biology","politics","history","geography"},MATCH(C3797,{"语文","英语","数学","物理","化学","生物","政治","历史","地理"},0)),IF(I3797=2,INDEX(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3797,{"单项选择","阅读理解","信息匹配","完形填空","短文填空","单句填空","短文改错","单句改错","句型转换","翻译短语","翻译句子","词汇/短语及固搭","完成句子","听力"},0)),"")), "")</f>
        <v/>
      </c>
      <c r="E3797" s="21" t="str">
        <f t="shared" si="483"/>
        <v>知识点</v>
      </c>
      <c r="F3797" s="21" t="str">
        <f t="shared" si="484"/>
        <v>恰</v>
      </c>
      <c r="G3797" s="21" t="str">
        <f>INDEX( {"body","discipline","area","topic","point"},MATCH(E3797,{"知识体","知识域","知识区","知识主题","知识点"},0))</f>
        <v>point</v>
      </c>
      <c r="H3797" s="21" t="str">
        <f>INDEX( {"super","just","sub","infras"},MATCH(F3797,{"超","恰","亚","次"},0))</f>
        <v>just</v>
      </c>
      <c r="I3797" s="21">
        <f>MATCH(E3797,{"知识体","知识域","知识区","知识主题","知识点"},0)-1</f>
        <v>4</v>
      </c>
      <c r="J3797" s="21">
        <f>MATCH(F3797,{"超","恰","亚","次"},0)-1</f>
        <v>1</v>
      </c>
      <c r="K3797" s="21" t="str">
        <f t="shared" si="485"/>
        <v>化学</v>
      </c>
      <c r="L3797" s="26" t="s">
        <v>1431</v>
      </c>
      <c r="M3797" s="23"/>
      <c r="N3797" s="23"/>
      <c r="O3797" s="24" t="str">
        <f t="shared" si="479"/>
        <v xml:space="preserve">
  - 
    name:  电解质溶液的导电能力
    title:  电解质溶液的导电能力
    description: 
    koLyro: point
    koLyri:  just
    son: </v>
      </c>
      <c r="P3797" s="27" t="str">
        <f t="shared" si="486"/>
        <v xml:space="preserve">
          - 
            name:  电解质溶液的导电能力
            title:  电解质溶液的导电能力
            description: 
            koLyro: point
            koLyri:  just
            son: </v>
      </c>
    </row>
    <row r="3798" spans="1:16" ht="15" customHeight="1">
      <c r="A3798" s="20">
        <f t="shared" si="480"/>
        <v>4</v>
      </c>
      <c r="B3798" s="21" t="str">
        <f t="shared" si="481"/>
        <v>知识点</v>
      </c>
      <c r="C3798" s="21" t="str">
        <f t="shared" si="482"/>
        <v>电离方程式</v>
      </c>
      <c r="D3798" s="21" t="str">
        <f>IFERROR(IF(I3798=1,INDEX( {"chinese","english","math","physics","chemistry","biology","politics","history","geography"},MATCH(C3798,{"语文","英语","数学","物理","化学","生物","政治","历史","地理"},0)),IF(I3798=2,INDEX(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3798,{"单项选择","阅读理解","信息匹配","完形填空","短文填空","单句填空","短文改错","单句改错","句型转换","翻译短语","翻译句子","词汇/短语及固搭","完成句子","听力"},0)),"")), "")</f>
        <v/>
      </c>
      <c r="E3798" s="21" t="str">
        <f t="shared" si="483"/>
        <v>知识点</v>
      </c>
      <c r="F3798" s="21" t="str">
        <f t="shared" si="484"/>
        <v>恰</v>
      </c>
      <c r="G3798" s="21" t="str">
        <f>INDEX( {"body","discipline","area","topic","point"},MATCH(E3798,{"知识体","知识域","知识区","知识主题","知识点"},0))</f>
        <v>point</v>
      </c>
      <c r="H3798" s="21" t="str">
        <f>INDEX( {"super","just","sub","infras"},MATCH(F3798,{"超","恰","亚","次"},0))</f>
        <v>just</v>
      </c>
      <c r="I3798" s="21">
        <f>MATCH(E3798,{"知识体","知识域","知识区","知识主题","知识点"},0)-1</f>
        <v>4</v>
      </c>
      <c r="J3798" s="21">
        <f>MATCH(F3798,{"超","恰","亚","次"},0)-1</f>
        <v>1</v>
      </c>
      <c r="K3798" s="21" t="str">
        <f t="shared" si="485"/>
        <v>化学</v>
      </c>
      <c r="L3798" s="26" t="s">
        <v>1432</v>
      </c>
      <c r="M3798" s="23"/>
      <c r="N3798" s="23"/>
      <c r="O3798" s="24" t="str">
        <f t="shared" si="479"/>
        <v xml:space="preserve">
  - 
    name:  电离方程式
    title:  电离方程式
    description: 
    koLyro: point
    koLyri:  just
    son: </v>
      </c>
      <c r="P3798" s="27" t="str">
        <f t="shared" si="486"/>
        <v xml:space="preserve">
          - 
            name:  电离方程式
            title:  电离方程式
            description: 
            koLyro: point
            koLyri:  just
            son: </v>
      </c>
    </row>
    <row r="3799" spans="1:16" ht="15" customHeight="1">
      <c r="A3799" s="20">
        <f t="shared" si="480"/>
        <v>4</v>
      </c>
      <c r="B3799" s="21" t="str">
        <f t="shared" si="481"/>
        <v>知识点</v>
      </c>
      <c r="C3799" s="21" t="str">
        <f t="shared" si="482"/>
        <v>离子反应及发生条件</v>
      </c>
      <c r="D3799" s="21" t="str">
        <f>IFERROR(IF(I3799=1,INDEX( {"chinese","english","math","physics","chemistry","biology","politics","history","geography"},MATCH(C3799,{"语文","英语","数学","物理","化学","生物","政治","历史","地理"},0)),IF(I3799=2,INDEX(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3799,{"单项选择","阅读理解","信息匹配","完形填空","短文填空","单句填空","短文改错","单句改错","句型转换","翻译短语","翻译句子","词汇/短语及固搭","完成句子","听力"},0)),"")), "")</f>
        <v/>
      </c>
      <c r="E3799" s="21" t="str">
        <f t="shared" si="483"/>
        <v>知识点</v>
      </c>
      <c r="F3799" s="21" t="str">
        <f t="shared" si="484"/>
        <v>恰</v>
      </c>
      <c r="G3799" s="21" t="str">
        <f>INDEX( {"body","discipline","area","topic","point"},MATCH(E3799,{"知识体","知识域","知识区","知识主题","知识点"},0))</f>
        <v>point</v>
      </c>
      <c r="H3799" s="21" t="str">
        <f>INDEX( {"super","just","sub","infras"},MATCH(F3799,{"超","恰","亚","次"},0))</f>
        <v>just</v>
      </c>
      <c r="I3799" s="21">
        <f>MATCH(E3799,{"知识体","知识域","知识区","知识主题","知识点"},0)-1</f>
        <v>4</v>
      </c>
      <c r="J3799" s="21">
        <f>MATCH(F3799,{"超","恰","亚","次"},0)-1</f>
        <v>1</v>
      </c>
      <c r="K3799" s="21" t="str">
        <f t="shared" si="485"/>
        <v>化学</v>
      </c>
      <c r="L3799" s="26" t="s">
        <v>1433</v>
      </c>
      <c r="M3799" s="23"/>
      <c r="N3799" s="23"/>
      <c r="O3799" s="24" t="str">
        <f t="shared" si="479"/>
        <v xml:space="preserve">
  - 
    name:  离子反应及发生条件
    title:  离子反应及发生条件
    description: 
    koLyro: point
    koLyri:  just
    son: </v>
      </c>
      <c r="P3799" s="27" t="str">
        <f t="shared" si="486"/>
        <v xml:space="preserve">
          - 
            name:  离子反应及发生条件
            title:  离子反应及发生条件
            description: 
            koLyro: point
            koLyri:  just
            son: </v>
      </c>
    </row>
    <row r="3800" spans="1:16" ht="15" customHeight="1">
      <c r="A3800" s="20">
        <f t="shared" si="480"/>
        <v>4</v>
      </c>
      <c r="B3800" s="21" t="str">
        <f t="shared" si="481"/>
        <v>知识点</v>
      </c>
      <c r="C3800" s="21" t="str">
        <f t="shared" si="482"/>
        <v>离子方程式书写</v>
      </c>
      <c r="D3800" s="21" t="str">
        <f>IFERROR(IF(I3800=1,INDEX( {"chinese","english","math","physics","chemistry","biology","politics","history","geography"},MATCH(C3800,{"语文","英语","数学","物理","化学","生物","政治","历史","地理"},0)),IF(I3800=2,INDEX(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3800,{"单项选择","阅读理解","信息匹配","完形填空","短文填空","单句填空","短文改错","单句改错","句型转换","翻译短语","翻译句子","词汇/短语及固搭","完成句子","听力"},0)),"")), "")</f>
        <v/>
      </c>
      <c r="E3800" s="21" t="str">
        <f t="shared" si="483"/>
        <v>知识点</v>
      </c>
      <c r="F3800" s="21" t="str">
        <f t="shared" si="484"/>
        <v>恰</v>
      </c>
      <c r="G3800" s="21" t="str">
        <f>INDEX( {"body","discipline","area","topic","point"},MATCH(E3800,{"知识体","知识域","知识区","知识主题","知识点"},0))</f>
        <v>point</v>
      </c>
      <c r="H3800" s="21" t="str">
        <f>INDEX( {"super","just","sub","infras"},MATCH(F3800,{"超","恰","亚","次"},0))</f>
        <v>just</v>
      </c>
      <c r="I3800" s="21">
        <f>MATCH(E3800,{"知识体","知识域","知识区","知识主题","知识点"},0)-1</f>
        <v>4</v>
      </c>
      <c r="J3800" s="21">
        <f>MATCH(F3800,{"超","恰","亚","次"},0)-1</f>
        <v>1</v>
      </c>
      <c r="K3800" s="21" t="str">
        <f t="shared" si="485"/>
        <v>化学</v>
      </c>
      <c r="L3800" s="26" t="s">
        <v>1434</v>
      </c>
      <c r="M3800" s="23"/>
      <c r="N3800" s="23"/>
      <c r="O3800" s="24" t="str">
        <f t="shared" si="479"/>
        <v xml:space="preserve">
  - 
    name:  离子方程式书写
    title:  离子方程式书写
    description: 
    koLyro: point
    koLyri:  just
    son: </v>
      </c>
      <c r="P3800" s="27" t="str">
        <f t="shared" si="486"/>
        <v xml:space="preserve">
          - 
            name:  离子方程式书写
            title:  离子方程式书写
            description: 
            koLyro: point
            koLyri:  just
            son: </v>
      </c>
    </row>
    <row r="3801" spans="1:16" ht="15" customHeight="1">
      <c r="A3801" s="20">
        <f t="shared" si="480"/>
        <v>4</v>
      </c>
      <c r="B3801" s="21" t="str">
        <f t="shared" si="481"/>
        <v>知识点</v>
      </c>
      <c r="C3801" s="21" t="str">
        <f t="shared" si="482"/>
        <v>离子共存的判断</v>
      </c>
      <c r="D3801" s="21" t="str">
        <f>IFERROR(IF(I3801=1,INDEX( {"chinese","english","math","physics","chemistry","biology","politics","history","geography"},MATCH(C3801,{"语文","英语","数学","物理","化学","生物","政治","历史","地理"},0)),IF(I3801=2,INDEX(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3801,{"单项选择","阅读理解","信息匹配","完形填空","短文填空","单句填空","短文改错","单句改错","句型转换","翻译短语","翻译句子","词汇/短语及固搭","完成句子","听力"},0)),"")), "")</f>
        <v/>
      </c>
      <c r="E3801" s="21" t="str">
        <f t="shared" si="483"/>
        <v>知识点</v>
      </c>
      <c r="F3801" s="21" t="str">
        <f t="shared" si="484"/>
        <v>恰</v>
      </c>
      <c r="G3801" s="21" t="str">
        <f>INDEX( {"body","discipline","area","topic","point"},MATCH(E3801,{"知识体","知识域","知识区","知识主题","知识点"},0))</f>
        <v>point</v>
      </c>
      <c r="H3801" s="21" t="str">
        <f>INDEX( {"super","just","sub","infras"},MATCH(F3801,{"超","恰","亚","次"},0))</f>
        <v>just</v>
      </c>
      <c r="I3801" s="21">
        <f>MATCH(E3801,{"知识体","知识域","知识区","知识主题","知识点"},0)-1</f>
        <v>4</v>
      </c>
      <c r="J3801" s="21">
        <f>MATCH(F3801,{"超","恰","亚","次"},0)-1</f>
        <v>1</v>
      </c>
      <c r="K3801" s="21" t="str">
        <f t="shared" si="485"/>
        <v>化学</v>
      </c>
      <c r="L3801" s="26" t="s">
        <v>1435</v>
      </c>
      <c r="M3801" s="23"/>
      <c r="N3801" s="23"/>
      <c r="O3801" s="24" t="str">
        <f t="shared" si="479"/>
        <v xml:space="preserve">
  - 
    name:  离子共存的判断
    title:  离子共存的判断
    description: 
    koLyro: point
    koLyri:  just
    son: </v>
      </c>
      <c r="P3801" s="27" t="str">
        <f t="shared" si="486"/>
        <v xml:space="preserve">
          - 
            name:  离子共存的判断
            title:  离子共存的判断
            description: 
            koLyro: point
            koLyri:  just
            son: </v>
      </c>
    </row>
    <row r="3802" spans="1:16" ht="15" customHeight="1">
      <c r="A3802" s="20">
        <f t="shared" si="480"/>
        <v>4</v>
      </c>
      <c r="B3802" s="21" t="str">
        <f t="shared" si="481"/>
        <v>知识点</v>
      </c>
      <c r="C3802" s="21" t="str">
        <f t="shared" si="482"/>
        <v>离子推断</v>
      </c>
      <c r="D3802" s="21" t="str">
        <f>IFERROR(IF(I3802=1,INDEX( {"chinese","english","math","physics","chemistry","biology","politics","history","geography"},MATCH(C3802,{"语文","英语","数学","物理","化学","生物","政治","历史","地理"},0)),IF(I3802=2,INDEX(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3802,{"单项选择","阅读理解","信息匹配","完形填空","短文填空","单句填空","短文改错","单句改错","句型转换","翻译短语","翻译句子","词汇/短语及固搭","完成句子","听力"},0)),"")), "")</f>
        <v/>
      </c>
      <c r="E3802" s="21" t="str">
        <f t="shared" si="483"/>
        <v>知识点</v>
      </c>
      <c r="F3802" s="21" t="str">
        <f t="shared" si="484"/>
        <v>恰</v>
      </c>
      <c r="G3802" s="21" t="str">
        <f>INDEX( {"body","discipline","area","topic","point"},MATCH(E3802,{"知识体","知识域","知识区","知识主题","知识点"},0))</f>
        <v>point</v>
      </c>
      <c r="H3802" s="21" t="str">
        <f>INDEX( {"super","just","sub","infras"},MATCH(F3802,{"超","恰","亚","次"},0))</f>
        <v>just</v>
      </c>
      <c r="I3802" s="21">
        <f>MATCH(E3802,{"知识体","知识域","知识区","知识主题","知识点"},0)-1</f>
        <v>4</v>
      </c>
      <c r="J3802" s="21">
        <f>MATCH(F3802,{"超","恰","亚","次"},0)-1</f>
        <v>1</v>
      </c>
      <c r="K3802" s="21" t="str">
        <f t="shared" si="485"/>
        <v>化学</v>
      </c>
      <c r="L3802" s="26" t="s">
        <v>1436</v>
      </c>
      <c r="M3802" s="23"/>
      <c r="N3802" s="23"/>
      <c r="O3802" s="24" t="str">
        <f t="shared" si="479"/>
        <v xml:space="preserve">
  - 
    name:  离子推断
    title:  离子推断
    description: 
    koLyro: point
    koLyri:  just
    son: </v>
      </c>
      <c r="P3802" s="27" t="str">
        <f t="shared" si="486"/>
        <v xml:space="preserve">
          - 
            name:  离子推断
            title:  离子推断
            description: 
            koLyro: point
            koLyri:  just
            son: </v>
      </c>
    </row>
    <row r="3803" spans="1:16" ht="15" customHeight="1">
      <c r="A3803" s="20">
        <f t="shared" si="480"/>
        <v>3</v>
      </c>
      <c r="B3803" s="21" t="str">
        <f t="shared" si="481"/>
        <v>知识主题</v>
      </c>
      <c r="C3803" s="21" t="str">
        <f t="shared" si="482"/>
        <v>氧化还原反应</v>
      </c>
      <c r="D3803" s="21" t="str">
        <f>IFERROR(IF(I3803=1,INDEX( {"chinese","english","math","physics","chemistry","biology","politics","history","geography"},MATCH(C3803,{"语文","英语","数学","物理","化学","生物","政治","历史","地理"},0)),IF(I3803=2,INDEX(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3803,{"单项选择","阅读理解","信息匹配","完形填空","短文填空","单句填空","短文改错","单句改错","句型转换","翻译短语","翻译句子","词汇/短语及固搭","完成句子","听力"},0)),"")), "")</f>
        <v/>
      </c>
      <c r="E3803" s="21" t="str">
        <f t="shared" si="483"/>
        <v>知识主题</v>
      </c>
      <c r="F3803" s="21" t="str">
        <f t="shared" si="484"/>
        <v>恰</v>
      </c>
      <c r="G3803" s="21" t="str">
        <f>INDEX( {"body","discipline","area","topic","point"},MATCH(E3803,{"知识体","知识域","知识区","知识主题","知识点"},0))</f>
        <v>topic</v>
      </c>
      <c r="H3803" s="21" t="str">
        <f>INDEX( {"super","just","sub","infras"},MATCH(F3803,{"超","恰","亚","次"},0))</f>
        <v>just</v>
      </c>
      <c r="I3803" s="21">
        <f>MATCH(E3803,{"知识体","知识域","知识区","知识主题","知识点"},0)-1</f>
        <v>3</v>
      </c>
      <c r="J3803" s="21">
        <f>MATCH(F3803,{"超","恰","亚","次"},0)-1</f>
        <v>1</v>
      </c>
      <c r="K3803" s="21" t="str">
        <f t="shared" si="485"/>
        <v>化学</v>
      </c>
      <c r="L3803" s="26" t="s">
        <v>1437</v>
      </c>
      <c r="M3803" s="23"/>
      <c r="N3803" s="23"/>
      <c r="O3803" s="24" t="str">
        <f t="shared" si="479"/>
        <v xml:space="preserve">
  - 
    name:  氧化还原反应
    title:  氧化还原反应
    description: 
    koLyro: topic
    koLyri:  just
    son: </v>
      </c>
      <c r="P3803" s="27" t="str">
        <f t="shared" si="486"/>
        <v xml:space="preserve">
        - 
          name:  氧化还原反应
          title:  氧化还原反应
          description: 
          koLyro: topic
          koLyri:  just
          son: </v>
      </c>
    </row>
    <row r="3804" spans="1:16" ht="15" customHeight="1">
      <c r="A3804" s="20">
        <f t="shared" si="480"/>
        <v>4</v>
      </c>
      <c r="B3804" s="21" t="str">
        <f t="shared" si="481"/>
        <v>知识点</v>
      </c>
      <c r="C3804" s="21" t="str">
        <f t="shared" si="482"/>
        <v>氧化还原反应的实质及基本概念</v>
      </c>
      <c r="D3804" s="21" t="str">
        <f>IFERROR(IF(I3804=1,INDEX( {"chinese","english","math","physics","chemistry","biology","politics","history","geography"},MATCH(C3804,{"语文","英语","数学","物理","化学","生物","政治","历史","地理"},0)),IF(I3804=2,INDEX(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3804,{"单项选择","阅读理解","信息匹配","完形填空","短文填空","单句填空","短文改错","单句改错","句型转换","翻译短语","翻译句子","词汇/短语及固搭","完成句子","听力"},0)),"")), "")</f>
        <v/>
      </c>
      <c r="E3804" s="21" t="str">
        <f t="shared" si="483"/>
        <v>知识点</v>
      </c>
      <c r="F3804" s="21" t="str">
        <f t="shared" si="484"/>
        <v>恰</v>
      </c>
      <c r="G3804" s="21" t="str">
        <f>INDEX( {"body","discipline","area","topic","point"},MATCH(E3804,{"知识体","知识域","知识区","知识主题","知识点"},0))</f>
        <v>point</v>
      </c>
      <c r="H3804" s="21" t="str">
        <f>INDEX( {"super","just","sub","infras"},MATCH(F3804,{"超","恰","亚","次"},0))</f>
        <v>just</v>
      </c>
      <c r="I3804" s="21">
        <f>MATCH(E3804,{"知识体","知识域","知识区","知识主题","知识点"},0)-1</f>
        <v>4</v>
      </c>
      <c r="J3804" s="21">
        <f>MATCH(F3804,{"超","恰","亚","次"},0)-1</f>
        <v>1</v>
      </c>
      <c r="K3804" s="21" t="str">
        <f t="shared" si="485"/>
        <v>化学</v>
      </c>
      <c r="L3804" s="26" t="s">
        <v>1438</v>
      </c>
      <c r="M3804" s="23"/>
      <c r="N3804" s="23"/>
      <c r="O3804" s="24" t="str">
        <f t="shared" si="479"/>
        <v xml:space="preserve">
  - 
    name:  氧化还原反应的实质及基本概念
    title:  氧化还原反应的实质及基本概念
    description: 
    koLyro: point
    koLyri:  just
    son: </v>
      </c>
      <c r="P3804" s="27" t="str">
        <f t="shared" si="486"/>
        <v xml:space="preserve">
          - 
            name:  氧化还原反应的实质及基本概念
            title:  氧化还原反应的实质及基本概念
            description: 
            koLyro: point
            koLyri:  just
            son: </v>
      </c>
    </row>
    <row r="3805" spans="1:16" ht="15" customHeight="1">
      <c r="A3805" s="20">
        <f t="shared" si="480"/>
        <v>4</v>
      </c>
      <c r="B3805" s="21" t="str">
        <f t="shared" si="481"/>
        <v>知识点</v>
      </c>
      <c r="C3805" s="21" t="str">
        <f t="shared" si="482"/>
        <v>氧化还原反应与四种基本反应类型的关系</v>
      </c>
      <c r="D3805" s="21" t="str">
        <f>IFERROR(IF(I3805=1,INDEX( {"chinese","english","math","physics","chemistry","biology","politics","history","geography"},MATCH(C3805,{"语文","英语","数学","物理","化学","生物","政治","历史","地理"},0)),IF(I3805=2,INDEX(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3805,{"单项选择","阅读理解","信息匹配","完形填空","短文填空","单句填空","短文改错","单句改错","句型转换","翻译短语","翻译句子","词汇/短语及固搭","完成句子","听力"},0)),"")), "")</f>
        <v/>
      </c>
      <c r="E3805" s="21" t="str">
        <f t="shared" si="483"/>
        <v>知识点</v>
      </c>
      <c r="F3805" s="21" t="str">
        <f t="shared" si="484"/>
        <v>恰</v>
      </c>
      <c r="G3805" s="21" t="str">
        <f>INDEX( {"body","discipline","area","topic","point"},MATCH(E3805,{"知识体","知识域","知识区","知识主题","知识点"},0))</f>
        <v>point</v>
      </c>
      <c r="H3805" s="21" t="str">
        <f>INDEX( {"super","just","sub","infras"},MATCH(F3805,{"超","恰","亚","次"},0))</f>
        <v>just</v>
      </c>
      <c r="I3805" s="21">
        <f>MATCH(E3805,{"知识体","知识域","知识区","知识主题","知识点"},0)-1</f>
        <v>4</v>
      </c>
      <c r="J3805" s="21">
        <f>MATCH(F3805,{"超","恰","亚","次"},0)-1</f>
        <v>1</v>
      </c>
      <c r="K3805" s="21" t="str">
        <f t="shared" si="485"/>
        <v>化学</v>
      </c>
      <c r="L3805" s="26" t="s">
        <v>1439</v>
      </c>
      <c r="M3805" s="23"/>
      <c r="N3805" s="23"/>
      <c r="O3805" s="24" t="str">
        <f t="shared" si="479"/>
        <v xml:space="preserve">
  - 
    name:  氧化还原反应与四种基本反应类型的关系
    title:  氧化还原反应与四种基本反应类型的关系
    description: 
    koLyro: point
    koLyri:  just
    son: </v>
      </c>
      <c r="P3805" s="27" t="str">
        <f t="shared" si="486"/>
        <v xml:space="preserve">
          - 
            name:  氧化还原反应与四种基本反应类型的关系
            title:  氧化还原反应与四种基本反应类型的关系
            description: 
            koLyro: point
            koLyri:  just
            son: </v>
      </c>
    </row>
    <row r="3806" spans="1:16" ht="15" customHeight="1">
      <c r="A3806" s="20">
        <f t="shared" si="480"/>
        <v>4</v>
      </c>
      <c r="B3806" s="21" t="str">
        <f t="shared" si="481"/>
        <v>知识点</v>
      </c>
      <c r="C3806" s="21" t="str">
        <f t="shared" si="482"/>
        <v>常见的氧化剂和还原剂</v>
      </c>
      <c r="D3806" s="21" t="str">
        <f>IFERROR(IF(I3806=1,INDEX( {"chinese","english","math","physics","chemistry","biology","politics","history","geography"},MATCH(C3806,{"语文","英语","数学","物理","化学","生物","政治","历史","地理"},0)),IF(I3806=2,INDEX(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3806,{"单项选择","阅读理解","信息匹配","完形填空","短文填空","单句填空","短文改错","单句改错","句型转换","翻译短语","翻译句子","词汇/短语及固搭","完成句子","听力"},0)),"")), "")</f>
        <v/>
      </c>
      <c r="E3806" s="21" t="str">
        <f t="shared" si="483"/>
        <v>知识点</v>
      </c>
      <c r="F3806" s="21" t="str">
        <f t="shared" si="484"/>
        <v>恰</v>
      </c>
      <c r="G3806" s="21" t="str">
        <f>INDEX( {"body","discipline","area","topic","point"},MATCH(E3806,{"知识体","知识域","知识区","知识主题","知识点"},0))</f>
        <v>point</v>
      </c>
      <c r="H3806" s="21" t="str">
        <f>INDEX( {"super","just","sub","infras"},MATCH(F3806,{"超","恰","亚","次"},0))</f>
        <v>just</v>
      </c>
      <c r="I3806" s="21">
        <f>MATCH(E3806,{"知识体","知识域","知识区","知识主题","知识点"},0)-1</f>
        <v>4</v>
      </c>
      <c r="J3806" s="21">
        <f>MATCH(F3806,{"超","恰","亚","次"},0)-1</f>
        <v>1</v>
      </c>
      <c r="K3806" s="21" t="str">
        <f t="shared" si="485"/>
        <v>化学</v>
      </c>
      <c r="L3806" s="26" t="s">
        <v>1440</v>
      </c>
      <c r="M3806" s="23"/>
      <c r="N3806" s="23"/>
      <c r="O3806" s="24" t="str">
        <f t="shared" si="479"/>
        <v xml:space="preserve">
  - 
    name:  常见的氧化剂和还原剂
    title:  常见的氧化剂和还原剂
    description: 
    koLyro: point
    koLyri:  just
    son: </v>
      </c>
      <c r="P3806" s="27" t="str">
        <f t="shared" si="486"/>
        <v xml:space="preserve">
          - 
            name:  常见的氧化剂和还原剂
            title:  常见的氧化剂和还原剂
            description: 
            koLyro: point
            koLyri:  just
            son: </v>
      </c>
    </row>
    <row r="3807" spans="1:16" ht="15" customHeight="1">
      <c r="A3807" s="20">
        <f t="shared" si="480"/>
        <v>4</v>
      </c>
      <c r="B3807" s="21" t="str">
        <f t="shared" si="481"/>
        <v>知识点</v>
      </c>
      <c r="C3807" s="21" t="str">
        <f t="shared" si="482"/>
        <v>氧化还原反应电子转移的表示方法</v>
      </c>
      <c r="D3807" s="21" t="str">
        <f>IFERROR(IF(I3807=1,INDEX( {"chinese","english","math","physics","chemistry","biology","politics","history","geography"},MATCH(C3807,{"语文","英语","数学","物理","化学","生物","政治","历史","地理"},0)),IF(I3807=2,INDEX(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3807,{"单项选择","阅读理解","信息匹配","完形填空","短文填空","单句填空","短文改错","单句改错","句型转换","翻译短语","翻译句子","词汇/短语及固搭","完成句子","听力"},0)),"")), "")</f>
        <v/>
      </c>
      <c r="E3807" s="21" t="str">
        <f t="shared" si="483"/>
        <v>知识点</v>
      </c>
      <c r="F3807" s="21" t="str">
        <f t="shared" si="484"/>
        <v>恰</v>
      </c>
      <c r="G3807" s="21" t="str">
        <f>INDEX( {"body","discipline","area","topic","point"},MATCH(E3807,{"知识体","知识域","知识区","知识主题","知识点"},0))</f>
        <v>point</v>
      </c>
      <c r="H3807" s="21" t="str">
        <f>INDEX( {"super","just","sub","infras"},MATCH(F3807,{"超","恰","亚","次"},0))</f>
        <v>just</v>
      </c>
      <c r="I3807" s="21">
        <f>MATCH(E3807,{"知识体","知识域","知识区","知识主题","知识点"},0)-1</f>
        <v>4</v>
      </c>
      <c r="J3807" s="21">
        <f>MATCH(F3807,{"超","恰","亚","次"},0)-1</f>
        <v>1</v>
      </c>
      <c r="K3807" s="21" t="str">
        <f t="shared" si="485"/>
        <v>化学</v>
      </c>
      <c r="L3807" s="26" t="s">
        <v>1441</v>
      </c>
      <c r="M3807" s="23"/>
      <c r="N3807" s="23"/>
      <c r="O3807" s="24" t="str">
        <f t="shared" si="479"/>
        <v xml:space="preserve">
  - 
    name:  氧化还原反应电子转移的表示方法
    title:  氧化还原反应电子转移的表示方法
    description: 
    koLyro: point
    koLyri:  just
    son: </v>
      </c>
      <c r="P3807" s="27" t="str">
        <f t="shared" si="486"/>
        <v xml:space="preserve">
          - 
            name:  氧化还原反应电子转移的表示方法
            title:  氧化还原反应电子转移的表示方法
            description: 
            koLyro: point
            koLyri:  just
            son: </v>
      </c>
    </row>
    <row r="3808" spans="1:16" ht="15" customHeight="1">
      <c r="A3808" s="20">
        <f t="shared" si="480"/>
        <v>4</v>
      </c>
      <c r="B3808" s="21" t="str">
        <f t="shared" si="481"/>
        <v>知识点</v>
      </c>
      <c r="C3808" s="21" t="str">
        <f t="shared" si="482"/>
        <v>氧化还原能力强弱判断比较方法</v>
      </c>
      <c r="D3808" s="21" t="str">
        <f>IFERROR(IF(I3808=1,INDEX( {"chinese","english","math","physics","chemistry","biology","politics","history","geography"},MATCH(C3808,{"语文","英语","数学","物理","化学","生物","政治","历史","地理"},0)),IF(I3808=2,INDEX(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3808,{"单项选择","阅读理解","信息匹配","完形填空","短文填空","单句填空","短文改错","单句改错","句型转换","翻译短语","翻译句子","词汇/短语及固搭","完成句子","听力"},0)),"")), "")</f>
        <v/>
      </c>
      <c r="E3808" s="21" t="str">
        <f t="shared" si="483"/>
        <v>知识点</v>
      </c>
      <c r="F3808" s="21" t="str">
        <f t="shared" si="484"/>
        <v>恰</v>
      </c>
      <c r="G3808" s="21" t="str">
        <f>INDEX( {"body","discipline","area","topic","point"},MATCH(E3808,{"知识体","知识域","知识区","知识主题","知识点"},0))</f>
        <v>point</v>
      </c>
      <c r="H3808" s="21" t="str">
        <f>INDEX( {"super","just","sub","infras"},MATCH(F3808,{"超","恰","亚","次"},0))</f>
        <v>just</v>
      </c>
      <c r="I3808" s="21">
        <f>MATCH(E3808,{"知识体","知识域","知识区","知识主题","知识点"},0)-1</f>
        <v>4</v>
      </c>
      <c r="J3808" s="21">
        <f>MATCH(F3808,{"超","恰","亚","次"},0)-1</f>
        <v>1</v>
      </c>
      <c r="K3808" s="21" t="str">
        <f t="shared" si="485"/>
        <v>化学</v>
      </c>
      <c r="L3808" s="26" t="s">
        <v>1442</v>
      </c>
      <c r="M3808" s="23"/>
      <c r="N3808" s="23"/>
      <c r="O3808" s="24" t="str">
        <f t="shared" ref="O3808:O3871" si="487">SUBSTITUTE(SUBSTITUTE(SUBSTITUTE(SUBSTITUTE($O$1,"NAME",IF(D3808="",C3808,D3808)),"TITLE",C3808),"KO_LYRO",G3808),"KO_LYRI",H3808)</f>
        <v xml:space="preserve">
  - 
    name:  氧化还原能力强弱判断比较方法
    title:  氧化还原能力强弱判断比较方法
    description: 
    koLyro: point
    koLyri:  just
    son: </v>
      </c>
      <c r="P3808" s="27" t="str">
        <f t="shared" si="486"/>
        <v xml:space="preserve">
          - 
            name:  氧化还原能力强弱判断比较方法
            title:  氧化还原能力强弱判断比较方法
            description: 
            koLyro: point
            koLyri:  just
            son: </v>
      </c>
    </row>
    <row r="3809" spans="1:16" ht="15" customHeight="1">
      <c r="A3809" s="20">
        <f t="shared" si="480"/>
        <v>4</v>
      </c>
      <c r="B3809" s="21" t="str">
        <f t="shared" si="481"/>
        <v>知识点</v>
      </c>
      <c r="C3809" s="21" t="str">
        <f t="shared" si="482"/>
        <v>氧化还原反应中守恒原理及应用</v>
      </c>
      <c r="D3809" s="21" t="str">
        <f>IFERROR(IF(I3809=1,INDEX( {"chinese","english","math","physics","chemistry","biology","politics","history","geography"},MATCH(C3809,{"语文","英语","数学","物理","化学","生物","政治","历史","地理"},0)),IF(I3809=2,INDEX(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3809,{"单项选择","阅读理解","信息匹配","完形填空","短文填空","单句填空","短文改错","单句改错","句型转换","翻译短语","翻译句子","词汇/短语及固搭","完成句子","听力"},0)),"")), "")</f>
        <v/>
      </c>
      <c r="E3809" s="21" t="str">
        <f t="shared" si="483"/>
        <v>知识点</v>
      </c>
      <c r="F3809" s="21" t="str">
        <f t="shared" si="484"/>
        <v>恰</v>
      </c>
      <c r="G3809" s="21" t="str">
        <f>INDEX( {"body","discipline","area","topic","point"},MATCH(E3809,{"知识体","知识域","知识区","知识主题","知识点"},0))</f>
        <v>point</v>
      </c>
      <c r="H3809" s="21" t="str">
        <f>INDEX( {"super","just","sub","infras"},MATCH(F3809,{"超","恰","亚","次"},0))</f>
        <v>just</v>
      </c>
      <c r="I3809" s="21">
        <f>MATCH(E3809,{"知识体","知识域","知识区","知识主题","知识点"},0)-1</f>
        <v>4</v>
      </c>
      <c r="J3809" s="21">
        <f>MATCH(F3809,{"超","恰","亚","次"},0)-1</f>
        <v>1</v>
      </c>
      <c r="K3809" s="21" t="str">
        <f t="shared" si="485"/>
        <v>化学</v>
      </c>
      <c r="L3809" s="26" t="s">
        <v>1443</v>
      </c>
      <c r="M3809" s="23"/>
      <c r="N3809" s="23"/>
      <c r="O3809" s="24" t="str">
        <f t="shared" si="487"/>
        <v xml:space="preserve">
  - 
    name:  氧化还原反应中守恒原理及应用
    title:  氧化还原反应中守恒原理及应用
    description: 
    koLyro: point
    koLyri:  just
    son: </v>
      </c>
      <c r="P3809" s="27" t="str">
        <f t="shared" si="486"/>
        <v xml:space="preserve">
          - 
            name:  氧化还原反应中守恒原理及应用
            title:  氧化还原反应中守恒原理及应用
            description: 
            koLyro: point
            koLyri:  just
            son: </v>
      </c>
    </row>
    <row r="3810" spans="1:16" ht="15" customHeight="1">
      <c r="A3810" s="20">
        <f t="shared" si="480"/>
        <v>5</v>
      </c>
      <c r="B3810" s="21" t="str">
        <f t="shared" si="481"/>
        <v>知识亚点</v>
      </c>
      <c r="C3810" s="21" t="str">
        <f t="shared" si="482"/>
        <v>电子得失总数守恒在氧化还原反应中的应用</v>
      </c>
      <c r="D3810" s="21" t="str">
        <f>IFERROR(IF(I3810=1,INDEX( {"chinese","english","math","physics","chemistry","biology","politics","history","geography"},MATCH(C3810,{"语文","英语","数学","物理","化学","生物","政治","历史","地理"},0)),IF(I3810=2,INDEX(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3810,{"单项选择","阅读理解","信息匹配","完形填空","短文填空","单句填空","短文改错","单句改错","句型转换","翻译短语","翻译句子","词汇/短语及固搭","完成句子","听力"},0)),"")), "")</f>
        <v/>
      </c>
      <c r="E3810" s="21" t="str">
        <f t="shared" si="483"/>
        <v>知识点</v>
      </c>
      <c r="F3810" s="21" t="str">
        <f t="shared" si="484"/>
        <v>亚</v>
      </c>
      <c r="G3810" s="21" t="str">
        <f>INDEX( {"body","discipline","area","topic","point"},MATCH(E3810,{"知识体","知识域","知识区","知识主题","知识点"},0))</f>
        <v>point</v>
      </c>
      <c r="H3810" s="21" t="str">
        <f>INDEX( {"super","just","sub","infras"},MATCH(F3810,{"超","恰","亚","次"},0))</f>
        <v>sub</v>
      </c>
      <c r="I3810" s="21">
        <f>MATCH(E3810,{"知识体","知识域","知识区","知识主题","知识点"},0)-1</f>
        <v>4</v>
      </c>
      <c r="J3810" s="21">
        <f>MATCH(F3810,{"超","恰","亚","次"},0)-1</f>
        <v>2</v>
      </c>
      <c r="K3810" s="21" t="str">
        <f t="shared" si="485"/>
        <v>化学</v>
      </c>
      <c r="L3810" s="26" t="s">
        <v>1444</v>
      </c>
      <c r="M3810" s="23"/>
      <c r="N3810" s="23"/>
      <c r="O3810" s="24" t="str">
        <f t="shared" si="487"/>
        <v xml:space="preserve">
  - 
    name:  电子得失总数守恒在氧化还原反应中的应用
    title:  电子得失总数守恒在氧化还原反应中的应用
    description: 
    koLyro: point
    koLyri:  sub
    son: </v>
      </c>
      <c r="P3810" s="27" t="str">
        <f t="shared" si="486"/>
        <v xml:space="preserve">
            - 
              name:  电子得失总数守恒在氧化还原反应中的应用
              title:  电子得失总数守恒在氧化还原反应中的应用
              description: 
              koLyro: point
              koLyri:  sub
              son: </v>
      </c>
    </row>
    <row r="3811" spans="1:16" ht="15" customHeight="1">
      <c r="A3811" s="20">
        <f t="shared" si="480"/>
        <v>5</v>
      </c>
      <c r="B3811" s="21" t="str">
        <f t="shared" si="481"/>
        <v>知识亚点</v>
      </c>
      <c r="C3811" s="21" t="str">
        <f t="shared" si="482"/>
        <v>价态升降总数守恒在氧化还原反应中的应用</v>
      </c>
      <c r="D3811" s="21" t="str">
        <f>IFERROR(IF(I3811=1,INDEX( {"chinese","english","math","physics","chemistry","biology","politics","history","geography"},MATCH(C3811,{"语文","英语","数学","物理","化学","生物","政治","历史","地理"},0)),IF(I3811=2,INDEX(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3811,{"单项选择","阅读理解","信息匹配","完形填空","短文填空","单句填空","短文改错","单句改错","句型转换","翻译短语","翻译句子","词汇/短语及固搭","完成句子","听力"},0)),"")), "")</f>
        <v/>
      </c>
      <c r="E3811" s="21" t="str">
        <f t="shared" si="483"/>
        <v>知识点</v>
      </c>
      <c r="F3811" s="21" t="str">
        <f t="shared" si="484"/>
        <v>亚</v>
      </c>
      <c r="G3811" s="21" t="str">
        <f>INDEX( {"body","discipline","area","topic","point"},MATCH(E3811,{"知识体","知识域","知识区","知识主题","知识点"},0))</f>
        <v>point</v>
      </c>
      <c r="H3811" s="21" t="str">
        <f>INDEX( {"super","just","sub","infras"},MATCH(F3811,{"超","恰","亚","次"},0))</f>
        <v>sub</v>
      </c>
      <c r="I3811" s="21">
        <f>MATCH(E3811,{"知识体","知识域","知识区","知识主题","知识点"},0)-1</f>
        <v>4</v>
      </c>
      <c r="J3811" s="21">
        <f>MATCH(F3811,{"超","恰","亚","次"},0)-1</f>
        <v>2</v>
      </c>
      <c r="K3811" s="21" t="str">
        <f t="shared" si="485"/>
        <v>化学</v>
      </c>
      <c r="L3811" s="26" t="s">
        <v>1445</v>
      </c>
      <c r="M3811" s="23"/>
      <c r="N3811" s="23"/>
      <c r="O3811" s="24" t="str">
        <f t="shared" si="487"/>
        <v xml:space="preserve">
  - 
    name:  价态升降总数守恒在氧化还原反应中的应用
    title:  价态升降总数守恒在氧化还原反应中的应用
    description: 
    koLyro: point
    koLyri:  sub
    son: </v>
      </c>
      <c r="P3811" s="27" t="str">
        <f t="shared" si="486"/>
        <v xml:space="preserve">
            - 
              name:  价态升降总数守恒在氧化还原反应中的应用
              title:  价态升降总数守恒在氧化还原反应中的应用
              description: 
              koLyro: point
              koLyri:  sub
              son: </v>
      </c>
    </row>
    <row r="3812" spans="1:16" ht="15" customHeight="1">
      <c r="A3812" s="20">
        <f t="shared" si="480"/>
        <v>5</v>
      </c>
      <c r="B3812" s="21" t="str">
        <f t="shared" si="481"/>
        <v>知识亚点</v>
      </c>
      <c r="C3812" s="21" t="str">
        <f t="shared" si="482"/>
        <v>元素守恒在氧化还原反应中的应用</v>
      </c>
      <c r="D3812" s="21" t="str">
        <f>IFERROR(IF(I3812=1,INDEX( {"chinese","english","math","physics","chemistry","biology","politics","history","geography"},MATCH(C3812,{"语文","英语","数学","物理","化学","生物","政治","历史","地理"},0)),IF(I3812=2,INDEX(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3812,{"单项选择","阅读理解","信息匹配","完形填空","短文填空","单句填空","短文改错","单句改错","句型转换","翻译短语","翻译句子","词汇/短语及固搭","完成句子","听力"},0)),"")), "")</f>
        <v/>
      </c>
      <c r="E3812" s="21" t="str">
        <f t="shared" si="483"/>
        <v>知识点</v>
      </c>
      <c r="F3812" s="21" t="str">
        <f t="shared" si="484"/>
        <v>亚</v>
      </c>
      <c r="G3812" s="21" t="str">
        <f>INDEX( {"body","discipline","area","topic","point"},MATCH(E3812,{"知识体","知识域","知识区","知识主题","知识点"},0))</f>
        <v>point</v>
      </c>
      <c r="H3812" s="21" t="str">
        <f>INDEX( {"super","just","sub","infras"},MATCH(F3812,{"超","恰","亚","次"},0))</f>
        <v>sub</v>
      </c>
      <c r="I3812" s="21">
        <f>MATCH(E3812,{"知识体","知识域","知识区","知识主题","知识点"},0)-1</f>
        <v>4</v>
      </c>
      <c r="J3812" s="21">
        <f>MATCH(F3812,{"超","恰","亚","次"},0)-1</f>
        <v>2</v>
      </c>
      <c r="K3812" s="21" t="str">
        <f t="shared" si="485"/>
        <v>化学</v>
      </c>
      <c r="L3812" s="26" t="s">
        <v>1446</v>
      </c>
      <c r="M3812" s="23"/>
      <c r="N3812" s="23"/>
      <c r="O3812" s="24" t="str">
        <f t="shared" si="487"/>
        <v xml:space="preserve">
  - 
    name:  元素守恒在氧化还原反应中的应用
    title:  元素守恒在氧化还原反应中的应用
    description: 
    koLyro: point
    koLyri:  sub
    son: </v>
      </c>
      <c r="P3812" s="27" t="str">
        <f t="shared" si="486"/>
        <v xml:space="preserve">
            - 
              name:  元素守恒在氧化还原反应中的应用
              title:  元素守恒在氧化还原反应中的应用
              description: 
              koLyro: point
              koLyri:  sub
              son: </v>
      </c>
    </row>
    <row r="3813" spans="1:16" ht="15" customHeight="1">
      <c r="A3813" s="20">
        <f t="shared" si="480"/>
        <v>5</v>
      </c>
      <c r="B3813" s="21" t="str">
        <f t="shared" si="481"/>
        <v>知识亚点</v>
      </c>
      <c r="C3813" s="21" t="str">
        <f t="shared" si="482"/>
        <v>电荷守恒在氧化还原反应中的应用</v>
      </c>
      <c r="D3813" s="21" t="str">
        <f>IFERROR(IF(I3813=1,INDEX( {"chinese","english","math","physics","chemistry","biology","politics","history","geography"},MATCH(C3813,{"语文","英语","数学","物理","化学","生物","政治","历史","地理"},0)),IF(I3813=2,INDEX(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3813,{"单项选择","阅读理解","信息匹配","完形填空","短文填空","单句填空","短文改错","单句改错","句型转换","翻译短语","翻译句子","词汇/短语及固搭","完成句子","听力"},0)),"")), "")</f>
        <v/>
      </c>
      <c r="E3813" s="21" t="str">
        <f t="shared" si="483"/>
        <v>知识点</v>
      </c>
      <c r="F3813" s="21" t="str">
        <f t="shared" si="484"/>
        <v>亚</v>
      </c>
      <c r="G3813" s="21" t="str">
        <f>INDEX( {"body","discipline","area","topic","point"},MATCH(E3813,{"知识体","知识域","知识区","知识主题","知识点"},0))</f>
        <v>point</v>
      </c>
      <c r="H3813" s="21" t="str">
        <f>INDEX( {"super","just","sub","infras"},MATCH(F3813,{"超","恰","亚","次"},0))</f>
        <v>sub</v>
      </c>
      <c r="I3813" s="21">
        <f>MATCH(E3813,{"知识体","知识域","知识区","知识主题","知识点"},0)-1</f>
        <v>4</v>
      </c>
      <c r="J3813" s="21">
        <f>MATCH(F3813,{"超","恰","亚","次"},0)-1</f>
        <v>2</v>
      </c>
      <c r="K3813" s="21" t="str">
        <f t="shared" si="485"/>
        <v>化学</v>
      </c>
      <c r="L3813" s="26" t="s">
        <v>1447</v>
      </c>
      <c r="M3813" s="23"/>
      <c r="N3813" s="23"/>
      <c r="O3813" s="24" t="str">
        <f t="shared" si="487"/>
        <v xml:space="preserve">
  - 
    name:  电荷守恒在氧化还原反应中的应用
    title:  电荷守恒在氧化还原反应中的应用
    description: 
    koLyro: point
    koLyri:  sub
    son: </v>
      </c>
      <c r="P3813" s="27" t="str">
        <f t="shared" si="486"/>
        <v xml:space="preserve">
            - 
              name:  电荷守恒在氧化还原反应中的应用
              title:  电荷守恒在氧化还原反应中的应用
              description: 
              koLyro: point
              koLyri:  sub
              son: </v>
      </c>
    </row>
    <row r="3814" spans="1:16" ht="15" customHeight="1">
      <c r="A3814" s="20">
        <f t="shared" si="480"/>
        <v>5</v>
      </c>
      <c r="B3814" s="21" t="str">
        <f t="shared" si="481"/>
        <v>知识亚点</v>
      </c>
      <c r="C3814" s="21" t="str">
        <f t="shared" si="482"/>
        <v>质量守恒在氧化还原反应中的应用</v>
      </c>
      <c r="D3814" s="21" t="str">
        <f>IFERROR(IF(I3814=1,INDEX( {"chinese","english","math","physics","chemistry","biology","politics","history","geography"},MATCH(C3814,{"语文","英语","数学","物理","化学","生物","政治","历史","地理"},0)),IF(I3814=2,INDEX(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3814,{"单项选择","阅读理解","信息匹配","完形填空","短文填空","单句填空","短文改错","单句改错","句型转换","翻译短语","翻译句子","词汇/短语及固搭","完成句子","听力"},0)),"")), "")</f>
        <v/>
      </c>
      <c r="E3814" s="21" t="str">
        <f t="shared" si="483"/>
        <v>知识点</v>
      </c>
      <c r="F3814" s="21" t="str">
        <f t="shared" si="484"/>
        <v>亚</v>
      </c>
      <c r="G3814" s="21" t="str">
        <f>INDEX( {"body","discipline","area","topic","point"},MATCH(E3814,{"知识体","知识域","知识区","知识主题","知识点"},0))</f>
        <v>point</v>
      </c>
      <c r="H3814" s="21" t="str">
        <f>INDEX( {"super","just","sub","infras"},MATCH(F3814,{"超","恰","亚","次"},0))</f>
        <v>sub</v>
      </c>
      <c r="I3814" s="21">
        <f>MATCH(E3814,{"知识体","知识域","知识区","知识主题","知识点"},0)-1</f>
        <v>4</v>
      </c>
      <c r="J3814" s="21">
        <f>MATCH(F3814,{"超","恰","亚","次"},0)-1</f>
        <v>2</v>
      </c>
      <c r="K3814" s="21" t="str">
        <f t="shared" si="485"/>
        <v>化学</v>
      </c>
      <c r="L3814" s="26" t="s">
        <v>1448</v>
      </c>
      <c r="M3814" s="23"/>
      <c r="N3814" s="23"/>
      <c r="O3814" s="24" t="str">
        <f t="shared" si="487"/>
        <v xml:space="preserve">
  - 
    name:  质量守恒在氧化还原反应中的应用
    title:  质量守恒在氧化还原反应中的应用
    description: 
    koLyro: point
    koLyri:  sub
    son: </v>
      </c>
      <c r="P3814" s="27" t="str">
        <f t="shared" si="486"/>
        <v xml:space="preserve">
            - 
              name:  质量守恒在氧化还原反应中的应用
              title:  质量守恒在氧化还原反应中的应用
              description: 
              koLyro: point
              koLyri:  sub
              son: </v>
      </c>
    </row>
    <row r="3815" spans="1:16" ht="15" customHeight="1">
      <c r="A3815" s="20">
        <f t="shared" si="480"/>
        <v>4</v>
      </c>
      <c r="B3815" s="21" t="str">
        <f t="shared" si="481"/>
        <v>知识点</v>
      </c>
      <c r="C3815" s="21" t="str">
        <f t="shared" si="482"/>
        <v>氧化还原反应的规律</v>
      </c>
      <c r="D3815" s="21" t="str">
        <f>IFERROR(IF(I3815=1,INDEX( {"chinese","english","math","physics","chemistry","biology","politics","history","geography"},MATCH(C3815,{"语文","英语","数学","物理","化学","生物","政治","历史","地理"},0)),IF(I3815=2,INDEX(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3815,{"单项选择","阅读理解","信息匹配","完形填空","短文填空","单句填空","短文改错","单句改错","句型转换","翻译短语","翻译句子","词汇/短语及固搭","完成句子","听力"},0)),"")), "")</f>
        <v/>
      </c>
      <c r="E3815" s="21" t="str">
        <f t="shared" si="483"/>
        <v>知识点</v>
      </c>
      <c r="F3815" s="21" t="str">
        <f t="shared" si="484"/>
        <v>恰</v>
      </c>
      <c r="G3815" s="21" t="str">
        <f>INDEX( {"body","discipline","area","topic","point"},MATCH(E3815,{"知识体","知识域","知识区","知识主题","知识点"},0))</f>
        <v>point</v>
      </c>
      <c r="H3815" s="21" t="str">
        <f>INDEX( {"super","just","sub","infras"},MATCH(F3815,{"超","恰","亚","次"},0))</f>
        <v>just</v>
      </c>
      <c r="I3815" s="21">
        <f>MATCH(E3815,{"知识体","知识域","知识区","知识主题","知识点"},0)-1</f>
        <v>4</v>
      </c>
      <c r="J3815" s="21">
        <f>MATCH(F3815,{"超","恰","亚","次"},0)-1</f>
        <v>1</v>
      </c>
      <c r="K3815" s="21" t="str">
        <f t="shared" si="485"/>
        <v>化学</v>
      </c>
      <c r="L3815" s="26" t="s">
        <v>1449</v>
      </c>
      <c r="M3815" s="23"/>
      <c r="N3815" s="23"/>
      <c r="O3815" s="24" t="str">
        <f t="shared" si="487"/>
        <v xml:space="preserve">
  - 
    name:  氧化还原反应的规律
    title:  氧化还原反应的规律
    description: 
    koLyro: point
    koLyri:  just
    son: </v>
      </c>
      <c r="P3815" s="27" t="str">
        <f t="shared" si="486"/>
        <v xml:space="preserve">
          - 
            name:  氧化还原反应的规律
            title:  氧化还原反应的规律
            description: 
            koLyro: point
            koLyri:  just
            son: </v>
      </c>
    </row>
    <row r="3816" spans="1:16" ht="15" customHeight="1">
      <c r="A3816" s="20">
        <f t="shared" si="480"/>
        <v>5</v>
      </c>
      <c r="B3816" s="21" t="str">
        <f t="shared" si="481"/>
        <v>知识亚点</v>
      </c>
      <c r="C3816" s="21" t="str">
        <f t="shared" si="482"/>
        <v>价态决定氧化性、还原性有无的规律</v>
      </c>
      <c r="D3816" s="21" t="str">
        <f>IFERROR(IF(I3816=1,INDEX( {"chinese","english","math","physics","chemistry","biology","politics","history","geography"},MATCH(C3816,{"语文","英语","数学","物理","化学","生物","政治","历史","地理"},0)),IF(I3816=2,INDEX(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3816,{"单项选择","阅读理解","信息匹配","完形填空","短文填空","单句填空","短文改错","单句改错","句型转换","翻译短语","翻译句子","词汇/短语及固搭","完成句子","听力"},0)),"")), "")</f>
        <v/>
      </c>
      <c r="E3816" s="21" t="str">
        <f t="shared" si="483"/>
        <v>知识点</v>
      </c>
      <c r="F3816" s="21" t="str">
        <f t="shared" si="484"/>
        <v>亚</v>
      </c>
      <c r="G3816" s="21" t="str">
        <f>INDEX( {"body","discipline","area","topic","point"},MATCH(E3816,{"知识体","知识域","知识区","知识主题","知识点"},0))</f>
        <v>point</v>
      </c>
      <c r="H3816" s="21" t="str">
        <f>INDEX( {"super","just","sub","infras"},MATCH(F3816,{"超","恰","亚","次"},0))</f>
        <v>sub</v>
      </c>
      <c r="I3816" s="21">
        <f>MATCH(E3816,{"知识体","知识域","知识区","知识主题","知识点"},0)-1</f>
        <v>4</v>
      </c>
      <c r="J3816" s="21">
        <f>MATCH(F3816,{"超","恰","亚","次"},0)-1</f>
        <v>2</v>
      </c>
      <c r="K3816" s="21" t="str">
        <f t="shared" si="485"/>
        <v>化学</v>
      </c>
      <c r="L3816" s="26" t="s">
        <v>1450</v>
      </c>
      <c r="M3816" s="23"/>
      <c r="N3816" s="23"/>
      <c r="O3816" s="24" t="str">
        <f t="shared" si="487"/>
        <v xml:space="preserve">
  - 
    name:  价态决定氧化性、还原性有无的规律
    title:  价态决定氧化性、还原性有无的规律
    description: 
    koLyro: point
    koLyri:  sub
    son: </v>
      </c>
      <c r="P3816" s="27" t="str">
        <f t="shared" si="486"/>
        <v xml:space="preserve">
            - 
              name:  价态决定氧化性、还原性有无的规律
              title:  价态决定氧化性、还原性有无的规律
              description: 
              koLyro: point
              koLyri:  sub
              son: </v>
      </c>
    </row>
    <row r="3817" spans="1:16" ht="15" customHeight="1">
      <c r="A3817" s="20">
        <f t="shared" si="480"/>
        <v>5</v>
      </c>
      <c r="B3817" s="21" t="str">
        <f t="shared" si="481"/>
        <v>知识亚点</v>
      </c>
      <c r="C3817" s="21" t="str">
        <f t="shared" si="482"/>
        <v>氧化还原反应的优先反应规律及应用</v>
      </c>
      <c r="D3817" s="21" t="str">
        <f>IFERROR(IF(I3817=1,INDEX( {"chinese","english","math","physics","chemistry","biology","politics","history","geography"},MATCH(C3817,{"语文","英语","数学","物理","化学","生物","政治","历史","地理"},0)),IF(I3817=2,INDEX(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3817,{"单项选择","阅读理解","信息匹配","完形填空","短文填空","单句填空","短文改错","单句改错","句型转换","翻译短语","翻译句子","词汇/短语及固搭","完成句子","听力"},0)),"")), "")</f>
        <v/>
      </c>
      <c r="E3817" s="21" t="str">
        <f t="shared" si="483"/>
        <v>知识点</v>
      </c>
      <c r="F3817" s="21" t="str">
        <f t="shared" si="484"/>
        <v>亚</v>
      </c>
      <c r="G3817" s="21" t="str">
        <f>INDEX( {"body","discipline","area","topic","point"},MATCH(E3817,{"知识体","知识域","知识区","知识主题","知识点"},0))</f>
        <v>point</v>
      </c>
      <c r="H3817" s="21" t="str">
        <f>INDEX( {"super","just","sub","infras"},MATCH(F3817,{"超","恰","亚","次"},0))</f>
        <v>sub</v>
      </c>
      <c r="I3817" s="21">
        <f>MATCH(E3817,{"知识体","知识域","知识区","知识主题","知识点"},0)-1</f>
        <v>4</v>
      </c>
      <c r="J3817" s="21">
        <f>MATCH(F3817,{"超","恰","亚","次"},0)-1</f>
        <v>2</v>
      </c>
      <c r="K3817" s="21" t="str">
        <f t="shared" si="485"/>
        <v>化学</v>
      </c>
      <c r="L3817" s="26" t="s">
        <v>1451</v>
      </c>
      <c r="M3817" s="23"/>
      <c r="N3817" s="23"/>
      <c r="O3817" s="24" t="str">
        <f t="shared" si="487"/>
        <v xml:space="preserve">
  - 
    name:  氧化还原反应的优先反应规律及应用
    title:  氧化还原反应的优先反应规律及应用
    description: 
    koLyro: point
    koLyri:  sub
    son: </v>
      </c>
      <c r="P3817" s="27" t="str">
        <f t="shared" si="486"/>
        <v xml:space="preserve">
            - 
              name:  氧化还原反应的优先反应规律及应用
              title:  氧化还原反应的优先反应规律及应用
              description: 
              koLyro: point
              koLyri:  sub
              son: </v>
      </c>
    </row>
    <row r="3818" spans="1:16" ht="15" customHeight="1">
      <c r="A3818" s="20">
        <f t="shared" si="480"/>
        <v>5</v>
      </c>
      <c r="B3818" s="21" t="str">
        <f t="shared" si="481"/>
        <v>知识亚点</v>
      </c>
      <c r="C3818" s="21" t="str">
        <f t="shared" si="482"/>
        <v>氧化还原反应的价态归中规律及应用</v>
      </c>
      <c r="D3818" s="21" t="str">
        <f>IFERROR(IF(I3818=1,INDEX( {"chinese","english","math","physics","chemistry","biology","politics","history","geography"},MATCH(C3818,{"语文","英语","数学","物理","化学","生物","政治","历史","地理"},0)),IF(I3818=2,INDEX(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3818,{"单项选择","阅读理解","信息匹配","完形填空","短文填空","单句填空","短文改错","单句改错","句型转换","翻译短语","翻译句子","词汇/短语及固搭","完成句子","听力"},0)),"")), "")</f>
        <v/>
      </c>
      <c r="E3818" s="21" t="str">
        <f t="shared" si="483"/>
        <v>知识点</v>
      </c>
      <c r="F3818" s="21" t="str">
        <f t="shared" si="484"/>
        <v>亚</v>
      </c>
      <c r="G3818" s="21" t="str">
        <f>INDEX( {"body","discipline","area","topic","point"},MATCH(E3818,{"知识体","知识域","知识区","知识主题","知识点"},0))</f>
        <v>point</v>
      </c>
      <c r="H3818" s="21" t="str">
        <f>INDEX( {"super","just","sub","infras"},MATCH(F3818,{"超","恰","亚","次"},0))</f>
        <v>sub</v>
      </c>
      <c r="I3818" s="21">
        <f>MATCH(E3818,{"知识体","知识域","知识区","知识主题","知识点"},0)-1</f>
        <v>4</v>
      </c>
      <c r="J3818" s="21">
        <f>MATCH(F3818,{"超","恰","亚","次"},0)-1</f>
        <v>2</v>
      </c>
      <c r="K3818" s="21" t="str">
        <f t="shared" si="485"/>
        <v>化学</v>
      </c>
      <c r="L3818" s="26" t="s">
        <v>1452</v>
      </c>
      <c r="M3818" s="23"/>
      <c r="N3818" s="23"/>
      <c r="O3818" s="24" t="str">
        <f t="shared" si="487"/>
        <v xml:space="preserve">
  - 
    name:  氧化还原反应的价态归中规律及应用
    title:  氧化还原反应的价态归中规律及应用
    description: 
    koLyro: point
    koLyri:  sub
    son: </v>
      </c>
      <c r="P3818" s="27" t="str">
        <f t="shared" si="486"/>
        <v xml:space="preserve">
            - 
              name:  氧化还原反应的价态归中规律及应用
              title:  氧化还原反应的价态归中规律及应用
              description: 
              koLyro: point
              koLyri:  sub
              son: </v>
      </c>
    </row>
    <row r="3819" spans="1:16" ht="15" customHeight="1">
      <c r="A3819" s="20">
        <f t="shared" si="480"/>
        <v>5</v>
      </c>
      <c r="B3819" s="21" t="str">
        <f t="shared" si="481"/>
        <v>知识亚点</v>
      </c>
      <c r="C3819" s="21" t="str">
        <f t="shared" si="482"/>
        <v>氧化性还原性强弱规律及应用</v>
      </c>
      <c r="D3819" s="21" t="str">
        <f>IFERROR(IF(I3819=1,INDEX( {"chinese","english","math","physics","chemistry","biology","politics","history","geography"},MATCH(C3819,{"语文","英语","数学","物理","化学","生物","政治","历史","地理"},0)),IF(I3819=2,INDEX(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3819,{"单项选择","阅读理解","信息匹配","完形填空","短文填空","单句填空","短文改错","单句改错","句型转换","翻译短语","翻译句子","词汇/短语及固搭","完成句子","听力"},0)),"")), "")</f>
        <v/>
      </c>
      <c r="E3819" s="21" t="str">
        <f t="shared" si="483"/>
        <v>知识点</v>
      </c>
      <c r="F3819" s="21" t="str">
        <f t="shared" si="484"/>
        <v>亚</v>
      </c>
      <c r="G3819" s="21" t="str">
        <f>INDEX( {"body","discipline","area","topic","point"},MATCH(E3819,{"知识体","知识域","知识区","知识主题","知识点"},0))</f>
        <v>point</v>
      </c>
      <c r="H3819" s="21" t="str">
        <f>INDEX( {"super","just","sub","infras"},MATCH(F3819,{"超","恰","亚","次"},0))</f>
        <v>sub</v>
      </c>
      <c r="I3819" s="21">
        <f>MATCH(E3819,{"知识体","知识域","知识区","知识主题","知识点"},0)-1</f>
        <v>4</v>
      </c>
      <c r="J3819" s="21">
        <f>MATCH(F3819,{"超","恰","亚","次"},0)-1</f>
        <v>2</v>
      </c>
      <c r="K3819" s="21" t="str">
        <f t="shared" si="485"/>
        <v>化学</v>
      </c>
      <c r="L3819" s="26" t="s">
        <v>1453</v>
      </c>
      <c r="M3819" s="23"/>
      <c r="N3819" s="23"/>
      <c r="O3819" s="24" t="str">
        <f t="shared" si="487"/>
        <v xml:space="preserve">
  - 
    name:  氧化性还原性强弱规律及应用
    title:  氧化性还原性强弱规律及应用
    description: 
    koLyro: point
    koLyri:  sub
    son: </v>
      </c>
      <c r="P3819" s="27" t="str">
        <f t="shared" si="486"/>
        <v xml:space="preserve">
            - 
              name:  氧化性还原性强弱规律及应用
              title:  氧化性还原性强弱规律及应用
              description: 
              koLyro: point
              koLyri:  sub
              son: </v>
      </c>
    </row>
    <row r="3820" spans="1:16" ht="15" customHeight="1">
      <c r="A3820" s="20">
        <f t="shared" si="480"/>
        <v>5</v>
      </c>
      <c r="B3820" s="21" t="str">
        <f t="shared" si="481"/>
        <v>知识亚点</v>
      </c>
      <c r="C3820" s="21" t="str">
        <f t="shared" si="482"/>
        <v>氧化还原反应的价态歧化规律及应用</v>
      </c>
      <c r="D3820" s="21" t="str">
        <f>IFERROR(IF(I3820=1,INDEX( {"chinese","english","math","physics","chemistry","biology","politics","history","geography"},MATCH(C3820,{"语文","英语","数学","物理","化学","生物","政治","历史","地理"},0)),IF(I3820=2,INDEX(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3820,{"单项选择","阅读理解","信息匹配","完形填空","短文填空","单句填空","短文改错","单句改错","句型转换","翻译短语","翻译句子","词汇/短语及固搭","完成句子","听力"},0)),"")), "")</f>
        <v/>
      </c>
      <c r="E3820" s="21" t="str">
        <f t="shared" si="483"/>
        <v>知识点</v>
      </c>
      <c r="F3820" s="21" t="str">
        <f t="shared" si="484"/>
        <v>亚</v>
      </c>
      <c r="G3820" s="21" t="str">
        <f>INDEX( {"body","discipline","area","topic","point"},MATCH(E3820,{"知识体","知识域","知识区","知识主题","知识点"},0))</f>
        <v>point</v>
      </c>
      <c r="H3820" s="21" t="str">
        <f>INDEX( {"super","just","sub","infras"},MATCH(F3820,{"超","恰","亚","次"},0))</f>
        <v>sub</v>
      </c>
      <c r="I3820" s="21">
        <f>MATCH(E3820,{"知识体","知识域","知识区","知识主题","知识点"},0)-1</f>
        <v>4</v>
      </c>
      <c r="J3820" s="21">
        <f>MATCH(F3820,{"超","恰","亚","次"},0)-1</f>
        <v>2</v>
      </c>
      <c r="K3820" s="21" t="str">
        <f t="shared" si="485"/>
        <v>化学</v>
      </c>
      <c r="L3820" s="26" t="s">
        <v>1454</v>
      </c>
      <c r="M3820" s="23"/>
      <c r="N3820" s="23"/>
      <c r="O3820" s="24" t="str">
        <f t="shared" si="487"/>
        <v xml:space="preserve">
  - 
    name:  氧化还原反应的价态歧化规律及应用
    title:  氧化还原反应的价态歧化规律及应用
    description: 
    koLyro: point
    koLyri:  sub
    son: </v>
      </c>
      <c r="P3820" s="27" t="str">
        <f t="shared" si="486"/>
        <v xml:space="preserve">
            - 
              name:  氧化还原反应的价态歧化规律及应用
              title:  氧化还原反应的价态歧化规律及应用
              description: 
              koLyro: point
              koLyri:  sub
              son: </v>
      </c>
    </row>
    <row r="3821" spans="1:16" ht="15" customHeight="1">
      <c r="A3821" s="20">
        <f t="shared" si="480"/>
        <v>5</v>
      </c>
      <c r="B3821" s="21" t="str">
        <f t="shared" si="481"/>
        <v>知识亚点</v>
      </c>
      <c r="C3821" s="21" t="str">
        <f t="shared" si="482"/>
        <v>氧化还原反应的电子得失相等规律及应用</v>
      </c>
      <c r="D3821" s="21" t="str">
        <f>IFERROR(IF(I3821=1,INDEX( {"chinese","english","math","physics","chemistry","biology","politics","history","geography"},MATCH(C3821,{"语文","英语","数学","物理","化学","生物","政治","历史","地理"},0)),IF(I3821=2,INDEX(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3821,{"单项选择","阅读理解","信息匹配","完形填空","短文填空","单句填空","短文改错","单句改错","句型转换","翻译短语","翻译句子","词汇/短语及固搭","完成句子","听力"},0)),"")), "")</f>
        <v/>
      </c>
      <c r="E3821" s="21" t="str">
        <f t="shared" si="483"/>
        <v>知识点</v>
      </c>
      <c r="F3821" s="21" t="str">
        <f t="shared" si="484"/>
        <v>亚</v>
      </c>
      <c r="G3821" s="21" t="str">
        <f>INDEX( {"body","discipline","area","topic","point"},MATCH(E3821,{"知识体","知识域","知识区","知识主题","知识点"},0))</f>
        <v>point</v>
      </c>
      <c r="H3821" s="21" t="str">
        <f>INDEX( {"super","just","sub","infras"},MATCH(F3821,{"超","恰","亚","次"},0))</f>
        <v>sub</v>
      </c>
      <c r="I3821" s="21">
        <f>MATCH(E3821,{"知识体","知识域","知识区","知识主题","知识点"},0)-1</f>
        <v>4</v>
      </c>
      <c r="J3821" s="21">
        <f>MATCH(F3821,{"超","恰","亚","次"},0)-1</f>
        <v>2</v>
      </c>
      <c r="K3821" s="21" t="str">
        <f t="shared" si="485"/>
        <v>化学</v>
      </c>
      <c r="L3821" s="26" t="s">
        <v>1455</v>
      </c>
      <c r="M3821" s="23"/>
      <c r="N3821" s="23"/>
      <c r="O3821" s="24" t="str">
        <f t="shared" si="487"/>
        <v xml:space="preserve">
  - 
    name:  氧化还原反应的电子得失相等规律及应用
    title:  氧化还原反应的电子得失相等规律及应用
    description: 
    koLyro: point
    koLyri:  sub
    son: </v>
      </c>
      <c r="P3821" s="27" t="str">
        <f t="shared" si="486"/>
        <v xml:space="preserve">
            - 
              name:  氧化还原反应的电子得失相等规律及应用
              title:  氧化还原反应的电子得失相等规律及应用
              description: 
              koLyro: point
              koLyri:  sub
              son: </v>
      </c>
    </row>
    <row r="3822" spans="1:16" ht="15" customHeight="1">
      <c r="A3822" s="20">
        <f t="shared" si="480"/>
        <v>4</v>
      </c>
      <c r="B3822" s="21" t="str">
        <f t="shared" si="481"/>
        <v>知识点</v>
      </c>
      <c r="C3822" s="21" t="str">
        <f t="shared" si="482"/>
        <v>氧化还原反应的书写及配平</v>
      </c>
      <c r="D3822" s="21" t="str">
        <f>IFERROR(IF(I3822=1,INDEX( {"chinese","english","math","physics","chemistry","biology","politics","history","geography"},MATCH(C3822,{"语文","英语","数学","物理","化学","生物","政治","历史","地理"},0)),IF(I3822=2,INDEX(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3822,{"单项选择","阅读理解","信息匹配","完形填空","短文填空","单句填空","短文改错","单句改错","句型转换","翻译短语","翻译句子","词汇/短语及固搭","完成句子","听力"},0)),"")), "")</f>
        <v/>
      </c>
      <c r="E3822" s="21" t="str">
        <f t="shared" si="483"/>
        <v>知识点</v>
      </c>
      <c r="F3822" s="21" t="str">
        <f t="shared" si="484"/>
        <v>恰</v>
      </c>
      <c r="G3822" s="21" t="str">
        <f>INDEX( {"body","discipline","area","topic","point"},MATCH(E3822,{"知识体","知识域","知识区","知识主题","知识点"},0))</f>
        <v>point</v>
      </c>
      <c r="H3822" s="21" t="str">
        <f>INDEX( {"super","just","sub","infras"},MATCH(F3822,{"超","恰","亚","次"},0))</f>
        <v>just</v>
      </c>
      <c r="I3822" s="21">
        <f>MATCH(E3822,{"知识体","知识域","知识区","知识主题","知识点"},0)-1</f>
        <v>4</v>
      </c>
      <c r="J3822" s="21">
        <f>MATCH(F3822,{"超","恰","亚","次"},0)-1</f>
        <v>1</v>
      </c>
      <c r="K3822" s="21" t="str">
        <f t="shared" si="485"/>
        <v>化学</v>
      </c>
      <c r="L3822" s="26" t="s">
        <v>1456</v>
      </c>
      <c r="M3822" s="23"/>
      <c r="N3822" s="23"/>
      <c r="O3822" s="24" t="str">
        <f t="shared" si="487"/>
        <v xml:space="preserve">
  - 
    name:  氧化还原反应的书写及配平
    title:  氧化还原反应的书写及配平
    description: 
    koLyro: point
    koLyri:  just
    son: </v>
      </c>
      <c r="P3822" s="27" t="str">
        <f t="shared" si="486"/>
        <v xml:space="preserve">
          - 
            name:  氧化还原反应的书写及配平
            title:  氧化还原反应的书写及配平
            description: 
            koLyro: point
            koLyri:  just
            son: </v>
      </c>
    </row>
    <row r="3823" spans="1:16" ht="15" customHeight="1">
      <c r="A3823" s="20">
        <f t="shared" si="480"/>
        <v>2</v>
      </c>
      <c r="B3823" s="21" t="str">
        <f t="shared" si="481"/>
        <v>知识区</v>
      </c>
      <c r="C3823" s="21" t="str">
        <f t="shared" si="482"/>
        <v>3.常见金属及其化合物</v>
      </c>
      <c r="D3823" s="21" t="str">
        <f>IFERROR(IF(I3823=1,INDEX( {"chinese","english","math","physics","chemistry","biology","politics","history","geography"},MATCH(C3823,{"语文","英语","数学","物理","化学","生物","政治","历史","地理"},0)),IF(I3823=2,INDEX(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3823,{"单项选择","阅读理解","信息匹配","完形填空","短文填空","单句填空","短文改错","单句改错","句型转换","翻译短语","翻译句子","词汇/短语及固搭","完成句子","听力"},0)),"")), "")</f>
        <v/>
      </c>
      <c r="E3823" s="21" t="str">
        <f t="shared" si="483"/>
        <v>知识区</v>
      </c>
      <c r="F3823" s="21" t="str">
        <f t="shared" si="484"/>
        <v>恰</v>
      </c>
      <c r="G3823" s="21" t="str">
        <f>INDEX( {"body","discipline","area","topic","point"},MATCH(E3823,{"知识体","知识域","知识区","知识主题","知识点"},0))</f>
        <v>area</v>
      </c>
      <c r="H3823" s="21" t="str">
        <f>INDEX( {"super","just","sub","infras"},MATCH(F3823,{"超","恰","亚","次"},0))</f>
        <v>just</v>
      </c>
      <c r="I3823" s="21">
        <f>MATCH(E3823,{"知识体","知识域","知识区","知识主题","知识点"},0)-1</f>
        <v>2</v>
      </c>
      <c r="J3823" s="21">
        <f>MATCH(F3823,{"超","恰","亚","次"},0)-1</f>
        <v>1</v>
      </c>
      <c r="K3823" s="21" t="str">
        <f t="shared" si="485"/>
        <v>化学</v>
      </c>
      <c r="L3823" s="26" t="s">
        <v>5183</v>
      </c>
      <c r="M3823" s="23"/>
      <c r="N3823" s="23"/>
      <c r="O3823" s="24" t="str">
        <f t="shared" si="487"/>
        <v xml:space="preserve">
  - 
    name:  3.常见金属及其化合物
    title:  3.常见金属及其化合物
    description: 
    koLyro: area
    koLyri:  just
    son: </v>
      </c>
      <c r="P3823" s="27" t="str">
        <f t="shared" si="486"/>
        <v xml:space="preserve">
      - 
        name:  3.常见金属及其化合物
        title:  3.常见金属及其化合物
        description: 
        koLyro: area
        koLyri:  just
        son: </v>
      </c>
    </row>
    <row r="3824" spans="1:16" ht="15" customHeight="1">
      <c r="A3824" s="20">
        <f t="shared" si="480"/>
        <v>3</v>
      </c>
      <c r="B3824" s="21" t="str">
        <f t="shared" si="481"/>
        <v>知识主题</v>
      </c>
      <c r="C3824" s="21" t="str">
        <f t="shared" si="482"/>
        <v>金属元素概述</v>
      </c>
      <c r="D3824" s="21" t="str">
        <f>IFERROR(IF(I3824=1,INDEX( {"chinese","english","math","physics","chemistry","biology","politics","history","geography"},MATCH(C3824,{"语文","英语","数学","物理","化学","生物","政治","历史","地理"},0)),IF(I3824=2,INDEX(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3824,{"单项选择","阅读理解","信息匹配","完形填空","短文填空","单句填空","短文改错","单句改错","句型转换","翻译短语","翻译句子","词汇/短语及固搭","完成句子","听力"},0)),"")), "")</f>
        <v/>
      </c>
      <c r="E3824" s="21" t="str">
        <f t="shared" si="483"/>
        <v>知识主题</v>
      </c>
      <c r="F3824" s="21" t="str">
        <f t="shared" si="484"/>
        <v>恰</v>
      </c>
      <c r="G3824" s="21" t="str">
        <f>INDEX( {"body","discipline","area","topic","point"},MATCH(E3824,{"知识体","知识域","知识区","知识主题","知识点"},0))</f>
        <v>topic</v>
      </c>
      <c r="H3824" s="21" t="str">
        <f>INDEX( {"super","just","sub","infras"},MATCH(F3824,{"超","恰","亚","次"},0))</f>
        <v>just</v>
      </c>
      <c r="I3824" s="21">
        <f>MATCH(E3824,{"知识体","知识域","知识区","知识主题","知识点"},0)-1</f>
        <v>3</v>
      </c>
      <c r="J3824" s="21">
        <f>MATCH(F3824,{"超","恰","亚","次"},0)-1</f>
        <v>1</v>
      </c>
      <c r="K3824" s="21" t="str">
        <f t="shared" si="485"/>
        <v>化学</v>
      </c>
      <c r="L3824" s="26" t="s">
        <v>1457</v>
      </c>
      <c r="M3824" s="23"/>
      <c r="N3824" s="23"/>
      <c r="O3824" s="24" t="str">
        <f t="shared" si="487"/>
        <v xml:space="preserve">
  - 
    name:  金属元素概述
    title:  金属元素概述
    description: 
    koLyro: topic
    koLyri:  just
    son: </v>
      </c>
      <c r="P3824" s="27" t="str">
        <f t="shared" si="486"/>
        <v xml:space="preserve">
        - 
          name:  金属元素概述
          title:  金属元素概述
          description: 
          koLyro: topic
          koLyri:  just
          son: </v>
      </c>
    </row>
    <row r="3825" spans="1:16" ht="15" customHeight="1">
      <c r="A3825" s="20">
        <f t="shared" si="480"/>
        <v>4</v>
      </c>
      <c r="B3825" s="21" t="str">
        <f t="shared" si="481"/>
        <v>知识点</v>
      </c>
      <c r="C3825" s="21" t="str">
        <f t="shared" si="482"/>
        <v>金属的活动顺序表及应用</v>
      </c>
      <c r="D3825" s="21" t="str">
        <f>IFERROR(IF(I3825=1,INDEX( {"chinese","english","math","physics","chemistry","biology","politics","history","geography"},MATCH(C3825,{"语文","英语","数学","物理","化学","生物","政治","历史","地理"},0)),IF(I3825=2,INDEX(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3825,{"单项选择","阅读理解","信息匹配","完形填空","短文填空","单句填空","短文改错","单句改错","句型转换","翻译短语","翻译句子","词汇/短语及固搭","完成句子","听力"},0)),"")), "")</f>
        <v/>
      </c>
      <c r="E3825" s="21" t="str">
        <f t="shared" si="483"/>
        <v>知识点</v>
      </c>
      <c r="F3825" s="21" t="str">
        <f t="shared" si="484"/>
        <v>恰</v>
      </c>
      <c r="G3825" s="21" t="str">
        <f>INDEX( {"body","discipline","area","topic","point"},MATCH(E3825,{"知识体","知识域","知识区","知识主题","知识点"},0))</f>
        <v>point</v>
      </c>
      <c r="H3825" s="21" t="str">
        <f>INDEX( {"super","just","sub","infras"},MATCH(F3825,{"超","恰","亚","次"},0))</f>
        <v>just</v>
      </c>
      <c r="I3825" s="21">
        <f>MATCH(E3825,{"知识体","知识域","知识区","知识主题","知识点"},0)-1</f>
        <v>4</v>
      </c>
      <c r="J3825" s="21">
        <f>MATCH(F3825,{"超","恰","亚","次"},0)-1</f>
        <v>1</v>
      </c>
      <c r="K3825" s="21" t="str">
        <f t="shared" si="485"/>
        <v>化学</v>
      </c>
      <c r="L3825" s="26" t="s">
        <v>1458</v>
      </c>
      <c r="M3825" s="23"/>
      <c r="N3825" s="23"/>
      <c r="O3825" s="24" t="str">
        <f t="shared" si="487"/>
        <v xml:space="preserve">
  - 
    name:  金属的活动顺序表及应用
    title:  金属的活动顺序表及应用
    description: 
    koLyro: point
    koLyri:  just
    son: </v>
      </c>
      <c r="P3825" s="27" t="str">
        <f t="shared" si="486"/>
        <v xml:space="preserve">
          - 
            name:  金属的活动顺序表及应用
            title:  金属的活动顺序表及应用
            description: 
            koLyro: point
            koLyri:  just
            son: </v>
      </c>
    </row>
    <row r="3826" spans="1:16" ht="15" customHeight="1">
      <c r="A3826" s="20">
        <f t="shared" si="480"/>
        <v>4</v>
      </c>
      <c r="B3826" s="21" t="str">
        <f t="shared" si="481"/>
        <v>知识点</v>
      </c>
      <c r="C3826" s="21" t="str">
        <f t="shared" si="482"/>
        <v>金属的结构及分类</v>
      </c>
      <c r="D3826" s="21" t="str">
        <f>IFERROR(IF(I3826=1,INDEX( {"chinese","english","math","physics","chemistry","biology","politics","history","geography"},MATCH(C3826,{"语文","英语","数学","物理","化学","生物","政治","历史","地理"},0)),IF(I3826=2,INDEX(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3826,{"单项选择","阅读理解","信息匹配","完形填空","短文填空","单句填空","短文改错","单句改错","句型转换","翻译短语","翻译句子","词汇/短语及固搭","完成句子","听力"},0)),"")), "")</f>
        <v/>
      </c>
      <c r="E3826" s="21" t="str">
        <f t="shared" si="483"/>
        <v>知识点</v>
      </c>
      <c r="F3826" s="21" t="str">
        <f t="shared" si="484"/>
        <v>恰</v>
      </c>
      <c r="G3826" s="21" t="str">
        <f>INDEX( {"body","discipline","area","topic","point"},MATCH(E3826,{"知识体","知识域","知识区","知识主题","知识点"},0))</f>
        <v>point</v>
      </c>
      <c r="H3826" s="21" t="str">
        <f>INDEX( {"super","just","sub","infras"},MATCH(F3826,{"超","恰","亚","次"},0))</f>
        <v>just</v>
      </c>
      <c r="I3826" s="21">
        <f>MATCH(E3826,{"知识体","知识域","知识区","知识主题","知识点"},0)-1</f>
        <v>4</v>
      </c>
      <c r="J3826" s="21">
        <f>MATCH(F3826,{"超","恰","亚","次"},0)-1</f>
        <v>1</v>
      </c>
      <c r="K3826" s="21" t="str">
        <f t="shared" si="485"/>
        <v>化学</v>
      </c>
      <c r="L3826" s="26" t="s">
        <v>1459</v>
      </c>
      <c r="M3826" s="23"/>
      <c r="N3826" s="23"/>
      <c r="O3826" s="24" t="str">
        <f t="shared" si="487"/>
        <v xml:space="preserve">
  - 
    name:  金属的结构及分类
    title:  金属的结构及分类
    description: 
    koLyro: point
    koLyri:  just
    son: </v>
      </c>
      <c r="P3826" s="27" t="str">
        <f t="shared" si="486"/>
        <v xml:space="preserve">
          - 
            name:  金属的结构及分类
            title:  金属的结构及分类
            description: 
            koLyro: point
            koLyri:  just
            son: </v>
      </c>
    </row>
    <row r="3827" spans="1:16" ht="15" customHeight="1">
      <c r="A3827" s="20">
        <f t="shared" si="480"/>
        <v>4</v>
      </c>
      <c r="B3827" s="21" t="str">
        <f t="shared" si="481"/>
        <v>知识点</v>
      </c>
      <c r="C3827" s="21" t="str">
        <f t="shared" si="482"/>
        <v>金属单质的通性</v>
      </c>
      <c r="D3827" s="21" t="str">
        <f>IFERROR(IF(I3827=1,INDEX( {"chinese","english","math","physics","chemistry","biology","politics","history","geography"},MATCH(C3827,{"语文","英语","数学","物理","化学","生物","政治","历史","地理"},0)),IF(I3827=2,INDEX(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3827,{"单项选择","阅读理解","信息匹配","完形填空","短文填空","单句填空","短文改错","单句改错","句型转换","翻译短语","翻译句子","词汇/短语及固搭","完成句子","听力"},0)),"")), "")</f>
        <v/>
      </c>
      <c r="E3827" s="21" t="str">
        <f t="shared" si="483"/>
        <v>知识点</v>
      </c>
      <c r="F3827" s="21" t="str">
        <f t="shared" si="484"/>
        <v>恰</v>
      </c>
      <c r="G3827" s="21" t="str">
        <f>INDEX( {"body","discipline","area","topic","point"},MATCH(E3827,{"知识体","知识域","知识区","知识主题","知识点"},0))</f>
        <v>point</v>
      </c>
      <c r="H3827" s="21" t="str">
        <f>INDEX( {"super","just","sub","infras"},MATCH(F3827,{"超","恰","亚","次"},0))</f>
        <v>just</v>
      </c>
      <c r="I3827" s="21">
        <f>MATCH(E3827,{"知识体","知识域","知识区","知识主题","知识点"},0)-1</f>
        <v>4</v>
      </c>
      <c r="J3827" s="21">
        <f>MATCH(F3827,{"超","恰","亚","次"},0)-1</f>
        <v>1</v>
      </c>
      <c r="K3827" s="21" t="str">
        <f t="shared" si="485"/>
        <v>化学</v>
      </c>
      <c r="L3827" s="26" t="s">
        <v>1460</v>
      </c>
      <c r="M3827" s="23"/>
      <c r="N3827" s="23"/>
      <c r="O3827" s="24" t="str">
        <f t="shared" si="487"/>
        <v xml:space="preserve">
  - 
    name:  金属单质的通性
    title:  金属单质的通性
    description: 
    koLyro: point
    koLyri:  just
    son: </v>
      </c>
      <c r="P3827" s="27" t="str">
        <f t="shared" si="486"/>
        <v xml:space="preserve">
          - 
            name:  金属单质的通性
            title:  金属单质的通性
            description: 
            koLyro: point
            koLyri:  just
            son: </v>
      </c>
    </row>
    <row r="3828" spans="1:16" ht="15" customHeight="1">
      <c r="A3828" s="20">
        <f t="shared" si="480"/>
        <v>4</v>
      </c>
      <c r="B3828" s="21" t="str">
        <f t="shared" si="481"/>
        <v>知识点</v>
      </c>
      <c r="C3828" s="21" t="str">
        <f t="shared" si="482"/>
        <v>与金属元素有关的分类</v>
      </c>
      <c r="D3828" s="21" t="str">
        <f>IFERROR(IF(I3828=1,INDEX( {"chinese","english","math","physics","chemistry","biology","politics","history","geography"},MATCH(C3828,{"语文","英语","数学","物理","化学","生物","政治","历史","地理"},0)),IF(I3828=2,INDEX(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3828,{"单项选择","阅读理解","信息匹配","完形填空","短文填空","单句填空","短文改错","单句改错","句型转换","翻译短语","翻译句子","词汇/短语及固搭","完成句子","听力"},0)),"")), "")</f>
        <v/>
      </c>
      <c r="E3828" s="21" t="str">
        <f t="shared" si="483"/>
        <v>知识点</v>
      </c>
      <c r="F3828" s="21" t="str">
        <f t="shared" si="484"/>
        <v>恰</v>
      </c>
      <c r="G3828" s="21" t="str">
        <f>INDEX( {"body","discipline","area","topic","point"},MATCH(E3828,{"知识体","知识域","知识区","知识主题","知识点"},0))</f>
        <v>point</v>
      </c>
      <c r="H3828" s="21" t="str">
        <f>INDEX( {"super","just","sub","infras"},MATCH(F3828,{"超","恰","亚","次"},0))</f>
        <v>just</v>
      </c>
      <c r="I3828" s="21">
        <f>MATCH(E3828,{"知识体","知识域","知识区","知识主题","知识点"},0)-1</f>
        <v>4</v>
      </c>
      <c r="J3828" s="21">
        <f>MATCH(F3828,{"超","恰","亚","次"},0)-1</f>
        <v>1</v>
      </c>
      <c r="K3828" s="21" t="str">
        <f t="shared" si="485"/>
        <v>化学</v>
      </c>
      <c r="L3828" s="26" t="s">
        <v>1461</v>
      </c>
      <c r="M3828" s="23"/>
      <c r="N3828" s="23"/>
      <c r="O3828" s="24" t="str">
        <f t="shared" si="487"/>
        <v xml:space="preserve">
  - 
    name:  与金属元素有关的分类
    title:  与金属元素有关的分类
    description: 
    koLyro: point
    koLyri:  just
    son: </v>
      </c>
      <c r="P3828" s="27" t="str">
        <f t="shared" si="486"/>
        <v xml:space="preserve">
          - 
            name:  与金属元素有关的分类
            title:  与金属元素有关的分类
            description: 
            koLyro: point
            koLyri:  just
            son: </v>
      </c>
    </row>
    <row r="3829" spans="1:16" ht="15" customHeight="1">
      <c r="A3829" s="20">
        <f t="shared" si="480"/>
        <v>3</v>
      </c>
      <c r="B3829" s="21" t="str">
        <f t="shared" si="481"/>
        <v>知识主题</v>
      </c>
      <c r="C3829" s="21" t="str">
        <f t="shared" si="482"/>
        <v>钠及其含氧化物</v>
      </c>
      <c r="D3829" s="21" t="str">
        <f>IFERROR(IF(I3829=1,INDEX( {"chinese","english","math","physics","chemistry","biology","politics","history","geography"},MATCH(C3829,{"语文","英语","数学","物理","化学","生物","政治","历史","地理"},0)),IF(I3829=2,INDEX(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3829,{"单项选择","阅读理解","信息匹配","完形填空","短文填空","单句填空","短文改错","单句改错","句型转换","翻译短语","翻译句子","词汇/短语及固搭","完成句子","听力"},0)),"")), "")</f>
        <v/>
      </c>
      <c r="E3829" s="21" t="str">
        <f t="shared" si="483"/>
        <v>知识主题</v>
      </c>
      <c r="F3829" s="21" t="str">
        <f t="shared" si="484"/>
        <v>恰</v>
      </c>
      <c r="G3829" s="21" t="str">
        <f>INDEX( {"body","discipline","area","topic","point"},MATCH(E3829,{"知识体","知识域","知识区","知识主题","知识点"},0))</f>
        <v>topic</v>
      </c>
      <c r="H3829" s="21" t="str">
        <f>INDEX( {"super","just","sub","infras"},MATCH(F3829,{"超","恰","亚","次"},0))</f>
        <v>just</v>
      </c>
      <c r="I3829" s="21">
        <f>MATCH(E3829,{"知识体","知识域","知识区","知识主题","知识点"},0)-1</f>
        <v>3</v>
      </c>
      <c r="J3829" s="21">
        <f>MATCH(F3829,{"超","恰","亚","次"},0)-1</f>
        <v>1</v>
      </c>
      <c r="K3829" s="21" t="str">
        <f t="shared" si="485"/>
        <v>化学</v>
      </c>
      <c r="L3829" s="26" t="s">
        <v>1462</v>
      </c>
      <c r="M3829" s="23"/>
      <c r="N3829" s="23"/>
      <c r="O3829" s="24" t="str">
        <f t="shared" si="487"/>
        <v xml:space="preserve">
  - 
    name:  钠及其含氧化物
    title:  钠及其含氧化物
    description: 
    koLyro: topic
    koLyri:  just
    son: </v>
      </c>
      <c r="P3829" s="27" t="str">
        <f t="shared" si="486"/>
        <v xml:space="preserve">
        - 
          name:  钠及其含氧化物
          title:  钠及其含氧化物
          description: 
          koLyro: topic
          koLyri:  just
          son: </v>
      </c>
    </row>
    <row r="3830" spans="1:16" ht="15" customHeight="1">
      <c r="A3830" s="20">
        <f t="shared" si="480"/>
        <v>4</v>
      </c>
      <c r="B3830" s="21" t="str">
        <f t="shared" si="481"/>
        <v>知识点</v>
      </c>
      <c r="C3830" s="21" t="str">
        <f t="shared" si="482"/>
        <v>钠</v>
      </c>
      <c r="D3830" s="21" t="str">
        <f>IFERROR(IF(I3830=1,INDEX( {"chinese","english","math","physics","chemistry","biology","politics","history","geography"},MATCH(C3830,{"语文","英语","数学","物理","化学","生物","政治","历史","地理"},0)),IF(I3830=2,INDEX(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3830,{"单项选择","阅读理解","信息匹配","完形填空","短文填空","单句填空","短文改错","单句改错","句型转换","翻译短语","翻译句子","词汇/短语及固搭","完成句子","听力"},0)),"")), "")</f>
        <v/>
      </c>
      <c r="E3830" s="21" t="str">
        <f t="shared" si="483"/>
        <v>知识点</v>
      </c>
      <c r="F3830" s="21" t="str">
        <f t="shared" si="484"/>
        <v>恰</v>
      </c>
      <c r="G3830" s="21" t="str">
        <f>INDEX( {"body","discipline","area","topic","point"},MATCH(E3830,{"知识体","知识域","知识区","知识主题","知识点"},0))</f>
        <v>point</v>
      </c>
      <c r="H3830" s="21" t="str">
        <f>INDEX( {"super","just","sub","infras"},MATCH(F3830,{"超","恰","亚","次"},0))</f>
        <v>just</v>
      </c>
      <c r="I3830" s="21">
        <f>MATCH(E3830,{"知识体","知识域","知识区","知识主题","知识点"},0)-1</f>
        <v>4</v>
      </c>
      <c r="J3830" s="21">
        <f>MATCH(F3830,{"超","恰","亚","次"},0)-1</f>
        <v>1</v>
      </c>
      <c r="K3830" s="21" t="str">
        <f t="shared" si="485"/>
        <v>化学</v>
      </c>
      <c r="L3830" s="26" t="s">
        <v>1463</v>
      </c>
      <c r="M3830" s="23"/>
      <c r="N3830" s="23"/>
      <c r="O3830" s="24" t="str">
        <f t="shared" si="487"/>
        <v xml:space="preserve">
  - 
    name:  钠
    title:  钠
    description: 
    koLyro: point
    koLyri:  just
    son: </v>
      </c>
      <c r="P3830" s="27" t="str">
        <f t="shared" si="486"/>
        <v xml:space="preserve">
          - 
            name:  钠
            title:  钠
            description: 
            koLyro: point
            koLyri:  just
            son: </v>
      </c>
    </row>
    <row r="3831" spans="1:16" ht="15" customHeight="1">
      <c r="A3831" s="20">
        <f t="shared" si="480"/>
        <v>4</v>
      </c>
      <c r="B3831" s="21" t="str">
        <f t="shared" si="481"/>
        <v>知识点</v>
      </c>
      <c r="C3831" s="21" t="str">
        <f t="shared" si="482"/>
        <v>钠的含氧化物</v>
      </c>
      <c r="D3831" s="21" t="str">
        <f>IFERROR(IF(I3831=1,INDEX( {"chinese","english","math","physics","chemistry","biology","politics","history","geography"},MATCH(C3831,{"语文","英语","数学","物理","化学","生物","政治","历史","地理"},0)),IF(I3831=2,INDEX(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3831,{"单项选择","阅读理解","信息匹配","完形填空","短文填空","单句填空","短文改错","单句改错","句型转换","翻译短语","翻译句子","词汇/短语及固搭","完成句子","听力"},0)),"")), "")</f>
        <v/>
      </c>
      <c r="E3831" s="21" t="str">
        <f t="shared" si="483"/>
        <v>知识点</v>
      </c>
      <c r="F3831" s="21" t="str">
        <f t="shared" si="484"/>
        <v>恰</v>
      </c>
      <c r="G3831" s="21" t="str">
        <f>INDEX( {"body","discipline","area","topic","point"},MATCH(E3831,{"知识体","知识域","知识区","知识主题","知识点"},0))</f>
        <v>point</v>
      </c>
      <c r="H3831" s="21" t="str">
        <f>INDEX( {"super","just","sub","infras"},MATCH(F3831,{"超","恰","亚","次"},0))</f>
        <v>just</v>
      </c>
      <c r="I3831" s="21">
        <f>MATCH(E3831,{"知识体","知识域","知识区","知识主题","知识点"},0)-1</f>
        <v>4</v>
      </c>
      <c r="J3831" s="21">
        <f>MATCH(F3831,{"超","恰","亚","次"},0)-1</f>
        <v>1</v>
      </c>
      <c r="K3831" s="21" t="str">
        <f t="shared" si="485"/>
        <v>化学</v>
      </c>
      <c r="L3831" s="26" t="s">
        <v>1464</v>
      </c>
      <c r="M3831" s="23"/>
      <c r="N3831" s="23"/>
      <c r="O3831" s="24" t="str">
        <f t="shared" si="487"/>
        <v xml:space="preserve">
  - 
    name:  钠的含氧化物
    title:  钠的含氧化物
    description: 
    koLyro: point
    koLyri:  just
    son: </v>
      </c>
      <c r="P3831" s="27" t="str">
        <f t="shared" si="486"/>
        <v xml:space="preserve">
          - 
            name:  钠的含氧化物
            title:  钠的含氧化物
            description: 
            koLyro: point
            koLyri:  just
            son: </v>
      </c>
    </row>
    <row r="3832" spans="1:16" ht="15" customHeight="1">
      <c r="A3832" s="20">
        <f t="shared" si="480"/>
        <v>3</v>
      </c>
      <c r="B3832" s="21" t="str">
        <f t="shared" si="481"/>
        <v>知识主题</v>
      </c>
      <c r="C3832" s="21" t="str">
        <f t="shared" si="482"/>
        <v>钠的其它常见化合物</v>
      </c>
      <c r="D3832" s="21" t="str">
        <f>IFERROR(IF(I3832=1,INDEX( {"chinese","english","math","physics","chemistry","biology","politics","history","geography"},MATCH(C3832,{"语文","英语","数学","物理","化学","生物","政治","历史","地理"},0)),IF(I3832=2,INDEX(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3832,{"单项选择","阅读理解","信息匹配","完形填空","短文填空","单句填空","短文改错","单句改错","句型转换","翻译短语","翻译句子","词汇/短语及固搭","完成句子","听力"},0)),"")), "")</f>
        <v/>
      </c>
      <c r="E3832" s="21" t="str">
        <f t="shared" si="483"/>
        <v>知识主题</v>
      </c>
      <c r="F3832" s="21" t="str">
        <f t="shared" si="484"/>
        <v>恰</v>
      </c>
      <c r="G3832" s="21" t="str">
        <f>INDEX( {"body","discipline","area","topic","point"},MATCH(E3832,{"知识体","知识域","知识区","知识主题","知识点"},0))</f>
        <v>topic</v>
      </c>
      <c r="H3832" s="21" t="str">
        <f>INDEX( {"super","just","sub","infras"},MATCH(F3832,{"超","恰","亚","次"},0))</f>
        <v>just</v>
      </c>
      <c r="I3832" s="21">
        <f>MATCH(E3832,{"知识体","知识域","知识区","知识主题","知识点"},0)-1</f>
        <v>3</v>
      </c>
      <c r="J3832" s="21">
        <f>MATCH(F3832,{"超","恰","亚","次"},0)-1</f>
        <v>1</v>
      </c>
      <c r="K3832" s="21" t="str">
        <f t="shared" si="485"/>
        <v>化学</v>
      </c>
      <c r="L3832" s="26" t="s">
        <v>5189</v>
      </c>
      <c r="M3832" s="23"/>
      <c r="N3832" s="23"/>
      <c r="O3832" s="24" t="str">
        <f t="shared" si="487"/>
        <v xml:space="preserve">
  - 
    name:  钠的其它常见化合物
    title:  钠的其它常见化合物
    description: 
    koLyro: topic
    koLyri:  just
    son: </v>
      </c>
      <c r="P3832" s="27" t="str">
        <f t="shared" si="486"/>
        <v xml:space="preserve">
        - 
          name:  钠的其它常见化合物
          title:  钠的其它常见化合物
          description: 
          koLyro: topic
          koLyri:  just
          son: </v>
      </c>
    </row>
    <row r="3833" spans="1:16" ht="15" customHeight="1">
      <c r="A3833" s="20">
        <f t="shared" si="480"/>
        <v>4</v>
      </c>
      <c r="B3833" s="21" t="str">
        <f t="shared" si="481"/>
        <v>知识点</v>
      </c>
      <c r="C3833" s="21" t="str">
        <f t="shared" si="482"/>
        <v>氢氧化钠</v>
      </c>
      <c r="D3833" s="21" t="str">
        <f>IFERROR(IF(I3833=1,INDEX( {"chinese","english","math","physics","chemistry","biology","politics","history","geography"},MATCH(C3833,{"语文","英语","数学","物理","化学","生物","政治","历史","地理"},0)),IF(I3833=2,INDEX(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3833,{"单项选择","阅读理解","信息匹配","完形填空","短文填空","单句填空","短文改错","单句改错","句型转换","翻译短语","翻译句子","词汇/短语及固搭","完成句子","听力"},0)),"")), "")</f>
        <v/>
      </c>
      <c r="E3833" s="21" t="str">
        <f t="shared" si="483"/>
        <v>知识点</v>
      </c>
      <c r="F3833" s="21" t="str">
        <f t="shared" si="484"/>
        <v>恰</v>
      </c>
      <c r="G3833" s="21" t="str">
        <f>INDEX( {"body","discipline","area","topic","point"},MATCH(E3833,{"知识体","知识域","知识区","知识主题","知识点"},0))</f>
        <v>point</v>
      </c>
      <c r="H3833" s="21" t="str">
        <f>INDEX( {"super","just","sub","infras"},MATCH(F3833,{"超","恰","亚","次"},0))</f>
        <v>just</v>
      </c>
      <c r="I3833" s="21">
        <f>MATCH(E3833,{"知识体","知识域","知识区","知识主题","知识点"},0)-1</f>
        <v>4</v>
      </c>
      <c r="J3833" s="21">
        <f>MATCH(F3833,{"超","恰","亚","次"},0)-1</f>
        <v>1</v>
      </c>
      <c r="K3833" s="21" t="str">
        <f t="shared" si="485"/>
        <v>化学</v>
      </c>
      <c r="L3833" s="26" t="s">
        <v>1465</v>
      </c>
      <c r="M3833" s="23"/>
      <c r="N3833" s="23"/>
      <c r="O3833" s="24" t="str">
        <f t="shared" si="487"/>
        <v xml:space="preserve">
  - 
    name:  氢氧化钠
    title:  氢氧化钠
    description: 
    koLyro: point
    koLyri:  just
    son: </v>
      </c>
      <c r="P3833" s="27" t="str">
        <f t="shared" si="486"/>
        <v xml:space="preserve">
          - 
            name:  氢氧化钠
            title:  氢氧化钠
            description: 
            koLyro: point
            koLyri:  just
            son: </v>
      </c>
    </row>
    <row r="3834" spans="1:16" ht="15" customHeight="1">
      <c r="A3834" s="20">
        <f t="shared" si="480"/>
        <v>4</v>
      </c>
      <c r="B3834" s="21" t="str">
        <f t="shared" si="481"/>
        <v>知识点</v>
      </c>
      <c r="C3834" s="21" t="str">
        <f t="shared" si="482"/>
        <v>碳酸钠、碳酸氢钠</v>
      </c>
      <c r="D3834" s="21" t="str">
        <f>IFERROR(IF(I3834=1,INDEX( {"chinese","english","math","physics","chemistry","biology","politics","history","geography"},MATCH(C3834,{"语文","英语","数学","物理","化学","生物","政治","历史","地理"},0)),IF(I3834=2,INDEX(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3834,{"单项选择","阅读理解","信息匹配","完形填空","短文填空","单句填空","短文改错","单句改错","句型转换","翻译短语","翻译句子","词汇/短语及固搭","完成句子","听力"},0)),"")), "")</f>
        <v/>
      </c>
      <c r="E3834" s="21" t="str">
        <f t="shared" si="483"/>
        <v>知识点</v>
      </c>
      <c r="F3834" s="21" t="str">
        <f t="shared" si="484"/>
        <v>恰</v>
      </c>
      <c r="G3834" s="21" t="str">
        <f>INDEX( {"body","discipline","area","topic","point"},MATCH(E3834,{"知识体","知识域","知识区","知识主题","知识点"},0))</f>
        <v>point</v>
      </c>
      <c r="H3834" s="21" t="str">
        <f>INDEX( {"super","just","sub","infras"},MATCH(F3834,{"超","恰","亚","次"},0))</f>
        <v>just</v>
      </c>
      <c r="I3834" s="21">
        <f>MATCH(E3834,{"知识体","知识域","知识区","知识主题","知识点"},0)-1</f>
        <v>4</v>
      </c>
      <c r="J3834" s="21">
        <f>MATCH(F3834,{"超","恰","亚","次"},0)-1</f>
        <v>1</v>
      </c>
      <c r="K3834" s="21" t="str">
        <f t="shared" si="485"/>
        <v>化学</v>
      </c>
      <c r="L3834" s="26" t="s">
        <v>1466</v>
      </c>
      <c r="M3834" s="23"/>
      <c r="N3834" s="23"/>
      <c r="O3834" s="24" t="str">
        <f t="shared" si="487"/>
        <v xml:space="preserve">
  - 
    name:  碳酸钠、碳酸氢钠
    title:  碳酸钠、碳酸氢钠
    description: 
    koLyro: point
    koLyri:  just
    son: </v>
      </c>
      <c r="P3834" s="27" t="str">
        <f t="shared" si="486"/>
        <v xml:space="preserve">
          - 
            name:  碳酸钠、碳酸氢钠
            title:  碳酸钠、碳酸氢钠
            description: 
            koLyro: point
            koLyri:  just
            son: </v>
      </c>
    </row>
    <row r="3835" spans="1:16" ht="15" customHeight="1">
      <c r="A3835" s="20">
        <f t="shared" si="480"/>
        <v>4</v>
      </c>
      <c r="B3835" s="21" t="str">
        <f t="shared" si="481"/>
        <v>知识点</v>
      </c>
      <c r="C3835" s="21" t="str">
        <f t="shared" si="482"/>
        <v>焰色反应</v>
      </c>
      <c r="D3835" s="21" t="str">
        <f>IFERROR(IF(I3835=1,INDEX( {"chinese","english","math","physics","chemistry","biology","politics","history","geography"},MATCH(C3835,{"语文","英语","数学","物理","化学","生物","政治","历史","地理"},0)),IF(I3835=2,INDEX(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3835,{"单项选择","阅读理解","信息匹配","完形填空","短文填空","单句填空","短文改错","单句改错","句型转换","翻译短语","翻译句子","词汇/短语及固搭","完成句子","听力"},0)),"")), "")</f>
        <v/>
      </c>
      <c r="E3835" s="21" t="str">
        <f t="shared" si="483"/>
        <v>知识点</v>
      </c>
      <c r="F3835" s="21" t="str">
        <f t="shared" si="484"/>
        <v>恰</v>
      </c>
      <c r="G3835" s="21" t="str">
        <f>INDEX( {"body","discipline","area","topic","point"},MATCH(E3835,{"知识体","知识域","知识区","知识主题","知识点"},0))</f>
        <v>point</v>
      </c>
      <c r="H3835" s="21" t="str">
        <f>INDEX( {"super","just","sub","infras"},MATCH(F3835,{"超","恰","亚","次"},0))</f>
        <v>just</v>
      </c>
      <c r="I3835" s="21">
        <f>MATCH(E3835,{"知识体","知识域","知识区","知识主题","知识点"},0)-1</f>
        <v>4</v>
      </c>
      <c r="J3835" s="21">
        <f>MATCH(F3835,{"超","恰","亚","次"},0)-1</f>
        <v>1</v>
      </c>
      <c r="K3835" s="21" t="str">
        <f t="shared" si="485"/>
        <v>化学</v>
      </c>
      <c r="L3835" s="26" t="s">
        <v>1467</v>
      </c>
      <c r="M3835" s="23"/>
      <c r="N3835" s="23"/>
      <c r="O3835" s="24" t="str">
        <f t="shared" si="487"/>
        <v xml:space="preserve">
  - 
    name:  焰色反应
    title:  焰色反应
    description: 
    koLyro: point
    koLyri:  just
    son: </v>
      </c>
      <c r="P3835" s="27" t="str">
        <f t="shared" si="486"/>
        <v xml:space="preserve">
          - 
            name:  焰色反应
            title:  焰色反应
            description: 
            koLyro: point
            koLyri:  just
            son: </v>
      </c>
    </row>
    <row r="3836" spans="1:16" ht="15" customHeight="1">
      <c r="A3836" s="20">
        <f t="shared" si="480"/>
        <v>4</v>
      </c>
      <c r="B3836" s="21" t="str">
        <f t="shared" si="481"/>
        <v>知识点</v>
      </c>
      <c r="C3836" s="21" t="str">
        <f t="shared" si="482"/>
        <v>钠及其化合物的有关计算</v>
      </c>
      <c r="D3836" s="21" t="str">
        <f>IFERROR(IF(I3836=1,INDEX( {"chinese","english","math","physics","chemistry","biology","politics","history","geography"},MATCH(C3836,{"语文","英语","数学","物理","化学","生物","政治","历史","地理"},0)),IF(I3836=2,INDEX(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3836,{"单项选择","阅读理解","信息匹配","完形填空","短文填空","单句填空","短文改错","单句改错","句型转换","翻译短语","翻译句子","词汇/短语及固搭","完成句子","听力"},0)),"")), "")</f>
        <v/>
      </c>
      <c r="E3836" s="21" t="str">
        <f t="shared" si="483"/>
        <v>知识点</v>
      </c>
      <c r="F3836" s="21" t="str">
        <f t="shared" si="484"/>
        <v>恰</v>
      </c>
      <c r="G3836" s="21" t="str">
        <f>INDEX( {"body","discipline","area","topic","point"},MATCH(E3836,{"知识体","知识域","知识区","知识主题","知识点"},0))</f>
        <v>point</v>
      </c>
      <c r="H3836" s="21" t="str">
        <f>INDEX( {"super","just","sub","infras"},MATCH(F3836,{"超","恰","亚","次"},0))</f>
        <v>just</v>
      </c>
      <c r="I3836" s="21">
        <f>MATCH(E3836,{"知识体","知识域","知识区","知识主题","知识点"},0)-1</f>
        <v>4</v>
      </c>
      <c r="J3836" s="21">
        <f>MATCH(F3836,{"超","恰","亚","次"},0)-1</f>
        <v>1</v>
      </c>
      <c r="K3836" s="21" t="str">
        <f t="shared" si="485"/>
        <v>化学</v>
      </c>
      <c r="L3836" s="26" t="s">
        <v>1468</v>
      </c>
      <c r="M3836" s="23"/>
      <c r="N3836" s="23"/>
      <c r="O3836" s="24" t="str">
        <f t="shared" si="487"/>
        <v xml:space="preserve">
  - 
    name:  钠及其化合物的有关计算
    title:  钠及其化合物的有关计算
    description: 
    koLyro: point
    koLyri:  just
    son: </v>
      </c>
      <c r="P3836" s="27" t="str">
        <f t="shared" si="486"/>
        <v xml:space="preserve">
          - 
            name:  钠及其化合物的有关计算
            title:  钠及其化合物的有关计算
            description: 
            koLyro: point
            koLyri:  just
            son: </v>
      </c>
    </row>
    <row r="3837" spans="1:16" ht="15" customHeight="1">
      <c r="A3837" s="20">
        <f t="shared" si="480"/>
        <v>3</v>
      </c>
      <c r="B3837" s="21" t="str">
        <f t="shared" si="481"/>
        <v>知识主题</v>
      </c>
      <c r="C3837" s="21" t="str">
        <f t="shared" si="482"/>
        <v>铝及其重要化合物</v>
      </c>
      <c r="D3837" s="21" t="str">
        <f>IFERROR(IF(I3837=1,INDEX( {"chinese","english","math","physics","chemistry","biology","politics","history","geography"},MATCH(C3837,{"语文","英语","数学","物理","化学","生物","政治","历史","地理"},0)),IF(I3837=2,INDEX(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3837,{"单项选择","阅读理解","信息匹配","完形填空","短文填空","单句填空","短文改错","单句改错","句型转换","翻译短语","翻译句子","词汇/短语及固搭","完成句子","听力"},0)),"")), "")</f>
        <v/>
      </c>
      <c r="E3837" s="21" t="str">
        <f t="shared" si="483"/>
        <v>知识主题</v>
      </c>
      <c r="F3837" s="21" t="str">
        <f t="shared" si="484"/>
        <v>恰</v>
      </c>
      <c r="G3837" s="21" t="str">
        <f>INDEX( {"body","discipline","area","topic","point"},MATCH(E3837,{"知识体","知识域","知识区","知识主题","知识点"},0))</f>
        <v>topic</v>
      </c>
      <c r="H3837" s="21" t="str">
        <f>INDEX( {"super","just","sub","infras"},MATCH(F3837,{"超","恰","亚","次"},0))</f>
        <v>just</v>
      </c>
      <c r="I3837" s="21">
        <f>MATCH(E3837,{"知识体","知识域","知识区","知识主题","知识点"},0)-1</f>
        <v>3</v>
      </c>
      <c r="J3837" s="21">
        <f>MATCH(F3837,{"超","恰","亚","次"},0)-1</f>
        <v>1</v>
      </c>
      <c r="K3837" s="21" t="str">
        <f t="shared" si="485"/>
        <v>化学</v>
      </c>
      <c r="L3837" s="26" t="s">
        <v>1469</v>
      </c>
      <c r="M3837" s="23"/>
      <c r="N3837" s="23"/>
      <c r="O3837" s="24" t="str">
        <f t="shared" si="487"/>
        <v xml:space="preserve">
  - 
    name:  铝及其重要化合物
    title:  铝及其重要化合物
    description: 
    koLyro: topic
    koLyri:  just
    son: </v>
      </c>
      <c r="P3837" s="27" t="str">
        <f t="shared" si="486"/>
        <v xml:space="preserve">
        - 
          name:  铝及其重要化合物
          title:  铝及其重要化合物
          description: 
          koLyro: topic
          koLyri:  just
          son: </v>
      </c>
    </row>
    <row r="3838" spans="1:16" ht="15" customHeight="1">
      <c r="A3838" s="20">
        <f t="shared" si="480"/>
        <v>4</v>
      </c>
      <c r="B3838" s="21" t="str">
        <f t="shared" si="481"/>
        <v>知识点</v>
      </c>
      <c r="C3838" s="21" t="str">
        <f t="shared" si="482"/>
        <v>铝</v>
      </c>
      <c r="D3838" s="21" t="str">
        <f>IFERROR(IF(I3838=1,INDEX( {"chinese","english","math","physics","chemistry","biology","politics","history","geography"},MATCH(C3838,{"语文","英语","数学","物理","化学","生物","政治","历史","地理"},0)),IF(I3838=2,INDEX(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3838,{"单项选择","阅读理解","信息匹配","完形填空","短文填空","单句填空","短文改错","单句改错","句型转换","翻译短语","翻译句子","词汇/短语及固搭","完成句子","听力"},0)),"")), "")</f>
        <v/>
      </c>
      <c r="E3838" s="21" t="str">
        <f t="shared" si="483"/>
        <v>知识点</v>
      </c>
      <c r="F3838" s="21" t="str">
        <f t="shared" si="484"/>
        <v>恰</v>
      </c>
      <c r="G3838" s="21" t="str">
        <f>INDEX( {"body","discipline","area","topic","point"},MATCH(E3838,{"知识体","知识域","知识区","知识主题","知识点"},0))</f>
        <v>point</v>
      </c>
      <c r="H3838" s="21" t="str">
        <f>INDEX( {"super","just","sub","infras"},MATCH(F3838,{"超","恰","亚","次"},0))</f>
        <v>just</v>
      </c>
      <c r="I3838" s="21">
        <f>MATCH(E3838,{"知识体","知识域","知识区","知识主题","知识点"},0)-1</f>
        <v>4</v>
      </c>
      <c r="J3838" s="21">
        <f>MATCH(F3838,{"超","恰","亚","次"},0)-1</f>
        <v>1</v>
      </c>
      <c r="K3838" s="21" t="str">
        <f t="shared" si="485"/>
        <v>化学</v>
      </c>
      <c r="L3838" s="26" t="s">
        <v>1470</v>
      </c>
      <c r="M3838" s="23"/>
      <c r="N3838" s="23"/>
      <c r="O3838" s="24" t="str">
        <f t="shared" si="487"/>
        <v xml:space="preserve">
  - 
    name:  铝
    title:  铝
    description: 
    koLyro: point
    koLyri:  just
    son: </v>
      </c>
      <c r="P3838" s="27" t="str">
        <f t="shared" si="486"/>
        <v xml:space="preserve">
          - 
            name:  铝
            title:  铝
            description: 
            koLyro: point
            koLyri:  just
            son: </v>
      </c>
    </row>
    <row r="3839" spans="1:16" ht="15" customHeight="1">
      <c r="A3839" s="20">
        <f t="shared" si="480"/>
        <v>5</v>
      </c>
      <c r="B3839" s="21" t="str">
        <f t="shared" si="481"/>
        <v>知识亚点</v>
      </c>
      <c r="C3839" s="21" t="str">
        <f t="shared" si="482"/>
        <v>铝的两性</v>
      </c>
      <c r="D3839" s="21" t="str">
        <f>IFERROR(IF(I3839=1,INDEX( {"chinese","english","math","physics","chemistry","biology","politics","history","geography"},MATCH(C3839,{"语文","英语","数学","物理","化学","生物","政治","历史","地理"},0)),IF(I3839=2,INDEX(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3839,{"单项选择","阅读理解","信息匹配","完形填空","短文填空","单句填空","短文改错","单句改错","句型转换","翻译短语","翻译句子","词汇/短语及固搭","完成句子","听力"},0)),"")), "")</f>
        <v/>
      </c>
      <c r="E3839" s="21" t="str">
        <f t="shared" si="483"/>
        <v>知识点</v>
      </c>
      <c r="F3839" s="21" t="str">
        <f t="shared" si="484"/>
        <v>亚</v>
      </c>
      <c r="G3839" s="21" t="str">
        <f>INDEX( {"body","discipline","area","topic","point"},MATCH(E3839,{"知识体","知识域","知识区","知识主题","知识点"},0))</f>
        <v>point</v>
      </c>
      <c r="H3839" s="21" t="str">
        <f>INDEX( {"super","just","sub","infras"},MATCH(F3839,{"超","恰","亚","次"},0))</f>
        <v>sub</v>
      </c>
      <c r="I3839" s="21">
        <f>MATCH(E3839,{"知识体","知识域","知识区","知识主题","知识点"},0)-1</f>
        <v>4</v>
      </c>
      <c r="J3839" s="21">
        <f>MATCH(F3839,{"超","恰","亚","次"},0)-1</f>
        <v>2</v>
      </c>
      <c r="K3839" s="21" t="str">
        <f t="shared" si="485"/>
        <v>化学</v>
      </c>
      <c r="L3839" s="26" t="s">
        <v>1471</v>
      </c>
      <c r="M3839" s="23"/>
      <c r="N3839" s="23"/>
      <c r="O3839" s="24" t="str">
        <f t="shared" si="487"/>
        <v xml:space="preserve">
  - 
    name:  铝的两性
    title:  铝的两性
    description: 
    koLyro: point
    koLyri:  sub
    son: </v>
      </c>
      <c r="P3839" s="27" t="str">
        <f t="shared" si="486"/>
        <v xml:space="preserve">
            - 
              name:  铝的两性
              title:  铝的两性
              description: 
              koLyro: point
              koLyri:  sub
              son: </v>
      </c>
    </row>
    <row r="3840" spans="1:16" ht="15" customHeight="1">
      <c r="A3840" s="20">
        <f t="shared" si="480"/>
        <v>5</v>
      </c>
      <c r="B3840" s="21" t="str">
        <f t="shared" si="481"/>
        <v>知识亚点</v>
      </c>
      <c r="C3840" s="21" t="str">
        <f t="shared" si="482"/>
        <v>钝化原理及应用</v>
      </c>
      <c r="D3840" s="21" t="str">
        <f>IFERROR(IF(I3840=1,INDEX( {"chinese","english","math","physics","chemistry","biology","politics","history","geography"},MATCH(C3840,{"语文","英语","数学","物理","化学","生物","政治","历史","地理"},0)),IF(I3840=2,INDEX(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3840,{"单项选择","阅读理解","信息匹配","完形填空","短文填空","单句填空","短文改错","单句改错","句型转换","翻译短语","翻译句子","词汇/短语及固搭","完成句子","听力"},0)),"")), "")</f>
        <v/>
      </c>
      <c r="E3840" s="21" t="str">
        <f t="shared" si="483"/>
        <v>知识点</v>
      </c>
      <c r="F3840" s="21" t="str">
        <f t="shared" si="484"/>
        <v>亚</v>
      </c>
      <c r="G3840" s="21" t="str">
        <f>INDEX( {"body","discipline","area","topic","point"},MATCH(E3840,{"知识体","知识域","知识区","知识主题","知识点"},0))</f>
        <v>point</v>
      </c>
      <c r="H3840" s="21" t="str">
        <f>INDEX( {"super","just","sub","infras"},MATCH(F3840,{"超","恰","亚","次"},0))</f>
        <v>sub</v>
      </c>
      <c r="I3840" s="21">
        <f>MATCH(E3840,{"知识体","知识域","知识区","知识主题","知识点"},0)-1</f>
        <v>4</v>
      </c>
      <c r="J3840" s="21">
        <f>MATCH(F3840,{"超","恰","亚","次"},0)-1</f>
        <v>2</v>
      </c>
      <c r="K3840" s="21" t="str">
        <f t="shared" si="485"/>
        <v>化学</v>
      </c>
      <c r="L3840" s="26" t="s">
        <v>1472</v>
      </c>
      <c r="M3840" s="23"/>
      <c r="N3840" s="23"/>
      <c r="O3840" s="24" t="str">
        <f t="shared" si="487"/>
        <v xml:space="preserve">
  - 
    name:  钝化原理及应用
    title:  钝化原理及应用
    description: 
    koLyro: point
    koLyri:  sub
    son: </v>
      </c>
      <c r="P3840" s="27" t="str">
        <f t="shared" si="486"/>
        <v xml:space="preserve">
            - 
              name:  钝化原理及应用
              title:  钝化原理及应用
              description: 
              koLyro: point
              koLyri:  sub
              son: </v>
      </c>
    </row>
    <row r="3841" spans="1:16" ht="15" customHeight="1">
      <c r="A3841" s="20">
        <f t="shared" si="480"/>
        <v>5</v>
      </c>
      <c r="B3841" s="21" t="str">
        <f t="shared" si="481"/>
        <v>知识亚点</v>
      </c>
      <c r="C3841" s="21" t="str">
        <f t="shared" si="482"/>
        <v>铝热反应</v>
      </c>
      <c r="D3841" s="21" t="str">
        <f>IFERROR(IF(I3841=1,INDEX( {"chinese","english","math","physics","chemistry","biology","politics","history","geography"},MATCH(C3841,{"语文","英语","数学","物理","化学","生物","政治","历史","地理"},0)),IF(I3841=2,INDEX(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3841,{"单项选择","阅读理解","信息匹配","完形填空","短文填空","单句填空","短文改错","单句改错","句型转换","翻译短语","翻译句子","词汇/短语及固搭","完成句子","听力"},0)),"")), "")</f>
        <v/>
      </c>
      <c r="E3841" s="21" t="str">
        <f t="shared" si="483"/>
        <v>知识点</v>
      </c>
      <c r="F3841" s="21" t="str">
        <f t="shared" si="484"/>
        <v>亚</v>
      </c>
      <c r="G3841" s="21" t="str">
        <f>INDEX( {"body","discipline","area","topic","point"},MATCH(E3841,{"知识体","知识域","知识区","知识主题","知识点"},0))</f>
        <v>point</v>
      </c>
      <c r="H3841" s="21" t="str">
        <f>INDEX( {"super","just","sub","infras"},MATCH(F3841,{"超","恰","亚","次"},0))</f>
        <v>sub</v>
      </c>
      <c r="I3841" s="21">
        <f>MATCH(E3841,{"知识体","知识域","知识区","知识主题","知识点"},0)-1</f>
        <v>4</v>
      </c>
      <c r="J3841" s="21">
        <f>MATCH(F3841,{"超","恰","亚","次"},0)-1</f>
        <v>2</v>
      </c>
      <c r="K3841" s="21" t="str">
        <f t="shared" si="485"/>
        <v>化学</v>
      </c>
      <c r="L3841" s="26" t="s">
        <v>1473</v>
      </c>
      <c r="M3841" s="23"/>
      <c r="N3841" s="23"/>
      <c r="O3841" s="24" t="str">
        <f t="shared" si="487"/>
        <v xml:space="preserve">
  - 
    name:  铝热反应
    title:  铝热反应
    description: 
    koLyro: point
    koLyri:  sub
    son: </v>
      </c>
      <c r="P3841" s="27" t="str">
        <f t="shared" si="486"/>
        <v xml:space="preserve">
            - 
              name:  铝热反应
              title:  铝热反应
              description: 
              koLyro: point
              koLyri:  sub
              son: </v>
      </c>
    </row>
    <row r="3842" spans="1:16" ht="15" customHeight="1">
      <c r="A3842" s="20">
        <f t="shared" si="480"/>
        <v>4</v>
      </c>
      <c r="B3842" s="21" t="str">
        <f t="shared" si="481"/>
        <v>知识点</v>
      </c>
      <c r="C3842" s="21" t="str">
        <f t="shared" si="482"/>
        <v>铝的重要化合物</v>
      </c>
      <c r="D3842" s="21" t="str">
        <f>IFERROR(IF(I3842=1,INDEX( {"chinese","english","math","physics","chemistry","biology","politics","history","geography"},MATCH(C3842,{"语文","英语","数学","物理","化学","生物","政治","历史","地理"},0)),IF(I3842=2,INDEX(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3842,{"单项选择","阅读理解","信息匹配","完形填空","短文填空","单句填空","短文改错","单句改错","句型转换","翻译短语","翻译句子","词汇/短语及固搭","完成句子","听力"},0)),"")), "")</f>
        <v/>
      </c>
      <c r="E3842" s="21" t="str">
        <f t="shared" si="483"/>
        <v>知识点</v>
      </c>
      <c r="F3842" s="21" t="str">
        <f t="shared" si="484"/>
        <v>恰</v>
      </c>
      <c r="G3842" s="21" t="str">
        <f>INDEX( {"body","discipline","area","topic","point"},MATCH(E3842,{"知识体","知识域","知识区","知识主题","知识点"},0))</f>
        <v>point</v>
      </c>
      <c r="H3842" s="21" t="str">
        <f>INDEX( {"super","just","sub","infras"},MATCH(F3842,{"超","恰","亚","次"},0))</f>
        <v>just</v>
      </c>
      <c r="I3842" s="21">
        <f>MATCH(E3842,{"知识体","知识域","知识区","知识主题","知识点"},0)-1</f>
        <v>4</v>
      </c>
      <c r="J3842" s="21">
        <f>MATCH(F3842,{"超","恰","亚","次"},0)-1</f>
        <v>1</v>
      </c>
      <c r="K3842" s="21" t="str">
        <f t="shared" si="485"/>
        <v>化学</v>
      </c>
      <c r="L3842" s="26" t="s">
        <v>1474</v>
      </c>
      <c r="M3842" s="23"/>
      <c r="N3842" s="23"/>
      <c r="O3842" s="24" t="str">
        <f t="shared" si="487"/>
        <v xml:space="preserve">
  - 
    name:  铝的重要化合物
    title:  铝的重要化合物
    description: 
    koLyro: point
    koLyri:  just
    son: </v>
      </c>
      <c r="P3842" s="27" t="str">
        <f t="shared" si="486"/>
        <v xml:space="preserve">
          - 
            name:  铝的重要化合物
            title:  铝的重要化合物
            description: 
            koLyro: point
            koLyri:  just
            son: </v>
      </c>
    </row>
    <row r="3843" spans="1:16" ht="15" customHeight="1">
      <c r="A3843" s="20">
        <f t="shared" si="480"/>
        <v>5</v>
      </c>
      <c r="B3843" s="21" t="str">
        <f t="shared" si="481"/>
        <v>知识亚点</v>
      </c>
      <c r="C3843" s="21" t="str">
        <f t="shared" si="482"/>
        <v>氧化铝和氢氧化铝</v>
      </c>
      <c r="D3843" s="21" t="str">
        <f>IFERROR(IF(I3843=1,INDEX( {"chinese","english","math","physics","chemistry","biology","politics","history","geography"},MATCH(C3843,{"语文","英语","数学","物理","化学","生物","政治","历史","地理"},0)),IF(I3843=2,INDEX(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3843,{"单项选择","阅读理解","信息匹配","完形填空","短文填空","单句填空","短文改错","单句改错","句型转换","翻译短语","翻译句子","词汇/短语及固搭","完成句子","听力"},0)),"")), "")</f>
        <v/>
      </c>
      <c r="E3843" s="21" t="str">
        <f t="shared" si="483"/>
        <v>知识点</v>
      </c>
      <c r="F3843" s="21" t="str">
        <f t="shared" si="484"/>
        <v>亚</v>
      </c>
      <c r="G3843" s="21" t="str">
        <f>INDEX( {"body","discipline","area","topic","point"},MATCH(E3843,{"知识体","知识域","知识区","知识主题","知识点"},0))</f>
        <v>point</v>
      </c>
      <c r="H3843" s="21" t="str">
        <f>INDEX( {"super","just","sub","infras"},MATCH(F3843,{"超","恰","亚","次"},0))</f>
        <v>sub</v>
      </c>
      <c r="I3843" s="21">
        <f>MATCH(E3843,{"知识体","知识域","知识区","知识主题","知识点"},0)-1</f>
        <v>4</v>
      </c>
      <c r="J3843" s="21">
        <f>MATCH(F3843,{"超","恰","亚","次"},0)-1</f>
        <v>2</v>
      </c>
      <c r="K3843" s="21" t="str">
        <f t="shared" si="485"/>
        <v>化学</v>
      </c>
      <c r="L3843" s="26" t="s">
        <v>1475</v>
      </c>
      <c r="M3843" s="23"/>
      <c r="N3843" s="23"/>
      <c r="O3843" s="24" t="str">
        <f t="shared" si="487"/>
        <v xml:space="preserve">
  - 
    name:  氧化铝和氢氧化铝
    title:  氧化铝和氢氧化铝
    description: 
    koLyro: point
    koLyri:  sub
    son: </v>
      </c>
      <c r="P3843" s="27" t="str">
        <f t="shared" si="486"/>
        <v xml:space="preserve">
            - 
              name:  氧化铝和氢氧化铝
              title:  氧化铝和氢氧化铝
              description: 
              koLyro: point
              koLyri:  sub
              son: </v>
      </c>
    </row>
    <row r="3844" spans="1:16" ht="15" customHeight="1">
      <c r="A3844" s="20">
        <f t="shared" si="480"/>
        <v>5</v>
      </c>
      <c r="B3844" s="21" t="str">
        <f t="shared" si="481"/>
        <v>知识亚点</v>
      </c>
      <c r="C3844" s="21" t="str">
        <f t="shared" si="482"/>
        <v>铝盐</v>
      </c>
      <c r="D3844" s="21" t="str">
        <f>IFERROR(IF(I3844=1,INDEX( {"chinese","english","math","physics","chemistry","biology","politics","history","geography"},MATCH(C3844,{"语文","英语","数学","物理","化学","生物","政治","历史","地理"},0)),IF(I3844=2,INDEX(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3844,{"单项选择","阅读理解","信息匹配","完形填空","短文填空","单句填空","短文改错","单句改错","句型转换","翻译短语","翻译句子","词汇/短语及固搭","完成句子","听力"},0)),"")), "")</f>
        <v/>
      </c>
      <c r="E3844" s="21" t="str">
        <f t="shared" si="483"/>
        <v>知识点</v>
      </c>
      <c r="F3844" s="21" t="str">
        <f t="shared" si="484"/>
        <v>亚</v>
      </c>
      <c r="G3844" s="21" t="str">
        <f>INDEX( {"body","discipline","area","topic","point"},MATCH(E3844,{"知识体","知识域","知识区","知识主题","知识点"},0))</f>
        <v>point</v>
      </c>
      <c r="H3844" s="21" t="str">
        <f>INDEX( {"super","just","sub","infras"},MATCH(F3844,{"超","恰","亚","次"},0))</f>
        <v>sub</v>
      </c>
      <c r="I3844" s="21">
        <f>MATCH(E3844,{"知识体","知识域","知识区","知识主题","知识点"},0)-1</f>
        <v>4</v>
      </c>
      <c r="J3844" s="21">
        <f>MATCH(F3844,{"超","恰","亚","次"},0)-1</f>
        <v>2</v>
      </c>
      <c r="K3844" s="21" t="str">
        <f t="shared" si="485"/>
        <v>化学</v>
      </c>
      <c r="L3844" s="26" t="s">
        <v>1476</v>
      </c>
      <c r="M3844" s="23"/>
      <c r="N3844" s="23"/>
      <c r="O3844" s="24" t="str">
        <f t="shared" si="487"/>
        <v xml:space="preserve">
  - 
    name:  铝盐
    title:  铝盐
    description: 
    koLyro: point
    koLyri:  sub
    son: </v>
      </c>
      <c r="P3844" s="27" t="str">
        <f t="shared" si="486"/>
        <v xml:space="preserve">
            - 
              name:  铝盐
              title:  铝盐
              description: 
              koLyro: point
              koLyri:  sub
              son: </v>
      </c>
    </row>
    <row r="3845" spans="1:16" ht="15" customHeight="1">
      <c r="A3845" s="20">
        <f t="shared" ref="A3845:A3908" si="488">IFERROR(FIND("├",L3845),0)</f>
        <v>5</v>
      </c>
      <c r="B3845" s="21" t="str">
        <f t="shared" ref="B3845:B3908" si="489">MID(L3845,FIND("«",L3845)+1,FIND("»",L3845)-FIND("«",L3845)-1)</f>
        <v>知识亚点</v>
      </c>
      <c r="C3845" s="21" t="str">
        <f t="shared" ref="C3845:C3908" si="490">RIGHT(L3845,LEN(L3845)-FIND("»",L3845))</f>
        <v>硫酸铝钾</v>
      </c>
      <c r="D3845" s="21" t="str">
        <f>IFERROR(IF(I3845=1,INDEX( {"chinese","english","math","physics","chemistry","biology","politics","history","geography"},MATCH(C3845,{"语文","英语","数学","物理","化学","生物","政治","历史","地理"},0)),IF(I3845=2,INDEX(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3845,{"单项选择","阅读理解","信息匹配","完形填空","短文填空","单句填空","短文改错","单句改错","句型转换","翻译短语","翻译句子","词汇/短语及固搭","完成句子","听力"},0)),"")), "")</f>
        <v/>
      </c>
      <c r="E3845" s="21" t="str">
        <f t="shared" ref="E3845:E3908" si="491">SUBSTITUTE(SUBSTITUTE(SUBSTITUTE(SUBSTITUTE(B3845,"超",""),"恰",""),"亚",""),"次","")</f>
        <v>知识点</v>
      </c>
      <c r="F3845" s="21" t="str">
        <f t="shared" ref="F3845:F3908" si="492">IF(IFERROR(FIND("超",B3845),-1)&gt;0,"超",  IF(IFERROR(FIND("亚",B3845),-1)&gt;0,"亚",   IF(IFERROR(FIND("次",B3845),-1)&gt;0,"次",    "恰"  )))</f>
        <v>亚</v>
      </c>
      <c r="G3845" s="21" t="str">
        <f>INDEX( {"body","discipline","area","topic","point"},MATCH(E3845,{"知识体","知识域","知识区","知识主题","知识点"},0))</f>
        <v>point</v>
      </c>
      <c r="H3845" s="21" t="str">
        <f>INDEX( {"super","just","sub","infras"},MATCH(F3845,{"超","恰","亚","次"},0))</f>
        <v>sub</v>
      </c>
      <c r="I3845" s="21">
        <f>MATCH(E3845,{"知识体","知识域","知识区","知识主题","知识点"},0)-1</f>
        <v>4</v>
      </c>
      <c r="J3845" s="21">
        <f>MATCH(F3845,{"超","恰","亚","次"},0)-1</f>
        <v>2</v>
      </c>
      <c r="K3845" s="21" t="str">
        <f t="shared" ref="K3845:K3908" si="493">IF(I3845=0,"",IF(I3845=1,C3845,K3844))</f>
        <v>化学</v>
      </c>
      <c r="L3845" s="26" t="s">
        <v>1477</v>
      </c>
      <c r="M3845" s="23"/>
      <c r="N3845" s="23"/>
      <c r="O3845" s="24" t="str">
        <f t="shared" si="487"/>
        <v xml:space="preserve">
  - 
    name:  硫酸铝钾
    title:  硫酸铝钾
    description: 
    koLyro: point
    koLyri:  sub
    son: </v>
      </c>
      <c r="P3845" s="27" t="str">
        <f t="shared" ref="P3845:P3908" si="494">SUBSTITUTE(O3845,CHAR(10),CHAR(10)&amp;REPT("  ",A3845))</f>
        <v xml:space="preserve">
            - 
              name:  硫酸铝钾
              title:  硫酸铝钾
              description: 
              koLyro: point
              koLyri:  sub
              son: </v>
      </c>
    </row>
    <row r="3846" spans="1:16" ht="15" customHeight="1">
      <c r="A3846" s="20">
        <f t="shared" si="488"/>
        <v>5</v>
      </c>
      <c r="B3846" s="21" t="str">
        <f t="shared" si="489"/>
        <v>知识亚点</v>
      </c>
      <c r="C3846" s="21" t="str">
        <f t="shared" si="490"/>
        <v>偏铝酸盐</v>
      </c>
      <c r="D3846" s="21" t="str">
        <f>IFERROR(IF(I3846=1,INDEX( {"chinese","english","math","physics","chemistry","biology","politics","history","geography"},MATCH(C3846,{"语文","英语","数学","物理","化学","生物","政治","历史","地理"},0)),IF(I3846=2,INDEX(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3846,{"单项选择","阅读理解","信息匹配","完形填空","短文填空","单句填空","短文改错","单句改错","句型转换","翻译短语","翻译句子","词汇/短语及固搭","完成句子","听力"},0)),"")), "")</f>
        <v/>
      </c>
      <c r="E3846" s="21" t="str">
        <f t="shared" si="491"/>
        <v>知识点</v>
      </c>
      <c r="F3846" s="21" t="str">
        <f t="shared" si="492"/>
        <v>亚</v>
      </c>
      <c r="G3846" s="21" t="str">
        <f>INDEX( {"body","discipline","area","topic","point"},MATCH(E3846,{"知识体","知识域","知识区","知识主题","知识点"},0))</f>
        <v>point</v>
      </c>
      <c r="H3846" s="21" t="str">
        <f>INDEX( {"super","just","sub","infras"},MATCH(F3846,{"超","恰","亚","次"},0))</f>
        <v>sub</v>
      </c>
      <c r="I3846" s="21">
        <f>MATCH(E3846,{"知识体","知识域","知识区","知识主题","知识点"},0)-1</f>
        <v>4</v>
      </c>
      <c r="J3846" s="21">
        <f>MATCH(F3846,{"超","恰","亚","次"},0)-1</f>
        <v>2</v>
      </c>
      <c r="K3846" s="21" t="str">
        <f t="shared" si="493"/>
        <v>化学</v>
      </c>
      <c r="L3846" s="26" t="s">
        <v>1478</v>
      </c>
      <c r="M3846" s="23"/>
      <c r="N3846" s="23"/>
      <c r="O3846" s="24" t="str">
        <f t="shared" si="487"/>
        <v xml:space="preserve">
  - 
    name:  偏铝酸盐
    title:  偏铝酸盐
    description: 
    koLyro: point
    koLyri:  sub
    son: </v>
      </c>
      <c r="P3846" s="27" t="str">
        <f t="shared" si="494"/>
        <v xml:space="preserve">
            - 
              name:  偏铝酸盐
              title:  偏铝酸盐
              description: 
              koLyro: point
              koLyri:  sub
              son: </v>
      </c>
    </row>
    <row r="3847" spans="1:16" ht="15" customHeight="1">
      <c r="A3847" s="20">
        <f t="shared" si="488"/>
        <v>5</v>
      </c>
      <c r="B3847" s="21" t="str">
        <f t="shared" si="489"/>
        <v>知识亚点</v>
      </c>
      <c r="C3847" s="21" t="str">
        <f t="shared" si="490"/>
        <v>铝及其重要化合物之间的相互转化</v>
      </c>
      <c r="D3847" s="21" t="str">
        <f>IFERROR(IF(I3847=1,INDEX( {"chinese","english","math","physics","chemistry","biology","politics","history","geography"},MATCH(C3847,{"语文","英语","数学","物理","化学","生物","政治","历史","地理"},0)),IF(I3847=2,INDEX(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3847,{"单项选择","阅读理解","信息匹配","完形填空","短文填空","单句填空","短文改错","单句改错","句型转换","翻译短语","翻译句子","词汇/短语及固搭","完成句子","听力"},0)),"")), "")</f>
        <v/>
      </c>
      <c r="E3847" s="21" t="str">
        <f t="shared" si="491"/>
        <v>知识点</v>
      </c>
      <c r="F3847" s="21" t="str">
        <f t="shared" si="492"/>
        <v>亚</v>
      </c>
      <c r="G3847" s="21" t="str">
        <f>INDEX( {"body","discipline","area","topic","point"},MATCH(E3847,{"知识体","知识域","知识区","知识主题","知识点"},0))</f>
        <v>point</v>
      </c>
      <c r="H3847" s="21" t="str">
        <f>INDEX( {"super","just","sub","infras"},MATCH(F3847,{"超","恰","亚","次"},0))</f>
        <v>sub</v>
      </c>
      <c r="I3847" s="21">
        <f>MATCH(E3847,{"知识体","知识域","知识区","知识主题","知识点"},0)-1</f>
        <v>4</v>
      </c>
      <c r="J3847" s="21">
        <f>MATCH(F3847,{"超","恰","亚","次"},0)-1</f>
        <v>2</v>
      </c>
      <c r="K3847" s="21" t="str">
        <f t="shared" si="493"/>
        <v>化学</v>
      </c>
      <c r="L3847" s="26" t="s">
        <v>1479</v>
      </c>
      <c r="M3847" s="23"/>
      <c r="N3847" s="23"/>
      <c r="O3847" s="24" t="str">
        <f t="shared" si="487"/>
        <v xml:space="preserve">
  - 
    name:  铝及其重要化合物之间的相互转化
    title:  铝及其重要化合物之间的相互转化
    description: 
    koLyro: point
    koLyri:  sub
    son: </v>
      </c>
      <c r="P3847" s="27" t="str">
        <f t="shared" si="494"/>
        <v xml:space="preserve">
            - 
              name:  铝及其重要化合物之间的相互转化
              title:  铝及其重要化合物之间的相互转化
              description: 
              koLyro: point
              koLyri:  sub
              son: </v>
      </c>
    </row>
    <row r="3848" spans="1:16" ht="15" customHeight="1">
      <c r="A3848" s="20">
        <f t="shared" si="488"/>
        <v>4</v>
      </c>
      <c r="B3848" s="21" t="str">
        <f t="shared" si="489"/>
        <v>知识点</v>
      </c>
      <c r="C3848" s="21" t="str">
        <f t="shared" si="490"/>
        <v>Al(OH)3及相关沉淀</v>
      </c>
      <c r="D3848" s="21" t="str">
        <f>IFERROR(IF(I3848=1,INDEX( {"chinese","english","math","physics","chemistry","biology","politics","history","geography"},MATCH(C3848,{"语文","英语","数学","物理","化学","生物","政治","历史","地理"},0)),IF(I3848=2,INDEX(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3848,{"单项选择","阅读理解","信息匹配","完形填空","短文填空","单句填空","短文改错","单句改错","句型转换","翻译短语","翻译句子","词汇/短语及固搭","完成句子","听力"},0)),"")), "")</f>
        <v/>
      </c>
      <c r="E3848" s="21" t="str">
        <f t="shared" si="491"/>
        <v>知识点</v>
      </c>
      <c r="F3848" s="21" t="str">
        <f t="shared" si="492"/>
        <v>恰</v>
      </c>
      <c r="G3848" s="21" t="str">
        <f>INDEX( {"body","discipline","area","topic","point"},MATCH(E3848,{"知识体","知识域","知识区","知识主题","知识点"},0))</f>
        <v>point</v>
      </c>
      <c r="H3848" s="21" t="str">
        <f>INDEX( {"super","just","sub","infras"},MATCH(F3848,{"超","恰","亚","次"},0))</f>
        <v>just</v>
      </c>
      <c r="I3848" s="21">
        <f>MATCH(E3848,{"知识体","知识域","知识区","知识主题","知识点"},0)-1</f>
        <v>4</v>
      </c>
      <c r="J3848" s="21">
        <f>MATCH(F3848,{"超","恰","亚","次"},0)-1</f>
        <v>1</v>
      </c>
      <c r="K3848" s="21" t="str">
        <f t="shared" si="493"/>
        <v>化学</v>
      </c>
      <c r="L3848" s="26" t="s">
        <v>1480</v>
      </c>
      <c r="M3848" s="23"/>
      <c r="N3848" s="23"/>
      <c r="O3848" s="24" t="str">
        <f t="shared" si="487"/>
        <v xml:space="preserve">
  - 
    name:  Al(OH)3及相关沉淀
    title:  Al(OH)3及相关沉淀
    description: 
    koLyro: point
    koLyri:  just
    son: </v>
      </c>
      <c r="P3848" s="27" t="str">
        <f t="shared" si="494"/>
        <v xml:space="preserve">
          - 
            name:  Al(OH)3及相关沉淀
            title:  Al(OH)3及相关沉淀
            description: 
            koLyro: point
            koLyri:  just
            son: </v>
      </c>
    </row>
    <row r="3849" spans="1:16" ht="15" customHeight="1">
      <c r="A3849" s="20">
        <f t="shared" si="488"/>
        <v>5</v>
      </c>
      <c r="B3849" s="21" t="str">
        <f t="shared" si="489"/>
        <v>知识亚点</v>
      </c>
      <c r="C3849" s="21" t="str">
        <f t="shared" si="490"/>
        <v>Al(OH)3及相关沉淀的生成</v>
      </c>
      <c r="D3849" s="21" t="str">
        <f>IFERROR(IF(I3849=1,INDEX( {"chinese","english","math","physics","chemistry","biology","politics","history","geography"},MATCH(C3849,{"语文","英语","数学","物理","化学","生物","政治","历史","地理"},0)),IF(I3849=2,INDEX(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3849,{"单项选择","阅读理解","信息匹配","完形填空","短文填空","单句填空","短文改错","单句改错","句型转换","翻译短语","翻译句子","词汇/短语及固搭","完成句子","听力"},0)),"")), "")</f>
        <v/>
      </c>
      <c r="E3849" s="21" t="str">
        <f t="shared" si="491"/>
        <v>知识点</v>
      </c>
      <c r="F3849" s="21" t="str">
        <f t="shared" si="492"/>
        <v>亚</v>
      </c>
      <c r="G3849" s="21" t="str">
        <f>INDEX( {"body","discipline","area","topic","point"},MATCH(E3849,{"知识体","知识域","知识区","知识主题","知识点"},0))</f>
        <v>point</v>
      </c>
      <c r="H3849" s="21" t="str">
        <f>INDEX( {"super","just","sub","infras"},MATCH(F3849,{"超","恰","亚","次"},0))</f>
        <v>sub</v>
      </c>
      <c r="I3849" s="21">
        <f>MATCH(E3849,{"知识体","知识域","知识区","知识主题","知识点"},0)-1</f>
        <v>4</v>
      </c>
      <c r="J3849" s="21">
        <f>MATCH(F3849,{"超","恰","亚","次"},0)-1</f>
        <v>2</v>
      </c>
      <c r="K3849" s="21" t="str">
        <f t="shared" si="493"/>
        <v>化学</v>
      </c>
      <c r="L3849" s="26" t="s">
        <v>1481</v>
      </c>
      <c r="M3849" s="23"/>
      <c r="N3849" s="23"/>
      <c r="O3849" s="24" t="str">
        <f t="shared" si="487"/>
        <v xml:space="preserve">
  - 
    name:  Al(OH)3及相关沉淀的生成
    title:  Al(OH)3及相关沉淀的生成
    description: 
    koLyro: point
    koLyri:  sub
    son: </v>
      </c>
      <c r="P3849" s="27" t="str">
        <f t="shared" si="494"/>
        <v xml:space="preserve">
            - 
              name:  Al(OH)3及相关沉淀的生成
              title:  Al(OH)3及相关沉淀的生成
              description: 
              koLyro: point
              koLyri:  sub
              son: </v>
      </c>
    </row>
    <row r="3850" spans="1:16" ht="15" customHeight="1">
      <c r="A3850" s="20">
        <f t="shared" si="488"/>
        <v>5</v>
      </c>
      <c r="B3850" s="21" t="str">
        <f t="shared" si="489"/>
        <v>知识亚点</v>
      </c>
      <c r="C3850" s="21" t="str">
        <f t="shared" si="490"/>
        <v>Al(OH)3及相关沉淀的图象及计算</v>
      </c>
      <c r="D3850" s="21" t="str">
        <f>IFERROR(IF(I3850=1,INDEX( {"chinese","english","math","physics","chemistry","biology","politics","history","geography"},MATCH(C3850,{"语文","英语","数学","物理","化学","生物","政治","历史","地理"},0)),IF(I3850=2,INDEX(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3850,{"单项选择","阅读理解","信息匹配","完形填空","短文填空","单句填空","短文改错","单句改错","句型转换","翻译短语","翻译句子","词汇/短语及固搭","完成句子","听力"},0)),"")), "")</f>
        <v/>
      </c>
      <c r="E3850" s="21" t="str">
        <f t="shared" si="491"/>
        <v>知识点</v>
      </c>
      <c r="F3850" s="21" t="str">
        <f t="shared" si="492"/>
        <v>亚</v>
      </c>
      <c r="G3850" s="21" t="str">
        <f>INDEX( {"body","discipline","area","topic","point"},MATCH(E3850,{"知识体","知识域","知识区","知识主题","知识点"},0))</f>
        <v>point</v>
      </c>
      <c r="H3850" s="21" t="str">
        <f>INDEX( {"super","just","sub","infras"},MATCH(F3850,{"超","恰","亚","次"},0))</f>
        <v>sub</v>
      </c>
      <c r="I3850" s="21">
        <f>MATCH(E3850,{"知识体","知识域","知识区","知识主题","知识点"},0)-1</f>
        <v>4</v>
      </c>
      <c r="J3850" s="21">
        <f>MATCH(F3850,{"超","恰","亚","次"},0)-1</f>
        <v>2</v>
      </c>
      <c r="K3850" s="21" t="str">
        <f t="shared" si="493"/>
        <v>化学</v>
      </c>
      <c r="L3850" s="26" t="s">
        <v>1482</v>
      </c>
      <c r="M3850" s="23"/>
      <c r="N3850" s="23"/>
      <c r="O3850" s="24" t="str">
        <f t="shared" si="487"/>
        <v xml:space="preserve">
  - 
    name:  Al(OH)3及相关沉淀的图象及计算
    title:  Al(OH)3及相关沉淀的图象及计算
    description: 
    koLyro: point
    koLyri:  sub
    son: </v>
      </c>
      <c r="P3850" s="27" t="str">
        <f t="shared" si="494"/>
        <v xml:space="preserve">
            - 
              name:  Al(OH)3及相关沉淀的图象及计算
              title:  Al(OH)3及相关沉淀的图象及计算
              description: 
              koLyro: point
              koLyri:  sub
              son: </v>
      </c>
    </row>
    <row r="3851" spans="1:16" ht="15" customHeight="1">
      <c r="A3851" s="20">
        <f t="shared" si="488"/>
        <v>3</v>
      </c>
      <c r="B3851" s="21" t="str">
        <f t="shared" si="489"/>
        <v>知识主题</v>
      </c>
      <c r="C3851" s="21" t="str">
        <f t="shared" si="490"/>
        <v>镁及其常见化合物</v>
      </c>
      <c r="D3851" s="21" t="str">
        <f>IFERROR(IF(I3851=1,INDEX( {"chinese","english","math","physics","chemistry","biology","politics","history","geography"},MATCH(C3851,{"语文","英语","数学","物理","化学","生物","政治","历史","地理"},0)),IF(I3851=2,INDEX(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3851,{"单项选择","阅读理解","信息匹配","完形填空","短文填空","单句填空","短文改错","单句改错","句型转换","翻译短语","翻译句子","词汇/短语及固搭","完成句子","听力"},0)),"")), "")</f>
        <v/>
      </c>
      <c r="E3851" s="21" t="str">
        <f t="shared" si="491"/>
        <v>知识主题</v>
      </c>
      <c r="F3851" s="21" t="str">
        <f t="shared" si="492"/>
        <v>恰</v>
      </c>
      <c r="G3851" s="21" t="str">
        <f>INDEX( {"body","discipline","area","topic","point"},MATCH(E3851,{"知识体","知识域","知识区","知识主题","知识点"},0))</f>
        <v>topic</v>
      </c>
      <c r="H3851" s="21" t="str">
        <f>INDEX( {"super","just","sub","infras"},MATCH(F3851,{"超","恰","亚","次"},0))</f>
        <v>just</v>
      </c>
      <c r="I3851" s="21">
        <f>MATCH(E3851,{"知识体","知识域","知识区","知识主题","知识点"},0)-1</f>
        <v>3</v>
      </c>
      <c r="J3851" s="21">
        <f>MATCH(F3851,{"超","恰","亚","次"},0)-1</f>
        <v>1</v>
      </c>
      <c r="K3851" s="21" t="str">
        <f t="shared" si="493"/>
        <v>化学</v>
      </c>
      <c r="L3851" s="26" t="s">
        <v>5190</v>
      </c>
      <c r="M3851" s="23"/>
      <c r="N3851" s="23"/>
      <c r="O3851" s="24" t="str">
        <f t="shared" si="487"/>
        <v xml:space="preserve">
  - 
    name:  镁及其常见化合物
    title:  镁及其常见化合物
    description: 
    koLyro: topic
    koLyri:  just
    son: </v>
      </c>
      <c r="P3851" s="27" t="str">
        <f t="shared" si="494"/>
        <v xml:space="preserve">
        - 
          name:  镁及其常见化合物
          title:  镁及其常见化合物
          description: 
          koLyro: topic
          koLyri:  just
          son: </v>
      </c>
    </row>
    <row r="3852" spans="1:16" ht="15" customHeight="1">
      <c r="A3852" s="20">
        <f t="shared" si="488"/>
        <v>4</v>
      </c>
      <c r="B3852" s="21" t="str">
        <f t="shared" si="489"/>
        <v>知识点</v>
      </c>
      <c r="C3852" s="21" t="str">
        <f t="shared" si="490"/>
        <v>镁</v>
      </c>
      <c r="D3852" s="21" t="str">
        <f>IFERROR(IF(I3852=1,INDEX( {"chinese","english","math","physics","chemistry","biology","politics","history","geography"},MATCH(C3852,{"语文","英语","数学","物理","化学","生物","政治","历史","地理"},0)),IF(I3852=2,INDEX(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3852,{"单项选择","阅读理解","信息匹配","完形填空","短文填空","单句填空","短文改错","单句改错","句型转换","翻译短语","翻译句子","词汇/短语及固搭","完成句子","听力"},0)),"")), "")</f>
        <v/>
      </c>
      <c r="E3852" s="21" t="str">
        <f t="shared" si="491"/>
        <v>知识点</v>
      </c>
      <c r="F3852" s="21" t="str">
        <f t="shared" si="492"/>
        <v>恰</v>
      </c>
      <c r="G3852" s="21" t="str">
        <f>INDEX( {"body","discipline","area","topic","point"},MATCH(E3852,{"知识体","知识域","知识区","知识主题","知识点"},0))</f>
        <v>point</v>
      </c>
      <c r="H3852" s="21" t="str">
        <f>INDEX( {"super","just","sub","infras"},MATCH(F3852,{"超","恰","亚","次"},0))</f>
        <v>just</v>
      </c>
      <c r="I3852" s="21">
        <f>MATCH(E3852,{"知识体","知识域","知识区","知识主题","知识点"},0)-1</f>
        <v>4</v>
      </c>
      <c r="J3852" s="21">
        <f>MATCH(F3852,{"超","恰","亚","次"},0)-1</f>
        <v>1</v>
      </c>
      <c r="K3852" s="21" t="str">
        <f t="shared" si="493"/>
        <v>化学</v>
      </c>
      <c r="L3852" s="26" t="s">
        <v>1483</v>
      </c>
      <c r="M3852" s="23"/>
      <c r="N3852" s="23"/>
      <c r="O3852" s="24" t="str">
        <f t="shared" si="487"/>
        <v xml:space="preserve">
  - 
    name:  镁
    title:  镁
    description: 
    koLyro: point
    koLyri:  just
    son: </v>
      </c>
      <c r="P3852" s="27" t="str">
        <f t="shared" si="494"/>
        <v xml:space="preserve">
          - 
            name:  镁
            title:  镁
            description: 
            koLyro: point
            koLyri:  just
            son: </v>
      </c>
    </row>
    <row r="3853" spans="1:16" ht="15" customHeight="1">
      <c r="A3853" s="20">
        <f t="shared" si="488"/>
        <v>4</v>
      </c>
      <c r="B3853" s="21" t="str">
        <f t="shared" si="489"/>
        <v>知识点</v>
      </c>
      <c r="C3853" s="21" t="str">
        <f t="shared" si="490"/>
        <v>氧化镁</v>
      </c>
      <c r="D3853" s="21" t="str">
        <f>IFERROR(IF(I3853=1,INDEX( {"chinese","english","math","physics","chemistry","biology","politics","history","geography"},MATCH(C3853,{"语文","英语","数学","物理","化学","生物","政治","历史","地理"},0)),IF(I3853=2,INDEX(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3853,{"单项选择","阅读理解","信息匹配","完形填空","短文填空","单句填空","短文改错","单句改错","句型转换","翻译短语","翻译句子","词汇/短语及固搭","完成句子","听力"},0)),"")), "")</f>
        <v/>
      </c>
      <c r="E3853" s="21" t="str">
        <f t="shared" si="491"/>
        <v>知识点</v>
      </c>
      <c r="F3853" s="21" t="str">
        <f t="shared" si="492"/>
        <v>恰</v>
      </c>
      <c r="G3853" s="21" t="str">
        <f>INDEX( {"body","discipline","area","topic","point"},MATCH(E3853,{"知识体","知识域","知识区","知识主题","知识点"},0))</f>
        <v>point</v>
      </c>
      <c r="H3853" s="21" t="str">
        <f>INDEX( {"super","just","sub","infras"},MATCH(F3853,{"超","恰","亚","次"},0))</f>
        <v>just</v>
      </c>
      <c r="I3853" s="21">
        <f>MATCH(E3853,{"知识体","知识域","知识区","知识主题","知识点"},0)-1</f>
        <v>4</v>
      </c>
      <c r="J3853" s="21">
        <f>MATCH(F3853,{"超","恰","亚","次"},0)-1</f>
        <v>1</v>
      </c>
      <c r="K3853" s="21" t="str">
        <f t="shared" si="493"/>
        <v>化学</v>
      </c>
      <c r="L3853" s="26" t="s">
        <v>1484</v>
      </c>
      <c r="M3853" s="23"/>
      <c r="N3853" s="23"/>
      <c r="O3853" s="24" t="str">
        <f t="shared" si="487"/>
        <v xml:space="preserve">
  - 
    name:  氧化镁
    title:  氧化镁
    description: 
    koLyro: point
    koLyri:  just
    son: </v>
      </c>
      <c r="P3853" s="27" t="str">
        <f t="shared" si="494"/>
        <v xml:space="preserve">
          - 
            name:  氧化镁
            title:  氧化镁
            description: 
            koLyro: point
            koLyri:  just
            son: </v>
      </c>
    </row>
    <row r="3854" spans="1:16" ht="15" customHeight="1">
      <c r="A3854" s="20">
        <f t="shared" si="488"/>
        <v>4</v>
      </c>
      <c r="B3854" s="21" t="str">
        <f t="shared" si="489"/>
        <v>知识点</v>
      </c>
      <c r="C3854" s="21" t="str">
        <f t="shared" si="490"/>
        <v>镁盐</v>
      </c>
      <c r="D3854" s="21" t="str">
        <f>IFERROR(IF(I3854=1,INDEX( {"chinese","english","math","physics","chemistry","biology","politics","history","geography"},MATCH(C3854,{"语文","英语","数学","物理","化学","生物","政治","历史","地理"},0)),IF(I3854=2,INDEX(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3854,{"单项选择","阅读理解","信息匹配","完形填空","短文填空","单句填空","短文改错","单句改错","句型转换","翻译短语","翻译句子","词汇/短语及固搭","完成句子","听力"},0)),"")), "")</f>
        <v/>
      </c>
      <c r="E3854" s="21" t="str">
        <f t="shared" si="491"/>
        <v>知识点</v>
      </c>
      <c r="F3854" s="21" t="str">
        <f t="shared" si="492"/>
        <v>恰</v>
      </c>
      <c r="G3854" s="21" t="str">
        <f>INDEX( {"body","discipline","area","topic","point"},MATCH(E3854,{"知识体","知识域","知识区","知识主题","知识点"},0))</f>
        <v>point</v>
      </c>
      <c r="H3854" s="21" t="str">
        <f>INDEX( {"super","just","sub","infras"},MATCH(F3854,{"超","恰","亚","次"},0))</f>
        <v>just</v>
      </c>
      <c r="I3854" s="21">
        <f>MATCH(E3854,{"知识体","知识域","知识区","知识主题","知识点"},0)-1</f>
        <v>4</v>
      </c>
      <c r="J3854" s="21">
        <f>MATCH(F3854,{"超","恰","亚","次"},0)-1</f>
        <v>1</v>
      </c>
      <c r="K3854" s="21" t="str">
        <f t="shared" si="493"/>
        <v>化学</v>
      </c>
      <c r="L3854" s="26" t="s">
        <v>1485</v>
      </c>
      <c r="M3854" s="23"/>
      <c r="N3854" s="23"/>
      <c r="O3854" s="24" t="str">
        <f t="shared" si="487"/>
        <v xml:space="preserve">
  - 
    name:  镁盐
    title:  镁盐
    description: 
    koLyro: point
    koLyri:  just
    son: </v>
      </c>
      <c r="P3854" s="27" t="str">
        <f t="shared" si="494"/>
        <v xml:space="preserve">
          - 
            name:  镁盐
            title:  镁盐
            description: 
            koLyro: point
            koLyri:  just
            son: </v>
      </c>
    </row>
    <row r="3855" spans="1:16" ht="15" customHeight="1">
      <c r="A3855" s="20">
        <f t="shared" si="488"/>
        <v>4</v>
      </c>
      <c r="B3855" s="21" t="str">
        <f t="shared" si="489"/>
        <v>知识点</v>
      </c>
      <c r="C3855" s="21" t="str">
        <f t="shared" si="490"/>
        <v>氢氧化镁</v>
      </c>
      <c r="D3855" s="21" t="str">
        <f>IFERROR(IF(I3855=1,INDEX( {"chinese","english","math","physics","chemistry","biology","politics","history","geography"},MATCH(C3855,{"语文","英语","数学","物理","化学","生物","政治","历史","地理"},0)),IF(I3855=2,INDEX(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3855,{"单项选择","阅读理解","信息匹配","完形填空","短文填空","单句填空","短文改错","单句改错","句型转换","翻译短语","翻译句子","词汇/短语及固搭","完成句子","听力"},0)),"")), "")</f>
        <v/>
      </c>
      <c r="E3855" s="21" t="str">
        <f t="shared" si="491"/>
        <v>知识点</v>
      </c>
      <c r="F3855" s="21" t="str">
        <f t="shared" si="492"/>
        <v>恰</v>
      </c>
      <c r="G3855" s="21" t="str">
        <f>INDEX( {"body","discipline","area","topic","point"},MATCH(E3855,{"知识体","知识域","知识区","知识主题","知识点"},0))</f>
        <v>point</v>
      </c>
      <c r="H3855" s="21" t="str">
        <f>INDEX( {"super","just","sub","infras"},MATCH(F3855,{"超","恰","亚","次"},0))</f>
        <v>just</v>
      </c>
      <c r="I3855" s="21">
        <f>MATCH(E3855,{"知识体","知识域","知识区","知识主题","知识点"},0)-1</f>
        <v>4</v>
      </c>
      <c r="J3855" s="21">
        <f>MATCH(F3855,{"超","恰","亚","次"},0)-1</f>
        <v>1</v>
      </c>
      <c r="K3855" s="21" t="str">
        <f t="shared" si="493"/>
        <v>化学</v>
      </c>
      <c r="L3855" s="26" t="s">
        <v>1486</v>
      </c>
      <c r="M3855" s="23"/>
      <c r="N3855" s="23"/>
      <c r="O3855" s="24" t="str">
        <f t="shared" si="487"/>
        <v xml:space="preserve">
  - 
    name:  氢氧化镁
    title:  氢氧化镁
    description: 
    koLyro: point
    koLyri:  just
    son: </v>
      </c>
      <c r="P3855" s="27" t="str">
        <f t="shared" si="494"/>
        <v xml:space="preserve">
          - 
            name:  氢氧化镁
            title:  氢氧化镁
            description: 
            koLyro: point
            koLyri:  just
            son: </v>
      </c>
    </row>
    <row r="3856" spans="1:16" ht="15" customHeight="1">
      <c r="A3856" s="20">
        <f t="shared" si="488"/>
        <v>3</v>
      </c>
      <c r="B3856" s="21" t="str">
        <f t="shared" si="489"/>
        <v>知识主题</v>
      </c>
      <c r="C3856" s="21" t="str">
        <f t="shared" si="490"/>
        <v>铁、铜及其重要化合物</v>
      </c>
      <c r="D3856" s="21" t="str">
        <f>IFERROR(IF(I3856=1,INDEX( {"chinese","english","math","physics","chemistry","biology","politics","history","geography"},MATCH(C3856,{"语文","英语","数学","物理","化学","生物","政治","历史","地理"},0)),IF(I3856=2,INDEX(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3856,{"单项选择","阅读理解","信息匹配","完形填空","短文填空","单句填空","短文改错","单句改错","句型转换","翻译短语","翻译句子","词汇/短语及固搭","完成句子","听力"},0)),"")), "")</f>
        <v/>
      </c>
      <c r="E3856" s="21" t="str">
        <f t="shared" si="491"/>
        <v>知识主题</v>
      </c>
      <c r="F3856" s="21" t="str">
        <f t="shared" si="492"/>
        <v>恰</v>
      </c>
      <c r="G3856" s="21" t="str">
        <f>INDEX( {"body","discipline","area","topic","point"},MATCH(E3856,{"知识体","知识域","知识区","知识主题","知识点"},0))</f>
        <v>topic</v>
      </c>
      <c r="H3856" s="21" t="str">
        <f>INDEX( {"super","just","sub","infras"},MATCH(F3856,{"超","恰","亚","次"},0))</f>
        <v>just</v>
      </c>
      <c r="I3856" s="21">
        <f>MATCH(E3856,{"知识体","知识域","知识区","知识主题","知识点"},0)-1</f>
        <v>3</v>
      </c>
      <c r="J3856" s="21">
        <f>MATCH(F3856,{"超","恰","亚","次"},0)-1</f>
        <v>1</v>
      </c>
      <c r="K3856" s="21" t="str">
        <f t="shared" si="493"/>
        <v>化学</v>
      </c>
      <c r="L3856" s="26" t="s">
        <v>1487</v>
      </c>
      <c r="M3856" s="23"/>
      <c r="N3856" s="23"/>
      <c r="O3856" s="24" t="str">
        <f t="shared" si="487"/>
        <v xml:space="preserve">
  - 
    name:  铁、铜及其重要化合物
    title:  铁、铜及其重要化合物
    description: 
    koLyro: topic
    koLyri:  just
    son: </v>
      </c>
      <c r="P3856" s="27" t="str">
        <f t="shared" si="494"/>
        <v xml:space="preserve">
        - 
          name:  铁、铜及其重要化合物
          title:  铁、铜及其重要化合物
          description: 
          koLyro: topic
          koLyri:  just
          son: </v>
      </c>
    </row>
    <row r="3857" spans="1:16" ht="15" customHeight="1">
      <c r="A3857" s="20">
        <f t="shared" si="488"/>
        <v>4</v>
      </c>
      <c r="B3857" s="21" t="str">
        <f t="shared" si="489"/>
        <v>知识点</v>
      </c>
      <c r="C3857" s="21" t="str">
        <f t="shared" si="490"/>
        <v>对铁及其化合物的考查</v>
      </c>
      <c r="D3857" s="21" t="str">
        <f>IFERROR(IF(I3857=1,INDEX( {"chinese","english","math","physics","chemistry","biology","politics","history","geography"},MATCH(C3857,{"语文","英语","数学","物理","化学","生物","政治","历史","地理"},0)),IF(I3857=2,INDEX(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3857,{"单项选择","阅读理解","信息匹配","完形填空","短文填空","单句填空","短文改错","单句改错","句型转换","翻译短语","翻译句子","词汇/短语及固搭","完成句子","听力"},0)),"")), "")</f>
        <v/>
      </c>
      <c r="E3857" s="21" t="str">
        <f t="shared" si="491"/>
        <v>知识点</v>
      </c>
      <c r="F3857" s="21" t="str">
        <f t="shared" si="492"/>
        <v>恰</v>
      </c>
      <c r="G3857" s="21" t="str">
        <f>INDEX( {"body","discipline","area","topic","point"},MATCH(E3857,{"知识体","知识域","知识区","知识主题","知识点"},0))</f>
        <v>point</v>
      </c>
      <c r="H3857" s="21" t="str">
        <f>INDEX( {"super","just","sub","infras"},MATCH(F3857,{"超","恰","亚","次"},0))</f>
        <v>just</v>
      </c>
      <c r="I3857" s="21">
        <f>MATCH(E3857,{"知识体","知识域","知识区","知识主题","知识点"},0)-1</f>
        <v>4</v>
      </c>
      <c r="J3857" s="21">
        <f>MATCH(F3857,{"超","恰","亚","次"},0)-1</f>
        <v>1</v>
      </c>
      <c r="K3857" s="21" t="str">
        <f t="shared" si="493"/>
        <v>化学</v>
      </c>
      <c r="L3857" s="26" t="s">
        <v>1488</v>
      </c>
      <c r="M3857" s="23"/>
      <c r="N3857" s="23"/>
      <c r="O3857" s="24" t="str">
        <f t="shared" si="487"/>
        <v xml:space="preserve">
  - 
    name:  对铁及其化合物的考查
    title:  对铁及其化合物的考查
    description: 
    koLyro: point
    koLyri:  just
    son: </v>
      </c>
      <c r="P3857" s="27" t="str">
        <f t="shared" si="494"/>
        <v xml:space="preserve">
          - 
            name:  对铁及其化合物的考查
            title:  对铁及其化合物的考查
            description: 
            koLyro: point
            koLyri:  just
            son: </v>
      </c>
    </row>
    <row r="3858" spans="1:16" ht="15" customHeight="1">
      <c r="A3858" s="20">
        <f t="shared" si="488"/>
        <v>5</v>
      </c>
      <c r="B3858" s="21" t="str">
        <f t="shared" si="489"/>
        <v>知识亚点</v>
      </c>
      <c r="C3858" s="21" t="str">
        <f t="shared" si="490"/>
        <v>铁</v>
      </c>
      <c r="D3858" s="21" t="str">
        <f>IFERROR(IF(I3858=1,INDEX( {"chinese","english","math","physics","chemistry","biology","politics","history","geography"},MATCH(C3858,{"语文","英语","数学","物理","化学","生物","政治","历史","地理"},0)),IF(I3858=2,INDEX(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3858,{"单项选择","阅读理解","信息匹配","完形填空","短文填空","单句填空","短文改错","单句改错","句型转换","翻译短语","翻译句子","词汇/短语及固搭","完成句子","听力"},0)),"")), "")</f>
        <v/>
      </c>
      <c r="E3858" s="21" t="str">
        <f t="shared" si="491"/>
        <v>知识点</v>
      </c>
      <c r="F3858" s="21" t="str">
        <f t="shared" si="492"/>
        <v>亚</v>
      </c>
      <c r="G3858" s="21" t="str">
        <f>INDEX( {"body","discipline","area","topic","point"},MATCH(E3858,{"知识体","知识域","知识区","知识主题","知识点"},0))</f>
        <v>point</v>
      </c>
      <c r="H3858" s="21" t="str">
        <f>INDEX( {"super","just","sub","infras"},MATCH(F3858,{"超","恰","亚","次"},0))</f>
        <v>sub</v>
      </c>
      <c r="I3858" s="21">
        <f>MATCH(E3858,{"知识体","知识域","知识区","知识主题","知识点"},0)-1</f>
        <v>4</v>
      </c>
      <c r="J3858" s="21">
        <f>MATCH(F3858,{"超","恰","亚","次"},0)-1</f>
        <v>2</v>
      </c>
      <c r="K3858" s="21" t="str">
        <f t="shared" si="493"/>
        <v>化学</v>
      </c>
      <c r="L3858" s="26" t="s">
        <v>1489</v>
      </c>
      <c r="M3858" s="23"/>
      <c r="N3858" s="23"/>
      <c r="O3858" s="24" t="str">
        <f t="shared" si="487"/>
        <v xml:space="preserve">
  - 
    name:  铁
    title:  铁
    description: 
    koLyro: point
    koLyri:  sub
    son: </v>
      </c>
      <c r="P3858" s="27" t="str">
        <f t="shared" si="494"/>
        <v xml:space="preserve">
            - 
              name:  铁
              title:  铁
              description: 
              koLyro: point
              koLyri:  sub
              son: </v>
      </c>
    </row>
    <row r="3859" spans="1:16" ht="15" customHeight="1">
      <c r="A3859" s="20">
        <f t="shared" si="488"/>
        <v>5</v>
      </c>
      <c r="B3859" s="21" t="str">
        <f t="shared" si="489"/>
        <v>知识亚点</v>
      </c>
      <c r="C3859" s="21" t="str">
        <f t="shared" si="490"/>
        <v>铁的氧化物</v>
      </c>
      <c r="D3859" s="21" t="str">
        <f>IFERROR(IF(I3859=1,INDEX( {"chinese","english","math","physics","chemistry","biology","politics","history","geography"},MATCH(C3859,{"语文","英语","数学","物理","化学","生物","政治","历史","地理"},0)),IF(I3859=2,INDEX(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3859,{"单项选择","阅读理解","信息匹配","完形填空","短文填空","单句填空","短文改错","单句改错","句型转换","翻译短语","翻译句子","词汇/短语及固搭","完成句子","听力"},0)),"")), "")</f>
        <v/>
      </c>
      <c r="E3859" s="21" t="str">
        <f t="shared" si="491"/>
        <v>知识点</v>
      </c>
      <c r="F3859" s="21" t="str">
        <f t="shared" si="492"/>
        <v>亚</v>
      </c>
      <c r="G3859" s="21" t="str">
        <f>INDEX( {"body","discipline","area","topic","point"},MATCH(E3859,{"知识体","知识域","知识区","知识主题","知识点"},0))</f>
        <v>point</v>
      </c>
      <c r="H3859" s="21" t="str">
        <f>INDEX( {"super","just","sub","infras"},MATCH(F3859,{"超","恰","亚","次"},0))</f>
        <v>sub</v>
      </c>
      <c r="I3859" s="21">
        <f>MATCH(E3859,{"知识体","知识域","知识区","知识主题","知识点"},0)-1</f>
        <v>4</v>
      </c>
      <c r="J3859" s="21">
        <f>MATCH(F3859,{"超","恰","亚","次"},0)-1</f>
        <v>2</v>
      </c>
      <c r="K3859" s="21" t="str">
        <f t="shared" si="493"/>
        <v>化学</v>
      </c>
      <c r="L3859" s="26" t="s">
        <v>1490</v>
      </c>
      <c r="M3859" s="23"/>
      <c r="N3859" s="23"/>
      <c r="O3859" s="24" t="str">
        <f t="shared" si="487"/>
        <v xml:space="preserve">
  - 
    name:  铁的氧化物
    title:  铁的氧化物
    description: 
    koLyro: point
    koLyri:  sub
    son: </v>
      </c>
      <c r="P3859" s="27" t="str">
        <f t="shared" si="494"/>
        <v xml:space="preserve">
            - 
              name:  铁的氧化物
              title:  铁的氧化物
              description: 
              koLyro: point
              koLyri:  sub
              son: </v>
      </c>
    </row>
    <row r="3860" spans="1:16" ht="15" customHeight="1">
      <c r="A3860" s="20">
        <f t="shared" si="488"/>
        <v>5</v>
      </c>
      <c r="B3860" s="21" t="str">
        <f t="shared" si="489"/>
        <v>知识亚点</v>
      </c>
      <c r="C3860" s="21" t="str">
        <f t="shared" si="490"/>
        <v>铁的氢氧化物</v>
      </c>
      <c r="D3860" s="21" t="str">
        <f>IFERROR(IF(I3860=1,INDEX( {"chinese","english","math","physics","chemistry","biology","politics","history","geography"},MATCH(C3860,{"语文","英语","数学","物理","化学","生物","政治","历史","地理"},0)),IF(I3860=2,INDEX(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3860,{"单项选择","阅读理解","信息匹配","完形填空","短文填空","单句填空","短文改错","单句改错","句型转换","翻译短语","翻译句子","词汇/短语及固搭","完成句子","听力"},0)),"")), "")</f>
        <v/>
      </c>
      <c r="E3860" s="21" t="str">
        <f t="shared" si="491"/>
        <v>知识点</v>
      </c>
      <c r="F3860" s="21" t="str">
        <f t="shared" si="492"/>
        <v>亚</v>
      </c>
      <c r="G3860" s="21" t="str">
        <f>INDEX( {"body","discipline","area","topic","point"},MATCH(E3860,{"知识体","知识域","知识区","知识主题","知识点"},0))</f>
        <v>point</v>
      </c>
      <c r="H3860" s="21" t="str">
        <f>INDEX( {"super","just","sub","infras"},MATCH(F3860,{"超","恰","亚","次"},0))</f>
        <v>sub</v>
      </c>
      <c r="I3860" s="21">
        <f>MATCH(E3860,{"知识体","知识域","知识区","知识主题","知识点"},0)-1</f>
        <v>4</v>
      </c>
      <c r="J3860" s="21">
        <f>MATCH(F3860,{"超","恰","亚","次"},0)-1</f>
        <v>2</v>
      </c>
      <c r="K3860" s="21" t="str">
        <f t="shared" si="493"/>
        <v>化学</v>
      </c>
      <c r="L3860" s="26" t="s">
        <v>1491</v>
      </c>
      <c r="M3860" s="23"/>
      <c r="N3860" s="23"/>
      <c r="O3860" s="24" t="str">
        <f t="shared" si="487"/>
        <v xml:space="preserve">
  - 
    name:  铁的氢氧化物
    title:  铁的氢氧化物
    description: 
    koLyro: point
    koLyri:  sub
    son: </v>
      </c>
      <c r="P3860" s="27" t="str">
        <f t="shared" si="494"/>
        <v xml:space="preserve">
            - 
              name:  铁的氢氧化物
              title:  铁的氢氧化物
              description: 
              koLyro: point
              koLyri:  sub
              son: </v>
      </c>
    </row>
    <row r="3861" spans="1:16" ht="15" customHeight="1">
      <c r="A3861" s="20">
        <f t="shared" si="488"/>
        <v>5</v>
      </c>
      <c r="B3861" s="21" t="str">
        <f t="shared" si="489"/>
        <v>知识亚点</v>
      </c>
      <c r="C3861" s="21" t="str">
        <f t="shared" si="490"/>
        <v>铁盐</v>
      </c>
      <c r="D3861" s="21" t="str">
        <f>IFERROR(IF(I3861=1,INDEX( {"chinese","english","math","physics","chemistry","biology","politics","history","geography"},MATCH(C3861,{"语文","英语","数学","物理","化学","生物","政治","历史","地理"},0)),IF(I3861=2,INDEX(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3861,{"单项选择","阅读理解","信息匹配","完形填空","短文填空","单句填空","短文改错","单句改错","句型转换","翻译短语","翻译句子","词汇/短语及固搭","完成句子","听力"},0)),"")), "")</f>
        <v/>
      </c>
      <c r="E3861" s="21" t="str">
        <f t="shared" si="491"/>
        <v>知识点</v>
      </c>
      <c r="F3861" s="21" t="str">
        <f t="shared" si="492"/>
        <v>亚</v>
      </c>
      <c r="G3861" s="21" t="str">
        <f>INDEX( {"body","discipline","area","topic","point"},MATCH(E3861,{"知识体","知识域","知识区","知识主题","知识点"},0))</f>
        <v>point</v>
      </c>
      <c r="H3861" s="21" t="str">
        <f>INDEX( {"super","just","sub","infras"},MATCH(F3861,{"超","恰","亚","次"},0))</f>
        <v>sub</v>
      </c>
      <c r="I3861" s="21">
        <f>MATCH(E3861,{"知识体","知识域","知识区","知识主题","知识点"},0)-1</f>
        <v>4</v>
      </c>
      <c r="J3861" s="21">
        <f>MATCH(F3861,{"超","恰","亚","次"},0)-1</f>
        <v>2</v>
      </c>
      <c r="K3861" s="21" t="str">
        <f t="shared" si="493"/>
        <v>化学</v>
      </c>
      <c r="L3861" s="26" t="s">
        <v>1492</v>
      </c>
      <c r="M3861" s="23"/>
      <c r="N3861" s="23"/>
      <c r="O3861" s="24" t="str">
        <f t="shared" si="487"/>
        <v xml:space="preserve">
  - 
    name:  铁盐
    title:  铁盐
    description: 
    koLyro: point
    koLyri:  sub
    son: </v>
      </c>
      <c r="P3861" s="27" t="str">
        <f t="shared" si="494"/>
        <v xml:space="preserve">
            - 
              name:  铁盐
              title:  铁盐
              description: 
              koLyro: point
              koLyri:  sub
              son: </v>
      </c>
    </row>
    <row r="3862" spans="1:16" ht="15" customHeight="1">
      <c r="A3862" s="20">
        <f t="shared" si="488"/>
        <v>5</v>
      </c>
      <c r="B3862" s="21" t="str">
        <f t="shared" si="489"/>
        <v>知识亚点</v>
      </c>
      <c r="C3862" s="21" t="str">
        <f t="shared" si="490"/>
        <v>“铁三角”中的重要反应及转化关系</v>
      </c>
      <c r="D3862" s="21" t="str">
        <f>IFERROR(IF(I3862=1,INDEX( {"chinese","english","math","physics","chemistry","biology","politics","history","geography"},MATCH(C3862,{"语文","英语","数学","物理","化学","生物","政治","历史","地理"},0)),IF(I3862=2,INDEX(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3862,{"单项选择","阅读理解","信息匹配","完形填空","短文填空","单句填空","短文改错","单句改错","句型转换","翻译短语","翻译句子","词汇/短语及固搭","完成句子","听力"},0)),"")), "")</f>
        <v/>
      </c>
      <c r="E3862" s="21" t="str">
        <f t="shared" si="491"/>
        <v>知识点</v>
      </c>
      <c r="F3862" s="21" t="str">
        <f t="shared" si="492"/>
        <v>亚</v>
      </c>
      <c r="G3862" s="21" t="str">
        <f>INDEX( {"body","discipline","area","topic","point"},MATCH(E3862,{"知识体","知识域","知识区","知识主题","知识点"},0))</f>
        <v>point</v>
      </c>
      <c r="H3862" s="21" t="str">
        <f>INDEX( {"super","just","sub","infras"},MATCH(F3862,{"超","恰","亚","次"},0))</f>
        <v>sub</v>
      </c>
      <c r="I3862" s="21">
        <f>MATCH(E3862,{"知识体","知识域","知识区","知识主题","知识点"},0)-1</f>
        <v>4</v>
      </c>
      <c r="J3862" s="21">
        <f>MATCH(F3862,{"超","恰","亚","次"},0)-1</f>
        <v>2</v>
      </c>
      <c r="K3862" s="21" t="str">
        <f t="shared" si="493"/>
        <v>化学</v>
      </c>
      <c r="L3862" s="26" t="s">
        <v>1493</v>
      </c>
      <c r="M3862" s="23"/>
      <c r="N3862" s="23"/>
      <c r="O3862" s="24" t="str">
        <f t="shared" si="487"/>
        <v xml:space="preserve">
  - 
    name:  “铁三角”中的重要反应及转化关系
    title:  “铁三角”中的重要反应及转化关系
    description: 
    koLyro: point
    koLyri:  sub
    son: </v>
      </c>
      <c r="P3862" s="27" t="str">
        <f t="shared" si="494"/>
        <v xml:space="preserve">
            - 
              name:  “铁三角”中的重要反应及转化关系
              title:  “铁三角”中的重要反应及转化关系
              description: 
              koLyro: point
              koLyri:  sub
              son: </v>
      </c>
    </row>
    <row r="3863" spans="1:16" ht="15" customHeight="1">
      <c r="A3863" s="20">
        <f t="shared" si="488"/>
        <v>4</v>
      </c>
      <c r="B3863" s="21" t="str">
        <f t="shared" si="489"/>
        <v>知识点</v>
      </c>
      <c r="C3863" s="21" t="str">
        <f t="shared" si="490"/>
        <v>对铜及其化合物的考查</v>
      </c>
      <c r="D3863" s="21" t="str">
        <f>IFERROR(IF(I3863=1,INDEX( {"chinese","english","math","physics","chemistry","biology","politics","history","geography"},MATCH(C3863,{"语文","英语","数学","物理","化学","生物","政治","历史","地理"},0)),IF(I3863=2,INDEX(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3863,{"单项选择","阅读理解","信息匹配","完形填空","短文填空","单句填空","短文改错","单句改错","句型转换","翻译短语","翻译句子","词汇/短语及固搭","完成句子","听力"},0)),"")), "")</f>
        <v/>
      </c>
      <c r="E3863" s="21" t="str">
        <f t="shared" si="491"/>
        <v>知识点</v>
      </c>
      <c r="F3863" s="21" t="str">
        <f t="shared" si="492"/>
        <v>恰</v>
      </c>
      <c r="G3863" s="21" t="str">
        <f>INDEX( {"body","discipline","area","topic","point"},MATCH(E3863,{"知识体","知识域","知识区","知识主题","知识点"},0))</f>
        <v>point</v>
      </c>
      <c r="H3863" s="21" t="str">
        <f>INDEX( {"super","just","sub","infras"},MATCH(F3863,{"超","恰","亚","次"},0))</f>
        <v>just</v>
      </c>
      <c r="I3863" s="21">
        <f>MATCH(E3863,{"知识体","知识域","知识区","知识主题","知识点"},0)-1</f>
        <v>4</v>
      </c>
      <c r="J3863" s="21">
        <f>MATCH(F3863,{"超","恰","亚","次"},0)-1</f>
        <v>1</v>
      </c>
      <c r="K3863" s="21" t="str">
        <f t="shared" si="493"/>
        <v>化学</v>
      </c>
      <c r="L3863" s="26" t="s">
        <v>1494</v>
      </c>
      <c r="M3863" s="23"/>
      <c r="N3863" s="23"/>
      <c r="O3863" s="24" t="str">
        <f t="shared" si="487"/>
        <v xml:space="preserve">
  - 
    name:  对铜及其化合物的考查
    title:  对铜及其化合物的考查
    description: 
    koLyro: point
    koLyri:  just
    son: </v>
      </c>
      <c r="P3863" s="27" t="str">
        <f t="shared" si="494"/>
        <v xml:space="preserve">
          - 
            name:  对铜及其化合物的考查
            title:  对铜及其化合物的考查
            description: 
            koLyro: point
            koLyri:  just
            son: </v>
      </c>
    </row>
    <row r="3864" spans="1:16" ht="15" customHeight="1">
      <c r="A3864" s="20">
        <f t="shared" si="488"/>
        <v>5</v>
      </c>
      <c r="B3864" s="21" t="str">
        <f t="shared" si="489"/>
        <v>知识亚点</v>
      </c>
      <c r="C3864" s="21" t="str">
        <f t="shared" si="490"/>
        <v>铜</v>
      </c>
      <c r="D3864" s="21" t="str">
        <f>IFERROR(IF(I3864=1,INDEX( {"chinese","english","math","physics","chemistry","biology","politics","history","geography"},MATCH(C3864,{"语文","英语","数学","物理","化学","生物","政治","历史","地理"},0)),IF(I3864=2,INDEX(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3864,{"单项选择","阅读理解","信息匹配","完形填空","短文填空","单句填空","短文改错","单句改错","句型转换","翻译短语","翻译句子","词汇/短语及固搭","完成句子","听力"},0)),"")), "")</f>
        <v/>
      </c>
      <c r="E3864" s="21" t="str">
        <f t="shared" si="491"/>
        <v>知识点</v>
      </c>
      <c r="F3864" s="21" t="str">
        <f t="shared" si="492"/>
        <v>亚</v>
      </c>
      <c r="G3864" s="21" t="str">
        <f>INDEX( {"body","discipline","area","topic","point"},MATCH(E3864,{"知识体","知识域","知识区","知识主题","知识点"},0))</f>
        <v>point</v>
      </c>
      <c r="H3864" s="21" t="str">
        <f>INDEX( {"super","just","sub","infras"},MATCH(F3864,{"超","恰","亚","次"},0))</f>
        <v>sub</v>
      </c>
      <c r="I3864" s="21">
        <f>MATCH(E3864,{"知识体","知识域","知识区","知识主题","知识点"},0)-1</f>
        <v>4</v>
      </c>
      <c r="J3864" s="21">
        <f>MATCH(F3864,{"超","恰","亚","次"},0)-1</f>
        <v>2</v>
      </c>
      <c r="K3864" s="21" t="str">
        <f t="shared" si="493"/>
        <v>化学</v>
      </c>
      <c r="L3864" s="26" t="s">
        <v>1495</v>
      </c>
      <c r="M3864" s="23"/>
      <c r="N3864" s="23"/>
      <c r="O3864" s="24" t="str">
        <f t="shared" si="487"/>
        <v xml:space="preserve">
  - 
    name:  铜
    title:  铜
    description: 
    koLyro: point
    koLyri:  sub
    son: </v>
      </c>
      <c r="P3864" s="27" t="str">
        <f t="shared" si="494"/>
        <v xml:space="preserve">
            - 
              name:  铜
              title:  铜
              description: 
              koLyro: point
              koLyri:  sub
              son: </v>
      </c>
    </row>
    <row r="3865" spans="1:16" ht="15" customHeight="1">
      <c r="A3865" s="20">
        <f t="shared" si="488"/>
        <v>5</v>
      </c>
      <c r="B3865" s="21" t="str">
        <f t="shared" si="489"/>
        <v>知识亚点</v>
      </c>
      <c r="C3865" s="21" t="str">
        <f t="shared" si="490"/>
        <v>氧化铜和氧化亚铜</v>
      </c>
      <c r="D3865" s="21" t="str">
        <f>IFERROR(IF(I3865=1,INDEX( {"chinese","english","math","physics","chemistry","biology","politics","history","geography"},MATCH(C3865,{"语文","英语","数学","物理","化学","生物","政治","历史","地理"},0)),IF(I3865=2,INDEX(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3865,{"单项选择","阅读理解","信息匹配","完形填空","短文填空","单句填空","短文改错","单句改错","句型转换","翻译短语","翻译句子","词汇/短语及固搭","完成句子","听力"},0)),"")), "")</f>
        <v/>
      </c>
      <c r="E3865" s="21" t="str">
        <f t="shared" si="491"/>
        <v>知识点</v>
      </c>
      <c r="F3865" s="21" t="str">
        <f t="shared" si="492"/>
        <v>亚</v>
      </c>
      <c r="G3865" s="21" t="str">
        <f>INDEX( {"body","discipline","area","topic","point"},MATCH(E3865,{"知识体","知识域","知识区","知识主题","知识点"},0))</f>
        <v>point</v>
      </c>
      <c r="H3865" s="21" t="str">
        <f>INDEX( {"super","just","sub","infras"},MATCH(F3865,{"超","恰","亚","次"},0))</f>
        <v>sub</v>
      </c>
      <c r="I3865" s="21">
        <f>MATCH(E3865,{"知识体","知识域","知识区","知识主题","知识点"},0)-1</f>
        <v>4</v>
      </c>
      <c r="J3865" s="21">
        <f>MATCH(F3865,{"超","恰","亚","次"},0)-1</f>
        <v>2</v>
      </c>
      <c r="K3865" s="21" t="str">
        <f t="shared" si="493"/>
        <v>化学</v>
      </c>
      <c r="L3865" s="26" t="s">
        <v>1496</v>
      </c>
      <c r="M3865" s="23"/>
      <c r="N3865" s="23"/>
      <c r="O3865" s="24" t="str">
        <f t="shared" si="487"/>
        <v xml:space="preserve">
  - 
    name:  氧化铜和氧化亚铜
    title:  氧化铜和氧化亚铜
    description: 
    koLyro: point
    koLyri:  sub
    son: </v>
      </c>
      <c r="P3865" s="27" t="str">
        <f t="shared" si="494"/>
        <v xml:space="preserve">
            - 
              name:  氧化铜和氧化亚铜
              title:  氧化铜和氧化亚铜
              description: 
              koLyro: point
              koLyri:  sub
              son: </v>
      </c>
    </row>
    <row r="3866" spans="1:16" ht="15" customHeight="1">
      <c r="A3866" s="20">
        <f t="shared" si="488"/>
        <v>5</v>
      </c>
      <c r="B3866" s="21" t="str">
        <f t="shared" si="489"/>
        <v>知识亚点</v>
      </c>
      <c r="C3866" s="21" t="str">
        <f t="shared" si="490"/>
        <v>铜盐</v>
      </c>
      <c r="D3866" s="21" t="str">
        <f>IFERROR(IF(I3866=1,INDEX( {"chinese","english","math","physics","chemistry","biology","politics","history","geography"},MATCH(C3866,{"语文","英语","数学","物理","化学","生物","政治","历史","地理"},0)),IF(I3866=2,INDEX(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3866,{"单项选择","阅读理解","信息匹配","完形填空","短文填空","单句填空","短文改错","单句改错","句型转换","翻译短语","翻译句子","词汇/短语及固搭","完成句子","听力"},0)),"")), "")</f>
        <v/>
      </c>
      <c r="E3866" s="21" t="str">
        <f t="shared" si="491"/>
        <v>知识点</v>
      </c>
      <c r="F3866" s="21" t="str">
        <f t="shared" si="492"/>
        <v>亚</v>
      </c>
      <c r="G3866" s="21" t="str">
        <f>INDEX( {"body","discipline","area","topic","point"},MATCH(E3866,{"知识体","知识域","知识区","知识主题","知识点"},0))</f>
        <v>point</v>
      </c>
      <c r="H3866" s="21" t="str">
        <f>INDEX( {"super","just","sub","infras"},MATCH(F3866,{"超","恰","亚","次"},0))</f>
        <v>sub</v>
      </c>
      <c r="I3866" s="21">
        <f>MATCH(E3866,{"知识体","知识域","知识区","知识主题","知识点"},0)-1</f>
        <v>4</v>
      </c>
      <c r="J3866" s="21">
        <f>MATCH(F3866,{"超","恰","亚","次"},0)-1</f>
        <v>2</v>
      </c>
      <c r="K3866" s="21" t="str">
        <f t="shared" si="493"/>
        <v>化学</v>
      </c>
      <c r="L3866" s="26" t="s">
        <v>1497</v>
      </c>
      <c r="M3866" s="23"/>
      <c r="N3866" s="23"/>
      <c r="O3866" s="24" t="str">
        <f t="shared" si="487"/>
        <v xml:space="preserve">
  - 
    name:  铜盐
    title:  铜盐
    description: 
    koLyro: point
    koLyri:  sub
    son: </v>
      </c>
      <c r="P3866" s="27" t="str">
        <f t="shared" si="494"/>
        <v xml:space="preserve">
            - 
              name:  铜盐
              title:  铜盐
              description: 
              koLyro: point
              koLyri:  sub
              son: </v>
      </c>
    </row>
    <row r="3867" spans="1:16" ht="15" customHeight="1">
      <c r="A3867" s="20">
        <f t="shared" si="488"/>
        <v>5</v>
      </c>
      <c r="B3867" s="21" t="str">
        <f t="shared" si="489"/>
        <v>知识亚点</v>
      </c>
      <c r="C3867" s="21" t="str">
        <f t="shared" si="490"/>
        <v>氢氧化铜</v>
      </c>
      <c r="D3867" s="21" t="str">
        <f>IFERROR(IF(I3867=1,INDEX( {"chinese","english","math","physics","chemistry","biology","politics","history","geography"},MATCH(C3867,{"语文","英语","数学","物理","化学","生物","政治","历史","地理"},0)),IF(I3867=2,INDEX(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3867,{"单项选择","阅读理解","信息匹配","完形填空","短文填空","单句填空","短文改错","单句改错","句型转换","翻译短语","翻译句子","词汇/短语及固搭","完成句子","听力"},0)),"")), "")</f>
        <v/>
      </c>
      <c r="E3867" s="21" t="str">
        <f t="shared" si="491"/>
        <v>知识点</v>
      </c>
      <c r="F3867" s="21" t="str">
        <f t="shared" si="492"/>
        <v>亚</v>
      </c>
      <c r="G3867" s="21" t="str">
        <f>INDEX( {"body","discipline","area","topic","point"},MATCH(E3867,{"知识体","知识域","知识区","知识主题","知识点"},0))</f>
        <v>point</v>
      </c>
      <c r="H3867" s="21" t="str">
        <f>INDEX( {"super","just","sub","infras"},MATCH(F3867,{"超","恰","亚","次"},0))</f>
        <v>sub</v>
      </c>
      <c r="I3867" s="21">
        <f>MATCH(E3867,{"知识体","知识域","知识区","知识主题","知识点"},0)-1</f>
        <v>4</v>
      </c>
      <c r="J3867" s="21">
        <f>MATCH(F3867,{"超","恰","亚","次"},0)-1</f>
        <v>2</v>
      </c>
      <c r="K3867" s="21" t="str">
        <f t="shared" si="493"/>
        <v>化学</v>
      </c>
      <c r="L3867" s="26" t="s">
        <v>1498</v>
      </c>
      <c r="M3867" s="23"/>
      <c r="N3867" s="23"/>
      <c r="O3867" s="24" t="str">
        <f t="shared" si="487"/>
        <v xml:space="preserve">
  - 
    name:  氢氧化铜
    title:  氢氧化铜
    description: 
    koLyro: point
    koLyri:  sub
    son: </v>
      </c>
      <c r="P3867" s="27" t="str">
        <f t="shared" si="494"/>
        <v xml:space="preserve">
            - 
              name:  氢氧化铜
              title:  氢氧化铜
              description: 
              koLyro: point
              koLyri:  sub
              son: </v>
      </c>
    </row>
    <row r="3868" spans="1:16" ht="15" customHeight="1">
      <c r="A3868" s="20">
        <f t="shared" si="488"/>
        <v>3</v>
      </c>
      <c r="B3868" s="21" t="str">
        <f t="shared" si="489"/>
        <v>知识主题</v>
      </c>
      <c r="C3868" s="21" t="str">
        <f t="shared" si="490"/>
        <v>用途广泛的金属材料</v>
      </c>
      <c r="D3868" s="21" t="str">
        <f>IFERROR(IF(I3868=1,INDEX( {"chinese","english","math","physics","chemistry","biology","politics","history","geography"},MATCH(C3868,{"语文","英语","数学","物理","化学","生物","政治","历史","地理"},0)),IF(I3868=2,INDEX(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3868,{"单项选择","阅读理解","信息匹配","完形填空","短文填空","单句填空","短文改错","单句改错","句型转换","翻译短语","翻译句子","词汇/短语及固搭","完成句子","听力"},0)),"")), "")</f>
        <v/>
      </c>
      <c r="E3868" s="21" t="str">
        <f t="shared" si="491"/>
        <v>知识主题</v>
      </c>
      <c r="F3868" s="21" t="str">
        <f t="shared" si="492"/>
        <v>恰</v>
      </c>
      <c r="G3868" s="21" t="str">
        <f>INDEX( {"body","discipline","area","topic","point"},MATCH(E3868,{"知识体","知识域","知识区","知识主题","知识点"},0))</f>
        <v>topic</v>
      </c>
      <c r="H3868" s="21" t="str">
        <f>INDEX( {"super","just","sub","infras"},MATCH(F3868,{"超","恰","亚","次"},0))</f>
        <v>just</v>
      </c>
      <c r="I3868" s="21">
        <f>MATCH(E3868,{"知识体","知识域","知识区","知识主题","知识点"},0)-1</f>
        <v>3</v>
      </c>
      <c r="J3868" s="21">
        <f>MATCH(F3868,{"超","恰","亚","次"},0)-1</f>
        <v>1</v>
      </c>
      <c r="K3868" s="21" t="str">
        <f t="shared" si="493"/>
        <v>化学</v>
      </c>
      <c r="L3868" s="26" t="s">
        <v>1499</v>
      </c>
      <c r="M3868" s="23"/>
      <c r="N3868" s="23"/>
      <c r="O3868" s="24" t="str">
        <f t="shared" si="487"/>
        <v xml:space="preserve">
  - 
    name:  用途广泛的金属材料
    title:  用途广泛的金属材料
    description: 
    koLyro: topic
    koLyri:  just
    son: </v>
      </c>
      <c r="P3868" s="27" t="str">
        <f t="shared" si="494"/>
        <v xml:space="preserve">
        - 
          name:  用途广泛的金属材料
          title:  用途广泛的金属材料
          description: 
          koLyro: topic
          koLyri:  just
          son: </v>
      </c>
    </row>
    <row r="3869" spans="1:16" ht="15" customHeight="1">
      <c r="A3869" s="20">
        <f t="shared" si="488"/>
        <v>4</v>
      </c>
      <c r="B3869" s="21" t="str">
        <f t="shared" si="489"/>
        <v>知识点</v>
      </c>
      <c r="C3869" s="21" t="str">
        <f t="shared" si="490"/>
        <v>合金</v>
      </c>
      <c r="D3869" s="21" t="str">
        <f>IFERROR(IF(I3869=1,INDEX( {"chinese","english","math","physics","chemistry","biology","politics","history","geography"},MATCH(C3869,{"语文","英语","数学","物理","化学","生物","政治","历史","地理"},0)),IF(I3869=2,INDEX(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3869,{"单项选择","阅读理解","信息匹配","完形填空","短文填空","单句填空","短文改错","单句改错","句型转换","翻译短语","翻译句子","词汇/短语及固搭","完成句子","听力"},0)),"")), "")</f>
        <v/>
      </c>
      <c r="E3869" s="21" t="str">
        <f t="shared" si="491"/>
        <v>知识点</v>
      </c>
      <c r="F3869" s="21" t="str">
        <f t="shared" si="492"/>
        <v>恰</v>
      </c>
      <c r="G3869" s="21" t="str">
        <f>INDEX( {"body","discipline","area","topic","point"},MATCH(E3869,{"知识体","知识域","知识区","知识主题","知识点"},0))</f>
        <v>point</v>
      </c>
      <c r="H3869" s="21" t="str">
        <f>INDEX( {"super","just","sub","infras"},MATCH(F3869,{"超","恰","亚","次"},0))</f>
        <v>just</v>
      </c>
      <c r="I3869" s="21">
        <f>MATCH(E3869,{"知识体","知识域","知识区","知识主题","知识点"},0)-1</f>
        <v>4</v>
      </c>
      <c r="J3869" s="21">
        <f>MATCH(F3869,{"超","恰","亚","次"},0)-1</f>
        <v>1</v>
      </c>
      <c r="K3869" s="21" t="str">
        <f t="shared" si="493"/>
        <v>化学</v>
      </c>
      <c r="L3869" s="26" t="s">
        <v>1500</v>
      </c>
      <c r="M3869" s="23"/>
      <c r="N3869" s="23"/>
      <c r="O3869" s="24" t="str">
        <f t="shared" si="487"/>
        <v xml:space="preserve">
  - 
    name:  合金
    title:  合金
    description: 
    koLyro: point
    koLyri:  just
    son: </v>
      </c>
      <c r="P3869" s="27" t="str">
        <f t="shared" si="494"/>
        <v xml:space="preserve">
          - 
            name:  合金
            title:  合金
            description: 
            koLyro: point
            koLyri:  just
            son: </v>
      </c>
    </row>
    <row r="3870" spans="1:16" ht="15" customHeight="1">
      <c r="A3870" s="20">
        <f t="shared" si="488"/>
        <v>4</v>
      </c>
      <c r="B3870" s="21" t="str">
        <f t="shared" si="489"/>
        <v>知识点</v>
      </c>
      <c r="C3870" s="21" t="str">
        <f t="shared" si="490"/>
        <v>金属的冶炼</v>
      </c>
      <c r="D3870" s="21" t="str">
        <f>IFERROR(IF(I3870=1,INDEX( {"chinese","english","math","physics","chemistry","biology","politics","history","geography"},MATCH(C3870,{"语文","英语","数学","物理","化学","生物","政治","历史","地理"},0)),IF(I3870=2,INDEX(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3870,{"单项选择","阅读理解","信息匹配","完形填空","短文填空","单句填空","短文改错","单句改错","句型转换","翻译短语","翻译句子","词汇/短语及固搭","完成句子","听力"},0)),"")), "")</f>
        <v/>
      </c>
      <c r="E3870" s="21" t="str">
        <f t="shared" si="491"/>
        <v>知识点</v>
      </c>
      <c r="F3870" s="21" t="str">
        <f t="shared" si="492"/>
        <v>恰</v>
      </c>
      <c r="G3870" s="21" t="str">
        <f>INDEX( {"body","discipline","area","topic","point"},MATCH(E3870,{"知识体","知识域","知识区","知识主题","知识点"},0))</f>
        <v>point</v>
      </c>
      <c r="H3870" s="21" t="str">
        <f>INDEX( {"super","just","sub","infras"},MATCH(F3870,{"超","恰","亚","次"},0))</f>
        <v>just</v>
      </c>
      <c r="I3870" s="21">
        <f>MATCH(E3870,{"知识体","知识域","知识区","知识主题","知识点"},0)-1</f>
        <v>4</v>
      </c>
      <c r="J3870" s="21">
        <f>MATCH(F3870,{"超","恰","亚","次"},0)-1</f>
        <v>1</v>
      </c>
      <c r="K3870" s="21" t="str">
        <f t="shared" si="493"/>
        <v>化学</v>
      </c>
      <c r="L3870" s="26" t="s">
        <v>1501</v>
      </c>
      <c r="M3870" s="23"/>
      <c r="N3870" s="23"/>
      <c r="O3870" s="24" t="str">
        <f t="shared" si="487"/>
        <v xml:space="preserve">
  - 
    name:  金属的冶炼
    title:  金属的冶炼
    description: 
    koLyro: point
    koLyri:  just
    son: </v>
      </c>
      <c r="P3870" s="27" t="str">
        <f t="shared" si="494"/>
        <v xml:space="preserve">
          - 
            name:  金属的冶炼
            title:  金属的冶炼
            description: 
            koLyro: point
            koLyri:  just
            son: </v>
      </c>
    </row>
    <row r="3871" spans="1:16" ht="15" customHeight="1">
      <c r="A3871" s="20">
        <f t="shared" si="488"/>
        <v>4</v>
      </c>
      <c r="B3871" s="21" t="str">
        <f t="shared" si="489"/>
        <v>知识点</v>
      </c>
      <c r="C3871" s="21" t="str">
        <f t="shared" si="490"/>
        <v>对金属混合的有关计算的考查</v>
      </c>
      <c r="D3871" s="21" t="str">
        <f>IFERROR(IF(I3871=1,INDEX( {"chinese","english","math","physics","chemistry","biology","politics","history","geography"},MATCH(C3871,{"语文","英语","数学","物理","化学","生物","政治","历史","地理"},0)),IF(I3871=2,INDEX(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3871,{"单项选择","阅读理解","信息匹配","完形填空","短文填空","单句填空","短文改错","单句改错","句型转换","翻译短语","翻译句子","词汇/短语及固搭","完成句子","听力"},0)),"")), "")</f>
        <v/>
      </c>
      <c r="E3871" s="21" t="str">
        <f t="shared" si="491"/>
        <v>知识点</v>
      </c>
      <c r="F3871" s="21" t="str">
        <f t="shared" si="492"/>
        <v>恰</v>
      </c>
      <c r="G3871" s="21" t="str">
        <f>INDEX( {"body","discipline","area","topic","point"},MATCH(E3871,{"知识体","知识域","知识区","知识主题","知识点"},0))</f>
        <v>point</v>
      </c>
      <c r="H3871" s="21" t="str">
        <f>INDEX( {"super","just","sub","infras"},MATCH(F3871,{"超","恰","亚","次"},0))</f>
        <v>just</v>
      </c>
      <c r="I3871" s="21">
        <f>MATCH(E3871,{"知识体","知识域","知识区","知识主题","知识点"},0)-1</f>
        <v>4</v>
      </c>
      <c r="J3871" s="21">
        <f>MATCH(F3871,{"超","恰","亚","次"},0)-1</f>
        <v>1</v>
      </c>
      <c r="K3871" s="21" t="str">
        <f t="shared" si="493"/>
        <v>化学</v>
      </c>
      <c r="L3871" s="26" t="s">
        <v>1502</v>
      </c>
      <c r="M3871" s="23"/>
      <c r="N3871" s="23"/>
      <c r="O3871" s="24" t="str">
        <f t="shared" si="487"/>
        <v xml:space="preserve">
  - 
    name:  对金属混合的有关计算的考查
    title:  对金属混合的有关计算的考查
    description: 
    koLyro: point
    koLyri:  just
    son: </v>
      </c>
      <c r="P3871" s="27" t="str">
        <f t="shared" si="494"/>
        <v xml:space="preserve">
          - 
            name:  对金属混合的有关计算的考查
            title:  对金属混合的有关计算的考查
            description: 
            koLyro: point
            koLyri:  just
            son: </v>
      </c>
    </row>
    <row r="3872" spans="1:16" ht="15" customHeight="1">
      <c r="A3872" s="20">
        <f t="shared" si="488"/>
        <v>2</v>
      </c>
      <c r="B3872" s="21" t="str">
        <f t="shared" si="489"/>
        <v>知识区</v>
      </c>
      <c r="C3872" s="21" t="str">
        <f t="shared" si="490"/>
        <v>4.常见的非金属及其化合物</v>
      </c>
      <c r="D3872" s="21" t="str">
        <f>IFERROR(IF(I3872=1,INDEX( {"chinese","english","math","physics","chemistry","biology","politics","history","geography"},MATCH(C3872,{"语文","英语","数学","物理","化学","生物","政治","历史","地理"},0)),IF(I3872=2,INDEX(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3872,{"单项选择","阅读理解","信息匹配","完形填空","短文填空","单句填空","短文改错","单句改错","句型转换","翻译短语","翻译句子","词汇/短语及固搭","完成句子","听力"},0)),"")), "")</f>
        <v/>
      </c>
      <c r="E3872" s="21" t="str">
        <f t="shared" si="491"/>
        <v>知识区</v>
      </c>
      <c r="F3872" s="21" t="str">
        <f t="shared" si="492"/>
        <v>恰</v>
      </c>
      <c r="G3872" s="21" t="str">
        <f>INDEX( {"body","discipline","area","topic","point"},MATCH(E3872,{"知识体","知识域","知识区","知识主题","知识点"},0))</f>
        <v>area</v>
      </c>
      <c r="H3872" s="21" t="str">
        <f>INDEX( {"super","just","sub","infras"},MATCH(F3872,{"超","恰","亚","次"},0))</f>
        <v>just</v>
      </c>
      <c r="I3872" s="21">
        <f>MATCH(E3872,{"知识体","知识域","知识区","知识主题","知识点"},0)-1</f>
        <v>2</v>
      </c>
      <c r="J3872" s="21">
        <f>MATCH(F3872,{"超","恰","亚","次"},0)-1</f>
        <v>1</v>
      </c>
      <c r="K3872" s="21" t="str">
        <f t="shared" si="493"/>
        <v>化学</v>
      </c>
      <c r="L3872" s="26" t="s">
        <v>5194</v>
      </c>
      <c r="M3872" s="23"/>
      <c r="N3872" s="23"/>
      <c r="O3872" s="24" t="str">
        <f t="shared" ref="O3872:O3935" si="495">SUBSTITUTE(SUBSTITUTE(SUBSTITUTE(SUBSTITUTE($O$1,"NAME",IF(D3872="",C3872,D3872)),"TITLE",C3872),"KO_LYRO",G3872),"KO_LYRI",H3872)</f>
        <v xml:space="preserve">
  - 
    name:  4.常见的非金属及其化合物
    title:  4.常见的非金属及其化合物
    description: 
    koLyro: area
    koLyri:  just
    son: </v>
      </c>
      <c r="P3872" s="27" t="str">
        <f t="shared" si="494"/>
        <v xml:space="preserve">
      - 
        name:  4.常见的非金属及其化合物
        title:  4.常见的非金属及其化合物
        description: 
        koLyro: area
        koLyri:  just
        son: </v>
      </c>
    </row>
    <row r="3873" spans="1:16" ht="15" customHeight="1">
      <c r="A3873" s="20">
        <f t="shared" si="488"/>
        <v>3</v>
      </c>
      <c r="B3873" s="21" t="str">
        <f t="shared" si="489"/>
        <v>知识主题</v>
      </c>
      <c r="C3873" s="21" t="str">
        <f t="shared" si="490"/>
        <v>无机非金属材料的主角——硅</v>
      </c>
      <c r="D3873" s="21" t="str">
        <f>IFERROR(IF(I3873=1,INDEX( {"chinese","english","math","physics","chemistry","biology","politics","history","geography"},MATCH(C3873,{"语文","英语","数学","物理","化学","生物","政治","历史","地理"},0)),IF(I3873=2,INDEX(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3873,{"单项选择","阅读理解","信息匹配","完形填空","短文填空","单句填空","短文改错","单句改错","句型转换","翻译短语","翻译句子","词汇/短语及固搭","完成句子","听力"},0)),"")), "")</f>
        <v/>
      </c>
      <c r="E3873" s="21" t="str">
        <f t="shared" si="491"/>
        <v>知识主题</v>
      </c>
      <c r="F3873" s="21" t="str">
        <f t="shared" si="492"/>
        <v>恰</v>
      </c>
      <c r="G3873" s="21" t="str">
        <f>INDEX( {"body","discipline","area","topic","point"},MATCH(E3873,{"知识体","知识域","知识区","知识主题","知识点"},0))</f>
        <v>topic</v>
      </c>
      <c r="H3873" s="21" t="str">
        <f>INDEX( {"super","just","sub","infras"},MATCH(F3873,{"超","恰","亚","次"},0))</f>
        <v>just</v>
      </c>
      <c r="I3873" s="21">
        <f>MATCH(E3873,{"知识体","知识域","知识区","知识主题","知识点"},0)-1</f>
        <v>3</v>
      </c>
      <c r="J3873" s="21">
        <f>MATCH(F3873,{"超","恰","亚","次"},0)-1</f>
        <v>1</v>
      </c>
      <c r="K3873" s="21" t="str">
        <f t="shared" si="493"/>
        <v>化学</v>
      </c>
      <c r="L3873" s="26" t="s">
        <v>1503</v>
      </c>
      <c r="M3873" s="23"/>
      <c r="N3873" s="23"/>
      <c r="O3873" s="24" t="str">
        <f t="shared" si="495"/>
        <v xml:space="preserve">
  - 
    name:  无机非金属材料的主角——硅
    title:  无机非金属材料的主角——硅
    description: 
    koLyro: topic
    koLyri:  just
    son: </v>
      </c>
      <c r="P3873" s="27" t="str">
        <f t="shared" si="494"/>
        <v xml:space="preserve">
        - 
          name:  无机非金属材料的主角——硅
          title:  无机非金属材料的主角——硅
          description: 
          koLyro: topic
          koLyri:  just
          son: </v>
      </c>
    </row>
    <row r="3874" spans="1:16" ht="15" customHeight="1">
      <c r="A3874" s="20">
        <f t="shared" si="488"/>
        <v>4</v>
      </c>
      <c r="B3874" s="21" t="str">
        <f t="shared" si="489"/>
        <v>知识点</v>
      </c>
      <c r="C3874" s="21" t="str">
        <f t="shared" si="490"/>
        <v>非金属元素概述</v>
      </c>
      <c r="D3874" s="21" t="str">
        <f>IFERROR(IF(I3874=1,INDEX( {"chinese","english","math","physics","chemistry","biology","politics","history","geography"},MATCH(C3874,{"语文","英语","数学","物理","化学","生物","政治","历史","地理"},0)),IF(I3874=2,INDEX(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3874,{"单项选择","阅读理解","信息匹配","完形填空","短文填空","单句填空","短文改错","单句改错","句型转换","翻译短语","翻译句子","词汇/短语及固搭","完成句子","听力"},0)),"")), "")</f>
        <v/>
      </c>
      <c r="E3874" s="21" t="str">
        <f t="shared" si="491"/>
        <v>知识点</v>
      </c>
      <c r="F3874" s="21" t="str">
        <f t="shared" si="492"/>
        <v>恰</v>
      </c>
      <c r="G3874" s="21" t="str">
        <f>INDEX( {"body","discipline","area","topic","point"},MATCH(E3874,{"知识体","知识域","知识区","知识主题","知识点"},0))</f>
        <v>point</v>
      </c>
      <c r="H3874" s="21" t="str">
        <f>INDEX( {"super","just","sub","infras"},MATCH(F3874,{"超","恰","亚","次"},0))</f>
        <v>just</v>
      </c>
      <c r="I3874" s="21">
        <f>MATCH(E3874,{"知识体","知识域","知识区","知识主题","知识点"},0)-1</f>
        <v>4</v>
      </c>
      <c r="J3874" s="21">
        <f>MATCH(F3874,{"超","恰","亚","次"},0)-1</f>
        <v>1</v>
      </c>
      <c r="K3874" s="21" t="str">
        <f t="shared" si="493"/>
        <v>化学</v>
      </c>
      <c r="L3874" s="26" t="s">
        <v>1504</v>
      </c>
      <c r="M3874" s="23"/>
      <c r="N3874" s="23"/>
      <c r="O3874" s="24" t="str">
        <f t="shared" si="495"/>
        <v xml:space="preserve">
  - 
    name:  非金属元素概述
    title:  非金属元素概述
    description: 
    koLyro: point
    koLyri:  just
    son: </v>
      </c>
      <c r="P3874" s="27" t="str">
        <f t="shared" si="494"/>
        <v xml:space="preserve">
          - 
            name:  非金属元素概述
            title:  非金属元素概述
            description: 
            koLyro: point
            koLyri:  just
            son: </v>
      </c>
    </row>
    <row r="3875" spans="1:16" ht="15" customHeight="1">
      <c r="A3875" s="20">
        <f t="shared" si="488"/>
        <v>4</v>
      </c>
      <c r="B3875" s="21" t="str">
        <f t="shared" si="489"/>
        <v>知识点</v>
      </c>
      <c r="C3875" s="21" t="str">
        <f t="shared" si="490"/>
        <v>C、Si单质的存在形态、物理性质及用途</v>
      </c>
      <c r="D3875" s="21" t="str">
        <f>IFERROR(IF(I3875=1,INDEX( {"chinese","english","math","physics","chemistry","biology","politics","history","geography"},MATCH(C3875,{"语文","英语","数学","物理","化学","生物","政治","历史","地理"},0)),IF(I3875=2,INDEX(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3875,{"单项选择","阅读理解","信息匹配","完形填空","短文填空","单句填空","短文改错","单句改错","句型转换","翻译短语","翻译句子","词汇/短语及固搭","完成句子","听力"},0)),"")), "")</f>
        <v/>
      </c>
      <c r="E3875" s="21" t="str">
        <f t="shared" si="491"/>
        <v>知识点</v>
      </c>
      <c r="F3875" s="21" t="str">
        <f t="shared" si="492"/>
        <v>恰</v>
      </c>
      <c r="G3875" s="21" t="str">
        <f>INDEX( {"body","discipline","area","topic","point"},MATCH(E3875,{"知识体","知识域","知识区","知识主题","知识点"},0))</f>
        <v>point</v>
      </c>
      <c r="H3875" s="21" t="str">
        <f>INDEX( {"super","just","sub","infras"},MATCH(F3875,{"超","恰","亚","次"},0))</f>
        <v>just</v>
      </c>
      <c r="I3875" s="21">
        <f>MATCH(E3875,{"知识体","知识域","知识区","知识主题","知识点"},0)-1</f>
        <v>4</v>
      </c>
      <c r="J3875" s="21">
        <f>MATCH(F3875,{"超","恰","亚","次"},0)-1</f>
        <v>1</v>
      </c>
      <c r="K3875" s="21" t="str">
        <f t="shared" si="493"/>
        <v>化学</v>
      </c>
      <c r="L3875" s="26" t="s">
        <v>1505</v>
      </c>
      <c r="M3875" s="23"/>
      <c r="N3875" s="23"/>
      <c r="O3875" s="24" t="str">
        <f t="shared" si="495"/>
        <v xml:space="preserve">
  - 
    name:  C、Si单质的存在形态、物理性质及用途
    title:  C、Si单质的存在形态、物理性质及用途
    description: 
    koLyro: point
    koLyri:  just
    son: </v>
      </c>
      <c r="P3875" s="27" t="str">
        <f t="shared" si="494"/>
        <v xml:space="preserve">
          - 
            name:  C、Si单质的存在形态、物理性质及用途
            title:  C、Si单质的存在形态、物理性质及用途
            description: 
            koLyro: point
            koLyri:  just
            son: </v>
      </c>
    </row>
    <row r="3876" spans="1:16" ht="15" customHeight="1">
      <c r="A3876" s="20">
        <f t="shared" si="488"/>
        <v>4</v>
      </c>
      <c r="B3876" s="21" t="str">
        <f t="shared" si="489"/>
        <v>知识点</v>
      </c>
      <c r="C3876" s="21" t="str">
        <f t="shared" si="490"/>
        <v>C、Si的化学性质</v>
      </c>
      <c r="D3876" s="21" t="str">
        <f>IFERROR(IF(I3876=1,INDEX( {"chinese","english","math","physics","chemistry","biology","politics","history","geography"},MATCH(C3876,{"语文","英语","数学","物理","化学","生物","政治","历史","地理"},0)),IF(I3876=2,INDEX(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3876,{"单项选择","阅读理解","信息匹配","完形填空","短文填空","单句填空","短文改错","单句改错","句型转换","翻译短语","翻译句子","词汇/短语及固搭","完成句子","听力"},0)),"")), "")</f>
        <v/>
      </c>
      <c r="E3876" s="21" t="str">
        <f t="shared" si="491"/>
        <v>知识点</v>
      </c>
      <c r="F3876" s="21" t="str">
        <f t="shared" si="492"/>
        <v>恰</v>
      </c>
      <c r="G3876" s="21" t="str">
        <f>INDEX( {"body","discipline","area","topic","point"},MATCH(E3876,{"知识体","知识域","知识区","知识主题","知识点"},0))</f>
        <v>point</v>
      </c>
      <c r="H3876" s="21" t="str">
        <f>INDEX( {"super","just","sub","infras"},MATCH(F3876,{"超","恰","亚","次"},0))</f>
        <v>just</v>
      </c>
      <c r="I3876" s="21">
        <f>MATCH(E3876,{"知识体","知识域","知识区","知识主题","知识点"},0)-1</f>
        <v>4</v>
      </c>
      <c r="J3876" s="21">
        <f>MATCH(F3876,{"超","恰","亚","次"},0)-1</f>
        <v>1</v>
      </c>
      <c r="K3876" s="21" t="str">
        <f t="shared" si="493"/>
        <v>化学</v>
      </c>
      <c r="L3876" s="26" t="s">
        <v>1506</v>
      </c>
      <c r="M3876" s="23"/>
      <c r="N3876" s="23"/>
      <c r="O3876" s="24" t="str">
        <f t="shared" si="495"/>
        <v xml:space="preserve">
  - 
    name:  C、Si的化学性质
    title:  C、Si的化学性质
    description: 
    koLyro: point
    koLyri:  just
    son: </v>
      </c>
      <c r="P3876" s="27" t="str">
        <f t="shared" si="494"/>
        <v xml:space="preserve">
          - 
            name:  C、Si的化学性质
            title:  C、Si的化学性质
            description: 
            koLyro: point
            koLyri:  just
            son: </v>
      </c>
    </row>
    <row r="3877" spans="1:16" ht="15" customHeight="1">
      <c r="A3877" s="20">
        <f t="shared" si="488"/>
        <v>4</v>
      </c>
      <c r="B3877" s="21" t="str">
        <f t="shared" si="489"/>
        <v>知识点</v>
      </c>
      <c r="C3877" s="21" t="str">
        <f t="shared" si="490"/>
        <v>一氧化碳的性质</v>
      </c>
      <c r="D3877" s="21" t="str">
        <f>IFERROR(IF(I3877=1,INDEX( {"chinese","english","math","physics","chemistry","biology","politics","history","geography"},MATCH(C3877,{"语文","英语","数学","物理","化学","生物","政治","历史","地理"},0)),IF(I3877=2,INDEX(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3877,{"单项选择","阅读理解","信息匹配","完形填空","短文填空","单句填空","短文改错","单句改错","句型转换","翻译短语","翻译句子","词汇/短语及固搭","完成句子","听力"},0)),"")), "")</f>
        <v/>
      </c>
      <c r="E3877" s="21" t="str">
        <f t="shared" si="491"/>
        <v>知识点</v>
      </c>
      <c r="F3877" s="21" t="str">
        <f t="shared" si="492"/>
        <v>恰</v>
      </c>
      <c r="G3877" s="21" t="str">
        <f>INDEX( {"body","discipline","area","topic","point"},MATCH(E3877,{"知识体","知识域","知识区","知识主题","知识点"},0))</f>
        <v>point</v>
      </c>
      <c r="H3877" s="21" t="str">
        <f>INDEX( {"super","just","sub","infras"},MATCH(F3877,{"超","恰","亚","次"},0))</f>
        <v>just</v>
      </c>
      <c r="I3877" s="21">
        <f>MATCH(E3877,{"知识体","知识域","知识区","知识主题","知识点"},0)-1</f>
        <v>4</v>
      </c>
      <c r="J3877" s="21">
        <f>MATCH(F3877,{"超","恰","亚","次"},0)-1</f>
        <v>1</v>
      </c>
      <c r="K3877" s="21" t="str">
        <f t="shared" si="493"/>
        <v>化学</v>
      </c>
      <c r="L3877" s="26" t="s">
        <v>1507</v>
      </c>
      <c r="M3877" s="23"/>
      <c r="N3877" s="23"/>
      <c r="O3877" s="24" t="str">
        <f t="shared" si="495"/>
        <v xml:space="preserve">
  - 
    name:  一氧化碳的性质
    title:  一氧化碳的性质
    description: 
    koLyro: point
    koLyri:  just
    son: </v>
      </c>
      <c r="P3877" s="27" t="str">
        <f t="shared" si="494"/>
        <v xml:space="preserve">
          - 
            name:  一氧化碳的性质
            title:  一氧化碳的性质
            description: 
            koLyro: point
            koLyri:  just
            son: </v>
      </c>
    </row>
    <row r="3878" spans="1:16" ht="15" customHeight="1">
      <c r="A3878" s="20">
        <f t="shared" si="488"/>
        <v>4</v>
      </c>
      <c r="B3878" s="21" t="str">
        <f t="shared" si="489"/>
        <v>知识点</v>
      </c>
      <c r="C3878" s="21" t="str">
        <f t="shared" si="490"/>
        <v>二氧化碳的性质</v>
      </c>
      <c r="D3878" s="21" t="str">
        <f>IFERROR(IF(I3878=1,INDEX( {"chinese","english","math","physics","chemistry","biology","politics","history","geography"},MATCH(C3878,{"语文","英语","数学","物理","化学","生物","政治","历史","地理"},0)),IF(I3878=2,INDEX(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3878,{"单项选择","阅读理解","信息匹配","完形填空","短文填空","单句填空","短文改错","单句改错","句型转换","翻译短语","翻译句子","词汇/短语及固搭","完成句子","听力"},0)),"")), "")</f>
        <v/>
      </c>
      <c r="E3878" s="21" t="str">
        <f t="shared" si="491"/>
        <v>知识点</v>
      </c>
      <c r="F3878" s="21" t="str">
        <f t="shared" si="492"/>
        <v>恰</v>
      </c>
      <c r="G3878" s="21" t="str">
        <f>INDEX( {"body","discipline","area","topic","point"},MATCH(E3878,{"知识体","知识域","知识区","知识主题","知识点"},0))</f>
        <v>point</v>
      </c>
      <c r="H3878" s="21" t="str">
        <f>INDEX( {"super","just","sub","infras"},MATCH(F3878,{"超","恰","亚","次"},0))</f>
        <v>just</v>
      </c>
      <c r="I3878" s="21">
        <f>MATCH(E3878,{"知识体","知识域","知识区","知识主题","知识点"},0)-1</f>
        <v>4</v>
      </c>
      <c r="J3878" s="21">
        <f>MATCH(F3878,{"超","恰","亚","次"},0)-1</f>
        <v>1</v>
      </c>
      <c r="K3878" s="21" t="str">
        <f t="shared" si="493"/>
        <v>化学</v>
      </c>
      <c r="L3878" s="26" t="s">
        <v>1508</v>
      </c>
      <c r="M3878" s="23"/>
      <c r="N3878" s="23"/>
      <c r="O3878" s="24" t="str">
        <f t="shared" si="495"/>
        <v xml:space="preserve">
  - 
    name:  二氧化碳的性质
    title:  二氧化碳的性质
    description: 
    koLyro: point
    koLyri:  just
    son: </v>
      </c>
      <c r="P3878" s="27" t="str">
        <f t="shared" si="494"/>
        <v xml:space="preserve">
          - 
            name:  二氧化碳的性质
            title:  二氧化碳的性质
            description: 
            koLyro: point
            koLyri:  just
            son: </v>
      </c>
    </row>
    <row r="3879" spans="1:16" ht="15" customHeight="1">
      <c r="A3879" s="20">
        <f t="shared" si="488"/>
        <v>4</v>
      </c>
      <c r="B3879" s="21" t="str">
        <f t="shared" si="489"/>
        <v>知识点</v>
      </c>
      <c r="C3879" s="21" t="str">
        <f t="shared" si="490"/>
        <v>制取二氧化碳</v>
      </c>
      <c r="D3879" s="21" t="str">
        <f>IFERROR(IF(I3879=1,INDEX( {"chinese","english","math","physics","chemistry","biology","politics","history","geography"},MATCH(C3879,{"语文","英语","数学","物理","化学","生物","政治","历史","地理"},0)),IF(I3879=2,INDEX(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3879,{"单项选择","阅读理解","信息匹配","完形填空","短文填空","单句填空","短文改错","单句改错","句型转换","翻译短语","翻译句子","词汇/短语及固搭","完成句子","听力"},0)),"")), "")</f>
        <v/>
      </c>
      <c r="E3879" s="21" t="str">
        <f t="shared" si="491"/>
        <v>知识点</v>
      </c>
      <c r="F3879" s="21" t="str">
        <f t="shared" si="492"/>
        <v>恰</v>
      </c>
      <c r="G3879" s="21" t="str">
        <f>INDEX( {"body","discipline","area","topic","point"},MATCH(E3879,{"知识体","知识域","知识区","知识主题","知识点"},0))</f>
        <v>point</v>
      </c>
      <c r="H3879" s="21" t="str">
        <f>INDEX( {"super","just","sub","infras"},MATCH(F3879,{"超","恰","亚","次"},0))</f>
        <v>just</v>
      </c>
      <c r="I3879" s="21">
        <f>MATCH(E3879,{"知识体","知识域","知识区","知识主题","知识点"},0)-1</f>
        <v>4</v>
      </c>
      <c r="J3879" s="21">
        <f>MATCH(F3879,{"超","恰","亚","次"},0)-1</f>
        <v>1</v>
      </c>
      <c r="K3879" s="21" t="str">
        <f t="shared" si="493"/>
        <v>化学</v>
      </c>
      <c r="L3879" s="26" t="s">
        <v>1509</v>
      </c>
      <c r="M3879" s="23"/>
      <c r="N3879" s="23"/>
      <c r="O3879" s="24" t="str">
        <f t="shared" si="495"/>
        <v xml:space="preserve">
  - 
    name:  制取二氧化碳
    title:  制取二氧化碳
    description: 
    koLyro: point
    koLyri:  just
    son: </v>
      </c>
      <c r="P3879" s="27" t="str">
        <f t="shared" si="494"/>
        <v xml:space="preserve">
          - 
            name:  制取二氧化碳
            title:  制取二氧化碳
            description: 
            koLyro: point
            koLyri:  just
            son: </v>
      </c>
    </row>
    <row r="3880" spans="1:16" ht="15" customHeight="1">
      <c r="A3880" s="20">
        <f t="shared" si="488"/>
        <v>4</v>
      </c>
      <c r="B3880" s="21" t="str">
        <f t="shared" si="489"/>
        <v>知识点</v>
      </c>
      <c r="C3880" s="21" t="str">
        <f t="shared" si="490"/>
        <v>二氧化硅的物理性质及用途</v>
      </c>
      <c r="D3880" s="21" t="str">
        <f>IFERROR(IF(I3880=1,INDEX( {"chinese","english","math","physics","chemistry","biology","politics","history","geography"},MATCH(C3880,{"语文","英语","数学","物理","化学","生物","政治","历史","地理"},0)),IF(I3880=2,INDEX(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3880,{"单项选择","阅读理解","信息匹配","完形填空","短文填空","单句填空","短文改错","单句改错","句型转换","翻译短语","翻译句子","词汇/短语及固搭","完成句子","听力"},0)),"")), "")</f>
        <v/>
      </c>
      <c r="E3880" s="21" t="str">
        <f t="shared" si="491"/>
        <v>知识点</v>
      </c>
      <c r="F3880" s="21" t="str">
        <f t="shared" si="492"/>
        <v>恰</v>
      </c>
      <c r="G3880" s="21" t="str">
        <f>INDEX( {"body","discipline","area","topic","point"},MATCH(E3880,{"知识体","知识域","知识区","知识主题","知识点"},0))</f>
        <v>point</v>
      </c>
      <c r="H3880" s="21" t="str">
        <f>INDEX( {"super","just","sub","infras"},MATCH(F3880,{"超","恰","亚","次"},0))</f>
        <v>just</v>
      </c>
      <c r="I3880" s="21">
        <f>MATCH(E3880,{"知识体","知识域","知识区","知识主题","知识点"},0)-1</f>
        <v>4</v>
      </c>
      <c r="J3880" s="21">
        <f>MATCH(F3880,{"超","恰","亚","次"},0)-1</f>
        <v>1</v>
      </c>
      <c r="K3880" s="21" t="str">
        <f t="shared" si="493"/>
        <v>化学</v>
      </c>
      <c r="L3880" s="26" t="s">
        <v>1510</v>
      </c>
      <c r="M3880" s="23"/>
      <c r="N3880" s="23"/>
      <c r="O3880" s="24" t="str">
        <f t="shared" si="495"/>
        <v xml:space="preserve">
  - 
    name:  二氧化硅的物理性质及用途
    title:  二氧化硅的物理性质及用途
    description: 
    koLyro: point
    koLyri:  just
    son: </v>
      </c>
      <c r="P3880" s="27" t="str">
        <f t="shared" si="494"/>
        <v xml:space="preserve">
          - 
            name:  二氧化硅的物理性质及用途
            title:  二氧化硅的物理性质及用途
            description: 
            koLyro: point
            koLyri:  just
            son: </v>
      </c>
    </row>
    <row r="3881" spans="1:16" ht="15" customHeight="1">
      <c r="A3881" s="20">
        <f t="shared" si="488"/>
        <v>4</v>
      </c>
      <c r="B3881" s="21" t="str">
        <f t="shared" si="489"/>
        <v>知识点</v>
      </c>
      <c r="C3881" s="21" t="str">
        <f t="shared" si="490"/>
        <v>二氧化硅的化学性质</v>
      </c>
      <c r="D3881" s="21" t="str">
        <f>IFERROR(IF(I3881=1,INDEX( {"chinese","english","math","physics","chemistry","biology","politics","history","geography"},MATCH(C3881,{"语文","英语","数学","物理","化学","生物","政治","历史","地理"},0)),IF(I3881=2,INDEX(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3881,{"单项选择","阅读理解","信息匹配","完形填空","短文填空","单句填空","短文改错","单句改错","句型转换","翻译短语","翻译句子","词汇/短语及固搭","完成句子","听力"},0)),"")), "")</f>
        <v/>
      </c>
      <c r="E3881" s="21" t="str">
        <f t="shared" si="491"/>
        <v>知识点</v>
      </c>
      <c r="F3881" s="21" t="str">
        <f t="shared" si="492"/>
        <v>恰</v>
      </c>
      <c r="G3881" s="21" t="str">
        <f>INDEX( {"body","discipline","area","topic","point"},MATCH(E3881,{"知识体","知识域","知识区","知识主题","知识点"},0))</f>
        <v>point</v>
      </c>
      <c r="H3881" s="21" t="str">
        <f>INDEX( {"super","just","sub","infras"},MATCH(F3881,{"超","恰","亚","次"},0))</f>
        <v>just</v>
      </c>
      <c r="I3881" s="21">
        <f>MATCH(E3881,{"知识体","知识域","知识区","知识主题","知识点"},0)-1</f>
        <v>4</v>
      </c>
      <c r="J3881" s="21">
        <f>MATCH(F3881,{"超","恰","亚","次"},0)-1</f>
        <v>1</v>
      </c>
      <c r="K3881" s="21" t="str">
        <f t="shared" si="493"/>
        <v>化学</v>
      </c>
      <c r="L3881" s="26" t="s">
        <v>1511</v>
      </c>
      <c r="M3881" s="23"/>
      <c r="N3881" s="23"/>
      <c r="O3881" s="24" t="str">
        <f t="shared" si="495"/>
        <v xml:space="preserve">
  - 
    name:  二氧化硅的化学性质
    title:  二氧化硅的化学性质
    description: 
    koLyro: point
    koLyri:  just
    son: </v>
      </c>
      <c r="P3881" s="27" t="str">
        <f t="shared" si="494"/>
        <v xml:space="preserve">
          - 
            name:  二氧化硅的化学性质
            title:  二氧化硅的化学性质
            description: 
            koLyro: point
            koLyri:  just
            son: </v>
      </c>
    </row>
    <row r="3882" spans="1:16" ht="15" customHeight="1">
      <c r="A3882" s="20">
        <f t="shared" si="488"/>
        <v>4</v>
      </c>
      <c r="B3882" s="21" t="str">
        <f t="shared" si="489"/>
        <v>知识点</v>
      </c>
      <c r="C3882" s="21" t="str">
        <f t="shared" si="490"/>
        <v>硅酸</v>
      </c>
      <c r="D3882" s="21" t="str">
        <f>IFERROR(IF(I3882=1,INDEX( {"chinese","english","math","physics","chemistry","biology","politics","history","geography"},MATCH(C3882,{"语文","英语","数学","物理","化学","生物","政治","历史","地理"},0)),IF(I3882=2,INDEX(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3882,{"单项选择","阅读理解","信息匹配","完形填空","短文填空","单句填空","短文改错","单句改错","句型转换","翻译短语","翻译句子","词汇/短语及固搭","完成句子","听力"},0)),"")), "")</f>
        <v/>
      </c>
      <c r="E3882" s="21" t="str">
        <f t="shared" si="491"/>
        <v>知识点</v>
      </c>
      <c r="F3882" s="21" t="str">
        <f t="shared" si="492"/>
        <v>恰</v>
      </c>
      <c r="G3882" s="21" t="str">
        <f>INDEX( {"body","discipline","area","topic","point"},MATCH(E3882,{"知识体","知识域","知识区","知识主题","知识点"},0))</f>
        <v>point</v>
      </c>
      <c r="H3882" s="21" t="str">
        <f>INDEX( {"super","just","sub","infras"},MATCH(F3882,{"超","恰","亚","次"},0))</f>
        <v>just</v>
      </c>
      <c r="I3882" s="21">
        <f>MATCH(E3882,{"知识体","知识域","知识区","知识主题","知识点"},0)-1</f>
        <v>4</v>
      </c>
      <c r="J3882" s="21">
        <f>MATCH(F3882,{"超","恰","亚","次"},0)-1</f>
        <v>1</v>
      </c>
      <c r="K3882" s="21" t="str">
        <f t="shared" si="493"/>
        <v>化学</v>
      </c>
      <c r="L3882" s="26" t="s">
        <v>1512</v>
      </c>
      <c r="M3882" s="23"/>
      <c r="N3882" s="23"/>
      <c r="O3882" s="24" t="str">
        <f t="shared" si="495"/>
        <v xml:space="preserve">
  - 
    name:  硅酸
    title:  硅酸
    description: 
    koLyro: point
    koLyri:  just
    son: </v>
      </c>
      <c r="P3882" s="27" t="str">
        <f t="shared" si="494"/>
        <v xml:space="preserve">
          - 
            name:  硅酸
            title:  硅酸
            description: 
            koLyro: point
            koLyri:  just
            son: </v>
      </c>
    </row>
    <row r="3883" spans="1:16" ht="15" customHeight="1">
      <c r="A3883" s="20">
        <f t="shared" si="488"/>
        <v>4</v>
      </c>
      <c r="B3883" s="21" t="str">
        <f t="shared" si="489"/>
        <v>知识点</v>
      </c>
      <c r="C3883" s="21" t="str">
        <f t="shared" si="490"/>
        <v>硅酸盐</v>
      </c>
      <c r="D3883" s="21" t="str">
        <f>IFERROR(IF(I3883=1,INDEX( {"chinese","english","math","physics","chemistry","biology","politics","history","geography"},MATCH(C3883,{"语文","英语","数学","物理","化学","生物","政治","历史","地理"},0)),IF(I3883=2,INDEX(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3883,{"单项选择","阅读理解","信息匹配","完形填空","短文填空","单句填空","短文改错","单句改错","句型转换","翻译短语","翻译句子","词汇/短语及固搭","完成句子","听力"},0)),"")), "")</f>
        <v/>
      </c>
      <c r="E3883" s="21" t="str">
        <f t="shared" si="491"/>
        <v>知识点</v>
      </c>
      <c r="F3883" s="21" t="str">
        <f t="shared" si="492"/>
        <v>恰</v>
      </c>
      <c r="G3883" s="21" t="str">
        <f>INDEX( {"body","discipline","area","topic","point"},MATCH(E3883,{"知识体","知识域","知识区","知识主题","知识点"},0))</f>
        <v>point</v>
      </c>
      <c r="H3883" s="21" t="str">
        <f>INDEX( {"super","just","sub","infras"},MATCH(F3883,{"超","恰","亚","次"},0))</f>
        <v>just</v>
      </c>
      <c r="I3883" s="21">
        <f>MATCH(E3883,{"知识体","知识域","知识区","知识主题","知识点"},0)-1</f>
        <v>4</v>
      </c>
      <c r="J3883" s="21">
        <f>MATCH(F3883,{"超","恰","亚","次"},0)-1</f>
        <v>1</v>
      </c>
      <c r="K3883" s="21" t="str">
        <f t="shared" si="493"/>
        <v>化学</v>
      </c>
      <c r="L3883" s="26" t="s">
        <v>1513</v>
      </c>
      <c r="M3883" s="23"/>
      <c r="N3883" s="23"/>
      <c r="O3883" s="24" t="str">
        <f t="shared" si="495"/>
        <v xml:space="preserve">
  - 
    name:  硅酸盐
    title:  硅酸盐
    description: 
    koLyro: point
    koLyri:  just
    son: </v>
      </c>
      <c r="P3883" s="27" t="str">
        <f t="shared" si="494"/>
        <v xml:space="preserve">
          - 
            name:  硅酸盐
            title:  硅酸盐
            description: 
            koLyro: point
            koLyri:  just
            son: </v>
      </c>
    </row>
    <row r="3884" spans="1:16" ht="15" customHeight="1">
      <c r="A3884" s="20">
        <f t="shared" si="488"/>
        <v>4</v>
      </c>
      <c r="B3884" s="21" t="str">
        <f t="shared" si="489"/>
        <v>知识点</v>
      </c>
      <c r="C3884" s="21" t="str">
        <f t="shared" si="490"/>
        <v>碳酸盐、碳酸氢盐</v>
      </c>
      <c r="D3884" s="21" t="str">
        <f>IFERROR(IF(I3884=1,INDEX( {"chinese","english","math","physics","chemistry","biology","politics","history","geography"},MATCH(C3884,{"语文","英语","数学","物理","化学","生物","政治","历史","地理"},0)),IF(I3884=2,INDEX(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3884,{"单项选择","阅读理解","信息匹配","完形填空","短文填空","单句填空","短文改错","单句改错","句型转换","翻译短语","翻译句子","词汇/短语及固搭","完成句子","听力"},0)),"")), "")</f>
        <v/>
      </c>
      <c r="E3884" s="21" t="str">
        <f t="shared" si="491"/>
        <v>知识点</v>
      </c>
      <c r="F3884" s="21" t="str">
        <f t="shared" si="492"/>
        <v>恰</v>
      </c>
      <c r="G3884" s="21" t="str">
        <f>INDEX( {"body","discipline","area","topic","point"},MATCH(E3884,{"知识体","知识域","知识区","知识主题","知识点"},0))</f>
        <v>point</v>
      </c>
      <c r="H3884" s="21" t="str">
        <f>INDEX( {"super","just","sub","infras"},MATCH(F3884,{"超","恰","亚","次"},0))</f>
        <v>just</v>
      </c>
      <c r="I3884" s="21">
        <f>MATCH(E3884,{"知识体","知识域","知识区","知识主题","知识点"},0)-1</f>
        <v>4</v>
      </c>
      <c r="J3884" s="21">
        <f>MATCH(F3884,{"超","恰","亚","次"},0)-1</f>
        <v>1</v>
      </c>
      <c r="K3884" s="21" t="str">
        <f t="shared" si="493"/>
        <v>化学</v>
      </c>
      <c r="L3884" s="26" t="s">
        <v>1514</v>
      </c>
      <c r="M3884" s="23"/>
      <c r="N3884" s="23"/>
      <c r="O3884" s="24" t="str">
        <f t="shared" si="495"/>
        <v xml:space="preserve">
  - 
    name:  碳酸盐、碳酸氢盐
    title:  碳酸盐、碳酸氢盐
    description: 
    koLyro: point
    koLyri:  just
    son: </v>
      </c>
      <c r="P3884" s="27" t="str">
        <f t="shared" si="494"/>
        <v xml:space="preserve">
          - 
            name:  碳酸盐、碳酸氢盐
            title:  碳酸盐、碳酸氢盐
            description: 
            koLyro: point
            koLyri:  just
            son: </v>
      </c>
    </row>
    <row r="3885" spans="1:16" ht="15" customHeight="1">
      <c r="A3885" s="20">
        <f t="shared" si="488"/>
        <v>4</v>
      </c>
      <c r="B3885" s="21" t="str">
        <f t="shared" si="489"/>
        <v>知识点</v>
      </c>
      <c r="C3885" s="21" t="str">
        <f t="shared" si="490"/>
        <v>无机非金属材料</v>
      </c>
      <c r="D3885" s="21" t="str">
        <f>IFERROR(IF(I3885=1,INDEX( {"chinese","english","math","physics","chemistry","biology","politics","history","geography"},MATCH(C3885,{"语文","英语","数学","物理","化学","生物","政治","历史","地理"},0)),IF(I3885=2,INDEX(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3885,{"单项选择","阅读理解","信息匹配","完形填空","短文填空","单句填空","短文改错","单句改错","句型转换","翻译短语","翻译句子","词汇/短语及固搭","完成句子","听力"},0)),"")), "")</f>
        <v/>
      </c>
      <c r="E3885" s="21" t="str">
        <f t="shared" si="491"/>
        <v>知识点</v>
      </c>
      <c r="F3885" s="21" t="str">
        <f t="shared" si="492"/>
        <v>恰</v>
      </c>
      <c r="G3885" s="21" t="str">
        <f>INDEX( {"body","discipline","area","topic","point"},MATCH(E3885,{"知识体","知识域","知识区","知识主题","知识点"},0))</f>
        <v>point</v>
      </c>
      <c r="H3885" s="21" t="str">
        <f>INDEX( {"super","just","sub","infras"},MATCH(F3885,{"超","恰","亚","次"},0))</f>
        <v>just</v>
      </c>
      <c r="I3885" s="21">
        <f>MATCH(E3885,{"知识体","知识域","知识区","知识主题","知识点"},0)-1</f>
        <v>4</v>
      </c>
      <c r="J3885" s="21">
        <f>MATCH(F3885,{"超","恰","亚","次"},0)-1</f>
        <v>1</v>
      </c>
      <c r="K3885" s="21" t="str">
        <f t="shared" si="493"/>
        <v>化学</v>
      </c>
      <c r="L3885" s="26" t="s">
        <v>1515</v>
      </c>
      <c r="M3885" s="23"/>
      <c r="N3885" s="23"/>
      <c r="O3885" s="24" t="str">
        <f t="shared" si="495"/>
        <v xml:space="preserve">
  - 
    name:  无机非金属材料
    title:  无机非金属材料
    description: 
    koLyro: point
    koLyri:  just
    son: </v>
      </c>
      <c r="P3885" s="27" t="str">
        <f t="shared" si="494"/>
        <v xml:space="preserve">
          - 
            name:  无机非金属材料
            title:  无机非金属材料
            description: 
            koLyro: point
            koLyri:  just
            son: </v>
      </c>
    </row>
    <row r="3886" spans="1:16" ht="15" customHeight="1">
      <c r="A3886" s="20">
        <f t="shared" si="488"/>
        <v>3</v>
      </c>
      <c r="B3886" s="21" t="str">
        <f t="shared" si="489"/>
        <v>知识主题</v>
      </c>
      <c r="C3886" s="21" t="str">
        <f t="shared" si="490"/>
        <v>富集在海水中的元素(一)——氯及其化合物</v>
      </c>
      <c r="D3886" s="21" t="str">
        <f>IFERROR(IF(I3886=1,INDEX( {"chinese","english","math","physics","chemistry","biology","politics","history","geography"},MATCH(C3886,{"语文","英语","数学","物理","化学","生物","政治","历史","地理"},0)),IF(I3886=2,INDEX(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3886,{"单项选择","阅读理解","信息匹配","完形填空","短文填空","单句填空","短文改错","单句改错","句型转换","翻译短语","翻译句子","词汇/短语及固搭","完成句子","听力"},0)),"")), "")</f>
        <v/>
      </c>
      <c r="E3886" s="21" t="str">
        <f t="shared" si="491"/>
        <v>知识主题</v>
      </c>
      <c r="F3886" s="21" t="str">
        <f t="shared" si="492"/>
        <v>恰</v>
      </c>
      <c r="G3886" s="21" t="str">
        <f>INDEX( {"body","discipline","area","topic","point"},MATCH(E3886,{"知识体","知识域","知识区","知识主题","知识点"},0))</f>
        <v>topic</v>
      </c>
      <c r="H3886" s="21" t="str">
        <f>INDEX( {"super","just","sub","infras"},MATCH(F3886,{"超","恰","亚","次"},0))</f>
        <v>just</v>
      </c>
      <c r="I3886" s="21">
        <f>MATCH(E3886,{"知识体","知识域","知识区","知识主题","知识点"},0)-1</f>
        <v>3</v>
      </c>
      <c r="J3886" s="21">
        <f>MATCH(F3886,{"超","恰","亚","次"},0)-1</f>
        <v>1</v>
      </c>
      <c r="K3886" s="21" t="str">
        <f t="shared" si="493"/>
        <v>化学</v>
      </c>
      <c r="L3886" s="26" t="s">
        <v>1516</v>
      </c>
      <c r="M3886" s="23"/>
      <c r="N3886" s="23"/>
      <c r="O3886" s="24" t="str">
        <f t="shared" si="495"/>
        <v xml:space="preserve">
  - 
    name:  富集在海水中的元素(一)——氯及其化合物
    title:  富集在海水中的元素(一)——氯及其化合物
    description: 
    koLyro: topic
    koLyri:  just
    son: </v>
      </c>
      <c r="P3886" s="27" t="str">
        <f t="shared" si="494"/>
        <v xml:space="preserve">
        - 
          name:  富集在海水中的元素(一)——氯及其化合物
          title:  富集在海水中的元素(一)——氯及其化合物
          description: 
          koLyro: topic
          koLyri:  just
          son: </v>
      </c>
    </row>
    <row r="3887" spans="1:16" ht="15" customHeight="1">
      <c r="A3887" s="20">
        <f t="shared" si="488"/>
        <v>4</v>
      </c>
      <c r="B3887" s="21" t="str">
        <f t="shared" si="489"/>
        <v>知识点</v>
      </c>
      <c r="C3887" s="21" t="str">
        <f t="shared" si="490"/>
        <v>氯气的物理性质及用途</v>
      </c>
      <c r="D3887" s="21" t="str">
        <f>IFERROR(IF(I3887=1,INDEX( {"chinese","english","math","physics","chemistry","biology","politics","history","geography"},MATCH(C3887,{"语文","英语","数学","物理","化学","生物","政治","历史","地理"},0)),IF(I3887=2,INDEX(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3887,{"单项选择","阅读理解","信息匹配","完形填空","短文填空","单句填空","短文改错","单句改错","句型转换","翻译短语","翻译句子","词汇/短语及固搭","完成句子","听力"},0)),"")), "")</f>
        <v/>
      </c>
      <c r="E3887" s="21" t="str">
        <f t="shared" si="491"/>
        <v>知识点</v>
      </c>
      <c r="F3887" s="21" t="str">
        <f t="shared" si="492"/>
        <v>恰</v>
      </c>
      <c r="G3887" s="21" t="str">
        <f>INDEX( {"body","discipline","area","topic","point"},MATCH(E3887,{"知识体","知识域","知识区","知识主题","知识点"},0))</f>
        <v>point</v>
      </c>
      <c r="H3887" s="21" t="str">
        <f>INDEX( {"super","just","sub","infras"},MATCH(F3887,{"超","恰","亚","次"},0))</f>
        <v>just</v>
      </c>
      <c r="I3887" s="21">
        <f>MATCH(E3887,{"知识体","知识域","知识区","知识主题","知识点"},0)-1</f>
        <v>4</v>
      </c>
      <c r="J3887" s="21">
        <f>MATCH(F3887,{"超","恰","亚","次"},0)-1</f>
        <v>1</v>
      </c>
      <c r="K3887" s="21" t="str">
        <f t="shared" si="493"/>
        <v>化学</v>
      </c>
      <c r="L3887" s="26" t="s">
        <v>1517</v>
      </c>
      <c r="M3887" s="23"/>
      <c r="N3887" s="23"/>
      <c r="O3887" s="24" t="str">
        <f t="shared" si="495"/>
        <v xml:space="preserve">
  - 
    name:  氯气的物理性质及用途
    title:  氯气的物理性质及用途
    description: 
    koLyro: point
    koLyri:  just
    son: </v>
      </c>
      <c r="P3887" s="27" t="str">
        <f t="shared" si="494"/>
        <v xml:space="preserve">
          - 
            name:  氯气的物理性质及用途
            title:  氯气的物理性质及用途
            description: 
            koLyro: point
            koLyri:  just
            son: </v>
      </c>
    </row>
    <row r="3888" spans="1:16" ht="15" customHeight="1">
      <c r="A3888" s="20">
        <f t="shared" si="488"/>
        <v>4</v>
      </c>
      <c r="B3888" s="21" t="str">
        <f t="shared" si="489"/>
        <v>知识点</v>
      </c>
      <c r="C3888" s="21" t="str">
        <f t="shared" si="490"/>
        <v>氯气的化学性质及用途</v>
      </c>
      <c r="D3888" s="21" t="str">
        <f>IFERROR(IF(I3888=1,INDEX( {"chinese","english","math","physics","chemistry","biology","politics","history","geography"},MATCH(C3888,{"语文","英语","数学","物理","化学","生物","政治","历史","地理"},0)),IF(I3888=2,INDEX(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3888,{"单项选择","阅读理解","信息匹配","完形填空","短文填空","单句填空","短文改错","单句改错","句型转换","翻译短语","翻译句子","词汇/短语及固搭","完成句子","听力"},0)),"")), "")</f>
        <v/>
      </c>
      <c r="E3888" s="21" t="str">
        <f t="shared" si="491"/>
        <v>知识点</v>
      </c>
      <c r="F3888" s="21" t="str">
        <f t="shared" si="492"/>
        <v>恰</v>
      </c>
      <c r="G3888" s="21" t="str">
        <f>INDEX( {"body","discipline","area","topic","point"},MATCH(E3888,{"知识体","知识域","知识区","知识主题","知识点"},0))</f>
        <v>point</v>
      </c>
      <c r="H3888" s="21" t="str">
        <f>INDEX( {"super","just","sub","infras"},MATCH(F3888,{"超","恰","亚","次"},0))</f>
        <v>just</v>
      </c>
      <c r="I3888" s="21">
        <f>MATCH(E3888,{"知识体","知识域","知识区","知识主题","知识点"},0)-1</f>
        <v>4</v>
      </c>
      <c r="J3888" s="21">
        <f>MATCH(F3888,{"超","恰","亚","次"},0)-1</f>
        <v>1</v>
      </c>
      <c r="K3888" s="21" t="str">
        <f t="shared" si="493"/>
        <v>化学</v>
      </c>
      <c r="L3888" s="26" t="s">
        <v>1518</v>
      </c>
      <c r="M3888" s="23"/>
      <c r="N3888" s="23"/>
      <c r="O3888" s="24" t="str">
        <f t="shared" si="495"/>
        <v xml:space="preserve">
  - 
    name:  氯气的化学性质及用途
    title:  氯气的化学性质及用途
    description: 
    koLyro: point
    koLyri:  just
    son: </v>
      </c>
      <c r="P3888" s="27" t="str">
        <f t="shared" si="494"/>
        <v xml:space="preserve">
          - 
            name:  氯气的化学性质及用途
            title:  氯气的化学性质及用途
            description: 
            koLyro: point
            koLyri:  just
            son: </v>
      </c>
    </row>
    <row r="3889" spans="1:16" ht="15" customHeight="1">
      <c r="A3889" s="20">
        <f t="shared" si="488"/>
        <v>4</v>
      </c>
      <c r="B3889" s="21" t="str">
        <f t="shared" si="489"/>
        <v>知识点</v>
      </c>
      <c r="C3889" s="21" t="str">
        <f t="shared" si="490"/>
        <v>氯气的实验室制法</v>
      </c>
      <c r="D3889" s="21" t="str">
        <f>IFERROR(IF(I3889=1,INDEX( {"chinese","english","math","physics","chemistry","biology","politics","history","geography"},MATCH(C3889,{"语文","英语","数学","物理","化学","生物","政治","历史","地理"},0)),IF(I3889=2,INDEX(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3889,{"单项选择","阅读理解","信息匹配","完形填空","短文填空","单句填空","短文改错","单句改错","句型转换","翻译短语","翻译句子","词汇/短语及固搭","完成句子","听力"},0)),"")), "")</f>
        <v/>
      </c>
      <c r="E3889" s="21" t="str">
        <f t="shared" si="491"/>
        <v>知识点</v>
      </c>
      <c r="F3889" s="21" t="str">
        <f t="shared" si="492"/>
        <v>恰</v>
      </c>
      <c r="G3889" s="21" t="str">
        <f>INDEX( {"body","discipline","area","topic","point"},MATCH(E3889,{"知识体","知识域","知识区","知识主题","知识点"},0))</f>
        <v>point</v>
      </c>
      <c r="H3889" s="21" t="str">
        <f>INDEX( {"super","just","sub","infras"},MATCH(F3889,{"超","恰","亚","次"},0))</f>
        <v>just</v>
      </c>
      <c r="I3889" s="21">
        <f>MATCH(E3889,{"知识体","知识域","知识区","知识主题","知识点"},0)-1</f>
        <v>4</v>
      </c>
      <c r="J3889" s="21">
        <f>MATCH(F3889,{"超","恰","亚","次"},0)-1</f>
        <v>1</v>
      </c>
      <c r="K3889" s="21" t="str">
        <f t="shared" si="493"/>
        <v>化学</v>
      </c>
      <c r="L3889" s="26" t="s">
        <v>1519</v>
      </c>
      <c r="M3889" s="23"/>
      <c r="N3889" s="23"/>
      <c r="O3889" s="24" t="str">
        <f t="shared" si="495"/>
        <v xml:space="preserve">
  - 
    name:  氯气的实验室制法
    title:  氯气的实验室制法
    description: 
    koLyro: point
    koLyri:  just
    son: </v>
      </c>
      <c r="P3889" s="27" t="str">
        <f t="shared" si="494"/>
        <v xml:space="preserve">
          - 
            name:  氯气的实验室制法
            title:  氯气的实验室制法
            description: 
            koLyro: point
            koLyri:  just
            son: </v>
      </c>
    </row>
    <row r="3890" spans="1:16" ht="15" customHeight="1">
      <c r="A3890" s="20">
        <f t="shared" si="488"/>
        <v>4</v>
      </c>
      <c r="B3890" s="21" t="str">
        <f t="shared" si="489"/>
        <v>知识点</v>
      </c>
      <c r="C3890" s="21" t="str">
        <f t="shared" si="490"/>
        <v>氯气的工业制法</v>
      </c>
      <c r="D3890" s="21" t="str">
        <f>IFERROR(IF(I3890=1,INDEX( {"chinese","english","math","physics","chemistry","biology","politics","history","geography"},MATCH(C3890,{"语文","英语","数学","物理","化学","生物","政治","历史","地理"},0)),IF(I3890=2,INDEX(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3890,{"单项选择","阅读理解","信息匹配","完形填空","短文填空","单句填空","短文改错","单句改错","句型转换","翻译短语","翻译句子","词汇/短语及固搭","完成句子","听力"},0)),"")), "")</f>
        <v/>
      </c>
      <c r="E3890" s="21" t="str">
        <f t="shared" si="491"/>
        <v>知识点</v>
      </c>
      <c r="F3890" s="21" t="str">
        <f t="shared" si="492"/>
        <v>恰</v>
      </c>
      <c r="G3890" s="21" t="str">
        <f>INDEX( {"body","discipline","area","topic","point"},MATCH(E3890,{"知识体","知识域","知识区","知识主题","知识点"},0))</f>
        <v>point</v>
      </c>
      <c r="H3890" s="21" t="str">
        <f>INDEX( {"super","just","sub","infras"},MATCH(F3890,{"超","恰","亚","次"},0))</f>
        <v>just</v>
      </c>
      <c r="I3890" s="21">
        <f>MATCH(E3890,{"知识体","知识域","知识区","知识主题","知识点"},0)-1</f>
        <v>4</v>
      </c>
      <c r="J3890" s="21">
        <f>MATCH(F3890,{"超","恰","亚","次"},0)-1</f>
        <v>1</v>
      </c>
      <c r="K3890" s="21" t="str">
        <f t="shared" si="493"/>
        <v>化学</v>
      </c>
      <c r="L3890" s="26" t="s">
        <v>1520</v>
      </c>
      <c r="M3890" s="23"/>
      <c r="N3890" s="23"/>
      <c r="O3890" s="24" t="str">
        <f t="shared" si="495"/>
        <v xml:space="preserve">
  - 
    name:  氯气的工业制法
    title:  氯气的工业制法
    description: 
    koLyro: point
    koLyri:  just
    son: </v>
      </c>
      <c r="P3890" s="27" t="str">
        <f t="shared" si="494"/>
        <v xml:space="preserve">
          - 
            name:  氯气的工业制法
            title:  氯气的工业制法
            description: 
            koLyro: point
            koLyri:  just
            son: </v>
      </c>
    </row>
    <row r="3891" spans="1:16" ht="15" customHeight="1">
      <c r="A3891" s="20">
        <f t="shared" si="488"/>
        <v>4</v>
      </c>
      <c r="B3891" s="21" t="str">
        <f t="shared" si="489"/>
        <v>知识点</v>
      </c>
      <c r="C3891" s="21" t="str">
        <f t="shared" si="490"/>
        <v>氯水的成分和性质</v>
      </c>
      <c r="D3891" s="21" t="str">
        <f>IFERROR(IF(I3891=1,INDEX( {"chinese","english","math","physics","chemistry","biology","politics","history","geography"},MATCH(C3891,{"语文","英语","数学","物理","化学","生物","政治","历史","地理"},0)),IF(I3891=2,INDEX(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3891,{"单项选择","阅读理解","信息匹配","完形填空","短文填空","单句填空","短文改错","单句改错","句型转换","翻译短语","翻译句子","词汇/短语及固搭","完成句子","听力"},0)),"")), "")</f>
        <v/>
      </c>
      <c r="E3891" s="21" t="str">
        <f t="shared" si="491"/>
        <v>知识点</v>
      </c>
      <c r="F3891" s="21" t="str">
        <f t="shared" si="492"/>
        <v>恰</v>
      </c>
      <c r="G3891" s="21" t="str">
        <f>INDEX( {"body","discipline","area","topic","point"},MATCH(E3891,{"知识体","知识域","知识区","知识主题","知识点"},0))</f>
        <v>point</v>
      </c>
      <c r="H3891" s="21" t="str">
        <f>INDEX( {"super","just","sub","infras"},MATCH(F3891,{"超","恰","亚","次"},0))</f>
        <v>just</v>
      </c>
      <c r="I3891" s="21">
        <f>MATCH(E3891,{"知识体","知识域","知识区","知识主题","知识点"},0)-1</f>
        <v>4</v>
      </c>
      <c r="J3891" s="21">
        <f>MATCH(F3891,{"超","恰","亚","次"},0)-1</f>
        <v>1</v>
      </c>
      <c r="K3891" s="21" t="str">
        <f t="shared" si="493"/>
        <v>化学</v>
      </c>
      <c r="L3891" s="26" t="s">
        <v>1521</v>
      </c>
      <c r="M3891" s="23"/>
      <c r="N3891" s="23"/>
      <c r="O3891" s="24" t="str">
        <f t="shared" si="495"/>
        <v xml:space="preserve">
  - 
    name:  氯水的成分和性质
    title:  氯水的成分和性质
    description: 
    koLyro: point
    koLyri:  just
    son: </v>
      </c>
      <c r="P3891" s="27" t="str">
        <f t="shared" si="494"/>
        <v xml:space="preserve">
          - 
            name:  氯水的成分和性质
            title:  氯水的成分和性质
            description: 
            koLyro: point
            koLyri:  just
            son: </v>
      </c>
    </row>
    <row r="3892" spans="1:16" ht="15" customHeight="1">
      <c r="A3892" s="20">
        <f t="shared" si="488"/>
        <v>4</v>
      </c>
      <c r="B3892" s="21" t="str">
        <f t="shared" si="489"/>
        <v>知识点</v>
      </c>
      <c r="C3892" s="21" t="str">
        <f t="shared" si="490"/>
        <v>氯离子的检验</v>
      </c>
      <c r="D3892" s="21" t="str">
        <f>IFERROR(IF(I3892=1,INDEX( {"chinese","english","math","physics","chemistry","biology","politics","history","geography"},MATCH(C3892,{"语文","英语","数学","物理","化学","生物","政治","历史","地理"},0)),IF(I3892=2,INDEX(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3892,{"单项选择","阅读理解","信息匹配","完形填空","短文填空","单句填空","短文改错","单句改错","句型转换","翻译短语","翻译句子","词汇/短语及固搭","完成句子","听力"},0)),"")), "")</f>
        <v/>
      </c>
      <c r="E3892" s="21" t="str">
        <f t="shared" si="491"/>
        <v>知识点</v>
      </c>
      <c r="F3892" s="21" t="str">
        <f t="shared" si="492"/>
        <v>恰</v>
      </c>
      <c r="G3892" s="21" t="str">
        <f>INDEX( {"body","discipline","area","topic","point"},MATCH(E3892,{"知识体","知识域","知识区","知识主题","知识点"},0))</f>
        <v>point</v>
      </c>
      <c r="H3892" s="21" t="str">
        <f>INDEX( {"super","just","sub","infras"},MATCH(F3892,{"超","恰","亚","次"},0))</f>
        <v>just</v>
      </c>
      <c r="I3892" s="21">
        <f>MATCH(E3892,{"知识体","知识域","知识区","知识主题","知识点"},0)-1</f>
        <v>4</v>
      </c>
      <c r="J3892" s="21">
        <f>MATCH(F3892,{"超","恰","亚","次"},0)-1</f>
        <v>1</v>
      </c>
      <c r="K3892" s="21" t="str">
        <f t="shared" si="493"/>
        <v>化学</v>
      </c>
      <c r="L3892" s="26" t="s">
        <v>1522</v>
      </c>
      <c r="M3892" s="23"/>
      <c r="N3892" s="23"/>
      <c r="O3892" s="24" t="str">
        <f t="shared" si="495"/>
        <v xml:space="preserve">
  - 
    name:  氯离子的检验
    title:  氯离子的检验
    description: 
    koLyro: point
    koLyri:  just
    son: </v>
      </c>
      <c r="P3892" s="27" t="str">
        <f t="shared" si="494"/>
        <v xml:space="preserve">
          - 
            name:  氯离子的检验
            title:  氯离子的检验
            description: 
            koLyro: point
            koLyri:  just
            son: </v>
      </c>
    </row>
    <row r="3893" spans="1:16" ht="15" customHeight="1">
      <c r="A3893" s="20">
        <f t="shared" si="488"/>
        <v>4</v>
      </c>
      <c r="B3893" s="21" t="str">
        <f t="shared" si="489"/>
        <v>知识点</v>
      </c>
      <c r="C3893" s="21" t="str">
        <f t="shared" si="490"/>
        <v>氯化氢 的性质</v>
      </c>
      <c r="D3893" s="21" t="str">
        <f>IFERROR(IF(I3893=1,INDEX( {"chinese","english","math","physics","chemistry","biology","politics","history","geography"},MATCH(C3893,{"语文","英语","数学","物理","化学","生物","政治","历史","地理"},0)),IF(I3893=2,INDEX(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3893,{"单项选择","阅读理解","信息匹配","完形填空","短文填空","单句填空","短文改错","单句改错","句型转换","翻译短语","翻译句子","词汇/短语及固搭","完成句子","听力"},0)),"")), "")</f>
        <v/>
      </c>
      <c r="E3893" s="21" t="str">
        <f t="shared" si="491"/>
        <v>知识点</v>
      </c>
      <c r="F3893" s="21" t="str">
        <f t="shared" si="492"/>
        <v>恰</v>
      </c>
      <c r="G3893" s="21" t="str">
        <f>INDEX( {"body","discipline","area","topic","point"},MATCH(E3893,{"知识体","知识域","知识区","知识主题","知识点"},0))</f>
        <v>point</v>
      </c>
      <c r="H3893" s="21" t="str">
        <f>INDEX( {"super","just","sub","infras"},MATCH(F3893,{"超","恰","亚","次"},0))</f>
        <v>just</v>
      </c>
      <c r="I3893" s="21">
        <f>MATCH(E3893,{"知识体","知识域","知识区","知识主题","知识点"},0)-1</f>
        <v>4</v>
      </c>
      <c r="J3893" s="21">
        <f>MATCH(F3893,{"超","恰","亚","次"},0)-1</f>
        <v>1</v>
      </c>
      <c r="K3893" s="21" t="str">
        <f t="shared" si="493"/>
        <v>化学</v>
      </c>
      <c r="L3893" s="26" t="s">
        <v>1523</v>
      </c>
      <c r="M3893" s="23"/>
      <c r="N3893" s="23"/>
      <c r="O3893" s="24" t="str">
        <f t="shared" si="495"/>
        <v xml:space="preserve">
  - 
    name:  氯化氢 的性质
    title:  氯化氢 的性质
    description: 
    koLyro: point
    koLyri:  just
    son: </v>
      </c>
      <c r="P3893" s="27" t="str">
        <f t="shared" si="494"/>
        <v xml:space="preserve">
          - 
            name:  氯化氢 的性质
            title:  氯化氢 的性质
            description: 
            koLyro: point
            koLyri:  just
            son: </v>
      </c>
    </row>
    <row r="3894" spans="1:16" ht="15" customHeight="1">
      <c r="A3894" s="20">
        <f t="shared" si="488"/>
        <v>4</v>
      </c>
      <c r="B3894" s="21" t="str">
        <f t="shared" si="489"/>
        <v>知识点</v>
      </c>
      <c r="C3894" s="21" t="str">
        <f t="shared" si="490"/>
        <v>氯化氢的制取</v>
      </c>
      <c r="D3894" s="21" t="str">
        <f>IFERROR(IF(I3894=1,INDEX( {"chinese","english","math","physics","chemistry","biology","politics","history","geography"},MATCH(C3894,{"语文","英语","数学","物理","化学","生物","政治","历史","地理"},0)),IF(I3894=2,INDEX(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3894,{"单项选择","阅读理解","信息匹配","完形填空","短文填空","单句填空","短文改错","单句改错","句型转换","翻译短语","翻译句子","词汇/短语及固搭","完成句子","听力"},0)),"")), "")</f>
        <v/>
      </c>
      <c r="E3894" s="21" t="str">
        <f t="shared" si="491"/>
        <v>知识点</v>
      </c>
      <c r="F3894" s="21" t="str">
        <f t="shared" si="492"/>
        <v>恰</v>
      </c>
      <c r="G3894" s="21" t="str">
        <f>INDEX( {"body","discipline","area","topic","point"},MATCH(E3894,{"知识体","知识域","知识区","知识主题","知识点"},0))</f>
        <v>point</v>
      </c>
      <c r="H3894" s="21" t="str">
        <f>INDEX( {"super","just","sub","infras"},MATCH(F3894,{"超","恰","亚","次"},0))</f>
        <v>just</v>
      </c>
      <c r="I3894" s="21">
        <f>MATCH(E3894,{"知识体","知识域","知识区","知识主题","知识点"},0)-1</f>
        <v>4</v>
      </c>
      <c r="J3894" s="21">
        <f>MATCH(F3894,{"超","恰","亚","次"},0)-1</f>
        <v>1</v>
      </c>
      <c r="K3894" s="21" t="str">
        <f t="shared" si="493"/>
        <v>化学</v>
      </c>
      <c r="L3894" s="26" t="s">
        <v>1524</v>
      </c>
      <c r="M3894" s="23"/>
      <c r="N3894" s="23"/>
      <c r="O3894" s="24" t="str">
        <f t="shared" si="495"/>
        <v xml:space="preserve">
  - 
    name:  氯化氢的制取
    title:  氯化氢的制取
    description: 
    koLyro: point
    koLyri:  just
    son: </v>
      </c>
      <c r="P3894" s="27" t="str">
        <f t="shared" si="494"/>
        <v xml:space="preserve">
          - 
            name:  氯化氢的制取
            title:  氯化氢的制取
            description: 
            koLyro: point
            koLyri:  just
            son: </v>
      </c>
    </row>
    <row r="3895" spans="1:16" ht="15" customHeight="1">
      <c r="A3895" s="20">
        <f t="shared" si="488"/>
        <v>4</v>
      </c>
      <c r="B3895" s="21" t="str">
        <f t="shared" si="489"/>
        <v>知识点</v>
      </c>
      <c r="C3895" s="21" t="str">
        <f t="shared" si="490"/>
        <v>次氯酸的性质</v>
      </c>
      <c r="D3895" s="21" t="str">
        <f>IFERROR(IF(I3895=1,INDEX( {"chinese","english","math","physics","chemistry","biology","politics","history","geography"},MATCH(C3895,{"语文","英语","数学","物理","化学","生物","政治","历史","地理"},0)),IF(I3895=2,INDEX(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3895,{"单项选择","阅读理解","信息匹配","完形填空","短文填空","单句填空","短文改错","单句改错","句型转换","翻译短语","翻译句子","词汇/短语及固搭","完成句子","听力"},0)),"")), "")</f>
        <v/>
      </c>
      <c r="E3895" s="21" t="str">
        <f t="shared" si="491"/>
        <v>知识点</v>
      </c>
      <c r="F3895" s="21" t="str">
        <f t="shared" si="492"/>
        <v>恰</v>
      </c>
      <c r="G3895" s="21" t="str">
        <f>INDEX( {"body","discipline","area","topic","point"},MATCH(E3895,{"知识体","知识域","知识区","知识主题","知识点"},0))</f>
        <v>point</v>
      </c>
      <c r="H3895" s="21" t="str">
        <f>INDEX( {"super","just","sub","infras"},MATCH(F3895,{"超","恰","亚","次"},0))</f>
        <v>just</v>
      </c>
      <c r="I3895" s="21">
        <f>MATCH(E3895,{"知识体","知识域","知识区","知识主题","知识点"},0)-1</f>
        <v>4</v>
      </c>
      <c r="J3895" s="21">
        <f>MATCH(F3895,{"超","恰","亚","次"},0)-1</f>
        <v>1</v>
      </c>
      <c r="K3895" s="21" t="str">
        <f t="shared" si="493"/>
        <v>化学</v>
      </c>
      <c r="L3895" s="26" t="s">
        <v>1525</v>
      </c>
      <c r="M3895" s="23"/>
      <c r="N3895" s="23"/>
      <c r="O3895" s="24" t="str">
        <f t="shared" si="495"/>
        <v xml:space="preserve">
  - 
    name:  次氯酸的性质
    title:  次氯酸的性质
    description: 
    koLyro: point
    koLyri:  just
    son: </v>
      </c>
      <c r="P3895" s="27" t="str">
        <f t="shared" si="494"/>
        <v xml:space="preserve">
          - 
            name:  次氯酸的性质
            title:  次氯酸的性质
            description: 
            koLyro: point
            koLyri:  just
            son: </v>
      </c>
    </row>
    <row r="3896" spans="1:16" ht="15" customHeight="1">
      <c r="A3896" s="20">
        <f t="shared" si="488"/>
        <v>4</v>
      </c>
      <c r="B3896" s="21" t="str">
        <f t="shared" si="489"/>
        <v>知识点</v>
      </c>
      <c r="C3896" s="21" t="str">
        <f t="shared" si="490"/>
        <v>次氯酸盐</v>
      </c>
      <c r="D3896" s="21" t="str">
        <f>IFERROR(IF(I3896=1,INDEX( {"chinese","english","math","physics","chemistry","biology","politics","history","geography"},MATCH(C3896,{"语文","英语","数学","物理","化学","生物","政治","历史","地理"},0)),IF(I3896=2,INDEX(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3896,{"单项选择","阅读理解","信息匹配","完形填空","短文填空","单句填空","短文改错","单句改错","句型转换","翻译短语","翻译句子","词汇/短语及固搭","完成句子","听力"},0)),"")), "")</f>
        <v/>
      </c>
      <c r="E3896" s="21" t="str">
        <f t="shared" si="491"/>
        <v>知识点</v>
      </c>
      <c r="F3896" s="21" t="str">
        <f t="shared" si="492"/>
        <v>恰</v>
      </c>
      <c r="G3896" s="21" t="str">
        <f>INDEX( {"body","discipline","area","topic","point"},MATCH(E3896,{"知识体","知识域","知识区","知识主题","知识点"},0))</f>
        <v>point</v>
      </c>
      <c r="H3896" s="21" t="str">
        <f>INDEX( {"super","just","sub","infras"},MATCH(F3896,{"超","恰","亚","次"},0))</f>
        <v>just</v>
      </c>
      <c r="I3896" s="21">
        <f>MATCH(E3896,{"知识体","知识域","知识区","知识主题","知识点"},0)-1</f>
        <v>4</v>
      </c>
      <c r="J3896" s="21">
        <f>MATCH(F3896,{"超","恰","亚","次"},0)-1</f>
        <v>1</v>
      </c>
      <c r="K3896" s="21" t="str">
        <f t="shared" si="493"/>
        <v>化学</v>
      </c>
      <c r="L3896" s="26" t="s">
        <v>1526</v>
      </c>
      <c r="M3896" s="23"/>
      <c r="N3896" s="23"/>
      <c r="O3896" s="24" t="str">
        <f t="shared" si="495"/>
        <v xml:space="preserve">
  - 
    name:  次氯酸盐
    title:  次氯酸盐
    description: 
    koLyro: point
    koLyri:  just
    son: </v>
      </c>
      <c r="P3896" s="27" t="str">
        <f t="shared" si="494"/>
        <v xml:space="preserve">
          - 
            name:  次氯酸盐
            title:  次氯酸盐
            description: 
            koLyro: point
            koLyri:  just
            son: </v>
      </c>
    </row>
    <row r="3897" spans="1:16" ht="15" customHeight="1">
      <c r="A3897" s="20">
        <f t="shared" si="488"/>
        <v>3</v>
      </c>
      <c r="B3897" s="21" t="str">
        <f t="shared" si="489"/>
        <v>知识主题</v>
      </c>
      <c r="C3897" s="21" t="str">
        <f t="shared" si="490"/>
        <v>富集在海水中的元素(二)——卤素</v>
      </c>
      <c r="D3897" s="21" t="str">
        <f>IFERROR(IF(I3897=1,INDEX( {"chinese","english","math","physics","chemistry","biology","politics","history","geography"},MATCH(C3897,{"语文","英语","数学","物理","化学","生物","政治","历史","地理"},0)),IF(I3897=2,INDEX(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3897,{"单项选择","阅读理解","信息匹配","完形填空","短文填空","单句填空","短文改错","单句改错","句型转换","翻译短语","翻译句子","词汇/短语及固搭","完成句子","听力"},0)),"")), "")</f>
        <v/>
      </c>
      <c r="E3897" s="21" t="str">
        <f t="shared" si="491"/>
        <v>知识主题</v>
      </c>
      <c r="F3897" s="21" t="str">
        <f t="shared" si="492"/>
        <v>恰</v>
      </c>
      <c r="G3897" s="21" t="str">
        <f>INDEX( {"body","discipline","area","topic","point"},MATCH(E3897,{"知识体","知识域","知识区","知识主题","知识点"},0))</f>
        <v>topic</v>
      </c>
      <c r="H3897" s="21" t="str">
        <f>INDEX( {"super","just","sub","infras"},MATCH(F3897,{"超","恰","亚","次"},0))</f>
        <v>just</v>
      </c>
      <c r="I3897" s="21">
        <f>MATCH(E3897,{"知识体","知识域","知识区","知识主题","知识点"},0)-1</f>
        <v>3</v>
      </c>
      <c r="J3897" s="21">
        <f>MATCH(F3897,{"超","恰","亚","次"},0)-1</f>
        <v>1</v>
      </c>
      <c r="K3897" s="21" t="str">
        <f t="shared" si="493"/>
        <v>化学</v>
      </c>
      <c r="L3897" s="26" t="s">
        <v>1527</v>
      </c>
      <c r="M3897" s="23"/>
      <c r="N3897" s="23"/>
      <c r="O3897" s="24" t="str">
        <f t="shared" si="495"/>
        <v xml:space="preserve">
  - 
    name:  富集在海水中的元素(二)——卤素
    title:  富集在海水中的元素(二)——卤素
    description: 
    koLyro: topic
    koLyri:  just
    son: </v>
      </c>
      <c r="P3897" s="27" t="str">
        <f t="shared" si="494"/>
        <v xml:space="preserve">
        - 
          name:  富集在海水中的元素(二)——卤素
          title:  富集在海水中的元素(二)——卤素
          description: 
          koLyro: topic
          koLyri:  just
          son: </v>
      </c>
    </row>
    <row r="3898" spans="1:16" ht="15" customHeight="1">
      <c r="A3898" s="20">
        <f t="shared" si="488"/>
        <v>4</v>
      </c>
      <c r="B3898" s="21" t="str">
        <f t="shared" si="489"/>
        <v>知识点</v>
      </c>
      <c r="C3898" s="21" t="str">
        <f t="shared" si="490"/>
        <v>卤素单质的性质</v>
      </c>
      <c r="D3898" s="21" t="str">
        <f>IFERROR(IF(I3898=1,INDEX( {"chinese","english","math","physics","chemistry","biology","politics","history","geography"},MATCH(C3898,{"语文","英语","数学","物理","化学","生物","政治","历史","地理"},0)),IF(I3898=2,INDEX(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3898,{"单项选择","阅读理解","信息匹配","完形填空","短文填空","单句填空","短文改错","单句改错","句型转换","翻译短语","翻译句子","词汇/短语及固搭","完成句子","听力"},0)),"")), "")</f>
        <v/>
      </c>
      <c r="E3898" s="21" t="str">
        <f t="shared" si="491"/>
        <v>知识点</v>
      </c>
      <c r="F3898" s="21" t="str">
        <f t="shared" si="492"/>
        <v>恰</v>
      </c>
      <c r="G3898" s="21" t="str">
        <f>INDEX( {"body","discipline","area","topic","point"},MATCH(E3898,{"知识体","知识域","知识区","知识主题","知识点"},0))</f>
        <v>point</v>
      </c>
      <c r="H3898" s="21" t="str">
        <f>INDEX( {"super","just","sub","infras"},MATCH(F3898,{"超","恰","亚","次"},0))</f>
        <v>just</v>
      </c>
      <c r="I3898" s="21">
        <f>MATCH(E3898,{"知识体","知识域","知识区","知识主题","知识点"},0)-1</f>
        <v>4</v>
      </c>
      <c r="J3898" s="21">
        <f>MATCH(F3898,{"超","恰","亚","次"},0)-1</f>
        <v>1</v>
      </c>
      <c r="K3898" s="21" t="str">
        <f t="shared" si="493"/>
        <v>化学</v>
      </c>
      <c r="L3898" s="26" t="s">
        <v>1528</v>
      </c>
      <c r="M3898" s="23"/>
      <c r="N3898" s="23"/>
      <c r="O3898" s="24" t="str">
        <f t="shared" si="495"/>
        <v xml:space="preserve">
  - 
    name:  卤素单质的性质
    title:  卤素单质的性质
    description: 
    koLyro: point
    koLyri:  just
    son: </v>
      </c>
      <c r="P3898" s="27" t="str">
        <f t="shared" si="494"/>
        <v xml:space="preserve">
          - 
            name:  卤素单质的性质
            title:  卤素单质的性质
            description: 
            koLyro: point
            koLyri:  just
            son: </v>
      </c>
    </row>
    <row r="3899" spans="1:16" ht="15" customHeight="1">
      <c r="A3899" s="20">
        <f t="shared" si="488"/>
        <v>4</v>
      </c>
      <c r="B3899" s="21" t="str">
        <f t="shared" si="489"/>
        <v>知识点</v>
      </c>
      <c r="C3899" s="21" t="str">
        <f t="shared" si="490"/>
        <v>卤素单质的性质比较</v>
      </c>
      <c r="D3899" s="21" t="str">
        <f>IFERROR(IF(I3899=1,INDEX( {"chinese","english","math","physics","chemistry","biology","politics","history","geography"},MATCH(C3899,{"语文","英语","数学","物理","化学","生物","政治","历史","地理"},0)),IF(I3899=2,INDEX(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3899,{"单项选择","阅读理解","信息匹配","完形填空","短文填空","单句填空","短文改错","单句改错","句型转换","翻译短语","翻译句子","词汇/短语及固搭","完成句子","听力"},0)),"")), "")</f>
        <v/>
      </c>
      <c r="E3899" s="21" t="str">
        <f t="shared" si="491"/>
        <v>知识点</v>
      </c>
      <c r="F3899" s="21" t="str">
        <f t="shared" si="492"/>
        <v>恰</v>
      </c>
      <c r="G3899" s="21" t="str">
        <f>INDEX( {"body","discipline","area","topic","point"},MATCH(E3899,{"知识体","知识域","知识区","知识主题","知识点"},0))</f>
        <v>point</v>
      </c>
      <c r="H3899" s="21" t="str">
        <f>INDEX( {"super","just","sub","infras"},MATCH(F3899,{"超","恰","亚","次"},0))</f>
        <v>just</v>
      </c>
      <c r="I3899" s="21">
        <f>MATCH(E3899,{"知识体","知识域","知识区","知识主题","知识点"},0)-1</f>
        <v>4</v>
      </c>
      <c r="J3899" s="21">
        <f>MATCH(F3899,{"超","恰","亚","次"},0)-1</f>
        <v>1</v>
      </c>
      <c r="K3899" s="21" t="str">
        <f t="shared" si="493"/>
        <v>化学</v>
      </c>
      <c r="L3899" s="26" t="s">
        <v>1529</v>
      </c>
      <c r="M3899" s="23"/>
      <c r="N3899" s="23"/>
      <c r="O3899" s="24" t="str">
        <f t="shared" si="495"/>
        <v xml:space="preserve">
  - 
    name:  卤素单质的性质比较
    title:  卤素单质的性质比较
    description: 
    koLyro: point
    koLyri:  just
    son: </v>
      </c>
      <c r="P3899" s="27" t="str">
        <f t="shared" si="494"/>
        <v xml:space="preserve">
          - 
            name:  卤素单质的性质比较
            title:  卤素单质的性质比较
            description: 
            koLyro: point
            koLyri:  just
            son: </v>
      </c>
    </row>
    <row r="3900" spans="1:16" ht="15" customHeight="1">
      <c r="A3900" s="20">
        <f t="shared" si="488"/>
        <v>4</v>
      </c>
      <c r="B3900" s="21" t="str">
        <f t="shared" si="489"/>
        <v>知识点</v>
      </c>
      <c r="C3900" s="21" t="str">
        <f t="shared" si="490"/>
        <v>卤素离子的检验方法</v>
      </c>
      <c r="D3900" s="21" t="str">
        <f>IFERROR(IF(I3900=1,INDEX( {"chinese","english","math","physics","chemistry","biology","politics","history","geography"},MATCH(C3900,{"语文","英语","数学","物理","化学","生物","政治","历史","地理"},0)),IF(I3900=2,INDEX(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3900,{"单项选择","阅读理解","信息匹配","完形填空","短文填空","单句填空","短文改错","单句改错","句型转换","翻译短语","翻译句子","词汇/短语及固搭","完成句子","听力"},0)),"")), "")</f>
        <v/>
      </c>
      <c r="E3900" s="21" t="str">
        <f t="shared" si="491"/>
        <v>知识点</v>
      </c>
      <c r="F3900" s="21" t="str">
        <f t="shared" si="492"/>
        <v>恰</v>
      </c>
      <c r="G3900" s="21" t="str">
        <f>INDEX( {"body","discipline","area","topic","point"},MATCH(E3900,{"知识体","知识域","知识区","知识主题","知识点"},0))</f>
        <v>point</v>
      </c>
      <c r="H3900" s="21" t="str">
        <f>INDEX( {"super","just","sub","infras"},MATCH(F3900,{"超","恰","亚","次"},0))</f>
        <v>just</v>
      </c>
      <c r="I3900" s="21">
        <f>MATCH(E3900,{"知识体","知识域","知识区","知识主题","知识点"},0)-1</f>
        <v>4</v>
      </c>
      <c r="J3900" s="21">
        <f>MATCH(F3900,{"超","恰","亚","次"},0)-1</f>
        <v>1</v>
      </c>
      <c r="K3900" s="21" t="str">
        <f t="shared" si="493"/>
        <v>化学</v>
      </c>
      <c r="L3900" s="26" t="s">
        <v>1530</v>
      </c>
      <c r="M3900" s="23"/>
      <c r="N3900" s="23"/>
      <c r="O3900" s="24" t="str">
        <f t="shared" si="495"/>
        <v xml:space="preserve">
  - 
    name:  卤素离子的检验方法
    title:  卤素离子的检验方法
    description: 
    koLyro: point
    koLyri:  just
    son: </v>
      </c>
      <c r="P3900" s="27" t="str">
        <f t="shared" si="494"/>
        <v xml:space="preserve">
          - 
            name:  卤素离子的检验方法
            title:  卤素离子的检验方法
            description: 
            koLyro: point
            koLyri:  just
            son: </v>
      </c>
    </row>
    <row r="3901" spans="1:16" ht="15" customHeight="1">
      <c r="A3901" s="20">
        <f t="shared" si="488"/>
        <v>4</v>
      </c>
      <c r="B3901" s="21" t="str">
        <f t="shared" si="489"/>
        <v>知识点</v>
      </c>
      <c r="C3901" s="21" t="str">
        <f t="shared" si="490"/>
        <v>卤化物</v>
      </c>
      <c r="D3901" s="21" t="str">
        <f>IFERROR(IF(I3901=1,INDEX( {"chinese","english","math","physics","chemistry","biology","politics","history","geography"},MATCH(C3901,{"语文","英语","数学","物理","化学","生物","政治","历史","地理"},0)),IF(I3901=2,INDEX(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3901,{"单项选择","阅读理解","信息匹配","完形填空","短文填空","单句填空","短文改错","单句改错","句型转换","翻译短语","翻译句子","词汇/短语及固搭","完成句子","听力"},0)),"")), "")</f>
        <v/>
      </c>
      <c r="E3901" s="21" t="str">
        <f t="shared" si="491"/>
        <v>知识点</v>
      </c>
      <c r="F3901" s="21" t="str">
        <f t="shared" si="492"/>
        <v>恰</v>
      </c>
      <c r="G3901" s="21" t="str">
        <f>INDEX( {"body","discipline","area","topic","point"},MATCH(E3901,{"知识体","知识域","知识区","知识主题","知识点"},0))</f>
        <v>point</v>
      </c>
      <c r="H3901" s="21" t="str">
        <f>INDEX( {"super","just","sub","infras"},MATCH(F3901,{"超","恰","亚","次"},0))</f>
        <v>just</v>
      </c>
      <c r="I3901" s="21">
        <f>MATCH(E3901,{"知识体","知识域","知识区","知识主题","知识点"},0)-1</f>
        <v>4</v>
      </c>
      <c r="J3901" s="21">
        <f>MATCH(F3901,{"超","恰","亚","次"},0)-1</f>
        <v>1</v>
      </c>
      <c r="K3901" s="21" t="str">
        <f t="shared" si="493"/>
        <v>化学</v>
      </c>
      <c r="L3901" s="26" t="s">
        <v>1531</v>
      </c>
      <c r="M3901" s="23"/>
      <c r="N3901" s="23"/>
      <c r="O3901" s="24" t="str">
        <f t="shared" si="495"/>
        <v xml:space="preserve">
  - 
    name:  卤化物
    title:  卤化物
    description: 
    koLyro: point
    koLyri:  just
    son: </v>
      </c>
      <c r="P3901" s="27" t="str">
        <f t="shared" si="494"/>
        <v xml:space="preserve">
          - 
            name:  卤化物
            title:  卤化物
            description: 
            koLyro: point
            koLyri:  just
            son: </v>
      </c>
    </row>
    <row r="3902" spans="1:16" ht="15" customHeight="1">
      <c r="A3902" s="20">
        <f t="shared" si="488"/>
        <v>5</v>
      </c>
      <c r="B3902" s="21" t="str">
        <f t="shared" si="489"/>
        <v>知识亚点</v>
      </c>
      <c r="C3902" s="21" t="str">
        <f t="shared" si="490"/>
        <v>卤化氢</v>
      </c>
      <c r="D3902" s="21" t="str">
        <f>IFERROR(IF(I3902=1,INDEX( {"chinese","english","math","physics","chemistry","biology","politics","history","geography"},MATCH(C3902,{"语文","英语","数学","物理","化学","生物","政治","历史","地理"},0)),IF(I3902=2,INDEX(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3902,{"单项选择","阅读理解","信息匹配","完形填空","短文填空","单句填空","短文改错","单句改错","句型转换","翻译短语","翻译句子","词汇/短语及固搭","完成句子","听力"},0)),"")), "")</f>
        <v/>
      </c>
      <c r="E3902" s="21" t="str">
        <f t="shared" si="491"/>
        <v>知识点</v>
      </c>
      <c r="F3902" s="21" t="str">
        <f t="shared" si="492"/>
        <v>亚</v>
      </c>
      <c r="G3902" s="21" t="str">
        <f>INDEX( {"body","discipline","area","topic","point"},MATCH(E3902,{"知识体","知识域","知识区","知识主题","知识点"},0))</f>
        <v>point</v>
      </c>
      <c r="H3902" s="21" t="str">
        <f>INDEX( {"super","just","sub","infras"},MATCH(F3902,{"超","恰","亚","次"},0))</f>
        <v>sub</v>
      </c>
      <c r="I3902" s="21">
        <f>MATCH(E3902,{"知识体","知识域","知识区","知识主题","知识点"},0)-1</f>
        <v>4</v>
      </c>
      <c r="J3902" s="21">
        <f>MATCH(F3902,{"超","恰","亚","次"},0)-1</f>
        <v>2</v>
      </c>
      <c r="K3902" s="21" t="str">
        <f t="shared" si="493"/>
        <v>化学</v>
      </c>
      <c r="L3902" s="26" t="s">
        <v>1532</v>
      </c>
      <c r="M3902" s="23"/>
      <c r="N3902" s="23"/>
      <c r="O3902" s="24" t="str">
        <f t="shared" si="495"/>
        <v xml:space="preserve">
  - 
    name:  卤化氢
    title:  卤化氢
    description: 
    koLyro: point
    koLyri:  sub
    son: </v>
      </c>
      <c r="P3902" s="27" t="str">
        <f t="shared" si="494"/>
        <v xml:space="preserve">
            - 
              name:  卤化氢
              title:  卤化氢
              description: 
              koLyro: point
              koLyri:  sub
              son: </v>
      </c>
    </row>
    <row r="3903" spans="1:16" ht="15" customHeight="1">
      <c r="A3903" s="20">
        <f t="shared" si="488"/>
        <v>5</v>
      </c>
      <c r="B3903" s="21" t="str">
        <f t="shared" si="489"/>
        <v>知识亚点</v>
      </c>
      <c r="C3903" s="21" t="str">
        <f t="shared" si="490"/>
        <v>卤化银</v>
      </c>
      <c r="D3903" s="21" t="str">
        <f>IFERROR(IF(I3903=1,INDEX( {"chinese","english","math","physics","chemistry","biology","politics","history","geography"},MATCH(C3903,{"语文","英语","数学","物理","化学","生物","政治","历史","地理"},0)),IF(I3903=2,INDEX(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3903,{"单项选择","阅读理解","信息匹配","完形填空","短文填空","单句填空","短文改错","单句改错","句型转换","翻译短语","翻译句子","词汇/短语及固搭","完成句子","听力"},0)),"")), "")</f>
        <v/>
      </c>
      <c r="E3903" s="21" t="str">
        <f t="shared" si="491"/>
        <v>知识点</v>
      </c>
      <c r="F3903" s="21" t="str">
        <f t="shared" si="492"/>
        <v>亚</v>
      </c>
      <c r="G3903" s="21" t="str">
        <f>INDEX( {"body","discipline","area","topic","point"},MATCH(E3903,{"知识体","知识域","知识区","知识主题","知识点"},0))</f>
        <v>point</v>
      </c>
      <c r="H3903" s="21" t="str">
        <f>INDEX( {"super","just","sub","infras"},MATCH(F3903,{"超","恰","亚","次"},0))</f>
        <v>sub</v>
      </c>
      <c r="I3903" s="21">
        <f>MATCH(E3903,{"知识体","知识域","知识区","知识主题","知识点"},0)-1</f>
        <v>4</v>
      </c>
      <c r="J3903" s="21">
        <f>MATCH(F3903,{"超","恰","亚","次"},0)-1</f>
        <v>2</v>
      </c>
      <c r="K3903" s="21" t="str">
        <f t="shared" si="493"/>
        <v>化学</v>
      </c>
      <c r="L3903" s="26" t="s">
        <v>1533</v>
      </c>
      <c r="M3903" s="23"/>
      <c r="N3903" s="23"/>
      <c r="O3903" s="24" t="str">
        <f t="shared" si="495"/>
        <v xml:space="preserve">
  - 
    name:  卤化银
    title:  卤化银
    description: 
    koLyro: point
    koLyri:  sub
    son: </v>
      </c>
      <c r="P3903" s="27" t="str">
        <f t="shared" si="494"/>
        <v xml:space="preserve">
            - 
              name:  卤化银
              title:  卤化银
              description: 
              koLyro: point
              koLyri:  sub
              son: </v>
      </c>
    </row>
    <row r="3904" spans="1:16" ht="15" customHeight="1">
      <c r="A3904" s="20">
        <f t="shared" si="488"/>
        <v>4</v>
      </c>
      <c r="B3904" s="21" t="str">
        <f t="shared" si="489"/>
        <v>知识点</v>
      </c>
      <c r="C3904" s="21" t="str">
        <f t="shared" si="490"/>
        <v>卤素互化物和拟卤素</v>
      </c>
      <c r="D3904" s="21" t="str">
        <f>IFERROR(IF(I3904=1,INDEX( {"chinese","english","math","physics","chemistry","biology","politics","history","geography"},MATCH(C3904,{"语文","英语","数学","物理","化学","生物","政治","历史","地理"},0)),IF(I3904=2,INDEX(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3904,{"单项选择","阅读理解","信息匹配","完形填空","短文填空","单句填空","短文改错","单句改错","句型转换","翻译短语","翻译句子","词汇/短语及固搭","完成句子","听力"},0)),"")), "")</f>
        <v/>
      </c>
      <c r="E3904" s="21" t="str">
        <f t="shared" si="491"/>
        <v>知识点</v>
      </c>
      <c r="F3904" s="21" t="str">
        <f t="shared" si="492"/>
        <v>恰</v>
      </c>
      <c r="G3904" s="21" t="str">
        <f>INDEX( {"body","discipline","area","topic","point"},MATCH(E3904,{"知识体","知识域","知识区","知识主题","知识点"},0))</f>
        <v>point</v>
      </c>
      <c r="H3904" s="21" t="str">
        <f>INDEX( {"super","just","sub","infras"},MATCH(F3904,{"超","恰","亚","次"},0))</f>
        <v>just</v>
      </c>
      <c r="I3904" s="21">
        <f>MATCH(E3904,{"知识体","知识域","知识区","知识主题","知识点"},0)-1</f>
        <v>4</v>
      </c>
      <c r="J3904" s="21">
        <f>MATCH(F3904,{"超","恰","亚","次"},0)-1</f>
        <v>1</v>
      </c>
      <c r="K3904" s="21" t="str">
        <f t="shared" si="493"/>
        <v>化学</v>
      </c>
      <c r="L3904" s="26" t="s">
        <v>1534</v>
      </c>
      <c r="M3904" s="23"/>
      <c r="N3904" s="23"/>
      <c r="O3904" s="24" t="str">
        <f t="shared" si="495"/>
        <v xml:space="preserve">
  - 
    name:  卤素互化物和拟卤素
    title:  卤素互化物和拟卤素
    description: 
    koLyro: point
    koLyri:  just
    son: </v>
      </c>
      <c r="P3904" s="27" t="str">
        <f t="shared" si="494"/>
        <v xml:space="preserve">
          - 
            name:  卤素互化物和拟卤素
            title:  卤素互化物和拟卤素
            description: 
            koLyro: point
            koLyri:  just
            son: </v>
      </c>
    </row>
    <row r="3905" spans="1:16" ht="15" customHeight="1">
      <c r="A3905" s="20">
        <f t="shared" si="488"/>
        <v>4</v>
      </c>
      <c r="B3905" s="21" t="str">
        <f t="shared" si="489"/>
        <v>知识点</v>
      </c>
      <c r="C3905" s="21" t="str">
        <f t="shared" si="490"/>
        <v>萃取和分液在卤素性质实验中的应用</v>
      </c>
      <c r="D3905" s="21" t="str">
        <f>IFERROR(IF(I3905=1,INDEX( {"chinese","english","math","physics","chemistry","biology","politics","history","geography"},MATCH(C3905,{"语文","英语","数学","物理","化学","生物","政治","历史","地理"},0)),IF(I3905=2,INDEX(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3905,{"单项选择","阅读理解","信息匹配","完形填空","短文填空","单句填空","短文改错","单句改错","句型转换","翻译短语","翻译句子","词汇/短语及固搭","完成句子","听力"},0)),"")), "")</f>
        <v/>
      </c>
      <c r="E3905" s="21" t="str">
        <f t="shared" si="491"/>
        <v>知识点</v>
      </c>
      <c r="F3905" s="21" t="str">
        <f t="shared" si="492"/>
        <v>恰</v>
      </c>
      <c r="G3905" s="21" t="str">
        <f>INDEX( {"body","discipline","area","topic","point"},MATCH(E3905,{"知识体","知识域","知识区","知识主题","知识点"},0))</f>
        <v>point</v>
      </c>
      <c r="H3905" s="21" t="str">
        <f>INDEX( {"super","just","sub","infras"},MATCH(F3905,{"超","恰","亚","次"},0))</f>
        <v>just</v>
      </c>
      <c r="I3905" s="21">
        <f>MATCH(E3905,{"知识体","知识域","知识区","知识主题","知识点"},0)-1</f>
        <v>4</v>
      </c>
      <c r="J3905" s="21">
        <f>MATCH(F3905,{"超","恰","亚","次"},0)-1</f>
        <v>1</v>
      </c>
      <c r="K3905" s="21" t="str">
        <f t="shared" si="493"/>
        <v>化学</v>
      </c>
      <c r="L3905" s="26" t="s">
        <v>1535</v>
      </c>
      <c r="M3905" s="23"/>
      <c r="N3905" s="23"/>
      <c r="O3905" s="24" t="str">
        <f t="shared" si="495"/>
        <v xml:space="preserve">
  - 
    name:  萃取和分液在卤素性质实验中的应用
    title:  萃取和分液在卤素性质实验中的应用
    description: 
    koLyro: point
    koLyri:  just
    son: </v>
      </c>
      <c r="P3905" s="27" t="str">
        <f t="shared" si="494"/>
        <v xml:space="preserve">
          - 
            name:  萃取和分液在卤素性质实验中的应用
            title:  萃取和分液在卤素性质实验中的应用
            description: 
            koLyro: point
            koLyri:  just
            son: </v>
      </c>
    </row>
    <row r="3906" spans="1:16" ht="15" customHeight="1">
      <c r="A3906" s="20">
        <f t="shared" si="488"/>
        <v>3</v>
      </c>
      <c r="B3906" s="21" t="str">
        <f t="shared" si="489"/>
        <v>知识主题</v>
      </c>
      <c r="C3906" s="21" t="str">
        <f t="shared" si="490"/>
        <v>硫及其化合物</v>
      </c>
      <c r="D3906" s="21" t="str">
        <f>IFERROR(IF(I3906=1,INDEX( {"chinese","english","math","physics","chemistry","biology","politics","history","geography"},MATCH(C3906,{"语文","英语","数学","物理","化学","生物","政治","历史","地理"},0)),IF(I3906=2,INDEX(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3906,{"单项选择","阅读理解","信息匹配","完形填空","短文填空","单句填空","短文改错","单句改错","句型转换","翻译短语","翻译句子","词汇/短语及固搭","完成句子","听力"},0)),"")), "")</f>
        <v/>
      </c>
      <c r="E3906" s="21" t="str">
        <f t="shared" si="491"/>
        <v>知识主题</v>
      </c>
      <c r="F3906" s="21" t="str">
        <f t="shared" si="492"/>
        <v>恰</v>
      </c>
      <c r="G3906" s="21" t="str">
        <f>INDEX( {"body","discipline","area","topic","point"},MATCH(E3906,{"知识体","知识域","知识区","知识主题","知识点"},0))</f>
        <v>topic</v>
      </c>
      <c r="H3906" s="21" t="str">
        <f>INDEX( {"super","just","sub","infras"},MATCH(F3906,{"超","恰","亚","次"},0))</f>
        <v>just</v>
      </c>
      <c r="I3906" s="21">
        <f>MATCH(E3906,{"知识体","知识域","知识区","知识主题","知识点"},0)-1</f>
        <v>3</v>
      </c>
      <c r="J3906" s="21">
        <f>MATCH(F3906,{"超","恰","亚","次"},0)-1</f>
        <v>1</v>
      </c>
      <c r="K3906" s="21" t="str">
        <f t="shared" si="493"/>
        <v>化学</v>
      </c>
      <c r="L3906" s="26" t="s">
        <v>1536</v>
      </c>
      <c r="M3906" s="23"/>
      <c r="N3906" s="23"/>
      <c r="O3906" s="24" t="str">
        <f t="shared" si="495"/>
        <v xml:space="preserve">
  - 
    name:  硫及其化合物
    title:  硫及其化合物
    description: 
    koLyro: topic
    koLyri:  just
    son: </v>
      </c>
      <c r="P3906" s="27" t="str">
        <f t="shared" si="494"/>
        <v xml:space="preserve">
        - 
          name:  硫及其化合物
          title:  硫及其化合物
          description: 
          koLyro: topic
          koLyri:  just
          son: </v>
      </c>
    </row>
    <row r="3907" spans="1:16" ht="15" customHeight="1">
      <c r="A3907" s="20">
        <f t="shared" si="488"/>
        <v>4</v>
      </c>
      <c r="B3907" s="21" t="str">
        <f t="shared" si="489"/>
        <v>知识点</v>
      </c>
      <c r="C3907" s="21" t="str">
        <f t="shared" si="490"/>
        <v>硫的物理性质及用途</v>
      </c>
      <c r="D3907" s="21" t="str">
        <f>IFERROR(IF(I3907=1,INDEX( {"chinese","english","math","physics","chemistry","biology","politics","history","geography"},MATCH(C3907,{"语文","英语","数学","物理","化学","生物","政治","历史","地理"},0)),IF(I3907=2,INDEX(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3907,{"单项选择","阅读理解","信息匹配","完形填空","短文填空","单句填空","短文改错","单句改错","句型转换","翻译短语","翻译句子","词汇/短语及固搭","完成句子","听力"},0)),"")), "")</f>
        <v/>
      </c>
      <c r="E3907" s="21" t="str">
        <f t="shared" si="491"/>
        <v>知识点</v>
      </c>
      <c r="F3907" s="21" t="str">
        <f t="shared" si="492"/>
        <v>恰</v>
      </c>
      <c r="G3907" s="21" t="str">
        <f>INDEX( {"body","discipline","area","topic","point"},MATCH(E3907,{"知识体","知识域","知识区","知识主题","知识点"},0))</f>
        <v>point</v>
      </c>
      <c r="H3907" s="21" t="str">
        <f>INDEX( {"super","just","sub","infras"},MATCH(F3907,{"超","恰","亚","次"},0))</f>
        <v>just</v>
      </c>
      <c r="I3907" s="21">
        <f>MATCH(E3907,{"知识体","知识域","知识区","知识主题","知识点"},0)-1</f>
        <v>4</v>
      </c>
      <c r="J3907" s="21">
        <f>MATCH(F3907,{"超","恰","亚","次"},0)-1</f>
        <v>1</v>
      </c>
      <c r="K3907" s="21" t="str">
        <f t="shared" si="493"/>
        <v>化学</v>
      </c>
      <c r="L3907" s="26" t="s">
        <v>1537</v>
      </c>
      <c r="M3907" s="23"/>
      <c r="N3907" s="23"/>
      <c r="O3907" s="24" t="str">
        <f t="shared" si="495"/>
        <v xml:space="preserve">
  - 
    name:  硫的物理性质及用途
    title:  硫的物理性质及用途
    description: 
    koLyro: point
    koLyri:  just
    son: </v>
      </c>
      <c r="P3907" s="27" t="str">
        <f t="shared" si="494"/>
        <v xml:space="preserve">
          - 
            name:  硫的物理性质及用途
            title:  硫的物理性质及用途
            description: 
            koLyro: point
            koLyri:  just
            son: </v>
      </c>
    </row>
    <row r="3908" spans="1:16" ht="15" customHeight="1">
      <c r="A3908" s="20">
        <f t="shared" si="488"/>
        <v>4</v>
      </c>
      <c r="B3908" s="21" t="str">
        <f t="shared" si="489"/>
        <v>知识点</v>
      </c>
      <c r="C3908" s="21" t="str">
        <f t="shared" si="490"/>
        <v>硫的化学性质</v>
      </c>
      <c r="D3908" s="21" t="str">
        <f>IFERROR(IF(I3908=1,INDEX( {"chinese","english","math","physics","chemistry","biology","politics","history","geography"},MATCH(C3908,{"语文","英语","数学","物理","化学","生物","政治","历史","地理"},0)),IF(I3908=2,INDEX(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3908,{"单项选择","阅读理解","信息匹配","完形填空","短文填空","单句填空","短文改错","单句改错","句型转换","翻译短语","翻译句子","词汇/短语及固搭","完成句子","听力"},0)),"")), "")</f>
        <v/>
      </c>
      <c r="E3908" s="21" t="str">
        <f t="shared" si="491"/>
        <v>知识点</v>
      </c>
      <c r="F3908" s="21" t="str">
        <f t="shared" si="492"/>
        <v>恰</v>
      </c>
      <c r="G3908" s="21" t="str">
        <f>INDEX( {"body","discipline","area","topic","point"},MATCH(E3908,{"知识体","知识域","知识区","知识主题","知识点"},0))</f>
        <v>point</v>
      </c>
      <c r="H3908" s="21" t="str">
        <f>INDEX( {"super","just","sub","infras"},MATCH(F3908,{"超","恰","亚","次"},0))</f>
        <v>just</v>
      </c>
      <c r="I3908" s="21">
        <f>MATCH(E3908,{"知识体","知识域","知识区","知识主题","知识点"},0)-1</f>
        <v>4</v>
      </c>
      <c r="J3908" s="21">
        <f>MATCH(F3908,{"超","恰","亚","次"},0)-1</f>
        <v>1</v>
      </c>
      <c r="K3908" s="21" t="str">
        <f t="shared" si="493"/>
        <v>化学</v>
      </c>
      <c r="L3908" s="26" t="s">
        <v>1538</v>
      </c>
      <c r="M3908" s="23"/>
      <c r="N3908" s="23"/>
      <c r="O3908" s="24" t="str">
        <f t="shared" si="495"/>
        <v xml:space="preserve">
  - 
    name:  硫的化学性质
    title:  硫的化学性质
    description: 
    koLyro: point
    koLyri:  just
    son: </v>
      </c>
      <c r="P3908" s="27" t="str">
        <f t="shared" si="494"/>
        <v xml:space="preserve">
          - 
            name:  硫的化学性质
            title:  硫的化学性质
            description: 
            koLyro: point
            koLyri:  just
            son: </v>
      </c>
    </row>
    <row r="3909" spans="1:16" ht="15" customHeight="1">
      <c r="A3909" s="20">
        <f t="shared" ref="A3909:A3972" si="496">IFERROR(FIND("├",L3909),0)</f>
        <v>4</v>
      </c>
      <c r="B3909" s="21" t="str">
        <f t="shared" ref="B3909:B3972" si="497">MID(L3909,FIND("«",L3909)+1,FIND("»",L3909)-FIND("«",L3909)-1)</f>
        <v>知识点</v>
      </c>
      <c r="C3909" s="21" t="str">
        <f t="shared" ref="C3909:C3972" si="498">RIGHT(L3909,LEN(L3909)-FIND("»",L3909))</f>
        <v>硫化氢的性质</v>
      </c>
      <c r="D3909" s="21" t="str">
        <f>IFERROR(IF(I3909=1,INDEX( {"chinese","english","math","physics","chemistry","biology","politics","history","geography"},MATCH(C3909,{"语文","英语","数学","物理","化学","生物","政治","历史","地理"},0)),IF(I3909=2,INDEX(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3909,{"单项选择","阅读理解","信息匹配","完形填空","短文填空","单句填空","短文改错","单句改错","句型转换","翻译短语","翻译句子","词汇/短语及固搭","完成句子","听力"},0)),"")), "")</f>
        <v/>
      </c>
      <c r="E3909" s="21" t="str">
        <f t="shared" ref="E3909:E3972" si="499">SUBSTITUTE(SUBSTITUTE(SUBSTITUTE(SUBSTITUTE(B3909,"超",""),"恰",""),"亚",""),"次","")</f>
        <v>知识点</v>
      </c>
      <c r="F3909" s="21" t="str">
        <f t="shared" ref="F3909:F3972" si="500">IF(IFERROR(FIND("超",B3909),-1)&gt;0,"超",  IF(IFERROR(FIND("亚",B3909),-1)&gt;0,"亚",   IF(IFERROR(FIND("次",B3909),-1)&gt;0,"次",    "恰"  )))</f>
        <v>恰</v>
      </c>
      <c r="G3909" s="21" t="str">
        <f>INDEX( {"body","discipline","area","topic","point"},MATCH(E3909,{"知识体","知识域","知识区","知识主题","知识点"},0))</f>
        <v>point</v>
      </c>
      <c r="H3909" s="21" t="str">
        <f>INDEX( {"super","just","sub","infras"},MATCH(F3909,{"超","恰","亚","次"},0))</f>
        <v>just</v>
      </c>
      <c r="I3909" s="21">
        <f>MATCH(E3909,{"知识体","知识域","知识区","知识主题","知识点"},0)-1</f>
        <v>4</v>
      </c>
      <c r="J3909" s="21">
        <f>MATCH(F3909,{"超","恰","亚","次"},0)-1</f>
        <v>1</v>
      </c>
      <c r="K3909" s="21" t="str">
        <f t="shared" ref="K3909:K3972" si="501">IF(I3909=0,"",IF(I3909=1,C3909,K3908))</f>
        <v>化学</v>
      </c>
      <c r="L3909" s="26" t="s">
        <v>1539</v>
      </c>
      <c r="M3909" s="23"/>
      <c r="N3909" s="23"/>
      <c r="O3909" s="24" t="str">
        <f t="shared" si="495"/>
        <v xml:space="preserve">
  - 
    name:  硫化氢的性质
    title:  硫化氢的性质
    description: 
    koLyro: point
    koLyri:  just
    son: </v>
      </c>
      <c r="P3909" s="27" t="str">
        <f t="shared" ref="P3909:P3972" si="502">SUBSTITUTE(O3909,CHAR(10),CHAR(10)&amp;REPT("  ",A3909))</f>
        <v xml:space="preserve">
          - 
            name:  硫化氢的性质
            title:  硫化氢的性质
            description: 
            koLyro: point
            koLyri:  just
            son: </v>
      </c>
    </row>
    <row r="3910" spans="1:16" ht="15" customHeight="1">
      <c r="A3910" s="20">
        <f t="shared" si="496"/>
        <v>4</v>
      </c>
      <c r="B3910" s="21" t="str">
        <f t="shared" si="497"/>
        <v>知识点</v>
      </c>
      <c r="C3910" s="21" t="str">
        <f t="shared" si="498"/>
        <v>二氧化硫的物理性质</v>
      </c>
      <c r="D3910" s="21" t="str">
        <f>IFERROR(IF(I3910=1,INDEX( {"chinese","english","math","physics","chemistry","biology","politics","history","geography"},MATCH(C3910,{"语文","英语","数学","物理","化学","生物","政治","历史","地理"},0)),IF(I3910=2,INDEX(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3910,{"单项选择","阅读理解","信息匹配","完形填空","短文填空","单句填空","短文改错","单句改错","句型转换","翻译短语","翻译句子","词汇/短语及固搭","完成句子","听力"},0)),"")), "")</f>
        <v/>
      </c>
      <c r="E3910" s="21" t="str">
        <f t="shared" si="499"/>
        <v>知识点</v>
      </c>
      <c r="F3910" s="21" t="str">
        <f t="shared" si="500"/>
        <v>恰</v>
      </c>
      <c r="G3910" s="21" t="str">
        <f>INDEX( {"body","discipline","area","topic","point"},MATCH(E3910,{"知识体","知识域","知识区","知识主题","知识点"},0))</f>
        <v>point</v>
      </c>
      <c r="H3910" s="21" t="str">
        <f>INDEX( {"super","just","sub","infras"},MATCH(F3910,{"超","恰","亚","次"},0))</f>
        <v>just</v>
      </c>
      <c r="I3910" s="21">
        <f>MATCH(E3910,{"知识体","知识域","知识区","知识主题","知识点"},0)-1</f>
        <v>4</v>
      </c>
      <c r="J3910" s="21">
        <f>MATCH(F3910,{"超","恰","亚","次"},0)-1</f>
        <v>1</v>
      </c>
      <c r="K3910" s="21" t="str">
        <f t="shared" si="501"/>
        <v>化学</v>
      </c>
      <c r="L3910" s="26" t="s">
        <v>1540</v>
      </c>
      <c r="M3910" s="23"/>
      <c r="N3910" s="23"/>
      <c r="O3910" s="24" t="str">
        <f t="shared" si="495"/>
        <v xml:space="preserve">
  - 
    name:  二氧化硫的物理性质
    title:  二氧化硫的物理性质
    description: 
    koLyro: point
    koLyri:  just
    son: </v>
      </c>
      <c r="P3910" s="27" t="str">
        <f t="shared" si="502"/>
        <v xml:space="preserve">
          - 
            name:  二氧化硫的物理性质
            title:  二氧化硫的物理性质
            description: 
            koLyro: point
            koLyri:  just
            son: </v>
      </c>
    </row>
    <row r="3911" spans="1:16" ht="15" customHeight="1">
      <c r="A3911" s="20">
        <f t="shared" si="496"/>
        <v>4</v>
      </c>
      <c r="B3911" s="21" t="str">
        <f t="shared" si="497"/>
        <v>知识点</v>
      </c>
      <c r="C3911" s="21" t="str">
        <f t="shared" si="498"/>
        <v>二氧化硫的化学性质、用途</v>
      </c>
      <c r="D3911" s="21" t="str">
        <f>IFERROR(IF(I3911=1,INDEX( {"chinese","english","math","physics","chemistry","biology","politics","history","geography"},MATCH(C3911,{"语文","英语","数学","物理","化学","生物","政治","历史","地理"},0)),IF(I3911=2,INDEX(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3911,{"单项选择","阅读理解","信息匹配","完形填空","短文填空","单句填空","短文改错","单句改错","句型转换","翻译短语","翻译句子","词汇/短语及固搭","完成句子","听力"},0)),"")), "")</f>
        <v/>
      </c>
      <c r="E3911" s="21" t="str">
        <f t="shared" si="499"/>
        <v>知识点</v>
      </c>
      <c r="F3911" s="21" t="str">
        <f t="shared" si="500"/>
        <v>恰</v>
      </c>
      <c r="G3911" s="21" t="str">
        <f>INDEX( {"body","discipline","area","topic","point"},MATCH(E3911,{"知识体","知识域","知识区","知识主题","知识点"},0))</f>
        <v>point</v>
      </c>
      <c r="H3911" s="21" t="str">
        <f>INDEX( {"super","just","sub","infras"},MATCH(F3911,{"超","恰","亚","次"},0))</f>
        <v>just</v>
      </c>
      <c r="I3911" s="21">
        <f>MATCH(E3911,{"知识体","知识域","知识区","知识主题","知识点"},0)-1</f>
        <v>4</v>
      </c>
      <c r="J3911" s="21">
        <f>MATCH(F3911,{"超","恰","亚","次"},0)-1</f>
        <v>1</v>
      </c>
      <c r="K3911" s="21" t="str">
        <f t="shared" si="501"/>
        <v>化学</v>
      </c>
      <c r="L3911" s="26" t="s">
        <v>1541</v>
      </c>
      <c r="M3911" s="23"/>
      <c r="N3911" s="23"/>
      <c r="O3911" s="24" t="str">
        <f t="shared" si="495"/>
        <v xml:space="preserve">
  - 
    name:  二氧化硫的化学性质、用途
    title:  二氧化硫的化学性质、用途
    description: 
    koLyro: point
    koLyri:  just
    son: </v>
      </c>
      <c r="P3911" s="27" t="str">
        <f t="shared" si="502"/>
        <v xml:space="preserve">
          - 
            name:  二氧化硫的化学性质、用途
            title:  二氧化硫的化学性质、用途
            description: 
            koLyro: point
            koLyri:  just
            son: </v>
      </c>
    </row>
    <row r="3912" spans="1:16" ht="15" customHeight="1">
      <c r="A3912" s="20">
        <f t="shared" si="496"/>
        <v>4</v>
      </c>
      <c r="B3912" s="21" t="str">
        <f t="shared" si="497"/>
        <v>知识点</v>
      </c>
      <c r="C3912" s="21" t="str">
        <f t="shared" si="498"/>
        <v>二氧化硫与环境问题</v>
      </c>
      <c r="D3912" s="21" t="str">
        <f>IFERROR(IF(I3912=1,INDEX( {"chinese","english","math","physics","chemistry","biology","politics","history","geography"},MATCH(C3912,{"语文","英语","数学","物理","化学","生物","政治","历史","地理"},0)),IF(I3912=2,INDEX(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3912,{"单项选择","阅读理解","信息匹配","完形填空","短文填空","单句填空","短文改错","单句改错","句型转换","翻译短语","翻译句子","词汇/短语及固搭","完成句子","听力"},0)),"")), "")</f>
        <v/>
      </c>
      <c r="E3912" s="21" t="str">
        <f t="shared" si="499"/>
        <v>知识点</v>
      </c>
      <c r="F3912" s="21" t="str">
        <f t="shared" si="500"/>
        <v>恰</v>
      </c>
      <c r="G3912" s="21" t="str">
        <f>INDEX( {"body","discipline","area","topic","point"},MATCH(E3912,{"知识体","知识域","知识区","知识主题","知识点"},0))</f>
        <v>point</v>
      </c>
      <c r="H3912" s="21" t="str">
        <f>INDEX( {"super","just","sub","infras"},MATCH(F3912,{"超","恰","亚","次"},0))</f>
        <v>just</v>
      </c>
      <c r="I3912" s="21">
        <f>MATCH(E3912,{"知识体","知识域","知识区","知识主题","知识点"},0)-1</f>
        <v>4</v>
      </c>
      <c r="J3912" s="21">
        <f>MATCH(F3912,{"超","恰","亚","次"},0)-1</f>
        <v>1</v>
      </c>
      <c r="K3912" s="21" t="str">
        <f t="shared" si="501"/>
        <v>化学</v>
      </c>
      <c r="L3912" s="26" t="s">
        <v>1542</v>
      </c>
      <c r="M3912" s="23"/>
      <c r="N3912" s="23"/>
      <c r="O3912" s="24" t="str">
        <f t="shared" si="495"/>
        <v xml:space="preserve">
  - 
    name:  二氧化硫与环境问题
    title:  二氧化硫与环境问题
    description: 
    koLyro: point
    koLyri:  just
    son: </v>
      </c>
      <c r="P3912" s="27" t="str">
        <f t="shared" si="502"/>
        <v xml:space="preserve">
          - 
            name:  二氧化硫与环境问题
            title:  二氧化硫与环境问题
            description: 
            koLyro: point
            koLyri:  just
            son: </v>
      </c>
    </row>
    <row r="3913" spans="1:16" ht="15" customHeight="1">
      <c r="A3913" s="20">
        <f t="shared" si="496"/>
        <v>4</v>
      </c>
      <c r="B3913" s="21" t="str">
        <f t="shared" si="497"/>
        <v>知识点</v>
      </c>
      <c r="C3913" s="21" t="str">
        <f t="shared" si="498"/>
        <v>常见的能用于漂白的物质的比较</v>
      </c>
      <c r="D3913" s="21" t="str">
        <f>IFERROR(IF(I3913=1,INDEX( {"chinese","english","math","physics","chemistry","biology","politics","history","geography"},MATCH(C3913,{"语文","英语","数学","物理","化学","生物","政治","历史","地理"},0)),IF(I3913=2,INDEX(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3913,{"单项选择","阅读理解","信息匹配","完形填空","短文填空","单句填空","短文改错","单句改错","句型转换","翻译短语","翻译句子","词汇/短语及固搭","完成句子","听力"},0)),"")), "")</f>
        <v/>
      </c>
      <c r="E3913" s="21" t="str">
        <f t="shared" si="499"/>
        <v>知识点</v>
      </c>
      <c r="F3913" s="21" t="str">
        <f t="shared" si="500"/>
        <v>恰</v>
      </c>
      <c r="G3913" s="21" t="str">
        <f>INDEX( {"body","discipline","area","topic","point"},MATCH(E3913,{"知识体","知识域","知识区","知识主题","知识点"},0))</f>
        <v>point</v>
      </c>
      <c r="H3913" s="21" t="str">
        <f>INDEX( {"super","just","sub","infras"},MATCH(F3913,{"超","恰","亚","次"},0))</f>
        <v>just</v>
      </c>
      <c r="I3913" s="21">
        <f>MATCH(E3913,{"知识体","知识域","知识区","知识主题","知识点"},0)-1</f>
        <v>4</v>
      </c>
      <c r="J3913" s="21">
        <f>MATCH(F3913,{"超","恰","亚","次"},0)-1</f>
        <v>1</v>
      </c>
      <c r="K3913" s="21" t="str">
        <f t="shared" si="501"/>
        <v>化学</v>
      </c>
      <c r="L3913" s="26" t="s">
        <v>1543</v>
      </c>
      <c r="M3913" s="23"/>
      <c r="N3913" s="23"/>
      <c r="O3913" s="24" t="str">
        <f t="shared" si="495"/>
        <v xml:space="preserve">
  - 
    name:  常见的能用于漂白的物质的比较
    title:  常见的能用于漂白的物质的比较
    description: 
    koLyro: point
    koLyri:  just
    son: </v>
      </c>
      <c r="P3913" s="27" t="str">
        <f t="shared" si="502"/>
        <v xml:space="preserve">
          - 
            name:  常见的能用于漂白的物质的比较
            title:  常见的能用于漂白的物质的比较
            description: 
            koLyro: point
            koLyri:  just
            son: </v>
      </c>
    </row>
    <row r="3914" spans="1:16" ht="15" customHeight="1">
      <c r="A3914" s="20">
        <f t="shared" si="496"/>
        <v>4</v>
      </c>
      <c r="B3914" s="21" t="str">
        <f t="shared" si="497"/>
        <v>知识点</v>
      </c>
      <c r="C3914" s="21" t="str">
        <f t="shared" si="498"/>
        <v>三氧化硫的性质</v>
      </c>
      <c r="D3914" s="21" t="str">
        <f>IFERROR(IF(I3914=1,INDEX( {"chinese","english","math","physics","chemistry","biology","politics","history","geography"},MATCH(C3914,{"语文","英语","数学","物理","化学","生物","政治","历史","地理"},0)),IF(I3914=2,INDEX(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3914,{"单项选择","阅读理解","信息匹配","完形填空","短文填空","单句填空","短文改错","单句改错","句型转换","翻译短语","翻译句子","词汇/短语及固搭","完成句子","听力"},0)),"")), "")</f>
        <v/>
      </c>
      <c r="E3914" s="21" t="str">
        <f t="shared" si="499"/>
        <v>知识点</v>
      </c>
      <c r="F3914" s="21" t="str">
        <f t="shared" si="500"/>
        <v>恰</v>
      </c>
      <c r="G3914" s="21" t="str">
        <f>INDEX( {"body","discipline","area","topic","point"},MATCH(E3914,{"知识体","知识域","知识区","知识主题","知识点"},0))</f>
        <v>point</v>
      </c>
      <c r="H3914" s="21" t="str">
        <f>INDEX( {"super","just","sub","infras"},MATCH(F3914,{"超","恰","亚","次"},0))</f>
        <v>just</v>
      </c>
      <c r="I3914" s="21">
        <f>MATCH(E3914,{"知识体","知识域","知识区","知识主题","知识点"},0)-1</f>
        <v>4</v>
      </c>
      <c r="J3914" s="21">
        <f>MATCH(F3914,{"超","恰","亚","次"},0)-1</f>
        <v>1</v>
      </c>
      <c r="K3914" s="21" t="str">
        <f t="shared" si="501"/>
        <v>化学</v>
      </c>
      <c r="L3914" s="26" t="s">
        <v>1544</v>
      </c>
      <c r="M3914" s="23"/>
      <c r="N3914" s="23"/>
      <c r="O3914" s="24" t="str">
        <f t="shared" si="495"/>
        <v xml:space="preserve">
  - 
    name:  三氧化硫的性质
    title:  三氧化硫的性质
    description: 
    koLyro: point
    koLyri:  just
    son: </v>
      </c>
      <c r="P3914" s="27" t="str">
        <f t="shared" si="502"/>
        <v xml:space="preserve">
          - 
            name:  三氧化硫的性质
            title:  三氧化硫的性质
            description: 
            koLyro: point
            koLyri:  just
            son: </v>
      </c>
    </row>
    <row r="3915" spans="1:16" ht="15" customHeight="1">
      <c r="A3915" s="20">
        <f t="shared" si="496"/>
        <v>4</v>
      </c>
      <c r="B3915" s="21" t="str">
        <f t="shared" si="497"/>
        <v>知识点</v>
      </c>
      <c r="C3915" s="21" t="str">
        <f t="shared" si="498"/>
        <v>硫酸</v>
      </c>
      <c r="D3915" s="21" t="str">
        <f>IFERROR(IF(I3915=1,INDEX( {"chinese","english","math","physics","chemistry","biology","politics","history","geography"},MATCH(C3915,{"语文","英语","数学","物理","化学","生物","政治","历史","地理"},0)),IF(I3915=2,INDEX(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3915,{"单项选择","阅读理解","信息匹配","完形填空","短文填空","单句填空","短文改错","单句改错","句型转换","翻译短语","翻译句子","词汇/短语及固搭","完成句子","听力"},0)),"")), "")</f>
        <v/>
      </c>
      <c r="E3915" s="21" t="str">
        <f t="shared" si="499"/>
        <v>知识点</v>
      </c>
      <c r="F3915" s="21" t="str">
        <f t="shared" si="500"/>
        <v>恰</v>
      </c>
      <c r="G3915" s="21" t="str">
        <f>INDEX( {"body","discipline","area","topic","point"},MATCH(E3915,{"知识体","知识域","知识区","知识主题","知识点"},0))</f>
        <v>point</v>
      </c>
      <c r="H3915" s="21" t="str">
        <f>INDEX( {"super","just","sub","infras"},MATCH(F3915,{"超","恰","亚","次"},0))</f>
        <v>just</v>
      </c>
      <c r="I3915" s="21">
        <f>MATCH(E3915,{"知识体","知识域","知识区","知识主题","知识点"},0)-1</f>
        <v>4</v>
      </c>
      <c r="J3915" s="21">
        <f>MATCH(F3915,{"超","恰","亚","次"},0)-1</f>
        <v>1</v>
      </c>
      <c r="K3915" s="21" t="str">
        <f t="shared" si="501"/>
        <v>化学</v>
      </c>
      <c r="L3915" s="26" t="s">
        <v>1545</v>
      </c>
      <c r="M3915" s="23"/>
      <c r="N3915" s="23"/>
      <c r="O3915" s="24" t="str">
        <f t="shared" si="495"/>
        <v xml:space="preserve">
  - 
    name:  硫酸
    title:  硫酸
    description: 
    koLyro: point
    koLyri:  just
    son: </v>
      </c>
      <c r="P3915" s="27" t="str">
        <f t="shared" si="502"/>
        <v xml:space="preserve">
          - 
            name:  硫酸
            title:  硫酸
            description: 
            koLyro: point
            koLyri:  just
            son: </v>
      </c>
    </row>
    <row r="3916" spans="1:16" ht="15" customHeight="1">
      <c r="A3916" s="20">
        <f t="shared" si="496"/>
        <v>4</v>
      </c>
      <c r="B3916" s="21" t="str">
        <f t="shared" si="497"/>
        <v>知识点</v>
      </c>
      <c r="C3916" s="21" t="str">
        <f t="shared" si="498"/>
        <v>SO4 2-的检验</v>
      </c>
      <c r="D3916" s="21" t="str">
        <f>IFERROR(IF(I3916=1,INDEX( {"chinese","english","math","physics","chemistry","biology","politics","history","geography"},MATCH(C3916,{"语文","英语","数学","物理","化学","生物","政治","历史","地理"},0)),IF(I3916=2,INDEX(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3916,{"单项选择","阅读理解","信息匹配","完形填空","短文填空","单句填空","短文改错","单句改错","句型转换","翻译短语","翻译句子","词汇/短语及固搭","完成句子","听力"},0)),"")), "")</f>
        <v/>
      </c>
      <c r="E3916" s="21" t="str">
        <f t="shared" si="499"/>
        <v>知识点</v>
      </c>
      <c r="F3916" s="21" t="str">
        <f t="shared" si="500"/>
        <v>恰</v>
      </c>
      <c r="G3916" s="21" t="str">
        <f>INDEX( {"body","discipline","area","topic","point"},MATCH(E3916,{"知识体","知识域","知识区","知识主题","知识点"},0))</f>
        <v>point</v>
      </c>
      <c r="H3916" s="21" t="str">
        <f>INDEX( {"super","just","sub","infras"},MATCH(F3916,{"超","恰","亚","次"},0))</f>
        <v>just</v>
      </c>
      <c r="I3916" s="21">
        <f>MATCH(E3916,{"知识体","知识域","知识区","知识主题","知识点"},0)-1</f>
        <v>4</v>
      </c>
      <c r="J3916" s="21">
        <f>MATCH(F3916,{"超","恰","亚","次"},0)-1</f>
        <v>1</v>
      </c>
      <c r="K3916" s="21" t="str">
        <f t="shared" si="501"/>
        <v>化学</v>
      </c>
      <c r="L3916" s="26" t="s">
        <v>1546</v>
      </c>
      <c r="M3916" s="23"/>
      <c r="N3916" s="23"/>
      <c r="O3916" s="24" t="str">
        <f t="shared" si="495"/>
        <v xml:space="preserve">
  - 
    name:  SO4 2-的检验
    title:  SO4 2-的检验
    description: 
    koLyro: point
    koLyri:  just
    son: </v>
      </c>
      <c r="P3916" s="27" t="str">
        <f t="shared" si="502"/>
        <v xml:space="preserve">
          - 
            name:  SO4 2-的检验
            title:  SO4 2-的检验
            description: 
            koLyro: point
            koLyri:  just
            son: </v>
      </c>
    </row>
    <row r="3917" spans="1:16" ht="15" customHeight="1">
      <c r="A3917" s="20">
        <f t="shared" si="496"/>
        <v>4</v>
      </c>
      <c r="B3917" s="21" t="str">
        <f t="shared" si="497"/>
        <v>知识点</v>
      </c>
      <c r="C3917" s="21" t="str">
        <f t="shared" si="498"/>
        <v>臭氧</v>
      </c>
      <c r="D3917" s="21" t="str">
        <f>IFERROR(IF(I3917=1,INDEX( {"chinese","english","math","physics","chemistry","biology","politics","history","geography"},MATCH(C3917,{"语文","英语","数学","物理","化学","生物","政治","历史","地理"},0)),IF(I3917=2,INDEX(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3917,{"单项选择","阅读理解","信息匹配","完形填空","短文填空","单句填空","短文改错","单句改错","句型转换","翻译短语","翻译句子","词汇/短语及固搭","完成句子","听力"},0)),"")), "")</f>
        <v/>
      </c>
      <c r="E3917" s="21" t="str">
        <f t="shared" si="499"/>
        <v>知识点</v>
      </c>
      <c r="F3917" s="21" t="str">
        <f t="shared" si="500"/>
        <v>恰</v>
      </c>
      <c r="G3917" s="21" t="str">
        <f>INDEX( {"body","discipline","area","topic","point"},MATCH(E3917,{"知识体","知识域","知识区","知识主题","知识点"},0))</f>
        <v>point</v>
      </c>
      <c r="H3917" s="21" t="str">
        <f>INDEX( {"super","just","sub","infras"},MATCH(F3917,{"超","恰","亚","次"},0))</f>
        <v>just</v>
      </c>
      <c r="I3917" s="21">
        <f>MATCH(E3917,{"知识体","知识域","知识区","知识主题","知识点"},0)-1</f>
        <v>4</v>
      </c>
      <c r="J3917" s="21">
        <f>MATCH(F3917,{"超","恰","亚","次"},0)-1</f>
        <v>1</v>
      </c>
      <c r="K3917" s="21" t="str">
        <f t="shared" si="501"/>
        <v>化学</v>
      </c>
      <c r="L3917" s="26" t="s">
        <v>1547</v>
      </c>
      <c r="M3917" s="23"/>
      <c r="N3917" s="23"/>
      <c r="O3917" s="24" t="str">
        <f t="shared" si="495"/>
        <v xml:space="preserve">
  - 
    name:  臭氧
    title:  臭氧
    description: 
    koLyro: point
    koLyri:  just
    son: </v>
      </c>
      <c r="P3917" s="27" t="str">
        <f t="shared" si="502"/>
        <v xml:space="preserve">
          - 
            name:  臭氧
            title:  臭氧
            description: 
            koLyro: point
            koLyri:  just
            son: </v>
      </c>
    </row>
    <row r="3918" spans="1:16" ht="15" customHeight="1">
      <c r="A3918" s="20">
        <f t="shared" si="496"/>
        <v>4</v>
      </c>
      <c r="B3918" s="21" t="str">
        <f t="shared" si="497"/>
        <v>知识点</v>
      </c>
      <c r="C3918" s="21" t="str">
        <f t="shared" si="498"/>
        <v>同素异形体</v>
      </c>
      <c r="D3918" s="21" t="str">
        <f>IFERROR(IF(I3918=1,INDEX( {"chinese","english","math","physics","chemistry","biology","politics","history","geography"},MATCH(C3918,{"语文","英语","数学","物理","化学","生物","政治","历史","地理"},0)),IF(I3918=2,INDEX(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3918,{"单项选择","阅读理解","信息匹配","完形填空","短文填空","单句填空","短文改错","单句改错","句型转换","翻译短语","翻译句子","词汇/短语及固搭","完成句子","听力"},0)),"")), "")</f>
        <v/>
      </c>
      <c r="E3918" s="21" t="str">
        <f t="shared" si="499"/>
        <v>知识点</v>
      </c>
      <c r="F3918" s="21" t="str">
        <f t="shared" si="500"/>
        <v>恰</v>
      </c>
      <c r="G3918" s="21" t="str">
        <f>INDEX( {"body","discipline","area","topic","point"},MATCH(E3918,{"知识体","知识域","知识区","知识主题","知识点"},0))</f>
        <v>point</v>
      </c>
      <c r="H3918" s="21" t="str">
        <f>INDEX( {"super","just","sub","infras"},MATCH(F3918,{"超","恰","亚","次"},0))</f>
        <v>just</v>
      </c>
      <c r="I3918" s="21">
        <f>MATCH(E3918,{"知识体","知识域","知识区","知识主题","知识点"},0)-1</f>
        <v>4</v>
      </c>
      <c r="J3918" s="21">
        <f>MATCH(F3918,{"超","恰","亚","次"},0)-1</f>
        <v>1</v>
      </c>
      <c r="K3918" s="21" t="str">
        <f t="shared" si="501"/>
        <v>化学</v>
      </c>
      <c r="L3918" s="26" t="s">
        <v>1548</v>
      </c>
      <c r="M3918" s="23"/>
      <c r="N3918" s="23"/>
      <c r="O3918" s="24" t="str">
        <f t="shared" si="495"/>
        <v xml:space="preserve">
  - 
    name:  同素异形体
    title:  同素异形体
    description: 
    koLyro: point
    koLyri:  just
    son: </v>
      </c>
      <c r="P3918" s="27" t="str">
        <f t="shared" si="502"/>
        <v xml:space="preserve">
          - 
            name:  同素异形体
            title:  同素异形体
            description: 
            koLyro: point
            koLyri:  just
            son: </v>
      </c>
    </row>
    <row r="3919" spans="1:16" ht="15" customHeight="1">
      <c r="A3919" s="20">
        <f t="shared" si="496"/>
        <v>4</v>
      </c>
      <c r="B3919" s="21" t="str">
        <f t="shared" si="497"/>
        <v>知识点</v>
      </c>
      <c r="C3919" s="21" t="str">
        <f t="shared" si="498"/>
        <v>氧气的性质及制取</v>
      </c>
      <c r="D3919" s="21" t="str">
        <f>IFERROR(IF(I3919=1,INDEX( {"chinese","english","math","physics","chemistry","biology","politics","history","geography"},MATCH(C3919,{"语文","英语","数学","物理","化学","生物","政治","历史","地理"},0)),IF(I3919=2,INDEX(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3919,{"单项选择","阅读理解","信息匹配","完形填空","短文填空","单句填空","短文改错","单句改错","句型转换","翻译短语","翻译句子","词汇/短语及固搭","完成句子","听力"},0)),"")), "")</f>
        <v/>
      </c>
      <c r="E3919" s="21" t="str">
        <f t="shared" si="499"/>
        <v>知识点</v>
      </c>
      <c r="F3919" s="21" t="str">
        <f t="shared" si="500"/>
        <v>恰</v>
      </c>
      <c r="G3919" s="21" t="str">
        <f>INDEX( {"body","discipline","area","topic","point"},MATCH(E3919,{"知识体","知识域","知识区","知识主题","知识点"},0))</f>
        <v>point</v>
      </c>
      <c r="H3919" s="21" t="str">
        <f>INDEX( {"super","just","sub","infras"},MATCH(F3919,{"超","恰","亚","次"},0))</f>
        <v>just</v>
      </c>
      <c r="I3919" s="21">
        <f>MATCH(E3919,{"知识体","知识域","知识区","知识主题","知识点"},0)-1</f>
        <v>4</v>
      </c>
      <c r="J3919" s="21">
        <f>MATCH(F3919,{"超","恰","亚","次"},0)-1</f>
        <v>1</v>
      </c>
      <c r="K3919" s="21" t="str">
        <f t="shared" si="501"/>
        <v>化学</v>
      </c>
      <c r="L3919" s="26" t="s">
        <v>1549</v>
      </c>
      <c r="M3919" s="23"/>
      <c r="N3919" s="23"/>
      <c r="O3919" s="24" t="str">
        <f t="shared" si="495"/>
        <v xml:space="preserve">
  - 
    name:  氧气的性质及制取
    title:  氧气的性质及制取
    description: 
    koLyro: point
    koLyri:  just
    son: </v>
      </c>
      <c r="P3919" s="27" t="str">
        <f t="shared" si="502"/>
        <v xml:space="preserve">
          - 
            name:  氧气的性质及制取
            title:  氧气的性质及制取
            description: 
            koLyro: point
            koLyri:  just
            son: </v>
      </c>
    </row>
    <row r="3920" spans="1:16" ht="15" customHeight="1">
      <c r="A3920" s="20">
        <f t="shared" si="496"/>
        <v>4</v>
      </c>
      <c r="B3920" s="21" t="str">
        <f t="shared" si="497"/>
        <v>知识点</v>
      </c>
      <c r="C3920" s="21" t="str">
        <f t="shared" si="498"/>
        <v>过氧化氢的性质及应用</v>
      </c>
      <c r="D3920" s="21" t="str">
        <f>IFERROR(IF(I3920=1,INDEX( {"chinese","english","math","physics","chemistry","biology","politics","history","geography"},MATCH(C3920,{"语文","英语","数学","物理","化学","生物","政治","历史","地理"},0)),IF(I3920=2,INDEX(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3920,{"单项选择","阅读理解","信息匹配","完形填空","短文填空","单句填空","短文改错","单句改错","句型转换","翻译短语","翻译句子","词汇/短语及固搭","完成句子","听力"},0)),"")), "")</f>
        <v/>
      </c>
      <c r="E3920" s="21" t="str">
        <f t="shared" si="499"/>
        <v>知识点</v>
      </c>
      <c r="F3920" s="21" t="str">
        <f t="shared" si="500"/>
        <v>恰</v>
      </c>
      <c r="G3920" s="21" t="str">
        <f>INDEX( {"body","discipline","area","topic","point"},MATCH(E3920,{"知识体","知识域","知识区","知识主题","知识点"},0))</f>
        <v>point</v>
      </c>
      <c r="H3920" s="21" t="str">
        <f>INDEX( {"super","just","sub","infras"},MATCH(F3920,{"超","恰","亚","次"},0))</f>
        <v>just</v>
      </c>
      <c r="I3920" s="21">
        <f>MATCH(E3920,{"知识体","知识域","知识区","知识主题","知识点"},0)-1</f>
        <v>4</v>
      </c>
      <c r="J3920" s="21">
        <f>MATCH(F3920,{"超","恰","亚","次"},0)-1</f>
        <v>1</v>
      </c>
      <c r="K3920" s="21" t="str">
        <f t="shared" si="501"/>
        <v>化学</v>
      </c>
      <c r="L3920" s="26" t="s">
        <v>1550</v>
      </c>
      <c r="M3920" s="23"/>
      <c r="N3920" s="23"/>
      <c r="O3920" s="24" t="str">
        <f t="shared" si="495"/>
        <v xml:space="preserve">
  - 
    name:  过氧化氢的性质及应用
    title:  过氧化氢的性质及应用
    description: 
    koLyro: point
    koLyri:  just
    son: </v>
      </c>
      <c r="P3920" s="27" t="str">
        <f t="shared" si="502"/>
        <v xml:space="preserve">
          - 
            name:  过氧化氢的性质及应用
            title:  过氧化氢的性质及应用
            description: 
            koLyro: point
            koLyri:  just
            son: </v>
      </c>
    </row>
    <row r="3921" spans="1:16" ht="15" customHeight="1">
      <c r="A3921" s="20">
        <f t="shared" si="496"/>
        <v>4</v>
      </c>
      <c r="B3921" s="21" t="str">
        <f t="shared" si="497"/>
        <v>知识点</v>
      </c>
      <c r="C3921" s="21" t="str">
        <f t="shared" si="498"/>
        <v>氧族元素简介</v>
      </c>
      <c r="D3921" s="21" t="str">
        <f>IFERROR(IF(I3921=1,INDEX( {"chinese","english","math","physics","chemistry","biology","politics","history","geography"},MATCH(C3921,{"语文","英语","数学","物理","化学","生物","政治","历史","地理"},0)),IF(I3921=2,INDEX(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3921,{"单项选择","阅读理解","信息匹配","完形填空","短文填空","单句填空","短文改错","单句改错","句型转换","翻译短语","翻译句子","词汇/短语及固搭","完成句子","听力"},0)),"")), "")</f>
        <v/>
      </c>
      <c r="E3921" s="21" t="str">
        <f t="shared" si="499"/>
        <v>知识点</v>
      </c>
      <c r="F3921" s="21" t="str">
        <f t="shared" si="500"/>
        <v>恰</v>
      </c>
      <c r="G3921" s="21" t="str">
        <f>INDEX( {"body","discipline","area","topic","point"},MATCH(E3921,{"知识体","知识域","知识区","知识主题","知识点"},0))</f>
        <v>point</v>
      </c>
      <c r="H3921" s="21" t="str">
        <f>INDEX( {"super","just","sub","infras"},MATCH(F3921,{"超","恰","亚","次"},0))</f>
        <v>just</v>
      </c>
      <c r="I3921" s="21">
        <f>MATCH(E3921,{"知识体","知识域","知识区","知识主题","知识点"},0)-1</f>
        <v>4</v>
      </c>
      <c r="J3921" s="21">
        <f>MATCH(F3921,{"超","恰","亚","次"},0)-1</f>
        <v>1</v>
      </c>
      <c r="K3921" s="21" t="str">
        <f t="shared" si="501"/>
        <v>化学</v>
      </c>
      <c r="L3921" s="26" t="s">
        <v>1551</v>
      </c>
      <c r="M3921" s="23"/>
      <c r="N3921" s="23"/>
      <c r="O3921" s="24" t="str">
        <f t="shared" si="495"/>
        <v xml:space="preserve">
  - 
    name:  氧族元素简介
    title:  氧族元素简介
    description: 
    koLyro: point
    koLyri:  just
    son: </v>
      </c>
      <c r="P3921" s="27" t="str">
        <f t="shared" si="502"/>
        <v xml:space="preserve">
          - 
            name:  氧族元素简介
            title:  氧族元素简介
            description: 
            koLyro: point
            koLyri:  just
            son: </v>
      </c>
    </row>
    <row r="3922" spans="1:16" ht="15" customHeight="1">
      <c r="A3922" s="20">
        <f t="shared" si="496"/>
        <v>3</v>
      </c>
      <c r="B3922" s="21" t="str">
        <f t="shared" si="497"/>
        <v>知识主题</v>
      </c>
      <c r="C3922" s="21" t="str">
        <f t="shared" si="498"/>
        <v>氮的氧化物和硝酸</v>
      </c>
      <c r="D3922" s="21" t="str">
        <f>IFERROR(IF(I3922=1,INDEX( {"chinese","english","math","physics","chemistry","biology","politics","history","geography"},MATCH(C3922,{"语文","英语","数学","物理","化学","生物","政治","历史","地理"},0)),IF(I3922=2,INDEX(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3922,{"单项选择","阅读理解","信息匹配","完形填空","短文填空","单句填空","短文改错","单句改错","句型转换","翻译短语","翻译句子","词汇/短语及固搭","完成句子","听力"},0)),"")), "")</f>
        <v/>
      </c>
      <c r="E3922" s="21" t="str">
        <f t="shared" si="499"/>
        <v>知识主题</v>
      </c>
      <c r="F3922" s="21" t="str">
        <f t="shared" si="500"/>
        <v>恰</v>
      </c>
      <c r="G3922" s="21" t="str">
        <f>INDEX( {"body","discipline","area","topic","point"},MATCH(E3922,{"知识体","知识域","知识区","知识主题","知识点"},0))</f>
        <v>topic</v>
      </c>
      <c r="H3922" s="21" t="str">
        <f>INDEX( {"super","just","sub","infras"},MATCH(F3922,{"超","恰","亚","次"},0))</f>
        <v>just</v>
      </c>
      <c r="I3922" s="21">
        <f>MATCH(E3922,{"知识体","知识域","知识区","知识主题","知识点"},0)-1</f>
        <v>3</v>
      </c>
      <c r="J3922" s="21">
        <f>MATCH(F3922,{"超","恰","亚","次"},0)-1</f>
        <v>1</v>
      </c>
      <c r="K3922" s="21" t="str">
        <f t="shared" si="501"/>
        <v>化学</v>
      </c>
      <c r="L3922" s="26" t="s">
        <v>1552</v>
      </c>
      <c r="M3922" s="23"/>
      <c r="N3922" s="23"/>
      <c r="O3922" s="24" t="str">
        <f t="shared" si="495"/>
        <v xml:space="preserve">
  - 
    name:  氮的氧化物和硝酸
    title:  氮的氧化物和硝酸
    description: 
    koLyro: topic
    koLyri:  just
    son: </v>
      </c>
      <c r="P3922" s="27" t="str">
        <f t="shared" si="502"/>
        <v xml:space="preserve">
        - 
          name:  氮的氧化物和硝酸
          title:  氮的氧化物和硝酸
          description: 
          koLyro: topic
          koLyri:  just
          son: </v>
      </c>
    </row>
    <row r="3923" spans="1:16" ht="15" customHeight="1">
      <c r="A3923" s="20">
        <f t="shared" si="496"/>
        <v>4</v>
      </c>
      <c r="B3923" s="21" t="str">
        <f t="shared" si="497"/>
        <v>知识点</v>
      </c>
      <c r="C3923" s="21" t="str">
        <f t="shared" si="498"/>
        <v>氮气</v>
      </c>
      <c r="D3923" s="21" t="str">
        <f>IFERROR(IF(I3923=1,INDEX( {"chinese","english","math","physics","chemistry","biology","politics","history","geography"},MATCH(C3923,{"语文","英语","数学","物理","化学","生物","政治","历史","地理"},0)),IF(I3923=2,INDEX(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3923,{"单项选择","阅读理解","信息匹配","完形填空","短文填空","单句填空","短文改错","单句改错","句型转换","翻译短语","翻译句子","词汇/短语及固搭","完成句子","听力"},0)),"")), "")</f>
        <v/>
      </c>
      <c r="E3923" s="21" t="str">
        <f t="shared" si="499"/>
        <v>知识点</v>
      </c>
      <c r="F3923" s="21" t="str">
        <f t="shared" si="500"/>
        <v>恰</v>
      </c>
      <c r="G3923" s="21" t="str">
        <f>INDEX( {"body","discipline","area","topic","point"},MATCH(E3923,{"知识体","知识域","知识区","知识主题","知识点"},0))</f>
        <v>point</v>
      </c>
      <c r="H3923" s="21" t="str">
        <f>INDEX( {"super","just","sub","infras"},MATCH(F3923,{"超","恰","亚","次"},0))</f>
        <v>just</v>
      </c>
      <c r="I3923" s="21">
        <f>MATCH(E3923,{"知识体","知识域","知识区","知识主题","知识点"},0)-1</f>
        <v>4</v>
      </c>
      <c r="J3923" s="21">
        <f>MATCH(F3923,{"超","恰","亚","次"},0)-1</f>
        <v>1</v>
      </c>
      <c r="K3923" s="21" t="str">
        <f t="shared" si="501"/>
        <v>化学</v>
      </c>
      <c r="L3923" s="26" t="s">
        <v>1553</v>
      </c>
      <c r="M3923" s="23"/>
      <c r="N3923" s="23"/>
      <c r="O3923" s="24" t="str">
        <f t="shared" si="495"/>
        <v xml:space="preserve">
  - 
    name:  氮气
    title:  氮气
    description: 
    koLyro: point
    koLyri:  just
    son: </v>
      </c>
      <c r="P3923" s="27" t="str">
        <f t="shared" si="502"/>
        <v xml:space="preserve">
          - 
            name:  氮气
            title:  氮气
            description: 
            koLyro: point
            koLyri:  just
            son: </v>
      </c>
    </row>
    <row r="3924" spans="1:16" ht="15" customHeight="1">
      <c r="A3924" s="20">
        <f t="shared" si="496"/>
        <v>4</v>
      </c>
      <c r="B3924" s="21" t="str">
        <f t="shared" si="497"/>
        <v>知识点</v>
      </c>
      <c r="C3924" s="21" t="str">
        <f t="shared" si="498"/>
        <v>氮的氧化物的性质、相互转化及应用</v>
      </c>
      <c r="D3924" s="21" t="str">
        <f>IFERROR(IF(I3924=1,INDEX( {"chinese","english","math","physics","chemistry","biology","politics","history","geography"},MATCH(C3924,{"语文","英语","数学","物理","化学","生物","政治","历史","地理"},0)),IF(I3924=2,INDEX(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3924,{"单项选择","阅读理解","信息匹配","完形填空","短文填空","单句填空","短文改错","单句改错","句型转换","翻译短语","翻译句子","词汇/短语及固搭","完成句子","听力"},0)),"")), "")</f>
        <v/>
      </c>
      <c r="E3924" s="21" t="str">
        <f t="shared" si="499"/>
        <v>知识点</v>
      </c>
      <c r="F3924" s="21" t="str">
        <f t="shared" si="500"/>
        <v>恰</v>
      </c>
      <c r="G3924" s="21" t="str">
        <f>INDEX( {"body","discipline","area","topic","point"},MATCH(E3924,{"知识体","知识域","知识区","知识主题","知识点"},0))</f>
        <v>point</v>
      </c>
      <c r="H3924" s="21" t="str">
        <f>INDEX( {"super","just","sub","infras"},MATCH(F3924,{"超","恰","亚","次"},0))</f>
        <v>just</v>
      </c>
      <c r="I3924" s="21">
        <f>MATCH(E3924,{"知识体","知识域","知识区","知识主题","知识点"},0)-1</f>
        <v>4</v>
      </c>
      <c r="J3924" s="21">
        <f>MATCH(F3924,{"超","恰","亚","次"},0)-1</f>
        <v>1</v>
      </c>
      <c r="K3924" s="21" t="str">
        <f t="shared" si="501"/>
        <v>化学</v>
      </c>
      <c r="L3924" s="26" t="s">
        <v>1554</v>
      </c>
      <c r="M3924" s="23"/>
      <c r="N3924" s="23"/>
      <c r="O3924" s="24" t="str">
        <f t="shared" si="495"/>
        <v xml:space="preserve">
  - 
    name:  氮的氧化物的性质、相互转化及应用
    title:  氮的氧化物的性质、相互转化及应用
    description: 
    koLyro: point
    koLyri:  just
    son: </v>
      </c>
      <c r="P3924" s="27" t="str">
        <f t="shared" si="502"/>
        <v xml:space="preserve">
          - 
            name:  氮的氧化物的性质、相互转化及应用
            title:  氮的氧化物的性质、相互转化及应用
            description: 
            koLyro: point
            koLyri:  just
            son: </v>
      </c>
    </row>
    <row r="3925" spans="1:16" ht="15" customHeight="1">
      <c r="A3925" s="20">
        <f t="shared" si="496"/>
        <v>4</v>
      </c>
      <c r="B3925" s="21" t="str">
        <f t="shared" si="497"/>
        <v>知识点</v>
      </c>
      <c r="C3925" s="21" t="str">
        <f t="shared" si="498"/>
        <v>氮的氧化物与环境问题</v>
      </c>
      <c r="D3925" s="21" t="str">
        <f>IFERROR(IF(I3925=1,INDEX( {"chinese","english","math","physics","chemistry","biology","politics","history","geography"},MATCH(C3925,{"语文","英语","数学","物理","化学","生物","政治","历史","地理"},0)),IF(I3925=2,INDEX(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3925,{"单项选择","阅读理解","信息匹配","完形填空","短文填空","单句填空","短文改错","单句改错","句型转换","翻译短语","翻译句子","词汇/短语及固搭","完成句子","听力"},0)),"")), "")</f>
        <v/>
      </c>
      <c r="E3925" s="21" t="str">
        <f t="shared" si="499"/>
        <v>知识点</v>
      </c>
      <c r="F3925" s="21" t="str">
        <f t="shared" si="500"/>
        <v>恰</v>
      </c>
      <c r="G3925" s="21" t="str">
        <f>INDEX( {"body","discipline","area","topic","point"},MATCH(E3925,{"知识体","知识域","知识区","知识主题","知识点"},0))</f>
        <v>point</v>
      </c>
      <c r="H3925" s="21" t="str">
        <f>INDEX( {"super","just","sub","infras"},MATCH(F3925,{"超","恰","亚","次"},0))</f>
        <v>just</v>
      </c>
      <c r="I3925" s="21">
        <f>MATCH(E3925,{"知识体","知识域","知识区","知识主题","知识点"},0)-1</f>
        <v>4</v>
      </c>
      <c r="J3925" s="21">
        <f>MATCH(F3925,{"超","恰","亚","次"},0)-1</f>
        <v>1</v>
      </c>
      <c r="K3925" s="21" t="str">
        <f t="shared" si="501"/>
        <v>化学</v>
      </c>
      <c r="L3925" s="26" t="s">
        <v>1555</v>
      </c>
      <c r="M3925" s="23"/>
      <c r="N3925" s="23"/>
      <c r="O3925" s="24" t="str">
        <f t="shared" si="495"/>
        <v xml:space="preserve">
  - 
    name:  氮的氧化物与环境问题
    title:  氮的氧化物与环境问题
    description: 
    koLyro: point
    koLyri:  just
    son: </v>
      </c>
      <c r="P3925" s="27" t="str">
        <f t="shared" si="502"/>
        <v xml:space="preserve">
          - 
            name:  氮的氧化物与环境问题
            title:  氮的氧化物与环境问题
            description: 
            koLyro: point
            koLyri:  just
            son: </v>
      </c>
    </row>
    <row r="3926" spans="1:16" ht="15" customHeight="1">
      <c r="A3926" s="20">
        <f t="shared" si="496"/>
        <v>4</v>
      </c>
      <c r="B3926" s="21" t="str">
        <f t="shared" si="497"/>
        <v>知识点</v>
      </c>
      <c r="C3926" s="21" t="str">
        <f t="shared" si="498"/>
        <v>硝酸的性质</v>
      </c>
      <c r="D3926" s="21" t="str">
        <f>IFERROR(IF(I3926=1,INDEX( {"chinese","english","math","physics","chemistry","biology","politics","history","geography"},MATCH(C3926,{"语文","英语","数学","物理","化学","生物","政治","历史","地理"},0)),IF(I3926=2,INDEX(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3926,{"单项选择","阅读理解","信息匹配","完形填空","短文填空","单句填空","短文改错","单句改错","句型转换","翻译短语","翻译句子","词汇/短语及固搭","完成句子","听力"},0)),"")), "")</f>
        <v/>
      </c>
      <c r="E3926" s="21" t="str">
        <f t="shared" si="499"/>
        <v>知识点</v>
      </c>
      <c r="F3926" s="21" t="str">
        <f t="shared" si="500"/>
        <v>恰</v>
      </c>
      <c r="G3926" s="21" t="str">
        <f>INDEX( {"body","discipline","area","topic","point"},MATCH(E3926,{"知识体","知识域","知识区","知识主题","知识点"},0))</f>
        <v>point</v>
      </c>
      <c r="H3926" s="21" t="str">
        <f>INDEX( {"super","just","sub","infras"},MATCH(F3926,{"超","恰","亚","次"},0))</f>
        <v>just</v>
      </c>
      <c r="I3926" s="21">
        <f>MATCH(E3926,{"知识体","知识域","知识区","知识主题","知识点"},0)-1</f>
        <v>4</v>
      </c>
      <c r="J3926" s="21">
        <f>MATCH(F3926,{"超","恰","亚","次"},0)-1</f>
        <v>1</v>
      </c>
      <c r="K3926" s="21" t="str">
        <f t="shared" si="501"/>
        <v>化学</v>
      </c>
      <c r="L3926" s="26" t="s">
        <v>1556</v>
      </c>
      <c r="M3926" s="23"/>
      <c r="N3926" s="23"/>
      <c r="O3926" s="24" t="str">
        <f t="shared" si="495"/>
        <v xml:space="preserve">
  - 
    name:  硝酸的性质
    title:  硝酸的性质
    description: 
    koLyro: point
    koLyri:  just
    son: </v>
      </c>
      <c r="P3926" s="27" t="str">
        <f t="shared" si="502"/>
        <v xml:space="preserve">
          - 
            name:  硝酸的性质
            title:  硝酸的性质
            description: 
            koLyro: point
            koLyri:  just
            son: </v>
      </c>
    </row>
    <row r="3927" spans="1:16" ht="15" customHeight="1">
      <c r="A3927" s="20">
        <f t="shared" si="496"/>
        <v>4</v>
      </c>
      <c r="B3927" s="21" t="str">
        <f t="shared" si="497"/>
        <v>知识点</v>
      </c>
      <c r="C3927" s="21" t="str">
        <f t="shared" si="498"/>
        <v>亚硝酸盐</v>
      </c>
      <c r="D3927" s="21" t="str">
        <f>IFERROR(IF(I3927=1,INDEX( {"chinese","english","math","physics","chemistry","biology","politics","history","geography"},MATCH(C3927,{"语文","英语","数学","物理","化学","生物","政治","历史","地理"},0)),IF(I3927=2,INDEX(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3927,{"单项选择","阅读理解","信息匹配","完形填空","短文填空","单句填空","短文改错","单句改错","句型转换","翻译短语","翻译句子","词汇/短语及固搭","完成句子","听力"},0)),"")), "")</f>
        <v/>
      </c>
      <c r="E3927" s="21" t="str">
        <f t="shared" si="499"/>
        <v>知识点</v>
      </c>
      <c r="F3927" s="21" t="str">
        <f t="shared" si="500"/>
        <v>恰</v>
      </c>
      <c r="G3927" s="21" t="str">
        <f>INDEX( {"body","discipline","area","topic","point"},MATCH(E3927,{"知识体","知识域","知识区","知识主题","知识点"},0))</f>
        <v>point</v>
      </c>
      <c r="H3927" s="21" t="str">
        <f>INDEX( {"super","just","sub","infras"},MATCH(F3927,{"超","恰","亚","次"},0))</f>
        <v>just</v>
      </c>
      <c r="I3927" s="21">
        <f>MATCH(E3927,{"知识体","知识域","知识区","知识主题","知识点"},0)-1</f>
        <v>4</v>
      </c>
      <c r="J3927" s="21">
        <f>MATCH(F3927,{"超","恰","亚","次"},0)-1</f>
        <v>1</v>
      </c>
      <c r="K3927" s="21" t="str">
        <f t="shared" si="501"/>
        <v>化学</v>
      </c>
      <c r="L3927" s="26" t="s">
        <v>1557</v>
      </c>
      <c r="M3927" s="23"/>
      <c r="N3927" s="23"/>
      <c r="O3927" s="24" t="str">
        <f t="shared" si="495"/>
        <v xml:space="preserve">
  - 
    name:  亚硝酸盐
    title:  亚硝酸盐
    description: 
    koLyro: point
    koLyri:  just
    son: </v>
      </c>
      <c r="P3927" s="27" t="str">
        <f t="shared" si="502"/>
        <v xml:space="preserve">
          - 
            name:  亚硝酸盐
            title:  亚硝酸盐
            description: 
            koLyro: point
            koLyri:  just
            son: </v>
      </c>
    </row>
    <row r="3928" spans="1:16" ht="15" customHeight="1">
      <c r="A3928" s="20">
        <f t="shared" si="496"/>
        <v>4</v>
      </c>
      <c r="B3928" s="21" t="str">
        <f t="shared" si="497"/>
        <v>知识点</v>
      </c>
      <c r="C3928" s="21" t="str">
        <f t="shared" si="498"/>
        <v>磷</v>
      </c>
      <c r="D3928" s="21" t="str">
        <f>IFERROR(IF(I3928=1,INDEX( {"chinese","english","math","physics","chemistry","biology","politics","history","geography"},MATCH(C3928,{"语文","英语","数学","物理","化学","生物","政治","历史","地理"},0)),IF(I3928=2,INDEX(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3928,{"单项选择","阅读理解","信息匹配","完形填空","短文填空","单句填空","短文改错","单句改错","句型转换","翻译短语","翻译句子","词汇/短语及固搭","完成句子","听力"},0)),"")), "")</f>
        <v/>
      </c>
      <c r="E3928" s="21" t="str">
        <f t="shared" si="499"/>
        <v>知识点</v>
      </c>
      <c r="F3928" s="21" t="str">
        <f t="shared" si="500"/>
        <v>恰</v>
      </c>
      <c r="G3928" s="21" t="str">
        <f>INDEX( {"body","discipline","area","topic","point"},MATCH(E3928,{"知识体","知识域","知识区","知识主题","知识点"},0))</f>
        <v>point</v>
      </c>
      <c r="H3928" s="21" t="str">
        <f>INDEX( {"super","just","sub","infras"},MATCH(F3928,{"超","恰","亚","次"},0))</f>
        <v>just</v>
      </c>
      <c r="I3928" s="21">
        <f>MATCH(E3928,{"知识体","知识域","知识区","知识主题","知识点"},0)-1</f>
        <v>4</v>
      </c>
      <c r="J3928" s="21">
        <f>MATCH(F3928,{"超","恰","亚","次"},0)-1</f>
        <v>1</v>
      </c>
      <c r="K3928" s="21" t="str">
        <f t="shared" si="501"/>
        <v>化学</v>
      </c>
      <c r="L3928" s="26" t="s">
        <v>1558</v>
      </c>
      <c r="M3928" s="23"/>
      <c r="N3928" s="23"/>
      <c r="O3928" s="24" t="str">
        <f t="shared" si="495"/>
        <v xml:space="preserve">
  - 
    name:  磷
    title:  磷
    description: 
    koLyro: point
    koLyri:  just
    son: </v>
      </c>
      <c r="P3928" s="27" t="str">
        <f t="shared" si="502"/>
        <v xml:space="preserve">
          - 
            name:  磷
            title:  磷
            description: 
            koLyro: point
            koLyri:  just
            son: </v>
      </c>
    </row>
    <row r="3929" spans="1:16" ht="15" customHeight="1">
      <c r="A3929" s="20">
        <f t="shared" si="496"/>
        <v>4</v>
      </c>
      <c r="B3929" s="21" t="str">
        <f t="shared" si="497"/>
        <v>知识点</v>
      </c>
      <c r="C3929" s="21" t="str">
        <f t="shared" si="498"/>
        <v>氮族元素</v>
      </c>
      <c r="D3929" s="21" t="str">
        <f>IFERROR(IF(I3929=1,INDEX( {"chinese","english","math","physics","chemistry","biology","politics","history","geography"},MATCH(C3929,{"语文","英语","数学","物理","化学","生物","政治","历史","地理"},0)),IF(I3929=2,INDEX(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3929,{"单项选择","阅读理解","信息匹配","完形填空","短文填空","单句填空","短文改错","单句改错","句型转换","翻译短语","翻译句子","词汇/短语及固搭","完成句子","听力"},0)),"")), "")</f>
        <v/>
      </c>
      <c r="E3929" s="21" t="str">
        <f t="shared" si="499"/>
        <v>知识点</v>
      </c>
      <c r="F3929" s="21" t="str">
        <f t="shared" si="500"/>
        <v>恰</v>
      </c>
      <c r="G3929" s="21" t="str">
        <f>INDEX( {"body","discipline","area","topic","point"},MATCH(E3929,{"知识体","知识域","知识区","知识主题","知识点"},0))</f>
        <v>point</v>
      </c>
      <c r="H3929" s="21" t="str">
        <f>INDEX( {"super","just","sub","infras"},MATCH(F3929,{"超","恰","亚","次"},0))</f>
        <v>just</v>
      </c>
      <c r="I3929" s="21">
        <f>MATCH(E3929,{"知识体","知识域","知识区","知识主题","知识点"},0)-1</f>
        <v>4</v>
      </c>
      <c r="J3929" s="21">
        <f>MATCH(F3929,{"超","恰","亚","次"},0)-1</f>
        <v>1</v>
      </c>
      <c r="K3929" s="21" t="str">
        <f t="shared" si="501"/>
        <v>化学</v>
      </c>
      <c r="L3929" s="26" t="s">
        <v>1559</v>
      </c>
      <c r="M3929" s="23"/>
      <c r="N3929" s="23"/>
      <c r="O3929" s="24" t="str">
        <f t="shared" si="495"/>
        <v xml:space="preserve">
  - 
    name:  氮族元素
    title:  氮族元素
    description: 
    koLyro: point
    koLyri:  just
    son: </v>
      </c>
      <c r="P3929" s="27" t="str">
        <f t="shared" si="502"/>
        <v xml:space="preserve">
          - 
            name:  氮族元素
            title:  氮族元素
            description: 
            koLyro: point
            koLyri:  just
            son: </v>
      </c>
    </row>
    <row r="3930" spans="1:16" ht="15" customHeight="1">
      <c r="A3930" s="20">
        <f t="shared" si="496"/>
        <v>4</v>
      </c>
      <c r="B3930" s="21" t="str">
        <f t="shared" si="497"/>
        <v>知识点</v>
      </c>
      <c r="C3930" s="21" t="str">
        <f t="shared" si="498"/>
        <v>氮的氧化物与O2、H2O混合的计算</v>
      </c>
      <c r="D3930" s="21" t="str">
        <f>IFERROR(IF(I3930=1,INDEX( {"chinese","english","math","physics","chemistry","biology","politics","history","geography"},MATCH(C3930,{"语文","英语","数学","物理","化学","生物","政治","历史","地理"},0)),IF(I3930=2,INDEX(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3930,{"单项选择","阅读理解","信息匹配","完形填空","短文填空","单句填空","短文改错","单句改错","句型转换","翻译短语","翻译句子","词汇/短语及固搭","完成句子","听力"},0)),"")), "")</f>
        <v/>
      </c>
      <c r="E3930" s="21" t="str">
        <f t="shared" si="499"/>
        <v>知识点</v>
      </c>
      <c r="F3930" s="21" t="str">
        <f t="shared" si="500"/>
        <v>恰</v>
      </c>
      <c r="G3930" s="21" t="str">
        <f>INDEX( {"body","discipline","area","topic","point"},MATCH(E3930,{"知识体","知识域","知识区","知识主题","知识点"},0))</f>
        <v>point</v>
      </c>
      <c r="H3930" s="21" t="str">
        <f>INDEX( {"super","just","sub","infras"},MATCH(F3930,{"超","恰","亚","次"},0))</f>
        <v>just</v>
      </c>
      <c r="I3930" s="21">
        <f>MATCH(E3930,{"知识体","知识域","知识区","知识主题","知识点"},0)-1</f>
        <v>4</v>
      </c>
      <c r="J3930" s="21">
        <f>MATCH(F3930,{"超","恰","亚","次"},0)-1</f>
        <v>1</v>
      </c>
      <c r="K3930" s="21" t="str">
        <f t="shared" si="501"/>
        <v>化学</v>
      </c>
      <c r="L3930" s="26" t="s">
        <v>1560</v>
      </c>
      <c r="M3930" s="23"/>
      <c r="N3930" s="23"/>
      <c r="O3930" s="24" t="str">
        <f t="shared" si="495"/>
        <v xml:space="preserve">
  - 
    name:  氮的氧化物与O2、H2O混合的计算
    title:  氮的氧化物与O2、H2O混合的计算
    description: 
    koLyro: point
    koLyri:  just
    son: </v>
      </c>
      <c r="P3930" s="27" t="str">
        <f t="shared" si="502"/>
        <v xml:space="preserve">
          - 
            name:  氮的氧化物与O2、H2O混合的计算
            title:  氮的氧化物与O2、H2O混合的计算
            description: 
            koLyro: point
            koLyri:  just
            son: </v>
      </c>
    </row>
    <row r="3931" spans="1:16" ht="15" customHeight="1">
      <c r="A3931" s="20">
        <f t="shared" si="496"/>
        <v>4</v>
      </c>
      <c r="B3931" s="21" t="str">
        <f t="shared" si="497"/>
        <v>知识点</v>
      </c>
      <c r="C3931" s="21" t="str">
        <f t="shared" si="498"/>
        <v>金属与硝酸反应中的有关计算</v>
      </c>
      <c r="D3931" s="21" t="str">
        <f>IFERROR(IF(I3931=1,INDEX( {"chinese","english","math","physics","chemistry","biology","politics","history","geography"},MATCH(C3931,{"语文","英语","数学","物理","化学","生物","政治","历史","地理"},0)),IF(I3931=2,INDEX(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3931,{"单项选择","阅读理解","信息匹配","完形填空","短文填空","单句填空","短文改错","单句改错","句型转换","翻译短语","翻译句子","词汇/短语及固搭","完成句子","听力"},0)),"")), "")</f>
        <v/>
      </c>
      <c r="E3931" s="21" t="str">
        <f t="shared" si="499"/>
        <v>知识点</v>
      </c>
      <c r="F3931" s="21" t="str">
        <f t="shared" si="500"/>
        <v>恰</v>
      </c>
      <c r="G3931" s="21" t="str">
        <f>INDEX( {"body","discipline","area","topic","point"},MATCH(E3931,{"知识体","知识域","知识区","知识主题","知识点"},0))</f>
        <v>point</v>
      </c>
      <c r="H3931" s="21" t="str">
        <f>INDEX( {"super","just","sub","infras"},MATCH(F3931,{"超","恰","亚","次"},0))</f>
        <v>just</v>
      </c>
      <c r="I3931" s="21">
        <f>MATCH(E3931,{"知识体","知识域","知识区","知识主题","知识点"},0)-1</f>
        <v>4</v>
      </c>
      <c r="J3931" s="21">
        <f>MATCH(F3931,{"超","恰","亚","次"},0)-1</f>
        <v>1</v>
      </c>
      <c r="K3931" s="21" t="str">
        <f t="shared" si="501"/>
        <v>化学</v>
      </c>
      <c r="L3931" s="26" t="s">
        <v>1561</v>
      </c>
      <c r="M3931" s="23"/>
      <c r="N3931" s="23"/>
      <c r="O3931" s="24" t="str">
        <f t="shared" si="495"/>
        <v xml:space="preserve">
  - 
    name:  金属与硝酸反应中的有关计算
    title:  金属与硝酸反应中的有关计算
    description: 
    koLyro: point
    koLyri:  just
    son: </v>
      </c>
      <c r="P3931" s="27" t="str">
        <f t="shared" si="502"/>
        <v xml:space="preserve">
          - 
            name:  金属与硝酸反应中的有关计算
            title:  金属与硝酸反应中的有关计算
            description: 
            koLyro: point
            koLyri:  just
            son: </v>
      </c>
    </row>
    <row r="3932" spans="1:16" ht="15" customHeight="1">
      <c r="A3932" s="20">
        <f t="shared" si="496"/>
        <v>3</v>
      </c>
      <c r="B3932" s="21" t="str">
        <f t="shared" si="497"/>
        <v>知识主题</v>
      </c>
      <c r="C3932" s="21" t="str">
        <f t="shared" si="498"/>
        <v>氨和铵盐</v>
      </c>
      <c r="D3932" s="21" t="str">
        <f>IFERROR(IF(I3932=1,INDEX( {"chinese","english","math","physics","chemistry","biology","politics","history","geography"},MATCH(C3932,{"语文","英语","数学","物理","化学","生物","政治","历史","地理"},0)),IF(I3932=2,INDEX(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3932,{"单项选择","阅读理解","信息匹配","完形填空","短文填空","单句填空","短文改错","单句改错","句型转换","翻译短语","翻译句子","词汇/短语及固搭","完成句子","听力"},0)),"")), "")</f>
        <v/>
      </c>
      <c r="E3932" s="21" t="str">
        <f t="shared" si="499"/>
        <v>知识主题</v>
      </c>
      <c r="F3932" s="21" t="str">
        <f t="shared" si="500"/>
        <v>恰</v>
      </c>
      <c r="G3932" s="21" t="str">
        <f>INDEX( {"body","discipline","area","topic","point"},MATCH(E3932,{"知识体","知识域","知识区","知识主题","知识点"},0))</f>
        <v>topic</v>
      </c>
      <c r="H3932" s="21" t="str">
        <f>INDEX( {"super","just","sub","infras"},MATCH(F3932,{"超","恰","亚","次"},0))</f>
        <v>just</v>
      </c>
      <c r="I3932" s="21">
        <f>MATCH(E3932,{"知识体","知识域","知识区","知识主题","知识点"},0)-1</f>
        <v>3</v>
      </c>
      <c r="J3932" s="21">
        <f>MATCH(F3932,{"超","恰","亚","次"},0)-1</f>
        <v>1</v>
      </c>
      <c r="K3932" s="21" t="str">
        <f t="shared" si="501"/>
        <v>化学</v>
      </c>
      <c r="L3932" s="26" t="s">
        <v>1562</v>
      </c>
      <c r="M3932" s="23"/>
      <c r="N3932" s="23"/>
      <c r="O3932" s="24" t="str">
        <f t="shared" si="495"/>
        <v xml:space="preserve">
  - 
    name:  氨和铵盐
    title:  氨和铵盐
    description: 
    koLyro: topic
    koLyri:  just
    son: </v>
      </c>
      <c r="P3932" s="27" t="str">
        <f t="shared" si="502"/>
        <v xml:space="preserve">
        - 
          name:  氨和铵盐
          title:  氨和铵盐
          description: 
          koLyro: topic
          koLyri:  just
          son: </v>
      </c>
    </row>
    <row r="3933" spans="1:16" ht="15" customHeight="1">
      <c r="A3933" s="20">
        <f t="shared" si="496"/>
        <v>4</v>
      </c>
      <c r="B3933" s="21" t="str">
        <f t="shared" si="497"/>
        <v>知识点</v>
      </c>
      <c r="C3933" s="21" t="str">
        <f t="shared" si="498"/>
        <v>氨的分子结构和性质、用途</v>
      </c>
      <c r="D3933" s="21" t="str">
        <f>IFERROR(IF(I3933=1,INDEX( {"chinese","english","math","physics","chemistry","biology","politics","history","geography"},MATCH(C3933,{"语文","英语","数学","物理","化学","生物","政治","历史","地理"},0)),IF(I3933=2,INDEX(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3933,{"单项选择","阅读理解","信息匹配","完形填空","短文填空","单句填空","短文改错","单句改错","句型转换","翻译短语","翻译句子","词汇/短语及固搭","完成句子","听力"},0)),"")), "")</f>
        <v/>
      </c>
      <c r="E3933" s="21" t="str">
        <f t="shared" si="499"/>
        <v>知识点</v>
      </c>
      <c r="F3933" s="21" t="str">
        <f t="shared" si="500"/>
        <v>恰</v>
      </c>
      <c r="G3933" s="21" t="str">
        <f>INDEX( {"body","discipline","area","topic","point"},MATCH(E3933,{"知识体","知识域","知识区","知识主题","知识点"},0))</f>
        <v>point</v>
      </c>
      <c r="H3933" s="21" t="str">
        <f>INDEX( {"super","just","sub","infras"},MATCH(F3933,{"超","恰","亚","次"},0))</f>
        <v>just</v>
      </c>
      <c r="I3933" s="21">
        <f>MATCH(E3933,{"知识体","知识域","知识区","知识主题","知识点"},0)-1</f>
        <v>4</v>
      </c>
      <c r="J3933" s="21">
        <f>MATCH(F3933,{"超","恰","亚","次"},0)-1</f>
        <v>1</v>
      </c>
      <c r="K3933" s="21" t="str">
        <f t="shared" si="501"/>
        <v>化学</v>
      </c>
      <c r="L3933" s="26" t="s">
        <v>1563</v>
      </c>
      <c r="M3933" s="23"/>
      <c r="N3933" s="23"/>
      <c r="O3933" s="24" t="str">
        <f t="shared" si="495"/>
        <v xml:space="preserve">
  - 
    name:  氨的分子结构和性质、用途
    title:  氨的分子结构和性质、用途
    description: 
    koLyro: point
    koLyri:  just
    son: </v>
      </c>
      <c r="P3933" s="27" t="str">
        <f t="shared" si="502"/>
        <v xml:space="preserve">
          - 
            name:  氨的分子结构和性质、用途
            title:  氨的分子结构和性质、用途
            description: 
            koLyro: point
            koLyri:  just
            son: </v>
      </c>
    </row>
    <row r="3934" spans="1:16" ht="15" customHeight="1">
      <c r="A3934" s="20">
        <f t="shared" si="496"/>
        <v>4</v>
      </c>
      <c r="B3934" s="21" t="str">
        <f t="shared" si="497"/>
        <v>知识点</v>
      </c>
      <c r="C3934" s="21" t="str">
        <f t="shared" si="498"/>
        <v>氨气的制法</v>
      </c>
      <c r="D3934" s="21" t="str">
        <f>IFERROR(IF(I3934=1,INDEX( {"chinese","english","math","physics","chemistry","biology","politics","history","geography"},MATCH(C3934,{"语文","英语","数学","物理","化学","生物","政治","历史","地理"},0)),IF(I3934=2,INDEX(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3934,{"单项选择","阅读理解","信息匹配","完形填空","短文填空","单句填空","短文改错","单句改错","句型转换","翻译短语","翻译句子","词汇/短语及固搭","完成句子","听力"},0)),"")), "")</f>
        <v/>
      </c>
      <c r="E3934" s="21" t="str">
        <f t="shared" si="499"/>
        <v>知识点</v>
      </c>
      <c r="F3934" s="21" t="str">
        <f t="shared" si="500"/>
        <v>恰</v>
      </c>
      <c r="G3934" s="21" t="str">
        <f>INDEX( {"body","discipline","area","topic","point"},MATCH(E3934,{"知识体","知识域","知识区","知识主题","知识点"},0))</f>
        <v>point</v>
      </c>
      <c r="H3934" s="21" t="str">
        <f>INDEX( {"super","just","sub","infras"},MATCH(F3934,{"超","恰","亚","次"},0))</f>
        <v>just</v>
      </c>
      <c r="I3934" s="21">
        <f>MATCH(E3934,{"知识体","知识域","知识区","知识主题","知识点"},0)-1</f>
        <v>4</v>
      </c>
      <c r="J3934" s="21">
        <f>MATCH(F3934,{"超","恰","亚","次"},0)-1</f>
        <v>1</v>
      </c>
      <c r="K3934" s="21" t="str">
        <f t="shared" si="501"/>
        <v>化学</v>
      </c>
      <c r="L3934" s="26" t="s">
        <v>1564</v>
      </c>
      <c r="M3934" s="23"/>
      <c r="N3934" s="23"/>
      <c r="O3934" s="24" t="str">
        <f t="shared" si="495"/>
        <v xml:space="preserve">
  - 
    name:  氨气的制法
    title:  氨气的制法
    description: 
    koLyro: point
    koLyri:  just
    son: </v>
      </c>
      <c r="P3934" s="27" t="str">
        <f t="shared" si="502"/>
        <v xml:space="preserve">
          - 
            name:  氨气的制法
            title:  氨气的制法
            description: 
            koLyro: point
            koLyri:  just
            son: </v>
      </c>
    </row>
    <row r="3935" spans="1:16" ht="15" customHeight="1">
      <c r="A3935" s="20">
        <f t="shared" si="496"/>
        <v>5</v>
      </c>
      <c r="B3935" s="21" t="str">
        <f t="shared" si="497"/>
        <v>知识亚点</v>
      </c>
      <c r="C3935" s="21" t="str">
        <f t="shared" si="498"/>
        <v>氨的实验室制法</v>
      </c>
      <c r="D3935" s="21" t="str">
        <f>IFERROR(IF(I3935=1,INDEX( {"chinese","english","math","physics","chemistry","biology","politics","history","geography"},MATCH(C3935,{"语文","英语","数学","物理","化学","生物","政治","历史","地理"},0)),IF(I3935=2,INDEX(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3935,{"单项选择","阅读理解","信息匹配","完形填空","短文填空","单句填空","短文改错","单句改错","句型转换","翻译短语","翻译句子","词汇/短语及固搭","完成句子","听力"},0)),"")), "")</f>
        <v/>
      </c>
      <c r="E3935" s="21" t="str">
        <f t="shared" si="499"/>
        <v>知识点</v>
      </c>
      <c r="F3935" s="21" t="str">
        <f t="shared" si="500"/>
        <v>亚</v>
      </c>
      <c r="G3935" s="21" t="str">
        <f>INDEX( {"body","discipline","area","topic","point"},MATCH(E3935,{"知识体","知识域","知识区","知识主题","知识点"},0))</f>
        <v>point</v>
      </c>
      <c r="H3935" s="21" t="str">
        <f>INDEX( {"super","just","sub","infras"},MATCH(F3935,{"超","恰","亚","次"},0))</f>
        <v>sub</v>
      </c>
      <c r="I3935" s="21">
        <f>MATCH(E3935,{"知识体","知识域","知识区","知识主题","知识点"},0)-1</f>
        <v>4</v>
      </c>
      <c r="J3935" s="21">
        <f>MATCH(F3935,{"超","恰","亚","次"},0)-1</f>
        <v>2</v>
      </c>
      <c r="K3935" s="21" t="str">
        <f t="shared" si="501"/>
        <v>化学</v>
      </c>
      <c r="L3935" s="26" t="s">
        <v>1565</v>
      </c>
      <c r="M3935" s="23"/>
      <c r="N3935" s="23"/>
      <c r="O3935" s="24" t="str">
        <f t="shared" si="495"/>
        <v xml:space="preserve">
  - 
    name:  氨的实验室制法
    title:  氨的实验室制法
    description: 
    koLyro: point
    koLyri:  sub
    son: </v>
      </c>
      <c r="P3935" s="27" t="str">
        <f t="shared" si="502"/>
        <v xml:space="preserve">
            - 
              name:  氨的实验室制法
              title:  氨的实验室制法
              description: 
              koLyro: point
              koLyri:  sub
              son: </v>
      </c>
    </row>
    <row r="3936" spans="1:16" ht="15" customHeight="1">
      <c r="A3936" s="20">
        <f t="shared" si="496"/>
        <v>5</v>
      </c>
      <c r="B3936" s="21" t="str">
        <f t="shared" si="497"/>
        <v>知识亚点</v>
      </c>
      <c r="C3936" s="21" t="str">
        <f t="shared" si="498"/>
        <v>氨的工业制法</v>
      </c>
      <c r="D3936" s="21" t="str">
        <f>IFERROR(IF(I3936=1,INDEX( {"chinese","english","math","physics","chemistry","biology","politics","history","geography"},MATCH(C3936,{"语文","英语","数学","物理","化学","生物","政治","历史","地理"},0)),IF(I3936=2,INDEX(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3936,{"单项选择","阅读理解","信息匹配","完形填空","短文填空","单句填空","短文改错","单句改错","句型转换","翻译短语","翻译句子","词汇/短语及固搭","完成句子","听力"},0)),"")), "")</f>
        <v/>
      </c>
      <c r="E3936" s="21" t="str">
        <f t="shared" si="499"/>
        <v>知识点</v>
      </c>
      <c r="F3936" s="21" t="str">
        <f t="shared" si="500"/>
        <v>亚</v>
      </c>
      <c r="G3936" s="21" t="str">
        <f>INDEX( {"body","discipline","area","topic","point"},MATCH(E3936,{"知识体","知识域","知识区","知识主题","知识点"},0))</f>
        <v>point</v>
      </c>
      <c r="H3936" s="21" t="str">
        <f>INDEX( {"super","just","sub","infras"},MATCH(F3936,{"超","恰","亚","次"},0))</f>
        <v>sub</v>
      </c>
      <c r="I3936" s="21">
        <f>MATCH(E3936,{"知识体","知识域","知识区","知识主题","知识点"},0)-1</f>
        <v>4</v>
      </c>
      <c r="J3936" s="21">
        <f>MATCH(F3936,{"超","恰","亚","次"},0)-1</f>
        <v>2</v>
      </c>
      <c r="K3936" s="21" t="str">
        <f t="shared" si="501"/>
        <v>化学</v>
      </c>
      <c r="L3936" s="26" t="s">
        <v>1566</v>
      </c>
      <c r="M3936" s="23"/>
      <c r="N3936" s="23"/>
      <c r="O3936" s="24" t="str">
        <f t="shared" ref="O3936:O3999" si="503">SUBSTITUTE(SUBSTITUTE(SUBSTITUTE(SUBSTITUTE($O$1,"NAME",IF(D3936="",C3936,D3936)),"TITLE",C3936),"KO_LYRO",G3936),"KO_LYRI",H3936)</f>
        <v xml:space="preserve">
  - 
    name:  氨的工业制法
    title:  氨的工业制法
    description: 
    koLyro: point
    koLyri:  sub
    son: </v>
      </c>
      <c r="P3936" s="27" t="str">
        <f t="shared" si="502"/>
        <v xml:space="preserve">
            - 
              name:  氨的工业制法
              title:  氨的工业制法
              description: 
              koLyro: point
              koLyri:  sub
              son: </v>
      </c>
    </row>
    <row r="3937" spans="1:16" ht="15" customHeight="1">
      <c r="A3937" s="20">
        <f t="shared" si="496"/>
        <v>4</v>
      </c>
      <c r="B3937" s="21" t="str">
        <f t="shared" si="497"/>
        <v>知识点</v>
      </c>
      <c r="C3937" s="21" t="str">
        <f t="shared" si="498"/>
        <v>铵盐</v>
      </c>
      <c r="D3937" s="21" t="str">
        <f>IFERROR(IF(I3937=1,INDEX( {"chinese","english","math","physics","chemistry","biology","politics","history","geography"},MATCH(C3937,{"语文","英语","数学","物理","化学","生物","政治","历史","地理"},0)),IF(I3937=2,INDEX(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3937,{"单项选择","阅读理解","信息匹配","完形填空","短文填空","单句填空","短文改错","单句改错","句型转换","翻译短语","翻译句子","词汇/短语及固搭","完成句子","听力"},0)),"")), "")</f>
        <v/>
      </c>
      <c r="E3937" s="21" t="str">
        <f t="shared" si="499"/>
        <v>知识点</v>
      </c>
      <c r="F3937" s="21" t="str">
        <f t="shared" si="500"/>
        <v>恰</v>
      </c>
      <c r="G3937" s="21" t="str">
        <f>INDEX( {"body","discipline","area","topic","point"},MATCH(E3937,{"知识体","知识域","知识区","知识主题","知识点"},0))</f>
        <v>point</v>
      </c>
      <c r="H3937" s="21" t="str">
        <f>INDEX( {"super","just","sub","infras"},MATCH(F3937,{"超","恰","亚","次"},0))</f>
        <v>just</v>
      </c>
      <c r="I3937" s="21">
        <f>MATCH(E3937,{"知识体","知识域","知识区","知识主题","知识点"},0)-1</f>
        <v>4</v>
      </c>
      <c r="J3937" s="21">
        <f>MATCH(F3937,{"超","恰","亚","次"},0)-1</f>
        <v>1</v>
      </c>
      <c r="K3937" s="21" t="str">
        <f t="shared" si="501"/>
        <v>化学</v>
      </c>
      <c r="L3937" s="26" t="s">
        <v>1567</v>
      </c>
      <c r="M3937" s="23"/>
      <c r="N3937" s="23"/>
      <c r="O3937" s="24" t="str">
        <f t="shared" si="503"/>
        <v xml:space="preserve">
  - 
    name:  铵盐
    title:  铵盐
    description: 
    koLyro: point
    koLyri:  just
    son: </v>
      </c>
      <c r="P3937" s="27" t="str">
        <f t="shared" si="502"/>
        <v xml:space="preserve">
          - 
            name:  铵盐
            title:  铵盐
            description: 
            koLyro: point
            koLyri:  just
            son: </v>
      </c>
    </row>
    <row r="3938" spans="1:16" ht="15" customHeight="1">
      <c r="A3938" s="20">
        <f t="shared" si="496"/>
        <v>4</v>
      </c>
      <c r="B3938" s="21" t="str">
        <f t="shared" si="497"/>
        <v>知识点</v>
      </c>
      <c r="C3938" s="21" t="str">
        <f t="shared" si="498"/>
        <v>NH4+的检验</v>
      </c>
      <c r="D3938" s="21" t="str">
        <f>IFERROR(IF(I3938=1,INDEX( {"chinese","english","math","physics","chemistry","biology","politics","history","geography"},MATCH(C3938,{"语文","英语","数学","物理","化学","生物","政治","历史","地理"},0)),IF(I3938=2,INDEX(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3938,{"单项选择","阅读理解","信息匹配","完形填空","短文填空","单句填空","短文改错","单句改错","句型转换","翻译短语","翻译句子","词汇/短语及固搭","完成句子","听力"},0)),"")), "")</f>
        <v/>
      </c>
      <c r="E3938" s="21" t="str">
        <f t="shared" si="499"/>
        <v>知识点</v>
      </c>
      <c r="F3938" s="21" t="str">
        <f t="shared" si="500"/>
        <v>恰</v>
      </c>
      <c r="G3938" s="21" t="str">
        <f>INDEX( {"body","discipline","area","topic","point"},MATCH(E3938,{"知识体","知识域","知识区","知识主题","知识点"},0))</f>
        <v>point</v>
      </c>
      <c r="H3938" s="21" t="str">
        <f>INDEX( {"super","just","sub","infras"},MATCH(F3938,{"超","恰","亚","次"},0))</f>
        <v>just</v>
      </c>
      <c r="I3938" s="21">
        <f>MATCH(E3938,{"知识体","知识域","知识区","知识主题","知识点"},0)-1</f>
        <v>4</v>
      </c>
      <c r="J3938" s="21">
        <f>MATCH(F3938,{"超","恰","亚","次"},0)-1</f>
        <v>1</v>
      </c>
      <c r="K3938" s="21" t="str">
        <f t="shared" si="501"/>
        <v>化学</v>
      </c>
      <c r="L3938" s="26" t="s">
        <v>1568</v>
      </c>
      <c r="M3938" s="23"/>
      <c r="N3938" s="23"/>
      <c r="O3938" s="24" t="str">
        <f t="shared" si="503"/>
        <v xml:space="preserve">
  - 
    name:  NH4+的检验
    title:  NH4+的检验
    description: 
    koLyro: point
    koLyri:  just
    son: </v>
      </c>
      <c r="P3938" s="27" t="str">
        <f t="shared" si="502"/>
        <v xml:space="preserve">
          - 
            name:  NH4+的检验
            title:  NH4+的检验
            description: 
            koLyro: point
            koLyri:  just
            son: </v>
      </c>
    </row>
    <row r="3939" spans="1:16" ht="15" customHeight="1">
      <c r="A3939" s="20">
        <f t="shared" si="496"/>
        <v>4</v>
      </c>
      <c r="B3939" s="21" t="str">
        <f t="shared" si="497"/>
        <v>知识点</v>
      </c>
      <c r="C3939" s="21" t="str">
        <f t="shared" si="498"/>
        <v>喷泉实验</v>
      </c>
      <c r="D3939" s="21" t="str">
        <f>IFERROR(IF(I3939=1,INDEX( {"chinese","english","math","physics","chemistry","biology","politics","history","geography"},MATCH(C3939,{"语文","英语","数学","物理","化学","生物","政治","历史","地理"},0)),IF(I3939=2,INDEX(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3939,{"单项选择","阅读理解","信息匹配","完形填空","短文填空","单句填空","短文改错","单句改错","句型转换","翻译短语","翻译句子","词汇/短语及固搭","完成句子","听力"},0)),"")), "")</f>
        <v/>
      </c>
      <c r="E3939" s="21" t="str">
        <f t="shared" si="499"/>
        <v>知识点</v>
      </c>
      <c r="F3939" s="21" t="str">
        <f t="shared" si="500"/>
        <v>恰</v>
      </c>
      <c r="G3939" s="21" t="str">
        <f>INDEX( {"body","discipline","area","topic","point"},MATCH(E3939,{"知识体","知识域","知识区","知识主题","知识点"},0))</f>
        <v>point</v>
      </c>
      <c r="H3939" s="21" t="str">
        <f>INDEX( {"super","just","sub","infras"},MATCH(F3939,{"超","恰","亚","次"},0))</f>
        <v>just</v>
      </c>
      <c r="I3939" s="21">
        <f>MATCH(E3939,{"知识体","知识域","知识区","知识主题","知识点"},0)-1</f>
        <v>4</v>
      </c>
      <c r="J3939" s="21">
        <f>MATCH(F3939,{"超","恰","亚","次"},0)-1</f>
        <v>1</v>
      </c>
      <c r="K3939" s="21" t="str">
        <f t="shared" si="501"/>
        <v>化学</v>
      </c>
      <c r="L3939" s="26" t="s">
        <v>1569</v>
      </c>
      <c r="M3939" s="23"/>
      <c r="N3939" s="23"/>
      <c r="O3939" s="24" t="str">
        <f t="shared" si="503"/>
        <v xml:space="preserve">
  - 
    name:  喷泉实验
    title:  喷泉实验
    description: 
    koLyro: point
    koLyri:  just
    son: </v>
      </c>
      <c r="P3939" s="27" t="str">
        <f t="shared" si="502"/>
        <v xml:space="preserve">
          - 
            name:  喷泉实验
            title:  喷泉实验
            description: 
            koLyro: point
            koLyri:  just
            son: </v>
      </c>
    </row>
    <row r="3940" spans="1:16" ht="15" customHeight="1">
      <c r="A3940" s="20">
        <f t="shared" si="496"/>
        <v>2</v>
      </c>
      <c r="B3940" s="21" t="str">
        <f t="shared" si="497"/>
        <v>知识区</v>
      </c>
      <c r="C3940" s="21" t="str">
        <f t="shared" si="498"/>
        <v>5.物质结构元素周期律</v>
      </c>
      <c r="D3940" s="21" t="str">
        <f>IFERROR(IF(I3940=1,INDEX( {"chinese","english","math","physics","chemistry","biology","politics","history","geography"},MATCH(C3940,{"语文","英语","数学","物理","化学","生物","政治","历史","地理"},0)),IF(I3940=2,INDEX(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3940,{"单项选择","阅读理解","信息匹配","完形填空","短文填空","单句填空","短文改错","单句改错","句型转换","翻译短语","翻译句子","词汇/短语及固搭","完成句子","听力"},0)),"")), "")</f>
        <v/>
      </c>
      <c r="E3940" s="21" t="str">
        <f t="shared" si="499"/>
        <v>知识区</v>
      </c>
      <c r="F3940" s="21" t="str">
        <f t="shared" si="500"/>
        <v>恰</v>
      </c>
      <c r="G3940" s="21" t="str">
        <f>INDEX( {"body","discipline","area","topic","point"},MATCH(E3940,{"知识体","知识域","知识区","知识主题","知识点"},0))</f>
        <v>area</v>
      </c>
      <c r="H3940" s="21" t="str">
        <f>INDEX( {"super","just","sub","infras"},MATCH(F3940,{"超","恰","亚","次"},0))</f>
        <v>just</v>
      </c>
      <c r="I3940" s="21">
        <f>MATCH(E3940,{"知识体","知识域","知识区","知识主题","知识点"},0)-1</f>
        <v>2</v>
      </c>
      <c r="J3940" s="21">
        <f>MATCH(F3940,{"超","恰","亚","次"},0)-1</f>
        <v>1</v>
      </c>
      <c r="K3940" s="21" t="str">
        <f t="shared" si="501"/>
        <v>化学</v>
      </c>
      <c r="L3940" s="26" t="s">
        <v>5195</v>
      </c>
      <c r="M3940" s="23"/>
      <c r="N3940" s="23"/>
      <c r="O3940" s="24" t="str">
        <f t="shared" si="503"/>
        <v xml:space="preserve">
  - 
    name:  5.物质结构元素周期律
    title:  5.物质结构元素周期律
    description: 
    koLyro: area
    koLyri:  just
    son: </v>
      </c>
      <c r="P3940" s="27" t="str">
        <f t="shared" si="502"/>
        <v xml:space="preserve">
      - 
        name:  5.物质结构元素周期律
        title:  5.物质结构元素周期律
        description: 
        koLyro: area
        koLyri:  just
        son: </v>
      </c>
    </row>
    <row r="3941" spans="1:16" ht="15" customHeight="1">
      <c r="A3941" s="20">
        <f t="shared" si="496"/>
        <v>3</v>
      </c>
      <c r="B3941" s="21" t="str">
        <f t="shared" si="497"/>
        <v>知识主题</v>
      </c>
      <c r="C3941" s="21" t="str">
        <f t="shared" si="498"/>
        <v>原子结构</v>
      </c>
      <c r="D3941" s="21" t="str">
        <f>IFERROR(IF(I3941=1,INDEX( {"chinese","english","math","physics","chemistry","biology","politics","history","geography"},MATCH(C3941,{"语文","英语","数学","物理","化学","生物","政治","历史","地理"},0)),IF(I3941=2,INDEX(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3941,{"单项选择","阅读理解","信息匹配","完形填空","短文填空","单句填空","短文改错","单句改错","句型转换","翻译短语","翻译句子","词汇/短语及固搭","完成句子","听力"},0)),"")), "")</f>
        <v/>
      </c>
      <c r="E3941" s="21" t="str">
        <f t="shared" si="499"/>
        <v>知识主题</v>
      </c>
      <c r="F3941" s="21" t="str">
        <f t="shared" si="500"/>
        <v>恰</v>
      </c>
      <c r="G3941" s="21" t="str">
        <f>INDEX( {"body","discipline","area","topic","point"},MATCH(E3941,{"知识体","知识域","知识区","知识主题","知识点"},0))</f>
        <v>topic</v>
      </c>
      <c r="H3941" s="21" t="str">
        <f>INDEX( {"super","just","sub","infras"},MATCH(F3941,{"超","恰","亚","次"},0))</f>
        <v>just</v>
      </c>
      <c r="I3941" s="21">
        <f>MATCH(E3941,{"知识体","知识域","知识区","知识主题","知识点"},0)-1</f>
        <v>3</v>
      </c>
      <c r="J3941" s="21">
        <f>MATCH(F3941,{"超","恰","亚","次"},0)-1</f>
        <v>1</v>
      </c>
      <c r="K3941" s="21" t="str">
        <f t="shared" si="501"/>
        <v>化学</v>
      </c>
      <c r="L3941" s="26" t="s">
        <v>1570</v>
      </c>
      <c r="M3941" s="23"/>
      <c r="N3941" s="23"/>
      <c r="O3941" s="24" t="str">
        <f t="shared" si="503"/>
        <v xml:space="preserve">
  - 
    name:  原子结构
    title:  原子结构
    description: 
    koLyro: topic
    koLyri:  just
    son: </v>
      </c>
      <c r="P3941" s="27" t="str">
        <f t="shared" si="502"/>
        <v xml:space="preserve">
        - 
          name:  原子结构
          title:  原子结构
          description: 
          koLyro: topic
          koLyri:  just
          son: </v>
      </c>
    </row>
    <row r="3942" spans="1:16" ht="15" customHeight="1">
      <c r="A3942" s="20">
        <f t="shared" si="496"/>
        <v>4</v>
      </c>
      <c r="B3942" s="21" t="str">
        <f t="shared" si="497"/>
        <v>知识点</v>
      </c>
      <c r="C3942" s="21" t="str">
        <f t="shared" si="498"/>
        <v>原子的构成、发展史</v>
      </c>
      <c r="D3942" s="21" t="str">
        <f>IFERROR(IF(I3942=1,INDEX( {"chinese","english","math","physics","chemistry","biology","politics","history","geography"},MATCH(C3942,{"语文","英语","数学","物理","化学","生物","政治","历史","地理"},0)),IF(I3942=2,INDEX(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3942,{"单项选择","阅读理解","信息匹配","完形填空","短文填空","单句填空","短文改错","单句改错","句型转换","翻译短语","翻译句子","词汇/短语及固搭","完成句子","听力"},0)),"")), "")</f>
        <v/>
      </c>
      <c r="E3942" s="21" t="str">
        <f t="shared" si="499"/>
        <v>知识点</v>
      </c>
      <c r="F3942" s="21" t="str">
        <f t="shared" si="500"/>
        <v>恰</v>
      </c>
      <c r="G3942" s="21" t="str">
        <f>INDEX( {"body","discipline","area","topic","point"},MATCH(E3942,{"知识体","知识域","知识区","知识主题","知识点"},0))</f>
        <v>point</v>
      </c>
      <c r="H3942" s="21" t="str">
        <f>INDEX( {"super","just","sub","infras"},MATCH(F3942,{"超","恰","亚","次"},0))</f>
        <v>just</v>
      </c>
      <c r="I3942" s="21">
        <f>MATCH(E3942,{"知识体","知识域","知识区","知识主题","知识点"},0)-1</f>
        <v>4</v>
      </c>
      <c r="J3942" s="21">
        <f>MATCH(F3942,{"超","恰","亚","次"},0)-1</f>
        <v>1</v>
      </c>
      <c r="K3942" s="21" t="str">
        <f t="shared" si="501"/>
        <v>化学</v>
      </c>
      <c r="L3942" s="26" t="s">
        <v>1571</v>
      </c>
      <c r="M3942" s="23"/>
      <c r="N3942" s="23"/>
      <c r="O3942" s="24" t="str">
        <f t="shared" si="503"/>
        <v xml:space="preserve">
  - 
    name:  原子的构成、发展史
    title:  原子的构成、发展史
    description: 
    koLyro: point
    koLyri:  just
    son: </v>
      </c>
      <c r="P3942" s="27" t="str">
        <f t="shared" si="502"/>
        <v xml:space="preserve">
          - 
            name:  原子的构成、发展史
            title:  原子的构成、发展史
            description: 
            koLyro: point
            koLyri:  just
            son: </v>
      </c>
    </row>
    <row r="3943" spans="1:16" ht="15" customHeight="1">
      <c r="A3943" s="20">
        <f t="shared" si="496"/>
        <v>4</v>
      </c>
      <c r="B3943" s="21" t="str">
        <f t="shared" si="497"/>
        <v>知识点</v>
      </c>
      <c r="C3943" s="21" t="str">
        <f t="shared" si="498"/>
        <v>表示原子构成的符号的含义及各微粒间的关系</v>
      </c>
      <c r="D3943" s="21" t="str">
        <f>IFERROR(IF(I3943=1,INDEX( {"chinese","english","math","physics","chemistry","biology","politics","history","geography"},MATCH(C3943,{"语文","英语","数学","物理","化学","生物","政治","历史","地理"},0)),IF(I3943=2,INDEX(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3943,{"单项选择","阅读理解","信息匹配","完形填空","短文填空","单句填空","短文改错","单句改错","句型转换","翻译短语","翻译句子","词汇/短语及固搭","完成句子","听力"},0)),"")), "")</f>
        <v/>
      </c>
      <c r="E3943" s="21" t="str">
        <f t="shared" si="499"/>
        <v>知识点</v>
      </c>
      <c r="F3943" s="21" t="str">
        <f t="shared" si="500"/>
        <v>恰</v>
      </c>
      <c r="G3943" s="21" t="str">
        <f>INDEX( {"body","discipline","area","topic","point"},MATCH(E3943,{"知识体","知识域","知识区","知识主题","知识点"},0))</f>
        <v>point</v>
      </c>
      <c r="H3943" s="21" t="str">
        <f>INDEX( {"super","just","sub","infras"},MATCH(F3943,{"超","恰","亚","次"},0))</f>
        <v>just</v>
      </c>
      <c r="I3943" s="21">
        <f>MATCH(E3943,{"知识体","知识域","知识区","知识主题","知识点"},0)-1</f>
        <v>4</v>
      </c>
      <c r="J3943" s="21">
        <f>MATCH(F3943,{"超","恰","亚","次"},0)-1</f>
        <v>1</v>
      </c>
      <c r="K3943" s="21" t="str">
        <f t="shared" si="501"/>
        <v>化学</v>
      </c>
      <c r="L3943" s="26" t="s">
        <v>1572</v>
      </c>
      <c r="M3943" s="23"/>
      <c r="N3943" s="23"/>
      <c r="O3943" s="24" t="str">
        <f t="shared" si="503"/>
        <v xml:space="preserve">
  - 
    name:  表示原子构成的符号的含义及各微粒间的关系
    title:  表示原子构成的符号的含义及各微粒间的关系
    description: 
    koLyro: point
    koLyri:  just
    son: </v>
      </c>
      <c r="P3943" s="27" t="str">
        <f t="shared" si="502"/>
        <v xml:space="preserve">
          - 
            name:  表示原子构成的符号的含义及各微粒间的关系
            title:  表示原子构成的符号的含义及各微粒间的关系
            description: 
            koLyro: point
            koLyri:  just
            son: </v>
      </c>
    </row>
    <row r="3944" spans="1:16" ht="15" customHeight="1">
      <c r="A3944" s="20">
        <f t="shared" si="496"/>
        <v>4</v>
      </c>
      <c r="B3944" s="21" t="str">
        <f t="shared" si="497"/>
        <v>知识点</v>
      </c>
      <c r="C3944" s="21" t="str">
        <f t="shared" si="498"/>
        <v>核外电子排布规律及其与元素性质的关系的考查</v>
      </c>
      <c r="D3944" s="21" t="str">
        <f>IFERROR(IF(I3944=1,INDEX( {"chinese","english","math","physics","chemistry","biology","politics","history","geography"},MATCH(C3944,{"语文","英语","数学","物理","化学","生物","政治","历史","地理"},0)),IF(I3944=2,INDEX(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3944,{"单项选择","阅读理解","信息匹配","完形填空","短文填空","单句填空","短文改错","单句改错","句型转换","翻译短语","翻译句子","词汇/短语及固搭","完成句子","听力"},0)),"")), "")</f>
        <v/>
      </c>
      <c r="E3944" s="21" t="str">
        <f t="shared" si="499"/>
        <v>知识点</v>
      </c>
      <c r="F3944" s="21" t="str">
        <f t="shared" si="500"/>
        <v>恰</v>
      </c>
      <c r="G3944" s="21" t="str">
        <f>INDEX( {"body","discipline","area","topic","point"},MATCH(E3944,{"知识体","知识域","知识区","知识主题","知识点"},0))</f>
        <v>point</v>
      </c>
      <c r="H3944" s="21" t="str">
        <f>INDEX( {"super","just","sub","infras"},MATCH(F3944,{"超","恰","亚","次"},0))</f>
        <v>just</v>
      </c>
      <c r="I3944" s="21">
        <f>MATCH(E3944,{"知识体","知识域","知识区","知识主题","知识点"},0)-1</f>
        <v>4</v>
      </c>
      <c r="J3944" s="21">
        <f>MATCH(F3944,{"超","恰","亚","次"},0)-1</f>
        <v>1</v>
      </c>
      <c r="K3944" s="21" t="str">
        <f t="shared" si="501"/>
        <v>化学</v>
      </c>
      <c r="L3944" s="26" t="s">
        <v>1573</v>
      </c>
      <c r="M3944" s="23"/>
      <c r="N3944" s="23"/>
      <c r="O3944" s="24" t="str">
        <f t="shared" si="503"/>
        <v xml:space="preserve">
  - 
    name:  核外电子排布规律及其与元素性质的关系的考查
    title:  核外电子排布规律及其与元素性质的关系的考查
    description: 
    koLyro: point
    koLyri:  just
    son: </v>
      </c>
      <c r="P3944" s="27" t="str">
        <f t="shared" si="502"/>
        <v xml:space="preserve">
          - 
            name:  核外电子排布规律及其与元素性质的关系的考查
            title:  核外电子排布规律及其与元素性质的关系的考查
            description: 
            koLyro: point
            koLyri:  just
            son: </v>
      </c>
    </row>
    <row r="3945" spans="1:16" ht="15" customHeight="1">
      <c r="A3945" s="20">
        <f t="shared" si="496"/>
        <v>4</v>
      </c>
      <c r="B3945" s="21" t="str">
        <f t="shared" si="497"/>
        <v>知识点</v>
      </c>
      <c r="C3945" s="21" t="str">
        <f t="shared" si="498"/>
        <v>核素、同位素、元素</v>
      </c>
      <c r="D3945" s="21" t="str">
        <f>IFERROR(IF(I3945=1,INDEX( {"chinese","english","math","physics","chemistry","biology","politics","history","geography"},MATCH(C3945,{"语文","英语","数学","物理","化学","生物","政治","历史","地理"},0)),IF(I3945=2,INDEX(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3945,{"单项选择","阅读理解","信息匹配","完形填空","短文填空","单句填空","短文改错","单句改错","句型转换","翻译短语","翻译句子","词汇/短语及固搭","完成句子","听力"},0)),"")), "")</f>
        <v/>
      </c>
      <c r="E3945" s="21" t="str">
        <f t="shared" si="499"/>
        <v>知识点</v>
      </c>
      <c r="F3945" s="21" t="str">
        <f t="shared" si="500"/>
        <v>恰</v>
      </c>
      <c r="G3945" s="21" t="str">
        <f>INDEX( {"body","discipline","area","topic","point"},MATCH(E3945,{"知识体","知识域","知识区","知识主题","知识点"},0))</f>
        <v>point</v>
      </c>
      <c r="H3945" s="21" t="str">
        <f>INDEX( {"super","just","sub","infras"},MATCH(F3945,{"超","恰","亚","次"},0))</f>
        <v>just</v>
      </c>
      <c r="I3945" s="21">
        <f>MATCH(E3945,{"知识体","知识域","知识区","知识主题","知识点"},0)-1</f>
        <v>4</v>
      </c>
      <c r="J3945" s="21">
        <f>MATCH(F3945,{"超","恰","亚","次"},0)-1</f>
        <v>1</v>
      </c>
      <c r="K3945" s="21" t="str">
        <f t="shared" si="501"/>
        <v>化学</v>
      </c>
      <c r="L3945" s="26" t="s">
        <v>1574</v>
      </c>
      <c r="M3945" s="23"/>
      <c r="N3945" s="23"/>
      <c r="O3945" s="24" t="str">
        <f t="shared" si="503"/>
        <v xml:space="preserve">
  - 
    name:  核素、同位素、元素
    title:  核素、同位素、元素
    description: 
    koLyro: point
    koLyri:  just
    son: </v>
      </c>
      <c r="P3945" s="27" t="str">
        <f t="shared" si="502"/>
        <v xml:space="preserve">
          - 
            name:  核素、同位素、元素
            title:  核素、同位素、元素
            description: 
            koLyro: point
            koLyri:  just
            son: </v>
      </c>
    </row>
    <row r="3946" spans="1:16" ht="15" customHeight="1">
      <c r="A3946" s="20">
        <f t="shared" si="496"/>
        <v>4</v>
      </c>
      <c r="B3946" s="21" t="str">
        <f t="shared" si="497"/>
        <v>知识点</v>
      </c>
      <c r="C3946" s="21" t="str">
        <f t="shared" si="498"/>
        <v>等电子粒子</v>
      </c>
      <c r="D3946" s="21" t="str">
        <f>IFERROR(IF(I3946=1,INDEX( {"chinese","english","math","physics","chemistry","biology","politics","history","geography"},MATCH(C3946,{"语文","英语","数学","物理","化学","生物","政治","历史","地理"},0)),IF(I3946=2,INDEX(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3946,{"单项选择","阅读理解","信息匹配","完形填空","短文填空","单句填空","短文改错","单句改错","句型转换","翻译短语","翻译句子","词汇/短语及固搭","完成句子","听力"},0)),"")), "")</f>
        <v/>
      </c>
      <c r="E3946" s="21" t="str">
        <f t="shared" si="499"/>
        <v>知识点</v>
      </c>
      <c r="F3946" s="21" t="str">
        <f t="shared" si="500"/>
        <v>恰</v>
      </c>
      <c r="G3946" s="21" t="str">
        <f>INDEX( {"body","discipline","area","topic","point"},MATCH(E3946,{"知识体","知识域","知识区","知识主题","知识点"},0))</f>
        <v>point</v>
      </c>
      <c r="H3946" s="21" t="str">
        <f>INDEX( {"super","just","sub","infras"},MATCH(F3946,{"超","恰","亚","次"},0))</f>
        <v>just</v>
      </c>
      <c r="I3946" s="21">
        <f>MATCH(E3946,{"知识体","知识域","知识区","知识主题","知识点"},0)-1</f>
        <v>4</v>
      </c>
      <c r="J3946" s="21">
        <f>MATCH(F3946,{"超","恰","亚","次"},0)-1</f>
        <v>1</v>
      </c>
      <c r="K3946" s="21" t="str">
        <f t="shared" si="501"/>
        <v>化学</v>
      </c>
      <c r="L3946" s="26" t="s">
        <v>1575</v>
      </c>
      <c r="M3946" s="23"/>
      <c r="N3946" s="23"/>
      <c r="O3946" s="24" t="str">
        <f t="shared" si="503"/>
        <v xml:space="preserve">
  - 
    name:  等电子粒子
    title:  等电子粒子
    description: 
    koLyro: point
    koLyri:  just
    son: </v>
      </c>
      <c r="P3946" s="27" t="str">
        <f t="shared" si="502"/>
        <v xml:space="preserve">
          - 
            name:  等电子粒子
            title:  等电子粒子
            description: 
            koLyro: point
            koLyri:  just
            son: </v>
      </c>
    </row>
    <row r="3947" spans="1:16" ht="15" customHeight="1">
      <c r="A3947" s="20">
        <f t="shared" si="496"/>
        <v>3</v>
      </c>
      <c r="B3947" s="21" t="str">
        <f t="shared" si="497"/>
        <v>知识主题</v>
      </c>
      <c r="C3947" s="21" t="str">
        <f t="shared" si="498"/>
        <v>元素周期表</v>
      </c>
      <c r="D3947" s="21" t="str">
        <f>IFERROR(IF(I3947=1,INDEX( {"chinese","english","math","physics","chemistry","biology","politics","history","geography"},MATCH(C3947,{"语文","英语","数学","物理","化学","生物","政治","历史","地理"},0)),IF(I3947=2,INDEX(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3947,{"单项选择","阅读理解","信息匹配","完形填空","短文填空","单句填空","短文改错","单句改错","句型转换","翻译短语","翻译句子","词汇/短语及固搭","完成句子","听力"},0)),"")), "")</f>
        <v/>
      </c>
      <c r="E3947" s="21" t="str">
        <f t="shared" si="499"/>
        <v>知识主题</v>
      </c>
      <c r="F3947" s="21" t="str">
        <f t="shared" si="500"/>
        <v>恰</v>
      </c>
      <c r="G3947" s="21" t="str">
        <f>INDEX( {"body","discipline","area","topic","point"},MATCH(E3947,{"知识体","知识域","知识区","知识主题","知识点"},0))</f>
        <v>topic</v>
      </c>
      <c r="H3947" s="21" t="str">
        <f>INDEX( {"super","just","sub","infras"},MATCH(F3947,{"超","恰","亚","次"},0))</f>
        <v>just</v>
      </c>
      <c r="I3947" s="21">
        <f>MATCH(E3947,{"知识体","知识域","知识区","知识主题","知识点"},0)-1</f>
        <v>3</v>
      </c>
      <c r="J3947" s="21">
        <f>MATCH(F3947,{"超","恰","亚","次"},0)-1</f>
        <v>1</v>
      </c>
      <c r="K3947" s="21" t="str">
        <f t="shared" si="501"/>
        <v>化学</v>
      </c>
      <c r="L3947" s="26" t="s">
        <v>1576</v>
      </c>
      <c r="M3947" s="23"/>
      <c r="N3947" s="23"/>
      <c r="O3947" s="24" t="str">
        <f t="shared" si="503"/>
        <v xml:space="preserve">
  - 
    name:  元素周期表
    title:  元素周期表
    description: 
    koLyro: topic
    koLyri:  just
    son: </v>
      </c>
      <c r="P3947" s="27" t="str">
        <f t="shared" si="502"/>
        <v xml:space="preserve">
        - 
          name:  元素周期表
          title:  元素周期表
          description: 
          koLyro: topic
          koLyri:  just
          son: </v>
      </c>
    </row>
    <row r="3948" spans="1:16" ht="15" customHeight="1">
      <c r="A3948" s="20">
        <f t="shared" si="496"/>
        <v>4</v>
      </c>
      <c r="B3948" s="21" t="str">
        <f t="shared" si="497"/>
        <v>知识点</v>
      </c>
      <c r="C3948" s="21" t="str">
        <f t="shared" si="498"/>
        <v>元素周期表的形成</v>
      </c>
      <c r="D3948" s="21" t="str">
        <f>IFERROR(IF(I3948=1,INDEX( {"chinese","english","math","physics","chemistry","biology","politics","history","geography"},MATCH(C3948,{"语文","英语","数学","物理","化学","生物","政治","历史","地理"},0)),IF(I3948=2,INDEX(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3948,{"单项选择","阅读理解","信息匹配","完形填空","短文填空","单句填空","短文改错","单句改错","句型转换","翻译短语","翻译句子","词汇/短语及固搭","完成句子","听力"},0)),"")), "")</f>
        <v/>
      </c>
      <c r="E3948" s="21" t="str">
        <f t="shared" si="499"/>
        <v>知识点</v>
      </c>
      <c r="F3948" s="21" t="str">
        <f t="shared" si="500"/>
        <v>恰</v>
      </c>
      <c r="G3948" s="21" t="str">
        <f>INDEX( {"body","discipline","area","topic","point"},MATCH(E3948,{"知识体","知识域","知识区","知识主题","知识点"},0))</f>
        <v>point</v>
      </c>
      <c r="H3948" s="21" t="str">
        <f>INDEX( {"super","just","sub","infras"},MATCH(F3948,{"超","恰","亚","次"},0))</f>
        <v>just</v>
      </c>
      <c r="I3948" s="21">
        <f>MATCH(E3948,{"知识体","知识域","知识区","知识主题","知识点"},0)-1</f>
        <v>4</v>
      </c>
      <c r="J3948" s="21">
        <f>MATCH(F3948,{"超","恰","亚","次"},0)-1</f>
        <v>1</v>
      </c>
      <c r="K3948" s="21" t="str">
        <f t="shared" si="501"/>
        <v>化学</v>
      </c>
      <c r="L3948" s="26" t="s">
        <v>1577</v>
      </c>
      <c r="M3948" s="23"/>
      <c r="N3948" s="23"/>
      <c r="O3948" s="24" t="str">
        <f t="shared" si="503"/>
        <v xml:space="preserve">
  - 
    name:  元素周期表的形成
    title:  元素周期表的形成
    description: 
    koLyro: point
    koLyri:  just
    son: </v>
      </c>
      <c r="P3948" s="27" t="str">
        <f t="shared" si="502"/>
        <v xml:space="preserve">
          - 
            name:  元素周期表的形成
            title:  元素周期表的形成
            description: 
            koLyro: point
            koLyri:  just
            son: </v>
      </c>
    </row>
    <row r="3949" spans="1:16" ht="15" customHeight="1">
      <c r="A3949" s="20">
        <f t="shared" si="496"/>
        <v>4</v>
      </c>
      <c r="B3949" s="21" t="str">
        <f t="shared" si="497"/>
        <v>知识点</v>
      </c>
      <c r="C3949" s="21" t="str">
        <f t="shared" si="498"/>
        <v>元素周期表的结构及其应用</v>
      </c>
      <c r="D3949" s="21" t="str">
        <f>IFERROR(IF(I3949=1,INDEX( {"chinese","english","math","physics","chemistry","biology","politics","history","geography"},MATCH(C3949,{"语文","英语","数学","物理","化学","生物","政治","历史","地理"},0)),IF(I3949=2,INDEX(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3949,{"单项选择","阅读理解","信息匹配","完形填空","短文填空","单句填空","短文改错","单句改错","句型转换","翻译短语","翻译句子","词汇/短语及固搭","完成句子","听力"},0)),"")), "")</f>
        <v/>
      </c>
      <c r="E3949" s="21" t="str">
        <f t="shared" si="499"/>
        <v>知识点</v>
      </c>
      <c r="F3949" s="21" t="str">
        <f t="shared" si="500"/>
        <v>恰</v>
      </c>
      <c r="G3949" s="21" t="str">
        <f>INDEX( {"body","discipline","area","topic","point"},MATCH(E3949,{"知识体","知识域","知识区","知识主题","知识点"},0))</f>
        <v>point</v>
      </c>
      <c r="H3949" s="21" t="str">
        <f>INDEX( {"super","just","sub","infras"},MATCH(F3949,{"超","恰","亚","次"},0))</f>
        <v>just</v>
      </c>
      <c r="I3949" s="21">
        <f>MATCH(E3949,{"知识体","知识域","知识区","知识主题","知识点"},0)-1</f>
        <v>4</v>
      </c>
      <c r="J3949" s="21">
        <f>MATCH(F3949,{"超","恰","亚","次"},0)-1</f>
        <v>1</v>
      </c>
      <c r="K3949" s="21" t="str">
        <f t="shared" si="501"/>
        <v>化学</v>
      </c>
      <c r="L3949" s="26" t="s">
        <v>1578</v>
      </c>
      <c r="M3949" s="23"/>
      <c r="N3949" s="23"/>
      <c r="O3949" s="24" t="str">
        <f t="shared" si="503"/>
        <v xml:space="preserve">
  - 
    name:  元素周期表的结构及其应用
    title:  元素周期表的结构及其应用
    description: 
    koLyro: point
    koLyri:  just
    son: </v>
      </c>
      <c r="P3949" s="27" t="str">
        <f t="shared" si="502"/>
        <v xml:space="preserve">
          - 
            name:  元素周期表的结构及其应用
            title:  元素周期表的结构及其应用
            description: 
            koLyro: point
            koLyri:  just
            son: </v>
      </c>
    </row>
    <row r="3950" spans="1:16" ht="15" customHeight="1">
      <c r="A3950" s="20">
        <f t="shared" si="496"/>
        <v>4</v>
      </c>
      <c r="B3950" s="21" t="str">
        <f t="shared" si="497"/>
        <v>知识点</v>
      </c>
      <c r="C3950" s="21" t="str">
        <f t="shared" si="498"/>
        <v>物质的组成、结构和性质的关系</v>
      </c>
      <c r="D3950" s="21" t="str">
        <f>IFERROR(IF(I3950=1,INDEX( {"chinese","english","math","physics","chemistry","biology","politics","history","geography"},MATCH(C3950,{"语文","英语","数学","物理","化学","生物","政治","历史","地理"},0)),IF(I3950=2,INDEX(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3950,{"单项选择","阅读理解","信息匹配","完形填空","短文填空","单句填空","短文改错","单句改错","句型转换","翻译短语","翻译句子","词汇/短语及固搭","完成句子","听力"},0)),"")), "")</f>
        <v/>
      </c>
      <c r="E3950" s="21" t="str">
        <f t="shared" si="499"/>
        <v>知识点</v>
      </c>
      <c r="F3950" s="21" t="str">
        <f t="shared" si="500"/>
        <v>恰</v>
      </c>
      <c r="G3950" s="21" t="str">
        <f>INDEX( {"body","discipline","area","topic","point"},MATCH(E3950,{"知识体","知识域","知识区","知识主题","知识点"},0))</f>
        <v>point</v>
      </c>
      <c r="H3950" s="21" t="str">
        <f>INDEX( {"super","just","sub","infras"},MATCH(F3950,{"超","恰","亚","次"},0))</f>
        <v>just</v>
      </c>
      <c r="I3950" s="21">
        <f>MATCH(E3950,{"知识体","知识域","知识区","知识主题","知识点"},0)-1</f>
        <v>4</v>
      </c>
      <c r="J3950" s="21">
        <f>MATCH(F3950,{"超","恰","亚","次"},0)-1</f>
        <v>1</v>
      </c>
      <c r="K3950" s="21" t="str">
        <f t="shared" si="501"/>
        <v>化学</v>
      </c>
      <c r="L3950" s="26" t="s">
        <v>1579</v>
      </c>
      <c r="M3950" s="23"/>
      <c r="N3950" s="23"/>
      <c r="O3950" s="24" t="str">
        <f t="shared" si="503"/>
        <v xml:space="preserve">
  - 
    name:  物质的组成、结构和性质的关系
    title:  物质的组成、结构和性质的关系
    description: 
    koLyro: point
    koLyri:  just
    son: </v>
      </c>
      <c r="P3950" s="27" t="str">
        <f t="shared" si="502"/>
        <v xml:space="preserve">
          - 
            name:  物质的组成、结构和性质的关系
            title:  物质的组成、结构和性质的关系
            description: 
            koLyro: point
            koLyri:  just
            son: </v>
      </c>
    </row>
    <row r="3951" spans="1:16" ht="15" customHeight="1">
      <c r="A3951" s="20">
        <f t="shared" si="496"/>
        <v>4</v>
      </c>
      <c r="B3951" s="21" t="str">
        <f t="shared" si="497"/>
        <v>知识点</v>
      </c>
      <c r="C3951" s="21" t="str">
        <f t="shared" si="498"/>
        <v>元素周期律的实质</v>
      </c>
      <c r="D3951" s="21" t="str">
        <f>IFERROR(IF(I3951=1,INDEX( {"chinese","english","math","physics","chemistry","biology","politics","history","geography"},MATCH(C3951,{"语文","英语","数学","物理","化学","生物","政治","历史","地理"},0)),IF(I3951=2,INDEX(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3951,{"单项选择","阅读理解","信息匹配","完形填空","短文填空","单句填空","短文改错","单句改错","句型转换","翻译短语","翻译句子","词汇/短语及固搭","完成句子","听力"},0)),"")), "")</f>
        <v/>
      </c>
      <c r="E3951" s="21" t="str">
        <f t="shared" si="499"/>
        <v>知识点</v>
      </c>
      <c r="F3951" s="21" t="str">
        <f t="shared" si="500"/>
        <v>恰</v>
      </c>
      <c r="G3951" s="21" t="str">
        <f>INDEX( {"body","discipline","area","topic","point"},MATCH(E3951,{"知识体","知识域","知识区","知识主题","知识点"},0))</f>
        <v>point</v>
      </c>
      <c r="H3951" s="21" t="str">
        <f>INDEX( {"super","just","sub","infras"},MATCH(F3951,{"超","恰","亚","次"},0))</f>
        <v>just</v>
      </c>
      <c r="I3951" s="21">
        <f>MATCH(E3951,{"知识体","知识域","知识区","知识主题","知识点"},0)-1</f>
        <v>4</v>
      </c>
      <c r="J3951" s="21">
        <f>MATCH(F3951,{"超","恰","亚","次"},0)-1</f>
        <v>1</v>
      </c>
      <c r="K3951" s="21" t="str">
        <f t="shared" si="501"/>
        <v>化学</v>
      </c>
      <c r="L3951" s="26" t="s">
        <v>1580</v>
      </c>
      <c r="M3951" s="23"/>
      <c r="N3951" s="23"/>
      <c r="O3951" s="24" t="str">
        <f t="shared" si="503"/>
        <v xml:space="preserve">
  - 
    name:  元素周期律的实质
    title:  元素周期律的实质
    description: 
    koLyro: point
    koLyri:  just
    son: </v>
      </c>
      <c r="P3951" s="27" t="str">
        <f t="shared" si="502"/>
        <v xml:space="preserve">
          - 
            name:  元素周期律的实质
            title:  元素周期律的实质
            description: 
            koLyro: point
            koLyri:  just
            son: </v>
      </c>
    </row>
    <row r="3952" spans="1:16" ht="15" customHeight="1">
      <c r="A3952" s="20">
        <f t="shared" si="496"/>
        <v>4</v>
      </c>
      <c r="B3952" s="21" t="str">
        <f t="shared" si="497"/>
        <v>知识点</v>
      </c>
      <c r="C3952" s="21" t="str">
        <f t="shared" si="498"/>
        <v>同一周期内元素性质递变规律与原子结构的关系</v>
      </c>
      <c r="D3952" s="21" t="str">
        <f>IFERROR(IF(I3952=1,INDEX( {"chinese","english","math","physics","chemistry","biology","politics","history","geography"},MATCH(C3952,{"语文","英语","数学","物理","化学","生物","政治","历史","地理"},0)),IF(I3952=2,INDEX(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3952,{"单项选择","阅读理解","信息匹配","完形填空","短文填空","单句填空","短文改错","单句改错","句型转换","翻译短语","翻译句子","词汇/短语及固搭","完成句子","听力"},0)),"")), "")</f>
        <v/>
      </c>
      <c r="E3952" s="21" t="str">
        <f t="shared" si="499"/>
        <v>知识点</v>
      </c>
      <c r="F3952" s="21" t="str">
        <f t="shared" si="500"/>
        <v>恰</v>
      </c>
      <c r="G3952" s="21" t="str">
        <f>INDEX( {"body","discipline","area","topic","point"},MATCH(E3952,{"知识体","知识域","知识区","知识主题","知识点"},0))</f>
        <v>point</v>
      </c>
      <c r="H3952" s="21" t="str">
        <f>INDEX( {"super","just","sub","infras"},MATCH(F3952,{"超","恰","亚","次"},0))</f>
        <v>just</v>
      </c>
      <c r="I3952" s="21">
        <f>MATCH(E3952,{"知识体","知识域","知识区","知识主题","知识点"},0)-1</f>
        <v>4</v>
      </c>
      <c r="J3952" s="21">
        <f>MATCH(F3952,{"超","恰","亚","次"},0)-1</f>
        <v>1</v>
      </c>
      <c r="K3952" s="21" t="str">
        <f t="shared" si="501"/>
        <v>化学</v>
      </c>
      <c r="L3952" s="26" t="s">
        <v>1581</v>
      </c>
      <c r="M3952" s="23"/>
      <c r="N3952" s="23"/>
      <c r="O3952" s="24" t="str">
        <f t="shared" si="503"/>
        <v xml:space="preserve">
  - 
    name:  同一周期内元素性质递变规律与原子结构的关系
    title:  同一周期内元素性质递变规律与原子结构的关系
    description: 
    koLyro: point
    koLyri:  just
    son: </v>
      </c>
      <c r="P3952" s="27" t="str">
        <f t="shared" si="502"/>
        <v xml:space="preserve">
          - 
            name:  同一周期内元素性质递变规律与原子结构的关系
            title:  同一周期内元素性质递变规律与原子结构的关系
            description: 
            koLyro: point
            koLyri:  just
            son: </v>
      </c>
    </row>
    <row r="3953" spans="1:16" ht="15" customHeight="1">
      <c r="A3953" s="20">
        <f t="shared" si="496"/>
        <v>4</v>
      </c>
      <c r="B3953" s="21" t="str">
        <f t="shared" si="497"/>
        <v>知识点</v>
      </c>
      <c r="C3953" s="21" t="str">
        <f t="shared" si="498"/>
        <v>同一主族内元素性质递变规律与原子结构的关系</v>
      </c>
      <c r="D3953" s="21" t="str">
        <f>IFERROR(IF(I3953=1,INDEX( {"chinese","english","math","physics","chemistry","biology","politics","history","geography"},MATCH(C3953,{"语文","英语","数学","物理","化学","生物","政治","历史","地理"},0)),IF(I3953=2,INDEX(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3953,{"单项选择","阅读理解","信息匹配","完形填空","短文填空","单句填空","短文改错","单句改错","句型转换","翻译短语","翻译句子","词汇/短语及固搭","完成句子","听力"},0)),"")), "")</f>
        <v/>
      </c>
      <c r="E3953" s="21" t="str">
        <f t="shared" si="499"/>
        <v>知识点</v>
      </c>
      <c r="F3953" s="21" t="str">
        <f t="shared" si="500"/>
        <v>恰</v>
      </c>
      <c r="G3953" s="21" t="str">
        <f>INDEX( {"body","discipline","area","topic","point"},MATCH(E3953,{"知识体","知识域","知识区","知识主题","知识点"},0))</f>
        <v>point</v>
      </c>
      <c r="H3953" s="21" t="str">
        <f>INDEX( {"super","just","sub","infras"},MATCH(F3953,{"超","恰","亚","次"},0))</f>
        <v>just</v>
      </c>
      <c r="I3953" s="21">
        <f>MATCH(E3953,{"知识体","知识域","知识区","知识主题","知识点"},0)-1</f>
        <v>4</v>
      </c>
      <c r="J3953" s="21">
        <f>MATCH(F3953,{"超","恰","亚","次"},0)-1</f>
        <v>1</v>
      </c>
      <c r="K3953" s="21" t="str">
        <f t="shared" si="501"/>
        <v>化学</v>
      </c>
      <c r="L3953" s="26" t="s">
        <v>1582</v>
      </c>
      <c r="M3953" s="23"/>
      <c r="N3953" s="23"/>
      <c r="O3953" s="24" t="str">
        <f t="shared" si="503"/>
        <v xml:space="preserve">
  - 
    name:  同一主族内元素性质递变规律与原子结构的关系
    title:  同一主族内元素性质递变规律与原子结构的关系
    description: 
    koLyro: point
    koLyri:  just
    son: </v>
      </c>
      <c r="P3953" s="27" t="str">
        <f t="shared" si="502"/>
        <v xml:space="preserve">
          - 
            name:  同一主族内元素性质递变规律与原子结构的关系
            title:  同一主族内元素性质递变规律与原子结构的关系
            description: 
            koLyro: point
            koLyri:  just
            son: </v>
      </c>
    </row>
    <row r="3954" spans="1:16" ht="15" customHeight="1">
      <c r="A3954" s="20">
        <f t="shared" si="496"/>
        <v>4</v>
      </c>
      <c r="B3954" s="21" t="str">
        <f t="shared" si="497"/>
        <v>知识点</v>
      </c>
      <c r="C3954" s="21" t="str">
        <f t="shared" si="498"/>
        <v>金属在元素周期表中的位置及其性质递变规律</v>
      </c>
      <c r="D3954" s="21" t="str">
        <f>IFERROR(IF(I3954=1,INDEX( {"chinese","english","math","physics","chemistry","biology","politics","history","geography"},MATCH(C3954,{"语文","英语","数学","物理","化学","生物","政治","历史","地理"},0)),IF(I3954=2,INDEX(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3954,{"单项选择","阅读理解","信息匹配","完形填空","短文填空","单句填空","短文改错","单句改错","句型转换","翻译短语","翻译句子","词汇/短语及固搭","完成句子","听力"},0)),"")), "")</f>
        <v/>
      </c>
      <c r="E3954" s="21" t="str">
        <f t="shared" si="499"/>
        <v>知识点</v>
      </c>
      <c r="F3954" s="21" t="str">
        <f t="shared" si="500"/>
        <v>恰</v>
      </c>
      <c r="G3954" s="21" t="str">
        <f>INDEX( {"body","discipline","area","topic","point"},MATCH(E3954,{"知识体","知识域","知识区","知识主题","知识点"},0))</f>
        <v>point</v>
      </c>
      <c r="H3954" s="21" t="str">
        <f>INDEX( {"super","just","sub","infras"},MATCH(F3954,{"超","恰","亚","次"},0))</f>
        <v>just</v>
      </c>
      <c r="I3954" s="21">
        <f>MATCH(E3954,{"知识体","知识域","知识区","知识主题","知识点"},0)-1</f>
        <v>4</v>
      </c>
      <c r="J3954" s="21">
        <f>MATCH(F3954,{"超","恰","亚","次"},0)-1</f>
        <v>1</v>
      </c>
      <c r="K3954" s="21" t="str">
        <f t="shared" si="501"/>
        <v>化学</v>
      </c>
      <c r="L3954" s="26" t="s">
        <v>1583</v>
      </c>
      <c r="M3954" s="23"/>
      <c r="N3954" s="23"/>
      <c r="O3954" s="24" t="str">
        <f t="shared" si="503"/>
        <v xml:space="preserve">
  - 
    name:  金属在元素周期表中的位置及其性质递变规律
    title:  金属在元素周期表中的位置及其性质递变规律
    description: 
    koLyro: point
    koLyri:  just
    son: </v>
      </c>
      <c r="P3954" s="27" t="str">
        <f t="shared" si="502"/>
        <v xml:space="preserve">
          - 
            name:  金属在元素周期表中的位置及其性质递变规律
            title:  金属在元素周期表中的位置及其性质递变规律
            description: 
            koLyro: point
            koLyri:  just
            son: </v>
      </c>
    </row>
    <row r="3955" spans="1:16" ht="15" customHeight="1">
      <c r="A3955" s="20">
        <f t="shared" si="496"/>
        <v>4</v>
      </c>
      <c r="B3955" s="21" t="str">
        <f t="shared" si="497"/>
        <v>知识点</v>
      </c>
      <c r="C3955" s="21" t="str">
        <f t="shared" si="498"/>
        <v>非金属在元素周期表中的位置及其性质递变规律</v>
      </c>
      <c r="D3955" s="21" t="str">
        <f>IFERROR(IF(I3955=1,INDEX( {"chinese","english","math","physics","chemistry","biology","politics","history","geography"},MATCH(C3955,{"语文","英语","数学","物理","化学","生物","政治","历史","地理"},0)),IF(I3955=2,INDEX(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3955,{"单项选择","阅读理解","信息匹配","完形填空","短文填空","单句填空","短文改错","单句改错","句型转换","翻译短语","翻译句子","词汇/短语及固搭","完成句子","听力"},0)),"")), "")</f>
        <v/>
      </c>
      <c r="E3955" s="21" t="str">
        <f t="shared" si="499"/>
        <v>知识点</v>
      </c>
      <c r="F3955" s="21" t="str">
        <f t="shared" si="500"/>
        <v>恰</v>
      </c>
      <c r="G3955" s="21" t="str">
        <f>INDEX( {"body","discipline","area","topic","point"},MATCH(E3955,{"知识体","知识域","知识区","知识主题","知识点"},0))</f>
        <v>point</v>
      </c>
      <c r="H3955" s="21" t="str">
        <f>INDEX( {"super","just","sub","infras"},MATCH(F3955,{"超","恰","亚","次"},0))</f>
        <v>just</v>
      </c>
      <c r="I3955" s="21">
        <f>MATCH(E3955,{"知识体","知识域","知识区","知识主题","知识点"},0)-1</f>
        <v>4</v>
      </c>
      <c r="J3955" s="21">
        <f>MATCH(F3955,{"超","恰","亚","次"},0)-1</f>
        <v>1</v>
      </c>
      <c r="K3955" s="21" t="str">
        <f t="shared" si="501"/>
        <v>化学</v>
      </c>
      <c r="L3955" s="26" t="s">
        <v>1584</v>
      </c>
      <c r="M3955" s="23"/>
      <c r="N3955" s="23"/>
      <c r="O3955" s="24" t="str">
        <f t="shared" si="503"/>
        <v xml:space="preserve">
  - 
    name:  非金属在元素周期表中的位置及其性质递变规律
    title:  非金属在元素周期表中的位置及其性质递变规律
    description: 
    koLyro: point
    koLyri:  just
    son: </v>
      </c>
      <c r="P3955" s="27" t="str">
        <f t="shared" si="502"/>
        <v xml:space="preserve">
          - 
            name:  非金属在元素周期表中的位置及其性质递变规律
            title:  非金属在元素周期表中的位置及其性质递变规律
            description: 
            koLyro: point
            koLyri:  just
            son: </v>
      </c>
    </row>
    <row r="3956" spans="1:16" ht="15" customHeight="1">
      <c r="A3956" s="20">
        <f t="shared" si="496"/>
        <v>4</v>
      </c>
      <c r="B3956" s="21" t="str">
        <f t="shared" si="497"/>
        <v>知识点</v>
      </c>
      <c r="C3956" s="21" t="str">
        <f t="shared" si="498"/>
        <v>元素周期表和元素周期律的应用</v>
      </c>
      <c r="D3956" s="21" t="str">
        <f>IFERROR(IF(I3956=1,INDEX( {"chinese","english","math","physics","chemistry","biology","politics","history","geography"},MATCH(C3956,{"语文","英语","数学","物理","化学","生物","政治","历史","地理"},0)),IF(I3956=2,INDEX(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3956,{"单项选择","阅读理解","信息匹配","完形填空","短文填空","单句填空","短文改错","单句改错","句型转换","翻译短语","翻译句子","词汇/短语及固搭","完成句子","听力"},0)),"")), "")</f>
        <v/>
      </c>
      <c r="E3956" s="21" t="str">
        <f t="shared" si="499"/>
        <v>知识点</v>
      </c>
      <c r="F3956" s="21" t="str">
        <f t="shared" si="500"/>
        <v>恰</v>
      </c>
      <c r="G3956" s="21" t="str">
        <f>INDEX( {"body","discipline","area","topic","point"},MATCH(E3956,{"知识体","知识域","知识区","知识主题","知识点"},0))</f>
        <v>point</v>
      </c>
      <c r="H3956" s="21" t="str">
        <f>INDEX( {"super","just","sub","infras"},MATCH(F3956,{"超","恰","亚","次"},0))</f>
        <v>just</v>
      </c>
      <c r="I3956" s="21">
        <f>MATCH(E3956,{"知识体","知识域","知识区","知识主题","知识点"},0)-1</f>
        <v>4</v>
      </c>
      <c r="J3956" s="21">
        <f>MATCH(F3956,{"超","恰","亚","次"},0)-1</f>
        <v>1</v>
      </c>
      <c r="K3956" s="21" t="str">
        <f t="shared" si="501"/>
        <v>化学</v>
      </c>
      <c r="L3956" s="26" t="s">
        <v>1585</v>
      </c>
      <c r="M3956" s="23"/>
      <c r="N3956" s="23"/>
      <c r="O3956" s="24" t="str">
        <f t="shared" si="503"/>
        <v xml:space="preserve">
  - 
    name:  元素周期表和元素周期律的应用
    title:  元素周期表和元素周期律的应用
    description: 
    koLyro: point
    koLyri:  just
    son: </v>
      </c>
      <c r="P3956" s="27" t="str">
        <f t="shared" si="502"/>
        <v xml:space="preserve">
          - 
            name:  元素周期表和元素周期律的应用
            title:  元素周期表和元素周期律的应用
            description: 
            koLyro: point
            koLyri:  just
            son: </v>
      </c>
    </row>
    <row r="3957" spans="1:16" ht="15" customHeight="1">
      <c r="A3957" s="20">
        <f t="shared" si="496"/>
        <v>4</v>
      </c>
      <c r="B3957" s="21" t="str">
        <f t="shared" si="497"/>
        <v>知识点</v>
      </c>
      <c r="C3957" s="21" t="str">
        <f t="shared" si="498"/>
        <v>元素金属性和非金属性强弱的比较方法</v>
      </c>
      <c r="D3957" s="21" t="str">
        <f>IFERROR(IF(I3957=1,INDEX( {"chinese","english","math","physics","chemistry","biology","politics","history","geography"},MATCH(C3957,{"语文","英语","数学","物理","化学","生物","政治","历史","地理"},0)),IF(I3957=2,INDEX(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3957,{"单项选择","阅读理解","信息匹配","完形填空","短文填空","单句填空","短文改错","单句改错","句型转换","翻译短语","翻译句子","词汇/短语及固搭","完成句子","听力"},0)),"")), "")</f>
        <v/>
      </c>
      <c r="E3957" s="21" t="str">
        <f t="shared" si="499"/>
        <v>知识点</v>
      </c>
      <c r="F3957" s="21" t="str">
        <f t="shared" si="500"/>
        <v>恰</v>
      </c>
      <c r="G3957" s="21" t="str">
        <f>INDEX( {"body","discipline","area","topic","point"},MATCH(E3957,{"知识体","知识域","知识区","知识主题","知识点"},0))</f>
        <v>point</v>
      </c>
      <c r="H3957" s="21" t="str">
        <f>INDEX( {"super","just","sub","infras"},MATCH(F3957,{"超","恰","亚","次"},0))</f>
        <v>just</v>
      </c>
      <c r="I3957" s="21">
        <f>MATCH(E3957,{"知识体","知识域","知识区","知识主题","知识点"},0)-1</f>
        <v>4</v>
      </c>
      <c r="J3957" s="21">
        <f>MATCH(F3957,{"超","恰","亚","次"},0)-1</f>
        <v>1</v>
      </c>
      <c r="K3957" s="21" t="str">
        <f t="shared" si="501"/>
        <v>化学</v>
      </c>
      <c r="L3957" s="26" t="s">
        <v>1586</v>
      </c>
      <c r="M3957" s="23"/>
      <c r="N3957" s="23"/>
      <c r="O3957" s="24" t="str">
        <f t="shared" si="503"/>
        <v xml:space="preserve">
  - 
    name:  元素金属性和非金属性强弱的比较方法
    title:  元素金属性和非金属性强弱的比较方法
    description: 
    koLyro: point
    koLyri:  just
    son: </v>
      </c>
      <c r="P3957" s="27" t="str">
        <f t="shared" si="502"/>
        <v xml:space="preserve">
          - 
            name:  元素金属性和非金属性强弱的比较方法
            title:  元素金属性和非金属性强弱的比较方法
            description: 
            koLyro: point
            koLyri:  just
            son: </v>
      </c>
    </row>
    <row r="3958" spans="1:16" ht="15" customHeight="1">
      <c r="A3958" s="20">
        <f t="shared" si="496"/>
        <v>4</v>
      </c>
      <c r="B3958" s="21" t="str">
        <f t="shared" si="497"/>
        <v>知识点</v>
      </c>
      <c r="C3958" s="21" t="str">
        <f t="shared" si="498"/>
        <v>微粒半径大小的比较</v>
      </c>
      <c r="D3958" s="21" t="str">
        <f>IFERROR(IF(I3958=1,INDEX( {"chinese","english","math","physics","chemistry","biology","politics","history","geography"},MATCH(C3958,{"语文","英语","数学","物理","化学","生物","政治","历史","地理"},0)),IF(I3958=2,INDEX(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3958,{"单项选择","阅读理解","信息匹配","完形填空","短文填空","单句填空","短文改错","单句改错","句型转换","翻译短语","翻译句子","词汇/短语及固搭","完成句子","听力"},0)),"")), "")</f>
        <v/>
      </c>
      <c r="E3958" s="21" t="str">
        <f t="shared" si="499"/>
        <v>知识点</v>
      </c>
      <c r="F3958" s="21" t="str">
        <f t="shared" si="500"/>
        <v>恰</v>
      </c>
      <c r="G3958" s="21" t="str">
        <f>INDEX( {"body","discipline","area","topic","point"},MATCH(E3958,{"知识体","知识域","知识区","知识主题","知识点"},0))</f>
        <v>point</v>
      </c>
      <c r="H3958" s="21" t="str">
        <f>INDEX( {"super","just","sub","infras"},MATCH(F3958,{"超","恰","亚","次"},0))</f>
        <v>just</v>
      </c>
      <c r="I3958" s="21">
        <f>MATCH(E3958,{"知识体","知识域","知识区","知识主题","知识点"},0)-1</f>
        <v>4</v>
      </c>
      <c r="J3958" s="21">
        <f>MATCH(F3958,{"超","恰","亚","次"},0)-1</f>
        <v>1</v>
      </c>
      <c r="K3958" s="21" t="str">
        <f t="shared" si="501"/>
        <v>化学</v>
      </c>
      <c r="L3958" s="26" t="s">
        <v>1587</v>
      </c>
      <c r="M3958" s="23"/>
      <c r="N3958" s="23"/>
      <c r="O3958" s="24" t="str">
        <f t="shared" si="503"/>
        <v xml:space="preserve">
  - 
    name:  微粒半径大小的比较
    title:  微粒半径大小的比较
    description: 
    koLyro: point
    koLyri:  just
    son: </v>
      </c>
      <c r="P3958" s="27" t="str">
        <f t="shared" si="502"/>
        <v xml:space="preserve">
          - 
            name:  微粒半径大小的比较
            title:  微粒半径大小的比较
            description: 
            koLyro: point
            koLyri:  just
            son: </v>
      </c>
    </row>
    <row r="3959" spans="1:16" ht="15" customHeight="1">
      <c r="A3959" s="20">
        <f t="shared" si="496"/>
        <v>4</v>
      </c>
      <c r="B3959" s="21" t="str">
        <f t="shared" si="497"/>
        <v>知识点</v>
      </c>
      <c r="C3959" s="21" t="str">
        <f t="shared" si="498"/>
        <v>化合价变化规律</v>
      </c>
      <c r="D3959" s="21" t="str">
        <f>IFERROR(IF(I3959=1,INDEX( {"chinese","english","math","physics","chemistry","biology","politics","history","geography"},MATCH(C3959,{"语文","英语","数学","物理","化学","生物","政治","历史","地理"},0)),IF(I3959=2,INDEX(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3959,{"单项选择","阅读理解","信息匹配","完形填空","短文填空","单句填空","短文改错","单句改错","句型转换","翻译短语","翻译句子","词汇/短语及固搭","完成句子","听力"},0)),"")), "")</f>
        <v/>
      </c>
      <c r="E3959" s="21" t="str">
        <f t="shared" si="499"/>
        <v>知识点</v>
      </c>
      <c r="F3959" s="21" t="str">
        <f t="shared" si="500"/>
        <v>恰</v>
      </c>
      <c r="G3959" s="21" t="str">
        <f>INDEX( {"body","discipline","area","topic","point"},MATCH(E3959,{"知识体","知识域","知识区","知识主题","知识点"},0))</f>
        <v>point</v>
      </c>
      <c r="H3959" s="21" t="str">
        <f>INDEX( {"super","just","sub","infras"},MATCH(F3959,{"超","恰","亚","次"},0))</f>
        <v>just</v>
      </c>
      <c r="I3959" s="21">
        <f>MATCH(E3959,{"知识体","知识域","知识区","知识主题","知识点"},0)-1</f>
        <v>4</v>
      </c>
      <c r="J3959" s="21">
        <f>MATCH(F3959,{"超","恰","亚","次"},0)-1</f>
        <v>1</v>
      </c>
      <c r="K3959" s="21" t="str">
        <f t="shared" si="501"/>
        <v>化学</v>
      </c>
      <c r="L3959" s="26" t="s">
        <v>1588</v>
      </c>
      <c r="M3959" s="23"/>
      <c r="N3959" s="23"/>
      <c r="O3959" s="24" t="str">
        <f t="shared" si="503"/>
        <v xml:space="preserve">
  - 
    name:  化合价变化规律
    title:  化合价变化规律
    description: 
    koLyro: point
    koLyri:  just
    son: </v>
      </c>
      <c r="P3959" s="27" t="str">
        <f t="shared" si="502"/>
        <v xml:space="preserve">
          - 
            name:  化合价变化规律
            title:  化合价变化规律
            description: 
            koLyro: point
            koLyri:  just
            son: </v>
      </c>
    </row>
    <row r="3960" spans="1:16" ht="15" customHeight="1">
      <c r="A3960" s="20">
        <f t="shared" si="496"/>
        <v>4</v>
      </c>
      <c r="B3960" s="21" t="str">
        <f t="shared" si="497"/>
        <v>知识点</v>
      </c>
      <c r="C3960" s="21" t="str">
        <f t="shared" si="498"/>
        <v>位置、结构、性质的相互关系和应用</v>
      </c>
      <c r="D3960" s="21" t="str">
        <f>IFERROR(IF(I3960=1,INDEX( {"chinese","english","math","physics","chemistry","biology","politics","history","geography"},MATCH(C3960,{"语文","英语","数学","物理","化学","生物","政治","历史","地理"},0)),IF(I3960=2,INDEX(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3960,{"单项选择","阅读理解","信息匹配","完形填空","短文填空","单句填空","短文改错","单句改错","句型转换","翻译短语","翻译句子","词汇/短语及固搭","完成句子","听力"},0)),"")), "")</f>
        <v/>
      </c>
      <c r="E3960" s="21" t="str">
        <f t="shared" si="499"/>
        <v>知识点</v>
      </c>
      <c r="F3960" s="21" t="str">
        <f t="shared" si="500"/>
        <v>恰</v>
      </c>
      <c r="G3960" s="21" t="str">
        <f>INDEX( {"body","discipline","area","topic","point"},MATCH(E3960,{"知识体","知识域","知识区","知识主题","知识点"},0))</f>
        <v>point</v>
      </c>
      <c r="H3960" s="21" t="str">
        <f>INDEX( {"super","just","sub","infras"},MATCH(F3960,{"超","恰","亚","次"},0))</f>
        <v>just</v>
      </c>
      <c r="I3960" s="21">
        <f>MATCH(E3960,{"知识体","知识域","知识区","知识主题","知识点"},0)-1</f>
        <v>4</v>
      </c>
      <c r="J3960" s="21">
        <f>MATCH(F3960,{"超","恰","亚","次"},0)-1</f>
        <v>1</v>
      </c>
      <c r="K3960" s="21" t="str">
        <f t="shared" si="501"/>
        <v>化学</v>
      </c>
      <c r="L3960" s="26" t="s">
        <v>1589</v>
      </c>
      <c r="M3960" s="23"/>
      <c r="N3960" s="23"/>
      <c r="O3960" s="24" t="str">
        <f t="shared" si="503"/>
        <v xml:space="preserve">
  - 
    name:  位置、结构、性质的相互关系和应用
    title:  位置、结构、性质的相互关系和应用
    description: 
    koLyro: point
    koLyri:  just
    son: </v>
      </c>
      <c r="P3960" s="27" t="str">
        <f t="shared" si="502"/>
        <v xml:space="preserve">
          - 
            name:  位置、结构、性质的相互关系和应用
            title:  位置、结构、性质的相互关系和应用
            description: 
            koLyro: point
            koLyri:  just
            son: </v>
      </c>
    </row>
    <row r="3961" spans="1:16" ht="15" customHeight="1">
      <c r="A3961" s="20">
        <f t="shared" si="496"/>
        <v>3</v>
      </c>
      <c r="B3961" s="21" t="str">
        <f t="shared" si="497"/>
        <v>知识主题</v>
      </c>
      <c r="C3961" s="21" t="str">
        <f t="shared" si="498"/>
        <v>化学键</v>
      </c>
      <c r="D3961" s="21" t="str">
        <f>IFERROR(IF(I3961=1,INDEX( {"chinese","english","math","physics","chemistry","biology","politics","history","geography"},MATCH(C3961,{"语文","英语","数学","物理","化学","生物","政治","历史","地理"},0)),IF(I3961=2,INDEX(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3961,{"单项选择","阅读理解","信息匹配","完形填空","短文填空","单句填空","短文改错","单句改错","句型转换","翻译短语","翻译句子","词汇/短语及固搭","完成句子","听力"},0)),"")), "")</f>
        <v/>
      </c>
      <c r="E3961" s="21" t="str">
        <f t="shared" si="499"/>
        <v>知识主题</v>
      </c>
      <c r="F3961" s="21" t="str">
        <f t="shared" si="500"/>
        <v>恰</v>
      </c>
      <c r="G3961" s="21" t="str">
        <f>INDEX( {"body","discipline","area","topic","point"},MATCH(E3961,{"知识体","知识域","知识区","知识主题","知识点"},0))</f>
        <v>topic</v>
      </c>
      <c r="H3961" s="21" t="str">
        <f>INDEX( {"super","just","sub","infras"},MATCH(F3961,{"超","恰","亚","次"},0))</f>
        <v>just</v>
      </c>
      <c r="I3961" s="21">
        <f>MATCH(E3961,{"知识体","知识域","知识区","知识主题","知识点"},0)-1</f>
        <v>3</v>
      </c>
      <c r="J3961" s="21">
        <f>MATCH(F3961,{"超","恰","亚","次"},0)-1</f>
        <v>1</v>
      </c>
      <c r="K3961" s="21" t="str">
        <f t="shared" si="501"/>
        <v>化学</v>
      </c>
      <c r="L3961" s="26" t="s">
        <v>1590</v>
      </c>
      <c r="M3961" s="23"/>
      <c r="N3961" s="23"/>
      <c r="O3961" s="24" t="str">
        <f t="shared" si="503"/>
        <v xml:space="preserve">
  - 
    name:  化学键
    title:  化学键
    description: 
    koLyro: topic
    koLyri:  just
    son: </v>
      </c>
      <c r="P3961" s="27" t="str">
        <f t="shared" si="502"/>
        <v xml:space="preserve">
        - 
          name:  化学键
          title:  化学键
          description: 
          koLyro: topic
          koLyri:  just
          son: </v>
      </c>
    </row>
    <row r="3962" spans="1:16" ht="15" customHeight="1">
      <c r="A3962" s="20">
        <f t="shared" si="496"/>
        <v>4</v>
      </c>
      <c r="B3962" s="21" t="str">
        <f t="shared" si="497"/>
        <v>知识点</v>
      </c>
      <c r="C3962" s="21" t="str">
        <f t="shared" si="498"/>
        <v>化学键的概念及类别</v>
      </c>
      <c r="D3962" s="21" t="str">
        <f>IFERROR(IF(I3962=1,INDEX( {"chinese","english","math","physics","chemistry","biology","politics","history","geography"},MATCH(C3962,{"语文","英语","数学","物理","化学","生物","政治","历史","地理"},0)),IF(I3962=2,INDEX(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3962,{"单项选择","阅读理解","信息匹配","完形填空","短文填空","单句填空","短文改错","单句改错","句型转换","翻译短语","翻译句子","词汇/短语及固搭","完成句子","听力"},0)),"")), "")</f>
        <v/>
      </c>
      <c r="E3962" s="21" t="str">
        <f t="shared" si="499"/>
        <v>知识点</v>
      </c>
      <c r="F3962" s="21" t="str">
        <f t="shared" si="500"/>
        <v>恰</v>
      </c>
      <c r="G3962" s="21" t="str">
        <f>INDEX( {"body","discipline","area","topic","point"},MATCH(E3962,{"知识体","知识域","知识区","知识主题","知识点"},0))</f>
        <v>point</v>
      </c>
      <c r="H3962" s="21" t="str">
        <f>INDEX( {"super","just","sub","infras"},MATCH(F3962,{"超","恰","亚","次"},0))</f>
        <v>just</v>
      </c>
      <c r="I3962" s="21">
        <f>MATCH(E3962,{"知识体","知识域","知识区","知识主题","知识点"},0)-1</f>
        <v>4</v>
      </c>
      <c r="J3962" s="21">
        <f>MATCH(F3962,{"超","恰","亚","次"},0)-1</f>
        <v>1</v>
      </c>
      <c r="K3962" s="21" t="str">
        <f t="shared" si="501"/>
        <v>化学</v>
      </c>
      <c r="L3962" s="26" t="s">
        <v>1591</v>
      </c>
      <c r="M3962" s="23"/>
      <c r="N3962" s="23"/>
      <c r="O3962" s="24" t="str">
        <f t="shared" si="503"/>
        <v xml:space="preserve">
  - 
    name:  化学键的概念及类别
    title:  化学键的概念及类别
    description: 
    koLyro: point
    koLyri:  just
    son: </v>
      </c>
      <c r="P3962" s="27" t="str">
        <f t="shared" si="502"/>
        <v xml:space="preserve">
          - 
            name:  化学键的概念及类别
            title:  化学键的概念及类别
            description: 
            koLyro: point
            koLyri:  just
            son: </v>
      </c>
    </row>
    <row r="3963" spans="1:16" ht="15" customHeight="1">
      <c r="A3963" s="20">
        <f t="shared" si="496"/>
        <v>4</v>
      </c>
      <c r="B3963" s="21" t="str">
        <f t="shared" si="497"/>
        <v>知识点</v>
      </c>
      <c r="C3963" s="21" t="str">
        <f t="shared" si="498"/>
        <v>离子键的形成</v>
      </c>
      <c r="D3963" s="21" t="str">
        <f>IFERROR(IF(I3963=1,INDEX( {"chinese","english","math","physics","chemistry","biology","politics","history","geography"},MATCH(C3963,{"语文","英语","数学","物理","化学","生物","政治","历史","地理"},0)),IF(I3963=2,INDEX(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3963,{"单项选择","阅读理解","信息匹配","完形填空","短文填空","单句填空","短文改错","单句改错","句型转换","翻译短语","翻译句子","词汇/短语及固搭","完成句子","听力"},0)),"")), "")</f>
        <v/>
      </c>
      <c r="E3963" s="21" t="str">
        <f t="shared" si="499"/>
        <v>知识点</v>
      </c>
      <c r="F3963" s="21" t="str">
        <f t="shared" si="500"/>
        <v>恰</v>
      </c>
      <c r="G3963" s="21" t="str">
        <f>INDEX( {"body","discipline","area","topic","point"},MATCH(E3963,{"知识体","知识域","知识区","知识主题","知识点"},0))</f>
        <v>point</v>
      </c>
      <c r="H3963" s="21" t="str">
        <f>INDEX( {"super","just","sub","infras"},MATCH(F3963,{"超","恰","亚","次"},0))</f>
        <v>just</v>
      </c>
      <c r="I3963" s="21">
        <f>MATCH(E3963,{"知识体","知识域","知识区","知识主题","知识点"},0)-1</f>
        <v>4</v>
      </c>
      <c r="J3963" s="21">
        <f>MATCH(F3963,{"超","恰","亚","次"},0)-1</f>
        <v>1</v>
      </c>
      <c r="K3963" s="21" t="str">
        <f t="shared" si="501"/>
        <v>化学</v>
      </c>
      <c r="L3963" s="26" t="s">
        <v>1592</v>
      </c>
      <c r="M3963" s="23"/>
      <c r="N3963" s="23"/>
      <c r="O3963" s="24" t="str">
        <f t="shared" si="503"/>
        <v xml:space="preserve">
  - 
    name:  离子键的形成
    title:  离子键的形成
    description: 
    koLyro: point
    koLyri:  just
    son: </v>
      </c>
      <c r="P3963" s="27" t="str">
        <f t="shared" si="502"/>
        <v xml:space="preserve">
          - 
            name:  离子键的形成
            title:  离子键的形成
            description: 
            koLyro: point
            koLyri:  just
            son: </v>
      </c>
    </row>
    <row r="3964" spans="1:16" ht="15" customHeight="1">
      <c r="A3964" s="20">
        <f t="shared" si="496"/>
        <v>4</v>
      </c>
      <c r="B3964" s="21" t="str">
        <f t="shared" si="497"/>
        <v>知识点</v>
      </c>
      <c r="C3964" s="21" t="str">
        <f t="shared" si="498"/>
        <v>离子化合物的结构特征与性质</v>
      </c>
      <c r="D3964" s="21" t="str">
        <f>IFERROR(IF(I3964=1,INDEX( {"chinese","english","math","physics","chemistry","biology","politics","history","geography"},MATCH(C3964,{"语文","英语","数学","物理","化学","生物","政治","历史","地理"},0)),IF(I3964=2,INDEX(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3964,{"单项选择","阅读理解","信息匹配","完形填空","短文填空","单句填空","短文改错","单句改错","句型转换","翻译短语","翻译句子","词汇/短语及固搭","完成句子","听力"},0)),"")), "")</f>
        <v/>
      </c>
      <c r="E3964" s="21" t="str">
        <f t="shared" si="499"/>
        <v>知识点</v>
      </c>
      <c r="F3964" s="21" t="str">
        <f t="shared" si="500"/>
        <v>恰</v>
      </c>
      <c r="G3964" s="21" t="str">
        <f>INDEX( {"body","discipline","area","topic","point"},MATCH(E3964,{"知识体","知识域","知识区","知识主题","知识点"},0))</f>
        <v>point</v>
      </c>
      <c r="H3964" s="21" t="str">
        <f>INDEX( {"super","just","sub","infras"},MATCH(F3964,{"超","恰","亚","次"},0))</f>
        <v>just</v>
      </c>
      <c r="I3964" s="21">
        <f>MATCH(E3964,{"知识体","知识域","知识区","知识主题","知识点"},0)-1</f>
        <v>4</v>
      </c>
      <c r="J3964" s="21">
        <f>MATCH(F3964,{"超","恰","亚","次"},0)-1</f>
        <v>1</v>
      </c>
      <c r="K3964" s="21" t="str">
        <f t="shared" si="501"/>
        <v>化学</v>
      </c>
      <c r="L3964" s="26" t="s">
        <v>1593</v>
      </c>
      <c r="M3964" s="23"/>
      <c r="N3964" s="23"/>
      <c r="O3964" s="24" t="str">
        <f t="shared" si="503"/>
        <v xml:space="preserve">
  - 
    name:  离子化合物的结构特征与性质
    title:  离子化合物的结构特征与性质
    description: 
    koLyro: point
    koLyri:  just
    son: </v>
      </c>
      <c r="P3964" s="27" t="str">
        <f t="shared" si="502"/>
        <v xml:space="preserve">
          - 
            name:  离子化合物的结构特征与性质
            title:  离子化合物的结构特征与性质
            description: 
            koLyro: point
            koLyri:  just
            son: </v>
      </c>
    </row>
    <row r="3965" spans="1:16" ht="15" customHeight="1">
      <c r="A3965" s="20">
        <f t="shared" si="496"/>
        <v>4</v>
      </c>
      <c r="B3965" s="21" t="str">
        <f t="shared" si="497"/>
        <v>知识点</v>
      </c>
      <c r="C3965" s="21" t="str">
        <f t="shared" si="498"/>
        <v>共价键的形成</v>
      </c>
      <c r="D3965" s="21" t="str">
        <f>IFERROR(IF(I3965=1,INDEX( {"chinese","english","math","physics","chemistry","biology","politics","history","geography"},MATCH(C3965,{"语文","英语","数学","物理","化学","生物","政治","历史","地理"},0)),IF(I3965=2,INDEX(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3965,{"单项选择","阅读理解","信息匹配","完形填空","短文填空","单句填空","短文改错","单句改错","句型转换","翻译短语","翻译句子","词汇/短语及固搭","完成句子","听力"},0)),"")), "")</f>
        <v/>
      </c>
      <c r="E3965" s="21" t="str">
        <f t="shared" si="499"/>
        <v>知识点</v>
      </c>
      <c r="F3965" s="21" t="str">
        <f t="shared" si="500"/>
        <v>恰</v>
      </c>
      <c r="G3965" s="21" t="str">
        <f>INDEX( {"body","discipline","area","topic","point"},MATCH(E3965,{"知识体","知识域","知识区","知识主题","知识点"},0))</f>
        <v>point</v>
      </c>
      <c r="H3965" s="21" t="str">
        <f>INDEX( {"super","just","sub","infras"},MATCH(F3965,{"超","恰","亚","次"},0))</f>
        <v>just</v>
      </c>
      <c r="I3965" s="21">
        <f>MATCH(E3965,{"知识体","知识域","知识区","知识主题","知识点"},0)-1</f>
        <v>4</v>
      </c>
      <c r="J3965" s="21">
        <f>MATCH(F3965,{"超","恰","亚","次"},0)-1</f>
        <v>1</v>
      </c>
      <c r="K3965" s="21" t="str">
        <f t="shared" si="501"/>
        <v>化学</v>
      </c>
      <c r="L3965" s="26" t="s">
        <v>1594</v>
      </c>
      <c r="M3965" s="23"/>
      <c r="N3965" s="23"/>
      <c r="O3965" s="24" t="str">
        <f t="shared" si="503"/>
        <v xml:space="preserve">
  - 
    name:  共价键的形成
    title:  共价键的形成
    description: 
    koLyro: point
    koLyri:  just
    son: </v>
      </c>
      <c r="P3965" s="27" t="str">
        <f t="shared" si="502"/>
        <v xml:space="preserve">
          - 
            name:  共价键的形成
            title:  共价键的形成
            description: 
            koLyro: point
            koLyri:  just
            son: </v>
      </c>
    </row>
    <row r="3966" spans="1:16" ht="15" customHeight="1">
      <c r="A3966" s="20">
        <f t="shared" si="496"/>
        <v>4</v>
      </c>
      <c r="B3966" s="21" t="str">
        <f t="shared" si="497"/>
        <v>知识点</v>
      </c>
      <c r="C3966" s="21" t="str">
        <f t="shared" si="498"/>
        <v>共价化合物的结构特征与性质</v>
      </c>
      <c r="D3966" s="21" t="str">
        <f>IFERROR(IF(I3966=1,INDEX( {"chinese","english","math","physics","chemistry","biology","politics","history","geography"},MATCH(C3966,{"语文","英语","数学","物理","化学","生物","政治","历史","地理"},0)),IF(I3966=2,INDEX(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3966,{"单项选择","阅读理解","信息匹配","完形填空","短文填空","单句填空","短文改错","单句改错","句型转换","翻译短语","翻译句子","词汇/短语及固搭","完成句子","听力"},0)),"")), "")</f>
        <v/>
      </c>
      <c r="E3966" s="21" t="str">
        <f t="shared" si="499"/>
        <v>知识点</v>
      </c>
      <c r="F3966" s="21" t="str">
        <f t="shared" si="500"/>
        <v>恰</v>
      </c>
      <c r="G3966" s="21" t="str">
        <f>INDEX( {"body","discipline","area","topic","point"},MATCH(E3966,{"知识体","知识域","知识区","知识主题","知识点"},0))</f>
        <v>point</v>
      </c>
      <c r="H3966" s="21" t="str">
        <f>INDEX( {"super","just","sub","infras"},MATCH(F3966,{"超","恰","亚","次"},0))</f>
        <v>just</v>
      </c>
      <c r="I3966" s="21">
        <f>MATCH(E3966,{"知识体","知识域","知识区","知识主题","知识点"},0)-1</f>
        <v>4</v>
      </c>
      <c r="J3966" s="21">
        <f>MATCH(F3966,{"超","恰","亚","次"},0)-1</f>
        <v>1</v>
      </c>
      <c r="K3966" s="21" t="str">
        <f t="shared" si="501"/>
        <v>化学</v>
      </c>
      <c r="L3966" s="26" t="s">
        <v>1595</v>
      </c>
      <c r="M3966" s="23"/>
      <c r="N3966" s="23"/>
      <c r="O3966" s="24" t="str">
        <f t="shared" si="503"/>
        <v xml:space="preserve">
  - 
    name:  共价化合物的结构特征与性质
    title:  共价化合物的结构特征与性质
    description: 
    koLyro: point
    koLyri:  just
    son: </v>
      </c>
      <c r="P3966" s="27" t="str">
        <f t="shared" si="502"/>
        <v xml:space="preserve">
          - 
            name:  共价化合物的结构特征与性质
            title:  共价化合物的结构特征与性质
            description: 
            koLyro: point
            koLyri:  just
            son: </v>
      </c>
    </row>
    <row r="3967" spans="1:16" ht="15" customHeight="1">
      <c r="A3967" s="20">
        <f t="shared" si="496"/>
        <v>4</v>
      </c>
      <c r="B3967" s="21" t="str">
        <f t="shared" si="497"/>
        <v>知识点</v>
      </c>
      <c r="C3967" s="21" t="str">
        <f t="shared" si="498"/>
        <v>极性键和非极性键</v>
      </c>
      <c r="D3967" s="21" t="str">
        <f>IFERROR(IF(I3967=1,INDEX( {"chinese","english","math","physics","chemistry","biology","politics","history","geography"},MATCH(C3967,{"语文","英语","数学","物理","化学","生物","政治","历史","地理"},0)),IF(I3967=2,INDEX(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3967,{"单项选择","阅读理解","信息匹配","完形填空","短文填空","单句填空","短文改错","单句改错","句型转换","翻译短语","翻译句子","词汇/短语及固搭","完成句子","听力"},0)),"")), "")</f>
        <v/>
      </c>
      <c r="E3967" s="21" t="str">
        <f t="shared" si="499"/>
        <v>知识点</v>
      </c>
      <c r="F3967" s="21" t="str">
        <f t="shared" si="500"/>
        <v>恰</v>
      </c>
      <c r="G3967" s="21" t="str">
        <f>INDEX( {"body","discipline","area","topic","point"},MATCH(E3967,{"知识体","知识域","知识区","知识主题","知识点"},0))</f>
        <v>point</v>
      </c>
      <c r="H3967" s="21" t="str">
        <f>INDEX( {"super","just","sub","infras"},MATCH(F3967,{"超","恰","亚","次"},0))</f>
        <v>just</v>
      </c>
      <c r="I3967" s="21">
        <f>MATCH(E3967,{"知识体","知识域","知识区","知识主题","知识点"},0)-1</f>
        <v>4</v>
      </c>
      <c r="J3967" s="21">
        <f>MATCH(F3967,{"超","恰","亚","次"},0)-1</f>
        <v>1</v>
      </c>
      <c r="K3967" s="21" t="str">
        <f t="shared" si="501"/>
        <v>化学</v>
      </c>
      <c r="L3967" s="26" t="s">
        <v>1596</v>
      </c>
      <c r="M3967" s="23"/>
      <c r="N3967" s="23"/>
      <c r="O3967" s="24" t="str">
        <f t="shared" si="503"/>
        <v xml:space="preserve">
  - 
    name:  极性键和非极性键
    title:  极性键和非极性键
    description: 
    koLyro: point
    koLyri:  just
    son: </v>
      </c>
      <c r="P3967" s="27" t="str">
        <f t="shared" si="502"/>
        <v xml:space="preserve">
          - 
            name:  极性键和非极性键
            title:  极性键和非极性键
            description: 
            koLyro: point
            koLyri:  just
            son: </v>
      </c>
    </row>
    <row r="3968" spans="1:16" ht="15" customHeight="1">
      <c r="A3968" s="20">
        <f t="shared" si="496"/>
        <v>4</v>
      </c>
      <c r="B3968" s="21" t="str">
        <f t="shared" si="497"/>
        <v>知识点</v>
      </c>
      <c r="C3968" s="21" t="str">
        <f t="shared" si="498"/>
        <v>用电子式表示简单化合物的形成</v>
      </c>
      <c r="D3968" s="21" t="str">
        <f>IFERROR(IF(I3968=1,INDEX( {"chinese","english","math","physics","chemistry","biology","politics","history","geography"},MATCH(C3968,{"语文","英语","数学","物理","化学","生物","政治","历史","地理"},0)),IF(I3968=2,INDEX(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3968,{"单项选择","阅读理解","信息匹配","完形填空","短文填空","单句填空","短文改错","单句改错","句型转换","翻译短语","翻译句子","词汇/短语及固搭","完成句子","听力"},0)),"")), "")</f>
        <v/>
      </c>
      <c r="E3968" s="21" t="str">
        <f t="shared" si="499"/>
        <v>知识点</v>
      </c>
      <c r="F3968" s="21" t="str">
        <f t="shared" si="500"/>
        <v>恰</v>
      </c>
      <c r="G3968" s="21" t="str">
        <f>INDEX( {"body","discipline","area","topic","point"},MATCH(E3968,{"知识体","知识域","知识区","知识主题","知识点"},0))</f>
        <v>point</v>
      </c>
      <c r="H3968" s="21" t="str">
        <f>INDEX( {"super","just","sub","infras"},MATCH(F3968,{"超","恰","亚","次"},0))</f>
        <v>just</v>
      </c>
      <c r="I3968" s="21">
        <f>MATCH(E3968,{"知识体","知识域","知识区","知识主题","知识点"},0)-1</f>
        <v>4</v>
      </c>
      <c r="J3968" s="21">
        <f>MATCH(F3968,{"超","恰","亚","次"},0)-1</f>
        <v>1</v>
      </c>
      <c r="K3968" s="21" t="str">
        <f t="shared" si="501"/>
        <v>化学</v>
      </c>
      <c r="L3968" s="26" t="s">
        <v>1597</v>
      </c>
      <c r="M3968" s="23"/>
      <c r="N3968" s="23"/>
      <c r="O3968" s="24" t="str">
        <f t="shared" si="503"/>
        <v xml:space="preserve">
  - 
    name:  用电子式表示简单化合物的形成
    title:  用电子式表示简单化合物的形成
    description: 
    koLyro: point
    koLyri:  just
    son: </v>
      </c>
      <c r="P3968" s="27" t="str">
        <f t="shared" si="502"/>
        <v xml:space="preserve">
          - 
            name:  用电子式表示简单化合物的形成
            title:  用电子式表示简单化合物的形成
            description: 
            koLyro: point
            koLyri:  just
            son: </v>
      </c>
    </row>
    <row r="3969" spans="1:16" ht="15" customHeight="1">
      <c r="A3969" s="20">
        <f t="shared" si="496"/>
        <v>4</v>
      </c>
      <c r="B3969" s="21" t="str">
        <f t="shared" si="497"/>
        <v>知识点</v>
      </c>
      <c r="C3969" s="21" t="str">
        <f t="shared" si="498"/>
        <v>化学键和分子间作用力的区别</v>
      </c>
      <c r="D3969" s="21" t="str">
        <f>IFERROR(IF(I3969=1,INDEX( {"chinese","english","math","physics","chemistry","biology","politics","history","geography"},MATCH(C3969,{"语文","英语","数学","物理","化学","生物","政治","历史","地理"},0)),IF(I3969=2,INDEX(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3969,{"单项选择","阅读理解","信息匹配","完形填空","短文填空","单句填空","短文改错","单句改错","句型转换","翻译短语","翻译句子","词汇/短语及固搭","完成句子","听力"},0)),"")), "")</f>
        <v/>
      </c>
      <c r="E3969" s="21" t="str">
        <f t="shared" si="499"/>
        <v>知识点</v>
      </c>
      <c r="F3969" s="21" t="str">
        <f t="shared" si="500"/>
        <v>恰</v>
      </c>
      <c r="G3969" s="21" t="str">
        <f>INDEX( {"body","discipline","area","topic","point"},MATCH(E3969,{"知识体","知识域","知识区","知识主题","知识点"},0))</f>
        <v>point</v>
      </c>
      <c r="H3969" s="21" t="str">
        <f>INDEX( {"super","just","sub","infras"},MATCH(F3969,{"超","恰","亚","次"},0))</f>
        <v>just</v>
      </c>
      <c r="I3969" s="21">
        <f>MATCH(E3969,{"知识体","知识域","知识区","知识主题","知识点"},0)-1</f>
        <v>4</v>
      </c>
      <c r="J3969" s="21">
        <f>MATCH(F3969,{"超","恰","亚","次"},0)-1</f>
        <v>1</v>
      </c>
      <c r="K3969" s="21" t="str">
        <f t="shared" si="501"/>
        <v>化学</v>
      </c>
      <c r="L3969" s="26" t="s">
        <v>1598</v>
      </c>
      <c r="M3969" s="23"/>
      <c r="N3969" s="23"/>
      <c r="O3969" s="24" t="str">
        <f t="shared" si="503"/>
        <v xml:space="preserve">
  - 
    name:  化学键和分子间作用力的区别
    title:  化学键和分子间作用力的区别
    description: 
    koLyro: point
    koLyri:  just
    son: </v>
      </c>
      <c r="P3969" s="27" t="str">
        <f t="shared" si="502"/>
        <v xml:space="preserve">
          - 
            name:  化学键和分子间作用力的区别
            title:  化学键和分子间作用力的区别
            description: 
            koLyro: point
            koLyri:  just
            son: </v>
      </c>
    </row>
    <row r="3970" spans="1:16" ht="15" customHeight="1">
      <c r="A3970" s="20">
        <f t="shared" si="496"/>
        <v>4</v>
      </c>
      <c r="B3970" s="21" t="str">
        <f t="shared" si="497"/>
        <v>知识点</v>
      </c>
      <c r="C3970" s="21" t="str">
        <f t="shared" si="498"/>
        <v>分子间作用力和氢键</v>
      </c>
      <c r="D3970" s="21" t="str">
        <f>IFERROR(IF(I3970=1,INDEX( {"chinese","english","math","physics","chemistry","biology","politics","history","geography"},MATCH(C3970,{"语文","英语","数学","物理","化学","生物","政治","历史","地理"},0)),IF(I3970=2,INDEX(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3970,{"单项选择","阅读理解","信息匹配","完形填空","短文填空","单句填空","短文改错","单句改错","句型转换","翻译短语","翻译句子","词汇/短语及固搭","完成句子","听力"},0)),"")), "")</f>
        <v/>
      </c>
      <c r="E3970" s="21" t="str">
        <f t="shared" si="499"/>
        <v>知识点</v>
      </c>
      <c r="F3970" s="21" t="str">
        <f t="shared" si="500"/>
        <v>恰</v>
      </c>
      <c r="G3970" s="21" t="str">
        <f>INDEX( {"body","discipline","area","topic","point"},MATCH(E3970,{"知识体","知识域","知识区","知识主题","知识点"},0))</f>
        <v>point</v>
      </c>
      <c r="H3970" s="21" t="str">
        <f>INDEX( {"super","just","sub","infras"},MATCH(F3970,{"超","恰","亚","次"},0))</f>
        <v>just</v>
      </c>
      <c r="I3970" s="21">
        <f>MATCH(E3970,{"知识体","知识域","知识区","知识主题","知识点"},0)-1</f>
        <v>4</v>
      </c>
      <c r="J3970" s="21">
        <f>MATCH(F3970,{"超","恰","亚","次"},0)-1</f>
        <v>1</v>
      </c>
      <c r="K3970" s="21" t="str">
        <f t="shared" si="501"/>
        <v>化学</v>
      </c>
      <c r="L3970" s="26" t="s">
        <v>1599</v>
      </c>
      <c r="M3970" s="23"/>
      <c r="N3970" s="23"/>
      <c r="O3970" s="24" t="str">
        <f t="shared" si="503"/>
        <v xml:space="preserve">
  - 
    name:  分子间作用力和氢键
    title:  分子间作用力和氢键
    description: 
    koLyro: point
    koLyri:  just
    son: </v>
      </c>
      <c r="P3970" s="27" t="str">
        <f t="shared" si="502"/>
        <v xml:space="preserve">
          - 
            name:  分子间作用力和氢键
            title:  分子间作用力和氢键
            description: 
            koLyro: point
            koLyri:  just
            son: </v>
      </c>
    </row>
    <row r="3971" spans="1:16" ht="15" customHeight="1">
      <c r="A3971" s="20">
        <f t="shared" si="496"/>
        <v>4</v>
      </c>
      <c r="B3971" s="21" t="str">
        <f t="shared" si="497"/>
        <v>知识点</v>
      </c>
      <c r="C3971" s="21" t="str">
        <f t="shared" si="498"/>
        <v>离子化合物和共价化合物的判断方法</v>
      </c>
      <c r="D3971" s="21" t="str">
        <f>IFERROR(IF(I3971=1,INDEX( {"chinese","english","math","physics","chemistry","biology","politics","history","geography"},MATCH(C3971,{"语文","英语","数学","物理","化学","生物","政治","历史","地理"},0)),IF(I3971=2,INDEX(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3971,{"单项选择","阅读理解","信息匹配","完形填空","短文填空","单句填空","短文改错","单句改错","句型转换","翻译短语","翻译句子","词汇/短语及固搭","完成句子","听力"},0)),"")), "")</f>
        <v/>
      </c>
      <c r="E3971" s="21" t="str">
        <f t="shared" si="499"/>
        <v>知识点</v>
      </c>
      <c r="F3971" s="21" t="str">
        <f t="shared" si="500"/>
        <v>恰</v>
      </c>
      <c r="G3971" s="21" t="str">
        <f>INDEX( {"body","discipline","area","topic","point"},MATCH(E3971,{"知识体","知识域","知识区","知识主题","知识点"},0))</f>
        <v>point</v>
      </c>
      <c r="H3971" s="21" t="str">
        <f>INDEX( {"super","just","sub","infras"},MATCH(F3971,{"超","恰","亚","次"},0))</f>
        <v>just</v>
      </c>
      <c r="I3971" s="21">
        <f>MATCH(E3971,{"知识体","知识域","知识区","知识主题","知识点"},0)-1</f>
        <v>4</v>
      </c>
      <c r="J3971" s="21">
        <f>MATCH(F3971,{"超","恰","亚","次"},0)-1</f>
        <v>1</v>
      </c>
      <c r="K3971" s="21" t="str">
        <f t="shared" si="501"/>
        <v>化学</v>
      </c>
      <c r="L3971" s="26" t="s">
        <v>1600</v>
      </c>
      <c r="M3971" s="23"/>
      <c r="N3971" s="23"/>
      <c r="O3971" s="24" t="str">
        <f t="shared" si="503"/>
        <v xml:space="preserve">
  - 
    name:  离子化合物和共价化合物的判断方法
    title:  离子化合物和共价化合物的判断方法
    description: 
    koLyro: point
    koLyri:  just
    son: </v>
      </c>
      <c r="P3971" s="27" t="str">
        <f t="shared" si="502"/>
        <v xml:space="preserve">
          - 
            name:  离子化合物和共价化合物的判断方法
            title:  离子化合物和共价化合物的判断方法
            description: 
            koLyro: point
            koLyri:  just
            son: </v>
      </c>
    </row>
    <row r="3972" spans="1:16" ht="15" customHeight="1">
      <c r="A3972" s="20">
        <f t="shared" si="496"/>
        <v>4</v>
      </c>
      <c r="B3972" s="21" t="str">
        <f t="shared" si="497"/>
        <v>知识点</v>
      </c>
      <c r="C3972" s="21" t="str">
        <f t="shared" si="498"/>
        <v>8电子结构的判断</v>
      </c>
      <c r="D3972" s="21" t="str">
        <f>IFERROR(IF(I3972=1,INDEX( {"chinese","english","math","physics","chemistry","biology","politics","history","geography"},MATCH(C3972,{"语文","英语","数学","物理","化学","生物","政治","历史","地理"},0)),IF(I3972=2,INDEX(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3972,{"单项选择","阅读理解","信息匹配","完形填空","短文填空","单句填空","短文改错","单句改错","句型转换","翻译短语","翻译句子","词汇/短语及固搭","完成句子","听力"},0)),"")), "")</f>
        <v/>
      </c>
      <c r="E3972" s="21" t="str">
        <f t="shared" si="499"/>
        <v>知识点</v>
      </c>
      <c r="F3972" s="21" t="str">
        <f t="shared" si="500"/>
        <v>恰</v>
      </c>
      <c r="G3972" s="21" t="str">
        <f>INDEX( {"body","discipline","area","topic","point"},MATCH(E3972,{"知识体","知识域","知识区","知识主题","知识点"},0))</f>
        <v>point</v>
      </c>
      <c r="H3972" s="21" t="str">
        <f>INDEX( {"super","just","sub","infras"},MATCH(F3972,{"超","恰","亚","次"},0))</f>
        <v>just</v>
      </c>
      <c r="I3972" s="21">
        <f>MATCH(E3972,{"知识体","知识域","知识区","知识主题","知识点"},0)-1</f>
        <v>4</v>
      </c>
      <c r="J3972" s="21">
        <f>MATCH(F3972,{"超","恰","亚","次"},0)-1</f>
        <v>1</v>
      </c>
      <c r="K3972" s="21" t="str">
        <f t="shared" si="501"/>
        <v>化学</v>
      </c>
      <c r="L3972" s="26" t="s">
        <v>1601</v>
      </c>
      <c r="M3972" s="23"/>
      <c r="N3972" s="23"/>
      <c r="O3972" s="24" t="str">
        <f t="shared" si="503"/>
        <v xml:space="preserve">
  - 
    name:  8电子结构的判断
    title:  8电子结构的判断
    description: 
    koLyro: point
    koLyri:  just
    son: </v>
      </c>
      <c r="P3972" s="27" t="str">
        <f t="shared" si="502"/>
        <v xml:space="preserve">
          - 
            name:  8电子结构的判断
            title:  8电子结构的判断
            description: 
            koLyro: point
            koLyri:  just
            son: </v>
      </c>
    </row>
    <row r="3973" spans="1:16" ht="15" customHeight="1">
      <c r="A3973" s="20">
        <f t="shared" ref="A3973:A4036" si="504">IFERROR(FIND("├",L3973),0)</f>
        <v>2</v>
      </c>
      <c r="B3973" s="21" t="str">
        <f t="shared" ref="B3973:B4036" si="505">MID(L3973,FIND("«",L3973)+1,FIND("»",L3973)-FIND("«",L3973)-1)</f>
        <v>知识区</v>
      </c>
      <c r="C3973" s="21" t="str">
        <f t="shared" ref="C3973:C4036" si="506">RIGHT(L3973,LEN(L3973)-FIND("»",L3973))</f>
        <v>6.常见的有机化合物</v>
      </c>
      <c r="D3973" s="21" t="str">
        <f>IFERROR(IF(I3973=1,INDEX( {"chinese","english","math","physics","chemistry","biology","politics","history","geography"},MATCH(C3973,{"语文","英语","数学","物理","化学","生物","政治","历史","地理"},0)),IF(I3973=2,INDEX(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3973,{"单项选择","阅读理解","信息匹配","完形填空","短文填空","单句填空","短文改错","单句改错","句型转换","翻译短语","翻译句子","词汇/短语及固搭","完成句子","听力"},0)),"")), "")</f>
        <v/>
      </c>
      <c r="E3973" s="21" t="str">
        <f t="shared" ref="E3973:E4036" si="507">SUBSTITUTE(SUBSTITUTE(SUBSTITUTE(SUBSTITUTE(B3973,"超",""),"恰",""),"亚",""),"次","")</f>
        <v>知识区</v>
      </c>
      <c r="F3973" s="21" t="str">
        <f t="shared" ref="F3973:F4036" si="508">IF(IFERROR(FIND("超",B3973),-1)&gt;0,"超",  IF(IFERROR(FIND("亚",B3973),-1)&gt;0,"亚",   IF(IFERROR(FIND("次",B3973),-1)&gt;0,"次",    "恰"  )))</f>
        <v>恰</v>
      </c>
      <c r="G3973" s="21" t="str">
        <f>INDEX( {"body","discipline","area","topic","point"},MATCH(E3973,{"知识体","知识域","知识区","知识主题","知识点"},0))</f>
        <v>area</v>
      </c>
      <c r="H3973" s="21" t="str">
        <f>INDEX( {"super","just","sub","infras"},MATCH(F3973,{"超","恰","亚","次"},0))</f>
        <v>just</v>
      </c>
      <c r="I3973" s="21">
        <f>MATCH(E3973,{"知识体","知识域","知识区","知识主题","知识点"},0)-1</f>
        <v>2</v>
      </c>
      <c r="J3973" s="21">
        <f>MATCH(F3973,{"超","恰","亚","次"},0)-1</f>
        <v>1</v>
      </c>
      <c r="K3973" s="21" t="str">
        <f t="shared" ref="K3973:K4036" si="509">IF(I3973=0,"",IF(I3973=1,C3973,K3972))</f>
        <v>化学</v>
      </c>
      <c r="L3973" s="26" t="s">
        <v>5196</v>
      </c>
      <c r="M3973" s="23"/>
      <c r="N3973" s="23"/>
      <c r="O3973" s="24" t="str">
        <f t="shared" si="503"/>
        <v xml:space="preserve">
  - 
    name:  6.常见的有机化合物
    title:  6.常见的有机化合物
    description: 
    koLyro: area
    koLyri:  just
    son: </v>
      </c>
      <c r="P3973" s="27" t="str">
        <f t="shared" ref="P3973:P4036" si="510">SUBSTITUTE(O3973,CHAR(10),CHAR(10)&amp;REPT("  ",A3973))</f>
        <v xml:space="preserve">
      - 
        name:  6.常见的有机化合物
        title:  6.常见的有机化合物
        description: 
        koLyro: area
        koLyri:  just
        son: </v>
      </c>
    </row>
    <row r="3974" spans="1:16" ht="15" customHeight="1">
      <c r="A3974" s="20">
        <f t="shared" si="504"/>
        <v>3</v>
      </c>
      <c r="B3974" s="21" t="str">
        <f t="shared" si="505"/>
        <v>知识主题</v>
      </c>
      <c r="C3974" s="21" t="str">
        <f t="shared" si="506"/>
        <v>最简单的有机化合物——甲烷</v>
      </c>
      <c r="D3974" s="21" t="str">
        <f>IFERROR(IF(I3974=1,INDEX( {"chinese","english","math","physics","chemistry","biology","politics","history","geography"},MATCH(C3974,{"语文","英语","数学","物理","化学","生物","政治","历史","地理"},0)),IF(I3974=2,INDEX(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3974,{"单项选择","阅读理解","信息匹配","完形填空","短文填空","单句填空","短文改错","单句改错","句型转换","翻译短语","翻译句子","词汇/短语及固搭","完成句子","听力"},0)),"")), "")</f>
        <v/>
      </c>
      <c r="E3974" s="21" t="str">
        <f t="shared" si="507"/>
        <v>知识主题</v>
      </c>
      <c r="F3974" s="21" t="str">
        <f t="shared" si="508"/>
        <v>恰</v>
      </c>
      <c r="G3974" s="21" t="str">
        <f>INDEX( {"body","discipline","area","topic","point"},MATCH(E3974,{"知识体","知识域","知识区","知识主题","知识点"},0))</f>
        <v>topic</v>
      </c>
      <c r="H3974" s="21" t="str">
        <f>INDEX( {"super","just","sub","infras"},MATCH(F3974,{"超","恰","亚","次"},0))</f>
        <v>just</v>
      </c>
      <c r="I3974" s="21">
        <f>MATCH(E3974,{"知识体","知识域","知识区","知识主题","知识点"},0)-1</f>
        <v>3</v>
      </c>
      <c r="J3974" s="21">
        <f>MATCH(F3974,{"超","恰","亚","次"},0)-1</f>
        <v>1</v>
      </c>
      <c r="K3974" s="21" t="str">
        <f t="shared" si="509"/>
        <v>化学</v>
      </c>
      <c r="L3974" s="26" t="s">
        <v>1602</v>
      </c>
      <c r="M3974" s="23"/>
      <c r="N3974" s="23"/>
      <c r="O3974" s="24" t="str">
        <f t="shared" si="503"/>
        <v xml:space="preserve">
  - 
    name:  最简单的有机化合物——甲烷
    title:  最简单的有机化合物——甲烷
    description: 
    koLyro: topic
    koLyri:  just
    son: </v>
      </c>
      <c r="P3974" s="27" t="str">
        <f t="shared" si="510"/>
        <v xml:space="preserve">
        - 
          name:  最简单的有机化合物——甲烷
          title:  最简单的有机化合物——甲烷
          description: 
          koLyro: topic
          koLyri:  just
          son: </v>
      </c>
    </row>
    <row r="3975" spans="1:16" ht="15" customHeight="1">
      <c r="A3975" s="20">
        <f t="shared" si="504"/>
        <v>4</v>
      </c>
      <c r="B3975" s="21" t="str">
        <f t="shared" si="505"/>
        <v>知识点</v>
      </c>
      <c r="C3975" s="21" t="str">
        <f t="shared" si="506"/>
        <v>甲烷的结构、物理性质</v>
      </c>
      <c r="D3975" s="21" t="str">
        <f>IFERROR(IF(I3975=1,INDEX( {"chinese","english","math","physics","chemistry","biology","politics","history","geography"},MATCH(C3975,{"语文","英语","数学","物理","化学","生物","政治","历史","地理"},0)),IF(I3975=2,INDEX(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3975,{"单项选择","阅读理解","信息匹配","完形填空","短文填空","单句填空","短文改错","单句改错","句型转换","翻译短语","翻译句子","词汇/短语及固搭","完成句子","听力"},0)),"")), "")</f>
        <v/>
      </c>
      <c r="E3975" s="21" t="str">
        <f t="shared" si="507"/>
        <v>知识点</v>
      </c>
      <c r="F3975" s="21" t="str">
        <f t="shared" si="508"/>
        <v>恰</v>
      </c>
      <c r="G3975" s="21" t="str">
        <f>INDEX( {"body","discipline","area","topic","point"},MATCH(E3975,{"知识体","知识域","知识区","知识主题","知识点"},0))</f>
        <v>point</v>
      </c>
      <c r="H3975" s="21" t="str">
        <f>INDEX( {"super","just","sub","infras"},MATCH(F3975,{"超","恰","亚","次"},0))</f>
        <v>just</v>
      </c>
      <c r="I3975" s="21">
        <f>MATCH(E3975,{"知识体","知识域","知识区","知识主题","知识点"},0)-1</f>
        <v>4</v>
      </c>
      <c r="J3975" s="21">
        <f>MATCH(F3975,{"超","恰","亚","次"},0)-1</f>
        <v>1</v>
      </c>
      <c r="K3975" s="21" t="str">
        <f t="shared" si="509"/>
        <v>化学</v>
      </c>
      <c r="L3975" s="26" t="s">
        <v>1603</v>
      </c>
      <c r="M3975" s="23"/>
      <c r="N3975" s="23"/>
      <c r="O3975" s="24" t="str">
        <f t="shared" si="503"/>
        <v xml:space="preserve">
  - 
    name:  甲烷的结构、物理性质
    title:  甲烷的结构、物理性质
    description: 
    koLyro: point
    koLyri:  just
    son: </v>
      </c>
      <c r="P3975" s="27" t="str">
        <f t="shared" si="510"/>
        <v xml:space="preserve">
          - 
            name:  甲烷的结构、物理性质
            title:  甲烷的结构、物理性质
            description: 
            koLyro: point
            koLyri:  just
            son: </v>
      </c>
    </row>
    <row r="3976" spans="1:16" ht="15" customHeight="1">
      <c r="A3976" s="20">
        <f t="shared" si="504"/>
        <v>4</v>
      </c>
      <c r="B3976" s="21" t="str">
        <f t="shared" si="505"/>
        <v>知识点</v>
      </c>
      <c r="C3976" s="21" t="str">
        <f t="shared" si="506"/>
        <v>甲烷的用途</v>
      </c>
      <c r="D3976" s="21" t="str">
        <f>IFERROR(IF(I3976=1,INDEX( {"chinese","english","math","physics","chemistry","biology","politics","history","geography"},MATCH(C3976,{"语文","英语","数学","物理","化学","生物","政治","历史","地理"},0)),IF(I3976=2,INDEX(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3976,{"单项选择","阅读理解","信息匹配","完形填空","短文填空","单句填空","短文改错","单句改错","句型转换","翻译短语","翻译句子","词汇/短语及固搭","完成句子","听力"},0)),"")), "")</f>
        <v/>
      </c>
      <c r="E3976" s="21" t="str">
        <f t="shared" si="507"/>
        <v>知识点</v>
      </c>
      <c r="F3976" s="21" t="str">
        <f t="shared" si="508"/>
        <v>恰</v>
      </c>
      <c r="G3976" s="21" t="str">
        <f>INDEX( {"body","discipline","area","topic","point"},MATCH(E3976,{"知识体","知识域","知识区","知识主题","知识点"},0))</f>
        <v>point</v>
      </c>
      <c r="H3976" s="21" t="str">
        <f>INDEX( {"super","just","sub","infras"},MATCH(F3976,{"超","恰","亚","次"},0))</f>
        <v>just</v>
      </c>
      <c r="I3976" s="21">
        <f>MATCH(E3976,{"知识体","知识域","知识区","知识主题","知识点"},0)-1</f>
        <v>4</v>
      </c>
      <c r="J3976" s="21">
        <f>MATCH(F3976,{"超","恰","亚","次"},0)-1</f>
        <v>1</v>
      </c>
      <c r="K3976" s="21" t="str">
        <f t="shared" si="509"/>
        <v>化学</v>
      </c>
      <c r="L3976" s="26" t="s">
        <v>1604</v>
      </c>
      <c r="M3976" s="23"/>
      <c r="N3976" s="23"/>
      <c r="O3976" s="24" t="str">
        <f t="shared" si="503"/>
        <v xml:space="preserve">
  - 
    name:  甲烷的用途
    title:  甲烷的用途
    description: 
    koLyro: point
    koLyri:  just
    son: </v>
      </c>
      <c r="P3976" s="27" t="str">
        <f t="shared" si="510"/>
        <v xml:space="preserve">
          - 
            name:  甲烷的用途
            title:  甲烷的用途
            description: 
            koLyro: point
            koLyri:  just
            son: </v>
      </c>
    </row>
    <row r="3977" spans="1:16" ht="15" customHeight="1">
      <c r="A3977" s="20">
        <f t="shared" si="504"/>
        <v>4</v>
      </c>
      <c r="B3977" s="21" t="str">
        <f t="shared" si="505"/>
        <v>知识点</v>
      </c>
      <c r="C3977" s="21" t="str">
        <f t="shared" si="506"/>
        <v>温室效应</v>
      </c>
      <c r="D3977" s="21" t="str">
        <f>IFERROR(IF(I3977=1,INDEX( {"chinese","english","math","physics","chemistry","biology","politics","history","geography"},MATCH(C3977,{"语文","英语","数学","物理","化学","生物","政治","历史","地理"},0)),IF(I3977=2,INDEX(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3977,{"单项选择","阅读理解","信息匹配","完形填空","短文填空","单句填空","短文改错","单句改错","句型转换","翻译短语","翻译句子","词汇/短语及固搭","完成句子","听力"},0)),"")), "")</f>
        <v/>
      </c>
      <c r="E3977" s="21" t="str">
        <f t="shared" si="507"/>
        <v>知识点</v>
      </c>
      <c r="F3977" s="21" t="str">
        <f t="shared" si="508"/>
        <v>恰</v>
      </c>
      <c r="G3977" s="21" t="str">
        <f>INDEX( {"body","discipline","area","topic","point"},MATCH(E3977,{"知识体","知识域","知识区","知识主题","知识点"},0))</f>
        <v>point</v>
      </c>
      <c r="H3977" s="21" t="str">
        <f>INDEX( {"super","just","sub","infras"},MATCH(F3977,{"超","恰","亚","次"},0))</f>
        <v>just</v>
      </c>
      <c r="I3977" s="21">
        <f>MATCH(E3977,{"知识体","知识域","知识区","知识主题","知识点"},0)-1</f>
        <v>4</v>
      </c>
      <c r="J3977" s="21">
        <f>MATCH(F3977,{"超","恰","亚","次"},0)-1</f>
        <v>1</v>
      </c>
      <c r="K3977" s="21" t="str">
        <f t="shared" si="509"/>
        <v>化学</v>
      </c>
      <c r="L3977" s="26" t="s">
        <v>1605</v>
      </c>
      <c r="M3977" s="23"/>
      <c r="N3977" s="23"/>
      <c r="O3977" s="24" t="str">
        <f t="shared" si="503"/>
        <v xml:space="preserve">
  - 
    name:  温室效应
    title:  温室效应
    description: 
    koLyro: point
    koLyri:  just
    son: </v>
      </c>
      <c r="P3977" s="27" t="str">
        <f t="shared" si="510"/>
        <v xml:space="preserve">
          - 
            name:  温室效应
            title:  温室效应
            description: 
            koLyro: point
            koLyri:  just
            son: </v>
      </c>
    </row>
    <row r="3978" spans="1:16" ht="15" customHeight="1">
      <c r="A3978" s="20">
        <f t="shared" si="504"/>
        <v>4</v>
      </c>
      <c r="B3978" s="21" t="str">
        <f t="shared" si="505"/>
        <v>知识点</v>
      </c>
      <c r="C3978" s="21" t="str">
        <f t="shared" si="506"/>
        <v>甲烷的化学性质</v>
      </c>
      <c r="D3978" s="21" t="str">
        <f>IFERROR(IF(I3978=1,INDEX( {"chinese","english","math","physics","chemistry","biology","politics","history","geography"},MATCH(C3978,{"语文","英语","数学","物理","化学","生物","政治","历史","地理"},0)),IF(I3978=2,INDEX(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3978,{"单项选择","阅读理解","信息匹配","完形填空","短文填空","单句填空","短文改错","单句改错","句型转换","翻译短语","翻译句子","词汇/短语及固搭","完成句子","听力"},0)),"")), "")</f>
        <v/>
      </c>
      <c r="E3978" s="21" t="str">
        <f t="shared" si="507"/>
        <v>知识点</v>
      </c>
      <c r="F3978" s="21" t="str">
        <f t="shared" si="508"/>
        <v>恰</v>
      </c>
      <c r="G3978" s="21" t="str">
        <f>INDEX( {"body","discipline","area","topic","point"},MATCH(E3978,{"知识体","知识域","知识区","知识主题","知识点"},0))</f>
        <v>point</v>
      </c>
      <c r="H3978" s="21" t="str">
        <f>INDEX( {"super","just","sub","infras"},MATCH(F3978,{"超","恰","亚","次"},0))</f>
        <v>just</v>
      </c>
      <c r="I3978" s="21">
        <f>MATCH(E3978,{"知识体","知识域","知识区","知识主题","知识点"},0)-1</f>
        <v>4</v>
      </c>
      <c r="J3978" s="21">
        <f>MATCH(F3978,{"超","恰","亚","次"},0)-1</f>
        <v>1</v>
      </c>
      <c r="K3978" s="21" t="str">
        <f t="shared" si="509"/>
        <v>化学</v>
      </c>
      <c r="L3978" s="26" t="s">
        <v>1606</v>
      </c>
      <c r="M3978" s="23"/>
      <c r="N3978" s="23"/>
      <c r="O3978" s="24" t="str">
        <f t="shared" si="503"/>
        <v xml:space="preserve">
  - 
    name:  甲烷的化学性质
    title:  甲烷的化学性质
    description: 
    koLyro: point
    koLyri:  just
    son: </v>
      </c>
      <c r="P3978" s="27" t="str">
        <f t="shared" si="510"/>
        <v xml:space="preserve">
          - 
            name:  甲烷的化学性质
            title:  甲烷的化学性质
            description: 
            koLyro: point
            koLyri:  just
            son: </v>
      </c>
    </row>
    <row r="3979" spans="1:16" ht="15" customHeight="1">
      <c r="A3979" s="20">
        <f t="shared" si="504"/>
        <v>5</v>
      </c>
      <c r="B3979" s="21" t="str">
        <f t="shared" si="505"/>
        <v>知识亚点</v>
      </c>
      <c r="C3979" s="21" t="str">
        <f t="shared" si="506"/>
        <v>甲烷的取代反应</v>
      </c>
      <c r="D3979" s="21" t="str">
        <f>IFERROR(IF(I3979=1,INDEX( {"chinese","english","math","physics","chemistry","biology","politics","history","geography"},MATCH(C3979,{"语文","英语","数学","物理","化学","生物","政治","历史","地理"},0)),IF(I3979=2,INDEX(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3979,{"单项选择","阅读理解","信息匹配","完形填空","短文填空","单句填空","短文改错","单句改错","句型转换","翻译短语","翻译句子","词汇/短语及固搭","完成句子","听力"},0)),"")), "")</f>
        <v/>
      </c>
      <c r="E3979" s="21" t="str">
        <f t="shared" si="507"/>
        <v>知识点</v>
      </c>
      <c r="F3979" s="21" t="str">
        <f t="shared" si="508"/>
        <v>亚</v>
      </c>
      <c r="G3979" s="21" t="str">
        <f>INDEX( {"body","discipline","area","topic","point"},MATCH(E3979,{"知识体","知识域","知识区","知识主题","知识点"},0))</f>
        <v>point</v>
      </c>
      <c r="H3979" s="21" t="str">
        <f>INDEX( {"super","just","sub","infras"},MATCH(F3979,{"超","恰","亚","次"},0))</f>
        <v>sub</v>
      </c>
      <c r="I3979" s="21">
        <f>MATCH(E3979,{"知识体","知识域","知识区","知识主题","知识点"},0)-1</f>
        <v>4</v>
      </c>
      <c r="J3979" s="21">
        <f>MATCH(F3979,{"超","恰","亚","次"},0)-1</f>
        <v>2</v>
      </c>
      <c r="K3979" s="21" t="str">
        <f t="shared" si="509"/>
        <v>化学</v>
      </c>
      <c r="L3979" s="26" t="s">
        <v>1607</v>
      </c>
      <c r="M3979" s="23"/>
      <c r="N3979" s="23"/>
      <c r="O3979" s="24" t="str">
        <f t="shared" si="503"/>
        <v xml:space="preserve">
  - 
    name:  甲烷的取代反应
    title:  甲烷的取代反应
    description: 
    koLyro: point
    koLyri:  sub
    son: </v>
      </c>
      <c r="P3979" s="27" t="str">
        <f t="shared" si="510"/>
        <v xml:space="preserve">
            - 
              name:  甲烷的取代反应
              title:  甲烷的取代反应
              description: 
              koLyro: point
              koLyri:  sub
              son: </v>
      </c>
    </row>
    <row r="3980" spans="1:16" ht="15" customHeight="1">
      <c r="A3980" s="20">
        <f t="shared" si="504"/>
        <v>5</v>
      </c>
      <c r="B3980" s="21" t="str">
        <f t="shared" si="505"/>
        <v>知识亚点</v>
      </c>
      <c r="C3980" s="21" t="str">
        <f t="shared" si="506"/>
        <v>甲烷的性质实验</v>
      </c>
      <c r="D3980" s="21" t="str">
        <f>IFERROR(IF(I3980=1,INDEX( {"chinese","english","math","physics","chemistry","biology","politics","history","geography"},MATCH(C3980,{"语文","英语","数学","物理","化学","生物","政治","历史","地理"},0)),IF(I3980=2,INDEX(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3980,{"单项选择","阅读理解","信息匹配","完形填空","短文填空","单句填空","短文改错","单句改错","句型转换","翻译短语","翻译句子","词汇/短语及固搭","完成句子","听力"},0)),"")), "")</f>
        <v/>
      </c>
      <c r="E3980" s="21" t="str">
        <f t="shared" si="507"/>
        <v>知识点</v>
      </c>
      <c r="F3980" s="21" t="str">
        <f t="shared" si="508"/>
        <v>亚</v>
      </c>
      <c r="G3980" s="21" t="str">
        <f>INDEX( {"body","discipline","area","topic","point"},MATCH(E3980,{"知识体","知识域","知识区","知识主题","知识点"},0))</f>
        <v>point</v>
      </c>
      <c r="H3980" s="21" t="str">
        <f>INDEX( {"super","just","sub","infras"},MATCH(F3980,{"超","恰","亚","次"},0))</f>
        <v>sub</v>
      </c>
      <c r="I3980" s="21">
        <f>MATCH(E3980,{"知识体","知识域","知识区","知识主题","知识点"},0)-1</f>
        <v>4</v>
      </c>
      <c r="J3980" s="21">
        <f>MATCH(F3980,{"超","恰","亚","次"},0)-1</f>
        <v>2</v>
      </c>
      <c r="K3980" s="21" t="str">
        <f t="shared" si="509"/>
        <v>化学</v>
      </c>
      <c r="L3980" s="26" t="s">
        <v>1608</v>
      </c>
      <c r="M3980" s="23"/>
      <c r="N3980" s="23"/>
      <c r="O3980" s="24" t="str">
        <f t="shared" si="503"/>
        <v xml:space="preserve">
  - 
    name:  甲烷的性质实验
    title:  甲烷的性质实验
    description: 
    koLyro: point
    koLyri:  sub
    son: </v>
      </c>
      <c r="P3980" s="27" t="str">
        <f t="shared" si="510"/>
        <v xml:space="preserve">
            - 
              name:  甲烷的性质实验
              title:  甲烷的性质实验
              description: 
              koLyro: point
              koLyri:  sub
              son: </v>
      </c>
    </row>
    <row r="3981" spans="1:16" ht="15" customHeight="1">
      <c r="A3981" s="20">
        <f t="shared" si="504"/>
        <v>4</v>
      </c>
      <c r="B3981" s="21" t="str">
        <f t="shared" si="505"/>
        <v>知识点</v>
      </c>
      <c r="C3981" s="21" t="str">
        <f t="shared" si="506"/>
        <v>有机化合物</v>
      </c>
      <c r="D3981" s="21" t="str">
        <f>IFERROR(IF(I3981=1,INDEX( {"chinese","english","math","physics","chemistry","biology","politics","history","geography"},MATCH(C3981,{"语文","英语","数学","物理","化学","生物","政治","历史","地理"},0)),IF(I3981=2,INDEX(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3981,{"单项选择","阅读理解","信息匹配","完形填空","短文填空","单句填空","短文改错","单句改错","句型转换","翻译短语","翻译句子","词汇/短语及固搭","完成句子","听力"},0)),"")), "")</f>
        <v/>
      </c>
      <c r="E3981" s="21" t="str">
        <f t="shared" si="507"/>
        <v>知识点</v>
      </c>
      <c r="F3981" s="21" t="str">
        <f t="shared" si="508"/>
        <v>恰</v>
      </c>
      <c r="G3981" s="21" t="str">
        <f>INDEX( {"body","discipline","area","topic","point"},MATCH(E3981,{"知识体","知识域","知识区","知识主题","知识点"},0))</f>
        <v>point</v>
      </c>
      <c r="H3981" s="21" t="str">
        <f>INDEX( {"super","just","sub","infras"},MATCH(F3981,{"超","恰","亚","次"},0))</f>
        <v>just</v>
      </c>
      <c r="I3981" s="21">
        <f>MATCH(E3981,{"知识体","知识域","知识区","知识主题","知识点"},0)-1</f>
        <v>4</v>
      </c>
      <c r="J3981" s="21">
        <f>MATCH(F3981,{"超","恰","亚","次"},0)-1</f>
        <v>1</v>
      </c>
      <c r="K3981" s="21" t="str">
        <f t="shared" si="509"/>
        <v>化学</v>
      </c>
      <c r="L3981" s="26" t="s">
        <v>1609</v>
      </c>
      <c r="M3981" s="23"/>
      <c r="N3981" s="23"/>
      <c r="O3981" s="24" t="str">
        <f t="shared" si="503"/>
        <v xml:space="preserve">
  - 
    name:  有机化合物
    title:  有机化合物
    description: 
    koLyro: point
    koLyri:  just
    son: </v>
      </c>
      <c r="P3981" s="27" t="str">
        <f t="shared" si="510"/>
        <v xml:space="preserve">
          - 
            name:  有机化合物
            title:  有机化合物
            description: 
            koLyro: point
            koLyri:  just
            son: </v>
      </c>
    </row>
    <row r="3982" spans="1:16" ht="15" customHeight="1">
      <c r="A3982" s="20">
        <f t="shared" si="504"/>
        <v>5</v>
      </c>
      <c r="B3982" s="21" t="str">
        <f t="shared" si="505"/>
        <v>知识亚点</v>
      </c>
      <c r="C3982" s="21" t="str">
        <f t="shared" si="506"/>
        <v>碳原子的成键特点</v>
      </c>
      <c r="D3982" s="21" t="str">
        <f>IFERROR(IF(I3982=1,INDEX( {"chinese","english","math","physics","chemistry","biology","politics","history","geography"},MATCH(C3982,{"语文","英语","数学","物理","化学","生物","政治","历史","地理"},0)),IF(I3982=2,INDEX(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3982,{"单项选择","阅读理解","信息匹配","完形填空","短文填空","单句填空","短文改错","单句改错","句型转换","翻译短语","翻译句子","词汇/短语及固搭","完成句子","听力"},0)),"")), "")</f>
        <v/>
      </c>
      <c r="E3982" s="21" t="str">
        <f t="shared" si="507"/>
        <v>知识点</v>
      </c>
      <c r="F3982" s="21" t="str">
        <f t="shared" si="508"/>
        <v>亚</v>
      </c>
      <c r="G3982" s="21" t="str">
        <f>INDEX( {"body","discipline","area","topic","point"},MATCH(E3982,{"知识体","知识域","知识区","知识主题","知识点"},0))</f>
        <v>point</v>
      </c>
      <c r="H3982" s="21" t="str">
        <f>INDEX( {"super","just","sub","infras"},MATCH(F3982,{"超","恰","亚","次"},0))</f>
        <v>sub</v>
      </c>
      <c r="I3982" s="21">
        <f>MATCH(E3982,{"知识体","知识域","知识区","知识主题","知识点"},0)-1</f>
        <v>4</v>
      </c>
      <c r="J3982" s="21">
        <f>MATCH(F3982,{"超","恰","亚","次"},0)-1</f>
        <v>2</v>
      </c>
      <c r="K3982" s="21" t="str">
        <f t="shared" si="509"/>
        <v>化学</v>
      </c>
      <c r="L3982" s="26" t="s">
        <v>1610</v>
      </c>
      <c r="M3982" s="23"/>
      <c r="N3982" s="23"/>
      <c r="O3982" s="24" t="str">
        <f t="shared" si="503"/>
        <v xml:space="preserve">
  - 
    name:  碳原子的成键特点
    title:  碳原子的成键特点
    description: 
    koLyro: point
    koLyri:  sub
    son: </v>
      </c>
      <c r="P3982" s="27" t="str">
        <f t="shared" si="510"/>
        <v xml:space="preserve">
            - 
              name:  碳原子的成键特点
              title:  碳原子的成键特点
              description: 
              koLyro: point
              koLyri:  sub
              son: </v>
      </c>
    </row>
    <row r="3983" spans="1:16" ht="15" customHeight="1">
      <c r="A3983" s="20">
        <f t="shared" si="504"/>
        <v>5</v>
      </c>
      <c r="B3983" s="21" t="str">
        <f t="shared" si="505"/>
        <v>知识亚点</v>
      </c>
      <c r="C3983" s="21" t="str">
        <f t="shared" si="506"/>
        <v>有机物的通性</v>
      </c>
      <c r="D3983" s="21" t="str">
        <f>IFERROR(IF(I3983=1,INDEX( {"chinese","english","math","physics","chemistry","biology","politics","history","geography"},MATCH(C3983,{"语文","英语","数学","物理","化学","生物","政治","历史","地理"},0)),IF(I3983=2,INDEX(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3983,{"单项选择","阅读理解","信息匹配","完形填空","短文填空","单句填空","短文改错","单句改错","句型转换","翻译短语","翻译句子","词汇/短语及固搭","完成句子","听力"},0)),"")), "")</f>
        <v/>
      </c>
      <c r="E3983" s="21" t="str">
        <f t="shared" si="507"/>
        <v>知识点</v>
      </c>
      <c r="F3983" s="21" t="str">
        <f t="shared" si="508"/>
        <v>亚</v>
      </c>
      <c r="G3983" s="21" t="str">
        <f>INDEX( {"body","discipline","area","topic","point"},MATCH(E3983,{"知识体","知识域","知识区","知识主题","知识点"},0))</f>
        <v>point</v>
      </c>
      <c r="H3983" s="21" t="str">
        <f>INDEX( {"super","just","sub","infras"},MATCH(F3983,{"超","恰","亚","次"},0))</f>
        <v>sub</v>
      </c>
      <c r="I3983" s="21">
        <f>MATCH(E3983,{"知识体","知识域","知识区","知识主题","知识点"},0)-1</f>
        <v>4</v>
      </c>
      <c r="J3983" s="21">
        <f>MATCH(F3983,{"超","恰","亚","次"},0)-1</f>
        <v>2</v>
      </c>
      <c r="K3983" s="21" t="str">
        <f t="shared" si="509"/>
        <v>化学</v>
      </c>
      <c r="L3983" s="26" t="s">
        <v>1611</v>
      </c>
      <c r="M3983" s="23"/>
      <c r="N3983" s="23"/>
      <c r="O3983" s="24" t="str">
        <f t="shared" si="503"/>
        <v xml:space="preserve">
  - 
    name:  有机物的通性
    title:  有机物的通性
    description: 
    koLyro: point
    koLyri:  sub
    son: </v>
      </c>
      <c r="P3983" s="27" t="str">
        <f t="shared" si="510"/>
        <v xml:space="preserve">
            - 
              name:  有机物的通性
              title:  有机物的通性
              description: 
              koLyro: point
              koLyri:  sub
              son: </v>
      </c>
    </row>
    <row r="3984" spans="1:16" ht="15" customHeight="1">
      <c r="A3984" s="20">
        <f t="shared" si="504"/>
        <v>5</v>
      </c>
      <c r="B3984" s="21" t="str">
        <f t="shared" si="505"/>
        <v>知识亚点</v>
      </c>
      <c r="C3984" s="21" t="str">
        <f t="shared" si="506"/>
        <v>有机物的燃烧规律</v>
      </c>
      <c r="D3984" s="21" t="str">
        <f>IFERROR(IF(I3984=1,INDEX( {"chinese","english","math","physics","chemistry","biology","politics","history","geography"},MATCH(C3984,{"语文","英语","数学","物理","化学","生物","政治","历史","地理"},0)),IF(I3984=2,INDEX(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3984,{"单项选择","阅读理解","信息匹配","完形填空","短文填空","单句填空","短文改错","单句改错","句型转换","翻译短语","翻译句子","词汇/短语及固搭","完成句子","听力"},0)),"")), "")</f>
        <v/>
      </c>
      <c r="E3984" s="21" t="str">
        <f t="shared" si="507"/>
        <v>知识点</v>
      </c>
      <c r="F3984" s="21" t="str">
        <f t="shared" si="508"/>
        <v>亚</v>
      </c>
      <c r="G3984" s="21" t="str">
        <f>INDEX( {"body","discipline","area","topic","point"},MATCH(E3984,{"知识体","知识域","知识区","知识主题","知识点"},0))</f>
        <v>point</v>
      </c>
      <c r="H3984" s="21" t="str">
        <f>INDEX( {"super","just","sub","infras"},MATCH(F3984,{"超","恰","亚","次"},0))</f>
        <v>sub</v>
      </c>
      <c r="I3984" s="21">
        <f>MATCH(E3984,{"知识体","知识域","知识区","知识主题","知识点"},0)-1</f>
        <v>4</v>
      </c>
      <c r="J3984" s="21">
        <f>MATCH(F3984,{"超","恰","亚","次"},0)-1</f>
        <v>2</v>
      </c>
      <c r="K3984" s="21" t="str">
        <f t="shared" si="509"/>
        <v>化学</v>
      </c>
      <c r="L3984" s="26" t="s">
        <v>1612</v>
      </c>
      <c r="M3984" s="23"/>
      <c r="N3984" s="23"/>
      <c r="O3984" s="24" t="str">
        <f t="shared" si="503"/>
        <v xml:space="preserve">
  - 
    name:  有机物的燃烧规律
    title:  有机物的燃烧规律
    description: 
    koLyro: point
    koLyri:  sub
    son: </v>
      </c>
      <c r="P3984" s="27" t="str">
        <f t="shared" si="510"/>
        <v xml:space="preserve">
            - 
              name:  有机物的燃烧规律
              title:  有机物的燃烧规律
              description: 
              koLyro: point
              koLyri:  sub
              son: </v>
      </c>
    </row>
    <row r="3985" spans="1:16" ht="15" customHeight="1">
      <c r="A3985" s="20">
        <f t="shared" si="504"/>
        <v>5</v>
      </c>
      <c r="B3985" s="21" t="str">
        <f t="shared" si="505"/>
        <v>知识亚点</v>
      </c>
      <c r="C3985" s="21" t="str">
        <f t="shared" si="506"/>
        <v>有机物的命名</v>
      </c>
      <c r="D3985" s="21" t="str">
        <f>IFERROR(IF(I3985=1,INDEX( {"chinese","english","math","physics","chemistry","biology","politics","history","geography"},MATCH(C3985,{"语文","英语","数学","物理","化学","生物","政治","历史","地理"},0)),IF(I3985=2,INDEX(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3985,{"单项选择","阅读理解","信息匹配","完形填空","短文填空","单句填空","短文改错","单句改错","句型转换","翻译短语","翻译句子","词汇/短语及固搭","完成句子","听力"},0)),"")), "")</f>
        <v/>
      </c>
      <c r="E3985" s="21" t="str">
        <f t="shared" si="507"/>
        <v>知识点</v>
      </c>
      <c r="F3985" s="21" t="str">
        <f t="shared" si="508"/>
        <v>亚</v>
      </c>
      <c r="G3985" s="21" t="str">
        <f>INDEX( {"body","discipline","area","topic","point"},MATCH(E3985,{"知识体","知识域","知识区","知识主题","知识点"},0))</f>
        <v>point</v>
      </c>
      <c r="H3985" s="21" t="str">
        <f>INDEX( {"super","just","sub","infras"},MATCH(F3985,{"超","恰","亚","次"},0))</f>
        <v>sub</v>
      </c>
      <c r="I3985" s="21">
        <f>MATCH(E3985,{"知识体","知识域","知识区","知识主题","知识点"},0)-1</f>
        <v>4</v>
      </c>
      <c r="J3985" s="21">
        <f>MATCH(F3985,{"超","恰","亚","次"},0)-1</f>
        <v>2</v>
      </c>
      <c r="K3985" s="21" t="str">
        <f t="shared" si="509"/>
        <v>化学</v>
      </c>
      <c r="L3985" s="26" t="s">
        <v>1613</v>
      </c>
      <c r="M3985" s="23"/>
      <c r="N3985" s="23"/>
      <c r="O3985" s="24" t="str">
        <f t="shared" si="503"/>
        <v xml:space="preserve">
  - 
    name:  有机物的命名
    title:  有机物的命名
    description: 
    koLyro: point
    koLyri:  sub
    son: </v>
      </c>
      <c r="P3985" s="27" t="str">
        <f t="shared" si="510"/>
        <v xml:space="preserve">
            - 
              name:  有机物的命名
              title:  有机物的命名
              description: 
              koLyro: point
              koLyri:  sub
              son: </v>
      </c>
    </row>
    <row r="3986" spans="1:16" ht="15" customHeight="1">
      <c r="A3986" s="20">
        <f t="shared" si="504"/>
        <v>4</v>
      </c>
      <c r="B3986" s="21" t="str">
        <f t="shared" si="505"/>
        <v>知识点</v>
      </c>
      <c r="C3986" s="21" t="str">
        <f t="shared" si="506"/>
        <v>烃</v>
      </c>
      <c r="D3986" s="21" t="str">
        <f>IFERROR(IF(I3986=1,INDEX( {"chinese","english","math","physics","chemistry","biology","politics","history","geography"},MATCH(C3986,{"语文","英语","数学","物理","化学","生物","政治","历史","地理"},0)),IF(I3986=2,INDEX(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3986,{"单项选择","阅读理解","信息匹配","完形填空","短文填空","单句填空","短文改错","单句改错","句型转换","翻译短语","翻译句子","词汇/短语及固搭","完成句子","听力"},0)),"")), "")</f>
        <v/>
      </c>
      <c r="E3986" s="21" t="str">
        <f t="shared" si="507"/>
        <v>知识点</v>
      </c>
      <c r="F3986" s="21" t="str">
        <f t="shared" si="508"/>
        <v>恰</v>
      </c>
      <c r="G3986" s="21" t="str">
        <f>INDEX( {"body","discipline","area","topic","point"},MATCH(E3986,{"知识体","知识域","知识区","知识主题","知识点"},0))</f>
        <v>point</v>
      </c>
      <c r="H3986" s="21" t="str">
        <f>INDEX( {"super","just","sub","infras"},MATCH(F3986,{"超","恰","亚","次"},0))</f>
        <v>just</v>
      </c>
      <c r="I3986" s="21">
        <f>MATCH(E3986,{"知识体","知识域","知识区","知识主题","知识点"},0)-1</f>
        <v>4</v>
      </c>
      <c r="J3986" s="21">
        <f>MATCH(F3986,{"超","恰","亚","次"},0)-1</f>
        <v>1</v>
      </c>
      <c r="K3986" s="21" t="str">
        <f t="shared" si="509"/>
        <v>化学</v>
      </c>
      <c r="L3986" s="26" t="s">
        <v>1614</v>
      </c>
      <c r="M3986" s="23"/>
      <c r="N3986" s="23"/>
      <c r="O3986" s="24" t="str">
        <f t="shared" si="503"/>
        <v xml:space="preserve">
  - 
    name:  烃
    title:  烃
    description: 
    koLyro: point
    koLyri:  just
    son: </v>
      </c>
      <c r="P3986" s="27" t="str">
        <f t="shared" si="510"/>
        <v xml:space="preserve">
          - 
            name:  烃
            title:  烃
            description: 
            koLyro: point
            koLyri:  just
            son: </v>
      </c>
    </row>
    <row r="3987" spans="1:16" ht="15" customHeight="1">
      <c r="A3987" s="20">
        <f t="shared" si="504"/>
        <v>4</v>
      </c>
      <c r="B3987" s="21" t="str">
        <f t="shared" si="505"/>
        <v>知识点</v>
      </c>
      <c r="C3987" s="21" t="str">
        <f t="shared" si="506"/>
        <v>烷烃的通式和物理性质</v>
      </c>
      <c r="D3987" s="21" t="str">
        <f>IFERROR(IF(I3987=1,INDEX( {"chinese","english","math","physics","chemistry","biology","politics","history","geography"},MATCH(C3987,{"语文","英语","数学","物理","化学","生物","政治","历史","地理"},0)),IF(I3987=2,INDEX(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3987,{"单项选择","阅读理解","信息匹配","完形填空","短文填空","单句填空","短文改错","单句改错","句型转换","翻译短语","翻译句子","词汇/短语及固搭","完成句子","听力"},0)),"")), "")</f>
        <v/>
      </c>
      <c r="E3987" s="21" t="str">
        <f t="shared" si="507"/>
        <v>知识点</v>
      </c>
      <c r="F3987" s="21" t="str">
        <f t="shared" si="508"/>
        <v>恰</v>
      </c>
      <c r="G3987" s="21" t="str">
        <f>INDEX( {"body","discipline","area","topic","point"},MATCH(E3987,{"知识体","知识域","知识区","知识主题","知识点"},0))</f>
        <v>point</v>
      </c>
      <c r="H3987" s="21" t="str">
        <f>INDEX( {"super","just","sub","infras"},MATCH(F3987,{"超","恰","亚","次"},0))</f>
        <v>just</v>
      </c>
      <c r="I3987" s="21">
        <f>MATCH(E3987,{"知识体","知识域","知识区","知识主题","知识点"},0)-1</f>
        <v>4</v>
      </c>
      <c r="J3987" s="21">
        <f>MATCH(F3987,{"超","恰","亚","次"},0)-1</f>
        <v>1</v>
      </c>
      <c r="K3987" s="21" t="str">
        <f t="shared" si="509"/>
        <v>化学</v>
      </c>
      <c r="L3987" s="26" t="s">
        <v>1615</v>
      </c>
      <c r="M3987" s="23"/>
      <c r="N3987" s="23"/>
      <c r="O3987" s="24" t="str">
        <f t="shared" si="503"/>
        <v xml:space="preserve">
  - 
    name:  烷烃的通式和物理性质
    title:  烷烃的通式和物理性质
    description: 
    koLyro: point
    koLyri:  just
    son: </v>
      </c>
      <c r="P3987" s="27" t="str">
        <f t="shared" si="510"/>
        <v xml:space="preserve">
          - 
            name:  烷烃的通式和物理性质
            title:  烷烃的通式和物理性质
            description: 
            koLyro: point
            koLyri:  just
            son: </v>
      </c>
    </row>
    <row r="3988" spans="1:16" ht="15" customHeight="1">
      <c r="A3988" s="20">
        <f t="shared" si="504"/>
        <v>4</v>
      </c>
      <c r="B3988" s="21" t="str">
        <f t="shared" si="505"/>
        <v>知识点</v>
      </c>
      <c r="C3988" s="21" t="str">
        <f t="shared" si="506"/>
        <v>烷烃的化学性质</v>
      </c>
      <c r="D3988" s="21" t="str">
        <f>IFERROR(IF(I3988=1,INDEX( {"chinese","english","math","physics","chemistry","biology","politics","history","geography"},MATCH(C3988,{"语文","英语","数学","物理","化学","生物","政治","历史","地理"},0)),IF(I3988=2,INDEX(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3988,{"单项选择","阅读理解","信息匹配","完形填空","短文填空","单句填空","短文改错","单句改错","句型转换","翻译短语","翻译句子","词汇/短语及固搭","完成句子","听力"},0)),"")), "")</f>
        <v/>
      </c>
      <c r="E3988" s="21" t="str">
        <f t="shared" si="507"/>
        <v>知识点</v>
      </c>
      <c r="F3988" s="21" t="str">
        <f t="shared" si="508"/>
        <v>恰</v>
      </c>
      <c r="G3988" s="21" t="str">
        <f>INDEX( {"body","discipline","area","topic","point"},MATCH(E3988,{"知识体","知识域","知识区","知识主题","知识点"},0))</f>
        <v>point</v>
      </c>
      <c r="H3988" s="21" t="str">
        <f>INDEX( {"super","just","sub","infras"},MATCH(F3988,{"超","恰","亚","次"},0))</f>
        <v>just</v>
      </c>
      <c r="I3988" s="21">
        <f>MATCH(E3988,{"知识体","知识域","知识区","知识主题","知识点"},0)-1</f>
        <v>4</v>
      </c>
      <c r="J3988" s="21">
        <f>MATCH(F3988,{"超","恰","亚","次"},0)-1</f>
        <v>1</v>
      </c>
      <c r="K3988" s="21" t="str">
        <f t="shared" si="509"/>
        <v>化学</v>
      </c>
      <c r="L3988" s="26" t="s">
        <v>1616</v>
      </c>
      <c r="M3988" s="23"/>
      <c r="N3988" s="23"/>
      <c r="O3988" s="24" t="str">
        <f t="shared" si="503"/>
        <v xml:space="preserve">
  - 
    name:  烷烃的化学性质
    title:  烷烃的化学性质
    description: 
    koLyro: point
    koLyri:  just
    son: </v>
      </c>
      <c r="P3988" s="27" t="str">
        <f t="shared" si="510"/>
        <v xml:space="preserve">
          - 
            name:  烷烃的化学性质
            title:  烷烃的化学性质
            description: 
            koLyro: point
            koLyri:  just
            son: </v>
      </c>
    </row>
    <row r="3989" spans="1:16" ht="15" customHeight="1">
      <c r="A3989" s="20">
        <f t="shared" si="504"/>
        <v>4</v>
      </c>
      <c r="B3989" s="21" t="str">
        <f t="shared" si="505"/>
        <v>知识点</v>
      </c>
      <c r="C3989" s="21" t="str">
        <f t="shared" si="506"/>
        <v>烷烃的命名</v>
      </c>
      <c r="D3989" s="21" t="str">
        <f>IFERROR(IF(I3989=1,INDEX( {"chinese","english","math","physics","chemistry","biology","politics","history","geography"},MATCH(C3989,{"语文","英语","数学","物理","化学","生物","政治","历史","地理"},0)),IF(I3989=2,INDEX(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3989,{"单项选择","阅读理解","信息匹配","完形填空","短文填空","单句填空","短文改错","单句改错","句型转换","翻译短语","翻译句子","词汇/短语及固搭","完成句子","听力"},0)),"")), "")</f>
        <v/>
      </c>
      <c r="E3989" s="21" t="str">
        <f t="shared" si="507"/>
        <v>知识点</v>
      </c>
      <c r="F3989" s="21" t="str">
        <f t="shared" si="508"/>
        <v>恰</v>
      </c>
      <c r="G3989" s="21" t="str">
        <f>INDEX( {"body","discipline","area","topic","point"},MATCH(E3989,{"知识体","知识域","知识区","知识主题","知识点"},0))</f>
        <v>point</v>
      </c>
      <c r="H3989" s="21" t="str">
        <f>INDEX( {"super","just","sub","infras"},MATCH(F3989,{"超","恰","亚","次"},0))</f>
        <v>just</v>
      </c>
      <c r="I3989" s="21">
        <f>MATCH(E3989,{"知识体","知识域","知识区","知识主题","知识点"},0)-1</f>
        <v>4</v>
      </c>
      <c r="J3989" s="21">
        <f>MATCH(F3989,{"超","恰","亚","次"},0)-1</f>
        <v>1</v>
      </c>
      <c r="K3989" s="21" t="str">
        <f t="shared" si="509"/>
        <v>化学</v>
      </c>
      <c r="L3989" s="26" t="s">
        <v>1617</v>
      </c>
      <c r="M3989" s="23"/>
      <c r="N3989" s="23"/>
      <c r="O3989" s="24" t="str">
        <f t="shared" si="503"/>
        <v xml:space="preserve">
  - 
    name:  烷烃的命名
    title:  烷烃的命名
    description: 
    koLyro: point
    koLyri:  just
    son: </v>
      </c>
      <c r="P3989" s="27" t="str">
        <f t="shared" si="510"/>
        <v xml:space="preserve">
          - 
            name:  烷烃的命名
            title:  烷烃的命名
            description: 
            koLyro: point
            koLyri:  just
            son: </v>
      </c>
    </row>
    <row r="3990" spans="1:16" ht="15" customHeight="1">
      <c r="A3990" s="20">
        <f t="shared" si="504"/>
        <v>4</v>
      </c>
      <c r="B3990" s="21" t="str">
        <f t="shared" si="505"/>
        <v>知识点</v>
      </c>
      <c r="C3990" s="21" t="str">
        <f t="shared" si="506"/>
        <v>同系物</v>
      </c>
      <c r="D3990" s="21" t="str">
        <f>IFERROR(IF(I3990=1,INDEX( {"chinese","english","math","physics","chemistry","biology","politics","history","geography"},MATCH(C3990,{"语文","英语","数学","物理","化学","生物","政治","历史","地理"},0)),IF(I3990=2,INDEX(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3990,{"单项选择","阅读理解","信息匹配","完形填空","短文填空","单句填空","短文改错","单句改错","句型转换","翻译短语","翻译句子","词汇/短语及固搭","完成句子","听力"},0)),"")), "")</f>
        <v/>
      </c>
      <c r="E3990" s="21" t="str">
        <f t="shared" si="507"/>
        <v>知识点</v>
      </c>
      <c r="F3990" s="21" t="str">
        <f t="shared" si="508"/>
        <v>恰</v>
      </c>
      <c r="G3990" s="21" t="str">
        <f>INDEX( {"body","discipline","area","topic","point"},MATCH(E3990,{"知识体","知识域","知识区","知识主题","知识点"},0))</f>
        <v>point</v>
      </c>
      <c r="H3990" s="21" t="str">
        <f>INDEX( {"super","just","sub","infras"},MATCH(F3990,{"超","恰","亚","次"},0))</f>
        <v>just</v>
      </c>
      <c r="I3990" s="21">
        <f>MATCH(E3990,{"知识体","知识域","知识区","知识主题","知识点"},0)-1</f>
        <v>4</v>
      </c>
      <c r="J3990" s="21">
        <f>MATCH(F3990,{"超","恰","亚","次"},0)-1</f>
        <v>1</v>
      </c>
      <c r="K3990" s="21" t="str">
        <f t="shared" si="509"/>
        <v>化学</v>
      </c>
      <c r="L3990" s="26" t="s">
        <v>1618</v>
      </c>
      <c r="M3990" s="23"/>
      <c r="N3990" s="23"/>
      <c r="O3990" s="24" t="str">
        <f t="shared" si="503"/>
        <v xml:space="preserve">
  - 
    name:  同系物
    title:  同系物
    description: 
    koLyro: point
    koLyri:  just
    son: </v>
      </c>
      <c r="P3990" s="27" t="str">
        <f t="shared" si="510"/>
        <v xml:space="preserve">
          - 
            name:  同系物
            title:  同系物
            description: 
            koLyro: point
            koLyri:  just
            son: </v>
      </c>
    </row>
    <row r="3991" spans="1:16" ht="15" customHeight="1">
      <c r="A3991" s="20">
        <f t="shared" si="504"/>
        <v>3</v>
      </c>
      <c r="B3991" s="21" t="str">
        <f t="shared" si="505"/>
        <v>知识主题</v>
      </c>
      <c r="C3991" s="21" t="str">
        <f t="shared" si="506"/>
        <v>来自石油和煤的两种基本化工原料</v>
      </c>
      <c r="D3991" s="21" t="str">
        <f>IFERROR(IF(I3991=1,INDEX( {"chinese","english","math","physics","chemistry","biology","politics","history","geography"},MATCH(C3991,{"语文","英语","数学","物理","化学","生物","政治","历史","地理"},0)),IF(I3991=2,INDEX(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3991,{"单项选择","阅读理解","信息匹配","完形填空","短文填空","单句填空","短文改错","单句改错","句型转换","翻译短语","翻译句子","词汇/短语及固搭","完成句子","听力"},0)),"")), "")</f>
        <v/>
      </c>
      <c r="E3991" s="21" t="str">
        <f t="shared" si="507"/>
        <v>知识主题</v>
      </c>
      <c r="F3991" s="21" t="str">
        <f t="shared" si="508"/>
        <v>恰</v>
      </c>
      <c r="G3991" s="21" t="str">
        <f>INDEX( {"body","discipline","area","topic","point"},MATCH(E3991,{"知识体","知识域","知识区","知识主题","知识点"},0))</f>
        <v>topic</v>
      </c>
      <c r="H3991" s="21" t="str">
        <f>INDEX( {"super","just","sub","infras"},MATCH(F3991,{"超","恰","亚","次"},0))</f>
        <v>just</v>
      </c>
      <c r="I3991" s="21">
        <f>MATCH(E3991,{"知识体","知识域","知识区","知识主题","知识点"},0)-1</f>
        <v>3</v>
      </c>
      <c r="J3991" s="21">
        <f>MATCH(F3991,{"超","恰","亚","次"},0)-1</f>
        <v>1</v>
      </c>
      <c r="K3991" s="21" t="str">
        <f t="shared" si="509"/>
        <v>化学</v>
      </c>
      <c r="L3991" s="26" t="s">
        <v>1619</v>
      </c>
      <c r="M3991" s="23"/>
      <c r="N3991" s="23"/>
      <c r="O3991" s="24" t="str">
        <f t="shared" si="503"/>
        <v xml:space="preserve">
  - 
    name:  来自石油和煤的两种基本化工原料
    title:  来自石油和煤的两种基本化工原料
    description: 
    koLyro: topic
    koLyri:  just
    son: </v>
      </c>
      <c r="P3991" s="27" t="str">
        <f t="shared" si="510"/>
        <v xml:space="preserve">
        - 
          name:  来自石油和煤的两种基本化工原料
          title:  来自石油和煤的两种基本化工原料
          description: 
          koLyro: topic
          koLyri:  just
          son: </v>
      </c>
    </row>
    <row r="3992" spans="1:16" ht="15" customHeight="1">
      <c r="A3992" s="20">
        <f t="shared" si="504"/>
        <v>4</v>
      </c>
      <c r="B3992" s="21" t="str">
        <f t="shared" si="505"/>
        <v>知识点</v>
      </c>
      <c r="C3992" s="21" t="str">
        <f t="shared" si="506"/>
        <v>乙烯</v>
      </c>
      <c r="D3992" s="21" t="str">
        <f>IFERROR(IF(I3992=1,INDEX( {"chinese","english","math","physics","chemistry","biology","politics","history","geography"},MATCH(C3992,{"语文","英语","数学","物理","化学","生物","政治","历史","地理"},0)),IF(I3992=2,INDEX(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3992,{"单项选择","阅读理解","信息匹配","完形填空","短文填空","单句填空","短文改错","单句改错","句型转换","翻译短语","翻译句子","词汇/短语及固搭","完成句子","听力"},0)),"")), "")</f>
        <v/>
      </c>
      <c r="E3992" s="21" t="str">
        <f t="shared" si="507"/>
        <v>知识点</v>
      </c>
      <c r="F3992" s="21" t="str">
        <f t="shared" si="508"/>
        <v>恰</v>
      </c>
      <c r="G3992" s="21" t="str">
        <f>INDEX( {"body","discipline","area","topic","point"},MATCH(E3992,{"知识体","知识域","知识区","知识主题","知识点"},0))</f>
        <v>point</v>
      </c>
      <c r="H3992" s="21" t="str">
        <f>INDEX( {"super","just","sub","infras"},MATCH(F3992,{"超","恰","亚","次"},0))</f>
        <v>just</v>
      </c>
      <c r="I3992" s="21">
        <f>MATCH(E3992,{"知识体","知识域","知识区","知识主题","知识点"},0)-1</f>
        <v>4</v>
      </c>
      <c r="J3992" s="21">
        <f>MATCH(F3992,{"超","恰","亚","次"},0)-1</f>
        <v>1</v>
      </c>
      <c r="K3992" s="21" t="str">
        <f t="shared" si="509"/>
        <v>化学</v>
      </c>
      <c r="L3992" s="26" t="s">
        <v>1620</v>
      </c>
      <c r="M3992" s="23"/>
      <c r="N3992" s="23"/>
      <c r="O3992" s="24" t="str">
        <f t="shared" si="503"/>
        <v xml:space="preserve">
  - 
    name:  乙烯
    title:  乙烯
    description: 
    koLyro: point
    koLyri:  just
    son: </v>
      </c>
      <c r="P3992" s="27" t="str">
        <f t="shared" si="510"/>
        <v xml:space="preserve">
          - 
            name:  乙烯
            title:  乙烯
            description: 
            koLyro: point
            koLyri:  just
            son: </v>
      </c>
    </row>
    <row r="3993" spans="1:16" ht="15" customHeight="1">
      <c r="A3993" s="20">
        <f t="shared" si="504"/>
        <v>5</v>
      </c>
      <c r="B3993" s="21" t="str">
        <f t="shared" si="505"/>
        <v>知识亚点</v>
      </c>
      <c r="C3993" s="21" t="str">
        <f t="shared" si="506"/>
        <v>乙烯的结构、物理性质</v>
      </c>
      <c r="D3993" s="21" t="str">
        <f>IFERROR(IF(I3993=1,INDEX( {"chinese","english","math","physics","chemistry","biology","politics","history","geography"},MATCH(C3993,{"语文","英语","数学","物理","化学","生物","政治","历史","地理"},0)),IF(I3993=2,INDEX(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3993,{"单项选择","阅读理解","信息匹配","完形填空","短文填空","单句填空","短文改错","单句改错","句型转换","翻译短语","翻译句子","词汇/短语及固搭","完成句子","听力"},0)),"")), "")</f>
        <v/>
      </c>
      <c r="E3993" s="21" t="str">
        <f t="shared" si="507"/>
        <v>知识点</v>
      </c>
      <c r="F3993" s="21" t="str">
        <f t="shared" si="508"/>
        <v>亚</v>
      </c>
      <c r="G3993" s="21" t="str">
        <f>INDEX( {"body","discipline","area","topic","point"},MATCH(E3993,{"知识体","知识域","知识区","知识主题","知识点"},0))</f>
        <v>point</v>
      </c>
      <c r="H3993" s="21" t="str">
        <f>INDEX( {"super","just","sub","infras"},MATCH(F3993,{"超","恰","亚","次"},0))</f>
        <v>sub</v>
      </c>
      <c r="I3993" s="21">
        <f>MATCH(E3993,{"知识体","知识域","知识区","知识主题","知识点"},0)-1</f>
        <v>4</v>
      </c>
      <c r="J3993" s="21">
        <f>MATCH(F3993,{"超","恰","亚","次"},0)-1</f>
        <v>2</v>
      </c>
      <c r="K3993" s="21" t="str">
        <f t="shared" si="509"/>
        <v>化学</v>
      </c>
      <c r="L3993" s="26" t="s">
        <v>1621</v>
      </c>
      <c r="M3993" s="23"/>
      <c r="N3993" s="23"/>
      <c r="O3993" s="24" t="str">
        <f t="shared" si="503"/>
        <v xml:space="preserve">
  - 
    name:  乙烯的结构、物理性质
    title:  乙烯的结构、物理性质
    description: 
    koLyro: point
    koLyri:  sub
    son: </v>
      </c>
      <c r="P3993" s="27" t="str">
        <f t="shared" si="510"/>
        <v xml:space="preserve">
            - 
              name:  乙烯的结构、物理性质
              title:  乙烯的结构、物理性质
              description: 
              koLyro: point
              koLyri:  sub
              son: </v>
      </c>
    </row>
    <row r="3994" spans="1:16" ht="15" customHeight="1">
      <c r="A3994" s="20">
        <f t="shared" si="504"/>
        <v>5</v>
      </c>
      <c r="B3994" s="21" t="str">
        <f t="shared" si="505"/>
        <v>知识亚点</v>
      </c>
      <c r="C3994" s="21" t="str">
        <f t="shared" si="506"/>
        <v>乙烯的用途</v>
      </c>
      <c r="D3994" s="21" t="str">
        <f>IFERROR(IF(I3994=1,INDEX( {"chinese","english","math","physics","chemistry","biology","politics","history","geography"},MATCH(C3994,{"语文","英语","数学","物理","化学","生物","政治","历史","地理"},0)),IF(I3994=2,INDEX(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3994,{"单项选择","阅读理解","信息匹配","完形填空","短文填空","单句填空","短文改错","单句改错","句型转换","翻译短语","翻译句子","词汇/短语及固搭","完成句子","听力"},0)),"")), "")</f>
        <v/>
      </c>
      <c r="E3994" s="21" t="str">
        <f t="shared" si="507"/>
        <v>知识点</v>
      </c>
      <c r="F3994" s="21" t="str">
        <f t="shared" si="508"/>
        <v>亚</v>
      </c>
      <c r="G3994" s="21" t="str">
        <f>INDEX( {"body","discipline","area","topic","point"},MATCH(E3994,{"知识体","知识域","知识区","知识主题","知识点"},0))</f>
        <v>point</v>
      </c>
      <c r="H3994" s="21" t="str">
        <f>INDEX( {"super","just","sub","infras"},MATCH(F3994,{"超","恰","亚","次"},0))</f>
        <v>sub</v>
      </c>
      <c r="I3994" s="21">
        <f>MATCH(E3994,{"知识体","知识域","知识区","知识主题","知识点"},0)-1</f>
        <v>4</v>
      </c>
      <c r="J3994" s="21">
        <f>MATCH(F3994,{"超","恰","亚","次"},0)-1</f>
        <v>2</v>
      </c>
      <c r="K3994" s="21" t="str">
        <f t="shared" si="509"/>
        <v>化学</v>
      </c>
      <c r="L3994" s="26" t="s">
        <v>1622</v>
      </c>
      <c r="M3994" s="23"/>
      <c r="N3994" s="23"/>
      <c r="O3994" s="24" t="str">
        <f t="shared" si="503"/>
        <v xml:space="preserve">
  - 
    name:  乙烯的用途
    title:  乙烯的用途
    description: 
    koLyro: point
    koLyri:  sub
    son: </v>
      </c>
      <c r="P3994" s="27" t="str">
        <f t="shared" si="510"/>
        <v xml:space="preserve">
            - 
              name:  乙烯的用途
              title:  乙烯的用途
              description: 
              koLyro: point
              koLyri:  sub
              son: </v>
      </c>
    </row>
    <row r="3995" spans="1:16" ht="15" customHeight="1">
      <c r="A3995" s="20">
        <f t="shared" si="504"/>
        <v>5</v>
      </c>
      <c r="B3995" s="21" t="str">
        <f t="shared" si="505"/>
        <v>知识亚点</v>
      </c>
      <c r="C3995" s="21" t="str">
        <f t="shared" si="506"/>
        <v>乙烯的化学性质</v>
      </c>
      <c r="D3995" s="21" t="str">
        <f>IFERROR(IF(I3995=1,INDEX( {"chinese","english","math","physics","chemistry","biology","politics","history","geography"},MATCH(C3995,{"语文","英语","数学","物理","化学","生物","政治","历史","地理"},0)),IF(I3995=2,INDEX(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3995,{"单项选择","阅读理解","信息匹配","完形填空","短文填空","单句填空","短文改错","单句改错","句型转换","翻译短语","翻译句子","词汇/短语及固搭","完成句子","听力"},0)),"")), "")</f>
        <v/>
      </c>
      <c r="E3995" s="21" t="str">
        <f t="shared" si="507"/>
        <v>知识点</v>
      </c>
      <c r="F3995" s="21" t="str">
        <f t="shared" si="508"/>
        <v>亚</v>
      </c>
      <c r="G3995" s="21" t="str">
        <f>INDEX( {"body","discipline","area","topic","point"},MATCH(E3995,{"知识体","知识域","知识区","知识主题","知识点"},0))</f>
        <v>point</v>
      </c>
      <c r="H3995" s="21" t="str">
        <f>INDEX( {"super","just","sub","infras"},MATCH(F3995,{"超","恰","亚","次"},0))</f>
        <v>sub</v>
      </c>
      <c r="I3995" s="21">
        <f>MATCH(E3995,{"知识体","知识域","知识区","知识主题","知识点"},0)-1</f>
        <v>4</v>
      </c>
      <c r="J3995" s="21">
        <f>MATCH(F3995,{"超","恰","亚","次"},0)-1</f>
        <v>2</v>
      </c>
      <c r="K3995" s="21" t="str">
        <f t="shared" si="509"/>
        <v>化学</v>
      </c>
      <c r="L3995" s="26" t="s">
        <v>1623</v>
      </c>
      <c r="M3995" s="23"/>
      <c r="N3995" s="23"/>
      <c r="O3995" s="24" t="str">
        <f t="shared" si="503"/>
        <v xml:space="preserve">
  - 
    name:  乙烯的化学性质
    title:  乙烯的化学性质
    description: 
    koLyro: point
    koLyri:  sub
    son: </v>
      </c>
      <c r="P3995" s="27" t="str">
        <f t="shared" si="510"/>
        <v xml:space="preserve">
            - 
              name:  乙烯的化学性质
              title:  乙烯的化学性质
              description: 
              koLyro: point
              koLyri:  sub
              son: </v>
      </c>
    </row>
    <row r="3996" spans="1:16" ht="15" customHeight="1">
      <c r="A3996" s="20">
        <f t="shared" si="504"/>
        <v>5</v>
      </c>
      <c r="B3996" s="21" t="str">
        <f t="shared" si="505"/>
        <v>知识亚点</v>
      </c>
      <c r="C3996" s="21" t="str">
        <f t="shared" si="506"/>
        <v>乙烯的实验室制法</v>
      </c>
      <c r="D3996" s="21" t="str">
        <f>IFERROR(IF(I3996=1,INDEX( {"chinese","english","math","physics","chemistry","biology","politics","history","geography"},MATCH(C3996,{"语文","英语","数学","物理","化学","生物","政治","历史","地理"},0)),IF(I3996=2,INDEX(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3996,{"单项选择","阅读理解","信息匹配","完形填空","短文填空","单句填空","短文改错","单句改错","句型转换","翻译短语","翻译句子","词汇/短语及固搭","完成句子","听力"},0)),"")), "")</f>
        <v/>
      </c>
      <c r="E3996" s="21" t="str">
        <f t="shared" si="507"/>
        <v>知识点</v>
      </c>
      <c r="F3996" s="21" t="str">
        <f t="shared" si="508"/>
        <v>亚</v>
      </c>
      <c r="G3996" s="21" t="str">
        <f>INDEX( {"body","discipline","area","topic","point"},MATCH(E3996,{"知识体","知识域","知识区","知识主题","知识点"},0))</f>
        <v>point</v>
      </c>
      <c r="H3996" s="21" t="str">
        <f>INDEX( {"super","just","sub","infras"},MATCH(F3996,{"超","恰","亚","次"},0))</f>
        <v>sub</v>
      </c>
      <c r="I3996" s="21">
        <f>MATCH(E3996,{"知识体","知识域","知识区","知识主题","知识点"},0)-1</f>
        <v>4</v>
      </c>
      <c r="J3996" s="21">
        <f>MATCH(F3996,{"超","恰","亚","次"},0)-1</f>
        <v>2</v>
      </c>
      <c r="K3996" s="21" t="str">
        <f t="shared" si="509"/>
        <v>化学</v>
      </c>
      <c r="L3996" s="26" t="s">
        <v>1624</v>
      </c>
      <c r="M3996" s="23"/>
      <c r="N3996" s="23"/>
      <c r="O3996" s="24" t="str">
        <f t="shared" si="503"/>
        <v xml:space="preserve">
  - 
    name:  乙烯的实验室制法
    title:  乙烯的实验室制法
    description: 
    koLyro: point
    koLyri:  sub
    son: </v>
      </c>
      <c r="P3996" s="27" t="str">
        <f t="shared" si="510"/>
        <v xml:space="preserve">
            - 
              name:  乙烯的实验室制法
              title:  乙烯的实验室制法
              description: 
              koLyro: point
              koLyri:  sub
              son: </v>
      </c>
    </row>
    <row r="3997" spans="1:16" ht="15" customHeight="1">
      <c r="A3997" s="20">
        <f t="shared" si="504"/>
        <v>4</v>
      </c>
      <c r="B3997" s="21" t="str">
        <f t="shared" si="505"/>
        <v>知识点</v>
      </c>
      <c r="C3997" s="21" t="str">
        <f t="shared" si="506"/>
        <v>烯烃的通式和物理性质</v>
      </c>
      <c r="D3997" s="21" t="str">
        <f>IFERROR(IF(I3997=1,INDEX( {"chinese","english","math","physics","chemistry","biology","politics","history","geography"},MATCH(C3997,{"语文","英语","数学","物理","化学","生物","政治","历史","地理"},0)),IF(I3997=2,INDEX(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3997,{"单项选择","阅读理解","信息匹配","完形填空","短文填空","单句填空","短文改错","单句改错","句型转换","翻译短语","翻译句子","词汇/短语及固搭","完成句子","听力"},0)),"")), "")</f>
        <v/>
      </c>
      <c r="E3997" s="21" t="str">
        <f t="shared" si="507"/>
        <v>知识点</v>
      </c>
      <c r="F3997" s="21" t="str">
        <f t="shared" si="508"/>
        <v>恰</v>
      </c>
      <c r="G3997" s="21" t="str">
        <f>INDEX( {"body","discipline","area","topic","point"},MATCH(E3997,{"知识体","知识域","知识区","知识主题","知识点"},0))</f>
        <v>point</v>
      </c>
      <c r="H3997" s="21" t="str">
        <f>INDEX( {"super","just","sub","infras"},MATCH(F3997,{"超","恰","亚","次"},0))</f>
        <v>just</v>
      </c>
      <c r="I3997" s="21">
        <f>MATCH(E3997,{"知识体","知识域","知识区","知识主题","知识点"},0)-1</f>
        <v>4</v>
      </c>
      <c r="J3997" s="21">
        <f>MATCH(F3997,{"超","恰","亚","次"},0)-1</f>
        <v>1</v>
      </c>
      <c r="K3997" s="21" t="str">
        <f t="shared" si="509"/>
        <v>化学</v>
      </c>
      <c r="L3997" s="26" t="s">
        <v>1625</v>
      </c>
      <c r="M3997" s="23"/>
      <c r="N3997" s="23"/>
      <c r="O3997" s="24" t="str">
        <f t="shared" si="503"/>
        <v xml:space="preserve">
  - 
    name:  烯烃的通式和物理性质
    title:  烯烃的通式和物理性质
    description: 
    koLyro: point
    koLyri:  just
    son: </v>
      </c>
      <c r="P3997" s="27" t="str">
        <f t="shared" si="510"/>
        <v xml:space="preserve">
          - 
            name:  烯烃的通式和物理性质
            title:  烯烃的通式和物理性质
            description: 
            koLyro: point
            koLyri:  just
            son: </v>
      </c>
    </row>
    <row r="3998" spans="1:16" ht="15" customHeight="1">
      <c r="A3998" s="20">
        <f t="shared" si="504"/>
        <v>4</v>
      </c>
      <c r="B3998" s="21" t="str">
        <f t="shared" si="505"/>
        <v>知识点</v>
      </c>
      <c r="C3998" s="21" t="str">
        <f t="shared" si="506"/>
        <v>烯烃的化学性质</v>
      </c>
      <c r="D3998" s="21" t="str">
        <f>IFERROR(IF(I3998=1,INDEX( {"chinese","english","math","physics","chemistry","biology","politics","history","geography"},MATCH(C3998,{"语文","英语","数学","物理","化学","生物","政治","历史","地理"},0)),IF(I3998=2,INDEX(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3998,{"单项选择","阅读理解","信息匹配","完形填空","短文填空","单句填空","短文改错","单句改错","句型转换","翻译短语","翻译句子","词汇/短语及固搭","完成句子","听力"},0)),"")), "")</f>
        <v/>
      </c>
      <c r="E3998" s="21" t="str">
        <f t="shared" si="507"/>
        <v>知识点</v>
      </c>
      <c r="F3998" s="21" t="str">
        <f t="shared" si="508"/>
        <v>恰</v>
      </c>
      <c r="G3998" s="21" t="str">
        <f>INDEX( {"body","discipline","area","topic","point"},MATCH(E3998,{"知识体","知识域","知识区","知识主题","知识点"},0))</f>
        <v>point</v>
      </c>
      <c r="H3998" s="21" t="str">
        <f>INDEX( {"super","just","sub","infras"},MATCH(F3998,{"超","恰","亚","次"},0))</f>
        <v>just</v>
      </c>
      <c r="I3998" s="21">
        <f>MATCH(E3998,{"知识体","知识域","知识区","知识主题","知识点"},0)-1</f>
        <v>4</v>
      </c>
      <c r="J3998" s="21">
        <f>MATCH(F3998,{"超","恰","亚","次"},0)-1</f>
        <v>1</v>
      </c>
      <c r="K3998" s="21" t="str">
        <f t="shared" si="509"/>
        <v>化学</v>
      </c>
      <c r="L3998" s="26" t="s">
        <v>1626</v>
      </c>
      <c r="M3998" s="23"/>
      <c r="N3998" s="23"/>
      <c r="O3998" s="24" t="str">
        <f t="shared" si="503"/>
        <v xml:space="preserve">
  - 
    name:  烯烃的化学性质
    title:  烯烃的化学性质
    description: 
    koLyro: point
    koLyri:  just
    son: </v>
      </c>
      <c r="P3998" s="27" t="str">
        <f t="shared" si="510"/>
        <v xml:space="preserve">
          - 
            name:  烯烃的化学性质
            title:  烯烃的化学性质
            description: 
            koLyro: point
            koLyri:  just
            son: </v>
      </c>
    </row>
    <row r="3999" spans="1:16" ht="15" customHeight="1">
      <c r="A3999" s="20">
        <f t="shared" si="504"/>
        <v>4</v>
      </c>
      <c r="B3999" s="21" t="str">
        <f t="shared" si="505"/>
        <v>知识点</v>
      </c>
      <c r="C3999" s="21" t="str">
        <f t="shared" si="506"/>
        <v>乙炔、炔烃</v>
      </c>
      <c r="D3999" s="21" t="str">
        <f>IFERROR(IF(I3999=1,INDEX( {"chinese","english","math","physics","chemistry","biology","politics","history","geography"},MATCH(C3999,{"语文","英语","数学","物理","化学","生物","政治","历史","地理"},0)),IF(I3999=2,INDEX(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3999,{"单项选择","阅读理解","信息匹配","完形填空","短文填空","单句填空","短文改错","单句改错","句型转换","翻译短语","翻译句子","词汇/短语及固搭","完成句子","听力"},0)),"")), "")</f>
        <v/>
      </c>
      <c r="E3999" s="21" t="str">
        <f t="shared" si="507"/>
        <v>知识点</v>
      </c>
      <c r="F3999" s="21" t="str">
        <f t="shared" si="508"/>
        <v>恰</v>
      </c>
      <c r="G3999" s="21" t="str">
        <f>INDEX( {"body","discipline","area","topic","point"},MATCH(E3999,{"知识体","知识域","知识区","知识主题","知识点"},0))</f>
        <v>point</v>
      </c>
      <c r="H3999" s="21" t="str">
        <f>INDEX( {"super","just","sub","infras"},MATCH(F3999,{"超","恰","亚","次"},0))</f>
        <v>just</v>
      </c>
      <c r="I3999" s="21">
        <f>MATCH(E3999,{"知识体","知识域","知识区","知识主题","知识点"},0)-1</f>
        <v>4</v>
      </c>
      <c r="J3999" s="21">
        <f>MATCH(F3999,{"超","恰","亚","次"},0)-1</f>
        <v>1</v>
      </c>
      <c r="K3999" s="21" t="str">
        <f t="shared" si="509"/>
        <v>化学</v>
      </c>
      <c r="L3999" s="26" t="s">
        <v>1627</v>
      </c>
      <c r="M3999" s="23"/>
      <c r="N3999" s="23"/>
      <c r="O3999" s="24" t="str">
        <f t="shared" si="503"/>
        <v xml:space="preserve">
  - 
    name:  乙炔、炔烃
    title:  乙炔、炔烃
    description: 
    koLyro: point
    koLyri:  just
    son: </v>
      </c>
      <c r="P3999" s="27" t="str">
        <f t="shared" si="510"/>
        <v xml:space="preserve">
          - 
            name:  乙炔、炔烃
            title:  乙炔、炔烃
            description: 
            koLyro: point
            koLyri:  just
            son: </v>
      </c>
    </row>
    <row r="4000" spans="1:16" ht="15" customHeight="1">
      <c r="A4000" s="20">
        <f t="shared" si="504"/>
        <v>4</v>
      </c>
      <c r="B4000" s="21" t="str">
        <f t="shared" si="505"/>
        <v>知识点</v>
      </c>
      <c r="C4000" s="21" t="str">
        <f t="shared" si="506"/>
        <v>苯的结构、物理性质</v>
      </c>
      <c r="D4000" s="21" t="str">
        <f>IFERROR(IF(I4000=1,INDEX( {"chinese","english","math","physics","chemistry","biology","politics","history","geography"},MATCH(C4000,{"语文","英语","数学","物理","化学","生物","政治","历史","地理"},0)),IF(I4000=2,INDEX(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4000,{"单项选择","阅读理解","信息匹配","完形填空","短文填空","单句填空","短文改错","单句改错","句型转换","翻译短语","翻译句子","词汇/短语及固搭","完成句子","听力"},0)),"")), "")</f>
        <v/>
      </c>
      <c r="E4000" s="21" t="str">
        <f t="shared" si="507"/>
        <v>知识点</v>
      </c>
      <c r="F4000" s="21" t="str">
        <f t="shared" si="508"/>
        <v>恰</v>
      </c>
      <c r="G4000" s="21" t="str">
        <f>INDEX( {"body","discipline","area","topic","point"},MATCH(E4000,{"知识体","知识域","知识区","知识主题","知识点"},0))</f>
        <v>point</v>
      </c>
      <c r="H4000" s="21" t="str">
        <f>INDEX( {"super","just","sub","infras"},MATCH(F4000,{"超","恰","亚","次"},0))</f>
        <v>just</v>
      </c>
      <c r="I4000" s="21">
        <f>MATCH(E4000,{"知识体","知识域","知识区","知识主题","知识点"},0)-1</f>
        <v>4</v>
      </c>
      <c r="J4000" s="21">
        <f>MATCH(F4000,{"超","恰","亚","次"},0)-1</f>
        <v>1</v>
      </c>
      <c r="K4000" s="21" t="str">
        <f t="shared" si="509"/>
        <v>化学</v>
      </c>
      <c r="L4000" s="26" t="s">
        <v>1628</v>
      </c>
      <c r="M4000" s="23"/>
      <c r="N4000" s="23"/>
      <c r="O4000" s="24" t="str">
        <f t="shared" ref="O4000:O4063" si="511">SUBSTITUTE(SUBSTITUTE(SUBSTITUTE(SUBSTITUTE($O$1,"NAME",IF(D4000="",C4000,D4000)),"TITLE",C4000),"KO_LYRO",G4000),"KO_LYRI",H4000)</f>
        <v xml:space="preserve">
  - 
    name:  苯的结构、物理性质
    title:  苯的结构、物理性质
    description: 
    koLyro: point
    koLyri:  just
    son: </v>
      </c>
      <c r="P4000" s="27" t="str">
        <f t="shared" si="510"/>
        <v xml:space="preserve">
          - 
            name:  苯的结构、物理性质
            title:  苯的结构、物理性质
            description: 
            koLyro: point
            koLyri:  just
            son: </v>
      </c>
    </row>
    <row r="4001" spans="1:16" ht="15" customHeight="1">
      <c r="A4001" s="20">
        <f t="shared" si="504"/>
        <v>4</v>
      </c>
      <c r="B4001" s="21" t="str">
        <f t="shared" si="505"/>
        <v>知识点</v>
      </c>
      <c r="C4001" s="21" t="str">
        <f t="shared" si="506"/>
        <v>苯的化学性质</v>
      </c>
      <c r="D4001" s="21" t="str">
        <f>IFERROR(IF(I4001=1,INDEX( {"chinese","english","math","physics","chemistry","biology","politics","history","geography"},MATCH(C4001,{"语文","英语","数学","物理","化学","生物","政治","历史","地理"},0)),IF(I4001=2,INDEX(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4001,{"单项选择","阅读理解","信息匹配","完形填空","短文填空","单句填空","短文改错","单句改错","句型转换","翻译短语","翻译句子","词汇/短语及固搭","完成句子","听力"},0)),"")), "")</f>
        <v/>
      </c>
      <c r="E4001" s="21" t="str">
        <f t="shared" si="507"/>
        <v>知识点</v>
      </c>
      <c r="F4001" s="21" t="str">
        <f t="shared" si="508"/>
        <v>恰</v>
      </c>
      <c r="G4001" s="21" t="str">
        <f>INDEX( {"body","discipline","area","topic","point"},MATCH(E4001,{"知识体","知识域","知识区","知识主题","知识点"},0))</f>
        <v>point</v>
      </c>
      <c r="H4001" s="21" t="str">
        <f>INDEX( {"super","just","sub","infras"},MATCH(F4001,{"超","恰","亚","次"},0))</f>
        <v>just</v>
      </c>
      <c r="I4001" s="21">
        <f>MATCH(E4001,{"知识体","知识域","知识区","知识主题","知识点"},0)-1</f>
        <v>4</v>
      </c>
      <c r="J4001" s="21">
        <f>MATCH(F4001,{"超","恰","亚","次"},0)-1</f>
        <v>1</v>
      </c>
      <c r="K4001" s="21" t="str">
        <f t="shared" si="509"/>
        <v>化学</v>
      </c>
      <c r="L4001" s="26" t="s">
        <v>1629</v>
      </c>
      <c r="M4001" s="23"/>
      <c r="N4001" s="23"/>
      <c r="O4001" s="24" t="str">
        <f t="shared" si="511"/>
        <v xml:space="preserve">
  - 
    name:  苯的化学性质
    title:  苯的化学性质
    description: 
    koLyro: point
    koLyri:  just
    son: </v>
      </c>
      <c r="P4001" s="27" t="str">
        <f t="shared" si="510"/>
        <v xml:space="preserve">
          - 
            name:  苯的化学性质
            title:  苯的化学性质
            description: 
            koLyro: point
            koLyri:  just
            son: </v>
      </c>
    </row>
    <row r="4002" spans="1:16" ht="15" customHeight="1">
      <c r="A4002" s="20">
        <f t="shared" si="504"/>
        <v>4</v>
      </c>
      <c r="B4002" s="21" t="str">
        <f t="shared" si="505"/>
        <v>知识点</v>
      </c>
      <c r="C4002" s="21" t="str">
        <f t="shared" si="506"/>
        <v>苯的同系物的性质及用途</v>
      </c>
      <c r="D4002" s="21" t="str">
        <f>IFERROR(IF(I4002=1,INDEX( {"chinese","english","math","physics","chemistry","biology","politics","history","geography"},MATCH(C4002,{"语文","英语","数学","物理","化学","生物","政治","历史","地理"},0)),IF(I4002=2,INDEX(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4002,{"单项选择","阅读理解","信息匹配","完形填空","短文填空","单句填空","短文改错","单句改错","句型转换","翻译短语","翻译句子","词汇/短语及固搭","完成句子","听力"},0)),"")), "")</f>
        <v/>
      </c>
      <c r="E4002" s="21" t="str">
        <f t="shared" si="507"/>
        <v>知识点</v>
      </c>
      <c r="F4002" s="21" t="str">
        <f t="shared" si="508"/>
        <v>恰</v>
      </c>
      <c r="G4002" s="21" t="str">
        <f>INDEX( {"body","discipline","area","topic","point"},MATCH(E4002,{"知识体","知识域","知识区","知识主题","知识点"},0))</f>
        <v>point</v>
      </c>
      <c r="H4002" s="21" t="str">
        <f>INDEX( {"super","just","sub","infras"},MATCH(F4002,{"超","恰","亚","次"},0))</f>
        <v>just</v>
      </c>
      <c r="I4002" s="21">
        <f>MATCH(E4002,{"知识体","知识域","知识区","知识主题","知识点"},0)-1</f>
        <v>4</v>
      </c>
      <c r="J4002" s="21">
        <f>MATCH(F4002,{"超","恰","亚","次"},0)-1</f>
        <v>1</v>
      </c>
      <c r="K4002" s="21" t="str">
        <f t="shared" si="509"/>
        <v>化学</v>
      </c>
      <c r="L4002" s="26" t="s">
        <v>1630</v>
      </c>
      <c r="M4002" s="23"/>
      <c r="N4002" s="23"/>
      <c r="O4002" s="24" t="str">
        <f t="shared" si="511"/>
        <v xml:space="preserve">
  - 
    name:  苯的同系物的性质及用途
    title:  苯的同系物的性质及用途
    description: 
    koLyro: point
    koLyri:  just
    son: </v>
      </c>
      <c r="P4002" s="27" t="str">
        <f t="shared" si="510"/>
        <v xml:space="preserve">
          - 
            name:  苯的同系物的性质及用途
            title:  苯的同系物的性质及用途
            description: 
            koLyro: point
            koLyri:  just
            son: </v>
      </c>
    </row>
    <row r="4003" spans="1:16" ht="15" customHeight="1">
      <c r="A4003" s="20">
        <f t="shared" si="504"/>
        <v>4</v>
      </c>
      <c r="B4003" s="21" t="str">
        <f t="shared" si="505"/>
        <v>知识点</v>
      </c>
      <c r="C4003" s="21" t="str">
        <f t="shared" si="506"/>
        <v>芳香烃与芳香族化合物</v>
      </c>
      <c r="D4003" s="21" t="str">
        <f>IFERROR(IF(I4003=1,INDEX( {"chinese","english","math","physics","chemistry","biology","politics","history","geography"},MATCH(C4003,{"语文","英语","数学","物理","化学","生物","政治","历史","地理"},0)),IF(I4003=2,INDEX(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4003,{"单项选择","阅读理解","信息匹配","完形填空","短文填空","单句填空","短文改错","单句改错","句型转换","翻译短语","翻译句子","词汇/短语及固搭","完成句子","听力"},0)),"")), "")</f>
        <v/>
      </c>
      <c r="E4003" s="21" t="str">
        <f t="shared" si="507"/>
        <v>知识点</v>
      </c>
      <c r="F4003" s="21" t="str">
        <f t="shared" si="508"/>
        <v>恰</v>
      </c>
      <c r="G4003" s="21" t="str">
        <f>INDEX( {"body","discipline","area","topic","point"},MATCH(E4003,{"知识体","知识域","知识区","知识主题","知识点"},0))</f>
        <v>point</v>
      </c>
      <c r="H4003" s="21" t="str">
        <f>INDEX( {"super","just","sub","infras"},MATCH(F4003,{"超","恰","亚","次"},0))</f>
        <v>just</v>
      </c>
      <c r="I4003" s="21">
        <f>MATCH(E4003,{"知识体","知识域","知识区","知识主题","知识点"},0)-1</f>
        <v>4</v>
      </c>
      <c r="J4003" s="21">
        <f>MATCH(F4003,{"超","恰","亚","次"},0)-1</f>
        <v>1</v>
      </c>
      <c r="K4003" s="21" t="str">
        <f t="shared" si="509"/>
        <v>化学</v>
      </c>
      <c r="L4003" s="26" t="s">
        <v>1631</v>
      </c>
      <c r="M4003" s="23"/>
      <c r="N4003" s="23"/>
      <c r="O4003" s="24" t="str">
        <f t="shared" si="511"/>
        <v xml:space="preserve">
  - 
    name:  芳香烃与芳香族化合物
    title:  芳香烃与芳香族化合物
    description: 
    koLyro: point
    koLyri:  just
    son: </v>
      </c>
      <c r="P4003" s="27" t="str">
        <f t="shared" si="510"/>
        <v xml:space="preserve">
          - 
            name:  芳香烃与芳香族化合物
            title:  芳香烃与芳香族化合物
            description: 
            koLyro: point
            koLyri:  just
            son: </v>
      </c>
    </row>
    <row r="4004" spans="1:16" ht="15" customHeight="1">
      <c r="A4004" s="20">
        <f t="shared" si="504"/>
        <v>4</v>
      </c>
      <c r="B4004" s="21" t="str">
        <f t="shared" si="505"/>
        <v>知识点</v>
      </c>
      <c r="C4004" s="21" t="str">
        <f t="shared" si="506"/>
        <v>同分异构现象、同分异构体</v>
      </c>
      <c r="D4004" s="21" t="str">
        <f>IFERROR(IF(I4004=1,INDEX( {"chinese","english","math","physics","chemistry","biology","politics","history","geography"},MATCH(C4004,{"语文","英语","数学","物理","化学","生物","政治","历史","地理"},0)),IF(I4004=2,INDEX(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4004,{"单项选择","阅读理解","信息匹配","完形填空","短文填空","单句填空","短文改错","单句改错","句型转换","翻译短语","翻译句子","词汇/短语及固搭","完成句子","听力"},0)),"")), "")</f>
        <v/>
      </c>
      <c r="E4004" s="21" t="str">
        <f t="shared" si="507"/>
        <v>知识点</v>
      </c>
      <c r="F4004" s="21" t="str">
        <f t="shared" si="508"/>
        <v>恰</v>
      </c>
      <c r="G4004" s="21" t="str">
        <f>INDEX( {"body","discipline","area","topic","point"},MATCH(E4004,{"知识体","知识域","知识区","知识主题","知识点"},0))</f>
        <v>point</v>
      </c>
      <c r="H4004" s="21" t="str">
        <f>INDEX( {"super","just","sub","infras"},MATCH(F4004,{"超","恰","亚","次"},0))</f>
        <v>just</v>
      </c>
      <c r="I4004" s="21">
        <f>MATCH(E4004,{"知识体","知识域","知识区","知识主题","知识点"},0)-1</f>
        <v>4</v>
      </c>
      <c r="J4004" s="21">
        <f>MATCH(F4004,{"超","恰","亚","次"},0)-1</f>
        <v>1</v>
      </c>
      <c r="K4004" s="21" t="str">
        <f t="shared" si="509"/>
        <v>化学</v>
      </c>
      <c r="L4004" s="26" t="s">
        <v>1632</v>
      </c>
      <c r="M4004" s="23"/>
      <c r="N4004" s="23"/>
      <c r="O4004" s="24" t="str">
        <f t="shared" si="511"/>
        <v xml:space="preserve">
  - 
    name:  同分异构现象、同分异构体
    title:  同分异构现象、同分异构体
    description: 
    koLyro: point
    koLyri:  just
    son: </v>
      </c>
      <c r="P4004" s="27" t="str">
        <f t="shared" si="510"/>
        <v xml:space="preserve">
          - 
            name:  同分异构现象、同分异构体
            title:  同分异构现象、同分异构体
            description: 
            koLyro: point
            koLyri:  just
            son: </v>
      </c>
    </row>
    <row r="4005" spans="1:16" ht="15" customHeight="1">
      <c r="A4005" s="20">
        <f t="shared" si="504"/>
        <v>4</v>
      </c>
      <c r="B4005" s="21" t="str">
        <f t="shared" si="505"/>
        <v>知识点</v>
      </c>
      <c r="C4005" s="21" t="str">
        <f t="shared" si="506"/>
        <v>常见有机反应类型</v>
      </c>
      <c r="D4005" s="21" t="str">
        <f>IFERROR(IF(I4005=1,INDEX( {"chinese","english","math","physics","chemistry","biology","politics","history","geography"},MATCH(C4005,{"语文","英语","数学","物理","化学","生物","政治","历史","地理"},0)),IF(I4005=2,INDEX(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4005,{"单项选择","阅读理解","信息匹配","完形填空","短文填空","单句填空","短文改错","单句改错","句型转换","翻译短语","翻译句子","词汇/短语及固搭","完成句子","听力"},0)),"")), "")</f>
        <v/>
      </c>
      <c r="E4005" s="21" t="str">
        <f t="shared" si="507"/>
        <v>知识点</v>
      </c>
      <c r="F4005" s="21" t="str">
        <f t="shared" si="508"/>
        <v>恰</v>
      </c>
      <c r="G4005" s="21" t="str">
        <f>INDEX( {"body","discipline","area","topic","point"},MATCH(E4005,{"知识体","知识域","知识区","知识主题","知识点"},0))</f>
        <v>point</v>
      </c>
      <c r="H4005" s="21" t="str">
        <f>INDEX( {"super","just","sub","infras"},MATCH(F4005,{"超","恰","亚","次"},0))</f>
        <v>just</v>
      </c>
      <c r="I4005" s="21">
        <f>MATCH(E4005,{"知识体","知识域","知识区","知识主题","知识点"},0)-1</f>
        <v>4</v>
      </c>
      <c r="J4005" s="21">
        <f>MATCH(F4005,{"超","恰","亚","次"},0)-1</f>
        <v>1</v>
      </c>
      <c r="K4005" s="21" t="str">
        <f t="shared" si="509"/>
        <v>化学</v>
      </c>
      <c r="L4005" s="26" t="s">
        <v>1633</v>
      </c>
      <c r="M4005" s="23"/>
      <c r="N4005" s="23"/>
      <c r="O4005" s="24" t="str">
        <f t="shared" si="511"/>
        <v xml:space="preserve">
  - 
    name:  常见有机反应类型
    title:  常见有机反应类型
    description: 
    koLyro: point
    koLyri:  just
    son: </v>
      </c>
      <c r="P4005" s="27" t="str">
        <f t="shared" si="510"/>
        <v xml:space="preserve">
          - 
            name:  常见有机反应类型
            title:  常见有机反应类型
            description: 
            koLyro: point
            koLyri:  just
            son: </v>
      </c>
    </row>
    <row r="4006" spans="1:16" ht="15" customHeight="1">
      <c r="A4006" s="20">
        <f t="shared" si="504"/>
        <v>5</v>
      </c>
      <c r="B4006" s="21" t="str">
        <f t="shared" si="505"/>
        <v>知识亚点</v>
      </c>
      <c r="C4006" s="21" t="str">
        <f t="shared" si="506"/>
        <v>取代反应</v>
      </c>
      <c r="D4006" s="21" t="str">
        <f>IFERROR(IF(I4006=1,INDEX( {"chinese","english","math","physics","chemistry","biology","politics","history","geography"},MATCH(C4006,{"语文","英语","数学","物理","化学","生物","政治","历史","地理"},0)),IF(I4006=2,INDEX(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4006,{"单项选择","阅读理解","信息匹配","完形填空","短文填空","单句填空","短文改错","单句改错","句型转换","翻译短语","翻译句子","词汇/短语及固搭","完成句子","听力"},0)),"")), "")</f>
        <v/>
      </c>
      <c r="E4006" s="21" t="str">
        <f t="shared" si="507"/>
        <v>知识点</v>
      </c>
      <c r="F4006" s="21" t="str">
        <f t="shared" si="508"/>
        <v>亚</v>
      </c>
      <c r="G4006" s="21" t="str">
        <f>INDEX( {"body","discipline","area","topic","point"},MATCH(E4006,{"知识体","知识域","知识区","知识主题","知识点"},0))</f>
        <v>point</v>
      </c>
      <c r="H4006" s="21" t="str">
        <f>INDEX( {"super","just","sub","infras"},MATCH(F4006,{"超","恰","亚","次"},0))</f>
        <v>sub</v>
      </c>
      <c r="I4006" s="21">
        <f>MATCH(E4006,{"知识体","知识域","知识区","知识主题","知识点"},0)-1</f>
        <v>4</v>
      </c>
      <c r="J4006" s="21">
        <f>MATCH(F4006,{"超","恰","亚","次"},0)-1</f>
        <v>2</v>
      </c>
      <c r="K4006" s="21" t="str">
        <f t="shared" si="509"/>
        <v>化学</v>
      </c>
      <c r="L4006" s="26" t="s">
        <v>1634</v>
      </c>
      <c r="M4006" s="23"/>
      <c r="N4006" s="23"/>
      <c r="O4006" s="24" t="str">
        <f t="shared" si="511"/>
        <v xml:space="preserve">
  - 
    name:  取代反应
    title:  取代反应
    description: 
    koLyro: point
    koLyri:  sub
    son: </v>
      </c>
      <c r="P4006" s="27" t="str">
        <f t="shared" si="510"/>
        <v xml:space="preserve">
            - 
              name:  取代反应
              title:  取代反应
              description: 
              koLyro: point
              koLyri:  sub
              son: </v>
      </c>
    </row>
    <row r="4007" spans="1:16" ht="15" customHeight="1">
      <c r="A4007" s="20">
        <f t="shared" si="504"/>
        <v>5</v>
      </c>
      <c r="B4007" s="21" t="str">
        <f t="shared" si="505"/>
        <v>知识亚点</v>
      </c>
      <c r="C4007" s="21" t="str">
        <f t="shared" si="506"/>
        <v>加成反应</v>
      </c>
      <c r="D4007" s="21" t="str">
        <f>IFERROR(IF(I4007=1,INDEX( {"chinese","english","math","physics","chemistry","biology","politics","history","geography"},MATCH(C4007,{"语文","英语","数学","物理","化学","生物","政治","历史","地理"},0)),IF(I4007=2,INDEX(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4007,{"单项选择","阅读理解","信息匹配","完形填空","短文填空","单句填空","短文改错","单句改错","句型转换","翻译短语","翻译句子","词汇/短语及固搭","完成句子","听力"},0)),"")), "")</f>
        <v/>
      </c>
      <c r="E4007" s="21" t="str">
        <f t="shared" si="507"/>
        <v>知识点</v>
      </c>
      <c r="F4007" s="21" t="str">
        <f t="shared" si="508"/>
        <v>亚</v>
      </c>
      <c r="G4007" s="21" t="str">
        <f>INDEX( {"body","discipline","area","topic","point"},MATCH(E4007,{"知识体","知识域","知识区","知识主题","知识点"},0))</f>
        <v>point</v>
      </c>
      <c r="H4007" s="21" t="str">
        <f>INDEX( {"super","just","sub","infras"},MATCH(F4007,{"超","恰","亚","次"},0))</f>
        <v>sub</v>
      </c>
      <c r="I4007" s="21">
        <f>MATCH(E4007,{"知识体","知识域","知识区","知识主题","知识点"},0)-1</f>
        <v>4</v>
      </c>
      <c r="J4007" s="21">
        <f>MATCH(F4007,{"超","恰","亚","次"},0)-1</f>
        <v>2</v>
      </c>
      <c r="K4007" s="21" t="str">
        <f t="shared" si="509"/>
        <v>化学</v>
      </c>
      <c r="L4007" s="26" t="s">
        <v>1635</v>
      </c>
      <c r="M4007" s="23"/>
      <c r="N4007" s="23"/>
      <c r="O4007" s="24" t="str">
        <f t="shared" si="511"/>
        <v xml:space="preserve">
  - 
    name:  加成反应
    title:  加成反应
    description: 
    koLyro: point
    koLyri:  sub
    son: </v>
      </c>
      <c r="P4007" s="27" t="str">
        <f t="shared" si="510"/>
        <v xml:space="preserve">
            - 
              name:  加成反应
              title:  加成反应
              description: 
              koLyro: point
              koLyri:  sub
              son: </v>
      </c>
    </row>
    <row r="4008" spans="1:16" ht="15" customHeight="1">
      <c r="A4008" s="20">
        <f t="shared" si="504"/>
        <v>5</v>
      </c>
      <c r="B4008" s="21" t="str">
        <f t="shared" si="505"/>
        <v>知识亚点</v>
      </c>
      <c r="C4008" s="21" t="str">
        <f t="shared" si="506"/>
        <v>消去反应</v>
      </c>
      <c r="D4008" s="21" t="str">
        <f>IFERROR(IF(I4008=1,INDEX( {"chinese","english","math","physics","chemistry","biology","politics","history","geography"},MATCH(C4008,{"语文","英语","数学","物理","化学","生物","政治","历史","地理"},0)),IF(I4008=2,INDEX(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4008,{"单项选择","阅读理解","信息匹配","完形填空","短文填空","单句填空","短文改错","单句改错","句型转换","翻译短语","翻译句子","词汇/短语及固搭","完成句子","听力"},0)),"")), "")</f>
        <v/>
      </c>
      <c r="E4008" s="21" t="str">
        <f t="shared" si="507"/>
        <v>知识点</v>
      </c>
      <c r="F4008" s="21" t="str">
        <f t="shared" si="508"/>
        <v>亚</v>
      </c>
      <c r="G4008" s="21" t="str">
        <f>INDEX( {"body","discipline","area","topic","point"},MATCH(E4008,{"知识体","知识域","知识区","知识主题","知识点"},0))</f>
        <v>point</v>
      </c>
      <c r="H4008" s="21" t="str">
        <f>INDEX( {"super","just","sub","infras"},MATCH(F4008,{"超","恰","亚","次"},0))</f>
        <v>sub</v>
      </c>
      <c r="I4008" s="21">
        <f>MATCH(E4008,{"知识体","知识域","知识区","知识主题","知识点"},0)-1</f>
        <v>4</v>
      </c>
      <c r="J4008" s="21">
        <f>MATCH(F4008,{"超","恰","亚","次"},0)-1</f>
        <v>2</v>
      </c>
      <c r="K4008" s="21" t="str">
        <f t="shared" si="509"/>
        <v>化学</v>
      </c>
      <c r="L4008" s="26" t="s">
        <v>1636</v>
      </c>
      <c r="M4008" s="23"/>
      <c r="N4008" s="23"/>
      <c r="O4008" s="24" t="str">
        <f t="shared" si="511"/>
        <v xml:space="preserve">
  - 
    name:  消去反应
    title:  消去反应
    description: 
    koLyro: point
    koLyri:  sub
    son: </v>
      </c>
      <c r="P4008" s="27" t="str">
        <f t="shared" si="510"/>
        <v xml:space="preserve">
            - 
              name:  消去反应
              title:  消去反应
              description: 
              koLyro: point
              koLyri:  sub
              son: </v>
      </c>
    </row>
    <row r="4009" spans="1:16" ht="15" customHeight="1">
      <c r="A4009" s="20">
        <f t="shared" si="504"/>
        <v>5</v>
      </c>
      <c r="B4009" s="21" t="str">
        <f t="shared" si="505"/>
        <v>知识亚点</v>
      </c>
      <c r="C4009" s="21" t="str">
        <f t="shared" si="506"/>
        <v>水解反应</v>
      </c>
      <c r="D4009" s="21" t="str">
        <f>IFERROR(IF(I4009=1,INDEX( {"chinese","english","math","physics","chemistry","biology","politics","history","geography"},MATCH(C4009,{"语文","英语","数学","物理","化学","生物","政治","历史","地理"},0)),IF(I4009=2,INDEX(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4009,{"单项选择","阅读理解","信息匹配","完形填空","短文填空","单句填空","短文改错","单句改错","句型转换","翻译短语","翻译句子","词汇/短语及固搭","完成句子","听力"},0)),"")), "")</f>
        <v/>
      </c>
      <c r="E4009" s="21" t="str">
        <f t="shared" si="507"/>
        <v>知识点</v>
      </c>
      <c r="F4009" s="21" t="str">
        <f t="shared" si="508"/>
        <v>亚</v>
      </c>
      <c r="G4009" s="21" t="str">
        <f>INDEX( {"body","discipline","area","topic","point"},MATCH(E4009,{"知识体","知识域","知识区","知识主题","知识点"},0))</f>
        <v>point</v>
      </c>
      <c r="H4009" s="21" t="str">
        <f>INDEX( {"super","just","sub","infras"},MATCH(F4009,{"超","恰","亚","次"},0))</f>
        <v>sub</v>
      </c>
      <c r="I4009" s="21">
        <f>MATCH(E4009,{"知识体","知识域","知识区","知识主题","知识点"},0)-1</f>
        <v>4</v>
      </c>
      <c r="J4009" s="21">
        <f>MATCH(F4009,{"超","恰","亚","次"},0)-1</f>
        <v>2</v>
      </c>
      <c r="K4009" s="21" t="str">
        <f t="shared" si="509"/>
        <v>化学</v>
      </c>
      <c r="L4009" s="26" t="s">
        <v>1637</v>
      </c>
      <c r="M4009" s="23"/>
      <c r="N4009" s="23"/>
      <c r="O4009" s="24" t="str">
        <f t="shared" si="511"/>
        <v xml:space="preserve">
  - 
    name:  水解反应
    title:  水解反应
    description: 
    koLyro: point
    koLyri:  sub
    son: </v>
      </c>
      <c r="P4009" s="27" t="str">
        <f t="shared" si="510"/>
        <v xml:space="preserve">
            - 
              name:  水解反应
              title:  水解反应
              description: 
              koLyro: point
              koLyri:  sub
              son: </v>
      </c>
    </row>
    <row r="4010" spans="1:16" ht="15" customHeight="1">
      <c r="A4010" s="20">
        <f t="shared" si="504"/>
        <v>4</v>
      </c>
      <c r="B4010" s="21" t="str">
        <f t="shared" si="505"/>
        <v>知识点</v>
      </c>
      <c r="C4010" s="21" t="str">
        <f t="shared" si="506"/>
        <v>有机分子中原子共面、共线等结构问题</v>
      </c>
      <c r="D4010" s="21" t="str">
        <f>IFERROR(IF(I4010=1,INDEX( {"chinese","english","math","physics","chemistry","biology","politics","history","geography"},MATCH(C4010,{"语文","英语","数学","物理","化学","生物","政治","历史","地理"},0)),IF(I4010=2,INDEX(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4010,{"单项选择","阅读理解","信息匹配","完形填空","短文填空","单句填空","短文改错","单句改错","句型转换","翻译短语","翻译句子","词汇/短语及固搭","完成句子","听力"},0)),"")), "")</f>
        <v/>
      </c>
      <c r="E4010" s="21" t="str">
        <f t="shared" si="507"/>
        <v>知识点</v>
      </c>
      <c r="F4010" s="21" t="str">
        <f t="shared" si="508"/>
        <v>恰</v>
      </c>
      <c r="G4010" s="21" t="str">
        <f>INDEX( {"body","discipline","area","topic","point"},MATCH(E4010,{"知识体","知识域","知识区","知识主题","知识点"},0))</f>
        <v>point</v>
      </c>
      <c r="H4010" s="21" t="str">
        <f>INDEX( {"super","just","sub","infras"},MATCH(F4010,{"超","恰","亚","次"},0))</f>
        <v>just</v>
      </c>
      <c r="I4010" s="21">
        <f>MATCH(E4010,{"知识体","知识域","知识区","知识主题","知识点"},0)-1</f>
        <v>4</v>
      </c>
      <c r="J4010" s="21">
        <f>MATCH(F4010,{"超","恰","亚","次"},0)-1</f>
        <v>1</v>
      </c>
      <c r="K4010" s="21" t="str">
        <f t="shared" si="509"/>
        <v>化学</v>
      </c>
      <c r="L4010" s="26" t="s">
        <v>1638</v>
      </c>
      <c r="M4010" s="23"/>
      <c r="N4010" s="23"/>
      <c r="O4010" s="24" t="str">
        <f t="shared" si="511"/>
        <v xml:space="preserve">
  - 
    name:  有机分子中原子共面、共线等结构问题
    title:  有机分子中原子共面、共线等结构问题
    description: 
    koLyro: point
    koLyri:  just
    son: </v>
      </c>
      <c r="P4010" s="27" t="str">
        <f t="shared" si="510"/>
        <v xml:space="preserve">
          - 
            name:  有机分子中原子共面、共线等结构问题
            title:  有机分子中原子共面、共线等结构问题
            description: 
            koLyro: point
            koLyri:  just
            son: </v>
      </c>
    </row>
    <row r="4011" spans="1:16" ht="15" customHeight="1">
      <c r="A4011" s="20">
        <f t="shared" si="504"/>
        <v>3</v>
      </c>
      <c r="B4011" s="21" t="str">
        <f t="shared" si="505"/>
        <v>知识主题</v>
      </c>
      <c r="C4011" s="21" t="str">
        <f t="shared" si="506"/>
        <v>乙醇和乙酸</v>
      </c>
      <c r="D4011" s="21" t="str">
        <f>IFERROR(IF(I4011=1,INDEX( {"chinese","english","math","physics","chemistry","biology","politics","history","geography"},MATCH(C4011,{"语文","英语","数学","物理","化学","生物","政治","历史","地理"},0)),IF(I4011=2,INDEX(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4011,{"单项选择","阅读理解","信息匹配","完形填空","短文填空","单句填空","短文改错","单句改错","句型转换","翻译短语","翻译句子","词汇/短语及固搭","完成句子","听力"},0)),"")), "")</f>
        <v/>
      </c>
      <c r="E4011" s="21" t="str">
        <f t="shared" si="507"/>
        <v>知识主题</v>
      </c>
      <c r="F4011" s="21" t="str">
        <f t="shared" si="508"/>
        <v>恰</v>
      </c>
      <c r="G4011" s="21" t="str">
        <f>INDEX( {"body","discipline","area","topic","point"},MATCH(E4011,{"知识体","知识域","知识区","知识主题","知识点"},0))</f>
        <v>topic</v>
      </c>
      <c r="H4011" s="21" t="str">
        <f>INDEX( {"super","just","sub","infras"},MATCH(F4011,{"超","恰","亚","次"},0))</f>
        <v>just</v>
      </c>
      <c r="I4011" s="21">
        <f>MATCH(E4011,{"知识体","知识域","知识区","知识主题","知识点"},0)-1</f>
        <v>3</v>
      </c>
      <c r="J4011" s="21">
        <f>MATCH(F4011,{"超","恰","亚","次"},0)-1</f>
        <v>1</v>
      </c>
      <c r="K4011" s="21" t="str">
        <f t="shared" si="509"/>
        <v>化学</v>
      </c>
      <c r="L4011" s="26" t="s">
        <v>5181</v>
      </c>
      <c r="M4011" s="23"/>
      <c r="N4011" s="23"/>
      <c r="O4011" s="24" t="str">
        <f t="shared" si="511"/>
        <v xml:space="preserve">
  - 
    name:  乙醇和乙酸
    title:  乙醇和乙酸
    description: 
    koLyro: topic
    koLyri:  just
    son: </v>
      </c>
      <c r="P4011" s="27" t="str">
        <f t="shared" si="510"/>
        <v xml:space="preserve">
        - 
          name:  乙醇和乙酸
          title:  乙醇和乙酸
          description: 
          koLyro: topic
          koLyri:  just
          son: </v>
      </c>
    </row>
    <row r="4012" spans="1:16" ht="15" customHeight="1">
      <c r="A4012" s="20">
        <f t="shared" si="504"/>
        <v>4</v>
      </c>
      <c r="B4012" s="21" t="str">
        <f t="shared" si="505"/>
        <v>知识点</v>
      </c>
      <c r="C4012" s="21" t="str">
        <f t="shared" si="506"/>
        <v>乙醇的结构、物理性质</v>
      </c>
      <c r="D4012" s="21" t="str">
        <f>IFERROR(IF(I4012=1,INDEX( {"chinese","english","math","physics","chemistry","biology","politics","history","geography"},MATCH(C4012,{"语文","英语","数学","物理","化学","生物","政治","历史","地理"},0)),IF(I4012=2,INDEX(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4012,{"单项选择","阅读理解","信息匹配","完形填空","短文填空","单句填空","短文改错","单句改错","句型转换","翻译短语","翻译句子","词汇/短语及固搭","完成句子","听力"},0)),"")), "")</f>
        <v/>
      </c>
      <c r="E4012" s="21" t="str">
        <f t="shared" si="507"/>
        <v>知识点</v>
      </c>
      <c r="F4012" s="21" t="str">
        <f t="shared" si="508"/>
        <v>恰</v>
      </c>
      <c r="G4012" s="21" t="str">
        <f>INDEX( {"body","discipline","area","topic","point"},MATCH(E4012,{"知识体","知识域","知识区","知识主题","知识点"},0))</f>
        <v>point</v>
      </c>
      <c r="H4012" s="21" t="str">
        <f>INDEX( {"super","just","sub","infras"},MATCH(F4012,{"超","恰","亚","次"},0))</f>
        <v>just</v>
      </c>
      <c r="I4012" s="21">
        <f>MATCH(E4012,{"知识体","知识域","知识区","知识主题","知识点"},0)-1</f>
        <v>4</v>
      </c>
      <c r="J4012" s="21">
        <f>MATCH(F4012,{"超","恰","亚","次"},0)-1</f>
        <v>1</v>
      </c>
      <c r="K4012" s="21" t="str">
        <f t="shared" si="509"/>
        <v>化学</v>
      </c>
      <c r="L4012" s="26" t="s">
        <v>1639</v>
      </c>
      <c r="M4012" s="23"/>
      <c r="N4012" s="23"/>
      <c r="O4012" s="24" t="str">
        <f t="shared" si="511"/>
        <v xml:space="preserve">
  - 
    name:  乙醇的结构、物理性质
    title:  乙醇的结构、物理性质
    description: 
    koLyro: point
    koLyri:  just
    son: </v>
      </c>
      <c r="P4012" s="27" t="str">
        <f t="shared" si="510"/>
        <v xml:space="preserve">
          - 
            name:  乙醇的结构、物理性质
            title:  乙醇的结构、物理性质
            description: 
            koLyro: point
            koLyri:  just
            son: </v>
      </c>
    </row>
    <row r="4013" spans="1:16" ht="15" customHeight="1">
      <c r="A4013" s="20">
        <f t="shared" si="504"/>
        <v>4</v>
      </c>
      <c r="B4013" s="21" t="str">
        <f t="shared" si="505"/>
        <v>知识点</v>
      </c>
      <c r="C4013" s="21" t="str">
        <f t="shared" si="506"/>
        <v>乙醇的化学性质</v>
      </c>
      <c r="D4013" s="21" t="str">
        <f>IFERROR(IF(I4013=1,INDEX( {"chinese","english","math","physics","chemistry","biology","politics","history","geography"},MATCH(C4013,{"语文","英语","数学","物理","化学","生物","政治","历史","地理"},0)),IF(I4013=2,INDEX(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4013,{"单项选择","阅读理解","信息匹配","完形填空","短文填空","单句填空","短文改错","单句改错","句型转换","翻译短语","翻译句子","词汇/短语及固搭","完成句子","听力"},0)),"")), "")</f>
        <v/>
      </c>
      <c r="E4013" s="21" t="str">
        <f t="shared" si="507"/>
        <v>知识点</v>
      </c>
      <c r="F4013" s="21" t="str">
        <f t="shared" si="508"/>
        <v>恰</v>
      </c>
      <c r="G4013" s="21" t="str">
        <f>INDEX( {"body","discipline","area","topic","point"},MATCH(E4013,{"知识体","知识域","知识区","知识主题","知识点"},0))</f>
        <v>point</v>
      </c>
      <c r="H4013" s="21" t="str">
        <f>INDEX( {"super","just","sub","infras"},MATCH(F4013,{"超","恰","亚","次"},0))</f>
        <v>just</v>
      </c>
      <c r="I4013" s="21">
        <f>MATCH(E4013,{"知识体","知识域","知识区","知识主题","知识点"},0)-1</f>
        <v>4</v>
      </c>
      <c r="J4013" s="21">
        <f>MATCH(F4013,{"超","恰","亚","次"},0)-1</f>
        <v>1</v>
      </c>
      <c r="K4013" s="21" t="str">
        <f t="shared" si="509"/>
        <v>化学</v>
      </c>
      <c r="L4013" s="26" t="s">
        <v>1640</v>
      </c>
      <c r="M4013" s="23"/>
      <c r="N4013" s="23"/>
      <c r="O4013" s="24" t="str">
        <f t="shared" si="511"/>
        <v xml:space="preserve">
  - 
    name:  乙醇的化学性质
    title:  乙醇的化学性质
    description: 
    koLyro: point
    koLyri:  just
    son: </v>
      </c>
      <c r="P4013" s="27" t="str">
        <f t="shared" si="510"/>
        <v xml:space="preserve">
          - 
            name:  乙醇的化学性质
            title:  乙醇的化学性质
            description: 
            koLyro: point
            koLyri:  just
            son: </v>
      </c>
    </row>
    <row r="4014" spans="1:16" ht="15" customHeight="1">
      <c r="A4014" s="20">
        <f t="shared" si="504"/>
        <v>5</v>
      </c>
      <c r="B4014" s="21" t="str">
        <f t="shared" si="505"/>
        <v>知识亚点</v>
      </c>
      <c r="C4014" s="21" t="str">
        <f t="shared" si="506"/>
        <v>乙醇与金属钠的反应</v>
      </c>
      <c r="D4014" s="21" t="str">
        <f>IFERROR(IF(I4014=1,INDEX( {"chinese","english","math","physics","chemistry","biology","politics","history","geography"},MATCH(C4014,{"语文","英语","数学","物理","化学","生物","政治","历史","地理"},0)),IF(I4014=2,INDEX(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4014,{"单项选择","阅读理解","信息匹配","完形填空","短文填空","单句填空","短文改错","单句改错","句型转换","翻译短语","翻译句子","词汇/短语及固搭","完成句子","听力"},0)),"")), "")</f>
        <v/>
      </c>
      <c r="E4014" s="21" t="str">
        <f t="shared" si="507"/>
        <v>知识点</v>
      </c>
      <c r="F4014" s="21" t="str">
        <f t="shared" si="508"/>
        <v>亚</v>
      </c>
      <c r="G4014" s="21" t="str">
        <f>INDEX( {"body","discipline","area","topic","point"},MATCH(E4014,{"知识体","知识域","知识区","知识主题","知识点"},0))</f>
        <v>point</v>
      </c>
      <c r="H4014" s="21" t="str">
        <f>INDEX( {"super","just","sub","infras"},MATCH(F4014,{"超","恰","亚","次"},0))</f>
        <v>sub</v>
      </c>
      <c r="I4014" s="21">
        <f>MATCH(E4014,{"知识体","知识域","知识区","知识主题","知识点"},0)-1</f>
        <v>4</v>
      </c>
      <c r="J4014" s="21">
        <f>MATCH(F4014,{"超","恰","亚","次"},0)-1</f>
        <v>2</v>
      </c>
      <c r="K4014" s="21" t="str">
        <f t="shared" si="509"/>
        <v>化学</v>
      </c>
      <c r="L4014" s="26" t="s">
        <v>1641</v>
      </c>
      <c r="M4014" s="23"/>
      <c r="N4014" s="23"/>
      <c r="O4014" s="24" t="str">
        <f t="shared" si="511"/>
        <v xml:space="preserve">
  - 
    name:  乙醇与金属钠的反应
    title:  乙醇与金属钠的反应
    description: 
    koLyro: point
    koLyri:  sub
    son: </v>
      </c>
      <c r="P4014" s="27" t="str">
        <f t="shared" si="510"/>
        <v xml:space="preserve">
            - 
              name:  乙醇与金属钠的反应
              title:  乙醇与金属钠的反应
              description: 
              koLyro: point
              koLyri:  sub
              son: </v>
      </c>
    </row>
    <row r="4015" spans="1:16" ht="15" customHeight="1">
      <c r="A4015" s="20">
        <f t="shared" si="504"/>
        <v>5</v>
      </c>
      <c r="B4015" s="21" t="str">
        <f t="shared" si="505"/>
        <v>知识亚点</v>
      </c>
      <c r="C4015" s="21" t="str">
        <f t="shared" si="506"/>
        <v>乙醇的催化氧化</v>
      </c>
      <c r="D4015" s="21" t="str">
        <f>IFERROR(IF(I4015=1,INDEX( {"chinese","english","math","physics","chemistry","biology","politics","history","geography"},MATCH(C4015,{"语文","英语","数学","物理","化学","生物","政治","历史","地理"},0)),IF(I4015=2,INDEX(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4015,{"单项选择","阅读理解","信息匹配","完形填空","短文填空","单句填空","短文改错","单句改错","句型转换","翻译短语","翻译句子","词汇/短语及固搭","完成句子","听力"},0)),"")), "")</f>
        <v/>
      </c>
      <c r="E4015" s="21" t="str">
        <f t="shared" si="507"/>
        <v>知识点</v>
      </c>
      <c r="F4015" s="21" t="str">
        <f t="shared" si="508"/>
        <v>亚</v>
      </c>
      <c r="G4015" s="21" t="str">
        <f>INDEX( {"body","discipline","area","topic","point"},MATCH(E4015,{"知识体","知识域","知识区","知识主题","知识点"},0))</f>
        <v>point</v>
      </c>
      <c r="H4015" s="21" t="str">
        <f>INDEX( {"super","just","sub","infras"},MATCH(F4015,{"超","恰","亚","次"},0))</f>
        <v>sub</v>
      </c>
      <c r="I4015" s="21">
        <f>MATCH(E4015,{"知识体","知识域","知识区","知识主题","知识点"},0)-1</f>
        <v>4</v>
      </c>
      <c r="J4015" s="21">
        <f>MATCH(F4015,{"超","恰","亚","次"},0)-1</f>
        <v>2</v>
      </c>
      <c r="K4015" s="21" t="str">
        <f t="shared" si="509"/>
        <v>化学</v>
      </c>
      <c r="L4015" s="26" t="s">
        <v>1642</v>
      </c>
      <c r="M4015" s="23"/>
      <c r="N4015" s="23"/>
      <c r="O4015" s="24" t="str">
        <f t="shared" si="511"/>
        <v xml:space="preserve">
  - 
    name:  乙醇的催化氧化
    title:  乙醇的催化氧化
    description: 
    koLyro: point
    koLyri:  sub
    son: </v>
      </c>
      <c r="P4015" s="27" t="str">
        <f t="shared" si="510"/>
        <v xml:space="preserve">
            - 
              name:  乙醇的催化氧化
              title:  乙醇的催化氧化
              description: 
              koLyro: point
              koLyri:  sub
              son: </v>
      </c>
    </row>
    <row r="4016" spans="1:16" ht="15" customHeight="1">
      <c r="A4016" s="20">
        <f t="shared" si="504"/>
        <v>5</v>
      </c>
      <c r="B4016" s="21" t="str">
        <f t="shared" si="505"/>
        <v>知识亚点</v>
      </c>
      <c r="C4016" s="21" t="str">
        <f t="shared" si="506"/>
        <v>乙醇的消去反应</v>
      </c>
      <c r="D4016" s="21" t="str">
        <f>IFERROR(IF(I4016=1,INDEX( {"chinese","english","math","physics","chemistry","biology","politics","history","geography"},MATCH(C4016,{"语文","英语","数学","物理","化学","生物","政治","历史","地理"},0)),IF(I4016=2,INDEX(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4016,{"单项选择","阅读理解","信息匹配","完形填空","短文填空","单句填空","短文改错","单句改错","句型转换","翻译短语","翻译句子","词汇/短语及固搭","完成句子","听力"},0)),"")), "")</f>
        <v/>
      </c>
      <c r="E4016" s="21" t="str">
        <f t="shared" si="507"/>
        <v>知识点</v>
      </c>
      <c r="F4016" s="21" t="str">
        <f t="shared" si="508"/>
        <v>亚</v>
      </c>
      <c r="G4016" s="21" t="str">
        <f>INDEX( {"body","discipline","area","topic","point"},MATCH(E4016,{"知识体","知识域","知识区","知识主题","知识点"},0))</f>
        <v>point</v>
      </c>
      <c r="H4016" s="21" t="str">
        <f>INDEX( {"super","just","sub","infras"},MATCH(F4016,{"超","恰","亚","次"},0))</f>
        <v>sub</v>
      </c>
      <c r="I4016" s="21">
        <f>MATCH(E4016,{"知识体","知识域","知识区","知识主题","知识点"},0)-1</f>
        <v>4</v>
      </c>
      <c r="J4016" s="21">
        <f>MATCH(F4016,{"超","恰","亚","次"},0)-1</f>
        <v>2</v>
      </c>
      <c r="K4016" s="21" t="str">
        <f t="shared" si="509"/>
        <v>化学</v>
      </c>
      <c r="L4016" s="26" t="s">
        <v>1643</v>
      </c>
      <c r="M4016" s="23"/>
      <c r="N4016" s="23"/>
      <c r="O4016" s="24" t="str">
        <f t="shared" si="511"/>
        <v xml:space="preserve">
  - 
    name:  乙醇的消去反应
    title:  乙醇的消去反应
    description: 
    koLyro: point
    koLyri:  sub
    son: </v>
      </c>
      <c r="P4016" s="27" t="str">
        <f t="shared" si="510"/>
        <v xml:space="preserve">
            - 
              name:  乙醇的消去反应
              title:  乙醇的消去反应
              description: 
              koLyro: point
              koLyri:  sub
              son: </v>
      </c>
    </row>
    <row r="4017" spans="1:16" ht="15" customHeight="1">
      <c r="A4017" s="20">
        <f t="shared" si="504"/>
        <v>4</v>
      </c>
      <c r="B4017" s="21" t="str">
        <f t="shared" si="505"/>
        <v>知识点</v>
      </c>
      <c r="C4017" s="21" t="str">
        <f t="shared" si="506"/>
        <v>乙醇的来源及用途</v>
      </c>
      <c r="D4017" s="21" t="str">
        <f>IFERROR(IF(I4017=1,INDEX( {"chinese","english","math","physics","chemistry","biology","politics","history","geography"},MATCH(C4017,{"语文","英语","数学","物理","化学","生物","政治","历史","地理"},0)),IF(I4017=2,INDEX(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4017,{"单项选择","阅读理解","信息匹配","完形填空","短文填空","单句填空","短文改错","单句改错","句型转换","翻译短语","翻译句子","词汇/短语及固搭","完成句子","听力"},0)),"")), "")</f>
        <v/>
      </c>
      <c r="E4017" s="21" t="str">
        <f t="shared" si="507"/>
        <v>知识点</v>
      </c>
      <c r="F4017" s="21" t="str">
        <f t="shared" si="508"/>
        <v>恰</v>
      </c>
      <c r="G4017" s="21" t="str">
        <f>INDEX( {"body","discipline","area","topic","point"},MATCH(E4017,{"知识体","知识域","知识区","知识主题","知识点"},0))</f>
        <v>point</v>
      </c>
      <c r="H4017" s="21" t="str">
        <f>INDEX( {"super","just","sub","infras"},MATCH(F4017,{"超","恰","亚","次"},0))</f>
        <v>just</v>
      </c>
      <c r="I4017" s="21">
        <f>MATCH(E4017,{"知识体","知识域","知识区","知识主题","知识点"},0)-1</f>
        <v>4</v>
      </c>
      <c r="J4017" s="21">
        <f>MATCH(F4017,{"超","恰","亚","次"},0)-1</f>
        <v>1</v>
      </c>
      <c r="K4017" s="21" t="str">
        <f t="shared" si="509"/>
        <v>化学</v>
      </c>
      <c r="L4017" s="26" t="s">
        <v>1644</v>
      </c>
      <c r="M4017" s="23"/>
      <c r="N4017" s="23"/>
      <c r="O4017" s="24" t="str">
        <f t="shared" si="511"/>
        <v xml:space="preserve">
  - 
    name:  乙醇的来源及用途
    title:  乙醇的来源及用途
    description: 
    koLyro: point
    koLyri:  just
    son: </v>
      </c>
      <c r="P4017" s="27" t="str">
        <f t="shared" si="510"/>
        <v xml:space="preserve">
          - 
            name:  乙醇的来源及用途
            title:  乙醇的来源及用途
            description: 
            koLyro: point
            koLyri:  just
            son: </v>
      </c>
    </row>
    <row r="4018" spans="1:16" ht="15" customHeight="1">
      <c r="A4018" s="20">
        <f t="shared" si="504"/>
        <v>4</v>
      </c>
      <c r="B4018" s="21" t="str">
        <f t="shared" si="505"/>
        <v>知识点</v>
      </c>
      <c r="C4018" s="21" t="str">
        <f t="shared" si="506"/>
        <v>乙酸的结构、物理性质</v>
      </c>
      <c r="D4018" s="21" t="str">
        <f>IFERROR(IF(I4018=1,INDEX( {"chinese","english","math","physics","chemistry","biology","politics","history","geography"},MATCH(C4018,{"语文","英语","数学","物理","化学","生物","政治","历史","地理"},0)),IF(I4018=2,INDEX(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4018,{"单项选择","阅读理解","信息匹配","完形填空","短文填空","单句填空","短文改错","单句改错","句型转换","翻译短语","翻译句子","词汇/短语及固搭","完成句子","听力"},0)),"")), "")</f>
        <v/>
      </c>
      <c r="E4018" s="21" t="str">
        <f t="shared" si="507"/>
        <v>知识点</v>
      </c>
      <c r="F4018" s="21" t="str">
        <f t="shared" si="508"/>
        <v>恰</v>
      </c>
      <c r="G4018" s="21" t="str">
        <f>INDEX( {"body","discipline","area","topic","point"},MATCH(E4018,{"知识体","知识域","知识区","知识主题","知识点"},0))</f>
        <v>point</v>
      </c>
      <c r="H4018" s="21" t="str">
        <f>INDEX( {"super","just","sub","infras"},MATCH(F4018,{"超","恰","亚","次"},0))</f>
        <v>just</v>
      </c>
      <c r="I4018" s="21">
        <f>MATCH(E4018,{"知识体","知识域","知识区","知识主题","知识点"},0)-1</f>
        <v>4</v>
      </c>
      <c r="J4018" s="21">
        <f>MATCH(F4018,{"超","恰","亚","次"},0)-1</f>
        <v>1</v>
      </c>
      <c r="K4018" s="21" t="str">
        <f t="shared" si="509"/>
        <v>化学</v>
      </c>
      <c r="L4018" s="26" t="s">
        <v>1645</v>
      </c>
      <c r="M4018" s="23"/>
      <c r="N4018" s="23"/>
      <c r="O4018" s="24" t="str">
        <f t="shared" si="511"/>
        <v xml:space="preserve">
  - 
    name:  乙酸的结构、物理性质
    title:  乙酸的结构、物理性质
    description: 
    koLyro: point
    koLyri:  just
    son: </v>
      </c>
      <c r="P4018" s="27" t="str">
        <f t="shared" si="510"/>
        <v xml:space="preserve">
          - 
            name:  乙酸的结构、物理性质
            title:  乙酸的结构、物理性质
            description: 
            koLyro: point
            koLyri:  just
            son: </v>
      </c>
    </row>
    <row r="4019" spans="1:16" ht="15" customHeight="1">
      <c r="A4019" s="20">
        <f t="shared" si="504"/>
        <v>4</v>
      </c>
      <c r="B4019" s="21" t="str">
        <f t="shared" si="505"/>
        <v>知识点</v>
      </c>
      <c r="C4019" s="21" t="str">
        <f t="shared" si="506"/>
        <v>乙酸的化学性质</v>
      </c>
      <c r="D4019" s="21" t="str">
        <f>IFERROR(IF(I4019=1,INDEX( {"chinese","english","math","physics","chemistry","biology","politics","history","geography"},MATCH(C4019,{"语文","英语","数学","物理","化学","生物","政治","历史","地理"},0)),IF(I4019=2,INDEX(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4019,{"单项选择","阅读理解","信息匹配","完形填空","短文填空","单句填空","短文改错","单句改错","句型转换","翻译短语","翻译句子","词汇/短语及固搭","完成句子","听力"},0)),"")), "")</f>
        <v/>
      </c>
      <c r="E4019" s="21" t="str">
        <f t="shared" si="507"/>
        <v>知识点</v>
      </c>
      <c r="F4019" s="21" t="str">
        <f t="shared" si="508"/>
        <v>恰</v>
      </c>
      <c r="G4019" s="21" t="str">
        <f>INDEX( {"body","discipline","area","topic","point"},MATCH(E4019,{"知识体","知识域","知识区","知识主题","知识点"},0))</f>
        <v>point</v>
      </c>
      <c r="H4019" s="21" t="str">
        <f>INDEX( {"super","just","sub","infras"},MATCH(F4019,{"超","恰","亚","次"},0))</f>
        <v>just</v>
      </c>
      <c r="I4019" s="21">
        <f>MATCH(E4019,{"知识体","知识域","知识区","知识主题","知识点"},0)-1</f>
        <v>4</v>
      </c>
      <c r="J4019" s="21">
        <f>MATCH(F4019,{"超","恰","亚","次"},0)-1</f>
        <v>1</v>
      </c>
      <c r="K4019" s="21" t="str">
        <f t="shared" si="509"/>
        <v>化学</v>
      </c>
      <c r="L4019" s="26" t="s">
        <v>1646</v>
      </c>
      <c r="M4019" s="23"/>
      <c r="N4019" s="23"/>
      <c r="O4019" s="24" t="str">
        <f t="shared" si="511"/>
        <v xml:space="preserve">
  - 
    name:  乙酸的化学性质
    title:  乙酸的化学性质
    description: 
    koLyro: point
    koLyri:  just
    son: </v>
      </c>
      <c r="P4019" s="27" t="str">
        <f t="shared" si="510"/>
        <v xml:space="preserve">
          - 
            name:  乙酸的化学性质
            title:  乙酸的化学性质
            description: 
            koLyro: point
            koLyri:  just
            son: </v>
      </c>
    </row>
    <row r="4020" spans="1:16" ht="15" customHeight="1">
      <c r="A4020" s="20">
        <f t="shared" si="504"/>
        <v>5</v>
      </c>
      <c r="B4020" s="21" t="str">
        <f t="shared" si="505"/>
        <v>知识亚点</v>
      </c>
      <c r="C4020" s="21" t="str">
        <f t="shared" si="506"/>
        <v>乙酸的酯化反应</v>
      </c>
      <c r="D4020" s="21" t="str">
        <f>IFERROR(IF(I4020=1,INDEX( {"chinese","english","math","physics","chemistry","biology","politics","history","geography"},MATCH(C4020,{"语文","英语","数学","物理","化学","生物","政治","历史","地理"},0)),IF(I4020=2,INDEX(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4020,{"单项选择","阅读理解","信息匹配","完形填空","短文填空","单句填空","短文改错","单句改错","句型转换","翻译短语","翻译句子","词汇/短语及固搭","完成句子","听力"},0)),"")), "")</f>
        <v/>
      </c>
      <c r="E4020" s="21" t="str">
        <f t="shared" si="507"/>
        <v>知识点</v>
      </c>
      <c r="F4020" s="21" t="str">
        <f t="shared" si="508"/>
        <v>亚</v>
      </c>
      <c r="G4020" s="21" t="str">
        <f>INDEX( {"body","discipline","area","topic","point"},MATCH(E4020,{"知识体","知识域","知识区","知识主题","知识点"},0))</f>
        <v>point</v>
      </c>
      <c r="H4020" s="21" t="str">
        <f>INDEX( {"super","just","sub","infras"},MATCH(F4020,{"超","恰","亚","次"},0))</f>
        <v>sub</v>
      </c>
      <c r="I4020" s="21">
        <f>MATCH(E4020,{"知识体","知识域","知识区","知识主题","知识点"},0)-1</f>
        <v>4</v>
      </c>
      <c r="J4020" s="21">
        <f>MATCH(F4020,{"超","恰","亚","次"},0)-1</f>
        <v>2</v>
      </c>
      <c r="K4020" s="21" t="str">
        <f t="shared" si="509"/>
        <v>化学</v>
      </c>
      <c r="L4020" s="26" t="s">
        <v>1647</v>
      </c>
      <c r="M4020" s="23"/>
      <c r="N4020" s="23"/>
      <c r="O4020" s="24" t="str">
        <f t="shared" si="511"/>
        <v xml:space="preserve">
  - 
    name:  乙酸的酯化反应
    title:  乙酸的酯化反应
    description: 
    koLyro: point
    koLyri:  sub
    son: </v>
      </c>
      <c r="P4020" s="27" t="str">
        <f t="shared" si="510"/>
        <v xml:space="preserve">
            - 
              name:  乙酸的酯化反应
              title:  乙酸的酯化反应
              description: 
              koLyro: point
              koLyri:  sub
              son: </v>
      </c>
    </row>
    <row r="4021" spans="1:16" ht="15" customHeight="1">
      <c r="A4021" s="20">
        <f t="shared" si="504"/>
        <v>4</v>
      </c>
      <c r="B4021" s="21" t="str">
        <f t="shared" si="505"/>
        <v>知识点</v>
      </c>
      <c r="C4021" s="21" t="str">
        <f t="shared" si="506"/>
        <v>乙酸的来源及用途</v>
      </c>
      <c r="D4021" s="21" t="str">
        <f>IFERROR(IF(I4021=1,INDEX( {"chinese","english","math","physics","chemistry","biology","politics","history","geography"},MATCH(C4021,{"语文","英语","数学","物理","化学","生物","政治","历史","地理"},0)),IF(I4021=2,INDEX(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4021,{"单项选择","阅读理解","信息匹配","完形填空","短文填空","单句填空","短文改错","单句改错","句型转换","翻译短语","翻译句子","词汇/短语及固搭","完成句子","听力"},0)),"")), "")</f>
        <v/>
      </c>
      <c r="E4021" s="21" t="str">
        <f t="shared" si="507"/>
        <v>知识点</v>
      </c>
      <c r="F4021" s="21" t="str">
        <f t="shared" si="508"/>
        <v>恰</v>
      </c>
      <c r="G4021" s="21" t="str">
        <f>INDEX( {"body","discipline","area","topic","point"},MATCH(E4021,{"知识体","知识域","知识区","知识主题","知识点"},0))</f>
        <v>point</v>
      </c>
      <c r="H4021" s="21" t="str">
        <f>INDEX( {"super","just","sub","infras"},MATCH(F4021,{"超","恰","亚","次"},0))</f>
        <v>just</v>
      </c>
      <c r="I4021" s="21">
        <f>MATCH(E4021,{"知识体","知识域","知识区","知识主题","知识点"},0)-1</f>
        <v>4</v>
      </c>
      <c r="J4021" s="21">
        <f>MATCH(F4021,{"超","恰","亚","次"},0)-1</f>
        <v>1</v>
      </c>
      <c r="K4021" s="21" t="str">
        <f t="shared" si="509"/>
        <v>化学</v>
      </c>
      <c r="L4021" s="26" t="s">
        <v>1648</v>
      </c>
      <c r="M4021" s="23"/>
      <c r="N4021" s="23"/>
      <c r="O4021" s="24" t="str">
        <f t="shared" si="511"/>
        <v xml:space="preserve">
  - 
    name:  乙酸的来源及用途
    title:  乙酸的来源及用途
    description: 
    koLyro: point
    koLyri:  just
    son: </v>
      </c>
      <c r="P4021" s="27" t="str">
        <f t="shared" si="510"/>
        <v xml:space="preserve">
          - 
            name:  乙酸的来源及用途
            title:  乙酸的来源及用途
            description: 
            koLyro: point
            koLyri:  just
            son: </v>
      </c>
    </row>
    <row r="4022" spans="1:16" ht="15" customHeight="1">
      <c r="A4022" s="20">
        <f t="shared" si="504"/>
        <v>4</v>
      </c>
      <c r="B4022" s="21" t="str">
        <f t="shared" si="505"/>
        <v>知识点</v>
      </c>
      <c r="C4022" s="21" t="str">
        <f t="shared" si="506"/>
        <v>酯及酯化反应</v>
      </c>
      <c r="D4022" s="21" t="str">
        <f>IFERROR(IF(I4022=1,INDEX( {"chinese","english","math","physics","chemistry","biology","politics","history","geography"},MATCH(C4022,{"语文","英语","数学","物理","化学","生物","政治","历史","地理"},0)),IF(I4022=2,INDEX(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4022,{"单项选择","阅读理解","信息匹配","完形填空","短文填空","单句填空","短文改错","单句改错","句型转换","翻译短语","翻译句子","词汇/短语及固搭","完成句子","听力"},0)),"")), "")</f>
        <v/>
      </c>
      <c r="E4022" s="21" t="str">
        <f t="shared" si="507"/>
        <v>知识点</v>
      </c>
      <c r="F4022" s="21" t="str">
        <f t="shared" si="508"/>
        <v>恰</v>
      </c>
      <c r="G4022" s="21" t="str">
        <f>INDEX( {"body","discipline","area","topic","point"},MATCH(E4022,{"知识体","知识域","知识区","知识主题","知识点"},0))</f>
        <v>point</v>
      </c>
      <c r="H4022" s="21" t="str">
        <f>INDEX( {"super","just","sub","infras"},MATCH(F4022,{"超","恰","亚","次"},0))</f>
        <v>just</v>
      </c>
      <c r="I4022" s="21">
        <f>MATCH(E4022,{"知识体","知识域","知识区","知识主题","知识点"},0)-1</f>
        <v>4</v>
      </c>
      <c r="J4022" s="21">
        <f>MATCH(F4022,{"超","恰","亚","次"},0)-1</f>
        <v>1</v>
      </c>
      <c r="K4022" s="21" t="str">
        <f t="shared" si="509"/>
        <v>化学</v>
      </c>
      <c r="L4022" s="26" t="s">
        <v>1649</v>
      </c>
      <c r="M4022" s="23"/>
      <c r="N4022" s="23"/>
      <c r="O4022" s="24" t="str">
        <f t="shared" si="511"/>
        <v xml:space="preserve">
  - 
    name:  酯及酯化反应
    title:  酯及酯化反应
    description: 
    koLyro: point
    koLyri:  just
    son: </v>
      </c>
      <c r="P4022" s="27" t="str">
        <f t="shared" si="510"/>
        <v xml:space="preserve">
          - 
            name:  酯及酯化反应
            title:  酯及酯化反应
            description: 
            koLyro: point
            koLyri:  just
            son: </v>
      </c>
    </row>
    <row r="4023" spans="1:16" ht="15" customHeight="1">
      <c r="A4023" s="20">
        <f t="shared" si="504"/>
        <v>4</v>
      </c>
      <c r="B4023" s="21" t="str">
        <f t="shared" si="505"/>
        <v>知识点</v>
      </c>
      <c r="C4023" s="21" t="str">
        <f t="shared" si="506"/>
        <v>有机物的鉴别和除杂</v>
      </c>
      <c r="D4023" s="21" t="str">
        <f>IFERROR(IF(I4023=1,INDEX( {"chinese","english","math","physics","chemistry","biology","politics","history","geography"},MATCH(C4023,{"语文","英语","数学","物理","化学","生物","政治","历史","地理"},0)),IF(I4023=2,INDEX(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4023,{"单项选择","阅读理解","信息匹配","完形填空","短文填空","单句填空","短文改错","单句改错","句型转换","翻译短语","翻译句子","词汇/短语及固搭","完成句子","听力"},0)),"")), "")</f>
        <v/>
      </c>
      <c r="E4023" s="21" t="str">
        <f t="shared" si="507"/>
        <v>知识点</v>
      </c>
      <c r="F4023" s="21" t="str">
        <f t="shared" si="508"/>
        <v>恰</v>
      </c>
      <c r="G4023" s="21" t="str">
        <f>INDEX( {"body","discipline","area","topic","point"},MATCH(E4023,{"知识体","知识域","知识区","知识主题","知识点"},0))</f>
        <v>point</v>
      </c>
      <c r="H4023" s="21" t="str">
        <f>INDEX( {"super","just","sub","infras"},MATCH(F4023,{"超","恰","亚","次"},0))</f>
        <v>just</v>
      </c>
      <c r="I4023" s="21">
        <f>MATCH(E4023,{"知识体","知识域","知识区","知识主题","知识点"},0)-1</f>
        <v>4</v>
      </c>
      <c r="J4023" s="21">
        <f>MATCH(F4023,{"超","恰","亚","次"},0)-1</f>
        <v>1</v>
      </c>
      <c r="K4023" s="21" t="str">
        <f t="shared" si="509"/>
        <v>化学</v>
      </c>
      <c r="L4023" s="26" t="s">
        <v>1650</v>
      </c>
      <c r="M4023" s="23"/>
      <c r="N4023" s="23"/>
      <c r="O4023" s="24" t="str">
        <f t="shared" si="511"/>
        <v xml:space="preserve">
  - 
    name:  有机物的鉴别和除杂
    title:  有机物的鉴别和除杂
    description: 
    koLyro: point
    koLyri:  just
    son: </v>
      </c>
      <c r="P4023" s="27" t="str">
        <f t="shared" si="510"/>
        <v xml:space="preserve">
          - 
            name:  有机物的鉴别和除杂
            title:  有机物的鉴别和除杂
            description: 
            koLyro: point
            koLyri:  just
            son: </v>
      </c>
    </row>
    <row r="4024" spans="1:16" ht="15" customHeight="1">
      <c r="A4024" s="20">
        <f t="shared" si="504"/>
        <v>4</v>
      </c>
      <c r="B4024" s="21" t="str">
        <f t="shared" si="505"/>
        <v>知识点</v>
      </c>
      <c r="C4024" s="21" t="str">
        <f t="shared" si="506"/>
        <v>有机物分子式、结构式的确定</v>
      </c>
      <c r="D4024" s="21" t="str">
        <f>IFERROR(IF(I4024=1,INDEX( {"chinese","english","math","physics","chemistry","biology","politics","history","geography"},MATCH(C4024,{"语文","英语","数学","物理","化学","生物","政治","历史","地理"},0)),IF(I4024=2,INDEX(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4024,{"单项选择","阅读理解","信息匹配","完形填空","短文填空","单句填空","短文改错","单句改错","句型转换","翻译短语","翻译句子","词汇/短语及固搭","完成句子","听力"},0)),"")), "")</f>
        <v/>
      </c>
      <c r="E4024" s="21" t="str">
        <f t="shared" si="507"/>
        <v>知识点</v>
      </c>
      <c r="F4024" s="21" t="str">
        <f t="shared" si="508"/>
        <v>恰</v>
      </c>
      <c r="G4024" s="21" t="str">
        <f>INDEX( {"body","discipline","area","topic","point"},MATCH(E4024,{"知识体","知识域","知识区","知识主题","知识点"},0))</f>
        <v>point</v>
      </c>
      <c r="H4024" s="21" t="str">
        <f>INDEX( {"super","just","sub","infras"},MATCH(F4024,{"超","恰","亚","次"},0))</f>
        <v>just</v>
      </c>
      <c r="I4024" s="21">
        <f>MATCH(E4024,{"知识体","知识域","知识区","知识主题","知识点"},0)-1</f>
        <v>4</v>
      </c>
      <c r="J4024" s="21">
        <f>MATCH(F4024,{"超","恰","亚","次"},0)-1</f>
        <v>1</v>
      </c>
      <c r="K4024" s="21" t="str">
        <f t="shared" si="509"/>
        <v>化学</v>
      </c>
      <c r="L4024" s="26" t="s">
        <v>1651</v>
      </c>
      <c r="M4024" s="23"/>
      <c r="N4024" s="23"/>
      <c r="O4024" s="24" t="str">
        <f t="shared" si="511"/>
        <v xml:space="preserve">
  - 
    name:  有机物分子式、结构式的确定
    title:  有机物分子式、结构式的确定
    description: 
    koLyro: point
    koLyri:  just
    son: </v>
      </c>
      <c r="P4024" s="27" t="str">
        <f t="shared" si="510"/>
        <v xml:space="preserve">
          - 
            name:  有机物分子式、结构式的确定
            title:  有机物分子式、结构式的确定
            description: 
            koLyro: point
            koLyri:  just
            son: </v>
      </c>
    </row>
    <row r="4025" spans="1:16" ht="15" customHeight="1">
      <c r="A4025" s="20">
        <f t="shared" si="504"/>
        <v>4</v>
      </c>
      <c r="B4025" s="21" t="str">
        <f t="shared" si="505"/>
        <v>知识点</v>
      </c>
      <c r="C4025" s="21" t="str">
        <f t="shared" si="506"/>
        <v>官能团及其结构</v>
      </c>
      <c r="D4025" s="21" t="str">
        <f>IFERROR(IF(I4025=1,INDEX( {"chinese","english","math","physics","chemistry","biology","politics","history","geography"},MATCH(C4025,{"语文","英语","数学","物理","化学","生物","政治","历史","地理"},0)),IF(I4025=2,INDEX(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4025,{"单项选择","阅读理解","信息匹配","完形填空","短文填空","单句填空","短文改错","单句改错","句型转换","翻译短语","翻译句子","词汇/短语及固搭","完成句子","听力"},0)),"")), "")</f>
        <v/>
      </c>
      <c r="E4025" s="21" t="str">
        <f t="shared" si="507"/>
        <v>知识点</v>
      </c>
      <c r="F4025" s="21" t="str">
        <f t="shared" si="508"/>
        <v>恰</v>
      </c>
      <c r="G4025" s="21" t="str">
        <f>INDEX( {"body","discipline","area","topic","point"},MATCH(E4025,{"知识体","知识域","知识区","知识主题","知识点"},0))</f>
        <v>point</v>
      </c>
      <c r="H4025" s="21" t="str">
        <f>INDEX( {"super","just","sub","infras"},MATCH(F4025,{"超","恰","亚","次"},0))</f>
        <v>just</v>
      </c>
      <c r="I4025" s="21">
        <f>MATCH(E4025,{"知识体","知识域","知识区","知识主题","知识点"},0)-1</f>
        <v>4</v>
      </c>
      <c r="J4025" s="21">
        <f>MATCH(F4025,{"超","恰","亚","次"},0)-1</f>
        <v>1</v>
      </c>
      <c r="K4025" s="21" t="str">
        <f t="shared" si="509"/>
        <v>化学</v>
      </c>
      <c r="L4025" s="26" t="s">
        <v>1652</v>
      </c>
      <c r="M4025" s="23"/>
      <c r="N4025" s="23"/>
      <c r="O4025" s="24" t="str">
        <f t="shared" si="511"/>
        <v xml:space="preserve">
  - 
    name:  官能团及其结构
    title:  官能团及其结构
    description: 
    koLyro: point
    koLyri:  just
    son: </v>
      </c>
      <c r="P4025" s="27" t="str">
        <f t="shared" si="510"/>
        <v xml:space="preserve">
          - 
            name:  官能团及其结构
            title:  官能团及其结构
            description: 
            koLyro: point
            koLyri:  just
            son: </v>
      </c>
    </row>
    <row r="4026" spans="1:16" ht="15" customHeight="1">
      <c r="A4026" s="20">
        <f t="shared" si="504"/>
        <v>4</v>
      </c>
      <c r="B4026" s="21" t="str">
        <f t="shared" si="505"/>
        <v>知识点</v>
      </c>
      <c r="C4026" s="21" t="str">
        <f t="shared" si="506"/>
        <v>有机物（官能团）的检验</v>
      </c>
      <c r="D4026" s="21" t="str">
        <f>IFERROR(IF(I4026=1,INDEX( {"chinese","english","math","physics","chemistry","biology","politics","history","geography"},MATCH(C4026,{"语文","英语","数学","物理","化学","生物","政治","历史","地理"},0)),IF(I4026=2,INDEX(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4026,{"单项选择","阅读理解","信息匹配","完形填空","短文填空","单句填空","短文改错","单句改错","句型转换","翻译短语","翻译句子","词汇/短语及固搭","完成句子","听力"},0)),"")), "")</f>
        <v/>
      </c>
      <c r="E4026" s="21" t="str">
        <f t="shared" si="507"/>
        <v>知识点</v>
      </c>
      <c r="F4026" s="21" t="str">
        <f t="shared" si="508"/>
        <v>恰</v>
      </c>
      <c r="G4026" s="21" t="str">
        <f>INDEX( {"body","discipline","area","topic","point"},MATCH(E4026,{"知识体","知识域","知识区","知识主题","知识点"},0))</f>
        <v>point</v>
      </c>
      <c r="H4026" s="21" t="str">
        <f>INDEX( {"super","just","sub","infras"},MATCH(F4026,{"超","恰","亚","次"},0))</f>
        <v>just</v>
      </c>
      <c r="I4026" s="21">
        <f>MATCH(E4026,{"知识体","知识域","知识区","知识主题","知识点"},0)-1</f>
        <v>4</v>
      </c>
      <c r="J4026" s="21">
        <f>MATCH(F4026,{"超","恰","亚","次"},0)-1</f>
        <v>1</v>
      </c>
      <c r="K4026" s="21" t="str">
        <f t="shared" si="509"/>
        <v>化学</v>
      </c>
      <c r="L4026" s="26" t="s">
        <v>1653</v>
      </c>
      <c r="M4026" s="23"/>
      <c r="N4026" s="23"/>
      <c r="O4026" s="24" t="str">
        <f t="shared" si="511"/>
        <v xml:space="preserve">
  - 
    name:  有机物（官能团）的检验
    title:  有机物（官能团）的检验
    description: 
    koLyro: point
    koLyri:  just
    son: </v>
      </c>
      <c r="P4026" s="27" t="str">
        <f t="shared" si="510"/>
        <v xml:space="preserve">
          - 
            name:  有机物（官能团）的检验
            title:  有机物（官能团）的检验
            description: 
            koLyro: point
            koLyri:  just
            son: </v>
      </c>
    </row>
    <row r="4027" spans="1:16" ht="15" customHeight="1">
      <c r="A4027" s="20">
        <f t="shared" si="504"/>
        <v>3</v>
      </c>
      <c r="B4027" s="21" t="str">
        <f t="shared" si="505"/>
        <v>知识主题</v>
      </c>
      <c r="C4027" s="21" t="str">
        <f t="shared" si="506"/>
        <v>基本营养物质</v>
      </c>
      <c r="D4027" s="21" t="str">
        <f>IFERROR(IF(I4027=1,INDEX( {"chinese","english","math","physics","chemistry","biology","politics","history","geography"},MATCH(C4027,{"语文","英语","数学","物理","化学","生物","政治","历史","地理"},0)),IF(I4027=2,INDEX(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4027,{"单项选择","阅读理解","信息匹配","完形填空","短文填空","单句填空","短文改错","单句改错","句型转换","翻译短语","翻译句子","词汇/短语及固搭","完成句子","听力"},0)),"")), "")</f>
        <v/>
      </c>
      <c r="E4027" s="21" t="str">
        <f t="shared" si="507"/>
        <v>知识主题</v>
      </c>
      <c r="F4027" s="21" t="str">
        <f t="shared" si="508"/>
        <v>恰</v>
      </c>
      <c r="G4027" s="21" t="str">
        <f>INDEX( {"body","discipline","area","topic","point"},MATCH(E4027,{"知识体","知识域","知识区","知识主题","知识点"},0))</f>
        <v>topic</v>
      </c>
      <c r="H4027" s="21" t="str">
        <f>INDEX( {"super","just","sub","infras"},MATCH(F4027,{"超","恰","亚","次"},0))</f>
        <v>just</v>
      </c>
      <c r="I4027" s="21">
        <f>MATCH(E4027,{"知识体","知识域","知识区","知识主题","知识点"},0)-1</f>
        <v>3</v>
      </c>
      <c r="J4027" s="21">
        <f>MATCH(F4027,{"超","恰","亚","次"},0)-1</f>
        <v>1</v>
      </c>
      <c r="K4027" s="21" t="str">
        <f t="shared" si="509"/>
        <v>化学</v>
      </c>
      <c r="L4027" s="26" t="s">
        <v>1654</v>
      </c>
      <c r="M4027" s="23"/>
      <c r="N4027" s="23"/>
      <c r="O4027" s="24" t="str">
        <f t="shared" si="511"/>
        <v xml:space="preserve">
  - 
    name:  基本营养物质
    title:  基本营养物质
    description: 
    koLyro: topic
    koLyri:  just
    son: </v>
      </c>
      <c r="P4027" s="27" t="str">
        <f t="shared" si="510"/>
        <v xml:space="preserve">
        - 
          name:  基本营养物质
          title:  基本营养物质
          description: 
          koLyro: topic
          koLyri:  just
          son: </v>
      </c>
    </row>
    <row r="4028" spans="1:16" ht="15" customHeight="1">
      <c r="A4028" s="20">
        <f t="shared" si="504"/>
        <v>4</v>
      </c>
      <c r="B4028" s="21" t="str">
        <f t="shared" si="505"/>
        <v>知识点</v>
      </c>
      <c r="C4028" s="21" t="str">
        <f t="shared" si="506"/>
        <v>糖类的基本概念与分类</v>
      </c>
      <c r="D4028" s="21" t="str">
        <f>IFERROR(IF(I4028=1,INDEX( {"chinese","english","math","physics","chemistry","biology","politics","history","geography"},MATCH(C4028,{"语文","英语","数学","物理","化学","生物","政治","历史","地理"},0)),IF(I4028=2,INDEX(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4028,{"单项选择","阅读理解","信息匹配","完形填空","短文填空","单句填空","短文改错","单句改错","句型转换","翻译短语","翻译句子","词汇/短语及固搭","完成句子","听力"},0)),"")), "")</f>
        <v/>
      </c>
      <c r="E4028" s="21" t="str">
        <f t="shared" si="507"/>
        <v>知识点</v>
      </c>
      <c r="F4028" s="21" t="str">
        <f t="shared" si="508"/>
        <v>恰</v>
      </c>
      <c r="G4028" s="21" t="str">
        <f>INDEX( {"body","discipline","area","topic","point"},MATCH(E4028,{"知识体","知识域","知识区","知识主题","知识点"},0))</f>
        <v>point</v>
      </c>
      <c r="H4028" s="21" t="str">
        <f>INDEX( {"super","just","sub","infras"},MATCH(F4028,{"超","恰","亚","次"},0))</f>
        <v>just</v>
      </c>
      <c r="I4028" s="21">
        <f>MATCH(E4028,{"知识体","知识域","知识区","知识主题","知识点"},0)-1</f>
        <v>4</v>
      </c>
      <c r="J4028" s="21">
        <f>MATCH(F4028,{"超","恰","亚","次"},0)-1</f>
        <v>1</v>
      </c>
      <c r="K4028" s="21" t="str">
        <f t="shared" si="509"/>
        <v>化学</v>
      </c>
      <c r="L4028" s="26" t="s">
        <v>1655</v>
      </c>
      <c r="M4028" s="23"/>
      <c r="N4028" s="23"/>
      <c r="O4028" s="24" t="str">
        <f t="shared" si="511"/>
        <v xml:space="preserve">
  - 
    name:  糖类的基本概念与分类
    title:  糖类的基本概念与分类
    description: 
    koLyro: point
    koLyri:  just
    son: </v>
      </c>
      <c r="P4028" s="27" t="str">
        <f t="shared" si="510"/>
        <v xml:space="preserve">
          - 
            name:  糖类的基本概念与分类
            title:  糖类的基本概念与分类
            description: 
            koLyro: point
            koLyri:  just
            son: </v>
      </c>
    </row>
    <row r="4029" spans="1:16" ht="15" customHeight="1">
      <c r="A4029" s="20">
        <f t="shared" si="504"/>
        <v>4</v>
      </c>
      <c r="B4029" s="21" t="str">
        <f t="shared" si="505"/>
        <v>知识点</v>
      </c>
      <c r="C4029" s="21" t="str">
        <f t="shared" si="506"/>
        <v>糖类的来源、存在及用途</v>
      </c>
      <c r="D4029" s="21" t="str">
        <f>IFERROR(IF(I4029=1,INDEX( {"chinese","english","math","physics","chemistry","biology","politics","history","geography"},MATCH(C4029,{"语文","英语","数学","物理","化学","生物","政治","历史","地理"},0)),IF(I4029=2,INDEX(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4029,{"单项选择","阅读理解","信息匹配","完形填空","短文填空","单句填空","短文改错","单句改错","句型转换","翻译短语","翻译句子","词汇/短语及固搭","完成句子","听力"},0)),"")), "")</f>
        <v/>
      </c>
      <c r="E4029" s="21" t="str">
        <f t="shared" si="507"/>
        <v>知识点</v>
      </c>
      <c r="F4029" s="21" t="str">
        <f t="shared" si="508"/>
        <v>恰</v>
      </c>
      <c r="G4029" s="21" t="str">
        <f>INDEX( {"body","discipline","area","topic","point"},MATCH(E4029,{"知识体","知识域","知识区","知识主题","知识点"},0))</f>
        <v>point</v>
      </c>
      <c r="H4029" s="21" t="str">
        <f>INDEX( {"super","just","sub","infras"},MATCH(F4029,{"超","恰","亚","次"},0))</f>
        <v>just</v>
      </c>
      <c r="I4029" s="21">
        <f>MATCH(E4029,{"知识体","知识域","知识区","知识主题","知识点"},0)-1</f>
        <v>4</v>
      </c>
      <c r="J4029" s="21">
        <f>MATCH(F4029,{"超","恰","亚","次"},0)-1</f>
        <v>1</v>
      </c>
      <c r="K4029" s="21" t="str">
        <f t="shared" si="509"/>
        <v>化学</v>
      </c>
      <c r="L4029" s="26" t="s">
        <v>1656</v>
      </c>
      <c r="M4029" s="23"/>
      <c r="N4029" s="23"/>
      <c r="O4029" s="24" t="str">
        <f t="shared" si="511"/>
        <v xml:space="preserve">
  - 
    name:  糖类的来源、存在及用途
    title:  糖类的来源、存在及用途
    description: 
    koLyro: point
    koLyri:  just
    son: </v>
      </c>
      <c r="P4029" s="27" t="str">
        <f t="shared" si="510"/>
        <v xml:space="preserve">
          - 
            name:  糖类的来源、存在及用途
            title:  糖类的来源、存在及用途
            description: 
            koLyro: point
            koLyri:  just
            son: </v>
      </c>
    </row>
    <row r="4030" spans="1:16" ht="15" customHeight="1">
      <c r="A4030" s="20">
        <f t="shared" si="504"/>
        <v>4</v>
      </c>
      <c r="B4030" s="21" t="str">
        <f t="shared" si="505"/>
        <v>知识点</v>
      </c>
      <c r="C4030" s="21" t="str">
        <f t="shared" si="506"/>
        <v>糖类水解反应</v>
      </c>
      <c r="D4030" s="21" t="str">
        <f>IFERROR(IF(I4030=1,INDEX( {"chinese","english","math","physics","chemistry","biology","politics","history","geography"},MATCH(C4030,{"语文","英语","数学","物理","化学","生物","政治","历史","地理"},0)),IF(I4030=2,INDEX(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4030,{"单项选择","阅读理解","信息匹配","完形填空","短文填空","单句填空","短文改错","单句改错","句型转换","翻译短语","翻译句子","词汇/短语及固搭","完成句子","听力"},0)),"")), "")</f>
        <v/>
      </c>
      <c r="E4030" s="21" t="str">
        <f t="shared" si="507"/>
        <v>知识点</v>
      </c>
      <c r="F4030" s="21" t="str">
        <f t="shared" si="508"/>
        <v>恰</v>
      </c>
      <c r="G4030" s="21" t="str">
        <f>INDEX( {"body","discipline","area","topic","point"},MATCH(E4030,{"知识体","知识域","知识区","知识主题","知识点"},0))</f>
        <v>point</v>
      </c>
      <c r="H4030" s="21" t="str">
        <f>INDEX( {"super","just","sub","infras"},MATCH(F4030,{"超","恰","亚","次"},0))</f>
        <v>just</v>
      </c>
      <c r="I4030" s="21">
        <f>MATCH(E4030,{"知识体","知识域","知识区","知识主题","知识点"},0)-1</f>
        <v>4</v>
      </c>
      <c r="J4030" s="21">
        <f>MATCH(F4030,{"超","恰","亚","次"},0)-1</f>
        <v>1</v>
      </c>
      <c r="K4030" s="21" t="str">
        <f t="shared" si="509"/>
        <v>化学</v>
      </c>
      <c r="L4030" s="26" t="s">
        <v>1657</v>
      </c>
      <c r="M4030" s="23"/>
      <c r="N4030" s="23"/>
      <c r="O4030" s="24" t="str">
        <f t="shared" si="511"/>
        <v xml:space="preserve">
  - 
    name:  糖类水解反应
    title:  糖类水解反应
    description: 
    koLyro: point
    koLyri:  just
    son: </v>
      </c>
      <c r="P4030" s="27" t="str">
        <f t="shared" si="510"/>
        <v xml:space="preserve">
          - 
            name:  糖类水解反应
            title:  糖类水解反应
            description: 
            koLyro: point
            koLyri:  just
            son: </v>
      </c>
    </row>
    <row r="4031" spans="1:16" ht="15" customHeight="1">
      <c r="A4031" s="20">
        <f t="shared" si="504"/>
        <v>4</v>
      </c>
      <c r="B4031" s="21" t="str">
        <f t="shared" si="505"/>
        <v>知识点</v>
      </c>
      <c r="C4031" s="21" t="str">
        <f t="shared" si="506"/>
        <v>葡糖糖与果糖</v>
      </c>
      <c r="D4031" s="21" t="str">
        <f>IFERROR(IF(I4031=1,INDEX( {"chinese","english","math","physics","chemistry","biology","politics","history","geography"},MATCH(C4031,{"语文","英语","数学","物理","化学","生物","政治","历史","地理"},0)),IF(I4031=2,INDEX(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4031,{"单项选择","阅读理解","信息匹配","完形填空","短文填空","单句填空","短文改错","单句改错","句型转换","翻译短语","翻译句子","词汇/短语及固搭","完成句子","听力"},0)),"")), "")</f>
        <v/>
      </c>
      <c r="E4031" s="21" t="str">
        <f t="shared" si="507"/>
        <v>知识点</v>
      </c>
      <c r="F4031" s="21" t="str">
        <f t="shared" si="508"/>
        <v>恰</v>
      </c>
      <c r="G4031" s="21" t="str">
        <f>INDEX( {"body","discipline","area","topic","point"},MATCH(E4031,{"知识体","知识域","知识区","知识主题","知识点"},0))</f>
        <v>point</v>
      </c>
      <c r="H4031" s="21" t="str">
        <f>INDEX( {"super","just","sub","infras"},MATCH(F4031,{"超","恰","亚","次"},0))</f>
        <v>just</v>
      </c>
      <c r="I4031" s="21">
        <f>MATCH(E4031,{"知识体","知识域","知识区","知识主题","知识点"},0)-1</f>
        <v>4</v>
      </c>
      <c r="J4031" s="21">
        <f>MATCH(F4031,{"超","恰","亚","次"},0)-1</f>
        <v>1</v>
      </c>
      <c r="K4031" s="21" t="str">
        <f t="shared" si="509"/>
        <v>化学</v>
      </c>
      <c r="L4031" s="26" t="s">
        <v>1658</v>
      </c>
      <c r="M4031" s="23"/>
      <c r="N4031" s="23"/>
      <c r="O4031" s="24" t="str">
        <f t="shared" si="511"/>
        <v xml:space="preserve">
  - 
    name:  葡糖糖与果糖
    title:  葡糖糖与果糖
    description: 
    koLyro: point
    koLyri:  just
    son: </v>
      </c>
      <c r="P4031" s="27" t="str">
        <f t="shared" si="510"/>
        <v xml:space="preserve">
          - 
            name:  葡糖糖与果糖
            title:  葡糖糖与果糖
            description: 
            koLyro: point
            koLyri:  just
            son: </v>
      </c>
    </row>
    <row r="4032" spans="1:16" ht="15" customHeight="1">
      <c r="A4032" s="20">
        <f t="shared" si="504"/>
        <v>5</v>
      </c>
      <c r="B4032" s="21" t="str">
        <f t="shared" si="505"/>
        <v>知识亚点</v>
      </c>
      <c r="C4032" s="21" t="str">
        <f t="shared" si="506"/>
        <v>葡萄糖的银镜反应</v>
      </c>
      <c r="D4032" s="21" t="str">
        <f>IFERROR(IF(I4032=1,INDEX( {"chinese","english","math","physics","chemistry","biology","politics","history","geography"},MATCH(C4032,{"语文","英语","数学","物理","化学","生物","政治","历史","地理"},0)),IF(I4032=2,INDEX(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4032,{"单项选择","阅读理解","信息匹配","完形填空","短文填空","单句填空","短文改错","单句改错","句型转换","翻译短语","翻译句子","词汇/短语及固搭","完成句子","听力"},0)),"")), "")</f>
        <v/>
      </c>
      <c r="E4032" s="21" t="str">
        <f t="shared" si="507"/>
        <v>知识点</v>
      </c>
      <c r="F4032" s="21" t="str">
        <f t="shared" si="508"/>
        <v>亚</v>
      </c>
      <c r="G4032" s="21" t="str">
        <f>INDEX( {"body","discipline","area","topic","point"},MATCH(E4032,{"知识体","知识域","知识区","知识主题","知识点"},0))</f>
        <v>point</v>
      </c>
      <c r="H4032" s="21" t="str">
        <f>INDEX( {"super","just","sub","infras"},MATCH(F4032,{"超","恰","亚","次"},0))</f>
        <v>sub</v>
      </c>
      <c r="I4032" s="21">
        <f>MATCH(E4032,{"知识体","知识域","知识区","知识主题","知识点"},0)-1</f>
        <v>4</v>
      </c>
      <c r="J4032" s="21">
        <f>MATCH(F4032,{"超","恰","亚","次"},0)-1</f>
        <v>2</v>
      </c>
      <c r="K4032" s="21" t="str">
        <f t="shared" si="509"/>
        <v>化学</v>
      </c>
      <c r="L4032" s="26" t="s">
        <v>1659</v>
      </c>
      <c r="M4032" s="23"/>
      <c r="N4032" s="23"/>
      <c r="O4032" s="24" t="str">
        <f t="shared" si="511"/>
        <v xml:space="preserve">
  - 
    name:  葡萄糖的银镜反应
    title:  葡萄糖的银镜反应
    description: 
    koLyro: point
    koLyri:  sub
    son: </v>
      </c>
      <c r="P4032" s="27" t="str">
        <f t="shared" si="510"/>
        <v xml:space="preserve">
            - 
              name:  葡萄糖的银镜反应
              title:  葡萄糖的银镜反应
              description: 
              koLyro: point
              koLyri:  sub
              son: </v>
      </c>
    </row>
    <row r="4033" spans="1:16" ht="15" customHeight="1">
      <c r="A4033" s="20">
        <f t="shared" si="504"/>
        <v>5</v>
      </c>
      <c r="B4033" s="21" t="str">
        <f t="shared" si="505"/>
        <v>知识亚点</v>
      </c>
      <c r="C4033" s="21" t="str">
        <f t="shared" si="506"/>
        <v>葡萄糖与新制的氢氧化铜反应</v>
      </c>
      <c r="D4033" s="21" t="str">
        <f>IFERROR(IF(I4033=1,INDEX( {"chinese","english","math","physics","chemistry","biology","politics","history","geography"},MATCH(C4033,{"语文","英语","数学","物理","化学","生物","政治","历史","地理"},0)),IF(I4033=2,INDEX(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4033,{"单项选择","阅读理解","信息匹配","完形填空","短文填空","单句填空","短文改错","单句改错","句型转换","翻译短语","翻译句子","词汇/短语及固搭","完成句子","听力"},0)),"")), "")</f>
        <v/>
      </c>
      <c r="E4033" s="21" t="str">
        <f t="shared" si="507"/>
        <v>知识点</v>
      </c>
      <c r="F4033" s="21" t="str">
        <f t="shared" si="508"/>
        <v>亚</v>
      </c>
      <c r="G4033" s="21" t="str">
        <f>INDEX( {"body","discipline","area","topic","point"},MATCH(E4033,{"知识体","知识域","知识区","知识主题","知识点"},0))</f>
        <v>point</v>
      </c>
      <c r="H4033" s="21" t="str">
        <f>INDEX( {"super","just","sub","infras"},MATCH(F4033,{"超","恰","亚","次"},0))</f>
        <v>sub</v>
      </c>
      <c r="I4033" s="21">
        <f>MATCH(E4033,{"知识体","知识域","知识区","知识主题","知识点"},0)-1</f>
        <v>4</v>
      </c>
      <c r="J4033" s="21">
        <f>MATCH(F4033,{"超","恰","亚","次"},0)-1</f>
        <v>2</v>
      </c>
      <c r="K4033" s="21" t="str">
        <f t="shared" si="509"/>
        <v>化学</v>
      </c>
      <c r="L4033" s="26" t="s">
        <v>1660</v>
      </c>
      <c r="M4033" s="23"/>
      <c r="N4033" s="23"/>
      <c r="O4033" s="24" t="str">
        <f t="shared" si="511"/>
        <v xml:space="preserve">
  - 
    name:  葡萄糖与新制的氢氧化铜反应
    title:  葡萄糖与新制的氢氧化铜反应
    description: 
    koLyro: point
    koLyri:  sub
    son: </v>
      </c>
      <c r="P4033" s="27" t="str">
        <f t="shared" si="510"/>
        <v xml:space="preserve">
            - 
              name:  葡萄糖与新制的氢氧化铜反应
              title:  葡萄糖与新制的氢氧化铜反应
              description: 
              koLyro: point
              koLyri:  sub
              son: </v>
      </c>
    </row>
    <row r="4034" spans="1:16" ht="15" customHeight="1">
      <c r="A4034" s="20">
        <f t="shared" si="504"/>
        <v>4</v>
      </c>
      <c r="B4034" s="21" t="str">
        <f t="shared" si="505"/>
        <v>知识点</v>
      </c>
      <c r="C4034" s="21" t="str">
        <f t="shared" si="506"/>
        <v>麦芽糖与蔗糖</v>
      </c>
      <c r="D4034" s="21" t="str">
        <f>IFERROR(IF(I4034=1,INDEX( {"chinese","english","math","physics","chemistry","biology","politics","history","geography"},MATCH(C4034,{"语文","英语","数学","物理","化学","生物","政治","历史","地理"},0)),IF(I4034=2,INDEX(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4034,{"单项选择","阅读理解","信息匹配","完形填空","短文填空","单句填空","短文改错","单句改错","句型转换","翻译短语","翻译句子","词汇/短语及固搭","完成句子","听力"},0)),"")), "")</f>
        <v/>
      </c>
      <c r="E4034" s="21" t="str">
        <f t="shared" si="507"/>
        <v>知识点</v>
      </c>
      <c r="F4034" s="21" t="str">
        <f t="shared" si="508"/>
        <v>恰</v>
      </c>
      <c r="G4034" s="21" t="str">
        <f>INDEX( {"body","discipline","area","topic","point"},MATCH(E4034,{"知识体","知识域","知识区","知识主题","知识点"},0))</f>
        <v>point</v>
      </c>
      <c r="H4034" s="21" t="str">
        <f>INDEX( {"super","just","sub","infras"},MATCH(F4034,{"超","恰","亚","次"},0))</f>
        <v>just</v>
      </c>
      <c r="I4034" s="21">
        <f>MATCH(E4034,{"知识体","知识域","知识区","知识主题","知识点"},0)-1</f>
        <v>4</v>
      </c>
      <c r="J4034" s="21">
        <f>MATCH(F4034,{"超","恰","亚","次"},0)-1</f>
        <v>1</v>
      </c>
      <c r="K4034" s="21" t="str">
        <f t="shared" si="509"/>
        <v>化学</v>
      </c>
      <c r="L4034" s="26" t="s">
        <v>1661</v>
      </c>
      <c r="M4034" s="23"/>
      <c r="N4034" s="23"/>
      <c r="O4034" s="24" t="str">
        <f t="shared" si="511"/>
        <v xml:space="preserve">
  - 
    name:  麦芽糖与蔗糖
    title:  麦芽糖与蔗糖
    description: 
    koLyro: point
    koLyri:  just
    son: </v>
      </c>
      <c r="P4034" s="27" t="str">
        <f t="shared" si="510"/>
        <v xml:space="preserve">
          - 
            name:  麦芽糖与蔗糖
            title:  麦芽糖与蔗糖
            description: 
            koLyro: point
            koLyri:  just
            son: </v>
      </c>
    </row>
    <row r="4035" spans="1:16" ht="15" customHeight="1">
      <c r="A4035" s="20">
        <f t="shared" si="504"/>
        <v>4</v>
      </c>
      <c r="B4035" s="21" t="str">
        <f t="shared" si="505"/>
        <v>知识点</v>
      </c>
      <c r="C4035" s="21" t="str">
        <f t="shared" si="506"/>
        <v>淀粉</v>
      </c>
      <c r="D4035" s="21" t="str">
        <f>IFERROR(IF(I4035=1,INDEX( {"chinese","english","math","physics","chemistry","biology","politics","history","geography"},MATCH(C4035,{"语文","英语","数学","物理","化学","生物","政治","历史","地理"},0)),IF(I4035=2,INDEX(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4035,{"单项选择","阅读理解","信息匹配","完形填空","短文填空","单句填空","短文改错","单句改错","句型转换","翻译短语","翻译句子","词汇/短语及固搭","完成句子","听力"},0)),"")), "")</f>
        <v/>
      </c>
      <c r="E4035" s="21" t="str">
        <f t="shared" si="507"/>
        <v>知识点</v>
      </c>
      <c r="F4035" s="21" t="str">
        <f t="shared" si="508"/>
        <v>恰</v>
      </c>
      <c r="G4035" s="21" t="str">
        <f>INDEX( {"body","discipline","area","topic","point"},MATCH(E4035,{"知识体","知识域","知识区","知识主题","知识点"},0))</f>
        <v>point</v>
      </c>
      <c r="H4035" s="21" t="str">
        <f>INDEX( {"super","just","sub","infras"},MATCH(F4035,{"超","恰","亚","次"},0))</f>
        <v>just</v>
      </c>
      <c r="I4035" s="21">
        <f>MATCH(E4035,{"知识体","知识域","知识区","知识主题","知识点"},0)-1</f>
        <v>4</v>
      </c>
      <c r="J4035" s="21">
        <f>MATCH(F4035,{"超","恰","亚","次"},0)-1</f>
        <v>1</v>
      </c>
      <c r="K4035" s="21" t="str">
        <f t="shared" si="509"/>
        <v>化学</v>
      </c>
      <c r="L4035" s="26" t="s">
        <v>1662</v>
      </c>
      <c r="M4035" s="23"/>
      <c r="N4035" s="23"/>
      <c r="O4035" s="24" t="str">
        <f t="shared" si="511"/>
        <v xml:space="preserve">
  - 
    name:  淀粉
    title:  淀粉
    description: 
    koLyro: point
    koLyri:  just
    son: </v>
      </c>
      <c r="P4035" s="27" t="str">
        <f t="shared" si="510"/>
        <v xml:space="preserve">
          - 
            name:  淀粉
            title:  淀粉
            description: 
            koLyro: point
            koLyri:  just
            son: </v>
      </c>
    </row>
    <row r="4036" spans="1:16" ht="15" customHeight="1">
      <c r="A4036" s="20">
        <f t="shared" si="504"/>
        <v>4</v>
      </c>
      <c r="B4036" s="21" t="str">
        <f t="shared" si="505"/>
        <v>知识点</v>
      </c>
      <c r="C4036" s="21" t="str">
        <f t="shared" si="506"/>
        <v>纤维素</v>
      </c>
      <c r="D4036" s="21" t="str">
        <f>IFERROR(IF(I4036=1,INDEX( {"chinese","english","math","physics","chemistry","biology","politics","history","geography"},MATCH(C4036,{"语文","英语","数学","物理","化学","生物","政治","历史","地理"},0)),IF(I4036=2,INDEX(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4036,{"单项选择","阅读理解","信息匹配","完形填空","短文填空","单句填空","短文改错","单句改错","句型转换","翻译短语","翻译句子","词汇/短语及固搭","完成句子","听力"},0)),"")), "")</f>
        <v/>
      </c>
      <c r="E4036" s="21" t="str">
        <f t="shared" si="507"/>
        <v>知识点</v>
      </c>
      <c r="F4036" s="21" t="str">
        <f t="shared" si="508"/>
        <v>恰</v>
      </c>
      <c r="G4036" s="21" t="str">
        <f>INDEX( {"body","discipline","area","topic","point"},MATCH(E4036,{"知识体","知识域","知识区","知识主题","知识点"},0))</f>
        <v>point</v>
      </c>
      <c r="H4036" s="21" t="str">
        <f>INDEX( {"super","just","sub","infras"},MATCH(F4036,{"超","恰","亚","次"},0))</f>
        <v>just</v>
      </c>
      <c r="I4036" s="21">
        <f>MATCH(E4036,{"知识体","知识域","知识区","知识主题","知识点"},0)-1</f>
        <v>4</v>
      </c>
      <c r="J4036" s="21">
        <f>MATCH(F4036,{"超","恰","亚","次"},0)-1</f>
        <v>1</v>
      </c>
      <c r="K4036" s="21" t="str">
        <f t="shared" si="509"/>
        <v>化学</v>
      </c>
      <c r="L4036" s="26" t="s">
        <v>1663</v>
      </c>
      <c r="M4036" s="23"/>
      <c r="N4036" s="23"/>
      <c r="O4036" s="24" t="str">
        <f t="shared" si="511"/>
        <v xml:space="preserve">
  - 
    name:  纤维素
    title:  纤维素
    description: 
    koLyro: point
    koLyri:  just
    son: </v>
      </c>
      <c r="P4036" s="27" t="str">
        <f t="shared" si="510"/>
        <v xml:space="preserve">
          - 
            name:  纤维素
            title:  纤维素
            description: 
            koLyro: point
            koLyri:  just
            son: </v>
      </c>
    </row>
    <row r="4037" spans="1:16" ht="15" customHeight="1">
      <c r="A4037" s="20">
        <f t="shared" ref="A4037:A4100" si="512">IFERROR(FIND("├",L4037),0)</f>
        <v>4</v>
      </c>
      <c r="B4037" s="21" t="str">
        <f t="shared" ref="B4037:B4100" si="513">MID(L4037,FIND("«",L4037)+1,FIND("»",L4037)-FIND("«",L4037)-1)</f>
        <v>知识点</v>
      </c>
      <c r="C4037" s="21" t="str">
        <f t="shared" ref="C4037:C4100" si="514">RIGHT(L4037,LEN(L4037)-FIND("»",L4037))</f>
        <v>维生素</v>
      </c>
      <c r="D4037" s="21" t="str">
        <f>IFERROR(IF(I4037=1,INDEX( {"chinese","english","math","physics","chemistry","biology","politics","history","geography"},MATCH(C4037,{"语文","英语","数学","物理","化学","生物","政治","历史","地理"},0)),IF(I4037=2,INDEX(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4037,{"单项选择","阅读理解","信息匹配","完形填空","短文填空","单句填空","短文改错","单句改错","句型转换","翻译短语","翻译句子","词汇/短语及固搭","完成句子","听力"},0)),"")), "")</f>
        <v/>
      </c>
      <c r="E4037" s="21" t="str">
        <f t="shared" ref="E4037:E4100" si="515">SUBSTITUTE(SUBSTITUTE(SUBSTITUTE(SUBSTITUTE(B4037,"超",""),"恰",""),"亚",""),"次","")</f>
        <v>知识点</v>
      </c>
      <c r="F4037" s="21" t="str">
        <f t="shared" ref="F4037:F4100" si="516">IF(IFERROR(FIND("超",B4037),-1)&gt;0,"超",  IF(IFERROR(FIND("亚",B4037),-1)&gt;0,"亚",   IF(IFERROR(FIND("次",B4037),-1)&gt;0,"次",    "恰"  )))</f>
        <v>恰</v>
      </c>
      <c r="G4037" s="21" t="str">
        <f>INDEX( {"body","discipline","area","topic","point"},MATCH(E4037,{"知识体","知识域","知识区","知识主题","知识点"},0))</f>
        <v>point</v>
      </c>
      <c r="H4037" s="21" t="str">
        <f>INDEX( {"super","just","sub","infras"},MATCH(F4037,{"超","恰","亚","次"},0))</f>
        <v>just</v>
      </c>
      <c r="I4037" s="21">
        <f>MATCH(E4037,{"知识体","知识域","知识区","知识主题","知识点"},0)-1</f>
        <v>4</v>
      </c>
      <c r="J4037" s="21">
        <f>MATCH(F4037,{"超","恰","亚","次"},0)-1</f>
        <v>1</v>
      </c>
      <c r="K4037" s="21" t="str">
        <f t="shared" ref="K4037:K4100" si="517">IF(I4037=0,"",IF(I4037=1,C4037,K4036))</f>
        <v>化学</v>
      </c>
      <c r="L4037" s="26" t="s">
        <v>1664</v>
      </c>
      <c r="M4037" s="23"/>
      <c r="N4037" s="23"/>
      <c r="O4037" s="24" t="str">
        <f t="shared" si="511"/>
        <v xml:space="preserve">
  - 
    name:  维生素
    title:  维生素
    description: 
    koLyro: point
    koLyri:  just
    son: </v>
      </c>
      <c r="P4037" s="27" t="str">
        <f t="shared" ref="P4037:P4100" si="518">SUBSTITUTE(O4037,CHAR(10),CHAR(10)&amp;REPT("  ",A4037))</f>
        <v xml:space="preserve">
          - 
            name:  维生素
            title:  维生素
            description: 
            koLyro: point
            koLyri:  just
            son: </v>
      </c>
    </row>
    <row r="4038" spans="1:16" ht="15" customHeight="1">
      <c r="A4038" s="20">
        <f t="shared" si="512"/>
        <v>4</v>
      </c>
      <c r="B4038" s="21" t="str">
        <f t="shared" si="513"/>
        <v>知识点</v>
      </c>
      <c r="C4038" s="21" t="str">
        <f t="shared" si="514"/>
        <v>微量元素</v>
      </c>
      <c r="D4038" s="21" t="str">
        <f>IFERROR(IF(I4038=1,INDEX( {"chinese","english","math","physics","chemistry","biology","politics","history","geography"},MATCH(C4038,{"语文","英语","数学","物理","化学","生物","政治","历史","地理"},0)),IF(I4038=2,INDEX(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4038,{"单项选择","阅读理解","信息匹配","完形填空","短文填空","单句填空","短文改错","单句改错","句型转换","翻译短语","翻译句子","词汇/短语及固搭","完成句子","听力"},0)),"")), "")</f>
        <v/>
      </c>
      <c r="E4038" s="21" t="str">
        <f t="shared" si="515"/>
        <v>知识点</v>
      </c>
      <c r="F4038" s="21" t="str">
        <f t="shared" si="516"/>
        <v>恰</v>
      </c>
      <c r="G4038" s="21" t="str">
        <f>INDEX( {"body","discipline","area","topic","point"},MATCH(E4038,{"知识体","知识域","知识区","知识主题","知识点"},0))</f>
        <v>point</v>
      </c>
      <c r="H4038" s="21" t="str">
        <f>INDEX( {"super","just","sub","infras"},MATCH(F4038,{"超","恰","亚","次"},0))</f>
        <v>just</v>
      </c>
      <c r="I4038" s="21">
        <f>MATCH(E4038,{"知识体","知识域","知识区","知识主题","知识点"},0)-1</f>
        <v>4</v>
      </c>
      <c r="J4038" s="21">
        <f>MATCH(F4038,{"超","恰","亚","次"},0)-1</f>
        <v>1</v>
      </c>
      <c r="K4038" s="21" t="str">
        <f t="shared" si="517"/>
        <v>化学</v>
      </c>
      <c r="L4038" s="26" t="s">
        <v>1665</v>
      </c>
      <c r="M4038" s="23"/>
      <c r="N4038" s="23"/>
      <c r="O4038" s="24" t="str">
        <f t="shared" si="511"/>
        <v xml:space="preserve">
  - 
    name:  微量元素
    title:  微量元素
    description: 
    koLyro: point
    koLyri:  just
    son: </v>
      </c>
      <c r="P4038" s="27" t="str">
        <f t="shared" si="518"/>
        <v xml:space="preserve">
          - 
            name:  微量元素
            title:  微量元素
            description: 
            koLyro: point
            koLyri:  just
            son: </v>
      </c>
    </row>
    <row r="4039" spans="1:16" ht="15" customHeight="1">
      <c r="A4039" s="20">
        <f t="shared" si="512"/>
        <v>4</v>
      </c>
      <c r="B4039" s="21" t="str">
        <f t="shared" si="513"/>
        <v>知识点</v>
      </c>
      <c r="C4039" s="21" t="str">
        <f t="shared" si="514"/>
        <v>氨基酸</v>
      </c>
      <c r="D4039" s="21" t="str">
        <f>IFERROR(IF(I4039=1,INDEX( {"chinese","english","math","physics","chemistry","biology","politics","history","geography"},MATCH(C4039,{"语文","英语","数学","物理","化学","生物","政治","历史","地理"},0)),IF(I4039=2,INDEX(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4039,{"单项选择","阅读理解","信息匹配","完形填空","短文填空","单句填空","短文改错","单句改错","句型转换","翻译短语","翻译句子","词汇/短语及固搭","完成句子","听力"},0)),"")), "")</f>
        <v/>
      </c>
      <c r="E4039" s="21" t="str">
        <f t="shared" si="515"/>
        <v>知识点</v>
      </c>
      <c r="F4039" s="21" t="str">
        <f t="shared" si="516"/>
        <v>恰</v>
      </c>
      <c r="G4039" s="21" t="str">
        <f>INDEX( {"body","discipline","area","topic","point"},MATCH(E4039,{"知识体","知识域","知识区","知识主题","知识点"},0))</f>
        <v>point</v>
      </c>
      <c r="H4039" s="21" t="str">
        <f>INDEX( {"super","just","sub","infras"},MATCH(F4039,{"超","恰","亚","次"},0))</f>
        <v>just</v>
      </c>
      <c r="I4039" s="21">
        <f>MATCH(E4039,{"知识体","知识域","知识区","知识主题","知识点"},0)-1</f>
        <v>4</v>
      </c>
      <c r="J4039" s="21">
        <f>MATCH(F4039,{"超","恰","亚","次"},0)-1</f>
        <v>1</v>
      </c>
      <c r="K4039" s="21" t="str">
        <f t="shared" si="517"/>
        <v>化学</v>
      </c>
      <c r="L4039" s="26" t="s">
        <v>1666</v>
      </c>
      <c r="M4039" s="23"/>
      <c r="N4039" s="23"/>
      <c r="O4039" s="24" t="str">
        <f t="shared" si="511"/>
        <v xml:space="preserve">
  - 
    name:  氨基酸
    title:  氨基酸
    description: 
    koLyro: point
    koLyri:  just
    son: </v>
      </c>
      <c r="P4039" s="27" t="str">
        <f t="shared" si="518"/>
        <v xml:space="preserve">
          - 
            name:  氨基酸
            title:  氨基酸
            description: 
            koLyro: point
            koLyri:  just
            son: </v>
      </c>
    </row>
    <row r="4040" spans="1:16" ht="15" customHeight="1">
      <c r="A4040" s="20">
        <f t="shared" si="512"/>
        <v>4</v>
      </c>
      <c r="B4040" s="21" t="str">
        <f t="shared" si="513"/>
        <v>知识点</v>
      </c>
      <c r="C4040" s="21" t="str">
        <f t="shared" si="514"/>
        <v>蛋白质的性质、存在及用途</v>
      </c>
      <c r="D4040" s="21" t="str">
        <f>IFERROR(IF(I4040=1,INDEX( {"chinese","english","math","physics","chemistry","biology","politics","history","geography"},MATCH(C4040,{"语文","英语","数学","物理","化学","生物","政治","历史","地理"},0)),IF(I4040=2,INDEX(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4040,{"单项选择","阅读理解","信息匹配","完形填空","短文填空","单句填空","短文改错","单句改错","句型转换","翻译短语","翻译句子","词汇/短语及固搭","完成句子","听力"},0)),"")), "")</f>
        <v/>
      </c>
      <c r="E4040" s="21" t="str">
        <f t="shared" si="515"/>
        <v>知识点</v>
      </c>
      <c r="F4040" s="21" t="str">
        <f t="shared" si="516"/>
        <v>恰</v>
      </c>
      <c r="G4040" s="21" t="str">
        <f>INDEX( {"body","discipline","area","topic","point"},MATCH(E4040,{"知识体","知识域","知识区","知识主题","知识点"},0))</f>
        <v>point</v>
      </c>
      <c r="H4040" s="21" t="str">
        <f>INDEX( {"super","just","sub","infras"},MATCH(F4040,{"超","恰","亚","次"},0))</f>
        <v>just</v>
      </c>
      <c r="I4040" s="21">
        <f>MATCH(E4040,{"知识体","知识域","知识区","知识主题","知识点"},0)-1</f>
        <v>4</v>
      </c>
      <c r="J4040" s="21">
        <f>MATCH(F4040,{"超","恰","亚","次"},0)-1</f>
        <v>1</v>
      </c>
      <c r="K4040" s="21" t="str">
        <f t="shared" si="517"/>
        <v>化学</v>
      </c>
      <c r="L4040" s="26" t="s">
        <v>1667</v>
      </c>
      <c r="M4040" s="23"/>
      <c r="N4040" s="23"/>
      <c r="O4040" s="24" t="str">
        <f t="shared" si="511"/>
        <v xml:space="preserve">
  - 
    name:  蛋白质的性质、存在及用途
    title:  蛋白质的性质、存在及用途
    description: 
    koLyro: point
    koLyri:  just
    son: </v>
      </c>
      <c r="P4040" s="27" t="str">
        <f t="shared" si="518"/>
        <v xml:space="preserve">
          - 
            name:  蛋白质的性质、存在及用途
            title:  蛋白质的性质、存在及用途
            description: 
            koLyro: point
            koLyri:  just
            son: </v>
      </c>
    </row>
    <row r="4041" spans="1:16" ht="15" customHeight="1">
      <c r="A4041" s="20">
        <f t="shared" si="512"/>
        <v>5</v>
      </c>
      <c r="B4041" s="21" t="str">
        <f t="shared" si="513"/>
        <v>知识亚点</v>
      </c>
      <c r="C4041" s="21" t="str">
        <f t="shared" si="514"/>
        <v>蛋白质的水解</v>
      </c>
      <c r="D4041" s="21" t="str">
        <f>IFERROR(IF(I4041=1,INDEX( {"chinese","english","math","physics","chemistry","biology","politics","history","geography"},MATCH(C4041,{"语文","英语","数学","物理","化学","生物","政治","历史","地理"},0)),IF(I4041=2,INDEX(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4041,{"单项选择","阅读理解","信息匹配","完形填空","短文填空","单句填空","短文改错","单句改错","句型转换","翻译短语","翻译句子","词汇/短语及固搭","完成句子","听力"},0)),"")), "")</f>
        <v/>
      </c>
      <c r="E4041" s="21" t="str">
        <f t="shared" si="515"/>
        <v>知识点</v>
      </c>
      <c r="F4041" s="21" t="str">
        <f t="shared" si="516"/>
        <v>亚</v>
      </c>
      <c r="G4041" s="21" t="str">
        <f>INDEX( {"body","discipline","area","topic","point"},MATCH(E4041,{"知识体","知识域","知识区","知识主题","知识点"},0))</f>
        <v>point</v>
      </c>
      <c r="H4041" s="21" t="str">
        <f>INDEX( {"super","just","sub","infras"},MATCH(F4041,{"超","恰","亚","次"},0))</f>
        <v>sub</v>
      </c>
      <c r="I4041" s="21">
        <f>MATCH(E4041,{"知识体","知识域","知识区","知识主题","知识点"},0)-1</f>
        <v>4</v>
      </c>
      <c r="J4041" s="21">
        <f>MATCH(F4041,{"超","恰","亚","次"},0)-1</f>
        <v>2</v>
      </c>
      <c r="K4041" s="21" t="str">
        <f t="shared" si="517"/>
        <v>化学</v>
      </c>
      <c r="L4041" s="26" t="s">
        <v>1668</v>
      </c>
      <c r="M4041" s="23"/>
      <c r="N4041" s="23"/>
      <c r="O4041" s="24" t="str">
        <f t="shared" si="511"/>
        <v xml:space="preserve">
  - 
    name:  蛋白质的水解
    title:  蛋白质的水解
    description: 
    koLyro: point
    koLyri:  sub
    son: </v>
      </c>
      <c r="P4041" s="27" t="str">
        <f t="shared" si="518"/>
        <v xml:space="preserve">
            - 
              name:  蛋白质的水解
              title:  蛋白质的水解
              description: 
              koLyro: point
              koLyri:  sub
              son: </v>
      </c>
    </row>
    <row r="4042" spans="1:16" ht="15" customHeight="1">
      <c r="A4042" s="20">
        <f t="shared" si="512"/>
        <v>5</v>
      </c>
      <c r="B4042" s="21" t="str">
        <f t="shared" si="513"/>
        <v>知识亚点</v>
      </c>
      <c r="C4042" s="21" t="str">
        <f t="shared" si="514"/>
        <v>蛋白质的变性</v>
      </c>
      <c r="D4042" s="21" t="str">
        <f>IFERROR(IF(I4042=1,INDEX( {"chinese","english","math","physics","chemistry","biology","politics","history","geography"},MATCH(C4042,{"语文","英语","数学","物理","化学","生物","政治","历史","地理"},0)),IF(I4042=2,INDEX(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4042,{"单项选择","阅读理解","信息匹配","完形填空","短文填空","单句填空","短文改错","单句改错","句型转换","翻译短语","翻译句子","词汇/短语及固搭","完成句子","听力"},0)),"")), "")</f>
        <v/>
      </c>
      <c r="E4042" s="21" t="str">
        <f t="shared" si="515"/>
        <v>知识点</v>
      </c>
      <c r="F4042" s="21" t="str">
        <f t="shared" si="516"/>
        <v>亚</v>
      </c>
      <c r="G4042" s="21" t="str">
        <f>INDEX( {"body","discipline","area","topic","point"},MATCH(E4042,{"知识体","知识域","知识区","知识主题","知识点"},0))</f>
        <v>point</v>
      </c>
      <c r="H4042" s="21" t="str">
        <f>INDEX( {"super","just","sub","infras"},MATCH(F4042,{"超","恰","亚","次"},0))</f>
        <v>sub</v>
      </c>
      <c r="I4042" s="21">
        <f>MATCH(E4042,{"知识体","知识域","知识区","知识主题","知识点"},0)-1</f>
        <v>4</v>
      </c>
      <c r="J4042" s="21">
        <f>MATCH(F4042,{"超","恰","亚","次"},0)-1</f>
        <v>2</v>
      </c>
      <c r="K4042" s="21" t="str">
        <f t="shared" si="517"/>
        <v>化学</v>
      </c>
      <c r="L4042" s="26" t="s">
        <v>1669</v>
      </c>
      <c r="M4042" s="23"/>
      <c r="N4042" s="23"/>
      <c r="O4042" s="24" t="str">
        <f t="shared" si="511"/>
        <v xml:space="preserve">
  - 
    name:  蛋白质的变性
    title:  蛋白质的变性
    description: 
    koLyro: point
    koLyri:  sub
    son: </v>
      </c>
      <c r="P4042" s="27" t="str">
        <f t="shared" si="518"/>
        <v xml:space="preserve">
            - 
              name:  蛋白质的变性
              title:  蛋白质的变性
              description: 
              koLyro: point
              koLyri:  sub
              son: </v>
      </c>
    </row>
    <row r="4043" spans="1:16" ht="15" customHeight="1">
      <c r="A4043" s="20">
        <f t="shared" si="512"/>
        <v>5</v>
      </c>
      <c r="B4043" s="21" t="str">
        <f t="shared" si="513"/>
        <v>知识亚点</v>
      </c>
      <c r="C4043" s="21" t="str">
        <f t="shared" si="514"/>
        <v>蛋白质的盐析</v>
      </c>
      <c r="D4043" s="21" t="str">
        <f>IFERROR(IF(I4043=1,INDEX( {"chinese","english","math","physics","chemistry","biology","politics","history","geography"},MATCH(C4043,{"语文","英语","数学","物理","化学","生物","政治","历史","地理"},0)),IF(I4043=2,INDEX(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4043,{"单项选择","阅读理解","信息匹配","完形填空","短文填空","单句填空","短文改错","单句改错","句型转换","翻译短语","翻译句子","词汇/短语及固搭","完成句子","听力"},0)),"")), "")</f>
        <v/>
      </c>
      <c r="E4043" s="21" t="str">
        <f t="shared" si="515"/>
        <v>知识点</v>
      </c>
      <c r="F4043" s="21" t="str">
        <f t="shared" si="516"/>
        <v>亚</v>
      </c>
      <c r="G4043" s="21" t="str">
        <f>INDEX( {"body","discipline","area","topic","point"},MATCH(E4043,{"知识体","知识域","知识区","知识主题","知识点"},0))</f>
        <v>point</v>
      </c>
      <c r="H4043" s="21" t="str">
        <f>INDEX( {"super","just","sub","infras"},MATCH(F4043,{"超","恰","亚","次"},0))</f>
        <v>sub</v>
      </c>
      <c r="I4043" s="21">
        <f>MATCH(E4043,{"知识体","知识域","知识区","知识主题","知识点"},0)-1</f>
        <v>4</v>
      </c>
      <c r="J4043" s="21">
        <f>MATCH(F4043,{"超","恰","亚","次"},0)-1</f>
        <v>2</v>
      </c>
      <c r="K4043" s="21" t="str">
        <f t="shared" si="517"/>
        <v>化学</v>
      </c>
      <c r="L4043" s="26" t="s">
        <v>1670</v>
      </c>
      <c r="M4043" s="23"/>
      <c r="N4043" s="23"/>
      <c r="O4043" s="24" t="str">
        <f t="shared" si="511"/>
        <v xml:space="preserve">
  - 
    name:  蛋白质的盐析
    title:  蛋白质的盐析
    description: 
    koLyro: point
    koLyri:  sub
    son: </v>
      </c>
      <c r="P4043" s="27" t="str">
        <f t="shared" si="518"/>
        <v xml:space="preserve">
            - 
              name:  蛋白质的盐析
              title:  蛋白质的盐析
              description: 
              koLyro: point
              koLyri:  sub
              son: </v>
      </c>
    </row>
    <row r="4044" spans="1:16" ht="15" customHeight="1">
      <c r="A4044" s="20">
        <f t="shared" si="512"/>
        <v>5</v>
      </c>
      <c r="B4044" s="21" t="str">
        <f t="shared" si="513"/>
        <v>知识亚点</v>
      </c>
      <c r="C4044" s="21" t="str">
        <f t="shared" si="514"/>
        <v>蛋白质的颜色反应</v>
      </c>
      <c r="D4044" s="21" t="str">
        <f>IFERROR(IF(I4044=1,INDEX( {"chinese","english","math","physics","chemistry","biology","politics","history","geography"},MATCH(C4044,{"语文","英语","数学","物理","化学","生物","政治","历史","地理"},0)),IF(I4044=2,INDEX(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4044,{"单项选择","阅读理解","信息匹配","完形填空","短文填空","单句填空","短文改错","单句改错","句型转换","翻译短语","翻译句子","词汇/短语及固搭","完成句子","听力"},0)),"")), "")</f>
        <v/>
      </c>
      <c r="E4044" s="21" t="str">
        <f t="shared" si="515"/>
        <v>知识点</v>
      </c>
      <c r="F4044" s="21" t="str">
        <f t="shared" si="516"/>
        <v>亚</v>
      </c>
      <c r="G4044" s="21" t="str">
        <f>INDEX( {"body","discipline","area","topic","point"},MATCH(E4044,{"知识体","知识域","知识区","知识主题","知识点"},0))</f>
        <v>point</v>
      </c>
      <c r="H4044" s="21" t="str">
        <f>INDEX( {"super","just","sub","infras"},MATCH(F4044,{"超","恰","亚","次"},0))</f>
        <v>sub</v>
      </c>
      <c r="I4044" s="21">
        <f>MATCH(E4044,{"知识体","知识域","知识区","知识主题","知识点"},0)-1</f>
        <v>4</v>
      </c>
      <c r="J4044" s="21">
        <f>MATCH(F4044,{"超","恰","亚","次"},0)-1</f>
        <v>2</v>
      </c>
      <c r="K4044" s="21" t="str">
        <f t="shared" si="517"/>
        <v>化学</v>
      </c>
      <c r="L4044" s="26" t="s">
        <v>1671</v>
      </c>
      <c r="M4044" s="23"/>
      <c r="N4044" s="23"/>
      <c r="O4044" s="24" t="str">
        <f t="shared" si="511"/>
        <v xml:space="preserve">
  - 
    name:  蛋白质的颜色反应
    title:  蛋白质的颜色反应
    description: 
    koLyro: point
    koLyri:  sub
    son: </v>
      </c>
      <c r="P4044" s="27" t="str">
        <f t="shared" si="518"/>
        <v xml:space="preserve">
            - 
              name:  蛋白质的颜色反应
              title:  蛋白质的颜色反应
              description: 
              koLyro: point
              koLyri:  sub
              son: </v>
      </c>
    </row>
    <row r="4045" spans="1:16" ht="15" customHeight="1">
      <c r="A4045" s="20">
        <f t="shared" si="512"/>
        <v>5</v>
      </c>
      <c r="B4045" s="21" t="str">
        <f t="shared" si="513"/>
        <v>知识亚点</v>
      </c>
      <c r="C4045" s="21" t="str">
        <f t="shared" si="514"/>
        <v>灼烧蛋白质</v>
      </c>
      <c r="D4045" s="21" t="str">
        <f>IFERROR(IF(I4045=1,INDEX( {"chinese","english","math","physics","chemistry","biology","politics","history","geography"},MATCH(C4045,{"语文","英语","数学","物理","化学","生物","政治","历史","地理"},0)),IF(I4045=2,INDEX(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4045,{"单项选择","阅读理解","信息匹配","完形填空","短文填空","单句填空","短文改错","单句改错","句型转换","翻译短语","翻译句子","词汇/短语及固搭","完成句子","听力"},0)),"")), "")</f>
        <v/>
      </c>
      <c r="E4045" s="21" t="str">
        <f t="shared" si="515"/>
        <v>知识点</v>
      </c>
      <c r="F4045" s="21" t="str">
        <f t="shared" si="516"/>
        <v>亚</v>
      </c>
      <c r="G4045" s="21" t="str">
        <f>INDEX( {"body","discipline","area","topic","point"},MATCH(E4045,{"知识体","知识域","知识区","知识主题","知识点"},0))</f>
        <v>point</v>
      </c>
      <c r="H4045" s="21" t="str">
        <f>INDEX( {"super","just","sub","infras"},MATCH(F4045,{"超","恰","亚","次"},0))</f>
        <v>sub</v>
      </c>
      <c r="I4045" s="21">
        <f>MATCH(E4045,{"知识体","知识域","知识区","知识主题","知识点"},0)-1</f>
        <v>4</v>
      </c>
      <c r="J4045" s="21">
        <f>MATCH(F4045,{"超","恰","亚","次"},0)-1</f>
        <v>2</v>
      </c>
      <c r="K4045" s="21" t="str">
        <f t="shared" si="517"/>
        <v>化学</v>
      </c>
      <c r="L4045" s="26" t="s">
        <v>1672</v>
      </c>
      <c r="M4045" s="23"/>
      <c r="N4045" s="23"/>
      <c r="O4045" s="24" t="str">
        <f t="shared" si="511"/>
        <v xml:space="preserve">
  - 
    name:  灼烧蛋白质
    title:  灼烧蛋白质
    description: 
    koLyro: point
    koLyri:  sub
    son: </v>
      </c>
      <c r="P4045" s="27" t="str">
        <f t="shared" si="518"/>
        <v xml:space="preserve">
            - 
              name:  灼烧蛋白质
              title:  灼烧蛋白质
              description: 
              koLyro: point
              koLyri:  sub
              son: </v>
      </c>
    </row>
    <row r="4046" spans="1:16" ht="15" customHeight="1">
      <c r="A4046" s="20">
        <f t="shared" si="512"/>
        <v>4</v>
      </c>
      <c r="B4046" s="21" t="str">
        <f t="shared" si="513"/>
        <v>知识点</v>
      </c>
      <c r="C4046" s="21" t="str">
        <f t="shared" si="514"/>
        <v>酶、核酸</v>
      </c>
      <c r="D4046" s="21" t="str">
        <f>IFERROR(IF(I4046=1,INDEX( {"chinese","english","math","physics","chemistry","biology","politics","history","geography"},MATCH(C4046,{"语文","英语","数学","物理","化学","生物","政治","历史","地理"},0)),IF(I4046=2,INDEX(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4046,{"单项选择","阅读理解","信息匹配","完形填空","短文填空","单句填空","短文改错","单句改错","句型转换","翻译短语","翻译句子","词汇/短语及固搭","完成句子","听力"},0)),"")), "")</f>
        <v/>
      </c>
      <c r="E4046" s="21" t="str">
        <f t="shared" si="515"/>
        <v>知识点</v>
      </c>
      <c r="F4046" s="21" t="str">
        <f t="shared" si="516"/>
        <v>恰</v>
      </c>
      <c r="G4046" s="21" t="str">
        <f>INDEX( {"body","discipline","area","topic","point"},MATCH(E4046,{"知识体","知识域","知识区","知识主题","知识点"},0))</f>
        <v>point</v>
      </c>
      <c r="H4046" s="21" t="str">
        <f>INDEX( {"super","just","sub","infras"},MATCH(F4046,{"超","恰","亚","次"},0))</f>
        <v>just</v>
      </c>
      <c r="I4046" s="21">
        <f>MATCH(E4046,{"知识体","知识域","知识区","知识主题","知识点"},0)-1</f>
        <v>4</v>
      </c>
      <c r="J4046" s="21">
        <f>MATCH(F4046,{"超","恰","亚","次"},0)-1</f>
        <v>1</v>
      </c>
      <c r="K4046" s="21" t="str">
        <f t="shared" si="517"/>
        <v>化学</v>
      </c>
      <c r="L4046" s="26" t="s">
        <v>1673</v>
      </c>
      <c r="M4046" s="23"/>
      <c r="N4046" s="23"/>
      <c r="O4046" s="24" t="str">
        <f t="shared" si="511"/>
        <v xml:space="preserve">
  - 
    name:  酶、核酸
    title:  酶、核酸
    description: 
    koLyro: point
    koLyri:  just
    son: </v>
      </c>
      <c r="P4046" s="27" t="str">
        <f t="shared" si="518"/>
        <v xml:space="preserve">
          - 
            name:  酶、核酸
            title:  酶、核酸
            description: 
            koLyro: point
            koLyri:  just
            son: </v>
      </c>
    </row>
    <row r="4047" spans="1:16" ht="15" customHeight="1">
      <c r="A4047" s="20">
        <f t="shared" si="512"/>
        <v>4</v>
      </c>
      <c r="B4047" s="21" t="str">
        <f t="shared" si="513"/>
        <v>知识点</v>
      </c>
      <c r="C4047" s="21" t="str">
        <f t="shared" si="514"/>
        <v>油脂的组成、结构及用途</v>
      </c>
      <c r="D4047" s="21" t="str">
        <f>IFERROR(IF(I4047=1,INDEX( {"chinese","english","math","physics","chemistry","biology","politics","history","geography"},MATCH(C4047,{"语文","英语","数学","物理","化学","生物","政治","历史","地理"},0)),IF(I4047=2,INDEX(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4047,{"单项选择","阅读理解","信息匹配","完形填空","短文填空","单句填空","短文改错","单句改错","句型转换","翻译短语","翻译句子","词汇/短语及固搭","完成句子","听力"},0)),"")), "")</f>
        <v/>
      </c>
      <c r="E4047" s="21" t="str">
        <f t="shared" si="515"/>
        <v>知识点</v>
      </c>
      <c r="F4047" s="21" t="str">
        <f t="shared" si="516"/>
        <v>恰</v>
      </c>
      <c r="G4047" s="21" t="str">
        <f>INDEX( {"body","discipline","area","topic","point"},MATCH(E4047,{"知识体","知识域","知识区","知识主题","知识点"},0))</f>
        <v>point</v>
      </c>
      <c r="H4047" s="21" t="str">
        <f>INDEX( {"super","just","sub","infras"},MATCH(F4047,{"超","恰","亚","次"},0))</f>
        <v>just</v>
      </c>
      <c r="I4047" s="21">
        <f>MATCH(E4047,{"知识体","知识域","知识区","知识主题","知识点"},0)-1</f>
        <v>4</v>
      </c>
      <c r="J4047" s="21">
        <f>MATCH(F4047,{"超","恰","亚","次"},0)-1</f>
        <v>1</v>
      </c>
      <c r="K4047" s="21" t="str">
        <f t="shared" si="517"/>
        <v>化学</v>
      </c>
      <c r="L4047" s="26" t="s">
        <v>1674</v>
      </c>
      <c r="M4047" s="23"/>
      <c r="N4047" s="23"/>
      <c r="O4047" s="24" t="str">
        <f t="shared" si="511"/>
        <v xml:space="preserve">
  - 
    name:  油脂的组成、结构及用途
    title:  油脂的组成、结构及用途
    description: 
    koLyro: point
    koLyri:  just
    son: </v>
      </c>
      <c r="P4047" s="27" t="str">
        <f t="shared" si="518"/>
        <v xml:space="preserve">
          - 
            name:  油脂的组成、结构及用途
            title:  油脂的组成、结构及用途
            description: 
            koLyro: point
            koLyri:  just
            son: </v>
      </c>
    </row>
    <row r="4048" spans="1:16" ht="15" customHeight="1">
      <c r="A4048" s="20">
        <f t="shared" si="512"/>
        <v>4</v>
      </c>
      <c r="B4048" s="21" t="str">
        <f t="shared" si="513"/>
        <v>知识点</v>
      </c>
      <c r="C4048" s="21" t="str">
        <f t="shared" si="514"/>
        <v>油脂的性质</v>
      </c>
      <c r="D4048" s="21" t="str">
        <f>IFERROR(IF(I4048=1,INDEX( {"chinese","english","math","physics","chemistry","biology","politics","history","geography"},MATCH(C4048,{"语文","英语","数学","物理","化学","生物","政治","历史","地理"},0)),IF(I4048=2,INDEX(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4048,{"单项选择","阅读理解","信息匹配","完形填空","短文填空","单句填空","短文改错","单句改错","句型转换","翻译短语","翻译句子","词汇/短语及固搭","完成句子","听力"},0)),"")), "")</f>
        <v/>
      </c>
      <c r="E4048" s="21" t="str">
        <f t="shared" si="515"/>
        <v>知识点</v>
      </c>
      <c r="F4048" s="21" t="str">
        <f t="shared" si="516"/>
        <v>恰</v>
      </c>
      <c r="G4048" s="21" t="str">
        <f>INDEX( {"body","discipline","area","topic","point"},MATCH(E4048,{"知识体","知识域","知识区","知识主题","知识点"},0))</f>
        <v>point</v>
      </c>
      <c r="H4048" s="21" t="str">
        <f>INDEX( {"super","just","sub","infras"},MATCH(F4048,{"超","恰","亚","次"},0))</f>
        <v>just</v>
      </c>
      <c r="I4048" s="21">
        <f>MATCH(E4048,{"知识体","知识域","知识区","知识主题","知识点"},0)-1</f>
        <v>4</v>
      </c>
      <c r="J4048" s="21">
        <f>MATCH(F4048,{"超","恰","亚","次"},0)-1</f>
        <v>1</v>
      </c>
      <c r="K4048" s="21" t="str">
        <f t="shared" si="517"/>
        <v>化学</v>
      </c>
      <c r="L4048" s="26" t="s">
        <v>1675</v>
      </c>
      <c r="M4048" s="23"/>
      <c r="N4048" s="23"/>
      <c r="O4048" s="24" t="str">
        <f t="shared" si="511"/>
        <v xml:space="preserve">
  - 
    name:  油脂的性质
    title:  油脂的性质
    description: 
    koLyro: point
    koLyri:  just
    son: </v>
      </c>
      <c r="P4048" s="27" t="str">
        <f t="shared" si="518"/>
        <v xml:space="preserve">
          - 
            name:  油脂的性质
            title:  油脂的性质
            description: 
            koLyro: point
            koLyri:  just
            son: </v>
      </c>
    </row>
    <row r="4049" spans="1:16" ht="15" customHeight="1">
      <c r="A4049" s="20">
        <f t="shared" si="512"/>
        <v>4</v>
      </c>
      <c r="B4049" s="21" t="str">
        <f t="shared" si="513"/>
        <v>知识点</v>
      </c>
      <c r="C4049" s="21" t="str">
        <f t="shared" si="514"/>
        <v>肥皂的制取</v>
      </c>
      <c r="D4049" s="21" t="str">
        <f>IFERROR(IF(I4049=1,INDEX( {"chinese","english","math","physics","chemistry","biology","politics","history","geography"},MATCH(C4049,{"语文","英语","数学","物理","化学","生物","政治","历史","地理"},0)),IF(I4049=2,INDEX(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4049,{"单项选择","阅读理解","信息匹配","完形填空","短文填空","单句填空","短文改错","单句改错","句型转换","翻译短语","翻译句子","词汇/短语及固搭","完成句子","听力"},0)),"")), "")</f>
        <v/>
      </c>
      <c r="E4049" s="21" t="str">
        <f t="shared" si="515"/>
        <v>知识点</v>
      </c>
      <c r="F4049" s="21" t="str">
        <f t="shared" si="516"/>
        <v>恰</v>
      </c>
      <c r="G4049" s="21" t="str">
        <f>INDEX( {"body","discipline","area","topic","point"},MATCH(E4049,{"知识体","知识域","知识区","知识主题","知识点"},0))</f>
        <v>point</v>
      </c>
      <c r="H4049" s="21" t="str">
        <f>INDEX( {"super","just","sub","infras"},MATCH(F4049,{"超","恰","亚","次"},0))</f>
        <v>just</v>
      </c>
      <c r="I4049" s="21">
        <f>MATCH(E4049,{"知识体","知识域","知识区","知识主题","知识点"},0)-1</f>
        <v>4</v>
      </c>
      <c r="J4049" s="21">
        <f>MATCH(F4049,{"超","恰","亚","次"},0)-1</f>
        <v>1</v>
      </c>
      <c r="K4049" s="21" t="str">
        <f t="shared" si="517"/>
        <v>化学</v>
      </c>
      <c r="L4049" s="26" t="s">
        <v>1676</v>
      </c>
      <c r="M4049" s="23"/>
      <c r="N4049" s="23"/>
      <c r="O4049" s="24" t="str">
        <f t="shared" si="511"/>
        <v xml:space="preserve">
  - 
    name:  肥皂的制取
    title:  肥皂的制取
    description: 
    koLyro: point
    koLyri:  just
    son: </v>
      </c>
      <c r="P4049" s="27" t="str">
        <f t="shared" si="518"/>
        <v xml:space="preserve">
          - 
            name:  肥皂的制取
            title:  肥皂的制取
            description: 
            koLyro: point
            koLyri:  just
            son: </v>
      </c>
    </row>
    <row r="4050" spans="1:16" ht="15" customHeight="1">
      <c r="A4050" s="20">
        <f t="shared" si="512"/>
        <v>4</v>
      </c>
      <c r="B4050" s="21" t="str">
        <f t="shared" si="513"/>
        <v>知识点</v>
      </c>
      <c r="C4050" s="21" t="str">
        <f t="shared" si="514"/>
        <v>对醛基的考查</v>
      </c>
      <c r="D4050" s="21" t="str">
        <f>IFERROR(IF(I4050=1,INDEX( {"chinese","english","math","physics","chemistry","biology","politics","history","geography"},MATCH(C4050,{"语文","英语","数学","物理","化学","生物","政治","历史","地理"},0)),IF(I4050=2,INDEX(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4050,{"单项选择","阅读理解","信息匹配","完形填空","短文填空","单句填空","短文改错","单句改错","句型转换","翻译短语","翻译句子","词汇/短语及固搭","完成句子","听力"},0)),"")), "")</f>
        <v/>
      </c>
      <c r="E4050" s="21" t="str">
        <f t="shared" si="515"/>
        <v>知识点</v>
      </c>
      <c r="F4050" s="21" t="str">
        <f t="shared" si="516"/>
        <v>恰</v>
      </c>
      <c r="G4050" s="21" t="str">
        <f>INDEX( {"body","discipline","area","topic","point"},MATCH(E4050,{"知识体","知识域","知识区","知识主题","知识点"},0))</f>
        <v>point</v>
      </c>
      <c r="H4050" s="21" t="str">
        <f>INDEX( {"super","just","sub","infras"},MATCH(F4050,{"超","恰","亚","次"},0))</f>
        <v>just</v>
      </c>
      <c r="I4050" s="21">
        <f>MATCH(E4050,{"知识体","知识域","知识区","知识主题","知识点"},0)-1</f>
        <v>4</v>
      </c>
      <c r="J4050" s="21">
        <f>MATCH(F4050,{"超","恰","亚","次"},0)-1</f>
        <v>1</v>
      </c>
      <c r="K4050" s="21" t="str">
        <f t="shared" si="517"/>
        <v>化学</v>
      </c>
      <c r="L4050" s="26" t="s">
        <v>1677</v>
      </c>
      <c r="M4050" s="23"/>
      <c r="N4050" s="23"/>
      <c r="O4050" s="24" t="str">
        <f t="shared" si="511"/>
        <v xml:space="preserve">
  - 
    name:  对醛基的考查
    title:  对醛基的考查
    description: 
    koLyro: point
    koLyri:  just
    son: </v>
      </c>
      <c r="P4050" s="27" t="str">
        <f t="shared" si="518"/>
        <v xml:space="preserve">
          - 
            name:  对醛基的考查
            title:  对醛基的考查
            description: 
            koLyro: point
            koLyri:  just
            son: </v>
      </c>
    </row>
    <row r="4051" spans="1:16" ht="15" customHeight="1">
      <c r="A4051" s="20">
        <f t="shared" si="512"/>
        <v>4</v>
      </c>
      <c r="B4051" s="21" t="str">
        <f t="shared" si="513"/>
        <v>知识点</v>
      </c>
      <c r="C4051" s="21" t="str">
        <f t="shared" si="514"/>
        <v>基本营养物质与人体健康</v>
      </c>
      <c r="D4051" s="21" t="str">
        <f>IFERROR(IF(I4051=1,INDEX( {"chinese","english","math","physics","chemistry","biology","politics","history","geography"},MATCH(C4051,{"语文","英语","数学","物理","化学","生物","政治","历史","地理"},0)),IF(I4051=2,INDEX(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4051,{"单项选择","阅读理解","信息匹配","完形填空","短文填空","单句填空","短文改错","单句改错","句型转换","翻译短语","翻译句子","词汇/短语及固搭","完成句子","听力"},0)),"")), "")</f>
        <v/>
      </c>
      <c r="E4051" s="21" t="str">
        <f t="shared" si="515"/>
        <v>知识点</v>
      </c>
      <c r="F4051" s="21" t="str">
        <f t="shared" si="516"/>
        <v>恰</v>
      </c>
      <c r="G4051" s="21" t="str">
        <f>INDEX( {"body","discipline","area","topic","point"},MATCH(E4051,{"知识体","知识域","知识区","知识主题","知识点"},0))</f>
        <v>point</v>
      </c>
      <c r="H4051" s="21" t="str">
        <f>INDEX( {"super","just","sub","infras"},MATCH(F4051,{"超","恰","亚","次"},0))</f>
        <v>just</v>
      </c>
      <c r="I4051" s="21">
        <f>MATCH(E4051,{"知识体","知识域","知识区","知识主题","知识点"},0)-1</f>
        <v>4</v>
      </c>
      <c r="J4051" s="21">
        <f>MATCH(F4051,{"超","恰","亚","次"},0)-1</f>
        <v>1</v>
      </c>
      <c r="K4051" s="21" t="str">
        <f t="shared" si="517"/>
        <v>化学</v>
      </c>
      <c r="L4051" s="26" t="s">
        <v>1678</v>
      </c>
      <c r="M4051" s="23"/>
      <c r="N4051" s="23"/>
      <c r="O4051" s="24" t="str">
        <f t="shared" si="511"/>
        <v xml:space="preserve">
  - 
    name:  基本营养物质与人体健康
    title:  基本营养物质与人体健康
    description: 
    koLyro: point
    koLyri:  just
    son: </v>
      </c>
      <c r="P4051" s="27" t="str">
        <f t="shared" si="518"/>
        <v xml:space="preserve">
          - 
            name:  基本营养物质与人体健康
            title:  基本营养物质与人体健康
            description: 
            koLyro: point
            koLyri:  just
            son: </v>
      </c>
    </row>
    <row r="4052" spans="1:16" ht="15" customHeight="1">
      <c r="A4052" s="20">
        <f t="shared" si="512"/>
        <v>4</v>
      </c>
      <c r="B4052" s="21" t="str">
        <f t="shared" si="513"/>
        <v>知识点</v>
      </c>
      <c r="C4052" s="21" t="str">
        <f t="shared" si="514"/>
        <v>常见食品添加剂的组成性质和用途</v>
      </c>
      <c r="D4052" s="21" t="str">
        <f>IFERROR(IF(I4052=1,INDEX( {"chinese","english","math","physics","chemistry","biology","politics","history","geography"},MATCH(C4052,{"语文","英语","数学","物理","化学","生物","政治","历史","地理"},0)),IF(I4052=2,INDEX(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4052,{"单项选择","阅读理解","信息匹配","完形填空","短文填空","单句填空","短文改错","单句改错","句型转换","翻译短语","翻译句子","词汇/短语及固搭","完成句子","听力"},0)),"")), "")</f>
        <v/>
      </c>
      <c r="E4052" s="21" t="str">
        <f t="shared" si="515"/>
        <v>知识点</v>
      </c>
      <c r="F4052" s="21" t="str">
        <f t="shared" si="516"/>
        <v>恰</v>
      </c>
      <c r="G4052" s="21" t="str">
        <f>INDEX( {"body","discipline","area","topic","point"},MATCH(E4052,{"知识体","知识域","知识区","知识主题","知识点"},0))</f>
        <v>point</v>
      </c>
      <c r="H4052" s="21" t="str">
        <f>INDEX( {"super","just","sub","infras"},MATCH(F4052,{"超","恰","亚","次"},0))</f>
        <v>just</v>
      </c>
      <c r="I4052" s="21">
        <f>MATCH(E4052,{"知识体","知识域","知识区","知识主题","知识点"},0)-1</f>
        <v>4</v>
      </c>
      <c r="J4052" s="21">
        <f>MATCH(F4052,{"超","恰","亚","次"},0)-1</f>
        <v>1</v>
      </c>
      <c r="K4052" s="21" t="str">
        <f t="shared" si="517"/>
        <v>化学</v>
      </c>
      <c r="L4052" s="26" t="s">
        <v>1679</v>
      </c>
      <c r="M4052" s="23"/>
      <c r="N4052" s="23"/>
      <c r="O4052" s="24" t="str">
        <f t="shared" si="511"/>
        <v xml:space="preserve">
  - 
    name:  常见食品添加剂的组成性质和用途
    title:  常见食品添加剂的组成性质和用途
    description: 
    koLyro: point
    koLyri:  just
    son: </v>
      </c>
      <c r="P4052" s="27" t="str">
        <f t="shared" si="518"/>
        <v xml:space="preserve">
          - 
            name:  常见食品添加剂的组成性质和用途
            title:  常见食品添加剂的组成性质和用途
            description: 
            koLyro: point
            koLyri:  just
            son: </v>
      </c>
    </row>
    <row r="4053" spans="1:16" ht="15" customHeight="1">
      <c r="A4053" s="20">
        <f t="shared" si="512"/>
        <v>4</v>
      </c>
      <c r="B4053" s="21" t="str">
        <f t="shared" si="513"/>
        <v>知识点</v>
      </c>
      <c r="C4053" s="21" t="str">
        <f t="shared" si="514"/>
        <v>药物的主要成分和疗效</v>
      </c>
      <c r="D4053" s="21" t="str">
        <f>IFERROR(IF(I4053=1,INDEX( {"chinese","english","math","physics","chemistry","biology","politics","history","geography"},MATCH(C4053,{"语文","英语","数学","物理","化学","生物","政治","历史","地理"},0)),IF(I4053=2,INDEX(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4053,{"单项选择","阅读理解","信息匹配","完形填空","短文填空","单句填空","短文改错","单句改错","句型转换","翻译短语","翻译句子","词汇/短语及固搭","完成句子","听力"},0)),"")), "")</f>
        <v/>
      </c>
      <c r="E4053" s="21" t="str">
        <f t="shared" si="515"/>
        <v>知识点</v>
      </c>
      <c r="F4053" s="21" t="str">
        <f t="shared" si="516"/>
        <v>恰</v>
      </c>
      <c r="G4053" s="21" t="str">
        <f>INDEX( {"body","discipline","area","topic","point"},MATCH(E4053,{"知识体","知识域","知识区","知识主题","知识点"},0))</f>
        <v>point</v>
      </c>
      <c r="H4053" s="21" t="str">
        <f>INDEX( {"super","just","sub","infras"},MATCH(F4053,{"超","恰","亚","次"},0))</f>
        <v>just</v>
      </c>
      <c r="I4053" s="21">
        <f>MATCH(E4053,{"知识体","知识域","知识区","知识主题","知识点"},0)-1</f>
        <v>4</v>
      </c>
      <c r="J4053" s="21">
        <f>MATCH(F4053,{"超","恰","亚","次"},0)-1</f>
        <v>1</v>
      </c>
      <c r="K4053" s="21" t="str">
        <f t="shared" si="517"/>
        <v>化学</v>
      </c>
      <c r="L4053" s="26" t="s">
        <v>1680</v>
      </c>
      <c r="M4053" s="23"/>
      <c r="N4053" s="23"/>
      <c r="O4053" s="24" t="str">
        <f t="shared" si="511"/>
        <v xml:space="preserve">
  - 
    name:  药物的主要成分和疗效
    title:  药物的主要成分和疗效
    description: 
    koLyro: point
    koLyri:  just
    son: </v>
      </c>
      <c r="P4053" s="27" t="str">
        <f t="shared" si="518"/>
        <v xml:space="preserve">
          - 
            name:  药物的主要成分和疗效
            title:  药物的主要成分和疗效
            description: 
            koLyro: point
            koLyri:  just
            son: </v>
      </c>
    </row>
    <row r="4054" spans="1:16" ht="15" customHeight="1">
      <c r="A4054" s="20">
        <f t="shared" si="512"/>
        <v>2</v>
      </c>
      <c r="B4054" s="21" t="str">
        <f t="shared" si="513"/>
        <v>知识区</v>
      </c>
      <c r="C4054" s="21" t="str">
        <f t="shared" si="514"/>
        <v>7.化学与可持续发展</v>
      </c>
      <c r="D4054" s="21" t="str">
        <f>IFERROR(IF(I4054=1,INDEX( {"chinese","english","math","physics","chemistry","biology","politics","history","geography"},MATCH(C4054,{"语文","英语","数学","物理","化学","生物","政治","历史","地理"},0)),IF(I4054=2,INDEX(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4054,{"单项选择","阅读理解","信息匹配","完形填空","短文填空","单句填空","短文改错","单句改错","句型转换","翻译短语","翻译句子","词汇/短语及固搭","完成句子","听力"},0)),"")), "")</f>
        <v/>
      </c>
      <c r="E4054" s="21" t="str">
        <f t="shared" si="515"/>
        <v>知识区</v>
      </c>
      <c r="F4054" s="21" t="str">
        <f t="shared" si="516"/>
        <v>恰</v>
      </c>
      <c r="G4054" s="21" t="str">
        <f>INDEX( {"body","discipline","area","topic","point"},MATCH(E4054,{"知识体","知识域","知识区","知识主题","知识点"},0))</f>
        <v>area</v>
      </c>
      <c r="H4054" s="21" t="str">
        <f>INDEX( {"super","just","sub","infras"},MATCH(F4054,{"超","恰","亚","次"},0))</f>
        <v>just</v>
      </c>
      <c r="I4054" s="21">
        <f>MATCH(E4054,{"知识体","知识域","知识区","知识主题","知识点"},0)-1</f>
        <v>2</v>
      </c>
      <c r="J4054" s="21">
        <f>MATCH(F4054,{"超","恰","亚","次"},0)-1</f>
        <v>1</v>
      </c>
      <c r="K4054" s="21" t="str">
        <f t="shared" si="517"/>
        <v>化学</v>
      </c>
      <c r="L4054" s="26" t="s">
        <v>5197</v>
      </c>
      <c r="M4054" s="23"/>
      <c r="N4054" s="23"/>
      <c r="O4054" s="24" t="str">
        <f t="shared" si="511"/>
        <v xml:space="preserve">
  - 
    name:  7.化学与可持续发展
    title:  7.化学与可持续发展
    description: 
    koLyro: area
    koLyri:  just
    son: </v>
      </c>
      <c r="P4054" s="27" t="str">
        <f t="shared" si="518"/>
        <v xml:space="preserve">
      - 
        name:  7.化学与可持续发展
        title:  7.化学与可持续发展
        description: 
        koLyro: area
        koLyri:  just
        son: </v>
      </c>
    </row>
    <row r="4055" spans="1:16" ht="15" customHeight="1">
      <c r="A4055" s="20">
        <f t="shared" si="512"/>
        <v>3</v>
      </c>
      <c r="B4055" s="21" t="str">
        <f t="shared" si="513"/>
        <v>知识主题</v>
      </c>
      <c r="C4055" s="21" t="str">
        <f t="shared" si="514"/>
        <v>金属矿物的开发利用</v>
      </c>
      <c r="D4055" s="21" t="str">
        <f>IFERROR(IF(I4055=1,INDEX( {"chinese","english","math","physics","chemistry","biology","politics","history","geography"},MATCH(C4055,{"语文","英语","数学","物理","化学","生物","政治","历史","地理"},0)),IF(I4055=2,INDEX(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4055,{"单项选择","阅读理解","信息匹配","完形填空","短文填空","单句填空","短文改错","单句改错","句型转换","翻译短语","翻译句子","词汇/短语及固搭","完成句子","听力"},0)),"")), "")</f>
        <v/>
      </c>
      <c r="E4055" s="21" t="str">
        <f t="shared" si="515"/>
        <v>知识主题</v>
      </c>
      <c r="F4055" s="21" t="str">
        <f t="shared" si="516"/>
        <v>恰</v>
      </c>
      <c r="G4055" s="21" t="str">
        <f>INDEX( {"body","discipline","area","topic","point"},MATCH(E4055,{"知识体","知识域","知识区","知识主题","知识点"},0))</f>
        <v>topic</v>
      </c>
      <c r="H4055" s="21" t="str">
        <f>INDEX( {"super","just","sub","infras"},MATCH(F4055,{"超","恰","亚","次"},0))</f>
        <v>just</v>
      </c>
      <c r="I4055" s="21">
        <f>MATCH(E4055,{"知识体","知识域","知识区","知识主题","知识点"},0)-1</f>
        <v>3</v>
      </c>
      <c r="J4055" s="21">
        <f>MATCH(F4055,{"超","恰","亚","次"},0)-1</f>
        <v>1</v>
      </c>
      <c r="K4055" s="21" t="str">
        <f t="shared" si="517"/>
        <v>化学</v>
      </c>
      <c r="L4055" s="26" t="s">
        <v>1681</v>
      </c>
      <c r="M4055" s="23"/>
      <c r="N4055" s="23"/>
      <c r="O4055" s="24" t="str">
        <f t="shared" si="511"/>
        <v xml:space="preserve">
  - 
    name:  金属矿物的开发利用
    title:  金属矿物的开发利用
    description: 
    koLyro: topic
    koLyri:  just
    son: </v>
      </c>
      <c r="P4055" s="27" t="str">
        <f t="shared" si="518"/>
        <v xml:space="preserve">
        - 
          name:  金属矿物的开发利用
          title:  金属矿物的开发利用
          description: 
          koLyro: topic
          koLyri:  just
          son: </v>
      </c>
    </row>
    <row r="4056" spans="1:16" ht="15" customHeight="1">
      <c r="A4056" s="20">
        <f t="shared" si="512"/>
        <v>4</v>
      </c>
      <c r="B4056" s="21" t="str">
        <f t="shared" si="513"/>
        <v>知识点</v>
      </c>
      <c r="C4056" s="21" t="str">
        <f t="shared" si="514"/>
        <v>金属冶炼</v>
      </c>
      <c r="D4056" s="21" t="str">
        <f>IFERROR(IF(I4056=1,INDEX( {"chinese","english","math","physics","chemistry","biology","politics","history","geography"},MATCH(C4056,{"语文","英语","数学","物理","化学","生物","政治","历史","地理"},0)),IF(I4056=2,INDEX(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4056,{"单项选择","阅读理解","信息匹配","完形填空","短文填空","单句填空","短文改错","单句改错","句型转换","翻译短语","翻译句子","词汇/短语及固搭","完成句子","听力"},0)),"")), "")</f>
        <v/>
      </c>
      <c r="E4056" s="21" t="str">
        <f t="shared" si="515"/>
        <v>知识点</v>
      </c>
      <c r="F4056" s="21" t="str">
        <f t="shared" si="516"/>
        <v>恰</v>
      </c>
      <c r="G4056" s="21" t="str">
        <f>INDEX( {"body","discipline","area","topic","point"},MATCH(E4056,{"知识体","知识域","知识区","知识主题","知识点"},0))</f>
        <v>point</v>
      </c>
      <c r="H4056" s="21" t="str">
        <f>INDEX( {"super","just","sub","infras"},MATCH(F4056,{"超","恰","亚","次"},0))</f>
        <v>just</v>
      </c>
      <c r="I4056" s="21">
        <f>MATCH(E4056,{"知识体","知识域","知识区","知识主题","知识点"},0)-1</f>
        <v>4</v>
      </c>
      <c r="J4056" s="21">
        <f>MATCH(F4056,{"超","恰","亚","次"},0)-1</f>
        <v>1</v>
      </c>
      <c r="K4056" s="21" t="str">
        <f t="shared" si="517"/>
        <v>化学</v>
      </c>
      <c r="L4056" s="26" t="s">
        <v>1682</v>
      </c>
      <c r="M4056" s="23"/>
      <c r="N4056" s="23"/>
      <c r="O4056" s="24" t="str">
        <f t="shared" si="511"/>
        <v xml:space="preserve">
  - 
    name:  金属冶炼
    title:  金属冶炼
    description: 
    koLyro: point
    koLyri:  just
    son: </v>
      </c>
      <c r="P4056" s="27" t="str">
        <f t="shared" si="518"/>
        <v xml:space="preserve">
          - 
            name:  金属冶炼
            title:  金属冶炼
            description: 
            koLyro: point
            koLyri:  just
            son: </v>
      </c>
    </row>
    <row r="4057" spans="1:16" ht="15" customHeight="1">
      <c r="A4057" s="20">
        <f t="shared" si="512"/>
        <v>4</v>
      </c>
      <c r="B4057" s="21" t="str">
        <f t="shared" si="513"/>
        <v>知识点</v>
      </c>
      <c r="C4057" s="21" t="str">
        <f t="shared" si="514"/>
        <v>金属冶炼方法</v>
      </c>
      <c r="D4057" s="21" t="str">
        <f>IFERROR(IF(I4057=1,INDEX( {"chinese","english","math","physics","chemistry","biology","politics","history","geography"},MATCH(C4057,{"语文","英语","数学","物理","化学","生物","政治","历史","地理"},0)),IF(I4057=2,INDEX(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4057,{"单项选择","阅读理解","信息匹配","完形填空","短文填空","单句填空","短文改错","单句改错","句型转换","翻译短语","翻译句子","词汇/短语及固搭","完成句子","听力"},0)),"")), "")</f>
        <v/>
      </c>
      <c r="E4057" s="21" t="str">
        <f t="shared" si="515"/>
        <v>知识点</v>
      </c>
      <c r="F4057" s="21" t="str">
        <f t="shared" si="516"/>
        <v>恰</v>
      </c>
      <c r="G4057" s="21" t="str">
        <f>INDEX( {"body","discipline","area","topic","point"},MATCH(E4057,{"知识体","知识域","知识区","知识主题","知识点"},0))</f>
        <v>point</v>
      </c>
      <c r="H4057" s="21" t="str">
        <f>INDEX( {"super","just","sub","infras"},MATCH(F4057,{"超","恰","亚","次"},0))</f>
        <v>just</v>
      </c>
      <c r="I4057" s="21">
        <f>MATCH(E4057,{"知识体","知识域","知识区","知识主题","知识点"},0)-1</f>
        <v>4</v>
      </c>
      <c r="J4057" s="21">
        <f>MATCH(F4057,{"超","恰","亚","次"},0)-1</f>
        <v>1</v>
      </c>
      <c r="K4057" s="21" t="str">
        <f t="shared" si="517"/>
        <v>化学</v>
      </c>
      <c r="L4057" s="26" t="s">
        <v>1683</v>
      </c>
      <c r="M4057" s="23"/>
      <c r="N4057" s="23"/>
      <c r="O4057" s="24" t="str">
        <f t="shared" si="511"/>
        <v xml:space="preserve">
  - 
    name:  金属冶炼方法
    title:  金属冶炼方法
    description: 
    koLyro: point
    koLyri:  just
    son: </v>
      </c>
      <c r="P4057" s="27" t="str">
        <f t="shared" si="518"/>
        <v xml:space="preserve">
          - 
            name:  金属冶炼方法
            title:  金属冶炼方法
            description: 
            koLyro: point
            koLyri:  just
            son: </v>
      </c>
    </row>
    <row r="4058" spans="1:16" ht="15" customHeight="1">
      <c r="A4058" s="20">
        <f t="shared" si="512"/>
        <v>5</v>
      </c>
      <c r="B4058" s="21" t="str">
        <f t="shared" si="513"/>
        <v>知识亚点</v>
      </c>
      <c r="C4058" s="21" t="str">
        <f t="shared" si="514"/>
        <v>热分解法</v>
      </c>
      <c r="D4058" s="21" t="str">
        <f>IFERROR(IF(I4058=1,INDEX( {"chinese","english","math","physics","chemistry","biology","politics","history","geography"},MATCH(C4058,{"语文","英语","数学","物理","化学","生物","政治","历史","地理"},0)),IF(I4058=2,INDEX(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4058,{"单项选择","阅读理解","信息匹配","完形填空","短文填空","单句填空","短文改错","单句改错","句型转换","翻译短语","翻译句子","词汇/短语及固搭","完成句子","听力"},0)),"")), "")</f>
        <v/>
      </c>
      <c r="E4058" s="21" t="str">
        <f t="shared" si="515"/>
        <v>知识点</v>
      </c>
      <c r="F4058" s="21" t="str">
        <f t="shared" si="516"/>
        <v>亚</v>
      </c>
      <c r="G4058" s="21" t="str">
        <f>INDEX( {"body","discipline","area","topic","point"},MATCH(E4058,{"知识体","知识域","知识区","知识主题","知识点"},0))</f>
        <v>point</v>
      </c>
      <c r="H4058" s="21" t="str">
        <f>INDEX( {"super","just","sub","infras"},MATCH(F4058,{"超","恰","亚","次"},0))</f>
        <v>sub</v>
      </c>
      <c r="I4058" s="21">
        <f>MATCH(E4058,{"知识体","知识域","知识区","知识主题","知识点"},0)-1</f>
        <v>4</v>
      </c>
      <c r="J4058" s="21">
        <f>MATCH(F4058,{"超","恰","亚","次"},0)-1</f>
        <v>2</v>
      </c>
      <c r="K4058" s="21" t="str">
        <f t="shared" si="517"/>
        <v>化学</v>
      </c>
      <c r="L4058" s="26" t="s">
        <v>1684</v>
      </c>
      <c r="M4058" s="23"/>
      <c r="N4058" s="23"/>
      <c r="O4058" s="24" t="str">
        <f t="shared" si="511"/>
        <v xml:space="preserve">
  - 
    name:  热分解法
    title:  热分解法
    description: 
    koLyro: point
    koLyri:  sub
    son: </v>
      </c>
      <c r="P4058" s="27" t="str">
        <f t="shared" si="518"/>
        <v xml:space="preserve">
            - 
              name:  热分解法
              title:  热分解法
              description: 
              koLyro: point
              koLyri:  sub
              son: </v>
      </c>
    </row>
    <row r="4059" spans="1:16" ht="15" customHeight="1">
      <c r="A4059" s="20">
        <f t="shared" si="512"/>
        <v>5</v>
      </c>
      <c r="B4059" s="21" t="str">
        <f t="shared" si="513"/>
        <v>知识亚点</v>
      </c>
      <c r="C4059" s="21" t="str">
        <f t="shared" si="514"/>
        <v>热还原法冶炼</v>
      </c>
      <c r="D4059" s="21" t="str">
        <f>IFERROR(IF(I4059=1,INDEX( {"chinese","english","math","physics","chemistry","biology","politics","history","geography"},MATCH(C4059,{"语文","英语","数学","物理","化学","生物","政治","历史","地理"},0)),IF(I4059=2,INDEX(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4059,{"单项选择","阅读理解","信息匹配","完形填空","短文填空","单句填空","短文改错","单句改错","句型转换","翻译短语","翻译句子","词汇/短语及固搭","完成句子","听力"},0)),"")), "")</f>
        <v/>
      </c>
      <c r="E4059" s="21" t="str">
        <f t="shared" si="515"/>
        <v>知识点</v>
      </c>
      <c r="F4059" s="21" t="str">
        <f t="shared" si="516"/>
        <v>亚</v>
      </c>
      <c r="G4059" s="21" t="str">
        <f>INDEX( {"body","discipline","area","topic","point"},MATCH(E4059,{"知识体","知识域","知识区","知识主题","知识点"},0))</f>
        <v>point</v>
      </c>
      <c r="H4059" s="21" t="str">
        <f>INDEX( {"super","just","sub","infras"},MATCH(F4059,{"超","恰","亚","次"},0))</f>
        <v>sub</v>
      </c>
      <c r="I4059" s="21">
        <f>MATCH(E4059,{"知识体","知识域","知识区","知识主题","知识点"},0)-1</f>
        <v>4</v>
      </c>
      <c r="J4059" s="21">
        <f>MATCH(F4059,{"超","恰","亚","次"},0)-1</f>
        <v>2</v>
      </c>
      <c r="K4059" s="21" t="str">
        <f t="shared" si="517"/>
        <v>化学</v>
      </c>
      <c r="L4059" s="26" t="s">
        <v>1685</v>
      </c>
      <c r="M4059" s="23"/>
      <c r="N4059" s="23"/>
      <c r="O4059" s="24" t="str">
        <f t="shared" si="511"/>
        <v xml:space="preserve">
  - 
    name:  热还原法冶炼
    title:  热还原法冶炼
    description: 
    koLyro: point
    koLyri:  sub
    son: </v>
      </c>
      <c r="P4059" s="27" t="str">
        <f t="shared" si="518"/>
        <v xml:space="preserve">
            - 
              name:  热还原法冶炼
              title:  热还原法冶炼
              description: 
              koLyro: point
              koLyri:  sub
              son: </v>
      </c>
    </row>
    <row r="4060" spans="1:16" ht="15" customHeight="1">
      <c r="A4060" s="20">
        <f t="shared" si="512"/>
        <v>5</v>
      </c>
      <c r="B4060" s="21" t="str">
        <f t="shared" si="513"/>
        <v>知识亚点</v>
      </c>
      <c r="C4060" s="21" t="str">
        <f t="shared" si="514"/>
        <v>电解法</v>
      </c>
      <c r="D4060" s="21" t="str">
        <f>IFERROR(IF(I4060=1,INDEX( {"chinese","english","math","physics","chemistry","biology","politics","history","geography"},MATCH(C4060,{"语文","英语","数学","物理","化学","生物","政治","历史","地理"},0)),IF(I4060=2,INDEX(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4060,{"单项选择","阅读理解","信息匹配","完形填空","短文填空","单句填空","短文改错","单句改错","句型转换","翻译短语","翻译句子","词汇/短语及固搭","完成句子","听力"},0)),"")), "")</f>
        <v/>
      </c>
      <c r="E4060" s="21" t="str">
        <f t="shared" si="515"/>
        <v>知识点</v>
      </c>
      <c r="F4060" s="21" t="str">
        <f t="shared" si="516"/>
        <v>亚</v>
      </c>
      <c r="G4060" s="21" t="str">
        <f>INDEX( {"body","discipline","area","topic","point"},MATCH(E4060,{"知识体","知识域","知识区","知识主题","知识点"},0))</f>
        <v>point</v>
      </c>
      <c r="H4060" s="21" t="str">
        <f>INDEX( {"super","just","sub","infras"},MATCH(F4060,{"超","恰","亚","次"},0))</f>
        <v>sub</v>
      </c>
      <c r="I4060" s="21">
        <f>MATCH(E4060,{"知识体","知识域","知识区","知识主题","知识点"},0)-1</f>
        <v>4</v>
      </c>
      <c r="J4060" s="21">
        <f>MATCH(F4060,{"超","恰","亚","次"},0)-1</f>
        <v>2</v>
      </c>
      <c r="K4060" s="21" t="str">
        <f t="shared" si="517"/>
        <v>化学</v>
      </c>
      <c r="L4060" s="26" t="s">
        <v>1686</v>
      </c>
      <c r="M4060" s="23"/>
      <c r="N4060" s="23"/>
      <c r="O4060" s="24" t="str">
        <f t="shared" si="511"/>
        <v xml:space="preserve">
  - 
    name:  电解法
    title:  电解法
    description: 
    koLyro: point
    koLyri:  sub
    son: </v>
      </c>
      <c r="P4060" s="27" t="str">
        <f t="shared" si="518"/>
        <v xml:space="preserve">
            - 
              name:  电解法
              title:  电解法
              description: 
              koLyro: point
              koLyri:  sub
              son: </v>
      </c>
    </row>
    <row r="4061" spans="1:16" ht="15" customHeight="1">
      <c r="A4061" s="20">
        <f t="shared" si="512"/>
        <v>4</v>
      </c>
      <c r="B4061" s="21" t="str">
        <f t="shared" si="513"/>
        <v>知识点</v>
      </c>
      <c r="C4061" s="21" t="str">
        <f t="shared" si="514"/>
        <v>金属的回收与环境、资源保护</v>
      </c>
      <c r="D4061" s="21" t="str">
        <f>IFERROR(IF(I4061=1,INDEX( {"chinese","english","math","physics","chemistry","biology","politics","history","geography"},MATCH(C4061,{"语文","英语","数学","物理","化学","生物","政治","历史","地理"},0)),IF(I4061=2,INDEX(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4061,{"单项选择","阅读理解","信息匹配","完形填空","短文填空","单句填空","短文改错","单句改错","句型转换","翻译短语","翻译句子","词汇/短语及固搭","完成句子","听力"},0)),"")), "")</f>
        <v/>
      </c>
      <c r="E4061" s="21" t="str">
        <f t="shared" si="515"/>
        <v>知识点</v>
      </c>
      <c r="F4061" s="21" t="str">
        <f t="shared" si="516"/>
        <v>恰</v>
      </c>
      <c r="G4061" s="21" t="str">
        <f>INDEX( {"body","discipline","area","topic","point"},MATCH(E4061,{"知识体","知识域","知识区","知识主题","知识点"},0))</f>
        <v>point</v>
      </c>
      <c r="H4061" s="21" t="str">
        <f>INDEX( {"super","just","sub","infras"},MATCH(F4061,{"超","恰","亚","次"},0))</f>
        <v>just</v>
      </c>
      <c r="I4061" s="21">
        <f>MATCH(E4061,{"知识体","知识域","知识区","知识主题","知识点"},0)-1</f>
        <v>4</v>
      </c>
      <c r="J4061" s="21">
        <f>MATCH(F4061,{"超","恰","亚","次"},0)-1</f>
        <v>1</v>
      </c>
      <c r="K4061" s="21" t="str">
        <f t="shared" si="517"/>
        <v>化学</v>
      </c>
      <c r="L4061" s="26" t="s">
        <v>1687</v>
      </c>
      <c r="M4061" s="23"/>
      <c r="N4061" s="23"/>
      <c r="O4061" s="24" t="str">
        <f t="shared" si="511"/>
        <v xml:space="preserve">
  - 
    name:  金属的回收与环境、资源保护
    title:  金属的回收与环境、资源保护
    description: 
    koLyro: point
    koLyri:  just
    son: </v>
      </c>
      <c r="P4061" s="27" t="str">
        <f t="shared" si="518"/>
        <v xml:space="preserve">
          - 
            name:  金属的回收与环境、资源保护
            title:  金属的回收与环境、资源保护
            description: 
            koLyro: point
            koLyri:  just
            son: </v>
      </c>
    </row>
    <row r="4062" spans="1:16" ht="15" customHeight="1">
      <c r="A4062" s="20">
        <f t="shared" si="512"/>
        <v>3</v>
      </c>
      <c r="B4062" s="21" t="str">
        <f t="shared" si="513"/>
        <v>知识主题</v>
      </c>
      <c r="C4062" s="21" t="str">
        <f t="shared" si="514"/>
        <v>海水资源的开发利用</v>
      </c>
      <c r="D4062" s="21" t="str">
        <f>IFERROR(IF(I4062=1,INDEX( {"chinese","english","math","physics","chemistry","biology","politics","history","geography"},MATCH(C4062,{"语文","英语","数学","物理","化学","生物","政治","历史","地理"},0)),IF(I4062=2,INDEX(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4062,{"单项选择","阅读理解","信息匹配","完形填空","短文填空","单句填空","短文改错","单句改错","句型转换","翻译短语","翻译句子","词汇/短语及固搭","完成句子","听力"},0)),"")), "")</f>
        <v/>
      </c>
      <c r="E4062" s="21" t="str">
        <f t="shared" si="515"/>
        <v>知识主题</v>
      </c>
      <c r="F4062" s="21" t="str">
        <f t="shared" si="516"/>
        <v>恰</v>
      </c>
      <c r="G4062" s="21" t="str">
        <f>INDEX( {"body","discipline","area","topic","point"},MATCH(E4062,{"知识体","知识域","知识区","知识主题","知识点"},0))</f>
        <v>topic</v>
      </c>
      <c r="H4062" s="21" t="str">
        <f>INDEX( {"super","just","sub","infras"},MATCH(F4062,{"超","恰","亚","次"},0))</f>
        <v>just</v>
      </c>
      <c r="I4062" s="21">
        <f>MATCH(E4062,{"知识体","知识域","知识区","知识主题","知识点"},0)-1</f>
        <v>3</v>
      </c>
      <c r="J4062" s="21">
        <f>MATCH(F4062,{"超","恰","亚","次"},0)-1</f>
        <v>1</v>
      </c>
      <c r="K4062" s="21" t="str">
        <f t="shared" si="517"/>
        <v>化学</v>
      </c>
      <c r="L4062" s="26" t="s">
        <v>5191</v>
      </c>
      <c r="M4062" s="23"/>
      <c r="N4062" s="23"/>
      <c r="O4062" s="24" t="str">
        <f t="shared" si="511"/>
        <v xml:space="preserve">
  - 
    name:  海水资源的开发利用
    title:  海水资源的开发利用
    description: 
    koLyro: topic
    koLyri:  just
    son: </v>
      </c>
      <c r="P4062" s="27" t="str">
        <f t="shared" si="518"/>
        <v xml:space="preserve">
        - 
          name:  海水资源的开发利用
          title:  海水资源的开发利用
          description: 
          koLyro: topic
          koLyri:  just
          son: </v>
      </c>
    </row>
    <row r="4063" spans="1:16" ht="15" customHeight="1">
      <c r="A4063" s="20">
        <f t="shared" si="512"/>
        <v>4</v>
      </c>
      <c r="B4063" s="21" t="str">
        <f t="shared" si="513"/>
        <v>知识点</v>
      </c>
      <c r="C4063" s="21" t="str">
        <f t="shared" si="514"/>
        <v>海水水资源的利用</v>
      </c>
      <c r="D4063" s="21" t="str">
        <f>IFERROR(IF(I4063=1,INDEX( {"chinese","english","math","physics","chemistry","biology","politics","history","geography"},MATCH(C4063,{"语文","英语","数学","物理","化学","生物","政治","历史","地理"},0)),IF(I4063=2,INDEX(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4063,{"单项选择","阅读理解","信息匹配","完形填空","短文填空","单句填空","短文改错","单句改错","句型转换","翻译短语","翻译句子","词汇/短语及固搭","完成句子","听力"},0)),"")), "")</f>
        <v/>
      </c>
      <c r="E4063" s="21" t="str">
        <f t="shared" si="515"/>
        <v>知识点</v>
      </c>
      <c r="F4063" s="21" t="str">
        <f t="shared" si="516"/>
        <v>恰</v>
      </c>
      <c r="G4063" s="21" t="str">
        <f>INDEX( {"body","discipline","area","topic","point"},MATCH(E4063,{"知识体","知识域","知识区","知识主题","知识点"},0))</f>
        <v>point</v>
      </c>
      <c r="H4063" s="21" t="str">
        <f>INDEX( {"super","just","sub","infras"},MATCH(F4063,{"超","恰","亚","次"},0))</f>
        <v>just</v>
      </c>
      <c r="I4063" s="21">
        <f>MATCH(E4063,{"知识体","知识域","知识区","知识主题","知识点"},0)-1</f>
        <v>4</v>
      </c>
      <c r="J4063" s="21">
        <f>MATCH(F4063,{"超","恰","亚","次"},0)-1</f>
        <v>1</v>
      </c>
      <c r="K4063" s="21" t="str">
        <f t="shared" si="517"/>
        <v>化学</v>
      </c>
      <c r="L4063" s="26" t="s">
        <v>1688</v>
      </c>
      <c r="M4063" s="23"/>
      <c r="N4063" s="23"/>
      <c r="O4063" s="24" t="str">
        <f t="shared" si="511"/>
        <v xml:space="preserve">
  - 
    name:  海水水资源的利用
    title:  海水水资源的利用
    description: 
    koLyro: point
    koLyri:  just
    son: </v>
      </c>
      <c r="P4063" s="27" t="str">
        <f t="shared" si="518"/>
        <v xml:space="preserve">
          - 
            name:  海水水资源的利用
            title:  海水水资源的利用
            description: 
            koLyro: point
            koLyri:  just
            son: </v>
      </c>
    </row>
    <row r="4064" spans="1:16" ht="15" customHeight="1">
      <c r="A4064" s="20">
        <f t="shared" si="512"/>
        <v>4</v>
      </c>
      <c r="B4064" s="21" t="str">
        <f t="shared" si="513"/>
        <v>知识点</v>
      </c>
      <c r="C4064" s="21" t="str">
        <f t="shared" si="514"/>
        <v>海水提取镁</v>
      </c>
      <c r="D4064" s="21" t="str">
        <f>IFERROR(IF(I4064=1,INDEX( {"chinese","english","math","physics","chemistry","biology","politics","history","geography"},MATCH(C4064,{"语文","英语","数学","物理","化学","生物","政治","历史","地理"},0)),IF(I4064=2,INDEX(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4064,{"单项选择","阅读理解","信息匹配","完形填空","短文填空","单句填空","短文改错","单句改错","句型转换","翻译短语","翻译句子","词汇/短语及固搭","完成句子","听力"},0)),"")), "")</f>
        <v/>
      </c>
      <c r="E4064" s="21" t="str">
        <f t="shared" si="515"/>
        <v>知识点</v>
      </c>
      <c r="F4064" s="21" t="str">
        <f t="shared" si="516"/>
        <v>恰</v>
      </c>
      <c r="G4064" s="21" t="str">
        <f>INDEX( {"body","discipline","area","topic","point"},MATCH(E4064,{"知识体","知识域","知识区","知识主题","知识点"},0))</f>
        <v>point</v>
      </c>
      <c r="H4064" s="21" t="str">
        <f>INDEX( {"super","just","sub","infras"},MATCH(F4064,{"超","恰","亚","次"},0))</f>
        <v>just</v>
      </c>
      <c r="I4064" s="21">
        <f>MATCH(E4064,{"知识体","知识域","知识区","知识主题","知识点"},0)-1</f>
        <v>4</v>
      </c>
      <c r="J4064" s="21">
        <f>MATCH(F4064,{"超","恰","亚","次"},0)-1</f>
        <v>1</v>
      </c>
      <c r="K4064" s="21" t="str">
        <f t="shared" si="517"/>
        <v>化学</v>
      </c>
      <c r="L4064" s="26" t="s">
        <v>1689</v>
      </c>
      <c r="M4064" s="23"/>
      <c r="N4064" s="23"/>
      <c r="O4064" s="24" t="str">
        <f t="shared" ref="O4064:O4127" si="519">SUBSTITUTE(SUBSTITUTE(SUBSTITUTE(SUBSTITUTE($O$1,"NAME",IF(D4064="",C4064,D4064)),"TITLE",C4064),"KO_LYRO",G4064),"KO_LYRI",H4064)</f>
        <v xml:space="preserve">
  - 
    name:  海水提取镁
    title:  海水提取镁
    description: 
    koLyro: point
    koLyri:  just
    son: </v>
      </c>
      <c r="P4064" s="27" t="str">
        <f t="shared" si="518"/>
        <v xml:space="preserve">
          - 
            name:  海水提取镁
            title:  海水提取镁
            description: 
            koLyro: point
            koLyri:  just
            son: </v>
      </c>
    </row>
    <row r="4065" spans="1:16" ht="15" customHeight="1">
      <c r="A4065" s="20">
        <f t="shared" si="512"/>
        <v>4</v>
      </c>
      <c r="B4065" s="21" t="str">
        <f t="shared" si="513"/>
        <v>知识点</v>
      </c>
      <c r="C4065" s="21" t="str">
        <f t="shared" si="514"/>
        <v>海水提取溴</v>
      </c>
      <c r="D4065" s="21" t="str">
        <f>IFERROR(IF(I4065=1,INDEX( {"chinese","english","math","physics","chemistry","biology","politics","history","geography"},MATCH(C4065,{"语文","英语","数学","物理","化学","生物","政治","历史","地理"},0)),IF(I4065=2,INDEX(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4065,{"单项选择","阅读理解","信息匹配","完形填空","短文填空","单句填空","短文改错","单句改错","句型转换","翻译短语","翻译句子","词汇/短语及固搭","完成句子","听力"},0)),"")), "")</f>
        <v/>
      </c>
      <c r="E4065" s="21" t="str">
        <f t="shared" si="515"/>
        <v>知识点</v>
      </c>
      <c r="F4065" s="21" t="str">
        <f t="shared" si="516"/>
        <v>恰</v>
      </c>
      <c r="G4065" s="21" t="str">
        <f>INDEX( {"body","discipline","area","topic","point"},MATCH(E4065,{"知识体","知识域","知识区","知识主题","知识点"},0))</f>
        <v>point</v>
      </c>
      <c r="H4065" s="21" t="str">
        <f>INDEX( {"super","just","sub","infras"},MATCH(F4065,{"超","恰","亚","次"},0))</f>
        <v>just</v>
      </c>
      <c r="I4065" s="21">
        <f>MATCH(E4065,{"知识体","知识域","知识区","知识主题","知识点"},0)-1</f>
        <v>4</v>
      </c>
      <c r="J4065" s="21">
        <f>MATCH(F4065,{"超","恰","亚","次"},0)-1</f>
        <v>1</v>
      </c>
      <c r="K4065" s="21" t="str">
        <f t="shared" si="517"/>
        <v>化学</v>
      </c>
      <c r="L4065" s="26" t="s">
        <v>1690</v>
      </c>
      <c r="M4065" s="23"/>
      <c r="N4065" s="23"/>
      <c r="O4065" s="24" t="str">
        <f t="shared" si="519"/>
        <v xml:space="preserve">
  - 
    name:  海水提取溴
    title:  海水提取溴
    description: 
    koLyro: point
    koLyri:  just
    son: </v>
      </c>
      <c r="P4065" s="27" t="str">
        <f t="shared" si="518"/>
        <v xml:space="preserve">
          - 
            name:  海水提取溴
            title:  海水提取溴
            description: 
            koLyro: point
            koLyri:  just
            son: </v>
      </c>
    </row>
    <row r="4066" spans="1:16" ht="15" customHeight="1">
      <c r="A4066" s="20">
        <f t="shared" si="512"/>
        <v>4</v>
      </c>
      <c r="B4066" s="21" t="str">
        <f t="shared" si="513"/>
        <v>知识点</v>
      </c>
      <c r="C4066" s="21" t="str">
        <f t="shared" si="514"/>
        <v>海水提取食盐</v>
      </c>
      <c r="D4066" s="21" t="str">
        <f>IFERROR(IF(I4066=1,INDEX( {"chinese","english","math","physics","chemistry","biology","politics","history","geography"},MATCH(C4066,{"语文","英语","数学","物理","化学","生物","政治","历史","地理"},0)),IF(I4066=2,INDEX(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4066,{"单项选择","阅读理解","信息匹配","完形填空","短文填空","单句填空","短文改错","单句改错","句型转换","翻译短语","翻译句子","词汇/短语及固搭","完成句子","听力"},0)),"")), "")</f>
        <v/>
      </c>
      <c r="E4066" s="21" t="str">
        <f t="shared" si="515"/>
        <v>知识点</v>
      </c>
      <c r="F4066" s="21" t="str">
        <f t="shared" si="516"/>
        <v>恰</v>
      </c>
      <c r="G4066" s="21" t="str">
        <f>INDEX( {"body","discipline","area","topic","point"},MATCH(E4066,{"知识体","知识域","知识区","知识主题","知识点"},0))</f>
        <v>point</v>
      </c>
      <c r="H4066" s="21" t="str">
        <f>INDEX( {"super","just","sub","infras"},MATCH(F4066,{"超","恰","亚","次"},0))</f>
        <v>just</v>
      </c>
      <c r="I4066" s="21">
        <f>MATCH(E4066,{"知识体","知识域","知识区","知识主题","知识点"},0)-1</f>
        <v>4</v>
      </c>
      <c r="J4066" s="21">
        <f>MATCH(F4066,{"超","恰","亚","次"},0)-1</f>
        <v>1</v>
      </c>
      <c r="K4066" s="21" t="str">
        <f t="shared" si="517"/>
        <v>化学</v>
      </c>
      <c r="L4066" s="26" t="s">
        <v>1691</v>
      </c>
      <c r="M4066" s="23"/>
      <c r="N4066" s="23"/>
      <c r="O4066" s="24" t="str">
        <f t="shared" si="519"/>
        <v xml:space="preserve">
  - 
    name:  海水提取食盐
    title:  海水提取食盐
    description: 
    koLyro: point
    koLyri:  just
    son: </v>
      </c>
      <c r="P4066" s="27" t="str">
        <f t="shared" si="518"/>
        <v xml:space="preserve">
          - 
            name:  海水提取食盐
            title:  海水提取食盐
            description: 
            koLyro: point
            koLyri:  just
            son: </v>
      </c>
    </row>
    <row r="4067" spans="1:16" ht="15" customHeight="1">
      <c r="A4067" s="20">
        <f t="shared" si="512"/>
        <v>4</v>
      </c>
      <c r="B4067" s="21" t="str">
        <f t="shared" si="513"/>
        <v>知识点</v>
      </c>
      <c r="C4067" s="21" t="str">
        <f t="shared" si="514"/>
        <v>海产品中的碘</v>
      </c>
      <c r="D4067" s="21" t="str">
        <f>IFERROR(IF(I4067=1,INDEX( {"chinese","english","math","physics","chemistry","biology","politics","history","geography"},MATCH(C4067,{"语文","英语","数学","物理","化学","生物","政治","历史","地理"},0)),IF(I4067=2,INDEX(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4067,{"单项选择","阅读理解","信息匹配","完形填空","短文填空","单句填空","短文改错","单句改错","句型转换","翻译短语","翻译句子","词汇/短语及固搭","完成句子","听力"},0)),"")), "")</f>
        <v/>
      </c>
      <c r="E4067" s="21" t="str">
        <f t="shared" si="515"/>
        <v>知识点</v>
      </c>
      <c r="F4067" s="21" t="str">
        <f t="shared" si="516"/>
        <v>恰</v>
      </c>
      <c r="G4067" s="21" t="str">
        <f>INDEX( {"body","discipline","area","topic","point"},MATCH(E4067,{"知识体","知识域","知识区","知识主题","知识点"},0))</f>
        <v>point</v>
      </c>
      <c r="H4067" s="21" t="str">
        <f>INDEX( {"super","just","sub","infras"},MATCH(F4067,{"超","恰","亚","次"},0))</f>
        <v>just</v>
      </c>
      <c r="I4067" s="21">
        <f>MATCH(E4067,{"知识体","知识域","知识区","知识主题","知识点"},0)-1</f>
        <v>4</v>
      </c>
      <c r="J4067" s="21">
        <f>MATCH(F4067,{"超","恰","亚","次"},0)-1</f>
        <v>1</v>
      </c>
      <c r="K4067" s="21" t="str">
        <f t="shared" si="517"/>
        <v>化学</v>
      </c>
      <c r="L4067" s="26" t="s">
        <v>1381</v>
      </c>
      <c r="M4067" s="23"/>
      <c r="N4067" s="23"/>
      <c r="O4067" s="24" t="str">
        <f t="shared" si="519"/>
        <v xml:space="preserve">
  - 
    name:  海产品中的碘
    title:  海产品中的碘
    description: 
    koLyro: point
    koLyri:  just
    son: </v>
      </c>
      <c r="P4067" s="27" t="str">
        <f t="shared" si="518"/>
        <v xml:space="preserve">
          - 
            name:  海产品中的碘
            title:  海产品中的碘
            description: 
            koLyro: point
            koLyri:  just
            son: </v>
      </c>
    </row>
    <row r="4068" spans="1:16" ht="15" customHeight="1">
      <c r="A4068" s="20">
        <f t="shared" si="512"/>
        <v>3</v>
      </c>
      <c r="B4068" s="21" t="str">
        <f t="shared" si="513"/>
        <v>知识主题</v>
      </c>
      <c r="C4068" s="21" t="str">
        <f t="shared" si="514"/>
        <v>资源综合利用环境保护</v>
      </c>
      <c r="D4068" s="21" t="str">
        <f>IFERROR(IF(I4068=1,INDEX( {"chinese","english","math","physics","chemistry","biology","politics","history","geography"},MATCH(C4068,{"语文","英语","数学","物理","化学","生物","政治","历史","地理"},0)),IF(I4068=2,INDEX(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4068,{"单项选择","阅读理解","信息匹配","完形填空","短文填空","单句填空","短文改错","单句改错","句型转换","翻译短语","翻译句子","词汇/短语及固搭","完成句子","听力"},0)),"")), "")</f>
        <v/>
      </c>
      <c r="E4068" s="21" t="str">
        <f t="shared" si="515"/>
        <v>知识主题</v>
      </c>
      <c r="F4068" s="21" t="str">
        <f t="shared" si="516"/>
        <v>恰</v>
      </c>
      <c r="G4068" s="21" t="str">
        <f>INDEX( {"body","discipline","area","topic","point"},MATCH(E4068,{"知识体","知识域","知识区","知识主题","知识点"},0))</f>
        <v>topic</v>
      </c>
      <c r="H4068" s="21" t="str">
        <f>INDEX( {"super","just","sub","infras"},MATCH(F4068,{"超","恰","亚","次"},0))</f>
        <v>just</v>
      </c>
      <c r="I4068" s="21">
        <f>MATCH(E4068,{"知识体","知识域","知识区","知识主题","知识点"},0)-1</f>
        <v>3</v>
      </c>
      <c r="J4068" s="21">
        <f>MATCH(F4068,{"超","恰","亚","次"},0)-1</f>
        <v>1</v>
      </c>
      <c r="K4068" s="21" t="str">
        <f t="shared" si="517"/>
        <v>化学</v>
      </c>
      <c r="L4068" s="26" t="s">
        <v>1692</v>
      </c>
      <c r="M4068" s="23"/>
      <c r="N4068" s="23"/>
      <c r="O4068" s="24" t="str">
        <f t="shared" si="519"/>
        <v xml:space="preserve">
  - 
    name:  资源综合利用环境保护
    title:  资源综合利用环境保护
    description: 
    koLyro: topic
    koLyri:  just
    son: </v>
      </c>
      <c r="P4068" s="27" t="str">
        <f t="shared" si="518"/>
        <v xml:space="preserve">
        - 
          name:  资源综合利用环境保护
          title:  资源综合利用环境保护
          description: 
          koLyro: topic
          koLyri:  just
          son: </v>
      </c>
    </row>
    <row r="4069" spans="1:16" ht="15" customHeight="1">
      <c r="A4069" s="20">
        <f t="shared" si="512"/>
        <v>4</v>
      </c>
      <c r="B4069" s="21" t="str">
        <f t="shared" si="513"/>
        <v>知识点</v>
      </c>
      <c r="C4069" s="21" t="str">
        <f t="shared" si="514"/>
        <v>煤、石油、天然气</v>
      </c>
      <c r="D4069" s="21" t="str">
        <f>IFERROR(IF(I4069=1,INDEX( {"chinese","english","math","physics","chemistry","biology","politics","history","geography"},MATCH(C4069,{"语文","英语","数学","物理","化学","生物","政治","历史","地理"},0)),IF(I4069=2,INDEX(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4069,{"单项选择","阅读理解","信息匹配","完形填空","短文填空","单句填空","短文改错","单句改错","句型转换","翻译短语","翻译句子","词汇/短语及固搭","完成句子","听力"},0)),"")), "")</f>
        <v/>
      </c>
      <c r="E4069" s="21" t="str">
        <f t="shared" si="515"/>
        <v>知识点</v>
      </c>
      <c r="F4069" s="21" t="str">
        <f t="shared" si="516"/>
        <v>恰</v>
      </c>
      <c r="G4069" s="21" t="str">
        <f>INDEX( {"body","discipline","area","topic","point"},MATCH(E4069,{"知识体","知识域","知识区","知识主题","知识点"},0))</f>
        <v>point</v>
      </c>
      <c r="H4069" s="21" t="str">
        <f>INDEX( {"super","just","sub","infras"},MATCH(F4069,{"超","恰","亚","次"},0))</f>
        <v>just</v>
      </c>
      <c r="I4069" s="21">
        <f>MATCH(E4069,{"知识体","知识域","知识区","知识主题","知识点"},0)-1</f>
        <v>4</v>
      </c>
      <c r="J4069" s="21">
        <f>MATCH(F4069,{"超","恰","亚","次"},0)-1</f>
        <v>1</v>
      </c>
      <c r="K4069" s="21" t="str">
        <f t="shared" si="517"/>
        <v>化学</v>
      </c>
      <c r="L4069" s="26" t="s">
        <v>1693</v>
      </c>
      <c r="M4069" s="23"/>
      <c r="N4069" s="23"/>
      <c r="O4069" s="24" t="str">
        <f t="shared" si="519"/>
        <v xml:space="preserve">
  - 
    name:  煤、石油、天然气
    title:  煤、石油、天然气
    description: 
    koLyro: point
    koLyri:  just
    son: </v>
      </c>
      <c r="P4069" s="27" t="str">
        <f t="shared" si="518"/>
        <v xml:space="preserve">
          - 
            name:  煤、石油、天然气
            title:  煤、石油、天然气
            description: 
            koLyro: point
            koLyri:  just
            son: </v>
      </c>
    </row>
    <row r="4070" spans="1:16" ht="15" customHeight="1">
      <c r="A4070" s="20">
        <f t="shared" si="512"/>
        <v>4</v>
      </c>
      <c r="B4070" s="21" t="str">
        <f t="shared" si="513"/>
        <v>知识点</v>
      </c>
      <c r="C4070" s="21" t="str">
        <f t="shared" si="514"/>
        <v>高分子化合物和三大合成材料</v>
      </c>
      <c r="D4070" s="21" t="str">
        <f>IFERROR(IF(I4070=1,INDEX( {"chinese","english","math","physics","chemistry","biology","politics","history","geography"},MATCH(C4070,{"语文","英语","数学","物理","化学","生物","政治","历史","地理"},0)),IF(I4070=2,INDEX(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4070,{"单项选择","阅读理解","信息匹配","完形填空","短文填空","单句填空","短文改错","单句改错","句型转换","翻译短语","翻译句子","词汇/短语及固搭","完成句子","听力"},0)),"")), "")</f>
        <v/>
      </c>
      <c r="E4070" s="21" t="str">
        <f t="shared" si="515"/>
        <v>知识点</v>
      </c>
      <c r="F4070" s="21" t="str">
        <f t="shared" si="516"/>
        <v>恰</v>
      </c>
      <c r="G4070" s="21" t="str">
        <f>INDEX( {"body","discipline","area","topic","point"},MATCH(E4070,{"知识体","知识域","知识区","知识主题","知识点"},0))</f>
        <v>point</v>
      </c>
      <c r="H4070" s="21" t="str">
        <f>INDEX( {"super","just","sub","infras"},MATCH(F4070,{"超","恰","亚","次"},0))</f>
        <v>just</v>
      </c>
      <c r="I4070" s="21">
        <f>MATCH(E4070,{"知识体","知识域","知识区","知识主题","知识点"},0)-1</f>
        <v>4</v>
      </c>
      <c r="J4070" s="21">
        <f>MATCH(F4070,{"超","恰","亚","次"},0)-1</f>
        <v>1</v>
      </c>
      <c r="K4070" s="21" t="str">
        <f t="shared" si="517"/>
        <v>化学</v>
      </c>
      <c r="L4070" s="26" t="s">
        <v>1694</v>
      </c>
      <c r="M4070" s="23"/>
      <c r="N4070" s="23"/>
      <c r="O4070" s="24" t="str">
        <f t="shared" si="519"/>
        <v xml:space="preserve">
  - 
    name:  高分子化合物和三大合成材料
    title:  高分子化合物和三大合成材料
    description: 
    koLyro: point
    koLyri:  just
    son: </v>
      </c>
      <c r="P4070" s="27" t="str">
        <f t="shared" si="518"/>
        <v xml:space="preserve">
          - 
            name:  高分子化合物和三大合成材料
            title:  高分子化合物和三大合成材料
            description: 
            koLyro: point
            koLyri:  just
            son: </v>
      </c>
    </row>
    <row r="4071" spans="1:16" ht="15" customHeight="1">
      <c r="A4071" s="20">
        <f t="shared" si="512"/>
        <v>4</v>
      </c>
      <c r="B4071" s="21" t="str">
        <f t="shared" si="513"/>
        <v>知识点</v>
      </c>
      <c r="C4071" s="21" t="str">
        <f t="shared" si="514"/>
        <v>聚合反应</v>
      </c>
      <c r="D4071" s="21" t="str">
        <f>IFERROR(IF(I4071=1,INDEX( {"chinese","english","math","physics","chemistry","biology","politics","history","geography"},MATCH(C4071,{"语文","英语","数学","物理","化学","生物","政治","历史","地理"},0)),IF(I4071=2,INDEX(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4071,{"单项选择","阅读理解","信息匹配","完形填空","短文填空","单句填空","短文改错","单句改错","句型转换","翻译短语","翻译句子","词汇/短语及固搭","完成句子","听力"},0)),"")), "")</f>
        <v/>
      </c>
      <c r="E4071" s="21" t="str">
        <f t="shared" si="515"/>
        <v>知识点</v>
      </c>
      <c r="F4071" s="21" t="str">
        <f t="shared" si="516"/>
        <v>恰</v>
      </c>
      <c r="G4071" s="21" t="str">
        <f>INDEX( {"body","discipline","area","topic","point"},MATCH(E4071,{"知识体","知识域","知识区","知识主题","知识点"},0))</f>
        <v>point</v>
      </c>
      <c r="H4071" s="21" t="str">
        <f>INDEX( {"super","just","sub","infras"},MATCH(F4071,{"超","恰","亚","次"},0))</f>
        <v>just</v>
      </c>
      <c r="I4071" s="21">
        <f>MATCH(E4071,{"知识体","知识域","知识区","知识主题","知识点"},0)-1</f>
        <v>4</v>
      </c>
      <c r="J4071" s="21">
        <f>MATCH(F4071,{"超","恰","亚","次"},0)-1</f>
        <v>1</v>
      </c>
      <c r="K4071" s="21" t="str">
        <f t="shared" si="517"/>
        <v>化学</v>
      </c>
      <c r="L4071" s="26" t="s">
        <v>1695</v>
      </c>
      <c r="M4071" s="23"/>
      <c r="N4071" s="23"/>
      <c r="O4071" s="24" t="str">
        <f t="shared" si="519"/>
        <v xml:space="preserve">
  - 
    name:  聚合反应
    title:  聚合反应
    description: 
    koLyro: point
    koLyri:  just
    son: </v>
      </c>
      <c r="P4071" s="27" t="str">
        <f t="shared" si="518"/>
        <v xml:space="preserve">
          - 
            name:  聚合反应
            title:  聚合反应
            description: 
            koLyro: point
            koLyri:  just
            son: </v>
      </c>
    </row>
    <row r="4072" spans="1:16" ht="15" customHeight="1">
      <c r="A4072" s="20">
        <f t="shared" si="512"/>
        <v>5</v>
      </c>
      <c r="B4072" s="21" t="str">
        <f t="shared" si="513"/>
        <v>知识亚点</v>
      </c>
      <c r="C4072" s="21" t="str">
        <f t="shared" si="514"/>
        <v>加成聚合反应</v>
      </c>
      <c r="D4072" s="21" t="str">
        <f>IFERROR(IF(I4072=1,INDEX( {"chinese","english","math","physics","chemistry","biology","politics","history","geography"},MATCH(C4072,{"语文","英语","数学","物理","化学","生物","政治","历史","地理"},0)),IF(I4072=2,INDEX(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4072,{"单项选择","阅读理解","信息匹配","完形填空","短文填空","单句填空","短文改错","单句改错","句型转换","翻译短语","翻译句子","词汇/短语及固搭","完成句子","听力"},0)),"")), "")</f>
        <v/>
      </c>
      <c r="E4072" s="21" t="str">
        <f t="shared" si="515"/>
        <v>知识点</v>
      </c>
      <c r="F4072" s="21" t="str">
        <f t="shared" si="516"/>
        <v>亚</v>
      </c>
      <c r="G4072" s="21" t="str">
        <f>INDEX( {"body","discipline","area","topic","point"},MATCH(E4072,{"知识体","知识域","知识区","知识主题","知识点"},0))</f>
        <v>point</v>
      </c>
      <c r="H4072" s="21" t="str">
        <f>INDEX( {"super","just","sub","infras"},MATCH(F4072,{"超","恰","亚","次"},0))</f>
        <v>sub</v>
      </c>
      <c r="I4072" s="21">
        <f>MATCH(E4072,{"知识体","知识域","知识区","知识主题","知识点"},0)-1</f>
        <v>4</v>
      </c>
      <c r="J4072" s="21">
        <f>MATCH(F4072,{"超","恰","亚","次"},0)-1</f>
        <v>2</v>
      </c>
      <c r="K4072" s="21" t="str">
        <f t="shared" si="517"/>
        <v>化学</v>
      </c>
      <c r="L4072" s="26" t="s">
        <v>1696</v>
      </c>
      <c r="M4072" s="23"/>
      <c r="N4072" s="23"/>
      <c r="O4072" s="24" t="str">
        <f t="shared" si="519"/>
        <v xml:space="preserve">
  - 
    name:  加成聚合反应
    title:  加成聚合反应
    description: 
    koLyro: point
    koLyri:  sub
    son: </v>
      </c>
      <c r="P4072" s="27" t="str">
        <f t="shared" si="518"/>
        <v xml:space="preserve">
            - 
              name:  加成聚合反应
              title:  加成聚合反应
              description: 
              koLyro: point
              koLyri:  sub
              son: </v>
      </c>
    </row>
    <row r="4073" spans="1:16" ht="15" customHeight="1">
      <c r="A4073" s="20">
        <f t="shared" si="512"/>
        <v>5</v>
      </c>
      <c r="B4073" s="21" t="str">
        <f t="shared" si="513"/>
        <v>知识亚点</v>
      </c>
      <c r="C4073" s="21" t="str">
        <f t="shared" si="514"/>
        <v>缩合聚合反应</v>
      </c>
      <c r="D4073" s="21" t="str">
        <f>IFERROR(IF(I4073=1,INDEX( {"chinese","english","math","physics","chemistry","biology","politics","history","geography"},MATCH(C4073,{"语文","英语","数学","物理","化学","生物","政治","历史","地理"},0)),IF(I4073=2,INDEX(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4073,{"单项选择","阅读理解","信息匹配","完形填空","短文填空","单句填空","短文改错","单句改错","句型转换","翻译短语","翻译句子","词汇/短语及固搭","完成句子","听力"},0)),"")), "")</f>
        <v/>
      </c>
      <c r="E4073" s="21" t="str">
        <f t="shared" si="515"/>
        <v>知识点</v>
      </c>
      <c r="F4073" s="21" t="str">
        <f t="shared" si="516"/>
        <v>亚</v>
      </c>
      <c r="G4073" s="21" t="str">
        <f>INDEX( {"body","discipline","area","topic","point"},MATCH(E4073,{"知识体","知识域","知识区","知识主题","知识点"},0))</f>
        <v>point</v>
      </c>
      <c r="H4073" s="21" t="str">
        <f>INDEX( {"super","just","sub","infras"},MATCH(F4073,{"超","恰","亚","次"},0))</f>
        <v>sub</v>
      </c>
      <c r="I4073" s="21">
        <f>MATCH(E4073,{"知识体","知识域","知识区","知识主题","知识点"},0)-1</f>
        <v>4</v>
      </c>
      <c r="J4073" s="21">
        <f>MATCH(F4073,{"超","恰","亚","次"},0)-1</f>
        <v>2</v>
      </c>
      <c r="K4073" s="21" t="str">
        <f t="shared" si="517"/>
        <v>化学</v>
      </c>
      <c r="L4073" s="26" t="s">
        <v>1697</v>
      </c>
      <c r="M4073" s="23"/>
      <c r="N4073" s="23"/>
      <c r="O4073" s="24" t="str">
        <f t="shared" si="519"/>
        <v xml:space="preserve">
  - 
    name:  缩合聚合反应
    title:  缩合聚合反应
    description: 
    koLyro: point
    koLyri:  sub
    son: </v>
      </c>
      <c r="P4073" s="27" t="str">
        <f t="shared" si="518"/>
        <v xml:space="preserve">
            - 
              name:  缩合聚合反应
              title:  缩合聚合反应
              description: 
              koLyro: point
              koLyri:  sub
              son: </v>
      </c>
    </row>
    <row r="4074" spans="1:16" ht="15" customHeight="1">
      <c r="A4074" s="20">
        <f t="shared" si="512"/>
        <v>4</v>
      </c>
      <c r="B4074" s="21" t="str">
        <f t="shared" si="513"/>
        <v>知识点</v>
      </c>
      <c r="C4074" s="21" t="str">
        <f t="shared" si="514"/>
        <v>环境问题与保护措施</v>
      </c>
      <c r="D4074" s="21" t="str">
        <f>IFERROR(IF(I4074=1,INDEX( {"chinese","english","math","physics","chemistry","biology","politics","history","geography"},MATCH(C4074,{"语文","英语","数学","物理","化学","生物","政治","历史","地理"},0)),IF(I4074=2,INDEX(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4074,{"单项选择","阅读理解","信息匹配","完形填空","短文填空","单句填空","短文改错","单句改错","句型转换","翻译短语","翻译句子","词汇/短语及固搭","完成句子","听力"},0)),"")), "")</f>
        <v/>
      </c>
      <c r="E4074" s="21" t="str">
        <f t="shared" si="515"/>
        <v>知识点</v>
      </c>
      <c r="F4074" s="21" t="str">
        <f t="shared" si="516"/>
        <v>恰</v>
      </c>
      <c r="G4074" s="21" t="str">
        <f>INDEX( {"body","discipline","area","topic","point"},MATCH(E4074,{"知识体","知识域","知识区","知识主题","知识点"},0))</f>
        <v>point</v>
      </c>
      <c r="H4074" s="21" t="str">
        <f>INDEX( {"super","just","sub","infras"},MATCH(F4074,{"超","恰","亚","次"},0))</f>
        <v>just</v>
      </c>
      <c r="I4074" s="21">
        <f>MATCH(E4074,{"知识体","知识域","知识区","知识主题","知识点"},0)-1</f>
        <v>4</v>
      </c>
      <c r="J4074" s="21">
        <f>MATCH(F4074,{"超","恰","亚","次"},0)-1</f>
        <v>1</v>
      </c>
      <c r="K4074" s="21" t="str">
        <f t="shared" si="517"/>
        <v>化学</v>
      </c>
      <c r="L4074" s="26" t="s">
        <v>1698</v>
      </c>
      <c r="M4074" s="23"/>
      <c r="N4074" s="23"/>
      <c r="O4074" s="24" t="str">
        <f t="shared" si="519"/>
        <v xml:space="preserve">
  - 
    name:  环境问题与保护措施
    title:  环境问题与保护措施
    description: 
    koLyro: point
    koLyri:  just
    son: </v>
      </c>
      <c r="P4074" s="27" t="str">
        <f t="shared" si="518"/>
        <v xml:space="preserve">
          - 
            name:  环境问题与保护措施
            title:  环境问题与保护措施
            description: 
            koLyro: point
            koLyri:  just
            son: </v>
      </c>
    </row>
    <row r="4075" spans="1:16" ht="15" customHeight="1">
      <c r="A4075" s="20">
        <f t="shared" si="512"/>
        <v>4</v>
      </c>
      <c r="B4075" s="21" t="str">
        <f t="shared" si="513"/>
        <v>知识点</v>
      </c>
      <c r="C4075" s="21" t="str">
        <f t="shared" si="514"/>
        <v>绿色化学与原子经济</v>
      </c>
      <c r="D4075" s="21" t="str">
        <f>IFERROR(IF(I4075=1,INDEX( {"chinese","english","math","physics","chemistry","biology","politics","history","geography"},MATCH(C4075,{"语文","英语","数学","物理","化学","生物","政治","历史","地理"},0)),IF(I4075=2,INDEX(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4075,{"单项选择","阅读理解","信息匹配","完形填空","短文填空","单句填空","短文改错","单句改错","句型转换","翻译短语","翻译句子","词汇/短语及固搭","完成句子","听力"},0)),"")), "")</f>
        <v/>
      </c>
      <c r="E4075" s="21" t="str">
        <f t="shared" si="515"/>
        <v>知识点</v>
      </c>
      <c r="F4075" s="21" t="str">
        <f t="shared" si="516"/>
        <v>恰</v>
      </c>
      <c r="G4075" s="21" t="str">
        <f>INDEX( {"body","discipline","area","topic","point"},MATCH(E4075,{"知识体","知识域","知识区","知识主题","知识点"},0))</f>
        <v>point</v>
      </c>
      <c r="H4075" s="21" t="str">
        <f>INDEX( {"super","just","sub","infras"},MATCH(F4075,{"超","恰","亚","次"},0))</f>
        <v>just</v>
      </c>
      <c r="I4075" s="21">
        <f>MATCH(E4075,{"知识体","知识域","知识区","知识主题","知识点"},0)-1</f>
        <v>4</v>
      </c>
      <c r="J4075" s="21">
        <f>MATCH(F4075,{"超","恰","亚","次"},0)-1</f>
        <v>1</v>
      </c>
      <c r="K4075" s="21" t="str">
        <f t="shared" si="517"/>
        <v>化学</v>
      </c>
      <c r="L4075" s="26" t="s">
        <v>1699</v>
      </c>
      <c r="M4075" s="23"/>
      <c r="N4075" s="23"/>
      <c r="O4075" s="24" t="str">
        <f t="shared" si="519"/>
        <v xml:space="preserve">
  - 
    name:  绿色化学与原子经济
    title:  绿色化学与原子经济
    description: 
    koLyro: point
    koLyri:  just
    son: </v>
      </c>
      <c r="P4075" s="27" t="str">
        <f t="shared" si="518"/>
        <v xml:space="preserve">
          - 
            name:  绿色化学与原子经济
            title:  绿色化学与原子经济
            description: 
            koLyro: point
            koLyri:  just
            son: </v>
      </c>
    </row>
    <row r="4076" spans="1:16" ht="15" customHeight="1">
      <c r="A4076" s="20">
        <f t="shared" si="512"/>
        <v>4</v>
      </c>
      <c r="B4076" s="21" t="str">
        <f t="shared" si="513"/>
        <v>知识点</v>
      </c>
      <c r="C4076" s="21" t="str">
        <f t="shared" si="514"/>
        <v>可持续发展</v>
      </c>
      <c r="D4076" s="21" t="str">
        <f>IFERROR(IF(I4076=1,INDEX( {"chinese","english","math","physics","chemistry","biology","politics","history","geography"},MATCH(C4076,{"语文","英语","数学","物理","化学","生物","政治","历史","地理"},0)),IF(I4076=2,INDEX(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4076,{"单项选择","阅读理解","信息匹配","完形填空","短文填空","单句填空","短文改错","单句改错","句型转换","翻译短语","翻译句子","词汇/短语及固搭","完成句子","听力"},0)),"")), "")</f>
        <v/>
      </c>
      <c r="E4076" s="21" t="str">
        <f t="shared" si="515"/>
        <v>知识点</v>
      </c>
      <c r="F4076" s="21" t="str">
        <f t="shared" si="516"/>
        <v>恰</v>
      </c>
      <c r="G4076" s="21" t="str">
        <f>INDEX( {"body","discipline","area","topic","point"},MATCH(E4076,{"知识体","知识域","知识区","知识主题","知识点"},0))</f>
        <v>point</v>
      </c>
      <c r="H4076" s="21" t="str">
        <f>INDEX( {"super","just","sub","infras"},MATCH(F4076,{"超","恰","亚","次"},0))</f>
        <v>just</v>
      </c>
      <c r="I4076" s="21">
        <f>MATCH(E4076,{"知识体","知识域","知识区","知识主题","知识点"},0)-1</f>
        <v>4</v>
      </c>
      <c r="J4076" s="21">
        <f>MATCH(F4076,{"超","恰","亚","次"},0)-1</f>
        <v>1</v>
      </c>
      <c r="K4076" s="21" t="str">
        <f t="shared" si="517"/>
        <v>化学</v>
      </c>
      <c r="L4076" s="26" t="s">
        <v>1700</v>
      </c>
      <c r="M4076" s="23"/>
      <c r="N4076" s="23"/>
      <c r="O4076" s="24" t="str">
        <f t="shared" si="519"/>
        <v xml:space="preserve">
  - 
    name:  可持续发展
    title:  可持续发展
    description: 
    koLyro: point
    koLyri:  just
    son: </v>
      </c>
      <c r="P4076" s="27" t="str">
        <f t="shared" si="518"/>
        <v xml:space="preserve">
          - 
            name:  可持续发展
            title:  可持续发展
            description: 
            koLyro: point
            koLyri:  just
            son: </v>
      </c>
    </row>
    <row r="4077" spans="1:16" ht="15" customHeight="1">
      <c r="A4077" s="20">
        <f t="shared" si="512"/>
        <v>4</v>
      </c>
      <c r="B4077" s="21" t="str">
        <f t="shared" si="513"/>
        <v>知识点</v>
      </c>
      <c r="C4077" s="21" t="str">
        <f t="shared" si="514"/>
        <v>化石能源的开发与利用</v>
      </c>
      <c r="D4077" s="21" t="str">
        <f>IFERROR(IF(I4077=1,INDEX( {"chinese","english","math","physics","chemistry","biology","politics","history","geography"},MATCH(C4077,{"语文","英语","数学","物理","化学","生物","政治","历史","地理"},0)),IF(I4077=2,INDEX(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4077,{"单项选择","阅读理解","信息匹配","完形填空","短文填空","单句填空","短文改错","单句改错","句型转换","翻译短语","翻译句子","词汇/短语及固搭","完成句子","听力"},0)),"")), "")</f>
        <v/>
      </c>
      <c r="E4077" s="21" t="str">
        <f t="shared" si="515"/>
        <v>知识点</v>
      </c>
      <c r="F4077" s="21" t="str">
        <f t="shared" si="516"/>
        <v>恰</v>
      </c>
      <c r="G4077" s="21" t="str">
        <f>INDEX( {"body","discipline","area","topic","point"},MATCH(E4077,{"知识体","知识域","知识区","知识主题","知识点"},0))</f>
        <v>point</v>
      </c>
      <c r="H4077" s="21" t="str">
        <f>INDEX( {"super","just","sub","infras"},MATCH(F4077,{"超","恰","亚","次"},0))</f>
        <v>just</v>
      </c>
      <c r="I4077" s="21">
        <f>MATCH(E4077,{"知识体","知识域","知识区","知识主题","知识点"},0)-1</f>
        <v>4</v>
      </c>
      <c r="J4077" s="21">
        <f>MATCH(F4077,{"超","恰","亚","次"},0)-1</f>
        <v>1</v>
      </c>
      <c r="K4077" s="21" t="str">
        <f t="shared" si="517"/>
        <v>化学</v>
      </c>
      <c r="L4077" s="26" t="s">
        <v>1701</v>
      </c>
      <c r="M4077" s="23"/>
      <c r="N4077" s="23"/>
      <c r="O4077" s="24" t="str">
        <f t="shared" si="519"/>
        <v xml:space="preserve">
  - 
    name:  化石能源的开发与利用
    title:  化石能源的开发与利用
    description: 
    koLyro: point
    koLyri:  just
    son: </v>
      </c>
      <c r="P4077" s="27" t="str">
        <f t="shared" si="518"/>
        <v xml:space="preserve">
          - 
            name:  化石能源的开发与利用
            title:  化石能源的开发与利用
            description: 
            koLyro: point
            koLyri:  just
            son: </v>
      </c>
    </row>
    <row r="4078" spans="1:16" ht="15" customHeight="1">
      <c r="A4078" s="20">
        <f t="shared" si="512"/>
        <v>4</v>
      </c>
      <c r="B4078" s="21" t="str">
        <f t="shared" si="513"/>
        <v>知识点</v>
      </c>
      <c r="C4078" s="21" t="str">
        <f t="shared" si="514"/>
        <v>新能源的开发与利用</v>
      </c>
      <c r="D4078" s="21" t="str">
        <f>IFERROR(IF(I4078=1,INDEX( {"chinese","english","math","physics","chemistry","biology","politics","history","geography"},MATCH(C4078,{"语文","英语","数学","物理","化学","生物","政治","历史","地理"},0)),IF(I4078=2,INDEX(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4078,{"单项选择","阅读理解","信息匹配","完形填空","短文填空","单句填空","短文改错","单句改错","句型转换","翻译短语","翻译句子","词汇/短语及固搭","完成句子","听力"},0)),"")), "")</f>
        <v/>
      </c>
      <c r="E4078" s="21" t="str">
        <f t="shared" si="515"/>
        <v>知识点</v>
      </c>
      <c r="F4078" s="21" t="str">
        <f t="shared" si="516"/>
        <v>恰</v>
      </c>
      <c r="G4078" s="21" t="str">
        <f>INDEX( {"body","discipline","area","topic","point"},MATCH(E4078,{"知识体","知识域","知识区","知识主题","知识点"},0))</f>
        <v>point</v>
      </c>
      <c r="H4078" s="21" t="str">
        <f>INDEX( {"super","just","sub","infras"},MATCH(F4078,{"超","恰","亚","次"},0))</f>
        <v>just</v>
      </c>
      <c r="I4078" s="21">
        <f>MATCH(E4078,{"知识体","知识域","知识区","知识主题","知识点"},0)-1</f>
        <v>4</v>
      </c>
      <c r="J4078" s="21">
        <f>MATCH(F4078,{"超","恰","亚","次"},0)-1</f>
        <v>1</v>
      </c>
      <c r="K4078" s="21" t="str">
        <f t="shared" si="517"/>
        <v>化学</v>
      </c>
      <c r="L4078" s="26" t="s">
        <v>1702</v>
      </c>
      <c r="M4078" s="23"/>
      <c r="N4078" s="23"/>
      <c r="O4078" s="24" t="str">
        <f t="shared" si="519"/>
        <v xml:space="preserve">
  - 
    name:  新能源的开发与利用
    title:  新能源的开发与利用
    description: 
    koLyro: point
    koLyri:  just
    son: </v>
      </c>
      <c r="P4078" s="27" t="str">
        <f t="shared" si="518"/>
        <v xml:space="preserve">
          - 
            name:  新能源的开发与利用
            title:  新能源的开发与利用
            description: 
            koLyro: point
            koLyri:  just
            son: </v>
      </c>
    </row>
    <row r="4079" spans="1:16" ht="15" customHeight="1">
      <c r="A4079" s="20">
        <f t="shared" si="512"/>
        <v>2</v>
      </c>
      <c r="B4079" s="21" t="str">
        <f t="shared" si="513"/>
        <v>知识区</v>
      </c>
      <c r="C4079" s="21" t="str">
        <f t="shared" si="514"/>
        <v>8.化学反应中的能量变化电化学</v>
      </c>
      <c r="D4079" s="21" t="str">
        <f>IFERROR(IF(I4079=1,INDEX( {"chinese","english","math","physics","chemistry","biology","politics","history","geography"},MATCH(C4079,{"语文","英语","数学","物理","化学","生物","政治","历史","地理"},0)),IF(I4079=2,INDEX(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4079,{"单项选择","阅读理解","信息匹配","完形填空","短文填空","单句填空","短文改错","单句改错","句型转换","翻译短语","翻译句子","词汇/短语及固搭","完成句子","听力"},0)),"")), "")</f>
        <v/>
      </c>
      <c r="E4079" s="21" t="str">
        <f t="shared" si="515"/>
        <v>知识区</v>
      </c>
      <c r="F4079" s="21" t="str">
        <f t="shared" si="516"/>
        <v>恰</v>
      </c>
      <c r="G4079" s="21" t="str">
        <f>INDEX( {"body","discipline","area","topic","point"},MATCH(E4079,{"知识体","知识域","知识区","知识主题","知识点"},0))</f>
        <v>area</v>
      </c>
      <c r="H4079" s="21" t="str">
        <f>INDEX( {"super","just","sub","infras"},MATCH(F4079,{"超","恰","亚","次"},0))</f>
        <v>just</v>
      </c>
      <c r="I4079" s="21">
        <f>MATCH(E4079,{"知识体","知识域","知识区","知识主题","知识点"},0)-1</f>
        <v>2</v>
      </c>
      <c r="J4079" s="21">
        <f>MATCH(F4079,{"超","恰","亚","次"},0)-1</f>
        <v>1</v>
      </c>
      <c r="K4079" s="21" t="str">
        <f t="shared" si="517"/>
        <v>化学</v>
      </c>
      <c r="L4079" s="26" t="s">
        <v>5198</v>
      </c>
      <c r="M4079" s="23"/>
      <c r="N4079" s="23"/>
      <c r="O4079" s="24" t="str">
        <f t="shared" si="519"/>
        <v xml:space="preserve">
  - 
    name:  8.化学反应中的能量变化电化学
    title:  8.化学反应中的能量变化电化学
    description: 
    koLyro: area
    koLyri:  just
    son: </v>
      </c>
      <c r="P4079" s="27" t="str">
        <f t="shared" si="518"/>
        <v xml:space="preserve">
      - 
        name:  8.化学反应中的能量变化电化学
        title:  8.化学反应中的能量变化电化学
        description: 
        koLyro: area
        koLyri:  just
        son: </v>
      </c>
    </row>
    <row r="4080" spans="1:16" ht="15" customHeight="1">
      <c r="A4080" s="20">
        <f t="shared" si="512"/>
        <v>3</v>
      </c>
      <c r="B4080" s="21" t="str">
        <f t="shared" si="513"/>
        <v>知识主题</v>
      </c>
      <c r="C4080" s="21" t="str">
        <f t="shared" si="514"/>
        <v>化学反应与能量变化</v>
      </c>
      <c r="D4080" s="21" t="str">
        <f>IFERROR(IF(I4080=1,INDEX( {"chinese","english","math","physics","chemistry","biology","politics","history","geography"},MATCH(C4080,{"语文","英语","数学","物理","化学","生物","政治","历史","地理"},0)),IF(I4080=2,INDEX(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4080,{"单项选择","阅读理解","信息匹配","完形填空","短文填空","单句填空","短文改错","单句改错","句型转换","翻译短语","翻译句子","词汇/短语及固搭","完成句子","听力"},0)),"")), "")</f>
        <v/>
      </c>
      <c r="E4080" s="21" t="str">
        <f t="shared" si="515"/>
        <v>知识主题</v>
      </c>
      <c r="F4080" s="21" t="str">
        <f t="shared" si="516"/>
        <v>恰</v>
      </c>
      <c r="G4080" s="21" t="str">
        <f>INDEX( {"body","discipline","area","topic","point"},MATCH(E4080,{"知识体","知识域","知识区","知识主题","知识点"},0))</f>
        <v>topic</v>
      </c>
      <c r="H4080" s="21" t="str">
        <f>INDEX( {"super","just","sub","infras"},MATCH(F4080,{"超","恰","亚","次"},0))</f>
        <v>just</v>
      </c>
      <c r="I4080" s="21">
        <f>MATCH(E4080,{"知识体","知识域","知识区","知识主题","知识点"},0)-1</f>
        <v>3</v>
      </c>
      <c r="J4080" s="21">
        <f>MATCH(F4080,{"超","恰","亚","次"},0)-1</f>
        <v>1</v>
      </c>
      <c r="K4080" s="21" t="str">
        <f t="shared" si="517"/>
        <v>化学</v>
      </c>
      <c r="L4080" s="26" t="s">
        <v>1703</v>
      </c>
      <c r="M4080" s="23"/>
      <c r="N4080" s="23"/>
      <c r="O4080" s="24" t="str">
        <f t="shared" si="519"/>
        <v xml:space="preserve">
  - 
    name:  化学反应与能量变化
    title:  化学反应与能量变化
    description: 
    koLyro: topic
    koLyri:  just
    son: </v>
      </c>
      <c r="P4080" s="27" t="str">
        <f t="shared" si="518"/>
        <v xml:space="preserve">
        - 
          name:  化学反应与能量变化
          title:  化学反应与能量变化
          description: 
          koLyro: topic
          koLyri:  just
          son: </v>
      </c>
    </row>
    <row r="4081" spans="1:16" ht="15" customHeight="1">
      <c r="A4081" s="20">
        <f t="shared" si="512"/>
        <v>4</v>
      </c>
      <c r="B4081" s="21" t="str">
        <f t="shared" si="513"/>
        <v>知识点</v>
      </c>
      <c r="C4081" s="21" t="str">
        <f t="shared" si="514"/>
        <v>物质变化过程中的能量变化</v>
      </c>
      <c r="D4081" s="21" t="str">
        <f>IFERROR(IF(I4081=1,INDEX( {"chinese","english","math","physics","chemistry","biology","politics","history","geography"},MATCH(C4081,{"语文","英语","数学","物理","化学","生物","政治","历史","地理"},0)),IF(I4081=2,INDEX(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4081,{"单项选择","阅读理解","信息匹配","完形填空","短文填空","单句填空","短文改错","单句改错","句型转换","翻译短语","翻译句子","词汇/短语及固搭","完成句子","听力"},0)),"")), "")</f>
        <v/>
      </c>
      <c r="E4081" s="21" t="str">
        <f t="shared" si="515"/>
        <v>知识点</v>
      </c>
      <c r="F4081" s="21" t="str">
        <f t="shared" si="516"/>
        <v>恰</v>
      </c>
      <c r="G4081" s="21" t="str">
        <f>INDEX( {"body","discipline","area","topic","point"},MATCH(E4081,{"知识体","知识域","知识区","知识主题","知识点"},0))</f>
        <v>point</v>
      </c>
      <c r="H4081" s="21" t="str">
        <f>INDEX( {"super","just","sub","infras"},MATCH(F4081,{"超","恰","亚","次"},0))</f>
        <v>just</v>
      </c>
      <c r="I4081" s="21">
        <f>MATCH(E4081,{"知识体","知识域","知识区","知识主题","知识点"},0)-1</f>
        <v>4</v>
      </c>
      <c r="J4081" s="21">
        <f>MATCH(F4081,{"超","恰","亚","次"},0)-1</f>
        <v>1</v>
      </c>
      <c r="K4081" s="21" t="str">
        <f t="shared" si="517"/>
        <v>化学</v>
      </c>
      <c r="L4081" s="26" t="s">
        <v>1704</v>
      </c>
      <c r="M4081" s="23"/>
      <c r="N4081" s="23"/>
      <c r="O4081" s="24" t="str">
        <f t="shared" si="519"/>
        <v xml:space="preserve">
  - 
    name:  物质变化过程中的能量变化
    title:  物质变化过程中的能量变化
    description: 
    koLyro: point
    koLyri:  just
    son: </v>
      </c>
      <c r="P4081" s="27" t="str">
        <f t="shared" si="518"/>
        <v xml:space="preserve">
          - 
            name:  物质变化过程中的能量变化
            title:  物质变化过程中的能量变化
            description: 
            koLyro: point
            koLyri:  just
            son: </v>
      </c>
    </row>
    <row r="4082" spans="1:16" ht="15" customHeight="1">
      <c r="A4082" s="20">
        <f t="shared" si="512"/>
        <v>4</v>
      </c>
      <c r="B4082" s="21" t="str">
        <f t="shared" si="513"/>
        <v>知识点</v>
      </c>
      <c r="C4082" s="21" t="str">
        <f t="shared" si="514"/>
        <v>化学反应的实质</v>
      </c>
      <c r="D4082" s="21" t="str">
        <f>IFERROR(IF(I4082=1,INDEX( {"chinese","english","math","physics","chemistry","biology","politics","history","geography"},MATCH(C4082,{"语文","英语","数学","物理","化学","生物","政治","历史","地理"},0)),IF(I4082=2,INDEX(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4082,{"单项选择","阅读理解","信息匹配","完形填空","短文填空","单句填空","短文改错","单句改错","句型转换","翻译短语","翻译句子","词汇/短语及固搭","完成句子","听力"},0)),"")), "")</f>
        <v/>
      </c>
      <c r="E4082" s="21" t="str">
        <f t="shared" si="515"/>
        <v>知识点</v>
      </c>
      <c r="F4082" s="21" t="str">
        <f t="shared" si="516"/>
        <v>恰</v>
      </c>
      <c r="G4082" s="21" t="str">
        <f>INDEX( {"body","discipline","area","topic","point"},MATCH(E4082,{"知识体","知识域","知识区","知识主题","知识点"},0))</f>
        <v>point</v>
      </c>
      <c r="H4082" s="21" t="str">
        <f>INDEX( {"super","just","sub","infras"},MATCH(F4082,{"超","恰","亚","次"},0))</f>
        <v>just</v>
      </c>
      <c r="I4082" s="21">
        <f>MATCH(E4082,{"知识体","知识域","知识区","知识主题","知识点"},0)-1</f>
        <v>4</v>
      </c>
      <c r="J4082" s="21">
        <f>MATCH(F4082,{"超","恰","亚","次"},0)-1</f>
        <v>1</v>
      </c>
      <c r="K4082" s="21" t="str">
        <f t="shared" si="517"/>
        <v>化学</v>
      </c>
      <c r="L4082" s="26" t="s">
        <v>1705</v>
      </c>
      <c r="M4082" s="23"/>
      <c r="N4082" s="23"/>
      <c r="O4082" s="24" t="str">
        <f t="shared" si="519"/>
        <v xml:space="preserve">
  - 
    name:  化学反应的实质
    title:  化学反应的实质
    description: 
    koLyro: point
    koLyri:  just
    son: </v>
      </c>
      <c r="P4082" s="27" t="str">
        <f t="shared" si="518"/>
        <v xml:space="preserve">
          - 
            name:  化学反应的实质
            title:  化学反应的实质
            description: 
            koLyro: point
            koLyri:  just
            son: </v>
      </c>
    </row>
    <row r="4083" spans="1:16" ht="15" customHeight="1">
      <c r="A4083" s="20">
        <f t="shared" si="512"/>
        <v>4</v>
      </c>
      <c r="B4083" s="21" t="str">
        <f t="shared" si="513"/>
        <v>知识点</v>
      </c>
      <c r="C4083" s="21" t="str">
        <f t="shared" si="514"/>
        <v>吸热反应和放热反应</v>
      </c>
      <c r="D4083" s="21" t="str">
        <f>IFERROR(IF(I4083=1,INDEX( {"chinese","english","math","physics","chemistry","biology","politics","history","geography"},MATCH(C4083,{"语文","英语","数学","物理","化学","生物","政治","历史","地理"},0)),IF(I4083=2,INDEX(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4083,{"单项选择","阅读理解","信息匹配","完形填空","短文填空","单句填空","短文改错","单句改错","句型转换","翻译短语","翻译句子","词汇/短语及固搭","完成句子","听力"},0)),"")), "")</f>
        <v/>
      </c>
      <c r="E4083" s="21" t="str">
        <f t="shared" si="515"/>
        <v>知识点</v>
      </c>
      <c r="F4083" s="21" t="str">
        <f t="shared" si="516"/>
        <v>恰</v>
      </c>
      <c r="G4083" s="21" t="str">
        <f>INDEX( {"body","discipline","area","topic","point"},MATCH(E4083,{"知识体","知识域","知识区","知识主题","知识点"},0))</f>
        <v>point</v>
      </c>
      <c r="H4083" s="21" t="str">
        <f>INDEX( {"super","just","sub","infras"},MATCH(F4083,{"超","恰","亚","次"},0))</f>
        <v>just</v>
      </c>
      <c r="I4083" s="21">
        <f>MATCH(E4083,{"知识体","知识域","知识区","知识主题","知识点"},0)-1</f>
        <v>4</v>
      </c>
      <c r="J4083" s="21">
        <f>MATCH(F4083,{"超","恰","亚","次"},0)-1</f>
        <v>1</v>
      </c>
      <c r="K4083" s="21" t="str">
        <f t="shared" si="517"/>
        <v>化学</v>
      </c>
      <c r="L4083" s="26" t="s">
        <v>1706</v>
      </c>
      <c r="M4083" s="23"/>
      <c r="N4083" s="23"/>
      <c r="O4083" s="24" t="str">
        <f t="shared" si="519"/>
        <v xml:space="preserve">
  - 
    name:  吸热反应和放热反应
    title:  吸热反应和放热反应
    description: 
    koLyro: point
    koLyri:  just
    son: </v>
      </c>
      <c r="P4083" s="27" t="str">
        <f t="shared" si="518"/>
        <v xml:space="preserve">
          - 
            name:  吸热反应和放热反应
            title:  吸热反应和放热反应
            description: 
            koLyro: point
            koLyri:  just
            son: </v>
      </c>
    </row>
    <row r="4084" spans="1:16" ht="15" customHeight="1">
      <c r="A4084" s="20">
        <f t="shared" si="512"/>
        <v>4</v>
      </c>
      <c r="B4084" s="21" t="str">
        <f t="shared" si="513"/>
        <v>知识点</v>
      </c>
      <c r="C4084" s="21" t="str">
        <f t="shared" si="514"/>
        <v>焓变　反应热</v>
      </c>
      <c r="D4084" s="21" t="str">
        <f>IFERROR(IF(I4084=1,INDEX( {"chinese","english","math","physics","chemistry","biology","politics","history","geography"},MATCH(C4084,{"语文","英语","数学","物理","化学","生物","政治","历史","地理"},0)),IF(I4084=2,INDEX(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4084,{"单项选择","阅读理解","信息匹配","完形填空","短文填空","单句填空","短文改错","单句改错","句型转换","翻译短语","翻译句子","词汇/短语及固搭","完成句子","听力"},0)),"")), "")</f>
        <v/>
      </c>
      <c r="E4084" s="21" t="str">
        <f t="shared" si="515"/>
        <v>知识点</v>
      </c>
      <c r="F4084" s="21" t="str">
        <f t="shared" si="516"/>
        <v>恰</v>
      </c>
      <c r="G4084" s="21" t="str">
        <f>INDEX( {"body","discipline","area","topic","point"},MATCH(E4084,{"知识体","知识域","知识区","知识主题","知识点"},0))</f>
        <v>point</v>
      </c>
      <c r="H4084" s="21" t="str">
        <f>INDEX( {"super","just","sub","infras"},MATCH(F4084,{"超","恰","亚","次"},0))</f>
        <v>just</v>
      </c>
      <c r="I4084" s="21">
        <f>MATCH(E4084,{"知识体","知识域","知识区","知识主题","知识点"},0)-1</f>
        <v>4</v>
      </c>
      <c r="J4084" s="21">
        <f>MATCH(F4084,{"超","恰","亚","次"},0)-1</f>
        <v>1</v>
      </c>
      <c r="K4084" s="21" t="str">
        <f t="shared" si="517"/>
        <v>化学</v>
      </c>
      <c r="L4084" s="26" t="s">
        <v>1707</v>
      </c>
      <c r="M4084" s="23"/>
      <c r="N4084" s="23"/>
      <c r="O4084" s="24" t="str">
        <f t="shared" si="519"/>
        <v xml:space="preserve">
  - 
    name:  焓变　反应热
    title:  焓变　反应热
    description: 
    koLyro: point
    koLyri:  just
    son: </v>
      </c>
      <c r="P4084" s="27" t="str">
        <f t="shared" si="518"/>
        <v xml:space="preserve">
          - 
            name:  焓变　反应热
            title:  焓变　反应热
            description: 
            koLyro: point
            koLyri:  just
            son: </v>
      </c>
    </row>
    <row r="4085" spans="1:16" ht="15" customHeight="1">
      <c r="A4085" s="20">
        <f t="shared" si="512"/>
        <v>5</v>
      </c>
      <c r="B4085" s="21" t="str">
        <f t="shared" si="513"/>
        <v>知识亚点</v>
      </c>
      <c r="C4085" s="21" t="str">
        <f t="shared" si="514"/>
        <v>反应热的概念</v>
      </c>
      <c r="D4085" s="21" t="str">
        <f>IFERROR(IF(I4085=1,INDEX( {"chinese","english","math","physics","chemistry","biology","politics","history","geography"},MATCH(C4085,{"语文","英语","数学","物理","化学","生物","政治","历史","地理"},0)),IF(I4085=2,INDEX(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4085,{"单项选择","阅读理解","信息匹配","完形填空","短文填空","单句填空","短文改错","单句改错","句型转换","翻译短语","翻译句子","词汇/短语及固搭","完成句子","听力"},0)),"")), "")</f>
        <v/>
      </c>
      <c r="E4085" s="21" t="str">
        <f t="shared" si="515"/>
        <v>知识点</v>
      </c>
      <c r="F4085" s="21" t="str">
        <f t="shared" si="516"/>
        <v>亚</v>
      </c>
      <c r="G4085" s="21" t="str">
        <f>INDEX( {"body","discipline","area","topic","point"},MATCH(E4085,{"知识体","知识域","知识区","知识主题","知识点"},0))</f>
        <v>point</v>
      </c>
      <c r="H4085" s="21" t="str">
        <f>INDEX( {"super","just","sub","infras"},MATCH(F4085,{"超","恰","亚","次"},0))</f>
        <v>sub</v>
      </c>
      <c r="I4085" s="21">
        <f>MATCH(E4085,{"知识体","知识域","知识区","知识主题","知识点"},0)-1</f>
        <v>4</v>
      </c>
      <c r="J4085" s="21">
        <f>MATCH(F4085,{"超","恰","亚","次"},0)-1</f>
        <v>2</v>
      </c>
      <c r="K4085" s="21" t="str">
        <f t="shared" si="517"/>
        <v>化学</v>
      </c>
      <c r="L4085" s="26" t="s">
        <v>1708</v>
      </c>
      <c r="M4085" s="23"/>
      <c r="N4085" s="23"/>
      <c r="O4085" s="24" t="str">
        <f t="shared" si="519"/>
        <v xml:space="preserve">
  - 
    name:  反应热的概念
    title:  反应热的概念
    description: 
    koLyro: point
    koLyri:  sub
    son: </v>
      </c>
      <c r="P4085" s="27" t="str">
        <f t="shared" si="518"/>
        <v xml:space="preserve">
            - 
              name:  反应热的概念
              title:  反应热的概念
              description: 
              koLyro: point
              koLyri:  sub
              son: </v>
      </c>
    </row>
    <row r="4086" spans="1:16" ht="15" customHeight="1">
      <c r="A4086" s="20">
        <f t="shared" si="512"/>
        <v>5</v>
      </c>
      <c r="B4086" s="21" t="str">
        <f t="shared" si="513"/>
        <v>知识亚点</v>
      </c>
      <c r="C4086" s="21" t="str">
        <f t="shared" si="514"/>
        <v>反应热大小的比较</v>
      </c>
      <c r="D4086" s="21" t="str">
        <f>IFERROR(IF(I4086=1,INDEX( {"chinese","english","math","physics","chemistry","biology","politics","history","geography"},MATCH(C4086,{"语文","英语","数学","物理","化学","生物","政治","历史","地理"},0)),IF(I4086=2,INDEX(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4086,{"单项选择","阅读理解","信息匹配","完形填空","短文填空","单句填空","短文改错","单句改错","句型转换","翻译短语","翻译句子","词汇/短语及固搭","完成句子","听力"},0)),"")), "")</f>
        <v/>
      </c>
      <c r="E4086" s="21" t="str">
        <f t="shared" si="515"/>
        <v>知识点</v>
      </c>
      <c r="F4086" s="21" t="str">
        <f t="shared" si="516"/>
        <v>亚</v>
      </c>
      <c r="G4086" s="21" t="str">
        <f>INDEX( {"body","discipline","area","topic","point"},MATCH(E4086,{"知识体","知识域","知识区","知识主题","知识点"},0))</f>
        <v>point</v>
      </c>
      <c r="H4086" s="21" t="str">
        <f>INDEX( {"super","just","sub","infras"},MATCH(F4086,{"超","恰","亚","次"},0))</f>
        <v>sub</v>
      </c>
      <c r="I4086" s="21">
        <f>MATCH(E4086,{"知识体","知识域","知识区","知识主题","知识点"},0)-1</f>
        <v>4</v>
      </c>
      <c r="J4086" s="21">
        <f>MATCH(F4086,{"超","恰","亚","次"},0)-1</f>
        <v>2</v>
      </c>
      <c r="K4086" s="21" t="str">
        <f t="shared" si="517"/>
        <v>化学</v>
      </c>
      <c r="L4086" s="26" t="s">
        <v>1709</v>
      </c>
      <c r="M4086" s="23"/>
      <c r="N4086" s="23"/>
      <c r="O4086" s="24" t="str">
        <f t="shared" si="519"/>
        <v xml:space="preserve">
  - 
    name:  反应热大小的比较
    title:  反应热大小的比较
    description: 
    koLyro: point
    koLyri:  sub
    son: </v>
      </c>
      <c r="P4086" s="27" t="str">
        <f t="shared" si="518"/>
        <v xml:space="preserve">
            - 
              name:  反应热大小的比较
              title:  反应热大小的比较
              description: 
              koLyro: point
              koLyri:  sub
              son: </v>
      </c>
    </row>
    <row r="4087" spans="1:16" ht="15" customHeight="1">
      <c r="A4087" s="20">
        <f t="shared" si="512"/>
        <v>4</v>
      </c>
      <c r="B4087" s="21" t="str">
        <f t="shared" si="513"/>
        <v>知识点</v>
      </c>
      <c r="C4087" s="21" t="str">
        <f t="shared" si="514"/>
        <v>燃烧热</v>
      </c>
      <c r="D4087" s="21" t="str">
        <f>IFERROR(IF(I4087=1,INDEX( {"chinese","english","math","physics","chemistry","biology","politics","history","geography"},MATCH(C4087,{"语文","英语","数学","物理","化学","生物","政治","历史","地理"},0)),IF(I4087=2,INDEX(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4087,{"单项选择","阅读理解","信息匹配","完形填空","短文填空","单句填空","短文改错","单句改错","句型转换","翻译短语","翻译句子","词汇/短语及固搭","完成句子","听力"},0)),"")), "")</f>
        <v/>
      </c>
      <c r="E4087" s="21" t="str">
        <f t="shared" si="515"/>
        <v>知识点</v>
      </c>
      <c r="F4087" s="21" t="str">
        <f t="shared" si="516"/>
        <v>恰</v>
      </c>
      <c r="G4087" s="21" t="str">
        <f>INDEX( {"body","discipline","area","topic","point"},MATCH(E4087,{"知识体","知识域","知识区","知识主题","知识点"},0))</f>
        <v>point</v>
      </c>
      <c r="H4087" s="21" t="str">
        <f>INDEX( {"super","just","sub","infras"},MATCH(F4087,{"超","恰","亚","次"},0))</f>
        <v>just</v>
      </c>
      <c r="I4087" s="21">
        <f>MATCH(E4087,{"知识体","知识域","知识区","知识主题","知识点"},0)-1</f>
        <v>4</v>
      </c>
      <c r="J4087" s="21">
        <f>MATCH(F4087,{"超","恰","亚","次"},0)-1</f>
        <v>1</v>
      </c>
      <c r="K4087" s="21" t="str">
        <f t="shared" si="517"/>
        <v>化学</v>
      </c>
      <c r="L4087" s="26" t="s">
        <v>1710</v>
      </c>
      <c r="M4087" s="23"/>
      <c r="N4087" s="23"/>
      <c r="O4087" s="24" t="str">
        <f t="shared" si="519"/>
        <v xml:space="preserve">
  - 
    name:  燃烧热
    title:  燃烧热
    description: 
    koLyro: point
    koLyri:  just
    son: </v>
      </c>
      <c r="P4087" s="27" t="str">
        <f t="shared" si="518"/>
        <v xml:space="preserve">
          - 
            name:  燃烧热
            title:  燃烧热
            description: 
            koLyro: point
            koLyri:  just
            son: </v>
      </c>
    </row>
    <row r="4088" spans="1:16" ht="15" customHeight="1">
      <c r="A4088" s="20">
        <f t="shared" si="512"/>
        <v>4</v>
      </c>
      <c r="B4088" s="21" t="str">
        <f t="shared" si="513"/>
        <v>知识点</v>
      </c>
      <c r="C4088" s="21" t="str">
        <f t="shared" si="514"/>
        <v>中和热</v>
      </c>
      <c r="D4088" s="21" t="str">
        <f>IFERROR(IF(I4088=1,INDEX( {"chinese","english","math","physics","chemistry","biology","politics","history","geography"},MATCH(C4088,{"语文","英语","数学","物理","化学","生物","政治","历史","地理"},0)),IF(I4088=2,INDEX(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4088,{"单项选择","阅读理解","信息匹配","完形填空","短文填空","单句填空","短文改错","单句改错","句型转换","翻译短语","翻译句子","词汇/短语及固搭","完成句子","听力"},0)),"")), "")</f>
        <v/>
      </c>
      <c r="E4088" s="21" t="str">
        <f t="shared" si="515"/>
        <v>知识点</v>
      </c>
      <c r="F4088" s="21" t="str">
        <f t="shared" si="516"/>
        <v>恰</v>
      </c>
      <c r="G4088" s="21" t="str">
        <f>INDEX( {"body","discipline","area","topic","point"},MATCH(E4088,{"知识体","知识域","知识区","知识主题","知识点"},0))</f>
        <v>point</v>
      </c>
      <c r="H4088" s="21" t="str">
        <f>INDEX( {"super","just","sub","infras"},MATCH(F4088,{"超","恰","亚","次"},0))</f>
        <v>just</v>
      </c>
      <c r="I4088" s="21">
        <f>MATCH(E4088,{"知识体","知识域","知识区","知识主题","知识点"},0)-1</f>
        <v>4</v>
      </c>
      <c r="J4088" s="21">
        <f>MATCH(F4088,{"超","恰","亚","次"},0)-1</f>
        <v>1</v>
      </c>
      <c r="K4088" s="21" t="str">
        <f t="shared" si="517"/>
        <v>化学</v>
      </c>
      <c r="L4088" s="26" t="s">
        <v>1711</v>
      </c>
      <c r="M4088" s="23"/>
      <c r="N4088" s="23"/>
      <c r="O4088" s="24" t="str">
        <f t="shared" si="519"/>
        <v xml:space="preserve">
  - 
    name:  中和热
    title:  中和热
    description: 
    koLyro: point
    koLyri:  just
    son: </v>
      </c>
      <c r="P4088" s="27" t="str">
        <f t="shared" si="518"/>
        <v xml:space="preserve">
          - 
            name:  中和热
            title:  中和热
            description: 
            koLyro: point
            koLyri:  just
            son: </v>
      </c>
    </row>
    <row r="4089" spans="1:16" ht="15" customHeight="1">
      <c r="A4089" s="20">
        <f t="shared" si="512"/>
        <v>5</v>
      </c>
      <c r="B4089" s="21" t="str">
        <f t="shared" si="513"/>
        <v>知识亚点</v>
      </c>
      <c r="C4089" s="21" t="str">
        <f t="shared" si="514"/>
        <v>中和热的概念及判断</v>
      </c>
      <c r="D4089" s="21" t="str">
        <f>IFERROR(IF(I4089=1,INDEX( {"chinese","english","math","physics","chemistry","biology","politics","history","geography"},MATCH(C4089,{"语文","英语","数学","物理","化学","生物","政治","历史","地理"},0)),IF(I4089=2,INDEX(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4089,{"单项选择","阅读理解","信息匹配","完形填空","短文填空","单句填空","短文改错","单句改错","句型转换","翻译短语","翻译句子","词汇/短语及固搭","完成句子","听力"},0)),"")), "")</f>
        <v/>
      </c>
      <c r="E4089" s="21" t="str">
        <f t="shared" si="515"/>
        <v>知识点</v>
      </c>
      <c r="F4089" s="21" t="str">
        <f t="shared" si="516"/>
        <v>亚</v>
      </c>
      <c r="G4089" s="21" t="str">
        <f>INDEX( {"body","discipline","area","topic","point"},MATCH(E4089,{"知识体","知识域","知识区","知识主题","知识点"},0))</f>
        <v>point</v>
      </c>
      <c r="H4089" s="21" t="str">
        <f>INDEX( {"super","just","sub","infras"},MATCH(F4089,{"超","恰","亚","次"},0))</f>
        <v>sub</v>
      </c>
      <c r="I4089" s="21">
        <f>MATCH(E4089,{"知识体","知识域","知识区","知识主题","知识点"},0)-1</f>
        <v>4</v>
      </c>
      <c r="J4089" s="21">
        <f>MATCH(F4089,{"超","恰","亚","次"},0)-1</f>
        <v>2</v>
      </c>
      <c r="K4089" s="21" t="str">
        <f t="shared" si="517"/>
        <v>化学</v>
      </c>
      <c r="L4089" s="26" t="s">
        <v>1712</v>
      </c>
      <c r="M4089" s="23"/>
      <c r="N4089" s="23"/>
      <c r="O4089" s="24" t="str">
        <f t="shared" si="519"/>
        <v xml:space="preserve">
  - 
    name:  中和热的概念及判断
    title:  中和热的概念及判断
    description: 
    koLyro: point
    koLyri:  sub
    son: </v>
      </c>
      <c r="P4089" s="27" t="str">
        <f t="shared" si="518"/>
        <v xml:space="preserve">
            - 
              name:  中和热的概念及判断
              title:  中和热的概念及判断
              description: 
              koLyro: point
              koLyri:  sub
              son: </v>
      </c>
    </row>
    <row r="4090" spans="1:16" ht="15" customHeight="1">
      <c r="A4090" s="20">
        <f t="shared" si="512"/>
        <v>5</v>
      </c>
      <c r="B4090" s="21" t="str">
        <f t="shared" si="513"/>
        <v>知识亚点</v>
      </c>
      <c r="C4090" s="21" t="str">
        <f t="shared" si="514"/>
        <v>中和热的测定</v>
      </c>
      <c r="D4090" s="21" t="str">
        <f>IFERROR(IF(I4090=1,INDEX( {"chinese","english","math","physics","chemistry","biology","politics","history","geography"},MATCH(C4090,{"语文","英语","数学","物理","化学","生物","政治","历史","地理"},0)),IF(I4090=2,INDEX(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4090,{"单项选择","阅读理解","信息匹配","完形填空","短文填空","单句填空","短文改错","单句改错","句型转换","翻译短语","翻译句子","词汇/短语及固搭","完成句子","听力"},0)),"")), "")</f>
        <v/>
      </c>
      <c r="E4090" s="21" t="str">
        <f t="shared" si="515"/>
        <v>知识点</v>
      </c>
      <c r="F4090" s="21" t="str">
        <f t="shared" si="516"/>
        <v>亚</v>
      </c>
      <c r="G4090" s="21" t="str">
        <f>INDEX( {"body","discipline","area","topic","point"},MATCH(E4090,{"知识体","知识域","知识区","知识主题","知识点"},0))</f>
        <v>point</v>
      </c>
      <c r="H4090" s="21" t="str">
        <f>INDEX( {"super","just","sub","infras"},MATCH(F4090,{"超","恰","亚","次"},0))</f>
        <v>sub</v>
      </c>
      <c r="I4090" s="21">
        <f>MATCH(E4090,{"知识体","知识域","知识区","知识主题","知识点"},0)-1</f>
        <v>4</v>
      </c>
      <c r="J4090" s="21">
        <f>MATCH(F4090,{"超","恰","亚","次"},0)-1</f>
        <v>2</v>
      </c>
      <c r="K4090" s="21" t="str">
        <f t="shared" si="517"/>
        <v>化学</v>
      </c>
      <c r="L4090" s="26" t="s">
        <v>1713</v>
      </c>
      <c r="M4090" s="23"/>
      <c r="N4090" s="23"/>
      <c r="O4090" s="24" t="str">
        <f t="shared" si="519"/>
        <v xml:space="preserve">
  - 
    name:  中和热的测定
    title:  中和热的测定
    description: 
    koLyro: point
    koLyri:  sub
    son: </v>
      </c>
      <c r="P4090" s="27" t="str">
        <f t="shared" si="518"/>
        <v xml:space="preserve">
            - 
              name:  中和热的测定
              title:  中和热的测定
              description: 
              koLyro: point
              koLyri:  sub
              son: </v>
      </c>
    </row>
    <row r="4091" spans="1:16" ht="15" customHeight="1">
      <c r="A4091" s="20">
        <f t="shared" si="512"/>
        <v>4</v>
      </c>
      <c r="B4091" s="21" t="str">
        <f t="shared" si="513"/>
        <v>知识点</v>
      </c>
      <c r="C4091" s="21" t="str">
        <f t="shared" si="514"/>
        <v>热化学方程式</v>
      </c>
      <c r="D4091" s="21" t="str">
        <f>IFERROR(IF(I4091=1,INDEX( {"chinese","english","math","physics","chemistry","biology","politics","history","geography"},MATCH(C4091,{"语文","英语","数学","物理","化学","生物","政治","历史","地理"},0)),IF(I4091=2,INDEX(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4091,{"单项选择","阅读理解","信息匹配","完形填空","短文填空","单句填空","短文改错","单句改错","句型转换","翻译短语","翻译句子","词汇/短语及固搭","完成句子","听力"},0)),"")), "")</f>
        <v/>
      </c>
      <c r="E4091" s="21" t="str">
        <f t="shared" si="515"/>
        <v>知识点</v>
      </c>
      <c r="F4091" s="21" t="str">
        <f t="shared" si="516"/>
        <v>恰</v>
      </c>
      <c r="G4091" s="21" t="str">
        <f>INDEX( {"body","discipline","area","topic","point"},MATCH(E4091,{"知识体","知识域","知识区","知识主题","知识点"},0))</f>
        <v>point</v>
      </c>
      <c r="H4091" s="21" t="str">
        <f>INDEX( {"super","just","sub","infras"},MATCH(F4091,{"超","恰","亚","次"},0))</f>
        <v>just</v>
      </c>
      <c r="I4091" s="21">
        <f>MATCH(E4091,{"知识体","知识域","知识区","知识主题","知识点"},0)-1</f>
        <v>4</v>
      </c>
      <c r="J4091" s="21">
        <f>MATCH(F4091,{"超","恰","亚","次"},0)-1</f>
        <v>1</v>
      </c>
      <c r="K4091" s="21" t="str">
        <f t="shared" si="517"/>
        <v>化学</v>
      </c>
      <c r="L4091" s="26" t="s">
        <v>1714</v>
      </c>
      <c r="M4091" s="23"/>
      <c r="N4091" s="23"/>
      <c r="O4091" s="24" t="str">
        <f t="shared" si="519"/>
        <v xml:space="preserve">
  - 
    name:  热化学方程式
    title:  热化学方程式
    description: 
    koLyro: point
    koLyri:  just
    son: </v>
      </c>
      <c r="P4091" s="27" t="str">
        <f t="shared" si="518"/>
        <v xml:space="preserve">
          - 
            name:  热化学方程式
            title:  热化学方程式
            description: 
            koLyro: point
            koLyri:  just
            son: </v>
      </c>
    </row>
    <row r="4092" spans="1:16" ht="15" customHeight="1">
      <c r="A4092" s="20">
        <f t="shared" si="512"/>
        <v>4</v>
      </c>
      <c r="B4092" s="21" t="str">
        <f t="shared" si="513"/>
        <v>知识点</v>
      </c>
      <c r="C4092" s="21" t="str">
        <f t="shared" si="514"/>
        <v>反应热的计算</v>
      </c>
      <c r="D4092" s="21" t="str">
        <f>IFERROR(IF(I4092=1,INDEX( {"chinese","english","math","physics","chemistry","biology","politics","history","geography"},MATCH(C4092,{"语文","英语","数学","物理","化学","生物","政治","历史","地理"},0)),IF(I4092=2,INDEX(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4092,{"单项选择","阅读理解","信息匹配","完形填空","短文填空","单句填空","短文改错","单句改错","句型转换","翻译短语","翻译句子","词汇/短语及固搭","完成句子","听力"},0)),"")), "")</f>
        <v/>
      </c>
      <c r="E4092" s="21" t="str">
        <f t="shared" si="515"/>
        <v>知识点</v>
      </c>
      <c r="F4092" s="21" t="str">
        <f t="shared" si="516"/>
        <v>恰</v>
      </c>
      <c r="G4092" s="21" t="str">
        <f>INDEX( {"body","discipline","area","topic","point"},MATCH(E4092,{"知识体","知识域","知识区","知识主题","知识点"},0))</f>
        <v>point</v>
      </c>
      <c r="H4092" s="21" t="str">
        <f>INDEX( {"super","just","sub","infras"},MATCH(F4092,{"超","恰","亚","次"},0))</f>
        <v>just</v>
      </c>
      <c r="I4092" s="21">
        <f>MATCH(E4092,{"知识体","知识域","知识区","知识主题","知识点"},0)-1</f>
        <v>4</v>
      </c>
      <c r="J4092" s="21">
        <f>MATCH(F4092,{"超","恰","亚","次"},0)-1</f>
        <v>1</v>
      </c>
      <c r="K4092" s="21" t="str">
        <f t="shared" si="517"/>
        <v>化学</v>
      </c>
      <c r="L4092" s="26" t="s">
        <v>1715</v>
      </c>
      <c r="M4092" s="23"/>
      <c r="N4092" s="23"/>
      <c r="O4092" s="24" t="str">
        <f t="shared" si="519"/>
        <v xml:space="preserve">
  - 
    name:  反应热的计算
    title:  反应热的计算
    description: 
    koLyro: point
    koLyri:  just
    son: </v>
      </c>
      <c r="P4092" s="27" t="str">
        <f t="shared" si="518"/>
        <v xml:space="preserve">
          - 
            name:  反应热的计算
            title:  反应热的计算
            description: 
            koLyro: point
            koLyri:  just
            son: </v>
      </c>
    </row>
    <row r="4093" spans="1:16" ht="15" customHeight="1">
      <c r="A4093" s="20">
        <f t="shared" si="512"/>
        <v>4</v>
      </c>
      <c r="B4093" s="21" t="str">
        <f t="shared" si="513"/>
        <v>知识点</v>
      </c>
      <c r="C4093" s="21" t="str">
        <f t="shared" si="514"/>
        <v>判断物质能量高低</v>
      </c>
      <c r="D4093" s="21" t="str">
        <f>IFERROR(IF(I4093=1,INDEX( {"chinese","english","math","physics","chemistry","biology","politics","history","geography"},MATCH(C4093,{"语文","英语","数学","物理","化学","生物","政治","历史","地理"},0)),IF(I4093=2,INDEX(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4093,{"单项选择","阅读理解","信息匹配","完形填空","短文填空","单句填空","短文改错","单句改错","句型转换","翻译短语","翻译句子","词汇/短语及固搭","完成句子","听力"},0)),"")), "")</f>
        <v/>
      </c>
      <c r="E4093" s="21" t="str">
        <f t="shared" si="515"/>
        <v>知识点</v>
      </c>
      <c r="F4093" s="21" t="str">
        <f t="shared" si="516"/>
        <v>恰</v>
      </c>
      <c r="G4093" s="21" t="str">
        <f>INDEX( {"body","discipline","area","topic","point"},MATCH(E4093,{"知识体","知识域","知识区","知识主题","知识点"},0))</f>
        <v>point</v>
      </c>
      <c r="H4093" s="21" t="str">
        <f>INDEX( {"super","just","sub","infras"},MATCH(F4093,{"超","恰","亚","次"},0))</f>
        <v>just</v>
      </c>
      <c r="I4093" s="21">
        <f>MATCH(E4093,{"知识体","知识域","知识区","知识主题","知识点"},0)-1</f>
        <v>4</v>
      </c>
      <c r="J4093" s="21">
        <f>MATCH(F4093,{"超","恰","亚","次"},0)-1</f>
        <v>1</v>
      </c>
      <c r="K4093" s="21" t="str">
        <f t="shared" si="517"/>
        <v>化学</v>
      </c>
      <c r="L4093" s="26" t="s">
        <v>1716</v>
      </c>
      <c r="M4093" s="23"/>
      <c r="N4093" s="23"/>
      <c r="O4093" s="24" t="str">
        <f t="shared" si="519"/>
        <v xml:space="preserve">
  - 
    name:  判断物质能量高低
    title:  判断物质能量高低
    description: 
    koLyro: point
    koLyri:  just
    son: </v>
      </c>
      <c r="P4093" s="27" t="str">
        <f t="shared" si="518"/>
        <v xml:space="preserve">
          - 
            name:  判断物质能量高低
            title:  判断物质能量高低
            description: 
            koLyro: point
            koLyri:  just
            son: </v>
      </c>
    </row>
    <row r="4094" spans="1:16" ht="15" customHeight="1">
      <c r="A4094" s="20">
        <f t="shared" si="512"/>
        <v>3</v>
      </c>
      <c r="B4094" s="21" t="str">
        <f t="shared" si="513"/>
        <v>知识主题</v>
      </c>
      <c r="C4094" s="21" t="str">
        <f t="shared" si="514"/>
        <v>反应热的计算和测定能源</v>
      </c>
      <c r="D4094" s="21" t="str">
        <f>IFERROR(IF(I4094=1,INDEX( {"chinese","english","math","physics","chemistry","biology","politics","history","geography"},MATCH(C4094,{"语文","英语","数学","物理","化学","生物","政治","历史","地理"},0)),IF(I4094=2,INDEX(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4094,{"单项选择","阅读理解","信息匹配","完形填空","短文填空","单句填空","短文改错","单句改错","句型转换","翻译短语","翻译句子","词汇/短语及固搭","完成句子","听力"},0)),"")), "")</f>
        <v/>
      </c>
      <c r="E4094" s="21" t="str">
        <f t="shared" si="515"/>
        <v>知识主题</v>
      </c>
      <c r="F4094" s="21" t="str">
        <f t="shared" si="516"/>
        <v>恰</v>
      </c>
      <c r="G4094" s="21" t="str">
        <f>INDEX( {"body","discipline","area","topic","point"},MATCH(E4094,{"知识体","知识域","知识区","知识主题","知识点"},0))</f>
        <v>topic</v>
      </c>
      <c r="H4094" s="21" t="str">
        <f>INDEX( {"super","just","sub","infras"},MATCH(F4094,{"超","恰","亚","次"},0))</f>
        <v>just</v>
      </c>
      <c r="I4094" s="21">
        <f>MATCH(E4094,{"知识体","知识域","知识区","知识主题","知识点"},0)-1</f>
        <v>3</v>
      </c>
      <c r="J4094" s="21">
        <f>MATCH(F4094,{"超","恰","亚","次"},0)-1</f>
        <v>1</v>
      </c>
      <c r="K4094" s="21" t="str">
        <f t="shared" si="517"/>
        <v>化学</v>
      </c>
      <c r="L4094" s="26" t="s">
        <v>1717</v>
      </c>
      <c r="M4094" s="23"/>
      <c r="N4094" s="23"/>
      <c r="O4094" s="24" t="str">
        <f t="shared" si="519"/>
        <v xml:space="preserve">
  - 
    name:  反应热的计算和测定能源
    title:  反应热的计算和测定能源
    description: 
    koLyro: topic
    koLyri:  just
    son: </v>
      </c>
      <c r="P4094" s="27" t="str">
        <f t="shared" si="518"/>
        <v xml:space="preserve">
        - 
          name:  反应热的计算和测定能源
          title:  反应热的计算和测定能源
          description: 
          koLyro: topic
          koLyri:  just
          son: </v>
      </c>
    </row>
    <row r="4095" spans="1:16" ht="15" customHeight="1">
      <c r="A4095" s="20">
        <f t="shared" si="512"/>
        <v>4</v>
      </c>
      <c r="B4095" s="21" t="str">
        <f t="shared" si="513"/>
        <v>知识点</v>
      </c>
      <c r="C4095" s="21" t="str">
        <f t="shared" si="514"/>
        <v>盖斯定律的原理及应用</v>
      </c>
      <c r="D4095" s="21" t="str">
        <f>IFERROR(IF(I4095=1,INDEX( {"chinese","english","math","physics","chemistry","biology","politics","history","geography"},MATCH(C4095,{"语文","英语","数学","物理","化学","生物","政治","历史","地理"},0)),IF(I4095=2,INDEX(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4095,{"单项选择","阅读理解","信息匹配","完形填空","短文填空","单句填空","短文改错","单句改错","句型转换","翻译短语","翻译句子","词汇/短语及固搭","完成句子","听力"},0)),"")), "")</f>
        <v/>
      </c>
      <c r="E4095" s="21" t="str">
        <f t="shared" si="515"/>
        <v>知识点</v>
      </c>
      <c r="F4095" s="21" t="str">
        <f t="shared" si="516"/>
        <v>恰</v>
      </c>
      <c r="G4095" s="21" t="str">
        <f>INDEX( {"body","discipline","area","topic","point"},MATCH(E4095,{"知识体","知识域","知识区","知识主题","知识点"},0))</f>
        <v>point</v>
      </c>
      <c r="H4095" s="21" t="str">
        <f>INDEX( {"super","just","sub","infras"},MATCH(F4095,{"超","恰","亚","次"},0))</f>
        <v>just</v>
      </c>
      <c r="I4095" s="21">
        <f>MATCH(E4095,{"知识体","知识域","知识区","知识主题","知识点"},0)-1</f>
        <v>4</v>
      </c>
      <c r="J4095" s="21">
        <f>MATCH(F4095,{"超","恰","亚","次"},0)-1</f>
        <v>1</v>
      </c>
      <c r="K4095" s="21" t="str">
        <f t="shared" si="517"/>
        <v>化学</v>
      </c>
      <c r="L4095" s="26" t="s">
        <v>1718</v>
      </c>
      <c r="M4095" s="23"/>
      <c r="N4095" s="23"/>
      <c r="O4095" s="24" t="str">
        <f t="shared" si="519"/>
        <v xml:space="preserve">
  - 
    name:  盖斯定律的原理及应用
    title:  盖斯定律的原理及应用
    description: 
    koLyro: point
    koLyri:  just
    son: </v>
      </c>
      <c r="P4095" s="27" t="str">
        <f t="shared" si="518"/>
        <v xml:space="preserve">
          - 
            name:  盖斯定律的原理及应用
            title:  盖斯定律的原理及应用
            description: 
            koLyro: point
            koLyri:  just
            son: </v>
      </c>
    </row>
    <row r="4096" spans="1:16" ht="15" customHeight="1">
      <c r="A4096" s="20">
        <f t="shared" si="512"/>
        <v>4</v>
      </c>
      <c r="B4096" s="21" t="str">
        <f t="shared" si="513"/>
        <v>知识点</v>
      </c>
      <c r="C4096" s="21" t="str">
        <f t="shared" si="514"/>
        <v>能源</v>
      </c>
      <c r="D4096" s="21" t="str">
        <f>IFERROR(IF(I4096=1,INDEX( {"chinese","english","math","physics","chemistry","biology","politics","history","geography"},MATCH(C4096,{"语文","英语","数学","物理","化学","生物","政治","历史","地理"},0)),IF(I4096=2,INDEX(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4096,{"单项选择","阅读理解","信息匹配","完形填空","短文填空","单句填空","短文改错","单句改错","句型转换","翻译短语","翻译句子","词汇/短语及固搭","完成句子","听力"},0)),"")), "")</f>
        <v/>
      </c>
      <c r="E4096" s="21" t="str">
        <f t="shared" si="515"/>
        <v>知识点</v>
      </c>
      <c r="F4096" s="21" t="str">
        <f t="shared" si="516"/>
        <v>恰</v>
      </c>
      <c r="G4096" s="21" t="str">
        <f>INDEX( {"body","discipline","area","topic","point"},MATCH(E4096,{"知识体","知识域","知识区","知识主题","知识点"},0))</f>
        <v>point</v>
      </c>
      <c r="H4096" s="21" t="str">
        <f>INDEX( {"super","just","sub","infras"},MATCH(F4096,{"超","恰","亚","次"},0))</f>
        <v>just</v>
      </c>
      <c r="I4096" s="21">
        <f>MATCH(E4096,{"知识体","知识域","知识区","知识主题","知识点"},0)-1</f>
        <v>4</v>
      </c>
      <c r="J4096" s="21">
        <f>MATCH(F4096,{"超","恰","亚","次"},0)-1</f>
        <v>1</v>
      </c>
      <c r="K4096" s="21" t="str">
        <f t="shared" si="517"/>
        <v>化学</v>
      </c>
      <c r="L4096" s="26" t="s">
        <v>1719</v>
      </c>
      <c r="M4096" s="23"/>
      <c r="N4096" s="23"/>
      <c r="O4096" s="24" t="str">
        <f t="shared" si="519"/>
        <v xml:space="preserve">
  - 
    name:  能源
    title:  能源
    description: 
    koLyro: point
    koLyri:  just
    son: </v>
      </c>
      <c r="P4096" s="27" t="str">
        <f t="shared" si="518"/>
        <v xml:space="preserve">
          - 
            name:  能源
            title:  能源
            description: 
            koLyro: point
            koLyri:  just
            son: </v>
      </c>
    </row>
    <row r="4097" spans="1:16" ht="15" customHeight="1">
      <c r="A4097" s="20">
        <f t="shared" si="512"/>
        <v>5</v>
      </c>
      <c r="B4097" s="21" t="str">
        <f t="shared" si="513"/>
        <v>知识亚点</v>
      </c>
      <c r="C4097" s="21" t="str">
        <f t="shared" si="514"/>
        <v>能源的概念及分类</v>
      </c>
      <c r="D4097" s="21" t="str">
        <f>IFERROR(IF(I4097=1,INDEX( {"chinese","english","math","physics","chemistry","biology","politics","history","geography"},MATCH(C4097,{"语文","英语","数学","物理","化学","生物","政治","历史","地理"},0)),IF(I4097=2,INDEX(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4097,{"单项选择","阅读理解","信息匹配","完形填空","短文填空","单句填空","短文改错","单句改错","句型转换","翻译短语","翻译句子","词汇/短语及固搭","完成句子","听力"},0)),"")), "")</f>
        <v/>
      </c>
      <c r="E4097" s="21" t="str">
        <f t="shared" si="515"/>
        <v>知识点</v>
      </c>
      <c r="F4097" s="21" t="str">
        <f t="shared" si="516"/>
        <v>亚</v>
      </c>
      <c r="G4097" s="21" t="str">
        <f>INDEX( {"body","discipline","area","topic","point"},MATCH(E4097,{"知识体","知识域","知识区","知识主题","知识点"},0))</f>
        <v>point</v>
      </c>
      <c r="H4097" s="21" t="str">
        <f>INDEX( {"super","just","sub","infras"},MATCH(F4097,{"超","恰","亚","次"},0))</f>
        <v>sub</v>
      </c>
      <c r="I4097" s="21">
        <f>MATCH(E4097,{"知识体","知识域","知识区","知识主题","知识点"},0)-1</f>
        <v>4</v>
      </c>
      <c r="J4097" s="21">
        <f>MATCH(F4097,{"超","恰","亚","次"},0)-1</f>
        <v>2</v>
      </c>
      <c r="K4097" s="21" t="str">
        <f t="shared" si="517"/>
        <v>化学</v>
      </c>
      <c r="L4097" s="26" t="s">
        <v>1720</v>
      </c>
      <c r="M4097" s="23"/>
      <c r="N4097" s="23"/>
      <c r="O4097" s="24" t="str">
        <f t="shared" si="519"/>
        <v xml:space="preserve">
  - 
    name:  能源的概念及分类
    title:  能源的概念及分类
    description: 
    koLyro: point
    koLyri:  sub
    son: </v>
      </c>
      <c r="P4097" s="27" t="str">
        <f t="shared" si="518"/>
        <v xml:space="preserve">
            - 
              name:  能源的概念及分类
              title:  能源的概念及分类
              description: 
              koLyro: point
              koLyri:  sub
              son: </v>
      </c>
    </row>
    <row r="4098" spans="1:16" ht="15" customHeight="1">
      <c r="A4098" s="20">
        <f t="shared" si="512"/>
        <v>5</v>
      </c>
      <c r="B4098" s="21" t="str">
        <f t="shared" si="513"/>
        <v>知识亚点</v>
      </c>
      <c r="C4098" s="21" t="str">
        <f t="shared" si="514"/>
        <v>能源的发展阶段</v>
      </c>
      <c r="D4098" s="21" t="str">
        <f>IFERROR(IF(I4098=1,INDEX( {"chinese","english","math","physics","chemistry","biology","politics","history","geography"},MATCH(C4098,{"语文","英语","数学","物理","化学","生物","政治","历史","地理"},0)),IF(I4098=2,INDEX(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4098,{"单项选择","阅读理解","信息匹配","完形填空","短文填空","单句填空","短文改错","单句改错","句型转换","翻译短语","翻译句子","词汇/短语及固搭","完成句子","听力"},0)),"")), "")</f>
        <v/>
      </c>
      <c r="E4098" s="21" t="str">
        <f t="shared" si="515"/>
        <v>知识点</v>
      </c>
      <c r="F4098" s="21" t="str">
        <f t="shared" si="516"/>
        <v>亚</v>
      </c>
      <c r="G4098" s="21" t="str">
        <f>INDEX( {"body","discipline","area","topic","point"},MATCH(E4098,{"知识体","知识域","知识区","知识主题","知识点"},0))</f>
        <v>point</v>
      </c>
      <c r="H4098" s="21" t="str">
        <f>INDEX( {"super","just","sub","infras"},MATCH(F4098,{"超","恰","亚","次"},0))</f>
        <v>sub</v>
      </c>
      <c r="I4098" s="21">
        <f>MATCH(E4098,{"知识体","知识域","知识区","知识主题","知识点"},0)-1</f>
        <v>4</v>
      </c>
      <c r="J4098" s="21">
        <f>MATCH(F4098,{"超","恰","亚","次"},0)-1</f>
        <v>2</v>
      </c>
      <c r="K4098" s="21" t="str">
        <f t="shared" si="517"/>
        <v>化学</v>
      </c>
      <c r="L4098" s="26" t="s">
        <v>1721</v>
      </c>
      <c r="M4098" s="23"/>
      <c r="N4098" s="23"/>
      <c r="O4098" s="24" t="str">
        <f t="shared" si="519"/>
        <v xml:space="preserve">
  - 
    name:  能源的发展阶段
    title:  能源的发展阶段
    description: 
    koLyro: point
    koLyri:  sub
    son: </v>
      </c>
      <c r="P4098" s="27" t="str">
        <f t="shared" si="518"/>
        <v xml:space="preserve">
            - 
              name:  能源的发展阶段
              title:  能源的发展阶段
              description: 
              koLyro: point
              koLyri:  sub
              son: </v>
      </c>
    </row>
    <row r="4099" spans="1:16" ht="15" customHeight="1">
      <c r="A4099" s="20">
        <f t="shared" si="512"/>
        <v>5</v>
      </c>
      <c r="B4099" s="21" t="str">
        <f t="shared" si="513"/>
        <v>知识亚点</v>
      </c>
      <c r="C4099" s="21" t="str">
        <f t="shared" si="514"/>
        <v>不同能源之间的相互转化</v>
      </c>
      <c r="D4099" s="21" t="str">
        <f>IFERROR(IF(I4099=1,INDEX( {"chinese","english","math","physics","chemistry","biology","politics","history","geography"},MATCH(C4099,{"语文","英语","数学","物理","化学","生物","政治","历史","地理"},0)),IF(I4099=2,INDEX(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4099,{"单项选择","阅读理解","信息匹配","完形填空","短文填空","单句填空","短文改错","单句改错","句型转换","翻译短语","翻译句子","词汇/短语及固搭","完成句子","听力"},0)),"")), "")</f>
        <v/>
      </c>
      <c r="E4099" s="21" t="str">
        <f t="shared" si="515"/>
        <v>知识点</v>
      </c>
      <c r="F4099" s="21" t="str">
        <f t="shared" si="516"/>
        <v>亚</v>
      </c>
      <c r="G4099" s="21" t="str">
        <f>INDEX( {"body","discipline","area","topic","point"},MATCH(E4099,{"知识体","知识域","知识区","知识主题","知识点"},0))</f>
        <v>point</v>
      </c>
      <c r="H4099" s="21" t="str">
        <f>INDEX( {"super","just","sub","infras"},MATCH(F4099,{"超","恰","亚","次"},0))</f>
        <v>sub</v>
      </c>
      <c r="I4099" s="21">
        <f>MATCH(E4099,{"知识体","知识域","知识区","知识主题","知识点"},0)-1</f>
        <v>4</v>
      </c>
      <c r="J4099" s="21">
        <f>MATCH(F4099,{"超","恰","亚","次"},0)-1</f>
        <v>2</v>
      </c>
      <c r="K4099" s="21" t="str">
        <f t="shared" si="517"/>
        <v>化学</v>
      </c>
      <c r="L4099" s="26" t="s">
        <v>1722</v>
      </c>
      <c r="M4099" s="23"/>
      <c r="N4099" s="23"/>
      <c r="O4099" s="24" t="str">
        <f t="shared" si="519"/>
        <v xml:space="preserve">
  - 
    name:  不同能源之间的相互转化
    title:  不同能源之间的相互转化
    description: 
    koLyro: point
    koLyri:  sub
    son: </v>
      </c>
      <c r="P4099" s="27" t="str">
        <f t="shared" si="518"/>
        <v xml:space="preserve">
            - 
              name:  不同能源之间的相互转化
              title:  不同能源之间的相互转化
              description: 
              koLyro: point
              koLyri:  sub
              son: </v>
      </c>
    </row>
    <row r="4100" spans="1:16" ht="15" customHeight="1">
      <c r="A4100" s="20">
        <f t="shared" si="512"/>
        <v>5</v>
      </c>
      <c r="B4100" s="21" t="str">
        <f t="shared" si="513"/>
        <v>知识亚点</v>
      </c>
      <c r="C4100" s="21" t="str">
        <f t="shared" si="514"/>
        <v>能源问题及解决措施</v>
      </c>
      <c r="D4100" s="21" t="str">
        <f>IFERROR(IF(I4100=1,INDEX( {"chinese","english","math","physics","chemistry","biology","politics","history","geography"},MATCH(C4100,{"语文","英语","数学","物理","化学","生物","政治","历史","地理"},0)),IF(I4100=2,INDEX(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4100,{"单项选择","阅读理解","信息匹配","完形填空","短文填空","单句填空","短文改错","单句改错","句型转换","翻译短语","翻译句子","词汇/短语及固搭","完成句子","听力"},0)),"")), "")</f>
        <v/>
      </c>
      <c r="E4100" s="21" t="str">
        <f t="shared" si="515"/>
        <v>知识点</v>
      </c>
      <c r="F4100" s="21" t="str">
        <f t="shared" si="516"/>
        <v>亚</v>
      </c>
      <c r="G4100" s="21" t="str">
        <f>INDEX( {"body","discipline","area","topic","point"},MATCH(E4100,{"知识体","知识域","知识区","知识主题","知识点"},0))</f>
        <v>point</v>
      </c>
      <c r="H4100" s="21" t="str">
        <f>INDEX( {"super","just","sub","infras"},MATCH(F4100,{"超","恰","亚","次"},0))</f>
        <v>sub</v>
      </c>
      <c r="I4100" s="21">
        <f>MATCH(E4100,{"知识体","知识域","知识区","知识主题","知识点"},0)-1</f>
        <v>4</v>
      </c>
      <c r="J4100" s="21">
        <f>MATCH(F4100,{"超","恰","亚","次"},0)-1</f>
        <v>2</v>
      </c>
      <c r="K4100" s="21" t="str">
        <f t="shared" si="517"/>
        <v>化学</v>
      </c>
      <c r="L4100" s="26" t="s">
        <v>1723</v>
      </c>
      <c r="M4100" s="23"/>
      <c r="N4100" s="23"/>
      <c r="O4100" s="24" t="str">
        <f t="shared" si="519"/>
        <v xml:space="preserve">
  - 
    name:  能源问题及解决措施
    title:  能源问题及解决措施
    description: 
    koLyro: point
    koLyri:  sub
    son: </v>
      </c>
      <c r="P4100" s="27" t="str">
        <f t="shared" si="518"/>
        <v xml:space="preserve">
            - 
              name:  能源问题及解决措施
              title:  能源问题及解决措施
              description: 
              koLyro: point
              koLyri:  sub
              son: </v>
      </c>
    </row>
    <row r="4101" spans="1:16" ht="15" customHeight="1">
      <c r="A4101" s="20">
        <f t="shared" ref="A4101:A4164" si="520">IFERROR(FIND("├",L4101),0)</f>
        <v>3</v>
      </c>
      <c r="B4101" s="21" t="str">
        <f t="shared" ref="B4101:B4164" si="521">MID(L4101,FIND("«",L4101)+1,FIND("»",L4101)-FIND("«",L4101)-1)</f>
        <v>知识主题</v>
      </c>
      <c r="C4101" s="21" t="str">
        <f t="shared" ref="C4101:C4164" si="522">RIGHT(L4101,LEN(L4101)-FIND("»",L4101))</f>
        <v>原电池</v>
      </c>
      <c r="D4101" s="21" t="str">
        <f>IFERROR(IF(I4101=1,INDEX( {"chinese","english","math","physics","chemistry","biology","politics","history","geography"},MATCH(C4101,{"语文","英语","数学","物理","化学","生物","政治","历史","地理"},0)),IF(I4101=2,INDEX(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4101,{"单项选择","阅读理解","信息匹配","完形填空","短文填空","单句填空","短文改错","单句改错","句型转换","翻译短语","翻译句子","词汇/短语及固搭","完成句子","听力"},0)),"")), "")</f>
        <v/>
      </c>
      <c r="E4101" s="21" t="str">
        <f t="shared" ref="E4101:E4164" si="523">SUBSTITUTE(SUBSTITUTE(SUBSTITUTE(SUBSTITUTE(B4101,"超",""),"恰",""),"亚",""),"次","")</f>
        <v>知识主题</v>
      </c>
      <c r="F4101" s="21" t="str">
        <f t="shared" ref="F4101:F4164" si="524">IF(IFERROR(FIND("超",B4101),-1)&gt;0,"超",  IF(IFERROR(FIND("亚",B4101),-1)&gt;0,"亚",   IF(IFERROR(FIND("次",B4101),-1)&gt;0,"次",    "恰"  )))</f>
        <v>恰</v>
      </c>
      <c r="G4101" s="21" t="str">
        <f>INDEX( {"body","discipline","area","topic","point"},MATCH(E4101,{"知识体","知识域","知识区","知识主题","知识点"},0))</f>
        <v>topic</v>
      </c>
      <c r="H4101" s="21" t="str">
        <f>INDEX( {"super","just","sub","infras"},MATCH(F4101,{"超","恰","亚","次"},0))</f>
        <v>just</v>
      </c>
      <c r="I4101" s="21">
        <f>MATCH(E4101,{"知识体","知识域","知识区","知识主题","知识点"},0)-1</f>
        <v>3</v>
      </c>
      <c r="J4101" s="21">
        <f>MATCH(F4101,{"超","恰","亚","次"},0)-1</f>
        <v>1</v>
      </c>
      <c r="K4101" s="21" t="str">
        <f t="shared" ref="K4101:K4164" si="525">IF(I4101=0,"",IF(I4101=1,C4101,K4100))</f>
        <v>化学</v>
      </c>
      <c r="L4101" s="26" t="s">
        <v>1724</v>
      </c>
      <c r="M4101" s="23"/>
      <c r="N4101" s="23"/>
      <c r="O4101" s="24" t="str">
        <f t="shared" si="519"/>
        <v xml:space="preserve">
  - 
    name:  原电池
    title:  原电池
    description: 
    koLyro: topic
    koLyri:  just
    son: </v>
      </c>
      <c r="P4101" s="27" t="str">
        <f t="shared" ref="P4101:P4164" si="526">SUBSTITUTE(O4101,CHAR(10),CHAR(10)&amp;REPT("  ",A4101))</f>
        <v xml:space="preserve">
        - 
          name:  原电池
          title:  原电池
          description: 
          koLyro: topic
          koLyri:  just
          son: </v>
      </c>
    </row>
    <row r="4102" spans="1:16" ht="15" customHeight="1">
      <c r="A4102" s="20">
        <f t="shared" si="520"/>
        <v>4</v>
      </c>
      <c r="B4102" s="21" t="str">
        <f t="shared" si="521"/>
        <v>知识点</v>
      </c>
      <c r="C4102" s="21" t="str">
        <f t="shared" si="522"/>
        <v>原电池的构成及工作原理</v>
      </c>
      <c r="D4102" s="21" t="str">
        <f>IFERROR(IF(I4102=1,INDEX( {"chinese","english","math","physics","chemistry","biology","politics","history","geography"},MATCH(C4102,{"语文","英语","数学","物理","化学","生物","政治","历史","地理"},0)),IF(I4102=2,INDEX(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4102,{"单项选择","阅读理解","信息匹配","完形填空","短文填空","单句填空","短文改错","单句改错","句型转换","翻译短语","翻译句子","词汇/短语及固搭","完成句子","听力"},0)),"")), "")</f>
        <v/>
      </c>
      <c r="E4102" s="21" t="str">
        <f t="shared" si="523"/>
        <v>知识点</v>
      </c>
      <c r="F4102" s="21" t="str">
        <f t="shared" si="524"/>
        <v>恰</v>
      </c>
      <c r="G4102" s="21" t="str">
        <f>INDEX( {"body","discipline","area","topic","point"},MATCH(E4102,{"知识体","知识域","知识区","知识主题","知识点"},0))</f>
        <v>point</v>
      </c>
      <c r="H4102" s="21" t="str">
        <f>INDEX( {"super","just","sub","infras"},MATCH(F4102,{"超","恰","亚","次"},0))</f>
        <v>just</v>
      </c>
      <c r="I4102" s="21">
        <f>MATCH(E4102,{"知识体","知识域","知识区","知识主题","知识点"},0)-1</f>
        <v>4</v>
      </c>
      <c r="J4102" s="21">
        <f>MATCH(F4102,{"超","恰","亚","次"},0)-1</f>
        <v>1</v>
      </c>
      <c r="K4102" s="21" t="str">
        <f t="shared" si="525"/>
        <v>化学</v>
      </c>
      <c r="L4102" s="26" t="s">
        <v>1725</v>
      </c>
      <c r="M4102" s="23"/>
      <c r="N4102" s="23"/>
      <c r="O4102" s="24" t="str">
        <f t="shared" si="519"/>
        <v xml:space="preserve">
  - 
    name:  原电池的构成及工作原理
    title:  原电池的构成及工作原理
    description: 
    koLyro: point
    koLyri:  just
    son: </v>
      </c>
      <c r="P4102" s="27" t="str">
        <f t="shared" si="526"/>
        <v xml:space="preserve">
          - 
            name:  原电池的构成及工作原理
            title:  原电池的构成及工作原理
            description: 
            koLyro: point
            koLyri:  just
            son: </v>
      </c>
    </row>
    <row r="4103" spans="1:16" ht="15" customHeight="1">
      <c r="A4103" s="20">
        <f t="shared" si="520"/>
        <v>4</v>
      </c>
      <c r="B4103" s="21" t="str">
        <f t="shared" si="521"/>
        <v>知识点</v>
      </c>
      <c r="C4103" s="21" t="str">
        <f t="shared" si="522"/>
        <v>正负极的判断</v>
      </c>
      <c r="D4103" s="21" t="str">
        <f>IFERROR(IF(I4103=1,INDEX( {"chinese","english","math","physics","chemistry","biology","politics","history","geography"},MATCH(C4103,{"语文","英语","数学","物理","化学","生物","政治","历史","地理"},0)),IF(I4103=2,INDEX(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4103,{"单项选择","阅读理解","信息匹配","完形填空","短文填空","单句填空","短文改错","单句改错","句型转换","翻译短语","翻译句子","词汇/短语及固搭","完成句子","听力"},0)),"")), "")</f>
        <v/>
      </c>
      <c r="E4103" s="21" t="str">
        <f t="shared" si="523"/>
        <v>知识点</v>
      </c>
      <c r="F4103" s="21" t="str">
        <f t="shared" si="524"/>
        <v>恰</v>
      </c>
      <c r="G4103" s="21" t="str">
        <f>INDEX( {"body","discipline","area","topic","point"},MATCH(E4103,{"知识体","知识域","知识区","知识主题","知识点"},0))</f>
        <v>point</v>
      </c>
      <c r="H4103" s="21" t="str">
        <f>INDEX( {"super","just","sub","infras"},MATCH(F4103,{"超","恰","亚","次"},0))</f>
        <v>just</v>
      </c>
      <c r="I4103" s="21">
        <f>MATCH(E4103,{"知识体","知识域","知识区","知识主题","知识点"},0)-1</f>
        <v>4</v>
      </c>
      <c r="J4103" s="21">
        <f>MATCH(F4103,{"超","恰","亚","次"},0)-1</f>
        <v>1</v>
      </c>
      <c r="K4103" s="21" t="str">
        <f t="shared" si="525"/>
        <v>化学</v>
      </c>
      <c r="L4103" s="26" t="s">
        <v>1726</v>
      </c>
      <c r="M4103" s="23"/>
      <c r="N4103" s="23"/>
      <c r="O4103" s="24" t="str">
        <f t="shared" si="519"/>
        <v xml:space="preserve">
  - 
    name:  正负极的判断
    title:  正负极的判断
    description: 
    koLyro: point
    koLyri:  just
    son: </v>
      </c>
      <c r="P4103" s="27" t="str">
        <f t="shared" si="526"/>
        <v xml:space="preserve">
          - 
            name:  正负极的判断
            title:  正负极的判断
            description: 
            koLyro: point
            koLyri:  just
            son: </v>
      </c>
    </row>
    <row r="4104" spans="1:16" ht="15" customHeight="1">
      <c r="A4104" s="20">
        <f t="shared" si="520"/>
        <v>4</v>
      </c>
      <c r="B4104" s="21" t="str">
        <f t="shared" si="521"/>
        <v>知识点</v>
      </c>
      <c r="C4104" s="21" t="str">
        <f t="shared" si="522"/>
        <v>原电池电极、电池反应式的书写</v>
      </c>
      <c r="D4104" s="21" t="str">
        <f>IFERROR(IF(I4104=1,INDEX( {"chinese","english","math","physics","chemistry","biology","politics","history","geography"},MATCH(C4104,{"语文","英语","数学","物理","化学","生物","政治","历史","地理"},0)),IF(I4104=2,INDEX(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4104,{"单项选择","阅读理解","信息匹配","完形填空","短文填空","单句填空","短文改错","单句改错","句型转换","翻译短语","翻译句子","词汇/短语及固搭","完成句子","听力"},0)),"")), "")</f>
        <v/>
      </c>
      <c r="E4104" s="21" t="str">
        <f t="shared" si="523"/>
        <v>知识点</v>
      </c>
      <c r="F4104" s="21" t="str">
        <f t="shared" si="524"/>
        <v>恰</v>
      </c>
      <c r="G4104" s="21" t="str">
        <f>INDEX( {"body","discipline","area","topic","point"},MATCH(E4104,{"知识体","知识域","知识区","知识主题","知识点"},0))</f>
        <v>point</v>
      </c>
      <c r="H4104" s="21" t="str">
        <f>INDEX( {"super","just","sub","infras"},MATCH(F4104,{"超","恰","亚","次"},0))</f>
        <v>just</v>
      </c>
      <c r="I4104" s="21">
        <f>MATCH(E4104,{"知识体","知识域","知识区","知识主题","知识点"},0)-1</f>
        <v>4</v>
      </c>
      <c r="J4104" s="21">
        <f>MATCH(F4104,{"超","恰","亚","次"},0)-1</f>
        <v>1</v>
      </c>
      <c r="K4104" s="21" t="str">
        <f t="shared" si="525"/>
        <v>化学</v>
      </c>
      <c r="L4104" s="26" t="s">
        <v>1727</v>
      </c>
      <c r="M4104" s="23"/>
      <c r="N4104" s="23"/>
      <c r="O4104" s="24" t="str">
        <f t="shared" si="519"/>
        <v xml:space="preserve">
  - 
    name:  原电池电极、电池反应式的书写
    title:  原电池电极、电池反应式的书写
    description: 
    koLyro: point
    koLyri:  just
    son: </v>
      </c>
      <c r="P4104" s="27" t="str">
        <f t="shared" si="526"/>
        <v xml:space="preserve">
          - 
            name:  原电池电极、电池反应式的书写
            title:  原电池电极、电池反应式的书写
            description: 
            koLyro: point
            koLyri:  just
            son: </v>
      </c>
    </row>
    <row r="4105" spans="1:16" ht="15" customHeight="1">
      <c r="A4105" s="20">
        <f t="shared" si="520"/>
        <v>4</v>
      </c>
      <c r="B4105" s="21" t="str">
        <f t="shared" si="521"/>
        <v>知识点</v>
      </c>
      <c r="C4105" s="21" t="str">
        <f t="shared" si="522"/>
        <v>原电池原理的应用</v>
      </c>
      <c r="D4105" s="21" t="str">
        <f>IFERROR(IF(I4105=1,INDEX( {"chinese","english","math","physics","chemistry","biology","politics","history","geography"},MATCH(C4105,{"语文","英语","数学","物理","化学","生物","政治","历史","地理"},0)),IF(I4105=2,INDEX(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4105,{"单项选择","阅读理解","信息匹配","完形填空","短文填空","单句填空","短文改错","单句改错","句型转换","翻译短语","翻译句子","词汇/短语及固搭","完成句子","听力"},0)),"")), "")</f>
        <v/>
      </c>
      <c r="E4105" s="21" t="str">
        <f t="shared" si="523"/>
        <v>知识点</v>
      </c>
      <c r="F4105" s="21" t="str">
        <f t="shared" si="524"/>
        <v>恰</v>
      </c>
      <c r="G4105" s="21" t="str">
        <f>INDEX( {"body","discipline","area","topic","point"},MATCH(E4105,{"知识体","知识域","知识区","知识主题","知识点"},0))</f>
        <v>point</v>
      </c>
      <c r="H4105" s="21" t="str">
        <f>INDEX( {"super","just","sub","infras"},MATCH(F4105,{"超","恰","亚","次"},0))</f>
        <v>just</v>
      </c>
      <c r="I4105" s="21">
        <f>MATCH(E4105,{"知识体","知识域","知识区","知识主题","知识点"},0)-1</f>
        <v>4</v>
      </c>
      <c r="J4105" s="21">
        <f>MATCH(F4105,{"超","恰","亚","次"},0)-1</f>
        <v>1</v>
      </c>
      <c r="K4105" s="21" t="str">
        <f t="shared" si="525"/>
        <v>化学</v>
      </c>
      <c r="L4105" s="26" t="s">
        <v>1728</v>
      </c>
      <c r="M4105" s="23"/>
      <c r="N4105" s="23"/>
      <c r="O4105" s="24" t="str">
        <f t="shared" si="519"/>
        <v xml:space="preserve">
  - 
    name:  原电池原理的应用
    title:  原电池原理的应用
    description: 
    koLyro: point
    koLyri:  just
    son: </v>
      </c>
      <c r="P4105" s="27" t="str">
        <f t="shared" si="526"/>
        <v xml:space="preserve">
          - 
            name:  原电池原理的应用
            title:  原电池原理的应用
            description: 
            koLyro: point
            koLyri:  just
            son: </v>
      </c>
    </row>
    <row r="4106" spans="1:16" ht="15" customHeight="1">
      <c r="A4106" s="20">
        <f t="shared" si="520"/>
        <v>3</v>
      </c>
      <c r="B4106" s="21" t="str">
        <f t="shared" si="521"/>
        <v>知识主题</v>
      </c>
      <c r="C4106" s="21" t="str">
        <f t="shared" si="522"/>
        <v>化学电源</v>
      </c>
      <c r="D4106" s="21" t="str">
        <f>IFERROR(IF(I4106=1,INDEX( {"chinese","english","math","physics","chemistry","biology","politics","history","geography"},MATCH(C4106,{"语文","英语","数学","物理","化学","生物","政治","历史","地理"},0)),IF(I4106=2,INDEX(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4106,{"单项选择","阅读理解","信息匹配","完形填空","短文填空","单句填空","短文改错","单句改错","句型转换","翻译短语","翻译句子","词汇/短语及固搭","完成句子","听力"},0)),"")), "")</f>
        <v/>
      </c>
      <c r="E4106" s="21" t="str">
        <f t="shared" si="523"/>
        <v>知识主题</v>
      </c>
      <c r="F4106" s="21" t="str">
        <f t="shared" si="524"/>
        <v>恰</v>
      </c>
      <c r="G4106" s="21" t="str">
        <f>INDEX( {"body","discipline","area","topic","point"},MATCH(E4106,{"知识体","知识域","知识区","知识主题","知识点"},0))</f>
        <v>topic</v>
      </c>
      <c r="H4106" s="21" t="str">
        <f>INDEX( {"super","just","sub","infras"},MATCH(F4106,{"超","恰","亚","次"},0))</f>
        <v>just</v>
      </c>
      <c r="I4106" s="21">
        <f>MATCH(E4106,{"知识体","知识域","知识区","知识主题","知识点"},0)-1</f>
        <v>3</v>
      </c>
      <c r="J4106" s="21">
        <f>MATCH(F4106,{"超","恰","亚","次"},0)-1</f>
        <v>1</v>
      </c>
      <c r="K4106" s="21" t="str">
        <f t="shared" si="525"/>
        <v>化学</v>
      </c>
      <c r="L4106" s="26" t="s">
        <v>1729</v>
      </c>
      <c r="M4106" s="23"/>
      <c r="N4106" s="23"/>
      <c r="O4106" s="24" t="str">
        <f t="shared" si="519"/>
        <v xml:space="preserve">
  - 
    name:  化学电源
    title:  化学电源
    description: 
    koLyro: topic
    koLyri:  just
    son: </v>
      </c>
      <c r="P4106" s="27" t="str">
        <f t="shared" si="526"/>
        <v xml:space="preserve">
        - 
          name:  化学电源
          title:  化学电源
          description: 
          koLyro: topic
          koLyri:  just
          son: </v>
      </c>
    </row>
    <row r="4107" spans="1:16" ht="15" customHeight="1">
      <c r="A4107" s="20">
        <f t="shared" si="520"/>
        <v>4</v>
      </c>
      <c r="B4107" s="21" t="str">
        <f t="shared" si="521"/>
        <v>知识点</v>
      </c>
      <c r="C4107" s="21" t="str">
        <f t="shared" si="522"/>
        <v>常见化学电源</v>
      </c>
      <c r="D4107" s="21" t="str">
        <f>IFERROR(IF(I4107=1,INDEX( {"chinese","english","math","physics","chemistry","biology","politics","history","geography"},MATCH(C4107,{"语文","英语","数学","物理","化学","生物","政治","历史","地理"},0)),IF(I4107=2,INDEX(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4107,{"单项选择","阅读理解","信息匹配","完形填空","短文填空","单句填空","短文改错","单句改错","句型转换","翻译短语","翻译句子","词汇/短语及固搭","完成句子","听力"},0)),"")), "")</f>
        <v/>
      </c>
      <c r="E4107" s="21" t="str">
        <f t="shared" si="523"/>
        <v>知识点</v>
      </c>
      <c r="F4107" s="21" t="str">
        <f t="shared" si="524"/>
        <v>恰</v>
      </c>
      <c r="G4107" s="21" t="str">
        <f>INDEX( {"body","discipline","area","topic","point"},MATCH(E4107,{"知识体","知识域","知识区","知识主题","知识点"},0))</f>
        <v>point</v>
      </c>
      <c r="H4107" s="21" t="str">
        <f>INDEX( {"super","just","sub","infras"},MATCH(F4107,{"超","恰","亚","次"},0))</f>
        <v>just</v>
      </c>
      <c r="I4107" s="21">
        <f>MATCH(E4107,{"知识体","知识域","知识区","知识主题","知识点"},0)-1</f>
        <v>4</v>
      </c>
      <c r="J4107" s="21">
        <f>MATCH(F4107,{"超","恰","亚","次"},0)-1</f>
        <v>1</v>
      </c>
      <c r="K4107" s="21" t="str">
        <f t="shared" si="525"/>
        <v>化学</v>
      </c>
      <c r="L4107" s="26" t="s">
        <v>1730</v>
      </c>
      <c r="M4107" s="23"/>
      <c r="N4107" s="23"/>
      <c r="O4107" s="24" t="str">
        <f t="shared" si="519"/>
        <v xml:space="preserve">
  - 
    name:  常见化学电源
    title:  常见化学电源
    description: 
    koLyro: point
    koLyri:  just
    son: </v>
      </c>
      <c r="P4107" s="27" t="str">
        <f t="shared" si="526"/>
        <v xml:space="preserve">
          - 
            name:  常见化学电源
            title:  常见化学电源
            description: 
            koLyro: point
            koLyri:  just
            son: </v>
      </c>
    </row>
    <row r="4108" spans="1:16" ht="15" customHeight="1">
      <c r="A4108" s="20">
        <f t="shared" si="520"/>
        <v>5</v>
      </c>
      <c r="B4108" s="21" t="str">
        <f t="shared" si="521"/>
        <v>知识亚点</v>
      </c>
      <c r="C4108" s="21" t="str">
        <f t="shared" si="522"/>
        <v>化学电池的分类</v>
      </c>
      <c r="D4108" s="21" t="str">
        <f>IFERROR(IF(I4108=1,INDEX( {"chinese","english","math","physics","chemistry","biology","politics","history","geography"},MATCH(C4108,{"语文","英语","数学","物理","化学","生物","政治","历史","地理"},0)),IF(I4108=2,INDEX(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4108,{"单项选择","阅读理解","信息匹配","完形填空","短文填空","单句填空","短文改错","单句改错","句型转换","翻译短语","翻译句子","词汇/短语及固搭","完成句子","听力"},0)),"")), "")</f>
        <v/>
      </c>
      <c r="E4108" s="21" t="str">
        <f t="shared" si="523"/>
        <v>知识点</v>
      </c>
      <c r="F4108" s="21" t="str">
        <f t="shared" si="524"/>
        <v>亚</v>
      </c>
      <c r="G4108" s="21" t="str">
        <f>INDEX( {"body","discipline","area","topic","point"},MATCH(E4108,{"知识体","知识域","知识区","知识主题","知识点"},0))</f>
        <v>point</v>
      </c>
      <c r="H4108" s="21" t="str">
        <f>INDEX( {"super","just","sub","infras"},MATCH(F4108,{"超","恰","亚","次"},0))</f>
        <v>sub</v>
      </c>
      <c r="I4108" s="21">
        <f>MATCH(E4108,{"知识体","知识域","知识区","知识主题","知识点"},0)-1</f>
        <v>4</v>
      </c>
      <c r="J4108" s="21">
        <f>MATCH(F4108,{"超","恰","亚","次"},0)-1</f>
        <v>2</v>
      </c>
      <c r="K4108" s="21" t="str">
        <f t="shared" si="525"/>
        <v>化学</v>
      </c>
      <c r="L4108" s="26" t="s">
        <v>1731</v>
      </c>
      <c r="M4108" s="23"/>
      <c r="N4108" s="23"/>
      <c r="O4108" s="24" t="str">
        <f t="shared" si="519"/>
        <v xml:space="preserve">
  - 
    name:  化学电池的分类
    title:  化学电池的分类
    description: 
    koLyro: point
    koLyri:  sub
    son: </v>
      </c>
      <c r="P4108" s="27" t="str">
        <f t="shared" si="526"/>
        <v xml:space="preserve">
            - 
              name:  化学电池的分类
              title:  化学电池的分类
              description: 
              koLyro: point
              koLyri:  sub
              son: </v>
      </c>
    </row>
    <row r="4109" spans="1:16" ht="15" customHeight="1">
      <c r="A4109" s="20">
        <f t="shared" si="520"/>
        <v>5</v>
      </c>
      <c r="B4109" s="21" t="str">
        <f t="shared" si="521"/>
        <v>知识亚点</v>
      </c>
      <c r="C4109" s="21" t="str">
        <f t="shared" si="522"/>
        <v>燃料电池</v>
      </c>
      <c r="D4109" s="21" t="str">
        <f>IFERROR(IF(I4109=1,INDEX( {"chinese","english","math","physics","chemistry","biology","politics","history","geography"},MATCH(C4109,{"语文","英语","数学","物理","化学","生物","政治","历史","地理"},0)),IF(I4109=2,INDEX(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4109,{"单项选择","阅读理解","信息匹配","完形填空","短文填空","单句填空","短文改错","单句改错","句型转换","翻译短语","翻译句子","词汇/短语及固搭","完成句子","听力"},0)),"")), "")</f>
        <v/>
      </c>
      <c r="E4109" s="21" t="str">
        <f t="shared" si="523"/>
        <v>知识点</v>
      </c>
      <c r="F4109" s="21" t="str">
        <f t="shared" si="524"/>
        <v>亚</v>
      </c>
      <c r="G4109" s="21" t="str">
        <f>INDEX( {"body","discipline","area","topic","point"},MATCH(E4109,{"知识体","知识域","知识区","知识主题","知识点"},0))</f>
        <v>point</v>
      </c>
      <c r="H4109" s="21" t="str">
        <f>INDEX( {"super","just","sub","infras"},MATCH(F4109,{"超","恰","亚","次"},0))</f>
        <v>sub</v>
      </c>
      <c r="I4109" s="21">
        <f>MATCH(E4109,{"知识体","知识域","知识区","知识主题","知识点"},0)-1</f>
        <v>4</v>
      </c>
      <c r="J4109" s="21">
        <f>MATCH(F4109,{"超","恰","亚","次"},0)-1</f>
        <v>2</v>
      </c>
      <c r="K4109" s="21" t="str">
        <f t="shared" si="525"/>
        <v>化学</v>
      </c>
      <c r="L4109" s="26" t="s">
        <v>1732</v>
      </c>
      <c r="M4109" s="23"/>
      <c r="N4109" s="23"/>
      <c r="O4109" s="24" t="str">
        <f t="shared" si="519"/>
        <v xml:space="preserve">
  - 
    name:  燃料电池
    title:  燃料电池
    description: 
    koLyro: point
    koLyri:  sub
    son: </v>
      </c>
      <c r="P4109" s="27" t="str">
        <f t="shared" si="526"/>
        <v xml:space="preserve">
            - 
              name:  燃料电池
              title:  燃料电池
              description: 
              koLyro: point
              koLyri:  sub
              son: </v>
      </c>
    </row>
    <row r="4110" spans="1:16" ht="15" customHeight="1">
      <c r="A4110" s="20">
        <f t="shared" si="520"/>
        <v>4</v>
      </c>
      <c r="B4110" s="21" t="str">
        <f t="shared" si="521"/>
        <v>知识点</v>
      </c>
      <c r="C4110" s="21" t="str">
        <f t="shared" si="522"/>
        <v>新型化学电源</v>
      </c>
      <c r="D4110" s="21" t="str">
        <f>IFERROR(IF(I4110=1,INDEX( {"chinese","english","math","physics","chemistry","biology","politics","history","geography"},MATCH(C4110,{"语文","英语","数学","物理","化学","生物","政治","历史","地理"},0)),IF(I4110=2,INDEX(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4110,{"单项选择","阅读理解","信息匹配","完形填空","短文填空","单句填空","短文改错","单句改错","句型转换","翻译短语","翻译句子","词汇/短语及固搭","完成句子","听力"},0)),"")), "")</f>
        <v/>
      </c>
      <c r="E4110" s="21" t="str">
        <f t="shared" si="523"/>
        <v>知识点</v>
      </c>
      <c r="F4110" s="21" t="str">
        <f t="shared" si="524"/>
        <v>恰</v>
      </c>
      <c r="G4110" s="21" t="str">
        <f>INDEX( {"body","discipline","area","topic","point"},MATCH(E4110,{"知识体","知识域","知识区","知识主题","知识点"},0))</f>
        <v>point</v>
      </c>
      <c r="H4110" s="21" t="str">
        <f>INDEX( {"super","just","sub","infras"},MATCH(F4110,{"超","恰","亚","次"},0))</f>
        <v>just</v>
      </c>
      <c r="I4110" s="21">
        <f>MATCH(E4110,{"知识体","知识域","知识区","知识主题","知识点"},0)-1</f>
        <v>4</v>
      </c>
      <c r="J4110" s="21">
        <f>MATCH(F4110,{"超","恰","亚","次"},0)-1</f>
        <v>1</v>
      </c>
      <c r="K4110" s="21" t="str">
        <f t="shared" si="525"/>
        <v>化学</v>
      </c>
      <c r="L4110" s="26" t="s">
        <v>1733</v>
      </c>
      <c r="M4110" s="23"/>
      <c r="N4110" s="23"/>
      <c r="O4110" s="24" t="str">
        <f t="shared" si="519"/>
        <v xml:space="preserve">
  - 
    name:  新型化学电源
    title:  新型化学电源
    description: 
    koLyro: point
    koLyri:  just
    son: </v>
      </c>
      <c r="P4110" s="27" t="str">
        <f t="shared" si="526"/>
        <v xml:space="preserve">
          - 
            name:  新型化学电源
            title:  新型化学电源
            description: 
            koLyro: point
            koLyri:  just
            son: </v>
      </c>
    </row>
    <row r="4111" spans="1:16" ht="15" customHeight="1">
      <c r="A4111" s="20">
        <f t="shared" si="520"/>
        <v>3</v>
      </c>
      <c r="B4111" s="21" t="str">
        <f t="shared" si="521"/>
        <v>知识主题</v>
      </c>
      <c r="C4111" s="21" t="str">
        <f t="shared" si="522"/>
        <v>电解池</v>
      </c>
      <c r="D4111" s="21" t="str">
        <f>IFERROR(IF(I4111=1,INDEX( {"chinese","english","math","physics","chemistry","biology","politics","history","geography"},MATCH(C4111,{"语文","英语","数学","物理","化学","生物","政治","历史","地理"},0)),IF(I4111=2,INDEX(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4111,{"单项选择","阅读理解","信息匹配","完形填空","短文填空","单句填空","短文改错","单句改错","句型转换","翻译短语","翻译句子","词汇/短语及固搭","完成句子","听力"},0)),"")), "")</f>
        <v/>
      </c>
      <c r="E4111" s="21" t="str">
        <f t="shared" si="523"/>
        <v>知识主题</v>
      </c>
      <c r="F4111" s="21" t="str">
        <f t="shared" si="524"/>
        <v>恰</v>
      </c>
      <c r="G4111" s="21" t="str">
        <f>INDEX( {"body","discipline","area","topic","point"},MATCH(E4111,{"知识体","知识域","知识区","知识主题","知识点"},0))</f>
        <v>topic</v>
      </c>
      <c r="H4111" s="21" t="str">
        <f>INDEX( {"super","just","sub","infras"},MATCH(F4111,{"超","恰","亚","次"},0))</f>
        <v>just</v>
      </c>
      <c r="I4111" s="21">
        <f>MATCH(E4111,{"知识体","知识域","知识区","知识主题","知识点"},0)-1</f>
        <v>3</v>
      </c>
      <c r="J4111" s="21">
        <f>MATCH(F4111,{"超","恰","亚","次"},0)-1</f>
        <v>1</v>
      </c>
      <c r="K4111" s="21" t="str">
        <f t="shared" si="525"/>
        <v>化学</v>
      </c>
      <c r="L4111" s="26" t="s">
        <v>1734</v>
      </c>
      <c r="M4111" s="23"/>
      <c r="N4111" s="23"/>
      <c r="O4111" s="24" t="str">
        <f t="shared" si="519"/>
        <v xml:space="preserve">
  - 
    name:  电解池
    title:  电解池
    description: 
    koLyro: topic
    koLyri:  just
    son: </v>
      </c>
      <c r="P4111" s="27" t="str">
        <f t="shared" si="526"/>
        <v xml:space="preserve">
        - 
          name:  电解池
          title:  电解池
          description: 
          koLyro: topic
          koLyri:  just
          son: </v>
      </c>
    </row>
    <row r="4112" spans="1:16" ht="15" customHeight="1">
      <c r="A4112" s="20">
        <f t="shared" si="520"/>
        <v>4</v>
      </c>
      <c r="B4112" s="21" t="str">
        <f t="shared" si="521"/>
        <v>知识点</v>
      </c>
      <c r="C4112" s="21" t="str">
        <f t="shared" si="522"/>
        <v>电解池装置及原理</v>
      </c>
      <c r="D4112" s="21" t="str">
        <f>IFERROR(IF(I4112=1,INDEX( {"chinese","english","math","physics","chemistry","biology","politics","history","geography"},MATCH(C4112,{"语文","英语","数学","物理","化学","生物","政治","历史","地理"},0)),IF(I4112=2,INDEX(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4112,{"单项选择","阅读理解","信息匹配","完形填空","短文填空","单句填空","短文改错","单句改错","句型转换","翻译短语","翻译句子","词汇/短语及固搭","完成句子","听力"},0)),"")), "")</f>
        <v/>
      </c>
      <c r="E4112" s="21" t="str">
        <f t="shared" si="523"/>
        <v>知识点</v>
      </c>
      <c r="F4112" s="21" t="str">
        <f t="shared" si="524"/>
        <v>恰</v>
      </c>
      <c r="G4112" s="21" t="str">
        <f>INDEX( {"body","discipline","area","topic","point"},MATCH(E4112,{"知识体","知识域","知识区","知识主题","知识点"},0))</f>
        <v>point</v>
      </c>
      <c r="H4112" s="21" t="str">
        <f>INDEX( {"super","just","sub","infras"},MATCH(F4112,{"超","恰","亚","次"},0))</f>
        <v>just</v>
      </c>
      <c r="I4112" s="21">
        <f>MATCH(E4112,{"知识体","知识域","知识区","知识主题","知识点"},0)-1</f>
        <v>4</v>
      </c>
      <c r="J4112" s="21">
        <f>MATCH(F4112,{"超","恰","亚","次"},0)-1</f>
        <v>1</v>
      </c>
      <c r="K4112" s="21" t="str">
        <f t="shared" si="525"/>
        <v>化学</v>
      </c>
      <c r="L4112" s="26" t="s">
        <v>1735</v>
      </c>
      <c r="M4112" s="23"/>
      <c r="N4112" s="23"/>
      <c r="O4112" s="24" t="str">
        <f t="shared" si="519"/>
        <v xml:space="preserve">
  - 
    name:  电解池装置及原理
    title:  电解池装置及原理
    description: 
    koLyro: point
    koLyri:  just
    son: </v>
      </c>
      <c r="P4112" s="27" t="str">
        <f t="shared" si="526"/>
        <v xml:space="preserve">
          - 
            name:  电解池装置及原理
            title:  电解池装置及原理
            description: 
            koLyro: point
            koLyri:  just
            son: </v>
      </c>
    </row>
    <row r="4113" spans="1:16" ht="15" customHeight="1">
      <c r="A4113" s="20">
        <f t="shared" si="520"/>
        <v>4</v>
      </c>
      <c r="B4113" s="21" t="str">
        <f t="shared" si="521"/>
        <v>知识点</v>
      </c>
      <c r="C4113" s="21" t="str">
        <f t="shared" si="522"/>
        <v>电解池阴阳极的判断</v>
      </c>
      <c r="D4113" s="21" t="str">
        <f>IFERROR(IF(I4113=1,INDEX( {"chinese","english","math","physics","chemistry","biology","politics","history","geography"},MATCH(C4113,{"语文","英语","数学","物理","化学","生物","政治","历史","地理"},0)),IF(I4113=2,INDEX(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4113,{"单项选择","阅读理解","信息匹配","完形填空","短文填空","单句填空","短文改错","单句改错","句型转换","翻译短语","翻译句子","词汇/短语及固搭","完成句子","听力"},0)),"")), "")</f>
        <v/>
      </c>
      <c r="E4113" s="21" t="str">
        <f t="shared" si="523"/>
        <v>知识点</v>
      </c>
      <c r="F4113" s="21" t="str">
        <f t="shared" si="524"/>
        <v>恰</v>
      </c>
      <c r="G4113" s="21" t="str">
        <f>INDEX( {"body","discipline","area","topic","point"},MATCH(E4113,{"知识体","知识域","知识区","知识主题","知识点"},0))</f>
        <v>point</v>
      </c>
      <c r="H4113" s="21" t="str">
        <f>INDEX( {"super","just","sub","infras"},MATCH(F4113,{"超","恰","亚","次"},0))</f>
        <v>just</v>
      </c>
      <c r="I4113" s="21">
        <f>MATCH(E4113,{"知识体","知识域","知识区","知识主题","知识点"},0)-1</f>
        <v>4</v>
      </c>
      <c r="J4113" s="21">
        <f>MATCH(F4113,{"超","恰","亚","次"},0)-1</f>
        <v>1</v>
      </c>
      <c r="K4113" s="21" t="str">
        <f t="shared" si="525"/>
        <v>化学</v>
      </c>
      <c r="L4113" s="26" t="s">
        <v>1736</v>
      </c>
      <c r="M4113" s="23"/>
      <c r="N4113" s="23"/>
      <c r="O4113" s="24" t="str">
        <f t="shared" si="519"/>
        <v xml:space="preserve">
  - 
    name:  电解池阴阳极的判断
    title:  电解池阴阳极的判断
    description: 
    koLyro: point
    koLyri:  just
    son: </v>
      </c>
      <c r="P4113" s="27" t="str">
        <f t="shared" si="526"/>
        <v xml:space="preserve">
          - 
            name:  电解池阴阳极的判断
            title:  电解池阴阳极的判断
            description: 
            koLyro: point
            koLyri:  just
            son: </v>
      </c>
    </row>
    <row r="4114" spans="1:16" ht="15" customHeight="1">
      <c r="A4114" s="20">
        <f t="shared" si="520"/>
        <v>4</v>
      </c>
      <c r="B4114" s="21" t="str">
        <f t="shared" si="521"/>
        <v>知识点</v>
      </c>
      <c r="C4114" s="21" t="str">
        <f t="shared" si="522"/>
        <v>电解池电极反应</v>
      </c>
      <c r="D4114" s="21" t="str">
        <f>IFERROR(IF(I4114=1,INDEX( {"chinese","english","math","physics","chemistry","biology","politics","history","geography"},MATCH(C4114,{"语文","英语","数学","物理","化学","生物","政治","历史","地理"},0)),IF(I4114=2,INDEX(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4114,{"单项选择","阅读理解","信息匹配","完形填空","短文填空","单句填空","短文改错","单句改错","句型转换","翻译短语","翻译句子","词汇/短语及固搭","完成句子","听力"},0)),"")), "")</f>
        <v/>
      </c>
      <c r="E4114" s="21" t="str">
        <f t="shared" si="523"/>
        <v>知识点</v>
      </c>
      <c r="F4114" s="21" t="str">
        <f t="shared" si="524"/>
        <v>恰</v>
      </c>
      <c r="G4114" s="21" t="str">
        <f>INDEX( {"body","discipline","area","topic","point"},MATCH(E4114,{"知识体","知识域","知识区","知识主题","知识点"},0))</f>
        <v>point</v>
      </c>
      <c r="H4114" s="21" t="str">
        <f>INDEX( {"super","just","sub","infras"},MATCH(F4114,{"超","恰","亚","次"},0))</f>
        <v>just</v>
      </c>
      <c r="I4114" s="21">
        <f>MATCH(E4114,{"知识体","知识域","知识区","知识主题","知识点"},0)-1</f>
        <v>4</v>
      </c>
      <c r="J4114" s="21">
        <f>MATCH(F4114,{"超","恰","亚","次"},0)-1</f>
        <v>1</v>
      </c>
      <c r="K4114" s="21" t="str">
        <f t="shared" si="525"/>
        <v>化学</v>
      </c>
      <c r="L4114" s="26" t="s">
        <v>1737</v>
      </c>
      <c r="M4114" s="23"/>
      <c r="N4114" s="23"/>
      <c r="O4114" s="24" t="str">
        <f t="shared" si="519"/>
        <v xml:space="preserve">
  - 
    name:  电解池电极反应
    title:  电解池电极反应
    description: 
    koLyro: point
    koLyri:  just
    son: </v>
      </c>
      <c r="P4114" s="27" t="str">
        <f t="shared" si="526"/>
        <v xml:space="preserve">
          - 
            name:  电解池电极反应
            title:  电解池电极反应
            description: 
            koLyro: point
            koLyri:  just
            son: </v>
      </c>
    </row>
    <row r="4115" spans="1:16" ht="15" customHeight="1">
      <c r="A4115" s="20">
        <f t="shared" si="520"/>
        <v>4</v>
      </c>
      <c r="B4115" s="21" t="str">
        <f t="shared" si="521"/>
        <v>知识点</v>
      </c>
      <c r="C4115" s="21" t="str">
        <f t="shared" si="522"/>
        <v>电解原理的应用</v>
      </c>
      <c r="D4115" s="21" t="str">
        <f>IFERROR(IF(I4115=1,INDEX( {"chinese","english","math","physics","chemistry","biology","politics","history","geography"},MATCH(C4115,{"语文","英语","数学","物理","化学","生物","政治","历史","地理"},0)),IF(I4115=2,INDEX(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4115,{"单项选择","阅读理解","信息匹配","完形填空","短文填空","单句填空","短文改错","单句改错","句型转换","翻译短语","翻译句子","词汇/短语及固搭","完成句子","听力"},0)),"")), "")</f>
        <v/>
      </c>
      <c r="E4115" s="21" t="str">
        <f t="shared" si="523"/>
        <v>知识点</v>
      </c>
      <c r="F4115" s="21" t="str">
        <f t="shared" si="524"/>
        <v>恰</v>
      </c>
      <c r="G4115" s="21" t="str">
        <f>INDEX( {"body","discipline","area","topic","point"},MATCH(E4115,{"知识体","知识域","知识区","知识主题","知识点"},0))</f>
        <v>point</v>
      </c>
      <c r="H4115" s="21" t="str">
        <f>INDEX( {"super","just","sub","infras"},MATCH(F4115,{"超","恰","亚","次"},0))</f>
        <v>just</v>
      </c>
      <c r="I4115" s="21">
        <f>MATCH(E4115,{"知识体","知识域","知识区","知识主题","知识点"},0)-1</f>
        <v>4</v>
      </c>
      <c r="J4115" s="21">
        <f>MATCH(F4115,{"超","恰","亚","次"},0)-1</f>
        <v>1</v>
      </c>
      <c r="K4115" s="21" t="str">
        <f t="shared" si="525"/>
        <v>化学</v>
      </c>
      <c r="L4115" s="26" t="s">
        <v>1738</v>
      </c>
      <c r="M4115" s="23"/>
      <c r="N4115" s="23"/>
      <c r="O4115" s="24" t="str">
        <f t="shared" si="519"/>
        <v xml:space="preserve">
  - 
    name:  电解原理的应用
    title:  电解原理的应用
    description: 
    koLyro: point
    koLyri:  just
    son: </v>
      </c>
      <c r="P4115" s="27" t="str">
        <f t="shared" si="526"/>
        <v xml:space="preserve">
          - 
            name:  电解原理的应用
            title:  电解原理的应用
            description: 
            koLyro: point
            koLyri:  just
            son: </v>
      </c>
    </row>
    <row r="4116" spans="1:16" ht="15" customHeight="1">
      <c r="A4116" s="20">
        <f t="shared" si="520"/>
        <v>4</v>
      </c>
      <c r="B4116" s="21" t="str">
        <f t="shared" si="521"/>
        <v>知识点</v>
      </c>
      <c r="C4116" s="21" t="str">
        <f t="shared" si="522"/>
        <v>电化学计算</v>
      </c>
      <c r="D4116" s="21" t="str">
        <f>IFERROR(IF(I4116=1,INDEX( {"chinese","english","math","physics","chemistry","biology","politics","history","geography"},MATCH(C4116,{"语文","英语","数学","物理","化学","生物","政治","历史","地理"},0)),IF(I4116=2,INDEX(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4116,{"单项选择","阅读理解","信息匹配","完形填空","短文填空","单句填空","短文改错","单句改错","句型转换","翻译短语","翻译句子","词汇/短语及固搭","完成句子","听力"},0)),"")), "")</f>
        <v/>
      </c>
      <c r="E4116" s="21" t="str">
        <f t="shared" si="523"/>
        <v>知识点</v>
      </c>
      <c r="F4116" s="21" t="str">
        <f t="shared" si="524"/>
        <v>恰</v>
      </c>
      <c r="G4116" s="21" t="str">
        <f>INDEX( {"body","discipline","area","topic","point"},MATCH(E4116,{"知识体","知识域","知识区","知识主题","知识点"},0))</f>
        <v>point</v>
      </c>
      <c r="H4116" s="21" t="str">
        <f>INDEX( {"super","just","sub","infras"},MATCH(F4116,{"超","恰","亚","次"},0))</f>
        <v>just</v>
      </c>
      <c r="I4116" s="21">
        <f>MATCH(E4116,{"知识体","知识域","知识区","知识主题","知识点"},0)-1</f>
        <v>4</v>
      </c>
      <c r="J4116" s="21">
        <f>MATCH(F4116,{"超","恰","亚","次"},0)-1</f>
        <v>1</v>
      </c>
      <c r="K4116" s="21" t="str">
        <f t="shared" si="525"/>
        <v>化学</v>
      </c>
      <c r="L4116" s="26" t="s">
        <v>1739</v>
      </c>
      <c r="M4116" s="23"/>
      <c r="N4116" s="23"/>
      <c r="O4116" s="24" t="str">
        <f t="shared" si="519"/>
        <v xml:space="preserve">
  - 
    name:  电化学计算
    title:  电化学计算
    description: 
    koLyro: point
    koLyri:  just
    son: </v>
      </c>
      <c r="P4116" s="27" t="str">
        <f t="shared" si="526"/>
        <v xml:space="preserve">
          - 
            name:  电化学计算
            title:  电化学计算
            description: 
            koLyro: point
            koLyri:  just
            son: </v>
      </c>
    </row>
    <row r="4117" spans="1:16" ht="15" customHeight="1">
      <c r="A4117" s="20">
        <f t="shared" si="520"/>
        <v>3</v>
      </c>
      <c r="B4117" s="21" t="str">
        <f t="shared" si="521"/>
        <v>知识主题</v>
      </c>
      <c r="C4117" s="21" t="str">
        <f t="shared" si="522"/>
        <v>金属的腐蚀与防护</v>
      </c>
      <c r="D4117" s="21" t="str">
        <f>IFERROR(IF(I4117=1,INDEX( {"chinese","english","math","physics","chemistry","biology","politics","history","geography"},MATCH(C4117,{"语文","英语","数学","物理","化学","生物","政治","历史","地理"},0)),IF(I4117=2,INDEX(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4117,{"单项选择","阅读理解","信息匹配","完形填空","短文填空","单句填空","短文改错","单句改错","句型转换","翻译短语","翻译句子","词汇/短语及固搭","完成句子","听力"},0)),"")), "")</f>
        <v/>
      </c>
      <c r="E4117" s="21" t="str">
        <f t="shared" si="523"/>
        <v>知识主题</v>
      </c>
      <c r="F4117" s="21" t="str">
        <f t="shared" si="524"/>
        <v>恰</v>
      </c>
      <c r="G4117" s="21" t="str">
        <f>INDEX( {"body","discipline","area","topic","point"},MATCH(E4117,{"知识体","知识域","知识区","知识主题","知识点"},0))</f>
        <v>topic</v>
      </c>
      <c r="H4117" s="21" t="str">
        <f>INDEX( {"super","just","sub","infras"},MATCH(F4117,{"超","恰","亚","次"},0))</f>
        <v>just</v>
      </c>
      <c r="I4117" s="21">
        <f>MATCH(E4117,{"知识体","知识域","知识区","知识主题","知识点"},0)-1</f>
        <v>3</v>
      </c>
      <c r="J4117" s="21">
        <f>MATCH(F4117,{"超","恰","亚","次"},0)-1</f>
        <v>1</v>
      </c>
      <c r="K4117" s="21" t="str">
        <f t="shared" si="525"/>
        <v>化学</v>
      </c>
      <c r="L4117" s="26" t="s">
        <v>1740</v>
      </c>
      <c r="M4117" s="23"/>
      <c r="N4117" s="23"/>
      <c r="O4117" s="24" t="str">
        <f t="shared" si="519"/>
        <v xml:space="preserve">
  - 
    name:  金属的腐蚀与防护
    title:  金属的腐蚀与防护
    description: 
    koLyro: topic
    koLyri:  just
    son: </v>
      </c>
      <c r="P4117" s="27" t="str">
        <f t="shared" si="526"/>
        <v xml:space="preserve">
        - 
          name:  金属的腐蚀与防护
          title:  金属的腐蚀与防护
          description: 
          koLyro: topic
          koLyri:  just
          son: </v>
      </c>
    </row>
    <row r="4118" spans="1:16" ht="15" customHeight="1">
      <c r="A4118" s="20">
        <f t="shared" si="520"/>
        <v>4</v>
      </c>
      <c r="B4118" s="21" t="str">
        <f t="shared" si="521"/>
        <v>知识点</v>
      </c>
      <c r="C4118" s="21" t="str">
        <f t="shared" si="522"/>
        <v>金属的腐蚀</v>
      </c>
      <c r="D4118" s="21" t="str">
        <f>IFERROR(IF(I4118=1,INDEX( {"chinese","english","math","physics","chemistry","biology","politics","history","geography"},MATCH(C4118,{"语文","英语","数学","物理","化学","生物","政治","历史","地理"},0)),IF(I4118=2,INDEX(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4118,{"单项选择","阅读理解","信息匹配","完形填空","短文填空","单句填空","短文改错","单句改错","句型转换","翻译短语","翻译句子","词汇/短语及固搭","完成句子","听力"},0)),"")), "")</f>
        <v/>
      </c>
      <c r="E4118" s="21" t="str">
        <f t="shared" si="523"/>
        <v>知识点</v>
      </c>
      <c r="F4118" s="21" t="str">
        <f t="shared" si="524"/>
        <v>恰</v>
      </c>
      <c r="G4118" s="21" t="str">
        <f>INDEX( {"body","discipline","area","topic","point"},MATCH(E4118,{"知识体","知识域","知识区","知识主题","知识点"},0))</f>
        <v>point</v>
      </c>
      <c r="H4118" s="21" t="str">
        <f>INDEX( {"super","just","sub","infras"},MATCH(F4118,{"超","恰","亚","次"},0))</f>
        <v>just</v>
      </c>
      <c r="I4118" s="21">
        <f>MATCH(E4118,{"知识体","知识域","知识区","知识主题","知识点"},0)-1</f>
        <v>4</v>
      </c>
      <c r="J4118" s="21">
        <f>MATCH(F4118,{"超","恰","亚","次"},0)-1</f>
        <v>1</v>
      </c>
      <c r="K4118" s="21" t="str">
        <f t="shared" si="525"/>
        <v>化学</v>
      </c>
      <c r="L4118" s="26" t="s">
        <v>1741</v>
      </c>
      <c r="M4118" s="23"/>
      <c r="N4118" s="23"/>
      <c r="O4118" s="24" t="str">
        <f t="shared" si="519"/>
        <v xml:space="preserve">
  - 
    name:  金属的腐蚀
    title:  金属的腐蚀
    description: 
    koLyro: point
    koLyri:  just
    son: </v>
      </c>
      <c r="P4118" s="27" t="str">
        <f t="shared" si="526"/>
        <v xml:space="preserve">
          - 
            name:  金属的腐蚀
            title:  金属的腐蚀
            description: 
            koLyro: point
            koLyri:  just
            son: </v>
      </c>
    </row>
    <row r="4119" spans="1:16" ht="15" customHeight="1">
      <c r="A4119" s="20">
        <f t="shared" si="520"/>
        <v>4</v>
      </c>
      <c r="B4119" s="21" t="str">
        <f t="shared" si="521"/>
        <v>知识点</v>
      </c>
      <c r="C4119" s="21" t="str">
        <f t="shared" si="522"/>
        <v>金属的防护</v>
      </c>
      <c r="D4119" s="21" t="str">
        <f>IFERROR(IF(I4119=1,INDEX( {"chinese","english","math","physics","chemistry","biology","politics","history","geography"},MATCH(C4119,{"语文","英语","数学","物理","化学","生物","政治","历史","地理"},0)),IF(I4119=2,INDEX(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4119,{"单项选择","阅读理解","信息匹配","完形填空","短文填空","单句填空","短文改错","单句改错","句型转换","翻译短语","翻译句子","词汇/短语及固搭","完成句子","听力"},0)),"")), "")</f>
        <v/>
      </c>
      <c r="E4119" s="21" t="str">
        <f t="shared" si="523"/>
        <v>知识点</v>
      </c>
      <c r="F4119" s="21" t="str">
        <f t="shared" si="524"/>
        <v>恰</v>
      </c>
      <c r="G4119" s="21" t="str">
        <f>INDEX( {"body","discipline","area","topic","point"},MATCH(E4119,{"知识体","知识域","知识区","知识主题","知识点"},0))</f>
        <v>point</v>
      </c>
      <c r="H4119" s="21" t="str">
        <f>INDEX( {"super","just","sub","infras"},MATCH(F4119,{"超","恰","亚","次"},0))</f>
        <v>just</v>
      </c>
      <c r="I4119" s="21">
        <f>MATCH(E4119,{"知识体","知识域","知识区","知识主题","知识点"},0)-1</f>
        <v>4</v>
      </c>
      <c r="J4119" s="21">
        <f>MATCH(F4119,{"超","恰","亚","次"},0)-1</f>
        <v>1</v>
      </c>
      <c r="K4119" s="21" t="str">
        <f t="shared" si="525"/>
        <v>化学</v>
      </c>
      <c r="L4119" s="26" t="s">
        <v>1742</v>
      </c>
      <c r="M4119" s="23"/>
      <c r="N4119" s="23"/>
      <c r="O4119" s="24" t="str">
        <f t="shared" si="519"/>
        <v xml:space="preserve">
  - 
    name:  金属的防护
    title:  金属的防护
    description: 
    koLyro: point
    koLyri:  just
    son: </v>
      </c>
      <c r="P4119" s="27" t="str">
        <f t="shared" si="526"/>
        <v xml:space="preserve">
          - 
            name:  金属的防护
            title:  金属的防护
            description: 
            koLyro: point
            koLyri:  just
            son: </v>
      </c>
    </row>
    <row r="4120" spans="1:16" ht="15" customHeight="1">
      <c r="A4120" s="20">
        <f t="shared" si="520"/>
        <v>2</v>
      </c>
      <c r="B4120" s="21" t="str">
        <f t="shared" si="521"/>
        <v>知识区</v>
      </c>
      <c r="C4120" s="21" t="str">
        <f t="shared" si="522"/>
        <v>9.化学反应速率和化学平衡</v>
      </c>
      <c r="D4120" s="21" t="str">
        <f>IFERROR(IF(I4120=1,INDEX( {"chinese","english","math","physics","chemistry","biology","politics","history","geography"},MATCH(C4120,{"语文","英语","数学","物理","化学","生物","政治","历史","地理"},0)),IF(I4120=2,INDEX(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4120,{"单项选择","阅读理解","信息匹配","完形填空","短文填空","单句填空","短文改错","单句改错","句型转换","翻译短语","翻译句子","词汇/短语及固搭","完成句子","听力"},0)),"")), "")</f>
        <v/>
      </c>
      <c r="E4120" s="21" t="str">
        <f t="shared" si="523"/>
        <v>知识区</v>
      </c>
      <c r="F4120" s="21" t="str">
        <f t="shared" si="524"/>
        <v>恰</v>
      </c>
      <c r="G4120" s="21" t="str">
        <f>INDEX( {"body","discipline","area","topic","point"},MATCH(E4120,{"知识体","知识域","知识区","知识主题","知识点"},0))</f>
        <v>area</v>
      </c>
      <c r="H4120" s="21" t="str">
        <f>INDEX( {"super","just","sub","infras"},MATCH(F4120,{"超","恰","亚","次"},0))</f>
        <v>just</v>
      </c>
      <c r="I4120" s="21">
        <f>MATCH(E4120,{"知识体","知识域","知识区","知识主题","知识点"},0)-1</f>
        <v>2</v>
      </c>
      <c r="J4120" s="21">
        <f>MATCH(F4120,{"超","恰","亚","次"},0)-1</f>
        <v>1</v>
      </c>
      <c r="K4120" s="21" t="str">
        <f t="shared" si="525"/>
        <v>化学</v>
      </c>
      <c r="L4120" s="26" t="s">
        <v>5199</v>
      </c>
      <c r="M4120" s="23"/>
      <c r="N4120" s="23"/>
      <c r="O4120" s="24" t="str">
        <f t="shared" si="519"/>
        <v xml:space="preserve">
  - 
    name:  9.化学反应速率和化学平衡
    title:  9.化学反应速率和化学平衡
    description: 
    koLyro: area
    koLyri:  just
    son: </v>
      </c>
      <c r="P4120" s="27" t="str">
        <f t="shared" si="526"/>
        <v xml:space="preserve">
      - 
        name:  9.化学反应速率和化学平衡
        title:  9.化学反应速率和化学平衡
        description: 
        koLyro: area
        koLyri:  just
        son: </v>
      </c>
    </row>
    <row r="4121" spans="1:16" ht="15" customHeight="1">
      <c r="A4121" s="20">
        <f t="shared" si="520"/>
        <v>3</v>
      </c>
      <c r="B4121" s="21" t="str">
        <f t="shared" si="521"/>
        <v>知识主题</v>
      </c>
      <c r="C4121" s="21" t="str">
        <f t="shared" si="522"/>
        <v>化学反应速率</v>
      </c>
      <c r="D4121" s="21" t="str">
        <f>IFERROR(IF(I4121=1,INDEX( {"chinese","english","math","physics","chemistry","biology","politics","history","geography"},MATCH(C4121,{"语文","英语","数学","物理","化学","生物","政治","历史","地理"},0)),IF(I4121=2,INDEX(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4121,{"单项选择","阅读理解","信息匹配","完形填空","短文填空","单句填空","短文改错","单句改错","句型转换","翻译短语","翻译句子","词汇/短语及固搭","完成句子","听力"},0)),"")), "")</f>
        <v/>
      </c>
      <c r="E4121" s="21" t="str">
        <f t="shared" si="523"/>
        <v>知识主题</v>
      </c>
      <c r="F4121" s="21" t="str">
        <f t="shared" si="524"/>
        <v>恰</v>
      </c>
      <c r="G4121" s="21" t="str">
        <f>INDEX( {"body","discipline","area","topic","point"},MATCH(E4121,{"知识体","知识域","知识区","知识主题","知识点"},0))</f>
        <v>topic</v>
      </c>
      <c r="H4121" s="21" t="str">
        <f>INDEX( {"super","just","sub","infras"},MATCH(F4121,{"超","恰","亚","次"},0))</f>
        <v>just</v>
      </c>
      <c r="I4121" s="21">
        <f>MATCH(E4121,{"知识体","知识域","知识区","知识主题","知识点"},0)-1</f>
        <v>3</v>
      </c>
      <c r="J4121" s="21">
        <f>MATCH(F4121,{"超","恰","亚","次"},0)-1</f>
        <v>1</v>
      </c>
      <c r="K4121" s="21" t="str">
        <f t="shared" si="525"/>
        <v>化学</v>
      </c>
      <c r="L4121" s="26" t="s">
        <v>1743</v>
      </c>
      <c r="M4121" s="23"/>
      <c r="N4121" s="23"/>
      <c r="O4121" s="24" t="str">
        <f t="shared" si="519"/>
        <v xml:space="preserve">
  - 
    name:  化学反应速率
    title:  化学反应速率
    description: 
    koLyro: topic
    koLyri:  just
    son: </v>
      </c>
      <c r="P4121" s="27" t="str">
        <f t="shared" si="526"/>
        <v xml:space="preserve">
        - 
          name:  化学反应速率
          title:  化学反应速率
          description: 
          koLyro: topic
          koLyri:  just
          son: </v>
      </c>
    </row>
    <row r="4122" spans="1:16" ht="15" customHeight="1">
      <c r="A4122" s="20">
        <f t="shared" si="520"/>
        <v>4</v>
      </c>
      <c r="B4122" s="21" t="str">
        <f t="shared" si="521"/>
        <v>知识点</v>
      </c>
      <c r="C4122" s="21" t="str">
        <f t="shared" si="522"/>
        <v>化学反应速率的概念</v>
      </c>
      <c r="D4122" s="21" t="str">
        <f>IFERROR(IF(I4122=1,INDEX( {"chinese","english","math","physics","chemistry","biology","politics","history","geography"},MATCH(C4122,{"语文","英语","数学","物理","化学","生物","政治","历史","地理"},0)),IF(I4122=2,INDEX(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4122,{"单项选择","阅读理解","信息匹配","完形填空","短文填空","单句填空","短文改错","单句改错","句型转换","翻译短语","翻译句子","词汇/短语及固搭","完成句子","听力"},0)),"")), "")</f>
        <v/>
      </c>
      <c r="E4122" s="21" t="str">
        <f t="shared" si="523"/>
        <v>知识点</v>
      </c>
      <c r="F4122" s="21" t="str">
        <f t="shared" si="524"/>
        <v>恰</v>
      </c>
      <c r="G4122" s="21" t="str">
        <f>INDEX( {"body","discipline","area","topic","point"},MATCH(E4122,{"知识体","知识域","知识区","知识主题","知识点"},0))</f>
        <v>point</v>
      </c>
      <c r="H4122" s="21" t="str">
        <f>INDEX( {"super","just","sub","infras"},MATCH(F4122,{"超","恰","亚","次"},0))</f>
        <v>just</v>
      </c>
      <c r="I4122" s="21">
        <f>MATCH(E4122,{"知识体","知识域","知识区","知识主题","知识点"},0)-1</f>
        <v>4</v>
      </c>
      <c r="J4122" s="21">
        <f>MATCH(F4122,{"超","恰","亚","次"},0)-1</f>
        <v>1</v>
      </c>
      <c r="K4122" s="21" t="str">
        <f t="shared" si="525"/>
        <v>化学</v>
      </c>
      <c r="L4122" s="26" t="s">
        <v>1744</v>
      </c>
      <c r="M4122" s="23"/>
      <c r="N4122" s="23"/>
      <c r="O4122" s="24" t="str">
        <f t="shared" si="519"/>
        <v xml:space="preserve">
  - 
    name:  化学反应速率的概念
    title:  化学反应速率的概念
    description: 
    koLyro: point
    koLyri:  just
    son: </v>
      </c>
      <c r="P4122" s="27" t="str">
        <f t="shared" si="526"/>
        <v xml:space="preserve">
          - 
            name:  化学反应速率的概念
            title:  化学反应速率的概念
            description: 
            koLyro: point
            koLyri:  just
            son: </v>
      </c>
    </row>
    <row r="4123" spans="1:16" ht="15" customHeight="1">
      <c r="A4123" s="20">
        <f t="shared" si="520"/>
        <v>4</v>
      </c>
      <c r="B4123" s="21" t="str">
        <f t="shared" si="521"/>
        <v>知识点</v>
      </c>
      <c r="C4123" s="21" t="str">
        <f t="shared" si="522"/>
        <v>反应速率的大小比较及计算</v>
      </c>
      <c r="D4123" s="21" t="str">
        <f>IFERROR(IF(I4123=1,INDEX( {"chinese","english","math","physics","chemistry","biology","politics","history","geography"},MATCH(C4123,{"语文","英语","数学","物理","化学","生物","政治","历史","地理"},0)),IF(I4123=2,INDEX(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4123,{"单项选择","阅读理解","信息匹配","完形填空","短文填空","单句填空","短文改错","单句改错","句型转换","翻译短语","翻译句子","词汇/短语及固搭","完成句子","听力"},0)),"")), "")</f>
        <v/>
      </c>
      <c r="E4123" s="21" t="str">
        <f t="shared" si="523"/>
        <v>知识点</v>
      </c>
      <c r="F4123" s="21" t="str">
        <f t="shared" si="524"/>
        <v>恰</v>
      </c>
      <c r="G4123" s="21" t="str">
        <f>INDEX( {"body","discipline","area","topic","point"},MATCH(E4123,{"知识体","知识域","知识区","知识主题","知识点"},0))</f>
        <v>point</v>
      </c>
      <c r="H4123" s="21" t="str">
        <f>INDEX( {"super","just","sub","infras"},MATCH(F4123,{"超","恰","亚","次"},0))</f>
        <v>just</v>
      </c>
      <c r="I4123" s="21">
        <f>MATCH(E4123,{"知识体","知识域","知识区","知识主题","知识点"},0)-1</f>
        <v>4</v>
      </c>
      <c r="J4123" s="21">
        <f>MATCH(F4123,{"超","恰","亚","次"},0)-1</f>
        <v>1</v>
      </c>
      <c r="K4123" s="21" t="str">
        <f t="shared" si="525"/>
        <v>化学</v>
      </c>
      <c r="L4123" s="26" t="s">
        <v>1745</v>
      </c>
      <c r="M4123" s="23"/>
      <c r="N4123" s="23"/>
      <c r="O4123" s="24" t="str">
        <f t="shared" si="519"/>
        <v xml:space="preserve">
  - 
    name:  反应速率的大小比较及计算
    title:  反应速率的大小比较及计算
    description: 
    koLyro: point
    koLyri:  just
    son: </v>
      </c>
      <c r="P4123" s="27" t="str">
        <f t="shared" si="526"/>
        <v xml:space="preserve">
          - 
            name:  反应速率的大小比较及计算
            title:  反应速率的大小比较及计算
            description: 
            koLyro: point
            koLyri:  just
            son: </v>
      </c>
    </row>
    <row r="4124" spans="1:16" ht="15" customHeight="1">
      <c r="A4124" s="20">
        <f t="shared" si="520"/>
        <v>4</v>
      </c>
      <c r="B4124" s="21" t="str">
        <f t="shared" si="521"/>
        <v>知识点</v>
      </c>
      <c r="C4124" s="21" t="str">
        <f t="shared" si="522"/>
        <v>测定某些化学反应的速率</v>
      </c>
      <c r="D4124" s="21" t="str">
        <f>IFERROR(IF(I4124=1,INDEX( {"chinese","english","math","physics","chemistry","biology","politics","history","geography"},MATCH(C4124,{"语文","英语","数学","物理","化学","生物","政治","历史","地理"},0)),IF(I4124=2,INDEX(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4124,{"单项选择","阅读理解","信息匹配","完形填空","短文填空","单句填空","短文改错","单句改错","句型转换","翻译短语","翻译句子","词汇/短语及固搭","完成句子","听力"},0)),"")), "")</f>
        <v/>
      </c>
      <c r="E4124" s="21" t="str">
        <f t="shared" si="523"/>
        <v>知识点</v>
      </c>
      <c r="F4124" s="21" t="str">
        <f t="shared" si="524"/>
        <v>恰</v>
      </c>
      <c r="G4124" s="21" t="str">
        <f>INDEX( {"body","discipline","area","topic","point"},MATCH(E4124,{"知识体","知识域","知识区","知识主题","知识点"},0))</f>
        <v>point</v>
      </c>
      <c r="H4124" s="21" t="str">
        <f>INDEX( {"super","just","sub","infras"},MATCH(F4124,{"超","恰","亚","次"},0))</f>
        <v>just</v>
      </c>
      <c r="I4124" s="21">
        <f>MATCH(E4124,{"知识体","知识域","知识区","知识主题","知识点"},0)-1</f>
        <v>4</v>
      </c>
      <c r="J4124" s="21">
        <f>MATCH(F4124,{"超","恰","亚","次"},0)-1</f>
        <v>1</v>
      </c>
      <c r="K4124" s="21" t="str">
        <f t="shared" si="525"/>
        <v>化学</v>
      </c>
      <c r="L4124" s="26" t="s">
        <v>1746</v>
      </c>
      <c r="M4124" s="23"/>
      <c r="N4124" s="23"/>
      <c r="O4124" s="24" t="str">
        <f t="shared" si="519"/>
        <v xml:space="preserve">
  - 
    name:  测定某些化学反应的速率
    title:  测定某些化学反应的速率
    description: 
    koLyro: point
    koLyri:  just
    son: </v>
      </c>
      <c r="P4124" s="27" t="str">
        <f t="shared" si="526"/>
        <v xml:space="preserve">
          - 
            name:  测定某些化学反应的速率
            title:  测定某些化学反应的速率
            description: 
            koLyro: point
            koLyri:  just
            son: </v>
      </c>
    </row>
    <row r="4125" spans="1:16" ht="15" customHeight="1">
      <c r="A4125" s="20">
        <f t="shared" si="520"/>
        <v>4</v>
      </c>
      <c r="B4125" s="21" t="str">
        <f t="shared" si="521"/>
        <v>知识点</v>
      </c>
      <c r="C4125" s="21" t="str">
        <f t="shared" si="522"/>
        <v>化学反应速率的影响因素</v>
      </c>
      <c r="D4125" s="21" t="str">
        <f>IFERROR(IF(I4125=1,INDEX( {"chinese","english","math","physics","chemistry","biology","politics","history","geography"},MATCH(C4125,{"语文","英语","数学","物理","化学","生物","政治","历史","地理"},0)),IF(I4125=2,INDEX(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4125,{"单项选择","阅读理解","信息匹配","完形填空","短文填空","单句填空","短文改错","单句改错","句型转换","翻译短语","翻译句子","词汇/短语及固搭","完成句子","听力"},0)),"")), "")</f>
        <v/>
      </c>
      <c r="E4125" s="21" t="str">
        <f t="shared" si="523"/>
        <v>知识点</v>
      </c>
      <c r="F4125" s="21" t="str">
        <f t="shared" si="524"/>
        <v>恰</v>
      </c>
      <c r="G4125" s="21" t="str">
        <f>INDEX( {"body","discipline","area","topic","point"},MATCH(E4125,{"知识体","知识域","知识区","知识主题","知识点"},0))</f>
        <v>point</v>
      </c>
      <c r="H4125" s="21" t="str">
        <f>INDEX( {"super","just","sub","infras"},MATCH(F4125,{"超","恰","亚","次"},0))</f>
        <v>just</v>
      </c>
      <c r="I4125" s="21">
        <f>MATCH(E4125,{"知识体","知识域","知识区","知识主题","知识点"},0)-1</f>
        <v>4</v>
      </c>
      <c r="J4125" s="21">
        <f>MATCH(F4125,{"超","恰","亚","次"},0)-1</f>
        <v>1</v>
      </c>
      <c r="K4125" s="21" t="str">
        <f t="shared" si="525"/>
        <v>化学</v>
      </c>
      <c r="L4125" s="26" t="s">
        <v>1747</v>
      </c>
      <c r="M4125" s="23"/>
      <c r="N4125" s="23"/>
      <c r="O4125" s="24" t="str">
        <f t="shared" si="519"/>
        <v xml:space="preserve">
  - 
    name:  化学反应速率的影响因素
    title:  化学反应速率的影响因素
    description: 
    koLyro: point
    koLyri:  just
    son: </v>
      </c>
      <c r="P4125" s="27" t="str">
        <f t="shared" si="526"/>
        <v xml:space="preserve">
          - 
            name:  化学反应速率的影响因素
            title:  化学反应速率的影响因素
            description: 
            koLyro: point
            koLyri:  just
            son: </v>
      </c>
    </row>
    <row r="4126" spans="1:16" ht="15" customHeight="1">
      <c r="A4126" s="20">
        <f t="shared" si="520"/>
        <v>4</v>
      </c>
      <c r="B4126" s="21" t="str">
        <f t="shared" si="521"/>
        <v>知识点</v>
      </c>
      <c r="C4126" s="21" t="str">
        <f t="shared" si="522"/>
        <v>有效碰撞理论及过渡态理论的应用</v>
      </c>
      <c r="D4126" s="21" t="str">
        <f>IFERROR(IF(I4126=1,INDEX( {"chinese","english","math","physics","chemistry","biology","politics","history","geography"},MATCH(C4126,{"语文","英语","数学","物理","化学","生物","政治","历史","地理"},0)),IF(I4126=2,INDEX(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4126,{"单项选择","阅读理解","信息匹配","完形填空","短文填空","单句填空","短文改错","单句改错","句型转换","翻译短语","翻译句子","词汇/短语及固搭","完成句子","听力"},0)),"")), "")</f>
        <v/>
      </c>
      <c r="E4126" s="21" t="str">
        <f t="shared" si="523"/>
        <v>知识点</v>
      </c>
      <c r="F4126" s="21" t="str">
        <f t="shared" si="524"/>
        <v>恰</v>
      </c>
      <c r="G4126" s="21" t="str">
        <f>INDEX( {"body","discipline","area","topic","point"},MATCH(E4126,{"知识体","知识域","知识区","知识主题","知识点"},0))</f>
        <v>point</v>
      </c>
      <c r="H4126" s="21" t="str">
        <f>INDEX( {"super","just","sub","infras"},MATCH(F4126,{"超","恰","亚","次"},0))</f>
        <v>just</v>
      </c>
      <c r="I4126" s="21">
        <f>MATCH(E4126,{"知识体","知识域","知识区","知识主题","知识点"},0)-1</f>
        <v>4</v>
      </c>
      <c r="J4126" s="21">
        <f>MATCH(F4126,{"超","恰","亚","次"},0)-1</f>
        <v>1</v>
      </c>
      <c r="K4126" s="21" t="str">
        <f t="shared" si="525"/>
        <v>化学</v>
      </c>
      <c r="L4126" s="26" t="s">
        <v>1748</v>
      </c>
      <c r="M4126" s="23"/>
      <c r="N4126" s="23"/>
      <c r="O4126" s="24" t="str">
        <f t="shared" si="519"/>
        <v xml:space="preserve">
  - 
    name:  有效碰撞理论及过渡态理论的应用
    title:  有效碰撞理论及过渡态理论的应用
    description: 
    koLyro: point
    koLyri:  just
    son: </v>
      </c>
      <c r="P4126" s="27" t="str">
        <f t="shared" si="526"/>
        <v xml:space="preserve">
          - 
            name:  有效碰撞理论及过渡态理论的应用
            title:  有效碰撞理论及过渡态理论的应用
            description: 
            koLyro: point
            koLyri:  just
            son: </v>
      </c>
    </row>
    <row r="4127" spans="1:16" ht="15" customHeight="1">
      <c r="A4127" s="20">
        <f t="shared" si="520"/>
        <v>3</v>
      </c>
      <c r="B4127" s="21" t="str">
        <f t="shared" si="521"/>
        <v>知识主题</v>
      </c>
      <c r="C4127" s="21" t="str">
        <f t="shared" si="522"/>
        <v>化学平衡</v>
      </c>
      <c r="D4127" s="21" t="str">
        <f>IFERROR(IF(I4127=1,INDEX( {"chinese","english","math","physics","chemistry","biology","politics","history","geography"},MATCH(C4127,{"语文","英语","数学","物理","化学","生物","政治","历史","地理"},0)),IF(I4127=2,INDEX(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4127,{"单项选择","阅读理解","信息匹配","完形填空","短文填空","单句填空","短文改错","单句改错","句型转换","翻译短语","翻译句子","词汇/短语及固搭","完成句子","听力"},0)),"")), "")</f>
        <v/>
      </c>
      <c r="E4127" s="21" t="str">
        <f t="shared" si="523"/>
        <v>知识主题</v>
      </c>
      <c r="F4127" s="21" t="str">
        <f t="shared" si="524"/>
        <v>恰</v>
      </c>
      <c r="G4127" s="21" t="str">
        <f>INDEX( {"body","discipline","area","topic","point"},MATCH(E4127,{"知识体","知识域","知识区","知识主题","知识点"},0))</f>
        <v>topic</v>
      </c>
      <c r="H4127" s="21" t="str">
        <f>INDEX( {"super","just","sub","infras"},MATCH(F4127,{"超","恰","亚","次"},0))</f>
        <v>just</v>
      </c>
      <c r="I4127" s="21">
        <f>MATCH(E4127,{"知识体","知识域","知识区","知识主题","知识点"},0)-1</f>
        <v>3</v>
      </c>
      <c r="J4127" s="21">
        <f>MATCH(F4127,{"超","恰","亚","次"},0)-1</f>
        <v>1</v>
      </c>
      <c r="K4127" s="21" t="str">
        <f t="shared" si="525"/>
        <v>化学</v>
      </c>
      <c r="L4127" s="26" t="s">
        <v>1749</v>
      </c>
      <c r="M4127" s="23"/>
      <c r="N4127" s="23"/>
      <c r="O4127" s="24" t="str">
        <f t="shared" si="519"/>
        <v xml:space="preserve">
  - 
    name:  化学平衡
    title:  化学平衡
    description: 
    koLyro: topic
    koLyri:  just
    son: </v>
      </c>
      <c r="P4127" s="27" t="str">
        <f t="shared" si="526"/>
        <v xml:space="preserve">
        - 
          name:  化学平衡
          title:  化学平衡
          description: 
          koLyro: topic
          koLyri:  just
          son: </v>
      </c>
    </row>
    <row r="4128" spans="1:16" ht="15" customHeight="1">
      <c r="A4128" s="20">
        <f t="shared" si="520"/>
        <v>4</v>
      </c>
      <c r="B4128" s="21" t="str">
        <f t="shared" si="521"/>
        <v>知识点</v>
      </c>
      <c r="C4128" s="21" t="str">
        <f t="shared" si="522"/>
        <v>可逆反应定义及特征</v>
      </c>
      <c r="D4128" s="21" t="str">
        <f>IFERROR(IF(I4128=1,INDEX( {"chinese","english","math","physics","chemistry","biology","politics","history","geography"},MATCH(C4128,{"语文","英语","数学","物理","化学","生物","政治","历史","地理"},0)),IF(I4128=2,INDEX(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4128,{"单项选择","阅读理解","信息匹配","完形填空","短文填空","单句填空","短文改错","单句改错","句型转换","翻译短语","翻译句子","词汇/短语及固搭","完成句子","听力"},0)),"")), "")</f>
        <v/>
      </c>
      <c r="E4128" s="21" t="str">
        <f t="shared" si="523"/>
        <v>知识点</v>
      </c>
      <c r="F4128" s="21" t="str">
        <f t="shared" si="524"/>
        <v>恰</v>
      </c>
      <c r="G4128" s="21" t="str">
        <f>INDEX( {"body","discipline","area","topic","point"},MATCH(E4128,{"知识体","知识域","知识区","知识主题","知识点"},0))</f>
        <v>point</v>
      </c>
      <c r="H4128" s="21" t="str">
        <f>INDEX( {"super","just","sub","infras"},MATCH(F4128,{"超","恰","亚","次"},0))</f>
        <v>just</v>
      </c>
      <c r="I4128" s="21">
        <f>MATCH(E4128,{"知识体","知识域","知识区","知识主题","知识点"},0)-1</f>
        <v>4</v>
      </c>
      <c r="J4128" s="21">
        <f>MATCH(F4128,{"超","恰","亚","次"},0)-1</f>
        <v>1</v>
      </c>
      <c r="K4128" s="21" t="str">
        <f t="shared" si="525"/>
        <v>化学</v>
      </c>
      <c r="L4128" s="26" t="s">
        <v>1750</v>
      </c>
      <c r="M4128" s="23"/>
      <c r="N4128" s="23"/>
      <c r="O4128" s="24" t="str">
        <f t="shared" ref="O4128:O4191" si="527">SUBSTITUTE(SUBSTITUTE(SUBSTITUTE(SUBSTITUTE($O$1,"NAME",IF(D4128="",C4128,D4128)),"TITLE",C4128),"KO_LYRO",G4128),"KO_LYRI",H4128)</f>
        <v xml:space="preserve">
  - 
    name:  可逆反应定义及特征
    title:  可逆反应定义及特征
    description: 
    koLyro: point
    koLyri:  just
    son: </v>
      </c>
      <c r="P4128" s="27" t="str">
        <f t="shared" si="526"/>
        <v xml:space="preserve">
          - 
            name:  可逆反应定义及特征
            title:  可逆反应定义及特征
            description: 
            koLyro: point
            koLyri:  just
            son: </v>
      </c>
    </row>
    <row r="4129" spans="1:16" ht="15" customHeight="1">
      <c r="A4129" s="20">
        <f t="shared" si="520"/>
        <v>4</v>
      </c>
      <c r="B4129" s="21" t="str">
        <f t="shared" si="521"/>
        <v>知识点</v>
      </c>
      <c r="C4129" s="21" t="str">
        <f t="shared" si="522"/>
        <v>化学平衡状态的建立及特征</v>
      </c>
      <c r="D4129" s="21" t="str">
        <f>IFERROR(IF(I4129=1,INDEX( {"chinese","english","math","physics","chemistry","biology","politics","history","geography"},MATCH(C4129,{"语文","英语","数学","物理","化学","生物","政治","历史","地理"},0)),IF(I4129=2,INDEX(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4129,{"单项选择","阅读理解","信息匹配","完形填空","短文填空","单句填空","短文改错","单句改错","句型转换","翻译短语","翻译句子","词汇/短语及固搭","完成句子","听力"},0)),"")), "")</f>
        <v/>
      </c>
      <c r="E4129" s="21" t="str">
        <f t="shared" si="523"/>
        <v>知识点</v>
      </c>
      <c r="F4129" s="21" t="str">
        <f t="shared" si="524"/>
        <v>恰</v>
      </c>
      <c r="G4129" s="21" t="str">
        <f>INDEX( {"body","discipline","area","topic","point"},MATCH(E4129,{"知识体","知识域","知识区","知识主题","知识点"},0))</f>
        <v>point</v>
      </c>
      <c r="H4129" s="21" t="str">
        <f>INDEX( {"super","just","sub","infras"},MATCH(F4129,{"超","恰","亚","次"},0))</f>
        <v>just</v>
      </c>
      <c r="I4129" s="21">
        <f>MATCH(E4129,{"知识体","知识域","知识区","知识主题","知识点"},0)-1</f>
        <v>4</v>
      </c>
      <c r="J4129" s="21">
        <f>MATCH(F4129,{"超","恰","亚","次"},0)-1</f>
        <v>1</v>
      </c>
      <c r="K4129" s="21" t="str">
        <f t="shared" si="525"/>
        <v>化学</v>
      </c>
      <c r="L4129" s="26" t="s">
        <v>1751</v>
      </c>
      <c r="M4129" s="23"/>
      <c r="N4129" s="23"/>
      <c r="O4129" s="24" t="str">
        <f t="shared" si="527"/>
        <v xml:space="preserve">
  - 
    name:  化学平衡状态的建立及特征
    title:  化学平衡状态的建立及特征
    description: 
    koLyro: point
    koLyri:  just
    son: </v>
      </c>
      <c r="P4129" s="27" t="str">
        <f t="shared" si="526"/>
        <v xml:space="preserve">
          - 
            name:  化学平衡状态的建立及特征
            title:  化学平衡状态的建立及特征
            description: 
            koLyro: point
            koLyri:  just
            son: </v>
      </c>
    </row>
    <row r="4130" spans="1:16" ht="15" customHeight="1">
      <c r="A4130" s="20">
        <f t="shared" si="520"/>
        <v>4</v>
      </c>
      <c r="B4130" s="21" t="str">
        <f t="shared" si="521"/>
        <v>知识点</v>
      </c>
      <c r="C4130" s="21" t="str">
        <f t="shared" si="522"/>
        <v>化学平衡常数</v>
      </c>
      <c r="D4130" s="21" t="str">
        <f>IFERROR(IF(I4130=1,INDEX( {"chinese","english","math","physics","chemistry","biology","politics","history","geography"},MATCH(C4130,{"语文","英语","数学","物理","化学","生物","政治","历史","地理"},0)),IF(I4130=2,INDEX(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4130,{"单项选择","阅读理解","信息匹配","完形填空","短文填空","单句填空","短文改错","单句改错","句型转换","翻译短语","翻译句子","词汇/短语及固搭","完成句子","听力"},0)),"")), "")</f>
        <v/>
      </c>
      <c r="E4130" s="21" t="str">
        <f t="shared" si="523"/>
        <v>知识点</v>
      </c>
      <c r="F4130" s="21" t="str">
        <f t="shared" si="524"/>
        <v>恰</v>
      </c>
      <c r="G4130" s="21" t="str">
        <f>INDEX( {"body","discipline","area","topic","point"},MATCH(E4130,{"知识体","知识域","知识区","知识主题","知识点"},0))</f>
        <v>point</v>
      </c>
      <c r="H4130" s="21" t="str">
        <f>INDEX( {"super","just","sub","infras"},MATCH(F4130,{"超","恰","亚","次"},0))</f>
        <v>just</v>
      </c>
      <c r="I4130" s="21">
        <f>MATCH(E4130,{"知识体","知识域","知识区","知识主题","知识点"},0)-1</f>
        <v>4</v>
      </c>
      <c r="J4130" s="21">
        <f>MATCH(F4130,{"超","恰","亚","次"},0)-1</f>
        <v>1</v>
      </c>
      <c r="K4130" s="21" t="str">
        <f t="shared" si="525"/>
        <v>化学</v>
      </c>
      <c r="L4130" s="26" t="s">
        <v>1752</v>
      </c>
      <c r="M4130" s="23"/>
      <c r="N4130" s="23"/>
      <c r="O4130" s="24" t="str">
        <f t="shared" si="527"/>
        <v xml:space="preserve">
  - 
    name:  化学平衡常数
    title:  化学平衡常数
    description: 
    koLyro: point
    koLyri:  just
    son: </v>
      </c>
      <c r="P4130" s="27" t="str">
        <f t="shared" si="526"/>
        <v xml:space="preserve">
          - 
            name:  化学平衡常数
            title:  化学平衡常数
            description: 
            koLyro: point
            koLyri:  just
            son: </v>
      </c>
    </row>
    <row r="4131" spans="1:16" ht="15" customHeight="1">
      <c r="A4131" s="20">
        <f t="shared" si="520"/>
        <v>5</v>
      </c>
      <c r="B4131" s="21" t="str">
        <f t="shared" si="521"/>
        <v>知识亚点</v>
      </c>
      <c r="C4131" s="21" t="str">
        <f t="shared" si="522"/>
        <v>化学平衡常数的定义</v>
      </c>
      <c r="D4131" s="21" t="str">
        <f>IFERROR(IF(I4131=1,INDEX( {"chinese","english","math","physics","chemistry","biology","politics","history","geography"},MATCH(C4131,{"语文","英语","数学","物理","化学","生物","政治","历史","地理"},0)),IF(I4131=2,INDEX(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4131,{"单项选择","阅读理解","信息匹配","完形填空","短文填空","单句填空","短文改错","单句改错","句型转换","翻译短语","翻译句子","词汇/短语及固搭","完成句子","听力"},0)),"")), "")</f>
        <v/>
      </c>
      <c r="E4131" s="21" t="str">
        <f t="shared" si="523"/>
        <v>知识点</v>
      </c>
      <c r="F4131" s="21" t="str">
        <f t="shared" si="524"/>
        <v>亚</v>
      </c>
      <c r="G4131" s="21" t="str">
        <f>INDEX( {"body","discipline","area","topic","point"},MATCH(E4131,{"知识体","知识域","知识区","知识主题","知识点"},0))</f>
        <v>point</v>
      </c>
      <c r="H4131" s="21" t="str">
        <f>INDEX( {"super","just","sub","infras"},MATCH(F4131,{"超","恰","亚","次"},0))</f>
        <v>sub</v>
      </c>
      <c r="I4131" s="21">
        <f>MATCH(E4131,{"知识体","知识域","知识区","知识主题","知识点"},0)-1</f>
        <v>4</v>
      </c>
      <c r="J4131" s="21">
        <f>MATCH(F4131,{"超","恰","亚","次"},0)-1</f>
        <v>2</v>
      </c>
      <c r="K4131" s="21" t="str">
        <f t="shared" si="525"/>
        <v>化学</v>
      </c>
      <c r="L4131" s="26" t="s">
        <v>1753</v>
      </c>
      <c r="M4131" s="23"/>
      <c r="N4131" s="23"/>
      <c r="O4131" s="24" t="str">
        <f t="shared" si="527"/>
        <v xml:space="preserve">
  - 
    name:  化学平衡常数的定义
    title:  化学平衡常数的定义
    description: 
    koLyro: point
    koLyri:  sub
    son: </v>
      </c>
      <c r="P4131" s="27" t="str">
        <f t="shared" si="526"/>
        <v xml:space="preserve">
            - 
              name:  化学平衡常数的定义
              title:  化学平衡常数的定义
              description: 
              koLyro: point
              koLyri:  sub
              son: </v>
      </c>
    </row>
    <row r="4132" spans="1:16" ht="15" customHeight="1">
      <c r="A4132" s="20">
        <f t="shared" si="520"/>
        <v>5</v>
      </c>
      <c r="B4132" s="21" t="str">
        <f t="shared" si="521"/>
        <v>知识亚点</v>
      </c>
      <c r="C4132" s="21" t="str">
        <f t="shared" si="522"/>
        <v>化学平衡常数的影响因素</v>
      </c>
      <c r="D4132" s="21" t="str">
        <f>IFERROR(IF(I4132=1,INDEX( {"chinese","english","math","physics","chemistry","biology","politics","history","geography"},MATCH(C4132,{"语文","英语","数学","物理","化学","生物","政治","历史","地理"},0)),IF(I4132=2,INDEX(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4132,{"单项选择","阅读理解","信息匹配","完形填空","短文填空","单句填空","短文改错","单句改错","句型转换","翻译短语","翻译句子","词汇/短语及固搭","完成句子","听力"},0)),"")), "")</f>
        <v/>
      </c>
      <c r="E4132" s="21" t="str">
        <f t="shared" si="523"/>
        <v>知识点</v>
      </c>
      <c r="F4132" s="21" t="str">
        <f t="shared" si="524"/>
        <v>亚</v>
      </c>
      <c r="G4132" s="21" t="str">
        <f>INDEX( {"body","discipline","area","topic","point"},MATCH(E4132,{"知识体","知识域","知识区","知识主题","知识点"},0))</f>
        <v>point</v>
      </c>
      <c r="H4132" s="21" t="str">
        <f>INDEX( {"super","just","sub","infras"},MATCH(F4132,{"超","恰","亚","次"},0))</f>
        <v>sub</v>
      </c>
      <c r="I4132" s="21">
        <f>MATCH(E4132,{"知识体","知识域","知识区","知识主题","知识点"},0)-1</f>
        <v>4</v>
      </c>
      <c r="J4132" s="21">
        <f>MATCH(F4132,{"超","恰","亚","次"},0)-1</f>
        <v>2</v>
      </c>
      <c r="K4132" s="21" t="str">
        <f t="shared" si="525"/>
        <v>化学</v>
      </c>
      <c r="L4132" s="26" t="s">
        <v>1754</v>
      </c>
      <c r="M4132" s="23"/>
      <c r="N4132" s="23"/>
      <c r="O4132" s="24" t="str">
        <f t="shared" si="527"/>
        <v xml:space="preserve">
  - 
    name:  化学平衡常数的影响因素
    title:  化学平衡常数的影响因素
    description: 
    koLyro: point
    koLyri:  sub
    son: </v>
      </c>
      <c r="P4132" s="27" t="str">
        <f t="shared" si="526"/>
        <v xml:space="preserve">
            - 
              name:  化学平衡常数的影响因素
              title:  化学平衡常数的影响因素
              description: 
              koLyro: point
              koLyri:  sub
              son: </v>
      </c>
    </row>
    <row r="4133" spans="1:16" ht="15" customHeight="1">
      <c r="A4133" s="20">
        <f t="shared" si="520"/>
        <v>5</v>
      </c>
      <c r="B4133" s="21" t="str">
        <f t="shared" si="521"/>
        <v>知识亚点</v>
      </c>
      <c r="C4133" s="21" t="str">
        <f t="shared" si="522"/>
        <v>化学平衡常数的相关计算</v>
      </c>
      <c r="D4133" s="21" t="str">
        <f>IFERROR(IF(I4133=1,INDEX( {"chinese","english","math","physics","chemistry","biology","politics","history","geography"},MATCH(C4133,{"语文","英语","数学","物理","化学","生物","政治","历史","地理"},0)),IF(I4133=2,INDEX(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4133,{"单项选择","阅读理解","信息匹配","完形填空","短文填空","单句填空","短文改错","单句改错","句型转换","翻译短语","翻译句子","词汇/短语及固搭","完成句子","听力"},0)),"")), "")</f>
        <v/>
      </c>
      <c r="E4133" s="21" t="str">
        <f t="shared" si="523"/>
        <v>知识点</v>
      </c>
      <c r="F4133" s="21" t="str">
        <f t="shared" si="524"/>
        <v>亚</v>
      </c>
      <c r="G4133" s="21" t="str">
        <f>INDEX( {"body","discipline","area","topic","point"},MATCH(E4133,{"知识体","知识域","知识区","知识主题","知识点"},0))</f>
        <v>point</v>
      </c>
      <c r="H4133" s="21" t="str">
        <f>INDEX( {"super","just","sub","infras"},MATCH(F4133,{"超","恰","亚","次"},0))</f>
        <v>sub</v>
      </c>
      <c r="I4133" s="21">
        <f>MATCH(E4133,{"知识体","知识域","知识区","知识主题","知识点"},0)-1</f>
        <v>4</v>
      </c>
      <c r="J4133" s="21">
        <f>MATCH(F4133,{"超","恰","亚","次"},0)-1</f>
        <v>2</v>
      </c>
      <c r="K4133" s="21" t="str">
        <f t="shared" si="525"/>
        <v>化学</v>
      </c>
      <c r="L4133" s="26" t="s">
        <v>1755</v>
      </c>
      <c r="M4133" s="23"/>
      <c r="N4133" s="23"/>
      <c r="O4133" s="24" t="str">
        <f t="shared" si="527"/>
        <v xml:space="preserve">
  - 
    name:  化学平衡常数的相关计算
    title:  化学平衡常数的相关计算
    description: 
    koLyro: point
    koLyri:  sub
    son: </v>
      </c>
      <c r="P4133" s="27" t="str">
        <f t="shared" si="526"/>
        <v xml:space="preserve">
            - 
              name:  化学平衡常数的相关计算
              title:  化学平衡常数的相关计算
              description: 
              koLyro: point
              koLyri:  sub
              son: </v>
      </c>
    </row>
    <row r="4134" spans="1:16" ht="15" customHeight="1">
      <c r="A4134" s="20">
        <f t="shared" si="520"/>
        <v>5</v>
      </c>
      <c r="B4134" s="21" t="str">
        <f t="shared" si="521"/>
        <v>知识亚点</v>
      </c>
      <c r="C4134" s="21" t="str">
        <f t="shared" si="522"/>
        <v>化学平衡常数的应用</v>
      </c>
      <c r="D4134" s="21" t="str">
        <f>IFERROR(IF(I4134=1,INDEX( {"chinese","english","math","physics","chemistry","biology","politics","history","geography"},MATCH(C4134,{"语文","英语","数学","物理","化学","生物","政治","历史","地理"},0)),IF(I4134=2,INDEX(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4134,{"单项选择","阅读理解","信息匹配","完形填空","短文填空","单句填空","短文改错","单句改错","句型转换","翻译短语","翻译句子","词汇/短语及固搭","完成句子","听力"},0)),"")), "")</f>
        <v/>
      </c>
      <c r="E4134" s="21" t="str">
        <f t="shared" si="523"/>
        <v>知识点</v>
      </c>
      <c r="F4134" s="21" t="str">
        <f t="shared" si="524"/>
        <v>亚</v>
      </c>
      <c r="G4134" s="21" t="str">
        <f>INDEX( {"body","discipline","area","topic","point"},MATCH(E4134,{"知识体","知识域","知识区","知识主题","知识点"},0))</f>
        <v>point</v>
      </c>
      <c r="H4134" s="21" t="str">
        <f>INDEX( {"super","just","sub","infras"},MATCH(F4134,{"超","恰","亚","次"},0))</f>
        <v>sub</v>
      </c>
      <c r="I4134" s="21">
        <f>MATCH(E4134,{"知识体","知识域","知识区","知识主题","知识点"},0)-1</f>
        <v>4</v>
      </c>
      <c r="J4134" s="21">
        <f>MATCH(F4134,{"超","恰","亚","次"},0)-1</f>
        <v>2</v>
      </c>
      <c r="K4134" s="21" t="str">
        <f t="shared" si="525"/>
        <v>化学</v>
      </c>
      <c r="L4134" s="26" t="s">
        <v>1756</v>
      </c>
      <c r="M4134" s="23"/>
      <c r="N4134" s="23"/>
      <c r="O4134" s="24" t="str">
        <f t="shared" si="527"/>
        <v xml:space="preserve">
  - 
    name:  化学平衡常数的应用
    title:  化学平衡常数的应用
    description: 
    koLyro: point
    koLyri:  sub
    son: </v>
      </c>
      <c r="P4134" s="27" t="str">
        <f t="shared" si="526"/>
        <v xml:space="preserve">
            - 
              name:  化学平衡常数的应用
              title:  化学平衡常数的应用
              description: 
              koLyro: point
              koLyri:  sub
              son: </v>
      </c>
    </row>
    <row r="4135" spans="1:16" ht="15" customHeight="1">
      <c r="A4135" s="20">
        <f t="shared" si="520"/>
        <v>4</v>
      </c>
      <c r="B4135" s="21" t="str">
        <f t="shared" si="521"/>
        <v>知识点</v>
      </c>
      <c r="C4135" s="21" t="str">
        <f t="shared" si="522"/>
        <v>化学平衡的影响因素</v>
      </c>
      <c r="D4135" s="21" t="str">
        <f>IFERROR(IF(I4135=1,INDEX( {"chinese","english","math","physics","chemistry","biology","politics","history","geography"},MATCH(C4135,{"语文","英语","数学","物理","化学","生物","政治","历史","地理"},0)),IF(I4135=2,INDEX(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4135,{"单项选择","阅读理解","信息匹配","完形填空","短文填空","单句填空","短文改错","单句改错","句型转换","翻译短语","翻译句子","词汇/短语及固搭","完成句子","听力"},0)),"")), "")</f>
        <v/>
      </c>
      <c r="E4135" s="21" t="str">
        <f t="shared" si="523"/>
        <v>知识点</v>
      </c>
      <c r="F4135" s="21" t="str">
        <f t="shared" si="524"/>
        <v>恰</v>
      </c>
      <c r="G4135" s="21" t="str">
        <f>INDEX( {"body","discipline","area","topic","point"},MATCH(E4135,{"知识体","知识域","知识区","知识主题","知识点"},0))</f>
        <v>point</v>
      </c>
      <c r="H4135" s="21" t="str">
        <f>INDEX( {"super","just","sub","infras"},MATCH(F4135,{"超","恰","亚","次"},0))</f>
        <v>just</v>
      </c>
      <c r="I4135" s="21">
        <f>MATCH(E4135,{"知识体","知识域","知识区","知识主题","知识点"},0)-1</f>
        <v>4</v>
      </c>
      <c r="J4135" s="21">
        <f>MATCH(F4135,{"超","恰","亚","次"},0)-1</f>
        <v>1</v>
      </c>
      <c r="K4135" s="21" t="str">
        <f t="shared" si="525"/>
        <v>化学</v>
      </c>
      <c r="L4135" s="26" t="s">
        <v>1757</v>
      </c>
      <c r="M4135" s="23"/>
      <c r="N4135" s="23"/>
      <c r="O4135" s="24" t="str">
        <f t="shared" si="527"/>
        <v xml:space="preserve">
  - 
    name:  化学平衡的影响因素
    title:  化学平衡的影响因素
    description: 
    koLyro: point
    koLyri:  just
    son: </v>
      </c>
      <c r="P4135" s="27" t="str">
        <f t="shared" si="526"/>
        <v xml:space="preserve">
          - 
            name:  化学平衡的影响因素
            title:  化学平衡的影响因素
            description: 
            koLyro: point
            koLyri:  just
            son: </v>
      </c>
    </row>
    <row r="4136" spans="1:16" ht="15" customHeight="1">
      <c r="A4136" s="20">
        <f t="shared" si="520"/>
        <v>4</v>
      </c>
      <c r="B4136" s="21" t="str">
        <f t="shared" si="521"/>
        <v>知识点</v>
      </c>
      <c r="C4136" s="21" t="str">
        <f t="shared" si="522"/>
        <v>勒夏特列原理及应用</v>
      </c>
      <c r="D4136" s="21" t="str">
        <f>IFERROR(IF(I4136=1,INDEX( {"chinese","english","math","physics","chemistry","biology","politics","history","geography"},MATCH(C4136,{"语文","英语","数学","物理","化学","生物","政治","历史","地理"},0)),IF(I4136=2,INDEX(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4136,{"单项选择","阅读理解","信息匹配","完形填空","短文填空","单句填空","短文改错","单句改错","句型转换","翻译短语","翻译句子","词汇/短语及固搭","完成句子","听力"},0)),"")), "")</f>
        <v/>
      </c>
      <c r="E4136" s="21" t="str">
        <f t="shared" si="523"/>
        <v>知识点</v>
      </c>
      <c r="F4136" s="21" t="str">
        <f t="shared" si="524"/>
        <v>恰</v>
      </c>
      <c r="G4136" s="21" t="str">
        <f>INDEX( {"body","discipline","area","topic","point"},MATCH(E4136,{"知识体","知识域","知识区","知识主题","知识点"},0))</f>
        <v>point</v>
      </c>
      <c r="H4136" s="21" t="str">
        <f>INDEX( {"super","just","sub","infras"},MATCH(F4136,{"超","恰","亚","次"},0))</f>
        <v>just</v>
      </c>
      <c r="I4136" s="21">
        <f>MATCH(E4136,{"知识体","知识域","知识区","知识主题","知识点"},0)-1</f>
        <v>4</v>
      </c>
      <c r="J4136" s="21">
        <f>MATCH(F4136,{"超","恰","亚","次"},0)-1</f>
        <v>1</v>
      </c>
      <c r="K4136" s="21" t="str">
        <f t="shared" si="525"/>
        <v>化学</v>
      </c>
      <c r="L4136" s="26" t="s">
        <v>1758</v>
      </c>
      <c r="M4136" s="23"/>
      <c r="N4136" s="23"/>
      <c r="O4136" s="24" t="str">
        <f t="shared" si="527"/>
        <v xml:space="preserve">
  - 
    name:  勒夏特列原理及应用
    title:  勒夏特列原理及应用
    description: 
    koLyro: point
    koLyri:  just
    son: </v>
      </c>
      <c r="P4136" s="27" t="str">
        <f t="shared" si="526"/>
        <v xml:space="preserve">
          - 
            name:  勒夏特列原理及应用
            title:  勒夏特列原理及应用
            description: 
            koLyro: point
            koLyri:  just
            son: </v>
      </c>
    </row>
    <row r="4137" spans="1:16" ht="15" customHeight="1">
      <c r="A4137" s="20">
        <f t="shared" si="520"/>
        <v>4</v>
      </c>
      <c r="B4137" s="21" t="str">
        <f t="shared" si="521"/>
        <v>知识点</v>
      </c>
      <c r="C4137" s="21" t="str">
        <f t="shared" si="522"/>
        <v>催化剂的作用</v>
      </c>
      <c r="D4137" s="21" t="str">
        <f>IFERROR(IF(I4137=1,INDEX( {"chinese","english","math","physics","chemistry","biology","politics","history","geography"},MATCH(C4137,{"语文","英语","数学","物理","化学","生物","政治","历史","地理"},0)),IF(I4137=2,INDEX(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4137,{"单项选择","阅读理解","信息匹配","完形填空","短文填空","单句填空","短文改错","单句改错","句型转换","翻译短语","翻译句子","词汇/短语及固搭","完成句子","听力"},0)),"")), "")</f>
        <v/>
      </c>
      <c r="E4137" s="21" t="str">
        <f t="shared" si="523"/>
        <v>知识点</v>
      </c>
      <c r="F4137" s="21" t="str">
        <f t="shared" si="524"/>
        <v>恰</v>
      </c>
      <c r="G4137" s="21" t="str">
        <f>INDEX( {"body","discipline","area","topic","point"},MATCH(E4137,{"知识体","知识域","知识区","知识主题","知识点"},0))</f>
        <v>point</v>
      </c>
      <c r="H4137" s="21" t="str">
        <f>INDEX( {"super","just","sub","infras"},MATCH(F4137,{"超","恰","亚","次"},0))</f>
        <v>just</v>
      </c>
      <c r="I4137" s="21">
        <f>MATCH(E4137,{"知识体","知识域","知识区","知识主题","知识点"},0)-1</f>
        <v>4</v>
      </c>
      <c r="J4137" s="21">
        <f>MATCH(F4137,{"超","恰","亚","次"},0)-1</f>
        <v>1</v>
      </c>
      <c r="K4137" s="21" t="str">
        <f t="shared" si="525"/>
        <v>化学</v>
      </c>
      <c r="L4137" s="26" t="s">
        <v>1759</v>
      </c>
      <c r="M4137" s="23"/>
      <c r="N4137" s="23"/>
      <c r="O4137" s="24" t="str">
        <f t="shared" si="527"/>
        <v xml:space="preserve">
  - 
    name:  催化剂的作用
    title:  催化剂的作用
    description: 
    koLyro: point
    koLyri:  just
    son: </v>
      </c>
      <c r="P4137" s="27" t="str">
        <f t="shared" si="526"/>
        <v xml:space="preserve">
          - 
            name:  催化剂的作用
            title:  催化剂的作用
            description: 
            koLyro: point
            koLyri:  just
            son: </v>
      </c>
    </row>
    <row r="4138" spans="1:16" ht="15" customHeight="1">
      <c r="A4138" s="20">
        <f t="shared" si="520"/>
        <v>4</v>
      </c>
      <c r="B4138" s="21" t="str">
        <f t="shared" si="521"/>
        <v>知识点</v>
      </c>
      <c r="C4138" s="21" t="str">
        <f t="shared" si="522"/>
        <v>等效平衡</v>
      </c>
      <c r="D4138" s="21" t="str">
        <f>IFERROR(IF(I4138=1,INDEX( {"chinese","english","math","physics","chemistry","biology","politics","history","geography"},MATCH(C4138,{"语文","英语","数学","物理","化学","生物","政治","历史","地理"},0)),IF(I4138=2,INDEX(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4138,{"单项选择","阅读理解","信息匹配","完形填空","短文填空","单句填空","短文改错","单句改错","句型转换","翻译短语","翻译句子","词汇/短语及固搭","完成句子","听力"},0)),"")), "")</f>
        <v/>
      </c>
      <c r="E4138" s="21" t="str">
        <f t="shared" si="523"/>
        <v>知识点</v>
      </c>
      <c r="F4138" s="21" t="str">
        <f t="shared" si="524"/>
        <v>恰</v>
      </c>
      <c r="G4138" s="21" t="str">
        <f>INDEX( {"body","discipline","area","topic","point"},MATCH(E4138,{"知识体","知识域","知识区","知识主题","知识点"},0))</f>
        <v>point</v>
      </c>
      <c r="H4138" s="21" t="str">
        <f>INDEX( {"super","just","sub","infras"},MATCH(F4138,{"超","恰","亚","次"},0))</f>
        <v>just</v>
      </c>
      <c r="I4138" s="21">
        <f>MATCH(E4138,{"知识体","知识域","知识区","知识主题","知识点"},0)-1</f>
        <v>4</v>
      </c>
      <c r="J4138" s="21">
        <f>MATCH(F4138,{"超","恰","亚","次"},0)-1</f>
        <v>1</v>
      </c>
      <c r="K4138" s="21" t="str">
        <f t="shared" si="525"/>
        <v>化学</v>
      </c>
      <c r="L4138" s="26" t="s">
        <v>1760</v>
      </c>
      <c r="M4138" s="23"/>
      <c r="N4138" s="23"/>
      <c r="O4138" s="24" t="str">
        <f t="shared" si="527"/>
        <v xml:space="preserve">
  - 
    name:  等效平衡
    title:  等效平衡
    description: 
    koLyro: point
    koLyri:  just
    son: </v>
      </c>
      <c r="P4138" s="27" t="str">
        <f t="shared" si="526"/>
        <v xml:space="preserve">
          - 
            name:  等效平衡
            title:  等效平衡
            description: 
            koLyro: point
            koLyri:  just
            son: </v>
      </c>
    </row>
    <row r="4139" spans="1:16" ht="15" customHeight="1">
      <c r="A4139" s="20">
        <f t="shared" si="520"/>
        <v>4</v>
      </c>
      <c r="B4139" s="21" t="str">
        <f t="shared" si="521"/>
        <v>知识点</v>
      </c>
      <c r="C4139" s="21" t="str">
        <f t="shared" si="522"/>
        <v>化学反应速率与化学平衡图象的综合应用</v>
      </c>
      <c r="D4139" s="21" t="str">
        <f>IFERROR(IF(I4139=1,INDEX( {"chinese","english","math","physics","chemistry","biology","politics","history","geography"},MATCH(C4139,{"语文","英语","数学","物理","化学","生物","政治","历史","地理"},0)),IF(I4139=2,INDEX(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4139,{"单项选择","阅读理解","信息匹配","完形填空","短文填空","单句填空","短文改错","单句改错","句型转换","翻译短语","翻译句子","词汇/短语及固搭","完成句子","听力"},0)),"")), "")</f>
        <v/>
      </c>
      <c r="E4139" s="21" t="str">
        <f t="shared" si="523"/>
        <v>知识点</v>
      </c>
      <c r="F4139" s="21" t="str">
        <f t="shared" si="524"/>
        <v>恰</v>
      </c>
      <c r="G4139" s="21" t="str">
        <f>INDEX( {"body","discipline","area","topic","point"},MATCH(E4139,{"知识体","知识域","知识区","知识主题","知识点"},0))</f>
        <v>point</v>
      </c>
      <c r="H4139" s="21" t="str">
        <f>INDEX( {"super","just","sub","infras"},MATCH(F4139,{"超","恰","亚","次"},0))</f>
        <v>just</v>
      </c>
      <c r="I4139" s="21">
        <f>MATCH(E4139,{"知识体","知识域","知识区","知识主题","知识点"},0)-1</f>
        <v>4</v>
      </c>
      <c r="J4139" s="21">
        <f>MATCH(F4139,{"超","恰","亚","次"},0)-1</f>
        <v>1</v>
      </c>
      <c r="K4139" s="21" t="str">
        <f t="shared" si="525"/>
        <v>化学</v>
      </c>
      <c r="L4139" s="26" t="s">
        <v>1761</v>
      </c>
      <c r="M4139" s="23"/>
      <c r="N4139" s="23"/>
      <c r="O4139" s="24" t="str">
        <f t="shared" si="527"/>
        <v xml:space="preserve">
  - 
    name:  化学反应速率与化学平衡图象的综合应用
    title:  化学反应速率与化学平衡图象的综合应用
    description: 
    koLyro: point
    koLyri:  just
    son: </v>
      </c>
      <c r="P4139" s="27" t="str">
        <f t="shared" si="526"/>
        <v xml:space="preserve">
          - 
            name:  化学反应速率与化学平衡图象的综合应用
            title:  化学反应速率与化学平衡图象的综合应用
            description: 
            koLyro: point
            koLyri:  just
            son: </v>
      </c>
    </row>
    <row r="4140" spans="1:16" ht="15" customHeight="1">
      <c r="A4140" s="20">
        <f t="shared" si="520"/>
        <v>4</v>
      </c>
      <c r="B4140" s="21" t="str">
        <f t="shared" si="521"/>
        <v>知识点</v>
      </c>
      <c r="C4140" s="21" t="str">
        <f t="shared" si="522"/>
        <v>平衡转化率的计算及变化</v>
      </c>
      <c r="D4140" s="21" t="str">
        <f>IFERROR(IF(I4140=1,INDEX( {"chinese","english","math","physics","chemistry","biology","politics","history","geography"},MATCH(C4140,{"语文","英语","数学","物理","化学","生物","政治","历史","地理"},0)),IF(I4140=2,INDEX(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4140,{"单项选择","阅读理解","信息匹配","完形填空","短文填空","单句填空","短文改错","单句改错","句型转换","翻译短语","翻译句子","词汇/短语及固搭","完成句子","听力"},0)),"")), "")</f>
        <v/>
      </c>
      <c r="E4140" s="21" t="str">
        <f t="shared" si="523"/>
        <v>知识点</v>
      </c>
      <c r="F4140" s="21" t="str">
        <f t="shared" si="524"/>
        <v>恰</v>
      </c>
      <c r="G4140" s="21" t="str">
        <f>INDEX( {"body","discipline","area","topic","point"},MATCH(E4140,{"知识体","知识域","知识区","知识主题","知识点"},0))</f>
        <v>point</v>
      </c>
      <c r="H4140" s="21" t="str">
        <f>INDEX( {"super","just","sub","infras"},MATCH(F4140,{"超","恰","亚","次"},0))</f>
        <v>just</v>
      </c>
      <c r="I4140" s="21">
        <f>MATCH(E4140,{"知识体","知识域","知识区","知识主题","知识点"},0)-1</f>
        <v>4</v>
      </c>
      <c r="J4140" s="21">
        <f>MATCH(F4140,{"超","恰","亚","次"},0)-1</f>
        <v>1</v>
      </c>
      <c r="K4140" s="21" t="str">
        <f t="shared" si="525"/>
        <v>化学</v>
      </c>
      <c r="L4140" s="26" t="s">
        <v>1762</v>
      </c>
      <c r="M4140" s="23"/>
      <c r="N4140" s="23"/>
      <c r="O4140" s="24" t="str">
        <f t="shared" si="527"/>
        <v xml:space="preserve">
  - 
    name:  平衡转化率的计算及变化
    title:  平衡转化率的计算及变化
    description: 
    koLyro: point
    koLyri:  just
    son: </v>
      </c>
      <c r="P4140" s="27" t="str">
        <f t="shared" si="526"/>
        <v xml:space="preserve">
          - 
            name:  平衡转化率的计算及变化
            title:  平衡转化率的计算及变化
            description: 
            koLyro: point
            koLyri:  just
            son: </v>
      </c>
    </row>
    <row r="4141" spans="1:16" ht="15" customHeight="1">
      <c r="A4141" s="20">
        <f t="shared" si="520"/>
        <v>3</v>
      </c>
      <c r="B4141" s="21" t="str">
        <f t="shared" si="521"/>
        <v>知识主题</v>
      </c>
      <c r="C4141" s="21" t="str">
        <f t="shared" si="522"/>
        <v>化学反应进行的方向</v>
      </c>
      <c r="D4141" s="21" t="str">
        <f>IFERROR(IF(I4141=1,INDEX( {"chinese","english","math","physics","chemistry","biology","politics","history","geography"},MATCH(C4141,{"语文","英语","数学","物理","化学","生物","政治","历史","地理"},0)),IF(I4141=2,INDEX(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4141,{"单项选择","阅读理解","信息匹配","完形填空","短文填空","单句填空","短文改错","单句改错","句型转换","翻译短语","翻译句子","词汇/短语及固搭","完成句子","听力"},0)),"")), "")</f>
        <v/>
      </c>
      <c r="E4141" s="21" t="str">
        <f t="shared" si="523"/>
        <v>知识主题</v>
      </c>
      <c r="F4141" s="21" t="str">
        <f t="shared" si="524"/>
        <v>恰</v>
      </c>
      <c r="G4141" s="21" t="str">
        <f>INDEX( {"body","discipline","area","topic","point"},MATCH(E4141,{"知识体","知识域","知识区","知识主题","知识点"},0))</f>
        <v>topic</v>
      </c>
      <c r="H4141" s="21" t="str">
        <f>INDEX( {"super","just","sub","infras"},MATCH(F4141,{"超","恰","亚","次"},0))</f>
        <v>just</v>
      </c>
      <c r="I4141" s="21">
        <f>MATCH(E4141,{"知识体","知识域","知识区","知识主题","知识点"},0)-1</f>
        <v>3</v>
      </c>
      <c r="J4141" s="21">
        <f>MATCH(F4141,{"超","恰","亚","次"},0)-1</f>
        <v>1</v>
      </c>
      <c r="K4141" s="21" t="str">
        <f t="shared" si="525"/>
        <v>化学</v>
      </c>
      <c r="L4141" s="26" t="s">
        <v>1763</v>
      </c>
      <c r="M4141" s="23"/>
      <c r="N4141" s="23"/>
      <c r="O4141" s="24" t="str">
        <f t="shared" si="527"/>
        <v xml:space="preserve">
  - 
    name:  化学反应进行的方向
    title:  化学反应进行的方向
    description: 
    koLyro: topic
    koLyri:  just
    son: </v>
      </c>
      <c r="P4141" s="27" t="str">
        <f t="shared" si="526"/>
        <v xml:space="preserve">
        - 
          name:  化学反应进行的方向
          title:  化学反应进行的方向
          description: 
          koLyro: topic
          koLyri:  just
          son: </v>
      </c>
    </row>
    <row r="4142" spans="1:16" ht="15" customHeight="1">
      <c r="A4142" s="20">
        <f t="shared" si="520"/>
        <v>4</v>
      </c>
      <c r="B4142" s="21" t="str">
        <f t="shared" si="521"/>
        <v>知识点</v>
      </c>
      <c r="C4142" s="21" t="str">
        <f t="shared" si="522"/>
        <v>判断化学反应进行的方向</v>
      </c>
      <c r="D4142" s="21" t="str">
        <f>IFERROR(IF(I4142=1,INDEX( {"chinese","english","math","physics","chemistry","biology","politics","history","geography"},MATCH(C4142,{"语文","英语","数学","物理","化学","生物","政治","历史","地理"},0)),IF(I4142=2,INDEX(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4142,{"单项选择","阅读理解","信息匹配","完形填空","短文填空","单句填空","短文改错","单句改错","句型转换","翻译短语","翻译句子","词汇/短语及固搭","完成句子","听力"},0)),"")), "")</f>
        <v/>
      </c>
      <c r="E4142" s="21" t="str">
        <f t="shared" si="523"/>
        <v>知识点</v>
      </c>
      <c r="F4142" s="21" t="str">
        <f t="shared" si="524"/>
        <v>恰</v>
      </c>
      <c r="G4142" s="21" t="str">
        <f>INDEX( {"body","discipline","area","topic","point"},MATCH(E4142,{"知识体","知识域","知识区","知识主题","知识点"},0))</f>
        <v>point</v>
      </c>
      <c r="H4142" s="21" t="str">
        <f>INDEX( {"super","just","sub","infras"},MATCH(F4142,{"超","恰","亚","次"},0))</f>
        <v>just</v>
      </c>
      <c r="I4142" s="21">
        <f>MATCH(E4142,{"知识体","知识域","知识区","知识主题","知识点"},0)-1</f>
        <v>4</v>
      </c>
      <c r="J4142" s="21">
        <f>MATCH(F4142,{"超","恰","亚","次"},0)-1</f>
        <v>1</v>
      </c>
      <c r="K4142" s="21" t="str">
        <f t="shared" si="525"/>
        <v>化学</v>
      </c>
      <c r="L4142" s="26" t="s">
        <v>1764</v>
      </c>
      <c r="M4142" s="23"/>
      <c r="N4142" s="23"/>
      <c r="O4142" s="24" t="str">
        <f t="shared" si="527"/>
        <v xml:space="preserve">
  - 
    name:  判断化学反应进行的方向
    title:  判断化学反应进行的方向
    description: 
    koLyro: point
    koLyri:  just
    son: </v>
      </c>
      <c r="P4142" s="27" t="str">
        <f t="shared" si="526"/>
        <v xml:space="preserve">
          - 
            name:  判断化学反应进行的方向
            title:  判断化学反应进行的方向
            description: 
            koLyro: point
            koLyri:  just
            son: </v>
      </c>
    </row>
    <row r="4143" spans="1:16" ht="15" customHeight="1">
      <c r="A4143" s="20">
        <f t="shared" si="520"/>
        <v>5</v>
      </c>
      <c r="B4143" s="21" t="str">
        <f t="shared" si="521"/>
        <v>知识亚点</v>
      </c>
      <c r="C4143" s="21" t="str">
        <f t="shared" si="522"/>
        <v>焓变和熵变</v>
      </c>
      <c r="D4143" s="21" t="str">
        <f>IFERROR(IF(I4143=1,INDEX( {"chinese","english","math","physics","chemistry","biology","politics","history","geography"},MATCH(C4143,{"语文","英语","数学","物理","化学","生物","政治","历史","地理"},0)),IF(I4143=2,INDEX(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4143,{"单项选择","阅读理解","信息匹配","完形填空","短文填空","单句填空","短文改错","单句改错","句型转换","翻译短语","翻译句子","词汇/短语及固搭","完成句子","听力"},0)),"")), "")</f>
        <v/>
      </c>
      <c r="E4143" s="21" t="str">
        <f t="shared" si="523"/>
        <v>知识点</v>
      </c>
      <c r="F4143" s="21" t="str">
        <f t="shared" si="524"/>
        <v>亚</v>
      </c>
      <c r="G4143" s="21" t="str">
        <f>INDEX( {"body","discipline","area","topic","point"},MATCH(E4143,{"知识体","知识域","知识区","知识主题","知识点"},0))</f>
        <v>point</v>
      </c>
      <c r="H4143" s="21" t="str">
        <f>INDEX( {"super","just","sub","infras"},MATCH(F4143,{"超","恰","亚","次"},0))</f>
        <v>sub</v>
      </c>
      <c r="I4143" s="21">
        <f>MATCH(E4143,{"知识体","知识域","知识区","知识主题","知识点"},0)-1</f>
        <v>4</v>
      </c>
      <c r="J4143" s="21">
        <f>MATCH(F4143,{"超","恰","亚","次"},0)-1</f>
        <v>2</v>
      </c>
      <c r="K4143" s="21" t="str">
        <f t="shared" si="525"/>
        <v>化学</v>
      </c>
      <c r="L4143" s="26" t="s">
        <v>1765</v>
      </c>
      <c r="M4143" s="23"/>
      <c r="N4143" s="23"/>
      <c r="O4143" s="24" t="str">
        <f t="shared" si="527"/>
        <v xml:space="preserve">
  - 
    name:  焓变和熵变
    title:  焓变和熵变
    description: 
    koLyro: point
    koLyri:  sub
    son: </v>
      </c>
      <c r="P4143" s="27" t="str">
        <f t="shared" si="526"/>
        <v xml:space="preserve">
            - 
              name:  焓变和熵变
              title:  焓变和熵变
              description: 
              koLyro: point
              koLyri:  sub
              son: </v>
      </c>
    </row>
    <row r="4144" spans="1:16" ht="15" customHeight="1">
      <c r="A4144" s="20">
        <f t="shared" si="520"/>
        <v>2</v>
      </c>
      <c r="B4144" s="21" t="str">
        <f t="shared" si="521"/>
        <v>知识区</v>
      </c>
      <c r="C4144" s="21" t="str">
        <f t="shared" si="522"/>
        <v>10.水溶液中的离子平衡</v>
      </c>
      <c r="D4144" s="21" t="str">
        <f>IFERROR(IF(I4144=1,INDEX( {"chinese","english","math","physics","chemistry","biology","politics","history","geography"},MATCH(C4144,{"语文","英语","数学","物理","化学","生物","政治","历史","地理"},0)),IF(I4144=2,INDEX(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4144,{"单项选择","阅读理解","信息匹配","完形填空","短文填空","单句填空","短文改错","单句改错","句型转换","翻译短语","翻译句子","词汇/短语及固搭","完成句子","听力"},0)),"")), "")</f>
        <v/>
      </c>
      <c r="E4144" s="21" t="str">
        <f t="shared" si="523"/>
        <v>知识区</v>
      </c>
      <c r="F4144" s="21" t="str">
        <f t="shared" si="524"/>
        <v>恰</v>
      </c>
      <c r="G4144" s="21" t="str">
        <f>INDEX( {"body","discipline","area","topic","point"},MATCH(E4144,{"知识体","知识域","知识区","知识主题","知识点"},0))</f>
        <v>area</v>
      </c>
      <c r="H4144" s="21" t="str">
        <f>INDEX( {"super","just","sub","infras"},MATCH(F4144,{"超","恰","亚","次"},0))</f>
        <v>just</v>
      </c>
      <c r="I4144" s="21">
        <f>MATCH(E4144,{"知识体","知识域","知识区","知识主题","知识点"},0)-1</f>
        <v>2</v>
      </c>
      <c r="J4144" s="21">
        <f>MATCH(F4144,{"超","恰","亚","次"},0)-1</f>
        <v>1</v>
      </c>
      <c r="K4144" s="21" t="str">
        <f t="shared" si="525"/>
        <v>化学</v>
      </c>
      <c r="L4144" s="26" t="s">
        <v>5200</v>
      </c>
      <c r="M4144" s="23"/>
      <c r="N4144" s="23"/>
      <c r="O4144" s="24" t="str">
        <f t="shared" si="527"/>
        <v xml:space="preserve">
  - 
    name:  10.水溶液中的离子平衡
    title:  10.水溶液中的离子平衡
    description: 
    koLyro: area
    koLyri:  just
    son: </v>
      </c>
      <c r="P4144" s="27" t="str">
        <f t="shared" si="526"/>
        <v xml:space="preserve">
      - 
        name:  10.水溶液中的离子平衡
        title:  10.水溶液中的离子平衡
        description: 
        koLyro: area
        koLyri:  just
        son: </v>
      </c>
    </row>
    <row r="4145" spans="1:16" ht="15" customHeight="1">
      <c r="A4145" s="20">
        <f t="shared" si="520"/>
        <v>3</v>
      </c>
      <c r="B4145" s="21" t="str">
        <f t="shared" si="521"/>
        <v>知识主题</v>
      </c>
      <c r="C4145" s="21" t="str">
        <f t="shared" si="522"/>
        <v>弱电解质的电离平衡</v>
      </c>
      <c r="D4145" s="21" t="str">
        <f>IFERROR(IF(I4145=1,INDEX( {"chinese","english","math","physics","chemistry","biology","politics","history","geography"},MATCH(C4145,{"语文","英语","数学","物理","化学","生物","政治","历史","地理"},0)),IF(I4145=2,INDEX(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4145,{"单项选择","阅读理解","信息匹配","完形填空","短文填空","单句填空","短文改错","单句改错","句型转换","翻译短语","翻译句子","词汇/短语及固搭","完成句子","听力"},0)),"")), "")</f>
        <v/>
      </c>
      <c r="E4145" s="21" t="str">
        <f t="shared" si="523"/>
        <v>知识主题</v>
      </c>
      <c r="F4145" s="21" t="str">
        <f t="shared" si="524"/>
        <v>恰</v>
      </c>
      <c r="G4145" s="21" t="str">
        <f>INDEX( {"body","discipline","area","topic","point"},MATCH(E4145,{"知识体","知识域","知识区","知识主题","知识点"},0))</f>
        <v>topic</v>
      </c>
      <c r="H4145" s="21" t="str">
        <f>INDEX( {"super","just","sub","infras"},MATCH(F4145,{"超","恰","亚","次"},0))</f>
        <v>just</v>
      </c>
      <c r="I4145" s="21">
        <f>MATCH(E4145,{"知识体","知识域","知识区","知识主题","知识点"},0)-1</f>
        <v>3</v>
      </c>
      <c r="J4145" s="21">
        <f>MATCH(F4145,{"超","恰","亚","次"},0)-1</f>
        <v>1</v>
      </c>
      <c r="K4145" s="21" t="str">
        <f t="shared" si="525"/>
        <v>化学</v>
      </c>
      <c r="L4145" s="26" t="s">
        <v>1766</v>
      </c>
      <c r="M4145" s="23"/>
      <c r="N4145" s="23"/>
      <c r="O4145" s="24" t="str">
        <f t="shared" si="527"/>
        <v xml:space="preserve">
  - 
    name:  弱电解质的电离平衡
    title:  弱电解质的电离平衡
    description: 
    koLyro: topic
    koLyri:  just
    son: </v>
      </c>
      <c r="P4145" s="27" t="str">
        <f t="shared" si="526"/>
        <v xml:space="preserve">
        - 
          name:  弱电解质的电离平衡
          title:  弱电解质的电离平衡
          description: 
          koLyro: topic
          koLyri:  just
          son: </v>
      </c>
    </row>
    <row r="4146" spans="1:16" ht="15" customHeight="1">
      <c r="A4146" s="20">
        <f t="shared" si="520"/>
        <v>4</v>
      </c>
      <c r="B4146" s="21" t="str">
        <f t="shared" si="521"/>
        <v>知识点</v>
      </c>
      <c r="C4146" s="21" t="str">
        <f t="shared" si="522"/>
        <v>强电解质与弱电解质的判断及比较</v>
      </c>
      <c r="D4146" s="21" t="str">
        <f>IFERROR(IF(I4146=1,INDEX( {"chinese","english","math","physics","chemistry","biology","politics","history","geography"},MATCH(C4146,{"语文","英语","数学","物理","化学","生物","政治","历史","地理"},0)),IF(I4146=2,INDEX(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4146,{"单项选择","阅读理解","信息匹配","完形填空","短文填空","单句填空","短文改错","单句改错","句型转换","翻译短语","翻译句子","词汇/短语及固搭","完成句子","听力"},0)),"")), "")</f>
        <v/>
      </c>
      <c r="E4146" s="21" t="str">
        <f t="shared" si="523"/>
        <v>知识点</v>
      </c>
      <c r="F4146" s="21" t="str">
        <f t="shared" si="524"/>
        <v>恰</v>
      </c>
      <c r="G4146" s="21" t="str">
        <f>INDEX( {"body","discipline","area","topic","point"},MATCH(E4146,{"知识体","知识域","知识区","知识主题","知识点"},0))</f>
        <v>point</v>
      </c>
      <c r="H4146" s="21" t="str">
        <f>INDEX( {"super","just","sub","infras"},MATCH(F4146,{"超","恰","亚","次"},0))</f>
        <v>just</v>
      </c>
      <c r="I4146" s="21">
        <f>MATCH(E4146,{"知识体","知识域","知识区","知识主题","知识点"},0)-1</f>
        <v>4</v>
      </c>
      <c r="J4146" s="21">
        <f>MATCH(F4146,{"超","恰","亚","次"},0)-1</f>
        <v>1</v>
      </c>
      <c r="K4146" s="21" t="str">
        <f t="shared" si="525"/>
        <v>化学</v>
      </c>
      <c r="L4146" s="26" t="s">
        <v>1767</v>
      </c>
      <c r="M4146" s="23"/>
      <c r="N4146" s="23"/>
      <c r="O4146" s="24" t="str">
        <f t="shared" si="527"/>
        <v xml:space="preserve">
  - 
    name:  强电解质与弱电解质的判断及比较
    title:  强电解质与弱电解质的判断及比较
    description: 
    koLyro: point
    koLyri:  just
    son: </v>
      </c>
      <c r="P4146" s="27" t="str">
        <f t="shared" si="526"/>
        <v xml:space="preserve">
          - 
            name:  强电解质与弱电解质的判断及比较
            title:  强电解质与弱电解质的判断及比较
            description: 
            koLyro: point
            koLyri:  just
            son: </v>
      </c>
    </row>
    <row r="4147" spans="1:16" ht="15" customHeight="1">
      <c r="A4147" s="20">
        <f t="shared" si="520"/>
        <v>4</v>
      </c>
      <c r="B4147" s="21" t="str">
        <f t="shared" si="521"/>
        <v>知识点</v>
      </c>
      <c r="C4147" s="21" t="str">
        <f t="shared" si="522"/>
        <v>弱电解质的电离平衡</v>
      </c>
      <c r="D4147" s="21" t="str">
        <f>IFERROR(IF(I4147=1,INDEX( {"chinese","english","math","physics","chemistry","biology","politics","history","geography"},MATCH(C4147,{"语文","英语","数学","物理","化学","生物","政治","历史","地理"},0)),IF(I4147=2,INDEX(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4147,{"单项选择","阅读理解","信息匹配","完形填空","短文填空","单句填空","短文改错","单句改错","句型转换","翻译短语","翻译句子","词汇/短语及固搭","完成句子","听力"},0)),"")), "")</f>
        <v/>
      </c>
      <c r="E4147" s="21" t="str">
        <f t="shared" si="523"/>
        <v>知识点</v>
      </c>
      <c r="F4147" s="21" t="str">
        <f t="shared" si="524"/>
        <v>恰</v>
      </c>
      <c r="G4147" s="21" t="str">
        <f>INDEX( {"body","discipline","area","topic","point"},MATCH(E4147,{"知识体","知识域","知识区","知识主题","知识点"},0))</f>
        <v>point</v>
      </c>
      <c r="H4147" s="21" t="str">
        <f>INDEX( {"super","just","sub","infras"},MATCH(F4147,{"超","恰","亚","次"},0))</f>
        <v>just</v>
      </c>
      <c r="I4147" s="21">
        <f>MATCH(E4147,{"知识体","知识域","知识区","知识主题","知识点"},0)-1</f>
        <v>4</v>
      </c>
      <c r="J4147" s="21">
        <f>MATCH(F4147,{"超","恰","亚","次"},0)-1</f>
        <v>1</v>
      </c>
      <c r="K4147" s="21" t="str">
        <f t="shared" si="525"/>
        <v>化学</v>
      </c>
      <c r="L4147" s="26" t="s">
        <v>1768</v>
      </c>
      <c r="M4147" s="23"/>
      <c r="N4147" s="23"/>
      <c r="O4147" s="24" t="str">
        <f t="shared" si="527"/>
        <v xml:space="preserve">
  - 
    name:  弱电解质的电离平衡
    title:  弱电解质的电离平衡
    description: 
    koLyro: point
    koLyri:  just
    son: </v>
      </c>
      <c r="P4147" s="27" t="str">
        <f t="shared" si="526"/>
        <v xml:space="preserve">
          - 
            name:  弱电解质的电离平衡
            title:  弱电解质的电离平衡
            description: 
            koLyro: point
            koLyri:  just
            son: </v>
      </c>
    </row>
    <row r="4148" spans="1:16" ht="15" customHeight="1">
      <c r="A4148" s="20">
        <f t="shared" si="520"/>
        <v>4</v>
      </c>
      <c r="B4148" s="21" t="str">
        <f t="shared" si="521"/>
        <v>知识点</v>
      </c>
      <c r="C4148" s="21" t="str">
        <f t="shared" si="522"/>
        <v>电离平衡常数</v>
      </c>
      <c r="D4148" s="21" t="str">
        <f>IFERROR(IF(I4148=1,INDEX( {"chinese","english","math","physics","chemistry","biology","politics","history","geography"},MATCH(C4148,{"语文","英语","数学","物理","化学","生物","政治","历史","地理"},0)),IF(I4148=2,INDEX(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4148,{"单项选择","阅读理解","信息匹配","完形填空","短文填空","单句填空","短文改错","单句改错","句型转换","翻译短语","翻译句子","词汇/短语及固搭","完成句子","听力"},0)),"")), "")</f>
        <v/>
      </c>
      <c r="E4148" s="21" t="str">
        <f t="shared" si="523"/>
        <v>知识点</v>
      </c>
      <c r="F4148" s="21" t="str">
        <f t="shared" si="524"/>
        <v>恰</v>
      </c>
      <c r="G4148" s="21" t="str">
        <f>INDEX( {"body","discipline","area","topic","point"},MATCH(E4148,{"知识体","知识域","知识区","知识主题","知识点"},0))</f>
        <v>point</v>
      </c>
      <c r="H4148" s="21" t="str">
        <f>INDEX( {"super","just","sub","infras"},MATCH(F4148,{"超","恰","亚","次"},0))</f>
        <v>just</v>
      </c>
      <c r="I4148" s="21">
        <f>MATCH(E4148,{"知识体","知识域","知识区","知识主题","知识点"},0)-1</f>
        <v>4</v>
      </c>
      <c r="J4148" s="21">
        <f>MATCH(F4148,{"超","恰","亚","次"},0)-1</f>
        <v>1</v>
      </c>
      <c r="K4148" s="21" t="str">
        <f t="shared" si="525"/>
        <v>化学</v>
      </c>
      <c r="L4148" s="26" t="s">
        <v>1769</v>
      </c>
      <c r="M4148" s="23"/>
      <c r="N4148" s="23"/>
      <c r="O4148" s="24" t="str">
        <f t="shared" si="527"/>
        <v xml:space="preserve">
  - 
    name:  电离平衡常数
    title:  电离平衡常数
    description: 
    koLyro: point
    koLyri:  just
    son: </v>
      </c>
      <c r="P4148" s="27" t="str">
        <f t="shared" si="526"/>
        <v xml:space="preserve">
          - 
            name:  电离平衡常数
            title:  电离平衡常数
            description: 
            koLyro: point
            koLyri:  just
            son: </v>
      </c>
    </row>
    <row r="4149" spans="1:16" ht="15" customHeight="1">
      <c r="A4149" s="20">
        <f t="shared" si="520"/>
        <v>4</v>
      </c>
      <c r="B4149" s="21" t="str">
        <f t="shared" si="521"/>
        <v>知识点</v>
      </c>
      <c r="C4149" s="21" t="str">
        <f t="shared" si="522"/>
        <v>电解质电离程度的比较及应用</v>
      </c>
      <c r="D4149" s="21" t="str">
        <f>IFERROR(IF(I4149=1,INDEX( {"chinese","english","math","physics","chemistry","biology","politics","history","geography"},MATCH(C4149,{"语文","英语","数学","物理","化学","生物","政治","历史","地理"},0)),IF(I4149=2,INDEX(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4149,{"单项选择","阅读理解","信息匹配","完形填空","短文填空","单句填空","短文改错","单句改错","句型转换","翻译短语","翻译句子","词汇/短语及固搭","完成句子","听力"},0)),"")), "")</f>
        <v/>
      </c>
      <c r="E4149" s="21" t="str">
        <f t="shared" si="523"/>
        <v>知识点</v>
      </c>
      <c r="F4149" s="21" t="str">
        <f t="shared" si="524"/>
        <v>恰</v>
      </c>
      <c r="G4149" s="21" t="str">
        <f>INDEX( {"body","discipline","area","topic","point"},MATCH(E4149,{"知识体","知识域","知识区","知识主题","知识点"},0))</f>
        <v>point</v>
      </c>
      <c r="H4149" s="21" t="str">
        <f>INDEX( {"super","just","sub","infras"},MATCH(F4149,{"超","恰","亚","次"},0))</f>
        <v>just</v>
      </c>
      <c r="I4149" s="21">
        <f>MATCH(E4149,{"知识体","知识域","知识区","知识主题","知识点"},0)-1</f>
        <v>4</v>
      </c>
      <c r="J4149" s="21">
        <f>MATCH(F4149,{"超","恰","亚","次"},0)-1</f>
        <v>1</v>
      </c>
      <c r="K4149" s="21" t="str">
        <f t="shared" si="525"/>
        <v>化学</v>
      </c>
      <c r="L4149" s="26" t="s">
        <v>1770</v>
      </c>
      <c r="M4149" s="23"/>
      <c r="N4149" s="23"/>
      <c r="O4149" s="24" t="str">
        <f t="shared" si="527"/>
        <v xml:space="preserve">
  - 
    name:  电解质电离程度的比较及应用
    title:  电解质电离程度的比较及应用
    description: 
    koLyro: point
    koLyri:  just
    son: </v>
      </c>
      <c r="P4149" s="27" t="str">
        <f t="shared" si="526"/>
        <v xml:space="preserve">
          - 
            name:  电解质电离程度的比较及应用
            title:  电解质电离程度的比较及应用
            description: 
            koLyro: point
            koLyri:  just
            son: </v>
      </c>
    </row>
    <row r="4150" spans="1:16" ht="15" customHeight="1">
      <c r="A4150" s="20">
        <f t="shared" si="520"/>
        <v>3</v>
      </c>
      <c r="B4150" s="21" t="str">
        <f t="shared" si="521"/>
        <v>知识主题</v>
      </c>
      <c r="C4150" s="21" t="str">
        <f t="shared" si="522"/>
        <v>水的电离和溶液的酸碱性</v>
      </c>
      <c r="D4150" s="21" t="str">
        <f>IFERROR(IF(I4150=1,INDEX( {"chinese","english","math","physics","chemistry","biology","politics","history","geography"},MATCH(C4150,{"语文","英语","数学","物理","化学","生物","政治","历史","地理"},0)),IF(I4150=2,INDEX(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4150,{"单项选择","阅读理解","信息匹配","完形填空","短文填空","单句填空","短文改错","单句改错","句型转换","翻译短语","翻译句子","词汇/短语及固搭","完成句子","听力"},0)),"")), "")</f>
        <v/>
      </c>
      <c r="E4150" s="21" t="str">
        <f t="shared" si="523"/>
        <v>知识主题</v>
      </c>
      <c r="F4150" s="21" t="str">
        <f t="shared" si="524"/>
        <v>恰</v>
      </c>
      <c r="G4150" s="21" t="str">
        <f>INDEX( {"body","discipline","area","topic","point"},MATCH(E4150,{"知识体","知识域","知识区","知识主题","知识点"},0))</f>
        <v>topic</v>
      </c>
      <c r="H4150" s="21" t="str">
        <f>INDEX( {"super","just","sub","infras"},MATCH(F4150,{"超","恰","亚","次"},0))</f>
        <v>just</v>
      </c>
      <c r="I4150" s="21">
        <f>MATCH(E4150,{"知识体","知识域","知识区","知识主题","知识点"},0)-1</f>
        <v>3</v>
      </c>
      <c r="J4150" s="21">
        <f>MATCH(F4150,{"超","恰","亚","次"},0)-1</f>
        <v>1</v>
      </c>
      <c r="K4150" s="21" t="str">
        <f t="shared" si="525"/>
        <v>化学</v>
      </c>
      <c r="L4150" s="26" t="s">
        <v>1771</v>
      </c>
      <c r="M4150" s="23"/>
      <c r="N4150" s="23"/>
      <c r="O4150" s="24" t="str">
        <f t="shared" si="527"/>
        <v xml:space="preserve">
  - 
    name:  水的电离和溶液的酸碱性
    title:  水的电离和溶液的酸碱性
    description: 
    koLyro: topic
    koLyri:  just
    son: </v>
      </c>
      <c r="P4150" s="27" t="str">
        <f t="shared" si="526"/>
        <v xml:space="preserve">
        - 
          name:  水的电离和溶液的酸碱性
          title:  水的电离和溶液的酸碱性
          description: 
          koLyro: topic
          koLyri:  just
          son: </v>
      </c>
    </row>
    <row r="4151" spans="1:16" ht="15" customHeight="1">
      <c r="A4151" s="20">
        <f t="shared" si="520"/>
        <v>4</v>
      </c>
      <c r="B4151" s="21" t="str">
        <f t="shared" si="521"/>
        <v>知识点</v>
      </c>
      <c r="C4151" s="21" t="str">
        <f t="shared" si="522"/>
        <v>水的电离</v>
      </c>
      <c r="D4151" s="21" t="str">
        <f>IFERROR(IF(I4151=1,INDEX( {"chinese","english","math","physics","chemistry","biology","politics","history","geography"},MATCH(C4151,{"语文","英语","数学","物理","化学","生物","政治","历史","地理"},0)),IF(I4151=2,INDEX(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4151,{"单项选择","阅读理解","信息匹配","完形填空","短文填空","单句填空","短文改错","单句改错","句型转换","翻译短语","翻译句子","词汇/短语及固搭","完成句子","听力"},0)),"")), "")</f>
        <v/>
      </c>
      <c r="E4151" s="21" t="str">
        <f t="shared" si="523"/>
        <v>知识点</v>
      </c>
      <c r="F4151" s="21" t="str">
        <f t="shared" si="524"/>
        <v>恰</v>
      </c>
      <c r="G4151" s="21" t="str">
        <f>INDEX( {"body","discipline","area","topic","point"},MATCH(E4151,{"知识体","知识域","知识区","知识主题","知识点"},0))</f>
        <v>point</v>
      </c>
      <c r="H4151" s="21" t="str">
        <f>INDEX( {"super","just","sub","infras"},MATCH(F4151,{"超","恰","亚","次"},0))</f>
        <v>just</v>
      </c>
      <c r="I4151" s="21">
        <f>MATCH(E4151,{"知识体","知识域","知识区","知识主题","知识点"},0)-1</f>
        <v>4</v>
      </c>
      <c r="J4151" s="21">
        <f>MATCH(F4151,{"超","恰","亚","次"},0)-1</f>
        <v>1</v>
      </c>
      <c r="K4151" s="21" t="str">
        <f t="shared" si="525"/>
        <v>化学</v>
      </c>
      <c r="L4151" s="26" t="s">
        <v>1772</v>
      </c>
      <c r="M4151" s="23"/>
      <c r="N4151" s="23"/>
      <c r="O4151" s="24" t="str">
        <f t="shared" si="527"/>
        <v xml:space="preserve">
  - 
    name:  水的电离
    title:  水的电离
    description: 
    koLyro: point
    koLyri:  just
    son: </v>
      </c>
      <c r="P4151" s="27" t="str">
        <f t="shared" si="526"/>
        <v xml:space="preserve">
          - 
            name:  水的电离
            title:  水的电离
            description: 
            koLyro: point
            koLyri:  just
            son: </v>
      </c>
    </row>
    <row r="4152" spans="1:16" ht="15" customHeight="1">
      <c r="A4152" s="20">
        <f t="shared" si="520"/>
        <v>4</v>
      </c>
      <c r="B4152" s="21" t="str">
        <f t="shared" si="521"/>
        <v>知识点</v>
      </c>
      <c r="C4152" s="21" t="str">
        <f t="shared" si="522"/>
        <v>水的离子积常数</v>
      </c>
      <c r="D4152" s="21" t="str">
        <f>IFERROR(IF(I4152=1,INDEX( {"chinese","english","math","physics","chemistry","biology","politics","history","geography"},MATCH(C4152,{"语文","英语","数学","物理","化学","生物","政治","历史","地理"},0)),IF(I4152=2,INDEX(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4152,{"单项选择","阅读理解","信息匹配","完形填空","短文填空","单句填空","短文改错","单句改错","句型转换","翻译短语","翻译句子","词汇/短语及固搭","完成句子","听力"},0)),"")), "")</f>
        <v/>
      </c>
      <c r="E4152" s="21" t="str">
        <f t="shared" si="523"/>
        <v>知识点</v>
      </c>
      <c r="F4152" s="21" t="str">
        <f t="shared" si="524"/>
        <v>恰</v>
      </c>
      <c r="G4152" s="21" t="str">
        <f>INDEX( {"body","discipline","area","topic","point"},MATCH(E4152,{"知识体","知识域","知识区","知识主题","知识点"},0))</f>
        <v>point</v>
      </c>
      <c r="H4152" s="21" t="str">
        <f>INDEX( {"super","just","sub","infras"},MATCH(F4152,{"超","恰","亚","次"},0))</f>
        <v>just</v>
      </c>
      <c r="I4152" s="21">
        <f>MATCH(E4152,{"知识体","知识域","知识区","知识主题","知识点"},0)-1</f>
        <v>4</v>
      </c>
      <c r="J4152" s="21">
        <f>MATCH(F4152,{"超","恰","亚","次"},0)-1</f>
        <v>1</v>
      </c>
      <c r="K4152" s="21" t="str">
        <f t="shared" si="525"/>
        <v>化学</v>
      </c>
      <c r="L4152" s="26" t="s">
        <v>1773</v>
      </c>
      <c r="M4152" s="23"/>
      <c r="N4152" s="23"/>
      <c r="O4152" s="24" t="str">
        <f t="shared" si="527"/>
        <v xml:space="preserve">
  - 
    name:  水的离子积常数
    title:  水的离子积常数
    description: 
    koLyro: point
    koLyri:  just
    son: </v>
      </c>
      <c r="P4152" s="27" t="str">
        <f t="shared" si="526"/>
        <v xml:space="preserve">
          - 
            name:  水的离子积常数
            title:  水的离子积常数
            description: 
            koLyro: point
            koLyri:  just
            son: </v>
      </c>
    </row>
    <row r="4153" spans="1:16" ht="15" customHeight="1">
      <c r="A4153" s="20">
        <f t="shared" si="520"/>
        <v>4</v>
      </c>
      <c r="B4153" s="21" t="str">
        <f t="shared" si="521"/>
        <v>知识点</v>
      </c>
      <c r="C4153" s="21" t="str">
        <f t="shared" si="522"/>
        <v>溶液的酸碱性与pH</v>
      </c>
      <c r="D4153" s="21" t="str">
        <f>IFERROR(IF(I4153=1,INDEX( {"chinese","english","math","physics","chemistry","biology","politics","history","geography"},MATCH(C4153,{"语文","英语","数学","物理","化学","生物","政治","历史","地理"},0)),IF(I4153=2,INDEX(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4153,{"单项选择","阅读理解","信息匹配","完形填空","短文填空","单句填空","短文改错","单句改错","句型转换","翻译短语","翻译句子","词汇/短语及固搭","完成句子","听力"},0)),"")), "")</f>
        <v/>
      </c>
      <c r="E4153" s="21" t="str">
        <f t="shared" si="523"/>
        <v>知识点</v>
      </c>
      <c r="F4153" s="21" t="str">
        <f t="shared" si="524"/>
        <v>恰</v>
      </c>
      <c r="G4153" s="21" t="str">
        <f>INDEX( {"body","discipline","area","topic","point"},MATCH(E4153,{"知识体","知识域","知识区","知识主题","知识点"},0))</f>
        <v>point</v>
      </c>
      <c r="H4153" s="21" t="str">
        <f>INDEX( {"super","just","sub","infras"},MATCH(F4153,{"超","恰","亚","次"},0))</f>
        <v>just</v>
      </c>
      <c r="I4153" s="21">
        <f>MATCH(E4153,{"知识体","知识域","知识区","知识主题","知识点"},0)-1</f>
        <v>4</v>
      </c>
      <c r="J4153" s="21">
        <f>MATCH(F4153,{"超","恰","亚","次"},0)-1</f>
        <v>1</v>
      </c>
      <c r="K4153" s="21" t="str">
        <f t="shared" si="525"/>
        <v>化学</v>
      </c>
      <c r="L4153" s="26" t="s">
        <v>1774</v>
      </c>
      <c r="M4153" s="23"/>
      <c r="N4153" s="23"/>
      <c r="O4153" s="24" t="str">
        <f t="shared" si="527"/>
        <v xml:space="preserve">
  - 
    name:  溶液的酸碱性与pH
    title:  溶液的酸碱性与pH
    description: 
    koLyro: point
    koLyri:  just
    son: </v>
      </c>
      <c r="P4153" s="27" t="str">
        <f t="shared" si="526"/>
        <v xml:space="preserve">
          - 
            name:  溶液的酸碱性与pH
            title:  溶液的酸碱性与pH
            description: 
            koLyro: point
            koLyri:  just
            son: </v>
      </c>
    </row>
    <row r="4154" spans="1:16" ht="15" customHeight="1">
      <c r="A4154" s="20">
        <f t="shared" si="520"/>
        <v>4</v>
      </c>
      <c r="B4154" s="21" t="str">
        <f t="shared" si="521"/>
        <v>知识点</v>
      </c>
      <c r="C4154" s="21" t="str">
        <f t="shared" si="522"/>
        <v>pH的计算</v>
      </c>
      <c r="D4154" s="21" t="str">
        <f>IFERROR(IF(I4154=1,INDEX( {"chinese","english","math","physics","chemistry","biology","politics","history","geography"},MATCH(C4154,{"语文","英语","数学","物理","化学","生物","政治","历史","地理"},0)),IF(I4154=2,INDEX(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4154,{"单项选择","阅读理解","信息匹配","完形填空","短文填空","单句填空","短文改错","单句改错","句型转换","翻译短语","翻译句子","词汇/短语及固搭","完成句子","听力"},0)),"")), "")</f>
        <v/>
      </c>
      <c r="E4154" s="21" t="str">
        <f t="shared" si="523"/>
        <v>知识点</v>
      </c>
      <c r="F4154" s="21" t="str">
        <f t="shared" si="524"/>
        <v>恰</v>
      </c>
      <c r="G4154" s="21" t="str">
        <f>INDEX( {"body","discipline","area","topic","point"},MATCH(E4154,{"知识体","知识域","知识区","知识主题","知识点"},0))</f>
        <v>point</v>
      </c>
      <c r="H4154" s="21" t="str">
        <f>INDEX( {"super","just","sub","infras"},MATCH(F4154,{"超","恰","亚","次"},0))</f>
        <v>just</v>
      </c>
      <c r="I4154" s="21">
        <f>MATCH(E4154,{"知识体","知识域","知识区","知识主题","知识点"},0)-1</f>
        <v>4</v>
      </c>
      <c r="J4154" s="21">
        <f>MATCH(F4154,{"超","恰","亚","次"},0)-1</f>
        <v>1</v>
      </c>
      <c r="K4154" s="21" t="str">
        <f t="shared" si="525"/>
        <v>化学</v>
      </c>
      <c r="L4154" s="26" t="s">
        <v>1775</v>
      </c>
      <c r="M4154" s="23"/>
      <c r="N4154" s="23"/>
      <c r="O4154" s="24" t="str">
        <f t="shared" si="527"/>
        <v xml:space="preserve">
  - 
    name:  pH的计算
    title:  pH的计算
    description: 
    koLyro: point
    koLyri:  just
    son: </v>
      </c>
      <c r="P4154" s="27" t="str">
        <f t="shared" si="526"/>
        <v xml:space="preserve">
          - 
            name:  pH的计算
            title:  pH的计算
            description: 
            koLyro: point
            koLyri:  just
            son: </v>
      </c>
    </row>
    <row r="4155" spans="1:16" ht="15" customHeight="1">
      <c r="A4155" s="20">
        <f t="shared" si="520"/>
        <v>4</v>
      </c>
      <c r="B4155" s="21" t="str">
        <f t="shared" si="521"/>
        <v>知识点</v>
      </c>
      <c r="C4155" s="21" t="str">
        <f t="shared" si="522"/>
        <v>酸碱中和滴定</v>
      </c>
      <c r="D4155" s="21" t="str">
        <f>IFERROR(IF(I4155=1,INDEX( {"chinese","english","math","physics","chemistry","biology","politics","history","geography"},MATCH(C4155,{"语文","英语","数学","物理","化学","生物","政治","历史","地理"},0)),IF(I4155=2,INDEX(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4155,{"单项选择","阅读理解","信息匹配","完形填空","短文填空","单句填空","短文改错","单句改错","句型转换","翻译短语","翻译句子","词汇/短语及固搭","完成句子","听力"},0)),"")), "")</f>
        <v/>
      </c>
      <c r="E4155" s="21" t="str">
        <f t="shared" si="523"/>
        <v>知识点</v>
      </c>
      <c r="F4155" s="21" t="str">
        <f t="shared" si="524"/>
        <v>恰</v>
      </c>
      <c r="G4155" s="21" t="str">
        <f>INDEX( {"body","discipline","area","topic","point"},MATCH(E4155,{"知识体","知识域","知识区","知识主题","知识点"},0))</f>
        <v>point</v>
      </c>
      <c r="H4155" s="21" t="str">
        <f>INDEX( {"super","just","sub","infras"},MATCH(F4155,{"超","恰","亚","次"},0))</f>
        <v>just</v>
      </c>
      <c r="I4155" s="21">
        <f>MATCH(E4155,{"知识体","知识域","知识区","知识主题","知识点"},0)-1</f>
        <v>4</v>
      </c>
      <c r="J4155" s="21">
        <f>MATCH(F4155,{"超","恰","亚","次"},0)-1</f>
        <v>1</v>
      </c>
      <c r="K4155" s="21" t="str">
        <f t="shared" si="525"/>
        <v>化学</v>
      </c>
      <c r="L4155" s="26" t="s">
        <v>1776</v>
      </c>
      <c r="M4155" s="23"/>
      <c r="N4155" s="23"/>
      <c r="O4155" s="24" t="str">
        <f t="shared" si="527"/>
        <v xml:space="preserve">
  - 
    name:  酸碱中和滴定
    title:  酸碱中和滴定
    description: 
    koLyro: point
    koLyri:  just
    son: </v>
      </c>
      <c r="P4155" s="27" t="str">
        <f t="shared" si="526"/>
        <v xml:space="preserve">
          - 
            name:  酸碱中和滴定
            title:  酸碱中和滴定
            description: 
            koLyro: point
            koLyri:  just
            son: </v>
      </c>
    </row>
    <row r="4156" spans="1:16" ht="15" customHeight="1">
      <c r="A4156" s="20">
        <f t="shared" si="520"/>
        <v>4</v>
      </c>
      <c r="B4156" s="21" t="str">
        <f t="shared" si="521"/>
        <v>知识点</v>
      </c>
      <c r="C4156" s="21" t="str">
        <f t="shared" si="522"/>
        <v>滴定的原理及应用</v>
      </c>
      <c r="D4156" s="21" t="str">
        <f>IFERROR(IF(I4156=1,INDEX( {"chinese","english","math","physics","chemistry","biology","politics","history","geography"},MATCH(C4156,{"语文","英语","数学","物理","化学","生物","政治","历史","地理"},0)),IF(I4156=2,INDEX(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4156,{"单项选择","阅读理解","信息匹配","完形填空","短文填空","单句填空","短文改错","单句改错","句型转换","翻译短语","翻译句子","词汇/短语及固搭","完成句子","听力"},0)),"")), "")</f>
        <v/>
      </c>
      <c r="E4156" s="21" t="str">
        <f t="shared" si="523"/>
        <v>知识点</v>
      </c>
      <c r="F4156" s="21" t="str">
        <f t="shared" si="524"/>
        <v>恰</v>
      </c>
      <c r="G4156" s="21" t="str">
        <f>INDEX( {"body","discipline","area","topic","point"},MATCH(E4156,{"知识体","知识域","知识区","知识主题","知识点"},0))</f>
        <v>point</v>
      </c>
      <c r="H4156" s="21" t="str">
        <f>INDEX( {"super","just","sub","infras"},MATCH(F4156,{"超","恰","亚","次"},0))</f>
        <v>just</v>
      </c>
      <c r="I4156" s="21">
        <f>MATCH(E4156,{"知识体","知识域","知识区","知识主题","知识点"},0)-1</f>
        <v>4</v>
      </c>
      <c r="J4156" s="21">
        <f>MATCH(F4156,{"超","恰","亚","次"},0)-1</f>
        <v>1</v>
      </c>
      <c r="K4156" s="21" t="str">
        <f t="shared" si="525"/>
        <v>化学</v>
      </c>
      <c r="L4156" s="26" t="s">
        <v>1777</v>
      </c>
      <c r="M4156" s="23"/>
      <c r="N4156" s="23"/>
      <c r="O4156" s="24" t="str">
        <f t="shared" si="527"/>
        <v xml:space="preserve">
  - 
    name:  滴定的原理及应用
    title:  滴定的原理及应用
    description: 
    koLyro: point
    koLyri:  just
    son: </v>
      </c>
      <c r="P4156" s="27" t="str">
        <f t="shared" si="526"/>
        <v xml:space="preserve">
          - 
            name:  滴定的原理及应用
            title:  滴定的原理及应用
            description: 
            koLyro: point
            koLyri:  just
            son: </v>
      </c>
    </row>
    <row r="4157" spans="1:16" ht="15" customHeight="1">
      <c r="A4157" s="20">
        <f t="shared" si="520"/>
        <v>3</v>
      </c>
      <c r="B4157" s="21" t="str">
        <f t="shared" si="521"/>
        <v>知识主题</v>
      </c>
      <c r="C4157" s="21" t="str">
        <f t="shared" si="522"/>
        <v>盐类的水解</v>
      </c>
      <c r="D4157" s="21" t="str">
        <f>IFERROR(IF(I4157=1,INDEX( {"chinese","english","math","physics","chemistry","biology","politics","history","geography"},MATCH(C4157,{"语文","英语","数学","物理","化学","生物","政治","历史","地理"},0)),IF(I4157=2,INDEX(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4157,{"单项选择","阅读理解","信息匹配","完形填空","短文填空","单句填空","短文改错","单句改错","句型转换","翻译短语","翻译句子","词汇/短语及固搭","完成句子","听力"},0)),"")), "")</f>
        <v/>
      </c>
      <c r="E4157" s="21" t="str">
        <f t="shared" si="523"/>
        <v>知识主题</v>
      </c>
      <c r="F4157" s="21" t="str">
        <f t="shared" si="524"/>
        <v>恰</v>
      </c>
      <c r="G4157" s="21" t="str">
        <f>INDEX( {"body","discipline","area","topic","point"},MATCH(E4157,{"知识体","知识域","知识区","知识主题","知识点"},0))</f>
        <v>topic</v>
      </c>
      <c r="H4157" s="21" t="str">
        <f>INDEX( {"super","just","sub","infras"},MATCH(F4157,{"超","恰","亚","次"},0))</f>
        <v>just</v>
      </c>
      <c r="I4157" s="21">
        <f>MATCH(E4157,{"知识体","知识域","知识区","知识主题","知识点"},0)-1</f>
        <v>3</v>
      </c>
      <c r="J4157" s="21">
        <f>MATCH(F4157,{"超","恰","亚","次"},0)-1</f>
        <v>1</v>
      </c>
      <c r="K4157" s="21" t="str">
        <f t="shared" si="525"/>
        <v>化学</v>
      </c>
      <c r="L4157" s="26" t="s">
        <v>1778</v>
      </c>
      <c r="M4157" s="23"/>
      <c r="N4157" s="23"/>
      <c r="O4157" s="24" t="str">
        <f t="shared" si="527"/>
        <v xml:space="preserve">
  - 
    name:  盐类的水解
    title:  盐类的水解
    description: 
    koLyro: topic
    koLyri:  just
    son: </v>
      </c>
      <c r="P4157" s="27" t="str">
        <f t="shared" si="526"/>
        <v xml:space="preserve">
        - 
          name:  盐类的水解
          title:  盐类的水解
          description: 
          koLyro: topic
          koLyri:  just
          son: </v>
      </c>
    </row>
    <row r="4158" spans="1:16" ht="15" customHeight="1">
      <c r="A4158" s="20">
        <f t="shared" si="520"/>
        <v>4</v>
      </c>
      <c r="B4158" s="21" t="str">
        <f t="shared" si="521"/>
        <v>知识点</v>
      </c>
      <c r="C4158" s="21" t="str">
        <f t="shared" si="522"/>
        <v>盐类水解的原理</v>
      </c>
      <c r="D4158" s="21" t="str">
        <f>IFERROR(IF(I4158=1,INDEX( {"chinese","english","math","physics","chemistry","biology","politics","history","geography"},MATCH(C4158,{"语文","英语","数学","物理","化学","生物","政治","历史","地理"},0)),IF(I4158=2,INDEX(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4158,{"单项选择","阅读理解","信息匹配","完形填空","短文填空","单句填空","短文改错","单句改错","句型转换","翻译短语","翻译句子","词汇/短语及固搭","完成句子","听力"},0)),"")), "")</f>
        <v/>
      </c>
      <c r="E4158" s="21" t="str">
        <f t="shared" si="523"/>
        <v>知识点</v>
      </c>
      <c r="F4158" s="21" t="str">
        <f t="shared" si="524"/>
        <v>恰</v>
      </c>
      <c r="G4158" s="21" t="str">
        <f>INDEX( {"body","discipline","area","topic","point"},MATCH(E4158,{"知识体","知识域","知识区","知识主题","知识点"},0))</f>
        <v>point</v>
      </c>
      <c r="H4158" s="21" t="str">
        <f>INDEX( {"super","just","sub","infras"},MATCH(F4158,{"超","恰","亚","次"},0))</f>
        <v>just</v>
      </c>
      <c r="I4158" s="21">
        <f>MATCH(E4158,{"知识体","知识域","知识区","知识主题","知识点"},0)-1</f>
        <v>4</v>
      </c>
      <c r="J4158" s="21">
        <f>MATCH(F4158,{"超","恰","亚","次"},0)-1</f>
        <v>1</v>
      </c>
      <c r="K4158" s="21" t="str">
        <f t="shared" si="525"/>
        <v>化学</v>
      </c>
      <c r="L4158" s="26" t="s">
        <v>1779</v>
      </c>
      <c r="M4158" s="23"/>
      <c r="N4158" s="23"/>
      <c r="O4158" s="24" t="str">
        <f t="shared" si="527"/>
        <v xml:space="preserve">
  - 
    name:  盐类水解的原理
    title:  盐类水解的原理
    description: 
    koLyro: point
    koLyri:  just
    son: </v>
      </c>
      <c r="P4158" s="27" t="str">
        <f t="shared" si="526"/>
        <v xml:space="preserve">
          - 
            name:  盐类水解的原理
            title:  盐类水解的原理
            description: 
            koLyro: point
            koLyri:  just
            son: </v>
      </c>
    </row>
    <row r="4159" spans="1:16" ht="15" customHeight="1">
      <c r="A4159" s="20">
        <f t="shared" si="520"/>
        <v>4</v>
      </c>
      <c r="B4159" s="21" t="str">
        <f t="shared" si="521"/>
        <v>知识点</v>
      </c>
      <c r="C4159" s="21" t="str">
        <f t="shared" si="522"/>
        <v>水解方程式</v>
      </c>
      <c r="D4159" s="21" t="str">
        <f>IFERROR(IF(I4159=1,INDEX( {"chinese","english","math","physics","chemistry","biology","politics","history","geography"},MATCH(C4159,{"语文","英语","数学","物理","化学","生物","政治","历史","地理"},0)),IF(I4159=2,INDEX(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4159,{"单项选择","阅读理解","信息匹配","完形填空","短文填空","单句填空","短文改错","单句改错","句型转换","翻译短语","翻译句子","词汇/短语及固搭","完成句子","听力"},0)),"")), "")</f>
        <v/>
      </c>
      <c r="E4159" s="21" t="str">
        <f t="shared" si="523"/>
        <v>知识点</v>
      </c>
      <c r="F4159" s="21" t="str">
        <f t="shared" si="524"/>
        <v>恰</v>
      </c>
      <c r="G4159" s="21" t="str">
        <f>INDEX( {"body","discipline","area","topic","point"},MATCH(E4159,{"知识体","知识域","知识区","知识主题","知识点"},0))</f>
        <v>point</v>
      </c>
      <c r="H4159" s="21" t="str">
        <f>INDEX( {"super","just","sub","infras"},MATCH(F4159,{"超","恰","亚","次"},0))</f>
        <v>just</v>
      </c>
      <c r="I4159" s="21">
        <f>MATCH(E4159,{"知识体","知识域","知识区","知识主题","知识点"},0)-1</f>
        <v>4</v>
      </c>
      <c r="J4159" s="21">
        <f>MATCH(F4159,{"超","恰","亚","次"},0)-1</f>
        <v>1</v>
      </c>
      <c r="K4159" s="21" t="str">
        <f t="shared" si="525"/>
        <v>化学</v>
      </c>
      <c r="L4159" s="26" t="s">
        <v>1780</v>
      </c>
      <c r="M4159" s="23"/>
      <c r="N4159" s="23"/>
      <c r="O4159" s="24" t="str">
        <f t="shared" si="527"/>
        <v xml:space="preserve">
  - 
    name:  水解方程式
    title:  水解方程式
    description: 
    koLyro: point
    koLyri:  just
    son: </v>
      </c>
      <c r="P4159" s="27" t="str">
        <f t="shared" si="526"/>
        <v xml:space="preserve">
          - 
            name:  水解方程式
            title:  水解方程式
            description: 
            koLyro: point
            koLyri:  just
            son: </v>
      </c>
    </row>
    <row r="4160" spans="1:16" ht="15" customHeight="1">
      <c r="A4160" s="20">
        <f t="shared" si="520"/>
        <v>4</v>
      </c>
      <c r="B4160" s="21" t="str">
        <f t="shared" si="521"/>
        <v>知识点</v>
      </c>
      <c r="C4160" s="21" t="str">
        <f t="shared" si="522"/>
        <v>影响盐类水解的因素</v>
      </c>
      <c r="D4160" s="21" t="str">
        <f>IFERROR(IF(I4160=1,INDEX( {"chinese","english","math","physics","chemistry","biology","politics","history","geography"},MATCH(C4160,{"语文","英语","数学","物理","化学","生物","政治","历史","地理"},0)),IF(I4160=2,INDEX(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4160,{"单项选择","阅读理解","信息匹配","完形填空","短文填空","单句填空","短文改错","单句改错","句型转换","翻译短语","翻译句子","词汇/短语及固搭","完成句子","听力"},0)),"")), "")</f>
        <v/>
      </c>
      <c r="E4160" s="21" t="str">
        <f t="shared" si="523"/>
        <v>知识点</v>
      </c>
      <c r="F4160" s="21" t="str">
        <f t="shared" si="524"/>
        <v>恰</v>
      </c>
      <c r="G4160" s="21" t="str">
        <f>INDEX( {"body","discipline","area","topic","point"},MATCH(E4160,{"知识体","知识域","知识区","知识主题","知识点"},0))</f>
        <v>point</v>
      </c>
      <c r="H4160" s="21" t="str">
        <f>INDEX( {"super","just","sub","infras"},MATCH(F4160,{"超","恰","亚","次"},0))</f>
        <v>just</v>
      </c>
      <c r="I4160" s="21">
        <f>MATCH(E4160,{"知识体","知识域","知识区","知识主题","知识点"},0)-1</f>
        <v>4</v>
      </c>
      <c r="J4160" s="21">
        <f>MATCH(F4160,{"超","恰","亚","次"},0)-1</f>
        <v>1</v>
      </c>
      <c r="K4160" s="21" t="str">
        <f t="shared" si="525"/>
        <v>化学</v>
      </c>
      <c r="L4160" s="26" t="s">
        <v>1781</v>
      </c>
      <c r="M4160" s="23"/>
      <c r="N4160" s="23"/>
      <c r="O4160" s="24" t="str">
        <f t="shared" si="527"/>
        <v xml:space="preserve">
  - 
    name:  影响盐类水解的因素
    title:  影响盐类水解的因素
    description: 
    koLyro: point
    koLyri:  just
    son: </v>
      </c>
      <c r="P4160" s="27" t="str">
        <f t="shared" si="526"/>
        <v xml:space="preserve">
          - 
            name:  影响盐类水解的因素
            title:  影响盐类水解的因素
            description: 
            koLyro: point
            koLyri:  just
            son: </v>
      </c>
    </row>
    <row r="4161" spans="1:16" ht="15" customHeight="1">
      <c r="A4161" s="20">
        <f t="shared" si="520"/>
        <v>4</v>
      </c>
      <c r="B4161" s="21" t="str">
        <f t="shared" si="521"/>
        <v>知识点</v>
      </c>
      <c r="C4161" s="21" t="str">
        <f t="shared" si="522"/>
        <v>盐类水解的应用</v>
      </c>
      <c r="D4161" s="21" t="str">
        <f>IFERROR(IF(I4161=1,INDEX( {"chinese","english","math","physics","chemistry","biology","politics","history","geography"},MATCH(C4161,{"语文","英语","数学","物理","化学","生物","政治","历史","地理"},0)),IF(I4161=2,INDEX(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4161,{"单项选择","阅读理解","信息匹配","完形填空","短文填空","单句填空","短文改错","单句改错","句型转换","翻译短语","翻译句子","词汇/短语及固搭","完成句子","听力"},0)),"")), "")</f>
        <v/>
      </c>
      <c r="E4161" s="21" t="str">
        <f t="shared" si="523"/>
        <v>知识点</v>
      </c>
      <c r="F4161" s="21" t="str">
        <f t="shared" si="524"/>
        <v>恰</v>
      </c>
      <c r="G4161" s="21" t="str">
        <f>INDEX( {"body","discipline","area","topic","point"},MATCH(E4161,{"知识体","知识域","知识区","知识主题","知识点"},0))</f>
        <v>point</v>
      </c>
      <c r="H4161" s="21" t="str">
        <f>INDEX( {"super","just","sub","infras"},MATCH(F4161,{"超","恰","亚","次"},0))</f>
        <v>just</v>
      </c>
      <c r="I4161" s="21">
        <f>MATCH(E4161,{"知识体","知识域","知识区","知识主题","知识点"},0)-1</f>
        <v>4</v>
      </c>
      <c r="J4161" s="21">
        <f>MATCH(F4161,{"超","恰","亚","次"},0)-1</f>
        <v>1</v>
      </c>
      <c r="K4161" s="21" t="str">
        <f t="shared" si="525"/>
        <v>化学</v>
      </c>
      <c r="L4161" s="26" t="s">
        <v>1782</v>
      </c>
      <c r="M4161" s="23"/>
      <c r="N4161" s="23"/>
      <c r="O4161" s="24" t="str">
        <f t="shared" si="527"/>
        <v xml:space="preserve">
  - 
    name:  盐类水解的应用
    title:  盐类水解的应用
    description: 
    koLyro: point
    koLyri:  just
    son: </v>
      </c>
      <c r="P4161" s="27" t="str">
        <f t="shared" si="526"/>
        <v xml:space="preserve">
          - 
            name:  盐类水解的应用
            title:  盐类水解的应用
            description: 
            koLyro: point
            koLyri:  just
            son: </v>
      </c>
    </row>
    <row r="4162" spans="1:16" ht="15" customHeight="1">
      <c r="A4162" s="20">
        <f t="shared" si="520"/>
        <v>4</v>
      </c>
      <c r="B4162" s="21" t="str">
        <f t="shared" si="521"/>
        <v>知识点</v>
      </c>
      <c r="C4162" s="21" t="str">
        <f t="shared" si="522"/>
        <v>溶液中由水电离出的H+或OH-浓度的计算</v>
      </c>
      <c r="D4162" s="21" t="str">
        <f>IFERROR(IF(I4162=1,INDEX( {"chinese","english","math","physics","chemistry","biology","politics","history","geography"},MATCH(C4162,{"语文","英语","数学","物理","化学","生物","政治","历史","地理"},0)),IF(I4162=2,INDEX(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4162,{"单项选择","阅读理解","信息匹配","完形填空","短文填空","单句填空","短文改错","单句改错","句型转换","翻译短语","翻译句子","词汇/短语及固搭","完成句子","听力"},0)),"")), "")</f>
        <v/>
      </c>
      <c r="E4162" s="21" t="str">
        <f t="shared" si="523"/>
        <v>知识点</v>
      </c>
      <c r="F4162" s="21" t="str">
        <f t="shared" si="524"/>
        <v>恰</v>
      </c>
      <c r="G4162" s="21" t="str">
        <f>INDEX( {"body","discipline","area","topic","point"},MATCH(E4162,{"知识体","知识域","知识区","知识主题","知识点"},0))</f>
        <v>point</v>
      </c>
      <c r="H4162" s="21" t="str">
        <f>INDEX( {"super","just","sub","infras"},MATCH(F4162,{"超","恰","亚","次"},0))</f>
        <v>just</v>
      </c>
      <c r="I4162" s="21">
        <f>MATCH(E4162,{"知识体","知识域","知识区","知识主题","知识点"},0)-1</f>
        <v>4</v>
      </c>
      <c r="J4162" s="21">
        <f>MATCH(F4162,{"超","恰","亚","次"},0)-1</f>
        <v>1</v>
      </c>
      <c r="K4162" s="21" t="str">
        <f t="shared" si="525"/>
        <v>化学</v>
      </c>
      <c r="L4162" s="26" t="s">
        <v>1783</v>
      </c>
      <c r="M4162" s="23"/>
      <c r="N4162" s="23"/>
      <c r="O4162" s="24" t="str">
        <f t="shared" si="527"/>
        <v xml:space="preserve">
  - 
    name:  溶液中由水电离出的H+或OH-浓度的计算
    title:  溶液中由水电离出的H+或OH-浓度的计算
    description: 
    koLyro: point
    koLyri:  just
    son: </v>
      </c>
      <c r="P4162" s="27" t="str">
        <f t="shared" si="526"/>
        <v xml:space="preserve">
          - 
            name:  溶液中由水电离出的H+或OH-浓度的计算
            title:  溶液中由水电离出的H+或OH-浓度的计算
            description: 
            koLyro: point
            koLyri:  just
            son: </v>
      </c>
    </row>
    <row r="4163" spans="1:16" ht="15" customHeight="1">
      <c r="A4163" s="20">
        <f t="shared" si="520"/>
        <v>4</v>
      </c>
      <c r="B4163" s="21" t="str">
        <f t="shared" si="521"/>
        <v>知识点</v>
      </c>
      <c r="C4163" s="21" t="str">
        <f t="shared" si="522"/>
        <v>水解平衡中的等量关系</v>
      </c>
      <c r="D4163" s="21" t="str">
        <f>IFERROR(IF(I4163=1,INDEX( {"chinese","english","math","physics","chemistry","biology","politics","history","geography"},MATCH(C4163,{"语文","英语","数学","物理","化学","生物","政治","历史","地理"},0)),IF(I4163=2,INDEX(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4163,{"单项选择","阅读理解","信息匹配","完形填空","短文填空","单句填空","短文改错","单句改错","句型转换","翻译短语","翻译句子","词汇/短语及固搭","完成句子","听力"},0)),"")), "")</f>
        <v/>
      </c>
      <c r="E4163" s="21" t="str">
        <f t="shared" si="523"/>
        <v>知识点</v>
      </c>
      <c r="F4163" s="21" t="str">
        <f t="shared" si="524"/>
        <v>恰</v>
      </c>
      <c r="G4163" s="21" t="str">
        <f>INDEX( {"body","discipline","area","topic","point"},MATCH(E4163,{"知识体","知识域","知识区","知识主题","知识点"},0))</f>
        <v>point</v>
      </c>
      <c r="H4163" s="21" t="str">
        <f>INDEX( {"super","just","sub","infras"},MATCH(F4163,{"超","恰","亚","次"},0))</f>
        <v>just</v>
      </c>
      <c r="I4163" s="21">
        <f>MATCH(E4163,{"知识体","知识域","知识区","知识主题","知识点"},0)-1</f>
        <v>4</v>
      </c>
      <c r="J4163" s="21">
        <f>MATCH(F4163,{"超","恰","亚","次"},0)-1</f>
        <v>1</v>
      </c>
      <c r="K4163" s="21" t="str">
        <f t="shared" si="525"/>
        <v>化学</v>
      </c>
      <c r="L4163" s="26" t="s">
        <v>1784</v>
      </c>
      <c r="M4163" s="23"/>
      <c r="N4163" s="23"/>
      <c r="O4163" s="24" t="str">
        <f t="shared" si="527"/>
        <v xml:space="preserve">
  - 
    name:  水解平衡中的等量关系
    title:  水解平衡中的等量关系
    description: 
    koLyro: point
    koLyri:  just
    son: </v>
      </c>
      <c r="P4163" s="27" t="str">
        <f t="shared" si="526"/>
        <v xml:space="preserve">
          - 
            name:  水解平衡中的等量关系
            title:  水解平衡中的等量关系
            description: 
            koLyro: point
            koLyri:  just
            son: </v>
      </c>
    </row>
    <row r="4164" spans="1:16" ht="15" customHeight="1">
      <c r="A4164" s="20">
        <f t="shared" si="520"/>
        <v>5</v>
      </c>
      <c r="B4164" s="21" t="str">
        <f t="shared" si="521"/>
        <v>知识亚点</v>
      </c>
      <c r="C4164" s="21" t="str">
        <f t="shared" si="522"/>
        <v>电荷守恒在水解平衡中的应用</v>
      </c>
      <c r="D4164" s="21" t="str">
        <f>IFERROR(IF(I4164=1,INDEX( {"chinese","english","math","physics","chemistry","biology","politics","history","geography"},MATCH(C4164,{"语文","英语","数学","物理","化学","生物","政治","历史","地理"},0)),IF(I4164=2,INDEX(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4164,{"单项选择","阅读理解","信息匹配","完形填空","短文填空","单句填空","短文改错","单句改错","句型转换","翻译短语","翻译句子","词汇/短语及固搭","完成句子","听力"},0)),"")), "")</f>
        <v/>
      </c>
      <c r="E4164" s="21" t="str">
        <f t="shared" si="523"/>
        <v>知识点</v>
      </c>
      <c r="F4164" s="21" t="str">
        <f t="shared" si="524"/>
        <v>亚</v>
      </c>
      <c r="G4164" s="21" t="str">
        <f>INDEX( {"body","discipline","area","topic","point"},MATCH(E4164,{"知识体","知识域","知识区","知识主题","知识点"},0))</f>
        <v>point</v>
      </c>
      <c r="H4164" s="21" t="str">
        <f>INDEX( {"super","just","sub","infras"},MATCH(F4164,{"超","恰","亚","次"},0))</f>
        <v>sub</v>
      </c>
      <c r="I4164" s="21">
        <f>MATCH(E4164,{"知识体","知识域","知识区","知识主题","知识点"},0)-1</f>
        <v>4</v>
      </c>
      <c r="J4164" s="21">
        <f>MATCH(F4164,{"超","恰","亚","次"},0)-1</f>
        <v>2</v>
      </c>
      <c r="K4164" s="21" t="str">
        <f t="shared" si="525"/>
        <v>化学</v>
      </c>
      <c r="L4164" s="26" t="s">
        <v>1785</v>
      </c>
      <c r="M4164" s="23"/>
      <c r="N4164" s="23"/>
      <c r="O4164" s="24" t="str">
        <f t="shared" si="527"/>
        <v xml:space="preserve">
  - 
    name:  电荷守恒在水解平衡中的应用
    title:  电荷守恒在水解平衡中的应用
    description: 
    koLyro: point
    koLyri:  sub
    son: </v>
      </c>
      <c r="P4164" s="27" t="str">
        <f t="shared" si="526"/>
        <v xml:space="preserve">
            - 
              name:  电荷守恒在水解平衡中的应用
              title:  电荷守恒在水解平衡中的应用
              description: 
              koLyro: point
              koLyri:  sub
              son: </v>
      </c>
    </row>
    <row r="4165" spans="1:16" ht="15" customHeight="1">
      <c r="A4165" s="20">
        <f t="shared" ref="A4165:A4228" si="528">IFERROR(FIND("├",L4165),0)</f>
        <v>5</v>
      </c>
      <c r="B4165" s="21" t="str">
        <f t="shared" ref="B4165:B4228" si="529">MID(L4165,FIND("«",L4165)+1,FIND("»",L4165)-FIND("«",L4165)-1)</f>
        <v>知识亚点</v>
      </c>
      <c r="C4165" s="21" t="str">
        <f t="shared" ref="C4165:C4228" si="530">RIGHT(L4165,LEN(L4165)-FIND("»",L4165))</f>
        <v>物料守恒在水解平衡中的应用</v>
      </c>
      <c r="D4165" s="21" t="str">
        <f>IFERROR(IF(I4165=1,INDEX( {"chinese","english","math","physics","chemistry","biology","politics","history","geography"},MATCH(C4165,{"语文","英语","数学","物理","化学","生物","政治","历史","地理"},0)),IF(I4165=2,INDEX(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4165,{"单项选择","阅读理解","信息匹配","完形填空","短文填空","单句填空","短文改错","单句改错","句型转换","翻译短语","翻译句子","词汇/短语及固搭","完成句子","听力"},0)),"")), "")</f>
        <v/>
      </c>
      <c r="E4165" s="21" t="str">
        <f t="shared" ref="E4165:E4228" si="531">SUBSTITUTE(SUBSTITUTE(SUBSTITUTE(SUBSTITUTE(B4165,"超",""),"恰",""),"亚",""),"次","")</f>
        <v>知识点</v>
      </c>
      <c r="F4165" s="21" t="str">
        <f t="shared" ref="F4165:F4228" si="532">IF(IFERROR(FIND("超",B4165),-1)&gt;0,"超",  IF(IFERROR(FIND("亚",B4165),-1)&gt;0,"亚",   IF(IFERROR(FIND("次",B4165),-1)&gt;0,"次",    "恰"  )))</f>
        <v>亚</v>
      </c>
      <c r="G4165" s="21" t="str">
        <f>INDEX( {"body","discipline","area","topic","point"},MATCH(E4165,{"知识体","知识域","知识区","知识主题","知识点"},0))</f>
        <v>point</v>
      </c>
      <c r="H4165" s="21" t="str">
        <f>INDEX( {"super","just","sub","infras"},MATCH(F4165,{"超","恰","亚","次"},0))</f>
        <v>sub</v>
      </c>
      <c r="I4165" s="21">
        <f>MATCH(E4165,{"知识体","知识域","知识区","知识主题","知识点"},0)-1</f>
        <v>4</v>
      </c>
      <c r="J4165" s="21">
        <f>MATCH(F4165,{"超","恰","亚","次"},0)-1</f>
        <v>2</v>
      </c>
      <c r="K4165" s="21" t="str">
        <f t="shared" ref="K4165:K4228" si="533">IF(I4165=0,"",IF(I4165=1,C4165,K4164))</f>
        <v>化学</v>
      </c>
      <c r="L4165" s="26" t="s">
        <v>1786</v>
      </c>
      <c r="M4165" s="23"/>
      <c r="N4165" s="23"/>
      <c r="O4165" s="24" t="str">
        <f t="shared" si="527"/>
        <v xml:space="preserve">
  - 
    name:  物料守恒在水解平衡中的应用
    title:  物料守恒在水解平衡中的应用
    description: 
    koLyro: point
    koLyri:  sub
    son: </v>
      </c>
      <c r="P4165" s="27" t="str">
        <f t="shared" ref="P4165:P4228" si="534">SUBSTITUTE(O4165,CHAR(10),CHAR(10)&amp;REPT("  ",A4165))</f>
        <v xml:space="preserve">
            - 
              name:  物料守恒在水解平衡中的应用
              title:  物料守恒在水解平衡中的应用
              description: 
              koLyro: point
              koLyri:  sub
              son: </v>
      </c>
    </row>
    <row r="4166" spans="1:16" ht="15" customHeight="1">
      <c r="A4166" s="20">
        <f t="shared" si="528"/>
        <v>5</v>
      </c>
      <c r="B4166" s="21" t="str">
        <f t="shared" si="529"/>
        <v>知识亚点</v>
      </c>
      <c r="C4166" s="21" t="str">
        <f t="shared" si="530"/>
        <v>质子守恒在水解平衡中的应用</v>
      </c>
      <c r="D4166" s="21" t="str">
        <f>IFERROR(IF(I4166=1,INDEX( {"chinese","english","math","physics","chemistry","biology","politics","history","geography"},MATCH(C4166,{"语文","英语","数学","物理","化学","生物","政治","历史","地理"},0)),IF(I4166=2,INDEX(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4166,{"单项选择","阅读理解","信息匹配","完形填空","短文填空","单句填空","短文改错","单句改错","句型转换","翻译短语","翻译句子","词汇/短语及固搭","完成句子","听力"},0)),"")), "")</f>
        <v/>
      </c>
      <c r="E4166" s="21" t="str">
        <f t="shared" si="531"/>
        <v>知识点</v>
      </c>
      <c r="F4166" s="21" t="str">
        <f t="shared" si="532"/>
        <v>亚</v>
      </c>
      <c r="G4166" s="21" t="str">
        <f>INDEX( {"body","discipline","area","topic","point"},MATCH(E4166,{"知识体","知识域","知识区","知识主题","知识点"},0))</f>
        <v>point</v>
      </c>
      <c r="H4166" s="21" t="str">
        <f>INDEX( {"super","just","sub","infras"},MATCH(F4166,{"超","恰","亚","次"},0))</f>
        <v>sub</v>
      </c>
      <c r="I4166" s="21">
        <f>MATCH(E4166,{"知识体","知识域","知识区","知识主题","知识点"},0)-1</f>
        <v>4</v>
      </c>
      <c r="J4166" s="21">
        <f>MATCH(F4166,{"超","恰","亚","次"},0)-1</f>
        <v>2</v>
      </c>
      <c r="K4166" s="21" t="str">
        <f t="shared" si="533"/>
        <v>化学</v>
      </c>
      <c r="L4166" s="26" t="s">
        <v>1787</v>
      </c>
      <c r="M4166" s="23"/>
      <c r="N4166" s="23"/>
      <c r="O4166" s="24" t="str">
        <f t="shared" si="527"/>
        <v xml:space="preserve">
  - 
    name:  质子守恒在水解平衡中的应用
    title:  质子守恒在水解平衡中的应用
    description: 
    koLyro: point
    koLyri:  sub
    son: </v>
      </c>
      <c r="P4166" s="27" t="str">
        <f t="shared" si="534"/>
        <v xml:space="preserve">
            - 
              name:  质子守恒在水解平衡中的应用
              title:  质子守恒在水解平衡中的应用
              description: 
              koLyro: point
              koLyri:  sub
              son: </v>
      </c>
    </row>
    <row r="4167" spans="1:16" ht="15" customHeight="1">
      <c r="A4167" s="20">
        <f t="shared" si="528"/>
        <v>4</v>
      </c>
      <c r="B4167" s="21" t="str">
        <f t="shared" si="529"/>
        <v>知识点</v>
      </c>
      <c r="C4167" s="21" t="str">
        <f t="shared" si="530"/>
        <v>离子浓度大小的比较</v>
      </c>
      <c r="D4167" s="21" t="str">
        <f>IFERROR(IF(I4167=1,INDEX( {"chinese","english","math","physics","chemistry","biology","politics","history","geography"},MATCH(C4167,{"语文","英语","数学","物理","化学","生物","政治","历史","地理"},0)),IF(I4167=2,INDEX(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4167,{"单项选择","阅读理解","信息匹配","完形填空","短文填空","单句填空","短文改错","单句改错","句型转换","翻译短语","翻译句子","词汇/短语及固搭","完成句子","听力"},0)),"")), "")</f>
        <v/>
      </c>
      <c r="E4167" s="21" t="str">
        <f t="shared" si="531"/>
        <v>知识点</v>
      </c>
      <c r="F4167" s="21" t="str">
        <f t="shared" si="532"/>
        <v>恰</v>
      </c>
      <c r="G4167" s="21" t="str">
        <f>INDEX( {"body","discipline","area","topic","point"},MATCH(E4167,{"知识体","知识域","知识区","知识主题","知识点"},0))</f>
        <v>point</v>
      </c>
      <c r="H4167" s="21" t="str">
        <f>INDEX( {"super","just","sub","infras"},MATCH(F4167,{"超","恰","亚","次"},0))</f>
        <v>just</v>
      </c>
      <c r="I4167" s="21">
        <f>MATCH(E4167,{"知识体","知识域","知识区","知识主题","知识点"},0)-1</f>
        <v>4</v>
      </c>
      <c r="J4167" s="21">
        <f>MATCH(F4167,{"超","恰","亚","次"},0)-1</f>
        <v>1</v>
      </c>
      <c r="K4167" s="21" t="str">
        <f t="shared" si="533"/>
        <v>化学</v>
      </c>
      <c r="L4167" s="26" t="s">
        <v>1788</v>
      </c>
      <c r="M4167" s="23"/>
      <c r="N4167" s="23"/>
      <c r="O4167" s="24" t="str">
        <f t="shared" si="527"/>
        <v xml:space="preserve">
  - 
    name:  离子浓度大小的比较
    title:  离子浓度大小的比较
    description: 
    koLyro: point
    koLyri:  just
    son: </v>
      </c>
      <c r="P4167" s="27" t="str">
        <f t="shared" si="534"/>
        <v xml:space="preserve">
          - 
            name:  离子浓度大小的比较
            title:  离子浓度大小的比较
            description: 
            koLyro: point
            koLyri:  just
            son: </v>
      </c>
    </row>
    <row r="4168" spans="1:16" ht="15" customHeight="1">
      <c r="A4168" s="20">
        <f t="shared" si="528"/>
        <v>3</v>
      </c>
      <c r="B4168" s="21" t="str">
        <f t="shared" si="529"/>
        <v>知识主题</v>
      </c>
      <c r="C4168" s="21" t="str">
        <f t="shared" si="530"/>
        <v>难溶电解质的溶解平衡</v>
      </c>
      <c r="D4168" s="21" t="str">
        <f>IFERROR(IF(I4168=1,INDEX( {"chinese","english","math","physics","chemistry","biology","politics","history","geography"},MATCH(C4168,{"语文","英语","数学","物理","化学","生物","政治","历史","地理"},0)),IF(I4168=2,INDEX(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4168,{"单项选择","阅读理解","信息匹配","完形填空","短文填空","单句填空","短文改错","单句改错","句型转换","翻译短语","翻译句子","词汇/短语及固搭","完成句子","听力"},0)),"")), "")</f>
        <v/>
      </c>
      <c r="E4168" s="21" t="str">
        <f t="shared" si="531"/>
        <v>知识主题</v>
      </c>
      <c r="F4168" s="21" t="str">
        <f t="shared" si="532"/>
        <v>恰</v>
      </c>
      <c r="G4168" s="21" t="str">
        <f>INDEX( {"body","discipline","area","topic","point"},MATCH(E4168,{"知识体","知识域","知识区","知识主题","知识点"},0))</f>
        <v>topic</v>
      </c>
      <c r="H4168" s="21" t="str">
        <f>INDEX( {"super","just","sub","infras"},MATCH(F4168,{"超","恰","亚","次"},0))</f>
        <v>just</v>
      </c>
      <c r="I4168" s="21">
        <f>MATCH(E4168,{"知识体","知识域","知识区","知识主题","知识点"},0)-1</f>
        <v>3</v>
      </c>
      <c r="J4168" s="21">
        <f>MATCH(F4168,{"超","恰","亚","次"},0)-1</f>
        <v>1</v>
      </c>
      <c r="K4168" s="21" t="str">
        <f t="shared" si="533"/>
        <v>化学</v>
      </c>
      <c r="L4168" s="26" t="s">
        <v>1789</v>
      </c>
      <c r="M4168" s="23"/>
      <c r="N4168" s="23"/>
      <c r="O4168" s="24" t="str">
        <f t="shared" si="527"/>
        <v xml:space="preserve">
  - 
    name:  难溶电解质的溶解平衡
    title:  难溶电解质的溶解平衡
    description: 
    koLyro: topic
    koLyri:  just
    son: </v>
      </c>
      <c r="P4168" s="27" t="str">
        <f t="shared" si="534"/>
        <v xml:space="preserve">
        - 
          name:  难溶电解质的溶解平衡
          title:  难溶电解质的溶解平衡
          description: 
          koLyro: topic
          koLyri:  just
          son: </v>
      </c>
    </row>
    <row r="4169" spans="1:16" ht="15" customHeight="1">
      <c r="A4169" s="20">
        <f t="shared" si="528"/>
        <v>4</v>
      </c>
      <c r="B4169" s="21" t="str">
        <f t="shared" si="529"/>
        <v>知识点</v>
      </c>
      <c r="C4169" s="21" t="str">
        <f t="shared" si="530"/>
        <v>沉淀溶解平衡</v>
      </c>
      <c r="D4169" s="21" t="str">
        <f>IFERROR(IF(I4169=1,INDEX( {"chinese","english","math","physics","chemistry","biology","politics","history","geography"},MATCH(C4169,{"语文","英语","数学","物理","化学","生物","政治","历史","地理"},0)),IF(I4169=2,INDEX(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4169,{"单项选择","阅读理解","信息匹配","完形填空","短文填空","单句填空","短文改错","单句改错","句型转换","翻译短语","翻译句子","词汇/短语及固搭","完成句子","听力"},0)),"")), "")</f>
        <v/>
      </c>
      <c r="E4169" s="21" t="str">
        <f t="shared" si="531"/>
        <v>知识点</v>
      </c>
      <c r="F4169" s="21" t="str">
        <f t="shared" si="532"/>
        <v>恰</v>
      </c>
      <c r="G4169" s="21" t="str">
        <f>INDEX( {"body","discipline","area","topic","point"},MATCH(E4169,{"知识体","知识域","知识区","知识主题","知识点"},0))</f>
        <v>point</v>
      </c>
      <c r="H4169" s="21" t="str">
        <f>INDEX( {"super","just","sub","infras"},MATCH(F4169,{"超","恰","亚","次"},0))</f>
        <v>just</v>
      </c>
      <c r="I4169" s="21">
        <f>MATCH(E4169,{"知识体","知识域","知识区","知识主题","知识点"},0)-1</f>
        <v>4</v>
      </c>
      <c r="J4169" s="21">
        <f>MATCH(F4169,{"超","恰","亚","次"},0)-1</f>
        <v>1</v>
      </c>
      <c r="K4169" s="21" t="str">
        <f t="shared" si="533"/>
        <v>化学</v>
      </c>
      <c r="L4169" s="26" t="s">
        <v>1790</v>
      </c>
      <c r="M4169" s="23"/>
      <c r="N4169" s="23"/>
      <c r="O4169" s="24" t="str">
        <f t="shared" si="527"/>
        <v xml:space="preserve">
  - 
    name:  沉淀溶解平衡
    title:  沉淀溶解平衡
    description: 
    koLyro: point
    koLyri:  just
    son: </v>
      </c>
      <c r="P4169" s="27" t="str">
        <f t="shared" si="534"/>
        <v xml:space="preserve">
          - 
            name:  沉淀溶解平衡
            title:  沉淀溶解平衡
            description: 
            koLyro: point
            koLyri:  just
            son: </v>
      </c>
    </row>
    <row r="4170" spans="1:16" ht="15" customHeight="1">
      <c r="A4170" s="20">
        <f t="shared" si="528"/>
        <v>4</v>
      </c>
      <c r="B4170" s="21" t="str">
        <f t="shared" si="529"/>
        <v>知识点</v>
      </c>
      <c r="C4170" s="21" t="str">
        <f t="shared" si="530"/>
        <v>溶度积常数</v>
      </c>
      <c r="D4170" s="21" t="str">
        <f>IFERROR(IF(I4170=1,INDEX( {"chinese","english","math","physics","chemistry","biology","politics","history","geography"},MATCH(C4170,{"语文","英语","数学","物理","化学","生物","政治","历史","地理"},0)),IF(I4170=2,INDEX(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4170,{"单项选择","阅读理解","信息匹配","完形填空","短文填空","单句填空","短文改错","单句改错","句型转换","翻译短语","翻译句子","词汇/短语及固搭","完成句子","听力"},0)),"")), "")</f>
        <v/>
      </c>
      <c r="E4170" s="21" t="str">
        <f t="shared" si="531"/>
        <v>知识点</v>
      </c>
      <c r="F4170" s="21" t="str">
        <f t="shared" si="532"/>
        <v>恰</v>
      </c>
      <c r="G4170" s="21" t="str">
        <f>INDEX( {"body","discipline","area","topic","point"},MATCH(E4170,{"知识体","知识域","知识区","知识主题","知识点"},0))</f>
        <v>point</v>
      </c>
      <c r="H4170" s="21" t="str">
        <f>INDEX( {"super","just","sub","infras"},MATCH(F4170,{"超","恰","亚","次"},0))</f>
        <v>just</v>
      </c>
      <c r="I4170" s="21">
        <f>MATCH(E4170,{"知识体","知识域","知识区","知识主题","知识点"},0)-1</f>
        <v>4</v>
      </c>
      <c r="J4170" s="21">
        <f>MATCH(F4170,{"超","恰","亚","次"},0)-1</f>
        <v>1</v>
      </c>
      <c r="K4170" s="21" t="str">
        <f t="shared" si="533"/>
        <v>化学</v>
      </c>
      <c r="L4170" s="26" t="s">
        <v>1791</v>
      </c>
      <c r="M4170" s="23"/>
      <c r="N4170" s="23"/>
      <c r="O4170" s="24" t="str">
        <f t="shared" si="527"/>
        <v xml:space="preserve">
  - 
    name:  溶度积常数
    title:  溶度积常数
    description: 
    koLyro: point
    koLyri:  just
    son: </v>
      </c>
      <c r="P4170" s="27" t="str">
        <f t="shared" si="534"/>
        <v xml:space="preserve">
          - 
            name:  溶度积常数
            title:  溶度积常数
            description: 
            koLyro: point
            koLyri:  just
            son: </v>
      </c>
    </row>
    <row r="4171" spans="1:16" ht="15" customHeight="1">
      <c r="A4171" s="20">
        <f t="shared" si="528"/>
        <v>4</v>
      </c>
      <c r="B4171" s="21" t="str">
        <f t="shared" si="529"/>
        <v>知识点</v>
      </c>
      <c r="C4171" s="21" t="str">
        <f t="shared" si="530"/>
        <v>沉淀溶解平衡的影响因素</v>
      </c>
      <c r="D4171" s="21" t="str">
        <f>IFERROR(IF(I4171=1,INDEX( {"chinese","english","math","physics","chemistry","biology","politics","history","geography"},MATCH(C4171,{"语文","英语","数学","物理","化学","生物","政治","历史","地理"},0)),IF(I4171=2,INDEX(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4171,{"单项选择","阅读理解","信息匹配","完形填空","短文填空","单句填空","短文改错","单句改错","句型转换","翻译短语","翻译句子","词汇/短语及固搭","完成句子","听力"},0)),"")), "")</f>
        <v/>
      </c>
      <c r="E4171" s="21" t="str">
        <f t="shared" si="531"/>
        <v>知识点</v>
      </c>
      <c r="F4171" s="21" t="str">
        <f t="shared" si="532"/>
        <v>恰</v>
      </c>
      <c r="G4171" s="21" t="str">
        <f>INDEX( {"body","discipline","area","topic","point"},MATCH(E4171,{"知识体","知识域","知识区","知识主题","知识点"},0))</f>
        <v>point</v>
      </c>
      <c r="H4171" s="21" t="str">
        <f>INDEX( {"super","just","sub","infras"},MATCH(F4171,{"超","恰","亚","次"},0))</f>
        <v>just</v>
      </c>
      <c r="I4171" s="21">
        <f>MATCH(E4171,{"知识体","知识域","知识区","知识主题","知识点"},0)-1</f>
        <v>4</v>
      </c>
      <c r="J4171" s="21">
        <f>MATCH(F4171,{"超","恰","亚","次"},0)-1</f>
        <v>1</v>
      </c>
      <c r="K4171" s="21" t="str">
        <f t="shared" si="533"/>
        <v>化学</v>
      </c>
      <c r="L4171" s="26" t="s">
        <v>1792</v>
      </c>
      <c r="M4171" s="23"/>
      <c r="N4171" s="23"/>
      <c r="O4171" s="24" t="str">
        <f t="shared" si="527"/>
        <v xml:space="preserve">
  - 
    name:  沉淀溶解平衡的影响因素
    title:  沉淀溶解平衡的影响因素
    description: 
    koLyro: point
    koLyri:  just
    son: </v>
      </c>
      <c r="P4171" s="27" t="str">
        <f t="shared" si="534"/>
        <v xml:space="preserve">
          - 
            name:  沉淀溶解平衡的影响因素
            title:  沉淀溶解平衡的影响因素
            description: 
            koLyro: point
            koLyri:  just
            son: </v>
      </c>
    </row>
    <row r="4172" spans="1:16" ht="15" customHeight="1">
      <c r="A4172" s="20">
        <f t="shared" si="528"/>
        <v>4</v>
      </c>
      <c r="B4172" s="21" t="str">
        <f t="shared" si="529"/>
        <v>知识点</v>
      </c>
      <c r="C4172" s="21" t="str">
        <f t="shared" si="530"/>
        <v>沉淀溶解平衡的应用</v>
      </c>
      <c r="D4172" s="21" t="str">
        <f>IFERROR(IF(I4172=1,INDEX( {"chinese","english","math","physics","chemistry","biology","politics","history","geography"},MATCH(C4172,{"语文","英语","数学","物理","化学","生物","政治","历史","地理"},0)),IF(I4172=2,INDEX(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4172,{"单项选择","阅读理解","信息匹配","完形填空","短文填空","单句填空","短文改错","单句改错","句型转换","翻译短语","翻译句子","词汇/短语及固搭","完成句子","听力"},0)),"")), "")</f>
        <v/>
      </c>
      <c r="E4172" s="21" t="str">
        <f t="shared" si="531"/>
        <v>知识点</v>
      </c>
      <c r="F4172" s="21" t="str">
        <f t="shared" si="532"/>
        <v>恰</v>
      </c>
      <c r="G4172" s="21" t="str">
        <f>INDEX( {"body","discipline","area","topic","point"},MATCH(E4172,{"知识体","知识域","知识区","知识主题","知识点"},0))</f>
        <v>point</v>
      </c>
      <c r="H4172" s="21" t="str">
        <f>INDEX( {"super","just","sub","infras"},MATCH(F4172,{"超","恰","亚","次"},0))</f>
        <v>just</v>
      </c>
      <c r="I4172" s="21">
        <f>MATCH(E4172,{"知识体","知识域","知识区","知识主题","知识点"},0)-1</f>
        <v>4</v>
      </c>
      <c r="J4172" s="21">
        <f>MATCH(F4172,{"超","恰","亚","次"},0)-1</f>
        <v>1</v>
      </c>
      <c r="K4172" s="21" t="str">
        <f t="shared" si="533"/>
        <v>化学</v>
      </c>
      <c r="L4172" s="26" t="s">
        <v>1793</v>
      </c>
      <c r="M4172" s="23" t="s">
        <v>1794</v>
      </c>
      <c r="N4172" s="23"/>
      <c r="O4172" s="24" t="str">
        <f t="shared" si="527"/>
        <v xml:space="preserve">
  - 
    name:  沉淀溶解平衡的应用
    title:  沉淀溶解平衡的应用
    description: 
    koLyro: point
    koLyri:  just
    son: </v>
      </c>
      <c r="P4172" s="27" t="str">
        <f t="shared" si="534"/>
        <v xml:space="preserve">
          - 
            name:  沉淀溶解平衡的应用
            title:  沉淀溶解平衡的应用
            description: 
            koLyro: point
            koLyri:  just
            son: </v>
      </c>
    </row>
    <row r="4173" spans="1:16" ht="15" customHeight="1">
      <c r="A4173" s="20">
        <f t="shared" si="528"/>
        <v>2</v>
      </c>
      <c r="B4173" s="21" t="str">
        <f t="shared" si="529"/>
        <v>知识区</v>
      </c>
      <c r="C4173" s="21" t="str">
        <f t="shared" si="530"/>
        <v>11.有机化学基础(选考)</v>
      </c>
      <c r="D4173" s="21" t="str">
        <f>IFERROR(IF(I4173=1,INDEX( {"chinese","english","math","physics","chemistry","biology","politics","history","geography"},MATCH(C4173,{"语文","英语","数学","物理","化学","生物","政治","历史","地理"},0)),IF(I4173=2,INDEX(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4173,{"单项选择","阅读理解","信息匹配","完形填空","短文填空","单句填空","短文改错","单句改错","句型转换","翻译短语","翻译句子","词汇/短语及固搭","完成句子","听力"},0)),"")), "")</f>
        <v/>
      </c>
      <c r="E4173" s="21" t="str">
        <f t="shared" si="531"/>
        <v>知识区</v>
      </c>
      <c r="F4173" s="21" t="str">
        <f t="shared" si="532"/>
        <v>恰</v>
      </c>
      <c r="G4173" s="21" t="str">
        <f>INDEX( {"body","discipline","area","topic","point"},MATCH(E4173,{"知识体","知识域","知识区","知识主题","知识点"},0))</f>
        <v>area</v>
      </c>
      <c r="H4173" s="21" t="str">
        <f>INDEX( {"super","just","sub","infras"},MATCH(F4173,{"超","恰","亚","次"},0))</f>
        <v>just</v>
      </c>
      <c r="I4173" s="21">
        <f>MATCH(E4173,{"知识体","知识域","知识区","知识主题","知识点"},0)-1</f>
        <v>2</v>
      </c>
      <c r="J4173" s="21">
        <f>MATCH(F4173,{"超","恰","亚","次"},0)-1</f>
        <v>1</v>
      </c>
      <c r="K4173" s="21" t="str">
        <f t="shared" si="533"/>
        <v>化学</v>
      </c>
      <c r="L4173" s="26" t="s">
        <v>5201</v>
      </c>
      <c r="M4173" s="23"/>
      <c r="N4173" s="23"/>
      <c r="O4173" s="24" t="str">
        <f t="shared" si="527"/>
        <v xml:space="preserve">
  - 
    name:  11.有机化学基础(选考)
    title:  11.有机化学基础(选考)
    description: 
    koLyro: area
    koLyri:  just
    son: </v>
      </c>
      <c r="P4173" s="27" t="str">
        <f t="shared" si="534"/>
        <v xml:space="preserve">
      - 
        name:  11.有机化学基础(选考)
        title:  11.有机化学基础(选考)
        description: 
        koLyro: area
        koLyri:  just
        son: </v>
      </c>
    </row>
    <row r="4174" spans="1:16" ht="15" customHeight="1">
      <c r="A4174" s="20">
        <f t="shared" si="528"/>
        <v>3</v>
      </c>
      <c r="B4174" s="21" t="str">
        <f t="shared" si="529"/>
        <v>知识主题</v>
      </c>
      <c r="C4174" s="21" t="str">
        <f t="shared" si="530"/>
        <v>有机物的结构、特点和分类</v>
      </c>
      <c r="D4174" s="21" t="str">
        <f>IFERROR(IF(I4174=1,INDEX( {"chinese","english","math","physics","chemistry","biology","politics","history","geography"},MATCH(C4174,{"语文","英语","数学","物理","化学","生物","政治","历史","地理"},0)),IF(I4174=2,INDEX(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4174,{"单项选择","阅读理解","信息匹配","完形填空","短文填空","单句填空","短文改错","单句改错","句型转换","翻译短语","翻译句子","词汇/短语及固搭","完成句子","听力"},0)),"")), "")</f>
        <v/>
      </c>
      <c r="E4174" s="21" t="str">
        <f t="shared" si="531"/>
        <v>知识主题</v>
      </c>
      <c r="F4174" s="21" t="str">
        <f t="shared" si="532"/>
        <v>恰</v>
      </c>
      <c r="G4174" s="21" t="str">
        <f>INDEX( {"body","discipline","area","topic","point"},MATCH(E4174,{"知识体","知识域","知识区","知识主题","知识点"},0))</f>
        <v>topic</v>
      </c>
      <c r="H4174" s="21" t="str">
        <f>INDEX( {"super","just","sub","infras"},MATCH(F4174,{"超","恰","亚","次"},0))</f>
        <v>just</v>
      </c>
      <c r="I4174" s="21">
        <f>MATCH(E4174,{"知识体","知识域","知识区","知识主题","知识点"},0)-1</f>
        <v>3</v>
      </c>
      <c r="J4174" s="21">
        <f>MATCH(F4174,{"超","恰","亚","次"},0)-1</f>
        <v>1</v>
      </c>
      <c r="K4174" s="21" t="str">
        <f t="shared" si="533"/>
        <v>化学</v>
      </c>
      <c r="L4174" s="26" t="s">
        <v>1795</v>
      </c>
      <c r="M4174" s="23"/>
      <c r="N4174" s="23"/>
      <c r="O4174" s="24" t="str">
        <f t="shared" si="527"/>
        <v xml:space="preserve">
  - 
    name:  有机物的结构、特点和分类
    title:  有机物的结构、特点和分类
    description: 
    koLyro: topic
    koLyri:  just
    son: </v>
      </c>
      <c r="P4174" s="27" t="str">
        <f t="shared" si="534"/>
        <v xml:space="preserve">
        - 
          name:  有机物的结构、特点和分类
          title:  有机物的结构、特点和分类
          description: 
          koLyro: topic
          koLyri:  just
          son: </v>
      </c>
    </row>
    <row r="4175" spans="1:16" ht="15" customHeight="1">
      <c r="A4175" s="20">
        <f t="shared" si="528"/>
        <v>4</v>
      </c>
      <c r="B4175" s="21" t="str">
        <f t="shared" si="529"/>
        <v>知识点</v>
      </c>
      <c r="C4175" s="21" t="str">
        <f t="shared" si="530"/>
        <v>有机化合物的分类</v>
      </c>
      <c r="D4175" s="21" t="str">
        <f>IFERROR(IF(I4175=1,INDEX( {"chinese","english","math","physics","chemistry","biology","politics","history","geography"},MATCH(C4175,{"语文","英语","数学","物理","化学","生物","政治","历史","地理"},0)),IF(I4175=2,INDEX(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4175,{"单项选择","阅读理解","信息匹配","完形填空","短文填空","单句填空","短文改错","单句改错","句型转换","翻译短语","翻译句子","词汇/短语及固搭","完成句子","听力"},0)),"")), "")</f>
        <v/>
      </c>
      <c r="E4175" s="21" t="str">
        <f t="shared" si="531"/>
        <v>知识点</v>
      </c>
      <c r="F4175" s="21" t="str">
        <f t="shared" si="532"/>
        <v>恰</v>
      </c>
      <c r="G4175" s="21" t="str">
        <f>INDEX( {"body","discipline","area","topic","point"},MATCH(E4175,{"知识体","知识域","知识区","知识主题","知识点"},0))</f>
        <v>point</v>
      </c>
      <c r="H4175" s="21" t="str">
        <f>INDEX( {"super","just","sub","infras"},MATCH(F4175,{"超","恰","亚","次"},0))</f>
        <v>just</v>
      </c>
      <c r="I4175" s="21">
        <f>MATCH(E4175,{"知识体","知识域","知识区","知识主题","知识点"},0)-1</f>
        <v>4</v>
      </c>
      <c r="J4175" s="21">
        <f>MATCH(F4175,{"超","恰","亚","次"},0)-1</f>
        <v>1</v>
      </c>
      <c r="K4175" s="21" t="str">
        <f t="shared" si="533"/>
        <v>化学</v>
      </c>
      <c r="L4175" s="26" t="s">
        <v>1796</v>
      </c>
      <c r="M4175" s="23"/>
      <c r="N4175" s="23"/>
      <c r="O4175" s="24" t="str">
        <f t="shared" si="527"/>
        <v xml:space="preserve">
  - 
    name:  有机化合物的分类
    title:  有机化合物的分类
    description: 
    koLyro: point
    koLyri:  just
    son: </v>
      </c>
      <c r="P4175" s="27" t="str">
        <f t="shared" si="534"/>
        <v xml:space="preserve">
          - 
            name:  有机化合物的分类
            title:  有机化合物的分类
            description: 
            koLyro: point
            koLyri:  just
            son: </v>
      </c>
    </row>
    <row r="4176" spans="1:16" ht="15" customHeight="1">
      <c r="A4176" s="20">
        <f t="shared" si="528"/>
        <v>4</v>
      </c>
      <c r="B4176" s="21" t="str">
        <f t="shared" si="529"/>
        <v>知识点</v>
      </c>
      <c r="C4176" s="21" t="str">
        <f t="shared" si="530"/>
        <v>常见有机化合物的结构</v>
      </c>
      <c r="D4176" s="21" t="str">
        <f>IFERROR(IF(I4176=1,INDEX( {"chinese","english","math","physics","chemistry","biology","politics","history","geography"},MATCH(C4176,{"语文","英语","数学","物理","化学","生物","政治","历史","地理"},0)),IF(I4176=2,INDEX(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4176,{"单项选择","阅读理解","信息匹配","完形填空","短文填空","单句填空","短文改错","单句改错","句型转换","翻译短语","翻译句子","词汇/短语及固搭","完成句子","听力"},0)),"")), "")</f>
        <v/>
      </c>
      <c r="E4176" s="21" t="str">
        <f t="shared" si="531"/>
        <v>知识点</v>
      </c>
      <c r="F4176" s="21" t="str">
        <f t="shared" si="532"/>
        <v>恰</v>
      </c>
      <c r="G4176" s="21" t="str">
        <f>INDEX( {"body","discipline","area","topic","point"},MATCH(E4176,{"知识体","知识域","知识区","知识主题","知识点"},0))</f>
        <v>point</v>
      </c>
      <c r="H4176" s="21" t="str">
        <f>INDEX( {"super","just","sub","infras"},MATCH(F4176,{"超","恰","亚","次"},0))</f>
        <v>just</v>
      </c>
      <c r="I4176" s="21">
        <f>MATCH(E4176,{"知识体","知识域","知识区","知识主题","知识点"},0)-1</f>
        <v>4</v>
      </c>
      <c r="J4176" s="21">
        <f>MATCH(F4176,{"超","恰","亚","次"},0)-1</f>
        <v>1</v>
      </c>
      <c r="K4176" s="21" t="str">
        <f t="shared" si="533"/>
        <v>化学</v>
      </c>
      <c r="L4176" s="26" t="s">
        <v>1797</v>
      </c>
      <c r="M4176" s="23"/>
      <c r="N4176" s="23"/>
      <c r="O4176" s="24" t="str">
        <f t="shared" si="527"/>
        <v xml:space="preserve">
  - 
    name:  常见有机化合物的结构
    title:  常见有机化合物的结构
    description: 
    koLyro: point
    koLyri:  just
    son: </v>
      </c>
      <c r="P4176" s="27" t="str">
        <f t="shared" si="534"/>
        <v xml:space="preserve">
          - 
            name:  常见有机化合物的结构
            title:  常见有机化合物的结构
            description: 
            koLyro: point
            koLyri:  just
            son: </v>
      </c>
    </row>
    <row r="4177" spans="1:16" ht="15" customHeight="1">
      <c r="A4177" s="20">
        <f t="shared" si="528"/>
        <v>4</v>
      </c>
      <c r="B4177" s="21" t="str">
        <f t="shared" si="529"/>
        <v>知识点</v>
      </c>
      <c r="C4177" s="21" t="str">
        <f t="shared" si="530"/>
        <v>有机物分子中的官能团及其结构</v>
      </c>
      <c r="D4177" s="21" t="str">
        <f>IFERROR(IF(I4177=1,INDEX( {"chinese","english","math","physics","chemistry","biology","politics","history","geography"},MATCH(C4177,{"语文","英语","数学","物理","化学","生物","政治","历史","地理"},0)),IF(I4177=2,INDEX(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4177,{"单项选择","阅读理解","信息匹配","完形填空","短文填空","单句填空","短文改错","单句改错","句型转换","翻译短语","翻译句子","词汇/短语及固搭","完成句子","听力"},0)),"")), "")</f>
        <v/>
      </c>
      <c r="E4177" s="21" t="str">
        <f t="shared" si="531"/>
        <v>知识点</v>
      </c>
      <c r="F4177" s="21" t="str">
        <f t="shared" si="532"/>
        <v>恰</v>
      </c>
      <c r="G4177" s="21" t="str">
        <f>INDEX( {"body","discipline","area","topic","point"},MATCH(E4177,{"知识体","知识域","知识区","知识主题","知识点"},0))</f>
        <v>point</v>
      </c>
      <c r="H4177" s="21" t="str">
        <f>INDEX( {"super","just","sub","infras"},MATCH(F4177,{"超","恰","亚","次"},0))</f>
        <v>just</v>
      </c>
      <c r="I4177" s="21">
        <f>MATCH(E4177,{"知识体","知识域","知识区","知识主题","知识点"},0)-1</f>
        <v>4</v>
      </c>
      <c r="J4177" s="21">
        <f>MATCH(F4177,{"超","恰","亚","次"},0)-1</f>
        <v>1</v>
      </c>
      <c r="K4177" s="21" t="str">
        <f t="shared" si="533"/>
        <v>化学</v>
      </c>
      <c r="L4177" s="26" t="s">
        <v>1798</v>
      </c>
      <c r="M4177" s="23"/>
      <c r="N4177" s="23"/>
      <c r="O4177" s="24" t="str">
        <f t="shared" si="527"/>
        <v xml:space="preserve">
  - 
    name:  有机物分子中的官能团及其结构
    title:  有机物分子中的官能团及其结构
    description: 
    koLyro: point
    koLyri:  just
    son: </v>
      </c>
      <c r="P4177" s="27" t="str">
        <f t="shared" si="534"/>
        <v xml:space="preserve">
          - 
            name:  有机物分子中的官能团及其结构
            title:  有机物分子中的官能团及其结构
            description: 
            koLyro: point
            koLyri:  just
            son: </v>
      </c>
    </row>
    <row r="4178" spans="1:16" ht="15" customHeight="1">
      <c r="A4178" s="20">
        <f t="shared" si="528"/>
        <v>4</v>
      </c>
      <c r="B4178" s="21" t="str">
        <f t="shared" si="529"/>
        <v>知识点</v>
      </c>
      <c r="C4178" s="21" t="str">
        <f t="shared" si="530"/>
        <v>有机化合物的命名</v>
      </c>
      <c r="D4178" s="21" t="str">
        <f>IFERROR(IF(I4178=1,INDEX( {"chinese","english","math","physics","chemistry","biology","politics","history","geography"},MATCH(C4178,{"语文","英语","数学","物理","化学","生物","政治","历史","地理"},0)),IF(I4178=2,INDEX(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4178,{"单项选择","阅读理解","信息匹配","完形填空","短文填空","单句填空","短文改错","单句改错","句型转换","翻译短语","翻译句子","词汇/短语及固搭","完成句子","听力"},0)),"")), "")</f>
        <v/>
      </c>
      <c r="E4178" s="21" t="str">
        <f t="shared" si="531"/>
        <v>知识点</v>
      </c>
      <c r="F4178" s="21" t="str">
        <f t="shared" si="532"/>
        <v>恰</v>
      </c>
      <c r="G4178" s="21" t="str">
        <f>INDEX( {"body","discipline","area","topic","point"},MATCH(E4178,{"知识体","知识域","知识区","知识主题","知识点"},0))</f>
        <v>point</v>
      </c>
      <c r="H4178" s="21" t="str">
        <f>INDEX( {"super","just","sub","infras"},MATCH(F4178,{"超","恰","亚","次"},0))</f>
        <v>just</v>
      </c>
      <c r="I4178" s="21">
        <f>MATCH(E4178,{"知识体","知识域","知识区","知识主题","知识点"},0)-1</f>
        <v>4</v>
      </c>
      <c r="J4178" s="21">
        <f>MATCH(F4178,{"超","恰","亚","次"},0)-1</f>
        <v>1</v>
      </c>
      <c r="K4178" s="21" t="str">
        <f t="shared" si="533"/>
        <v>化学</v>
      </c>
      <c r="L4178" s="26" t="s">
        <v>1799</v>
      </c>
      <c r="M4178" s="23"/>
      <c r="N4178" s="23"/>
      <c r="O4178" s="24" t="str">
        <f t="shared" si="527"/>
        <v xml:space="preserve">
  - 
    name:  有机化合物的命名
    title:  有机化合物的命名
    description: 
    koLyro: point
    koLyri:  just
    son: </v>
      </c>
      <c r="P4178" s="27" t="str">
        <f t="shared" si="534"/>
        <v xml:space="preserve">
          - 
            name:  有机化合物的命名
            title:  有机化合物的命名
            description: 
            koLyro: point
            koLyri:  just
            son: </v>
      </c>
    </row>
    <row r="4179" spans="1:16" ht="15" customHeight="1">
      <c r="A4179" s="20">
        <f t="shared" si="528"/>
        <v>3</v>
      </c>
      <c r="B4179" s="21" t="str">
        <f t="shared" si="529"/>
        <v>知识主题</v>
      </c>
      <c r="C4179" s="21" t="str">
        <f t="shared" si="530"/>
        <v>研究有机物的一般步骤和方法</v>
      </c>
      <c r="D4179" s="21" t="str">
        <f>IFERROR(IF(I4179=1,INDEX( {"chinese","english","math","physics","chemistry","biology","politics","history","geography"},MATCH(C4179,{"语文","英语","数学","物理","化学","生物","政治","历史","地理"},0)),IF(I4179=2,INDEX(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4179,{"单项选择","阅读理解","信息匹配","完形填空","短文填空","单句填空","短文改错","单句改错","句型转换","翻译短语","翻译句子","词汇/短语及固搭","完成句子","听力"},0)),"")), "")</f>
        <v/>
      </c>
      <c r="E4179" s="21" t="str">
        <f t="shared" si="531"/>
        <v>知识主题</v>
      </c>
      <c r="F4179" s="21" t="str">
        <f t="shared" si="532"/>
        <v>恰</v>
      </c>
      <c r="G4179" s="21" t="str">
        <f>INDEX( {"body","discipline","area","topic","point"},MATCH(E4179,{"知识体","知识域","知识区","知识主题","知识点"},0))</f>
        <v>topic</v>
      </c>
      <c r="H4179" s="21" t="str">
        <f>INDEX( {"super","just","sub","infras"},MATCH(F4179,{"超","恰","亚","次"},0))</f>
        <v>just</v>
      </c>
      <c r="I4179" s="21">
        <f>MATCH(E4179,{"知识体","知识域","知识区","知识主题","知识点"},0)-1</f>
        <v>3</v>
      </c>
      <c r="J4179" s="21">
        <f>MATCH(F4179,{"超","恰","亚","次"},0)-1</f>
        <v>1</v>
      </c>
      <c r="K4179" s="21" t="str">
        <f t="shared" si="533"/>
        <v>化学</v>
      </c>
      <c r="L4179" s="26" t="s">
        <v>1800</v>
      </c>
      <c r="M4179" s="23"/>
      <c r="N4179" s="23"/>
      <c r="O4179" s="24" t="str">
        <f t="shared" si="527"/>
        <v xml:space="preserve">
  - 
    name:  研究有机物的一般步骤和方法
    title:  研究有机物的一般步骤和方法
    description: 
    koLyro: topic
    koLyri:  just
    son: </v>
      </c>
      <c r="P4179" s="27" t="str">
        <f t="shared" si="534"/>
        <v xml:space="preserve">
        - 
          name:  研究有机物的一般步骤和方法
          title:  研究有机物的一般步骤和方法
          description: 
          koLyro: topic
          koLyri:  just
          son: </v>
      </c>
    </row>
    <row r="4180" spans="1:16" ht="15" customHeight="1">
      <c r="A4180" s="20">
        <f t="shared" si="528"/>
        <v>4</v>
      </c>
      <c r="B4180" s="21" t="str">
        <f t="shared" si="529"/>
        <v>知识点</v>
      </c>
      <c r="C4180" s="21" t="str">
        <f t="shared" si="530"/>
        <v>有机物实验式、分子式和结构式的确定</v>
      </c>
      <c r="D4180" s="21" t="str">
        <f>IFERROR(IF(I4180=1,INDEX( {"chinese","english","math","physics","chemistry","biology","politics","history","geography"},MATCH(C4180,{"语文","英语","数学","物理","化学","生物","政治","历史","地理"},0)),IF(I4180=2,INDEX(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4180,{"单项选择","阅读理解","信息匹配","完形填空","短文填空","单句填空","短文改错","单句改错","句型转换","翻译短语","翻译句子","词汇/短语及固搭","完成句子","听力"},0)),"")), "")</f>
        <v/>
      </c>
      <c r="E4180" s="21" t="str">
        <f t="shared" si="531"/>
        <v>知识点</v>
      </c>
      <c r="F4180" s="21" t="str">
        <f t="shared" si="532"/>
        <v>恰</v>
      </c>
      <c r="G4180" s="21" t="str">
        <f>INDEX( {"body","discipline","area","topic","point"},MATCH(E4180,{"知识体","知识域","知识区","知识主题","知识点"},0))</f>
        <v>point</v>
      </c>
      <c r="H4180" s="21" t="str">
        <f>INDEX( {"super","just","sub","infras"},MATCH(F4180,{"超","恰","亚","次"},0))</f>
        <v>just</v>
      </c>
      <c r="I4180" s="21">
        <f>MATCH(E4180,{"知识体","知识域","知识区","知识主题","知识点"},0)-1</f>
        <v>4</v>
      </c>
      <c r="J4180" s="21">
        <f>MATCH(F4180,{"超","恰","亚","次"},0)-1</f>
        <v>1</v>
      </c>
      <c r="K4180" s="21" t="str">
        <f t="shared" si="533"/>
        <v>化学</v>
      </c>
      <c r="L4180" s="26" t="s">
        <v>1801</v>
      </c>
      <c r="M4180" s="23"/>
      <c r="N4180" s="23"/>
      <c r="O4180" s="24" t="str">
        <f t="shared" si="527"/>
        <v xml:space="preserve">
  - 
    name:  有机物实验式、分子式和结构式的确定
    title:  有机物实验式、分子式和结构式的确定
    description: 
    koLyro: point
    koLyri:  just
    son: </v>
      </c>
      <c r="P4180" s="27" t="str">
        <f t="shared" si="534"/>
        <v xml:space="preserve">
          - 
            name:  有机物实验式、分子式和结构式的确定
            title:  有机物实验式、分子式和结构式的确定
            description: 
            koLyro: point
            koLyri:  just
            son: </v>
      </c>
    </row>
    <row r="4181" spans="1:16" ht="15" customHeight="1">
      <c r="A4181" s="20">
        <f t="shared" si="528"/>
        <v>4</v>
      </c>
      <c r="B4181" s="21" t="str">
        <f t="shared" si="529"/>
        <v>知识点</v>
      </c>
      <c r="C4181" s="21" t="str">
        <f t="shared" si="530"/>
        <v>有机化合物的分离、提纯</v>
      </c>
      <c r="D4181" s="21" t="str">
        <f>IFERROR(IF(I4181=1,INDEX( {"chinese","english","math","physics","chemistry","biology","politics","history","geography"},MATCH(C4181,{"语文","英语","数学","物理","化学","生物","政治","历史","地理"},0)),IF(I4181=2,INDEX(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4181,{"单项选择","阅读理解","信息匹配","完形填空","短文填空","单句填空","短文改错","单句改错","句型转换","翻译短语","翻译句子","词汇/短语及固搭","完成句子","听力"},0)),"")), "")</f>
        <v/>
      </c>
      <c r="E4181" s="21" t="str">
        <f t="shared" si="531"/>
        <v>知识点</v>
      </c>
      <c r="F4181" s="21" t="str">
        <f t="shared" si="532"/>
        <v>恰</v>
      </c>
      <c r="G4181" s="21" t="str">
        <f>INDEX( {"body","discipline","area","topic","point"},MATCH(E4181,{"知识体","知识域","知识区","知识主题","知识点"},0))</f>
        <v>point</v>
      </c>
      <c r="H4181" s="21" t="str">
        <f>INDEX( {"super","just","sub","infras"},MATCH(F4181,{"超","恰","亚","次"},0))</f>
        <v>just</v>
      </c>
      <c r="I4181" s="21">
        <f>MATCH(E4181,{"知识体","知识域","知识区","知识主题","知识点"},0)-1</f>
        <v>4</v>
      </c>
      <c r="J4181" s="21">
        <f>MATCH(F4181,{"超","恰","亚","次"},0)-1</f>
        <v>1</v>
      </c>
      <c r="K4181" s="21" t="str">
        <f t="shared" si="533"/>
        <v>化学</v>
      </c>
      <c r="L4181" s="26" t="s">
        <v>1802</v>
      </c>
      <c r="M4181" s="23"/>
      <c r="N4181" s="23"/>
      <c r="O4181" s="24" t="str">
        <f t="shared" si="527"/>
        <v xml:space="preserve">
  - 
    name:  有机化合物的分离、提纯
    title:  有机化合物的分离、提纯
    description: 
    koLyro: point
    koLyri:  just
    son: </v>
      </c>
      <c r="P4181" s="27" t="str">
        <f t="shared" si="534"/>
        <v xml:space="preserve">
          - 
            name:  有机化合物的分离、提纯
            title:  有机化合物的分离、提纯
            description: 
            koLyro: point
            koLyri:  just
            son: </v>
      </c>
    </row>
    <row r="4182" spans="1:16" ht="15" customHeight="1">
      <c r="A4182" s="20">
        <f t="shared" si="528"/>
        <v>4</v>
      </c>
      <c r="B4182" s="21" t="str">
        <f t="shared" si="529"/>
        <v>知识点</v>
      </c>
      <c r="C4182" s="21" t="str">
        <f t="shared" si="530"/>
        <v>有机图谱及应用</v>
      </c>
      <c r="D4182" s="21" t="str">
        <f>IFERROR(IF(I4182=1,INDEX( {"chinese","english","math","physics","chemistry","biology","politics","history","geography"},MATCH(C4182,{"语文","英语","数学","物理","化学","生物","政治","历史","地理"},0)),IF(I4182=2,INDEX(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4182,{"单项选择","阅读理解","信息匹配","完形填空","短文填空","单句填空","短文改错","单句改错","句型转换","翻译短语","翻译句子","词汇/短语及固搭","完成句子","听力"},0)),"")), "")</f>
        <v/>
      </c>
      <c r="E4182" s="21" t="str">
        <f t="shared" si="531"/>
        <v>知识点</v>
      </c>
      <c r="F4182" s="21" t="str">
        <f t="shared" si="532"/>
        <v>恰</v>
      </c>
      <c r="G4182" s="21" t="str">
        <f>INDEX( {"body","discipline","area","topic","point"},MATCH(E4182,{"知识体","知识域","知识区","知识主题","知识点"},0))</f>
        <v>point</v>
      </c>
      <c r="H4182" s="21" t="str">
        <f>INDEX( {"super","just","sub","infras"},MATCH(F4182,{"超","恰","亚","次"},0))</f>
        <v>just</v>
      </c>
      <c r="I4182" s="21">
        <f>MATCH(E4182,{"知识体","知识域","知识区","知识主题","知识点"},0)-1</f>
        <v>4</v>
      </c>
      <c r="J4182" s="21">
        <f>MATCH(F4182,{"超","恰","亚","次"},0)-1</f>
        <v>1</v>
      </c>
      <c r="K4182" s="21" t="str">
        <f t="shared" si="533"/>
        <v>化学</v>
      </c>
      <c r="L4182" s="26" t="s">
        <v>1803</v>
      </c>
      <c r="M4182" s="23"/>
      <c r="N4182" s="23"/>
      <c r="O4182" s="24" t="str">
        <f t="shared" si="527"/>
        <v xml:space="preserve">
  - 
    name:  有机图谱及应用
    title:  有机图谱及应用
    description: 
    koLyro: point
    koLyri:  just
    son: </v>
      </c>
      <c r="P4182" s="27" t="str">
        <f t="shared" si="534"/>
        <v xml:space="preserve">
          - 
            name:  有机图谱及应用
            title:  有机图谱及应用
            description: 
            koLyro: point
            koLyri:  just
            son: </v>
      </c>
    </row>
    <row r="4183" spans="1:16" ht="15" customHeight="1">
      <c r="A4183" s="20">
        <f t="shared" si="528"/>
        <v>3</v>
      </c>
      <c r="B4183" s="21" t="str">
        <f t="shared" si="529"/>
        <v>知识主题</v>
      </c>
      <c r="C4183" s="21" t="str">
        <f t="shared" si="530"/>
        <v>烃</v>
      </c>
      <c r="D4183" s="21" t="str">
        <f>IFERROR(IF(I4183=1,INDEX( {"chinese","english","math","physics","chemistry","biology","politics","history","geography"},MATCH(C4183,{"语文","英语","数学","物理","化学","生物","政治","历史","地理"},0)),IF(I4183=2,INDEX(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4183,{"单项选择","阅读理解","信息匹配","完形填空","短文填空","单句填空","短文改错","单句改错","句型转换","翻译短语","翻译句子","词汇/短语及固搭","完成句子","听力"},0)),"")), "")</f>
        <v/>
      </c>
      <c r="E4183" s="21" t="str">
        <f t="shared" si="531"/>
        <v>知识主题</v>
      </c>
      <c r="F4183" s="21" t="str">
        <f t="shared" si="532"/>
        <v>恰</v>
      </c>
      <c r="G4183" s="21" t="str">
        <f>INDEX( {"body","discipline","area","topic","point"},MATCH(E4183,{"知识体","知识域","知识区","知识主题","知识点"},0))</f>
        <v>topic</v>
      </c>
      <c r="H4183" s="21" t="str">
        <f>INDEX( {"super","just","sub","infras"},MATCH(F4183,{"超","恰","亚","次"},0))</f>
        <v>just</v>
      </c>
      <c r="I4183" s="21">
        <f>MATCH(E4183,{"知识体","知识域","知识区","知识主题","知识点"},0)-1</f>
        <v>3</v>
      </c>
      <c r="J4183" s="21">
        <f>MATCH(F4183,{"超","恰","亚","次"},0)-1</f>
        <v>1</v>
      </c>
      <c r="K4183" s="21" t="str">
        <f t="shared" si="533"/>
        <v>化学</v>
      </c>
      <c r="L4183" s="26" t="s">
        <v>1804</v>
      </c>
      <c r="M4183" s="23"/>
      <c r="N4183" s="23"/>
      <c r="O4183" s="24" t="str">
        <f t="shared" si="527"/>
        <v xml:space="preserve">
  - 
    name:  烃
    title:  烃
    description: 
    koLyro: topic
    koLyri:  just
    son: </v>
      </c>
      <c r="P4183" s="27" t="str">
        <f t="shared" si="534"/>
        <v xml:space="preserve">
        - 
          name:  烃
          title:  烃
          description: 
          koLyro: topic
          koLyri:  just
          son: </v>
      </c>
    </row>
    <row r="4184" spans="1:16" ht="15" customHeight="1">
      <c r="A4184" s="20">
        <f t="shared" si="528"/>
        <v>4</v>
      </c>
      <c r="B4184" s="21" t="str">
        <f t="shared" si="529"/>
        <v>知识点</v>
      </c>
      <c r="C4184" s="21" t="str">
        <f t="shared" si="530"/>
        <v>饱和烃与不饱和烃</v>
      </c>
      <c r="D4184" s="21" t="str">
        <f>IFERROR(IF(I4184=1,INDEX( {"chinese","english","math","physics","chemistry","biology","politics","history","geography"},MATCH(C4184,{"语文","英语","数学","物理","化学","生物","政治","历史","地理"},0)),IF(I4184=2,INDEX(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4184,{"单项选择","阅读理解","信息匹配","完形填空","短文填空","单句填空","短文改错","单句改错","句型转换","翻译短语","翻译句子","词汇/短语及固搭","完成句子","听力"},0)),"")), "")</f>
        <v/>
      </c>
      <c r="E4184" s="21" t="str">
        <f t="shared" si="531"/>
        <v>知识点</v>
      </c>
      <c r="F4184" s="21" t="str">
        <f t="shared" si="532"/>
        <v>恰</v>
      </c>
      <c r="G4184" s="21" t="str">
        <f>INDEX( {"body","discipline","area","topic","point"},MATCH(E4184,{"知识体","知识域","知识区","知识主题","知识点"},0))</f>
        <v>point</v>
      </c>
      <c r="H4184" s="21" t="str">
        <f>INDEX( {"super","just","sub","infras"},MATCH(F4184,{"超","恰","亚","次"},0))</f>
        <v>just</v>
      </c>
      <c r="I4184" s="21">
        <f>MATCH(E4184,{"知识体","知识域","知识区","知识主题","知识点"},0)-1</f>
        <v>4</v>
      </c>
      <c r="J4184" s="21">
        <f>MATCH(F4184,{"超","恰","亚","次"},0)-1</f>
        <v>1</v>
      </c>
      <c r="K4184" s="21" t="str">
        <f t="shared" si="533"/>
        <v>化学</v>
      </c>
      <c r="L4184" s="26" t="s">
        <v>1805</v>
      </c>
      <c r="M4184" s="23"/>
      <c r="N4184" s="23"/>
      <c r="O4184" s="24" t="str">
        <f t="shared" si="527"/>
        <v xml:space="preserve">
  - 
    name:  饱和烃与不饱和烃
    title:  饱和烃与不饱和烃
    description: 
    koLyro: point
    koLyri:  just
    son: </v>
      </c>
      <c r="P4184" s="27" t="str">
        <f t="shared" si="534"/>
        <v xml:space="preserve">
          - 
            name:  饱和烃与不饱和烃
            title:  饱和烃与不饱和烃
            description: 
            koLyro: point
            koLyri:  just
            son: </v>
      </c>
    </row>
    <row r="4185" spans="1:16" ht="15" customHeight="1">
      <c r="A4185" s="20">
        <f t="shared" si="528"/>
        <v>4</v>
      </c>
      <c r="B4185" s="21" t="str">
        <f t="shared" si="529"/>
        <v>知识点</v>
      </c>
      <c r="C4185" s="21" t="str">
        <f t="shared" si="530"/>
        <v>芳香烃</v>
      </c>
      <c r="D4185" s="21" t="str">
        <f>IFERROR(IF(I4185=1,INDEX( {"chinese","english","math","physics","chemistry","biology","politics","history","geography"},MATCH(C4185,{"语文","英语","数学","物理","化学","生物","政治","历史","地理"},0)),IF(I4185=2,INDEX(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4185,{"单项选择","阅读理解","信息匹配","完形填空","短文填空","单句填空","短文改错","单句改错","句型转换","翻译短语","翻译句子","词汇/短语及固搭","完成句子","听力"},0)),"")), "")</f>
        <v/>
      </c>
      <c r="E4185" s="21" t="str">
        <f t="shared" si="531"/>
        <v>知识点</v>
      </c>
      <c r="F4185" s="21" t="str">
        <f t="shared" si="532"/>
        <v>恰</v>
      </c>
      <c r="G4185" s="21" t="str">
        <f>INDEX( {"body","discipline","area","topic","point"},MATCH(E4185,{"知识体","知识域","知识区","知识主题","知识点"},0))</f>
        <v>point</v>
      </c>
      <c r="H4185" s="21" t="str">
        <f>INDEX( {"super","just","sub","infras"},MATCH(F4185,{"超","恰","亚","次"},0))</f>
        <v>just</v>
      </c>
      <c r="I4185" s="21">
        <f>MATCH(E4185,{"知识体","知识域","知识区","知识主题","知识点"},0)-1</f>
        <v>4</v>
      </c>
      <c r="J4185" s="21">
        <f>MATCH(F4185,{"超","恰","亚","次"},0)-1</f>
        <v>1</v>
      </c>
      <c r="K4185" s="21" t="str">
        <f t="shared" si="533"/>
        <v>化学</v>
      </c>
      <c r="L4185" s="26" t="s">
        <v>1806</v>
      </c>
      <c r="M4185" s="23"/>
      <c r="N4185" s="23"/>
      <c r="O4185" s="24" t="str">
        <f t="shared" si="527"/>
        <v xml:space="preserve">
  - 
    name:  芳香烃
    title:  芳香烃
    description: 
    koLyro: point
    koLyri:  just
    son: </v>
      </c>
      <c r="P4185" s="27" t="str">
        <f t="shared" si="534"/>
        <v xml:space="preserve">
          - 
            name:  芳香烃
            title:  芳香烃
            description: 
            koLyro: point
            koLyri:  just
            son: </v>
      </c>
    </row>
    <row r="4186" spans="1:16" ht="15" customHeight="1">
      <c r="A4186" s="20">
        <f t="shared" si="528"/>
        <v>4</v>
      </c>
      <c r="B4186" s="21" t="str">
        <f t="shared" si="529"/>
        <v>知识点</v>
      </c>
      <c r="C4186" s="21" t="str">
        <f t="shared" si="530"/>
        <v>烷烃、烯烃、炔烃的结构、性质比较和鉴别</v>
      </c>
      <c r="D4186" s="21" t="str">
        <f>IFERROR(IF(I4186=1,INDEX( {"chinese","english","math","physics","chemistry","biology","politics","history","geography"},MATCH(C4186,{"语文","英语","数学","物理","化学","生物","政治","历史","地理"},0)),IF(I4186=2,INDEX(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4186,{"单项选择","阅读理解","信息匹配","完形填空","短文填空","单句填空","短文改错","单句改错","句型转换","翻译短语","翻译句子","词汇/短语及固搭","完成句子","听力"},0)),"")), "")</f>
        <v/>
      </c>
      <c r="E4186" s="21" t="str">
        <f t="shared" si="531"/>
        <v>知识点</v>
      </c>
      <c r="F4186" s="21" t="str">
        <f t="shared" si="532"/>
        <v>恰</v>
      </c>
      <c r="G4186" s="21" t="str">
        <f>INDEX( {"body","discipline","area","topic","point"},MATCH(E4186,{"知识体","知识域","知识区","知识主题","知识点"},0))</f>
        <v>point</v>
      </c>
      <c r="H4186" s="21" t="str">
        <f>INDEX( {"super","just","sub","infras"},MATCH(F4186,{"超","恰","亚","次"},0))</f>
        <v>just</v>
      </c>
      <c r="I4186" s="21">
        <f>MATCH(E4186,{"知识体","知识域","知识区","知识主题","知识点"},0)-1</f>
        <v>4</v>
      </c>
      <c r="J4186" s="21">
        <f>MATCH(F4186,{"超","恰","亚","次"},0)-1</f>
        <v>1</v>
      </c>
      <c r="K4186" s="21" t="str">
        <f t="shared" si="533"/>
        <v>化学</v>
      </c>
      <c r="L4186" s="26" t="s">
        <v>1807</v>
      </c>
      <c r="M4186" s="23"/>
      <c r="N4186" s="23"/>
      <c r="O4186" s="24" t="str">
        <f t="shared" si="527"/>
        <v xml:space="preserve">
  - 
    name:  烷烃、烯烃、炔烃的结构、性质比较和鉴别
    title:  烷烃、烯烃、炔烃的结构、性质比较和鉴别
    description: 
    koLyro: point
    koLyri:  just
    son: </v>
      </c>
      <c r="P4186" s="27" t="str">
        <f t="shared" si="534"/>
        <v xml:space="preserve">
          - 
            name:  烷烃、烯烃、炔烃的结构、性质比较和鉴别
            title:  烷烃、烯烃、炔烃的结构、性质比较和鉴别
            description: 
            koLyro: point
            koLyri:  just
            son: </v>
      </c>
    </row>
    <row r="4187" spans="1:16" ht="15" customHeight="1">
      <c r="A4187" s="20">
        <f t="shared" si="528"/>
        <v>4</v>
      </c>
      <c r="B4187" s="21" t="str">
        <f t="shared" si="529"/>
        <v>知识点</v>
      </c>
      <c r="C4187" s="21" t="str">
        <f t="shared" si="530"/>
        <v>石油的分馏、产品及用途</v>
      </c>
      <c r="D4187" s="21" t="str">
        <f>IFERROR(IF(I4187=1,INDEX( {"chinese","english","math","physics","chemistry","biology","politics","history","geography"},MATCH(C4187,{"语文","英语","数学","物理","化学","生物","政治","历史","地理"},0)),IF(I4187=2,INDEX(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4187,{"单项选择","阅读理解","信息匹配","完形填空","短文填空","单句填空","短文改错","单句改错","句型转换","翻译短语","翻译句子","词汇/短语及固搭","完成句子","听力"},0)),"")), "")</f>
        <v/>
      </c>
      <c r="E4187" s="21" t="str">
        <f t="shared" si="531"/>
        <v>知识点</v>
      </c>
      <c r="F4187" s="21" t="str">
        <f t="shared" si="532"/>
        <v>恰</v>
      </c>
      <c r="G4187" s="21" t="str">
        <f>INDEX( {"body","discipline","area","topic","point"},MATCH(E4187,{"知识体","知识域","知识区","知识主题","知识点"},0))</f>
        <v>point</v>
      </c>
      <c r="H4187" s="21" t="str">
        <f>INDEX( {"super","just","sub","infras"},MATCH(F4187,{"超","恰","亚","次"},0))</f>
        <v>just</v>
      </c>
      <c r="I4187" s="21">
        <f>MATCH(E4187,{"知识体","知识域","知识区","知识主题","知识点"},0)-1</f>
        <v>4</v>
      </c>
      <c r="J4187" s="21">
        <f>MATCH(F4187,{"超","恰","亚","次"},0)-1</f>
        <v>1</v>
      </c>
      <c r="K4187" s="21" t="str">
        <f t="shared" si="533"/>
        <v>化学</v>
      </c>
      <c r="L4187" s="26" t="s">
        <v>1808</v>
      </c>
      <c r="M4187" s="23"/>
      <c r="N4187" s="23"/>
      <c r="O4187" s="24" t="str">
        <f t="shared" si="527"/>
        <v xml:space="preserve">
  - 
    name:  石油的分馏、产品及用途
    title:  石油的分馏、产品及用途
    description: 
    koLyro: point
    koLyri:  just
    son: </v>
      </c>
      <c r="P4187" s="27" t="str">
        <f t="shared" si="534"/>
        <v xml:space="preserve">
          - 
            name:  石油的分馏、产品及用途
            title:  石油的分馏、产品及用途
            description: 
            koLyro: point
            koLyri:  just
            son: </v>
      </c>
    </row>
    <row r="4188" spans="1:16" ht="15" customHeight="1">
      <c r="A4188" s="20">
        <f t="shared" si="528"/>
        <v>4</v>
      </c>
      <c r="B4188" s="21" t="str">
        <f t="shared" si="529"/>
        <v>知识点</v>
      </c>
      <c r="C4188" s="21" t="str">
        <f t="shared" si="530"/>
        <v>石油的裂化和裂解</v>
      </c>
      <c r="D4188" s="21" t="str">
        <f>IFERROR(IF(I4188=1,INDEX( {"chinese","english","math","physics","chemistry","biology","politics","history","geography"},MATCH(C4188,{"语文","英语","数学","物理","化学","生物","政治","历史","地理"},0)),IF(I4188=2,INDEX(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4188,{"单项选择","阅读理解","信息匹配","完形填空","短文填空","单句填空","短文改错","单句改错","句型转换","翻译短语","翻译句子","词汇/短语及固搭","完成句子","听力"},0)),"")), "")</f>
        <v/>
      </c>
      <c r="E4188" s="21" t="str">
        <f t="shared" si="531"/>
        <v>知识点</v>
      </c>
      <c r="F4188" s="21" t="str">
        <f t="shared" si="532"/>
        <v>恰</v>
      </c>
      <c r="G4188" s="21" t="str">
        <f>INDEX( {"body","discipline","area","topic","point"},MATCH(E4188,{"知识体","知识域","知识区","知识主题","知识点"},0))</f>
        <v>point</v>
      </c>
      <c r="H4188" s="21" t="str">
        <f>INDEX( {"super","just","sub","infras"},MATCH(F4188,{"超","恰","亚","次"},0))</f>
        <v>just</v>
      </c>
      <c r="I4188" s="21">
        <f>MATCH(E4188,{"知识体","知识域","知识区","知识主题","知识点"},0)-1</f>
        <v>4</v>
      </c>
      <c r="J4188" s="21">
        <f>MATCH(F4188,{"超","恰","亚","次"},0)-1</f>
        <v>1</v>
      </c>
      <c r="K4188" s="21" t="str">
        <f t="shared" si="533"/>
        <v>化学</v>
      </c>
      <c r="L4188" s="26" t="s">
        <v>1809</v>
      </c>
      <c r="M4188" s="23"/>
      <c r="N4188" s="23"/>
      <c r="O4188" s="24" t="str">
        <f t="shared" si="527"/>
        <v xml:space="preserve">
  - 
    name:  石油的裂化和裂解
    title:  石油的裂化和裂解
    description: 
    koLyro: point
    koLyri:  just
    son: </v>
      </c>
      <c r="P4188" s="27" t="str">
        <f t="shared" si="534"/>
        <v xml:space="preserve">
          - 
            name:  石油的裂化和裂解
            title:  石油的裂化和裂解
            description: 
            koLyro: point
            koLyri:  just
            son: </v>
      </c>
    </row>
    <row r="4189" spans="1:16" ht="15" customHeight="1">
      <c r="A4189" s="20">
        <f t="shared" si="528"/>
        <v>4</v>
      </c>
      <c r="B4189" s="21" t="str">
        <f t="shared" si="529"/>
        <v>知识点</v>
      </c>
      <c r="C4189" s="21" t="str">
        <f t="shared" si="530"/>
        <v>化石燃料与基本化工原料</v>
      </c>
      <c r="D4189" s="21" t="str">
        <f>IFERROR(IF(I4189=1,INDEX( {"chinese","english","math","physics","chemistry","biology","politics","history","geography"},MATCH(C4189,{"语文","英语","数学","物理","化学","生物","政治","历史","地理"},0)),IF(I4189=2,INDEX(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4189,{"单项选择","阅读理解","信息匹配","完形填空","短文填空","单句填空","短文改错","单句改错","句型转换","翻译短语","翻译句子","词汇/短语及固搭","完成句子","听力"},0)),"")), "")</f>
        <v/>
      </c>
      <c r="E4189" s="21" t="str">
        <f t="shared" si="531"/>
        <v>知识点</v>
      </c>
      <c r="F4189" s="21" t="str">
        <f t="shared" si="532"/>
        <v>恰</v>
      </c>
      <c r="G4189" s="21" t="str">
        <f>INDEX( {"body","discipline","area","topic","point"},MATCH(E4189,{"知识体","知识域","知识区","知识主题","知识点"},0))</f>
        <v>point</v>
      </c>
      <c r="H4189" s="21" t="str">
        <f>INDEX( {"super","just","sub","infras"},MATCH(F4189,{"超","恰","亚","次"},0))</f>
        <v>just</v>
      </c>
      <c r="I4189" s="21">
        <f>MATCH(E4189,{"知识体","知识域","知识区","知识主题","知识点"},0)-1</f>
        <v>4</v>
      </c>
      <c r="J4189" s="21">
        <f>MATCH(F4189,{"超","恰","亚","次"},0)-1</f>
        <v>1</v>
      </c>
      <c r="K4189" s="21" t="str">
        <f t="shared" si="533"/>
        <v>化学</v>
      </c>
      <c r="L4189" s="26" t="s">
        <v>1810</v>
      </c>
      <c r="M4189" s="23"/>
      <c r="N4189" s="23"/>
      <c r="O4189" s="24" t="str">
        <f t="shared" si="527"/>
        <v xml:space="preserve">
  - 
    name:  化石燃料与基本化工原料
    title:  化石燃料与基本化工原料
    description: 
    koLyro: point
    koLyri:  just
    son: </v>
      </c>
      <c r="P4189" s="27" t="str">
        <f t="shared" si="534"/>
        <v xml:space="preserve">
          - 
            name:  化石燃料与基本化工原料
            title:  化石燃料与基本化工原料
            description: 
            koLyro: point
            koLyri:  just
            son: </v>
      </c>
    </row>
    <row r="4190" spans="1:16" ht="15" customHeight="1">
      <c r="A4190" s="20">
        <f t="shared" si="528"/>
        <v>4</v>
      </c>
      <c r="B4190" s="21" t="str">
        <f t="shared" si="529"/>
        <v>知识点</v>
      </c>
      <c r="C4190" s="21" t="str">
        <f t="shared" si="530"/>
        <v>煤的干馏和综合利用</v>
      </c>
      <c r="D4190" s="21" t="str">
        <f>IFERROR(IF(I4190=1,INDEX( {"chinese","english","math","physics","chemistry","biology","politics","history","geography"},MATCH(C4190,{"语文","英语","数学","物理","化学","生物","政治","历史","地理"},0)),IF(I4190=2,INDEX(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4190,{"单项选择","阅读理解","信息匹配","完形填空","短文填空","单句填空","短文改错","单句改错","句型转换","翻译短语","翻译句子","词汇/短语及固搭","完成句子","听力"},0)),"")), "")</f>
        <v/>
      </c>
      <c r="E4190" s="21" t="str">
        <f t="shared" si="531"/>
        <v>知识点</v>
      </c>
      <c r="F4190" s="21" t="str">
        <f t="shared" si="532"/>
        <v>恰</v>
      </c>
      <c r="G4190" s="21" t="str">
        <f>INDEX( {"body","discipline","area","topic","point"},MATCH(E4190,{"知识体","知识域","知识区","知识主题","知识点"},0))</f>
        <v>point</v>
      </c>
      <c r="H4190" s="21" t="str">
        <f>INDEX( {"super","just","sub","infras"},MATCH(F4190,{"超","恰","亚","次"},0))</f>
        <v>just</v>
      </c>
      <c r="I4190" s="21">
        <f>MATCH(E4190,{"知识体","知识域","知识区","知识主题","知识点"},0)-1</f>
        <v>4</v>
      </c>
      <c r="J4190" s="21">
        <f>MATCH(F4190,{"超","恰","亚","次"},0)-1</f>
        <v>1</v>
      </c>
      <c r="K4190" s="21" t="str">
        <f t="shared" si="533"/>
        <v>化学</v>
      </c>
      <c r="L4190" s="26" t="s">
        <v>1811</v>
      </c>
      <c r="M4190" s="23"/>
      <c r="N4190" s="23"/>
      <c r="O4190" s="24" t="str">
        <f t="shared" si="527"/>
        <v xml:space="preserve">
  - 
    name:  煤的干馏和综合利用
    title:  煤的干馏和综合利用
    description: 
    koLyro: point
    koLyri:  just
    son: </v>
      </c>
      <c r="P4190" s="27" t="str">
        <f t="shared" si="534"/>
        <v xml:space="preserve">
          - 
            name:  煤的干馏和综合利用
            title:  煤的干馏和综合利用
            description: 
            koLyro: point
            koLyri:  just
            son: </v>
      </c>
    </row>
    <row r="4191" spans="1:16" ht="15" customHeight="1">
      <c r="A4191" s="20">
        <f t="shared" si="528"/>
        <v>3</v>
      </c>
      <c r="B4191" s="21" t="str">
        <f t="shared" si="529"/>
        <v>知识主题</v>
      </c>
      <c r="C4191" s="21" t="str">
        <f t="shared" si="530"/>
        <v>烃的衍生物</v>
      </c>
      <c r="D4191" s="21" t="str">
        <f>IFERROR(IF(I4191=1,INDEX( {"chinese","english","math","physics","chemistry","biology","politics","history","geography"},MATCH(C4191,{"语文","英语","数学","物理","化学","生物","政治","历史","地理"},0)),IF(I4191=2,INDEX(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4191,{"单项选择","阅读理解","信息匹配","完形填空","短文填空","单句填空","短文改错","单句改错","句型转换","翻译短语","翻译句子","词汇/短语及固搭","完成句子","听力"},0)),"")), "")</f>
        <v/>
      </c>
      <c r="E4191" s="21" t="str">
        <f t="shared" si="531"/>
        <v>知识主题</v>
      </c>
      <c r="F4191" s="21" t="str">
        <f t="shared" si="532"/>
        <v>恰</v>
      </c>
      <c r="G4191" s="21" t="str">
        <f>INDEX( {"body","discipline","area","topic","point"},MATCH(E4191,{"知识体","知识域","知识区","知识主题","知识点"},0))</f>
        <v>topic</v>
      </c>
      <c r="H4191" s="21" t="str">
        <f>INDEX( {"super","just","sub","infras"},MATCH(F4191,{"超","恰","亚","次"},0))</f>
        <v>just</v>
      </c>
      <c r="I4191" s="21">
        <f>MATCH(E4191,{"知识体","知识域","知识区","知识主题","知识点"},0)-1</f>
        <v>3</v>
      </c>
      <c r="J4191" s="21">
        <f>MATCH(F4191,{"超","恰","亚","次"},0)-1</f>
        <v>1</v>
      </c>
      <c r="K4191" s="21" t="str">
        <f t="shared" si="533"/>
        <v>化学</v>
      </c>
      <c r="L4191" s="26" t="s">
        <v>1812</v>
      </c>
      <c r="M4191" s="23"/>
      <c r="N4191" s="23"/>
      <c r="O4191" s="24" t="str">
        <f t="shared" si="527"/>
        <v xml:space="preserve">
  - 
    name:  烃的衍生物
    title:  烃的衍生物
    description: 
    koLyro: topic
    koLyri:  just
    son: </v>
      </c>
      <c r="P4191" s="27" t="str">
        <f t="shared" si="534"/>
        <v xml:space="preserve">
        - 
          name:  烃的衍生物
          title:  烃的衍生物
          description: 
          koLyro: topic
          koLyri:  just
          son: </v>
      </c>
    </row>
    <row r="4192" spans="1:16" ht="15" customHeight="1">
      <c r="A4192" s="20">
        <f t="shared" si="528"/>
        <v>4</v>
      </c>
      <c r="B4192" s="21" t="str">
        <f t="shared" si="529"/>
        <v>知识点</v>
      </c>
      <c r="C4192" s="21" t="str">
        <f t="shared" si="530"/>
        <v>烃的衍生物官能团</v>
      </c>
      <c r="D4192" s="21" t="str">
        <f>IFERROR(IF(I4192=1,INDEX( {"chinese","english","math","physics","chemistry","biology","politics","history","geography"},MATCH(C4192,{"语文","英语","数学","物理","化学","生物","政治","历史","地理"},0)),IF(I4192=2,INDEX(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4192,{"单项选择","阅读理解","信息匹配","完形填空","短文填空","单句填空","短文改错","单句改错","句型转换","翻译短语","翻译句子","词汇/短语及固搭","完成句子","听力"},0)),"")), "")</f>
        <v/>
      </c>
      <c r="E4192" s="21" t="str">
        <f t="shared" si="531"/>
        <v>知识点</v>
      </c>
      <c r="F4192" s="21" t="str">
        <f t="shared" si="532"/>
        <v>恰</v>
      </c>
      <c r="G4192" s="21" t="str">
        <f>INDEX( {"body","discipline","area","topic","point"},MATCH(E4192,{"知识体","知识域","知识区","知识主题","知识点"},0))</f>
        <v>point</v>
      </c>
      <c r="H4192" s="21" t="str">
        <f>INDEX( {"super","just","sub","infras"},MATCH(F4192,{"超","恰","亚","次"},0))</f>
        <v>just</v>
      </c>
      <c r="I4192" s="21">
        <f>MATCH(E4192,{"知识体","知识域","知识区","知识主题","知识点"},0)-1</f>
        <v>4</v>
      </c>
      <c r="J4192" s="21">
        <f>MATCH(F4192,{"超","恰","亚","次"},0)-1</f>
        <v>1</v>
      </c>
      <c r="K4192" s="21" t="str">
        <f t="shared" si="533"/>
        <v>化学</v>
      </c>
      <c r="L4192" s="26" t="s">
        <v>1813</v>
      </c>
      <c r="M4192" s="23"/>
      <c r="N4192" s="23"/>
      <c r="O4192" s="24" t="str">
        <f t="shared" ref="O4192:O4255" si="535">SUBSTITUTE(SUBSTITUTE(SUBSTITUTE(SUBSTITUTE($O$1,"NAME",IF(D4192="",C4192,D4192)),"TITLE",C4192),"KO_LYRO",G4192),"KO_LYRI",H4192)</f>
        <v xml:space="preserve">
  - 
    name:  烃的衍生物官能团
    title:  烃的衍生物官能团
    description: 
    koLyro: point
    koLyri:  just
    son: </v>
      </c>
      <c r="P4192" s="27" t="str">
        <f t="shared" si="534"/>
        <v xml:space="preserve">
          - 
            name:  烃的衍生物官能团
            title:  烃的衍生物官能团
            description: 
            koLyro: point
            koLyri:  just
            son: </v>
      </c>
    </row>
    <row r="4193" spans="1:16" ht="15" customHeight="1">
      <c r="A4193" s="20">
        <f t="shared" si="528"/>
        <v>4</v>
      </c>
      <c r="B4193" s="21" t="str">
        <f t="shared" si="529"/>
        <v>知识点</v>
      </c>
      <c r="C4193" s="21" t="str">
        <f t="shared" si="530"/>
        <v>卤代烃</v>
      </c>
      <c r="D4193" s="21" t="str">
        <f>IFERROR(IF(I4193=1,INDEX( {"chinese","english","math","physics","chemistry","biology","politics","history","geography"},MATCH(C4193,{"语文","英语","数学","物理","化学","生物","政治","历史","地理"},0)),IF(I4193=2,INDEX(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4193,{"单项选择","阅读理解","信息匹配","完形填空","短文填空","单句填空","短文改错","单句改错","句型转换","翻译短语","翻译句子","词汇/短语及固搭","完成句子","听力"},0)),"")), "")</f>
        <v/>
      </c>
      <c r="E4193" s="21" t="str">
        <f t="shared" si="531"/>
        <v>知识点</v>
      </c>
      <c r="F4193" s="21" t="str">
        <f t="shared" si="532"/>
        <v>恰</v>
      </c>
      <c r="G4193" s="21" t="str">
        <f>INDEX( {"body","discipline","area","topic","point"},MATCH(E4193,{"知识体","知识域","知识区","知识主题","知识点"},0))</f>
        <v>point</v>
      </c>
      <c r="H4193" s="21" t="str">
        <f>INDEX( {"super","just","sub","infras"},MATCH(F4193,{"超","恰","亚","次"},0))</f>
        <v>just</v>
      </c>
      <c r="I4193" s="21">
        <f>MATCH(E4193,{"知识体","知识域","知识区","知识主题","知识点"},0)-1</f>
        <v>4</v>
      </c>
      <c r="J4193" s="21">
        <f>MATCH(F4193,{"超","恰","亚","次"},0)-1</f>
        <v>1</v>
      </c>
      <c r="K4193" s="21" t="str">
        <f t="shared" si="533"/>
        <v>化学</v>
      </c>
      <c r="L4193" s="26" t="s">
        <v>1814</v>
      </c>
      <c r="M4193" s="23"/>
      <c r="N4193" s="23"/>
      <c r="O4193" s="24" t="str">
        <f t="shared" si="535"/>
        <v xml:space="preserve">
  - 
    name:  卤代烃
    title:  卤代烃
    description: 
    koLyro: point
    koLyri:  just
    son: </v>
      </c>
      <c r="P4193" s="27" t="str">
        <f t="shared" si="534"/>
        <v xml:space="preserve">
          - 
            name:  卤代烃
            title:  卤代烃
            description: 
            koLyro: point
            koLyri:  just
            son: </v>
      </c>
    </row>
    <row r="4194" spans="1:16" ht="15" customHeight="1">
      <c r="A4194" s="20">
        <f t="shared" si="528"/>
        <v>5</v>
      </c>
      <c r="B4194" s="21" t="str">
        <f t="shared" si="529"/>
        <v>知识亚点</v>
      </c>
      <c r="C4194" s="21" t="str">
        <f t="shared" si="530"/>
        <v>溴乙烷的物理性质</v>
      </c>
      <c r="D4194" s="21" t="str">
        <f>IFERROR(IF(I4194=1,INDEX( {"chinese","english","math","physics","chemistry","biology","politics","history","geography"},MATCH(C4194,{"语文","英语","数学","物理","化学","生物","政治","历史","地理"},0)),IF(I4194=2,INDEX(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4194,{"单项选择","阅读理解","信息匹配","完形填空","短文填空","单句填空","短文改错","单句改错","句型转换","翻译短语","翻译句子","词汇/短语及固搭","完成句子","听力"},0)),"")), "")</f>
        <v/>
      </c>
      <c r="E4194" s="21" t="str">
        <f t="shared" si="531"/>
        <v>知识点</v>
      </c>
      <c r="F4194" s="21" t="str">
        <f t="shared" si="532"/>
        <v>亚</v>
      </c>
      <c r="G4194" s="21" t="str">
        <f>INDEX( {"body","discipline","area","topic","point"},MATCH(E4194,{"知识体","知识域","知识区","知识主题","知识点"},0))</f>
        <v>point</v>
      </c>
      <c r="H4194" s="21" t="str">
        <f>INDEX( {"super","just","sub","infras"},MATCH(F4194,{"超","恰","亚","次"},0))</f>
        <v>sub</v>
      </c>
      <c r="I4194" s="21">
        <f>MATCH(E4194,{"知识体","知识域","知识区","知识主题","知识点"},0)-1</f>
        <v>4</v>
      </c>
      <c r="J4194" s="21">
        <f>MATCH(F4194,{"超","恰","亚","次"},0)-1</f>
        <v>2</v>
      </c>
      <c r="K4194" s="21" t="str">
        <f t="shared" si="533"/>
        <v>化学</v>
      </c>
      <c r="L4194" s="26" t="s">
        <v>1815</v>
      </c>
      <c r="M4194" s="23"/>
      <c r="N4194" s="23"/>
      <c r="O4194" s="24" t="str">
        <f t="shared" si="535"/>
        <v xml:space="preserve">
  - 
    name:  溴乙烷的物理性质
    title:  溴乙烷的物理性质
    description: 
    koLyro: point
    koLyri:  sub
    son: </v>
      </c>
      <c r="P4194" s="27" t="str">
        <f t="shared" si="534"/>
        <v xml:space="preserve">
            - 
              name:  溴乙烷的物理性质
              title:  溴乙烷的物理性质
              description: 
              koLyro: point
              koLyri:  sub
              son: </v>
      </c>
    </row>
    <row r="4195" spans="1:16" ht="15" customHeight="1">
      <c r="A4195" s="20">
        <f t="shared" si="528"/>
        <v>5</v>
      </c>
      <c r="B4195" s="21" t="str">
        <f t="shared" si="529"/>
        <v>知识亚点</v>
      </c>
      <c r="C4195" s="21" t="str">
        <f t="shared" si="530"/>
        <v>溴乙烷的化学性质</v>
      </c>
      <c r="D4195" s="21" t="str">
        <f>IFERROR(IF(I4195=1,INDEX( {"chinese","english","math","physics","chemistry","biology","politics","history","geography"},MATCH(C4195,{"语文","英语","数学","物理","化学","生物","政治","历史","地理"},0)),IF(I4195=2,INDEX(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4195,{"单项选择","阅读理解","信息匹配","完形填空","短文填空","单句填空","短文改错","单句改错","句型转换","翻译短语","翻译句子","词汇/短语及固搭","完成句子","听力"},0)),"")), "")</f>
        <v/>
      </c>
      <c r="E4195" s="21" t="str">
        <f t="shared" si="531"/>
        <v>知识点</v>
      </c>
      <c r="F4195" s="21" t="str">
        <f t="shared" si="532"/>
        <v>亚</v>
      </c>
      <c r="G4195" s="21" t="str">
        <f>INDEX( {"body","discipline","area","topic","point"},MATCH(E4195,{"知识体","知识域","知识区","知识主题","知识点"},0))</f>
        <v>point</v>
      </c>
      <c r="H4195" s="21" t="str">
        <f>INDEX( {"super","just","sub","infras"},MATCH(F4195,{"超","恰","亚","次"},0))</f>
        <v>sub</v>
      </c>
      <c r="I4195" s="21">
        <f>MATCH(E4195,{"知识体","知识域","知识区","知识主题","知识点"},0)-1</f>
        <v>4</v>
      </c>
      <c r="J4195" s="21">
        <f>MATCH(F4195,{"超","恰","亚","次"},0)-1</f>
        <v>2</v>
      </c>
      <c r="K4195" s="21" t="str">
        <f t="shared" si="533"/>
        <v>化学</v>
      </c>
      <c r="L4195" s="26" t="s">
        <v>1816</v>
      </c>
      <c r="M4195" s="23"/>
      <c r="N4195" s="23"/>
      <c r="O4195" s="24" t="str">
        <f t="shared" si="535"/>
        <v xml:space="preserve">
  - 
    name:  溴乙烷的化学性质
    title:  溴乙烷的化学性质
    description: 
    koLyro: point
    koLyri:  sub
    son: </v>
      </c>
      <c r="P4195" s="27" t="str">
        <f t="shared" si="534"/>
        <v xml:space="preserve">
            - 
              name:  溴乙烷的化学性质
              title:  溴乙烷的化学性质
              description: 
              koLyro: point
              koLyri:  sub
              son: </v>
      </c>
    </row>
    <row r="4196" spans="1:16" ht="15" customHeight="1">
      <c r="A4196" s="20">
        <f t="shared" si="528"/>
        <v>5</v>
      </c>
      <c r="B4196" s="21" t="str">
        <f t="shared" si="529"/>
        <v>知识亚点</v>
      </c>
      <c r="C4196" s="21" t="str">
        <f t="shared" si="530"/>
        <v>卤代烃的定义、分类</v>
      </c>
      <c r="D4196" s="21" t="str">
        <f>IFERROR(IF(I4196=1,INDEX( {"chinese","english","math","physics","chemistry","biology","politics","history","geography"},MATCH(C4196,{"语文","英语","数学","物理","化学","生物","政治","历史","地理"},0)),IF(I4196=2,INDEX(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4196,{"单项选择","阅读理解","信息匹配","完形填空","短文填空","单句填空","短文改错","单句改错","句型转换","翻译短语","翻译句子","词汇/短语及固搭","完成句子","听力"},0)),"")), "")</f>
        <v/>
      </c>
      <c r="E4196" s="21" t="str">
        <f t="shared" si="531"/>
        <v>知识点</v>
      </c>
      <c r="F4196" s="21" t="str">
        <f t="shared" si="532"/>
        <v>亚</v>
      </c>
      <c r="G4196" s="21" t="str">
        <f>INDEX( {"body","discipline","area","topic","point"},MATCH(E4196,{"知识体","知识域","知识区","知识主题","知识点"},0))</f>
        <v>point</v>
      </c>
      <c r="H4196" s="21" t="str">
        <f>INDEX( {"super","just","sub","infras"},MATCH(F4196,{"超","恰","亚","次"},0))</f>
        <v>sub</v>
      </c>
      <c r="I4196" s="21">
        <f>MATCH(E4196,{"知识体","知识域","知识区","知识主题","知识点"},0)-1</f>
        <v>4</v>
      </c>
      <c r="J4196" s="21">
        <f>MATCH(F4196,{"超","恰","亚","次"},0)-1</f>
        <v>2</v>
      </c>
      <c r="K4196" s="21" t="str">
        <f t="shared" si="533"/>
        <v>化学</v>
      </c>
      <c r="L4196" s="26" t="s">
        <v>1817</v>
      </c>
      <c r="M4196" s="23"/>
      <c r="N4196" s="23"/>
      <c r="O4196" s="24" t="str">
        <f t="shared" si="535"/>
        <v xml:space="preserve">
  - 
    name:  卤代烃的定义、分类
    title:  卤代烃的定义、分类
    description: 
    koLyro: point
    koLyri:  sub
    son: </v>
      </c>
      <c r="P4196" s="27" t="str">
        <f t="shared" si="534"/>
        <v xml:space="preserve">
            - 
              name:  卤代烃的定义、分类
              title:  卤代烃的定义、分类
              description: 
              koLyro: point
              koLyri:  sub
              son: </v>
      </c>
    </row>
    <row r="4197" spans="1:16" ht="15" customHeight="1">
      <c r="A4197" s="20">
        <f t="shared" si="528"/>
        <v>5</v>
      </c>
      <c r="B4197" s="21" t="str">
        <f t="shared" si="529"/>
        <v>知识亚点</v>
      </c>
      <c r="C4197" s="21" t="str">
        <f t="shared" si="530"/>
        <v>卤代烃的物理性质</v>
      </c>
      <c r="D4197" s="21" t="str">
        <f>IFERROR(IF(I4197=1,INDEX( {"chinese","english","math","physics","chemistry","biology","politics","history","geography"},MATCH(C4197,{"语文","英语","数学","物理","化学","生物","政治","历史","地理"},0)),IF(I4197=2,INDEX(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4197,{"单项选择","阅读理解","信息匹配","完形填空","短文填空","单句填空","短文改错","单句改错","句型转换","翻译短语","翻译句子","词汇/短语及固搭","完成句子","听力"},0)),"")), "")</f>
        <v/>
      </c>
      <c r="E4197" s="21" t="str">
        <f t="shared" si="531"/>
        <v>知识点</v>
      </c>
      <c r="F4197" s="21" t="str">
        <f t="shared" si="532"/>
        <v>亚</v>
      </c>
      <c r="G4197" s="21" t="str">
        <f>INDEX( {"body","discipline","area","topic","point"},MATCH(E4197,{"知识体","知识域","知识区","知识主题","知识点"},0))</f>
        <v>point</v>
      </c>
      <c r="H4197" s="21" t="str">
        <f>INDEX( {"super","just","sub","infras"},MATCH(F4197,{"超","恰","亚","次"},0))</f>
        <v>sub</v>
      </c>
      <c r="I4197" s="21">
        <f>MATCH(E4197,{"知识体","知识域","知识区","知识主题","知识点"},0)-1</f>
        <v>4</v>
      </c>
      <c r="J4197" s="21">
        <f>MATCH(F4197,{"超","恰","亚","次"},0)-1</f>
        <v>2</v>
      </c>
      <c r="K4197" s="21" t="str">
        <f t="shared" si="533"/>
        <v>化学</v>
      </c>
      <c r="L4197" s="26" t="s">
        <v>1818</v>
      </c>
      <c r="M4197" s="23"/>
      <c r="N4197" s="23"/>
      <c r="O4197" s="24" t="str">
        <f t="shared" si="535"/>
        <v xml:space="preserve">
  - 
    name:  卤代烃的物理性质
    title:  卤代烃的物理性质
    description: 
    koLyro: point
    koLyri:  sub
    son: </v>
      </c>
      <c r="P4197" s="27" t="str">
        <f t="shared" si="534"/>
        <v xml:space="preserve">
            - 
              name:  卤代烃的物理性质
              title:  卤代烃的物理性质
              description: 
              koLyro: point
              koLyri:  sub
              son: </v>
      </c>
    </row>
    <row r="4198" spans="1:16" ht="15" customHeight="1">
      <c r="A4198" s="20">
        <f t="shared" si="528"/>
        <v>5</v>
      </c>
      <c r="B4198" s="21" t="str">
        <f t="shared" si="529"/>
        <v>知识亚点</v>
      </c>
      <c r="C4198" s="21" t="str">
        <f t="shared" si="530"/>
        <v>卤代烃的化学性质</v>
      </c>
      <c r="D4198" s="21" t="str">
        <f>IFERROR(IF(I4198=1,INDEX( {"chinese","english","math","physics","chemistry","biology","politics","history","geography"},MATCH(C4198,{"语文","英语","数学","物理","化学","生物","政治","历史","地理"},0)),IF(I4198=2,INDEX(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4198,{"单项选择","阅读理解","信息匹配","完形填空","短文填空","单句填空","短文改错","单句改错","句型转换","翻译短语","翻译句子","词汇/短语及固搭","完成句子","听力"},0)),"")), "")</f>
        <v/>
      </c>
      <c r="E4198" s="21" t="str">
        <f t="shared" si="531"/>
        <v>知识点</v>
      </c>
      <c r="F4198" s="21" t="str">
        <f t="shared" si="532"/>
        <v>亚</v>
      </c>
      <c r="G4198" s="21" t="str">
        <f>INDEX( {"body","discipline","area","topic","point"},MATCH(E4198,{"知识体","知识域","知识区","知识主题","知识点"},0))</f>
        <v>point</v>
      </c>
      <c r="H4198" s="21" t="str">
        <f>INDEX( {"super","just","sub","infras"},MATCH(F4198,{"超","恰","亚","次"},0))</f>
        <v>sub</v>
      </c>
      <c r="I4198" s="21">
        <f>MATCH(E4198,{"知识体","知识域","知识区","知识主题","知识点"},0)-1</f>
        <v>4</v>
      </c>
      <c r="J4198" s="21">
        <f>MATCH(F4198,{"超","恰","亚","次"},0)-1</f>
        <v>2</v>
      </c>
      <c r="K4198" s="21" t="str">
        <f t="shared" si="533"/>
        <v>化学</v>
      </c>
      <c r="L4198" s="26" t="s">
        <v>1819</v>
      </c>
      <c r="M4198" s="23"/>
      <c r="N4198" s="23"/>
      <c r="O4198" s="24" t="str">
        <f t="shared" si="535"/>
        <v xml:space="preserve">
  - 
    name:  卤代烃的化学性质
    title:  卤代烃的化学性质
    description: 
    koLyro: point
    koLyri:  sub
    son: </v>
      </c>
      <c r="P4198" s="27" t="str">
        <f t="shared" si="534"/>
        <v xml:space="preserve">
            - 
              name:  卤代烃的化学性质
              title:  卤代烃的化学性质
              description: 
              koLyro: point
              koLyri:  sub
              son: </v>
      </c>
    </row>
    <row r="4199" spans="1:16" ht="15" customHeight="1">
      <c r="A4199" s="20">
        <f t="shared" si="528"/>
        <v>5</v>
      </c>
      <c r="B4199" s="21" t="str">
        <f t="shared" si="529"/>
        <v>知识亚点</v>
      </c>
      <c r="C4199" s="21" t="str">
        <f t="shared" si="530"/>
        <v>检验卤代烃分子中卤素的方法</v>
      </c>
      <c r="D4199" s="21" t="str">
        <f>IFERROR(IF(I4199=1,INDEX( {"chinese","english","math","physics","chemistry","biology","politics","history","geography"},MATCH(C4199,{"语文","英语","数学","物理","化学","生物","政治","历史","地理"},0)),IF(I4199=2,INDEX(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4199,{"单项选择","阅读理解","信息匹配","完形填空","短文填空","单句填空","短文改错","单句改错","句型转换","翻译短语","翻译句子","词汇/短语及固搭","完成句子","听力"},0)),"")), "")</f>
        <v/>
      </c>
      <c r="E4199" s="21" t="str">
        <f t="shared" si="531"/>
        <v>知识点</v>
      </c>
      <c r="F4199" s="21" t="str">
        <f t="shared" si="532"/>
        <v>亚</v>
      </c>
      <c r="G4199" s="21" t="str">
        <f>INDEX( {"body","discipline","area","topic","point"},MATCH(E4199,{"知识体","知识域","知识区","知识主题","知识点"},0))</f>
        <v>point</v>
      </c>
      <c r="H4199" s="21" t="str">
        <f>INDEX( {"super","just","sub","infras"},MATCH(F4199,{"超","恰","亚","次"},0))</f>
        <v>sub</v>
      </c>
      <c r="I4199" s="21">
        <f>MATCH(E4199,{"知识体","知识域","知识区","知识主题","知识点"},0)-1</f>
        <v>4</v>
      </c>
      <c r="J4199" s="21">
        <f>MATCH(F4199,{"超","恰","亚","次"},0)-1</f>
        <v>2</v>
      </c>
      <c r="K4199" s="21" t="str">
        <f t="shared" si="533"/>
        <v>化学</v>
      </c>
      <c r="L4199" s="26" t="s">
        <v>1820</v>
      </c>
      <c r="M4199" s="23"/>
      <c r="N4199" s="23"/>
      <c r="O4199" s="24" t="str">
        <f t="shared" si="535"/>
        <v xml:space="preserve">
  - 
    name:  检验卤代烃分子中卤素的方法
    title:  检验卤代烃分子中卤素的方法
    description: 
    koLyro: point
    koLyri:  sub
    son: </v>
      </c>
      <c r="P4199" s="27" t="str">
        <f t="shared" si="534"/>
        <v xml:space="preserve">
            - 
              name:  检验卤代烃分子中卤素的方法
              title:  检验卤代烃分子中卤素的方法
              description: 
              koLyro: point
              koLyri:  sub
              son: </v>
      </c>
    </row>
    <row r="4200" spans="1:16" ht="15" customHeight="1">
      <c r="A4200" s="20">
        <f t="shared" si="528"/>
        <v>5</v>
      </c>
      <c r="B4200" s="21" t="str">
        <f t="shared" si="529"/>
        <v>知识亚点</v>
      </c>
      <c r="C4200" s="21" t="str">
        <f t="shared" si="530"/>
        <v>卤代烃对人类生活的影响</v>
      </c>
      <c r="D4200" s="21" t="str">
        <f>IFERROR(IF(I4200=1,INDEX( {"chinese","english","math","physics","chemistry","biology","politics","history","geography"},MATCH(C4200,{"语文","英语","数学","物理","化学","生物","政治","历史","地理"},0)),IF(I4200=2,INDEX(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4200,{"单项选择","阅读理解","信息匹配","完形填空","短文填空","单句填空","短文改错","单句改错","句型转换","翻译短语","翻译句子","词汇/短语及固搭","完成句子","听力"},0)),"")), "")</f>
        <v/>
      </c>
      <c r="E4200" s="21" t="str">
        <f t="shared" si="531"/>
        <v>知识点</v>
      </c>
      <c r="F4200" s="21" t="str">
        <f t="shared" si="532"/>
        <v>亚</v>
      </c>
      <c r="G4200" s="21" t="str">
        <f>INDEX( {"body","discipline","area","topic","point"},MATCH(E4200,{"知识体","知识域","知识区","知识主题","知识点"},0))</f>
        <v>point</v>
      </c>
      <c r="H4200" s="21" t="str">
        <f>INDEX( {"super","just","sub","infras"},MATCH(F4200,{"超","恰","亚","次"},0))</f>
        <v>sub</v>
      </c>
      <c r="I4200" s="21">
        <f>MATCH(E4200,{"知识体","知识域","知识区","知识主题","知识点"},0)-1</f>
        <v>4</v>
      </c>
      <c r="J4200" s="21">
        <f>MATCH(F4200,{"超","恰","亚","次"},0)-1</f>
        <v>2</v>
      </c>
      <c r="K4200" s="21" t="str">
        <f t="shared" si="533"/>
        <v>化学</v>
      </c>
      <c r="L4200" s="26" t="s">
        <v>1821</v>
      </c>
      <c r="M4200" s="23"/>
      <c r="N4200" s="23"/>
      <c r="O4200" s="24" t="str">
        <f t="shared" si="535"/>
        <v xml:space="preserve">
  - 
    name:  卤代烃对人类生活的影响
    title:  卤代烃对人类生活的影响
    description: 
    koLyro: point
    koLyri:  sub
    son: </v>
      </c>
      <c r="P4200" s="27" t="str">
        <f t="shared" si="534"/>
        <v xml:space="preserve">
            - 
              name:  卤代烃对人类生活的影响
              title:  卤代烃对人类生活的影响
              description: 
              koLyro: point
              koLyri:  sub
              son: </v>
      </c>
    </row>
    <row r="4201" spans="1:16" ht="15" customHeight="1">
      <c r="A4201" s="20">
        <f t="shared" si="528"/>
        <v>4</v>
      </c>
      <c r="B4201" s="21" t="str">
        <f t="shared" si="529"/>
        <v>知识点</v>
      </c>
      <c r="C4201" s="21" t="str">
        <f t="shared" si="530"/>
        <v>醇</v>
      </c>
      <c r="D4201" s="21" t="str">
        <f>IFERROR(IF(I4201=1,INDEX( {"chinese","english","math","physics","chemistry","biology","politics","history","geography"},MATCH(C4201,{"语文","英语","数学","物理","化学","生物","政治","历史","地理"},0)),IF(I4201=2,INDEX(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4201,{"单项选择","阅读理解","信息匹配","完形填空","短文填空","单句填空","短文改错","单句改错","句型转换","翻译短语","翻译句子","词汇/短语及固搭","完成句子","听力"},0)),"")), "")</f>
        <v/>
      </c>
      <c r="E4201" s="21" t="str">
        <f t="shared" si="531"/>
        <v>知识点</v>
      </c>
      <c r="F4201" s="21" t="str">
        <f t="shared" si="532"/>
        <v>恰</v>
      </c>
      <c r="G4201" s="21" t="str">
        <f>INDEX( {"body","discipline","area","topic","point"},MATCH(E4201,{"知识体","知识域","知识区","知识主题","知识点"},0))</f>
        <v>point</v>
      </c>
      <c r="H4201" s="21" t="str">
        <f>INDEX( {"super","just","sub","infras"},MATCH(F4201,{"超","恰","亚","次"},0))</f>
        <v>just</v>
      </c>
      <c r="I4201" s="21">
        <f>MATCH(E4201,{"知识体","知识域","知识区","知识主题","知识点"},0)-1</f>
        <v>4</v>
      </c>
      <c r="J4201" s="21">
        <f>MATCH(F4201,{"超","恰","亚","次"},0)-1</f>
        <v>1</v>
      </c>
      <c r="K4201" s="21" t="str">
        <f t="shared" si="533"/>
        <v>化学</v>
      </c>
      <c r="L4201" s="26" t="s">
        <v>1822</v>
      </c>
      <c r="M4201" s="23"/>
      <c r="N4201" s="23"/>
      <c r="O4201" s="24" t="str">
        <f t="shared" si="535"/>
        <v xml:space="preserve">
  - 
    name:  醇
    title:  醇
    description: 
    koLyro: point
    koLyri:  just
    son: </v>
      </c>
      <c r="P4201" s="27" t="str">
        <f t="shared" si="534"/>
        <v xml:space="preserve">
          - 
            name:  醇
            title:  醇
            description: 
            koLyro: point
            koLyri:  just
            son: </v>
      </c>
    </row>
    <row r="4202" spans="1:16" ht="15" customHeight="1">
      <c r="A4202" s="20">
        <f t="shared" si="528"/>
        <v>5</v>
      </c>
      <c r="B4202" s="21" t="str">
        <f t="shared" si="529"/>
        <v>知识亚点</v>
      </c>
      <c r="C4202" s="21" t="str">
        <f t="shared" si="530"/>
        <v>醇的通式、物理性质</v>
      </c>
      <c r="D4202" s="21" t="str">
        <f>IFERROR(IF(I4202=1,INDEX( {"chinese","english","math","physics","chemistry","biology","politics","history","geography"},MATCH(C4202,{"语文","英语","数学","物理","化学","生物","政治","历史","地理"},0)),IF(I4202=2,INDEX(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4202,{"单项选择","阅读理解","信息匹配","完形填空","短文填空","单句填空","短文改错","单句改错","句型转换","翻译短语","翻译句子","词汇/短语及固搭","完成句子","听力"},0)),"")), "")</f>
        <v/>
      </c>
      <c r="E4202" s="21" t="str">
        <f t="shared" si="531"/>
        <v>知识点</v>
      </c>
      <c r="F4202" s="21" t="str">
        <f t="shared" si="532"/>
        <v>亚</v>
      </c>
      <c r="G4202" s="21" t="str">
        <f>INDEX( {"body","discipline","area","topic","point"},MATCH(E4202,{"知识体","知识域","知识区","知识主题","知识点"},0))</f>
        <v>point</v>
      </c>
      <c r="H4202" s="21" t="str">
        <f>INDEX( {"super","just","sub","infras"},MATCH(F4202,{"超","恰","亚","次"},0))</f>
        <v>sub</v>
      </c>
      <c r="I4202" s="21">
        <f>MATCH(E4202,{"知识体","知识域","知识区","知识主题","知识点"},0)-1</f>
        <v>4</v>
      </c>
      <c r="J4202" s="21">
        <f>MATCH(F4202,{"超","恰","亚","次"},0)-1</f>
        <v>2</v>
      </c>
      <c r="K4202" s="21" t="str">
        <f t="shared" si="533"/>
        <v>化学</v>
      </c>
      <c r="L4202" s="26" t="s">
        <v>1823</v>
      </c>
      <c r="M4202" s="23"/>
      <c r="N4202" s="23"/>
      <c r="O4202" s="24" t="str">
        <f t="shared" si="535"/>
        <v xml:space="preserve">
  - 
    name:  醇的通式、物理性质
    title:  醇的通式、物理性质
    description: 
    koLyro: point
    koLyri:  sub
    son: </v>
      </c>
      <c r="P4202" s="27" t="str">
        <f t="shared" si="534"/>
        <v xml:space="preserve">
            - 
              name:  醇的通式、物理性质
              title:  醇的通式、物理性质
              description: 
              koLyro: point
              koLyri:  sub
              son: </v>
      </c>
    </row>
    <row r="4203" spans="1:16" ht="15" customHeight="1">
      <c r="A4203" s="20">
        <f t="shared" si="528"/>
        <v>5</v>
      </c>
      <c r="B4203" s="21" t="str">
        <f t="shared" si="529"/>
        <v>知识亚点</v>
      </c>
      <c r="C4203" s="21" t="str">
        <f t="shared" si="530"/>
        <v>醇的化学性质</v>
      </c>
      <c r="D4203" s="21" t="str">
        <f>IFERROR(IF(I4203=1,INDEX( {"chinese","english","math","physics","chemistry","biology","politics","history","geography"},MATCH(C4203,{"语文","英语","数学","物理","化学","生物","政治","历史","地理"},0)),IF(I4203=2,INDEX(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4203,{"单项选择","阅读理解","信息匹配","完形填空","短文填空","单句填空","短文改错","单句改错","句型转换","翻译短语","翻译句子","词汇/短语及固搭","完成句子","听力"},0)),"")), "")</f>
        <v/>
      </c>
      <c r="E4203" s="21" t="str">
        <f t="shared" si="531"/>
        <v>知识点</v>
      </c>
      <c r="F4203" s="21" t="str">
        <f t="shared" si="532"/>
        <v>亚</v>
      </c>
      <c r="G4203" s="21" t="str">
        <f>INDEX( {"body","discipline","area","topic","point"},MATCH(E4203,{"知识体","知识域","知识区","知识主题","知识点"},0))</f>
        <v>point</v>
      </c>
      <c r="H4203" s="21" t="str">
        <f>INDEX( {"super","just","sub","infras"},MATCH(F4203,{"超","恰","亚","次"},0))</f>
        <v>sub</v>
      </c>
      <c r="I4203" s="21">
        <f>MATCH(E4203,{"知识体","知识域","知识区","知识主题","知识点"},0)-1</f>
        <v>4</v>
      </c>
      <c r="J4203" s="21">
        <f>MATCH(F4203,{"超","恰","亚","次"},0)-1</f>
        <v>2</v>
      </c>
      <c r="K4203" s="21" t="str">
        <f t="shared" si="533"/>
        <v>化学</v>
      </c>
      <c r="L4203" s="26" t="s">
        <v>1824</v>
      </c>
      <c r="M4203" s="23"/>
      <c r="N4203" s="23"/>
      <c r="O4203" s="24" t="str">
        <f t="shared" si="535"/>
        <v xml:space="preserve">
  - 
    name:  醇的化学性质
    title:  醇的化学性质
    description: 
    koLyro: point
    koLyri:  sub
    son: </v>
      </c>
      <c r="P4203" s="27" t="str">
        <f t="shared" si="534"/>
        <v xml:space="preserve">
            - 
              name:  醇的化学性质
              title:  醇的化学性质
              description: 
              koLyro: point
              koLyri:  sub
              son: </v>
      </c>
    </row>
    <row r="4204" spans="1:16" ht="15" customHeight="1">
      <c r="A4204" s="20">
        <f t="shared" si="528"/>
        <v>4</v>
      </c>
      <c r="B4204" s="21" t="str">
        <f t="shared" si="529"/>
        <v>知识点</v>
      </c>
      <c r="C4204" s="21" t="str">
        <f t="shared" si="530"/>
        <v>酚</v>
      </c>
      <c r="D4204" s="21" t="str">
        <f>IFERROR(IF(I4204=1,INDEX( {"chinese","english","math","physics","chemistry","biology","politics","history","geography"},MATCH(C4204,{"语文","英语","数学","物理","化学","生物","政治","历史","地理"},0)),IF(I4204=2,INDEX(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4204,{"单项选择","阅读理解","信息匹配","完形填空","短文填空","单句填空","短文改错","单句改错","句型转换","翻译短语","翻译句子","词汇/短语及固搭","完成句子","听力"},0)),"")), "")</f>
        <v/>
      </c>
      <c r="E4204" s="21" t="str">
        <f t="shared" si="531"/>
        <v>知识点</v>
      </c>
      <c r="F4204" s="21" t="str">
        <f t="shared" si="532"/>
        <v>恰</v>
      </c>
      <c r="G4204" s="21" t="str">
        <f>INDEX( {"body","discipline","area","topic","point"},MATCH(E4204,{"知识体","知识域","知识区","知识主题","知识点"},0))</f>
        <v>point</v>
      </c>
      <c r="H4204" s="21" t="str">
        <f>INDEX( {"super","just","sub","infras"},MATCH(F4204,{"超","恰","亚","次"},0))</f>
        <v>just</v>
      </c>
      <c r="I4204" s="21">
        <f>MATCH(E4204,{"知识体","知识域","知识区","知识主题","知识点"},0)-1</f>
        <v>4</v>
      </c>
      <c r="J4204" s="21">
        <f>MATCH(F4204,{"超","恰","亚","次"},0)-1</f>
        <v>1</v>
      </c>
      <c r="K4204" s="21" t="str">
        <f t="shared" si="533"/>
        <v>化学</v>
      </c>
      <c r="L4204" s="26" t="s">
        <v>1825</v>
      </c>
      <c r="M4204" s="23"/>
      <c r="N4204" s="23"/>
      <c r="O4204" s="24" t="str">
        <f t="shared" si="535"/>
        <v xml:space="preserve">
  - 
    name:  酚
    title:  酚
    description: 
    koLyro: point
    koLyri:  just
    son: </v>
      </c>
      <c r="P4204" s="27" t="str">
        <f t="shared" si="534"/>
        <v xml:space="preserve">
          - 
            name:  酚
            title:  酚
            description: 
            koLyro: point
            koLyri:  just
            son: </v>
      </c>
    </row>
    <row r="4205" spans="1:16" ht="15" customHeight="1">
      <c r="A4205" s="20">
        <f t="shared" si="528"/>
        <v>5</v>
      </c>
      <c r="B4205" s="21" t="str">
        <f t="shared" si="529"/>
        <v>知识亚点</v>
      </c>
      <c r="C4205" s="21" t="str">
        <f t="shared" si="530"/>
        <v>酚的概念及组成</v>
      </c>
      <c r="D4205" s="21" t="str">
        <f>IFERROR(IF(I4205=1,INDEX( {"chinese","english","math","physics","chemistry","biology","politics","history","geography"},MATCH(C4205,{"语文","英语","数学","物理","化学","生物","政治","历史","地理"},0)),IF(I4205=2,INDEX(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4205,{"单项选择","阅读理解","信息匹配","完形填空","短文填空","单句填空","短文改错","单句改错","句型转换","翻译短语","翻译句子","词汇/短语及固搭","完成句子","听力"},0)),"")), "")</f>
        <v/>
      </c>
      <c r="E4205" s="21" t="str">
        <f t="shared" si="531"/>
        <v>知识点</v>
      </c>
      <c r="F4205" s="21" t="str">
        <f t="shared" si="532"/>
        <v>亚</v>
      </c>
      <c r="G4205" s="21" t="str">
        <f>INDEX( {"body","discipline","area","topic","point"},MATCH(E4205,{"知识体","知识域","知识区","知识主题","知识点"},0))</f>
        <v>point</v>
      </c>
      <c r="H4205" s="21" t="str">
        <f>INDEX( {"super","just","sub","infras"},MATCH(F4205,{"超","恰","亚","次"},0))</f>
        <v>sub</v>
      </c>
      <c r="I4205" s="21">
        <f>MATCH(E4205,{"知识体","知识域","知识区","知识主题","知识点"},0)-1</f>
        <v>4</v>
      </c>
      <c r="J4205" s="21">
        <f>MATCH(F4205,{"超","恰","亚","次"},0)-1</f>
        <v>2</v>
      </c>
      <c r="K4205" s="21" t="str">
        <f t="shared" si="533"/>
        <v>化学</v>
      </c>
      <c r="L4205" s="26" t="s">
        <v>1826</v>
      </c>
      <c r="M4205" s="23"/>
      <c r="N4205" s="23"/>
      <c r="O4205" s="24" t="str">
        <f t="shared" si="535"/>
        <v xml:space="preserve">
  - 
    name:  酚的概念及组成
    title:  酚的概念及组成
    description: 
    koLyro: point
    koLyri:  sub
    son: </v>
      </c>
      <c r="P4205" s="27" t="str">
        <f t="shared" si="534"/>
        <v xml:space="preserve">
            - 
              name:  酚的概念及组成
              title:  酚的概念及组成
              description: 
              koLyro: point
              koLyri:  sub
              son: </v>
      </c>
    </row>
    <row r="4206" spans="1:16" ht="15" customHeight="1">
      <c r="A4206" s="20">
        <f t="shared" si="528"/>
        <v>5</v>
      </c>
      <c r="B4206" s="21" t="str">
        <f t="shared" si="529"/>
        <v>知识亚点</v>
      </c>
      <c r="C4206" s="21" t="str">
        <f t="shared" si="530"/>
        <v>酚的存在及用途</v>
      </c>
      <c r="D4206" s="21" t="str">
        <f>IFERROR(IF(I4206=1,INDEX( {"chinese","english","math","physics","chemistry","biology","politics","history","geography"},MATCH(C4206,{"语文","英语","数学","物理","化学","生物","政治","历史","地理"},0)),IF(I4206=2,INDEX(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4206,{"单项选择","阅读理解","信息匹配","完形填空","短文填空","单句填空","短文改错","单句改错","句型转换","翻译短语","翻译句子","词汇/短语及固搭","完成句子","听力"},0)),"")), "")</f>
        <v/>
      </c>
      <c r="E4206" s="21" t="str">
        <f t="shared" si="531"/>
        <v>知识点</v>
      </c>
      <c r="F4206" s="21" t="str">
        <f t="shared" si="532"/>
        <v>亚</v>
      </c>
      <c r="G4206" s="21" t="str">
        <f>INDEX( {"body","discipline","area","topic","point"},MATCH(E4206,{"知识体","知识域","知识区","知识主题","知识点"},0))</f>
        <v>point</v>
      </c>
      <c r="H4206" s="21" t="str">
        <f>INDEX( {"super","just","sub","infras"},MATCH(F4206,{"超","恰","亚","次"},0))</f>
        <v>sub</v>
      </c>
      <c r="I4206" s="21">
        <f>MATCH(E4206,{"知识体","知识域","知识区","知识主题","知识点"},0)-1</f>
        <v>4</v>
      </c>
      <c r="J4206" s="21">
        <f>MATCH(F4206,{"超","恰","亚","次"},0)-1</f>
        <v>2</v>
      </c>
      <c r="K4206" s="21" t="str">
        <f t="shared" si="533"/>
        <v>化学</v>
      </c>
      <c r="L4206" s="26" t="s">
        <v>1827</v>
      </c>
      <c r="M4206" s="23"/>
      <c r="N4206" s="23"/>
      <c r="O4206" s="24" t="str">
        <f t="shared" si="535"/>
        <v xml:space="preserve">
  - 
    name:  酚的存在及用途
    title:  酚的存在及用途
    description: 
    koLyro: point
    koLyri:  sub
    son: </v>
      </c>
      <c r="P4206" s="27" t="str">
        <f t="shared" si="534"/>
        <v xml:space="preserve">
            - 
              name:  酚的存在及用途
              title:  酚的存在及用途
              description: 
              koLyro: point
              koLyri:  sub
              son: </v>
      </c>
    </row>
    <row r="4207" spans="1:16" ht="15" customHeight="1">
      <c r="A4207" s="20">
        <f t="shared" si="528"/>
        <v>5</v>
      </c>
      <c r="B4207" s="21" t="str">
        <f t="shared" si="529"/>
        <v>知识亚点</v>
      </c>
      <c r="C4207" s="21" t="str">
        <f t="shared" si="530"/>
        <v>苯酚的物理性质</v>
      </c>
      <c r="D4207" s="21" t="str">
        <f>IFERROR(IF(I4207=1,INDEX( {"chinese","english","math","physics","chemistry","biology","politics","history","geography"},MATCH(C4207,{"语文","英语","数学","物理","化学","生物","政治","历史","地理"},0)),IF(I4207=2,INDEX(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4207,{"单项选择","阅读理解","信息匹配","完形填空","短文填空","单句填空","短文改错","单句改错","句型转换","翻译短语","翻译句子","词汇/短语及固搭","完成句子","听力"},0)),"")), "")</f>
        <v/>
      </c>
      <c r="E4207" s="21" t="str">
        <f t="shared" si="531"/>
        <v>知识点</v>
      </c>
      <c r="F4207" s="21" t="str">
        <f t="shared" si="532"/>
        <v>亚</v>
      </c>
      <c r="G4207" s="21" t="str">
        <f>INDEX( {"body","discipline","area","topic","point"},MATCH(E4207,{"知识体","知识域","知识区","知识主题","知识点"},0))</f>
        <v>point</v>
      </c>
      <c r="H4207" s="21" t="str">
        <f>INDEX( {"super","just","sub","infras"},MATCH(F4207,{"超","恰","亚","次"},0))</f>
        <v>sub</v>
      </c>
      <c r="I4207" s="21">
        <f>MATCH(E4207,{"知识体","知识域","知识区","知识主题","知识点"},0)-1</f>
        <v>4</v>
      </c>
      <c r="J4207" s="21">
        <f>MATCH(F4207,{"超","恰","亚","次"},0)-1</f>
        <v>2</v>
      </c>
      <c r="K4207" s="21" t="str">
        <f t="shared" si="533"/>
        <v>化学</v>
      </c>
      <c r="L4207" s="26" t="s">
        <v>1828</v>
      </c>
      <c r="M4207" s="23"/>
      <c r="N4207" s="23"/>
      <c r="O4207" s="24" t="str">
        <f t="shared" si="535"/>
        <v xml:space="preserve">
  - 
    name:  苯酚的物理性质
    title:  苯酚的物理性质
    description: 
    koLyro: point
    koLyri:  sub
    son: </v>
      </c>
      <c r="P4207" s="27" t="str">
        <f t="shared" si="534"/>
        <v xml:space="preserve">
            - 
              name:  苯酚的物理性质
              title:  苯酚的物理性质
              description: 
              koLyro: point
              koLyri:  sub
              son: </v>
      </c>
    </row>
    <row r="4208" spans="1:16" ht="15" customHeight="1">
      <c r="A4208" s="20">
        <f t="shared" si="528"/>
        <v>5</v>
      </c>
      <c r="B4208" s="21" t="str">
        <f t="shared" si="529"/>
        <v>知识亚点</v>
      </c>
      <c r="C4208" s="21" t="str">
        <f t="shared" si="530"/>
        <v>苯酚的化学性质</v>
      </c>
      <c r="D4208" s="21" t="str">
        <f>IFERROR(IF(I4208=1,INDEX( {"chinese","english","math","physics","chemistry","biology","politics","history","geography"},MATCH(C4208,{"语文","英语","数学","物理","化学","生物","政治","历史","地理"},0)),IF(I4208=2,INDEX(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4208,{"单项选择","阅读理解","信息匹配","完形填空","短文填空","单句填空","短文改错","单句改错","句型转换","翻译短语","翻译句子","词汇/短语及固搭","完成句子","听力"},0)),"")), "")</f>
        <v/>
      </c>
      <c r="E4208" s="21" t="str">
        <f t="shared" si="531"/>
        <v>知识点</v>
      </c>
      <c r="F4208" s="21" t="str">
        <f t="shared" si="532"/>
        <v>亚</v>
      </c>
      <c r="G4208" s="21" t="str">
        <f>INDEX( {"body","discipline","area","topic","point"},MATCH(E4208,{"知识体","知识域","知识区","知识主题","知识点"},0))</f>
        <v>point</v>
      </c>
      <c r="H4208" s="21" t="str">
        <f>INDEX( {"super","just","sub","infras"},MATCH(F4208,{"超","恰","亚","次"},0))</f>
        <v>sub</v>
      </c>
      <c r="I4208" s="21">
        <f>MATCH(E4208,{"知识体","知识域","知识区","知识主题","知识点"},0)-1</f>
        <v>4</v>
      </c>
      <c r="J4208" s="21">
        <f>MATCH(F4208,{"超","恰","亚","次"},0)-1</f>
        <v>2</v>
      </c>
      <c r="K4208" s="21" t="str">
        <f t="shared" si="533"/>
        <v>化学</v>
      </c>
      <c r="L4208" s="26" t="s">
        <v>1829</v>
      </c>
      <c r="M4208" s="23"/>
      <c r="N4208" s="23"/>
      <c r="O4208" s="24" t="str">
        <f t="shared" si="535"/>
        <v xml:space="preserve">
  - 
    name:  苯酚的化学性质
    title:  苯酚的化学性质
    description: 
    koLyro: point
    koLyri:  sub
    son: </v>
      </c>
      <c r="P4208" s="27" t="str">
        <f t="shared" si="534"/>
        <v xml:space="preserve">
            - 
              name:  苯酚的化学性质
              title:  苯酚的化学性质
              description: 
              koLyro: point
              koLyri:  sub
              son: </v>
      </c>
    </row>
    <row r="4209" spans="1:16" ht="15" customHeight="1">
      <c r="A4209" s="20">
        <f t="shared" si="528"/>
        <v>4</v>
      </c>
      <c r="B4209" s="21" t="str">
        <f t="shared" si="529"/>
        <v>知识点</v>
      </c>
      <c r="C4209" s="21" t="str">
        <f t="shared" si="530"/>
        <v>醛</v>
      </c>
      <c r="D4209" s="21" t="str">
        <f>IFERROR(IF(I4209=1,INDEX( {"chinese","english","math","physics","chemistry","biology","politics","history","geography"},MATCH(C4209,{"语文","英语","数学","物理","化学","生物","政治","历史","地理"},0)),IF(I4209=2,INDEX(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4209,{"单项选择","阅读理解","信息匹配","完形填空","短文填空","单句填空","短文改错","单句改错","句型转换","翻译短语","翻译句子","词汇/短语及固搭","完成句子","听力"},0)),"")), "")</f>
        <v/>
      </c>
      <c r="E4209" s="21" t="str">
        <f t="shared" si="531"/>
        <v>知识点</v>
      </c>
      <c r="F4209" s="21" t="str">
        <f t="shared" si="532"/>
        <v>恰</v>
      </c>
      <c r="G4209" s="21" t="str">
        <f>INDEX( {"body","discipline","area","topic","point"},MATCH(E4209,{"知识体","知识域","知识区","知识主题","知识点"},0))</f>
        <v>point</v>
      </c>
      <c r="H4209" s="21" t="str">
        <f>INDEX( {"super","just","sub","infras"},MATCH(F4209,{"超","恰","亚","次"},0))</f>
        <v>just</v>
      </c>
      <c r="I4209" s="21">
        <f>MATCH(E4209,{"知识体","知识域","知识区","知识主题","知识点"},0)-1</f>
        <v>4</v>
      </c>
      <c r="J4209" s="21">
        <f>MATCH(F4209,{"超","恰","亚","次"},0)-1</f>
        <v>1</v>
      </c>
      <c r="K4209" s="21" t="str">
        <f t="shared" si="533"/>
        <v>化学</v>
      </c>
      <c r="L4209" s="26" t="s">
        <v>1830</v>
      </c>
      <c r="M4209" s="23"/>
      <c r="N4209" s="23"/>
      <c r="O4209" s="24" t="str">
        <f t="shared" si="535"/>
        <v xml:space="preserve">
  - 
    name:  醛
    title:  醛
    description: 
    koLyro: point
    koLyri:  just
    son: </v>
      </c>
      <c r="P4209" s="27" t="str">
        <f t="shared" si="534"/>
        <v xml:space="preserve">
          - 
            name:  醛
            title:  醛
            description: 
            koLyro: point
            koLyri:  just
            son: </v>
      </c>
    </row>
    <row r="4210" spans="1:16" ht="15" customHeight="1">
      <c r="A4210" s="20">
        <f t="shared" si="528"/>
        <v>5</v>
      </c>
      <c r="B4210" s="21" t="str">
        <f t="shared" si="529"/>
        <v>知识亚点</v>
      </c>
      <c r="C4210" s="21" t="str">
        <f t="shared" si="530"/>
        <v>常见醛的物理性质</v>
      </c>
      <c r="D4210" s="21" t="str">
        <f>IFERROR(IF(I4210=1,INDEX( {"chinese","english","math","physics","chemistry","biology","politics","history","geography"},MATCH(C4210,{"语文","英语","数学","物理","化学","生物","政治","历史","地理"},0)),IF(I4210=2,INDEX(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4210,{"单项选择","阅读理解","信息匹配","完形填空","短文填空","单句填空","短文改错","单句改错","句型转换","翻译短语","翻译句子","词汇/短语及固搭","完成句子","听力"},0)),"")), "")</f>
        <v/>
      </c>
      <c r="E4210" s="21" t="str">
        <f t="shared" si="531"/>
        <v>知识点</v>
      </c>
      <c r="F4210" s="21" t="str">
        <f t="shared" si="532"/>
        <v>亚</v>
      </c>
      <c r="G4210" s="21" t="str">
        <f>INDEX( {"body","discipline","area","topic","point"},MATCH(E4210,{"知识体","知识域","知识区","知识主题","知识点"},0))</f>
        <v>point</v>
      </c>
      <c r="H4210" s="21" t="str">
        <f>INDEX( {"super","just","sub","infras"},MATCH(F4210,{"超","恰","亚","次"},0))</f>
        <v>sub</v>
      </c>
      <c r="I4210" s="21">
        <f>MATCH(E4210,{"知识体","知识域","知识区","知识主题","知识点"},0)-1</f>
        <v>4</v>
      </c>
      <c r="J4210" s="21">
        <f>MATCH(F4210,{"超","恰","亚","次"},0)-1</f>
        <v>2</v>
      </c>
      <c r="K4210" s="21" t="str">
        <f t="shared" si="533"/>
        <v>化学</v>
      </c>
      <c r="L4210" s="26" t="s">
        <v>1831</v>
      </c>
      <c r="M4210" s="23"/>
      <c r="N4210" s="23"/>
      <c r="O4210" s="24" t="str">
        <f t="shared" si="535"/>
        <v xml:space="preserve">
  - 
    name:  常见醛的物理性质
    title:  常见醛的物理性质
    description: 
    koLyro: point
    koLyri:  sub
    son: </v>
      </c>
      <c r="P4210" s="27" t="str">
        <f t="shared" si="534"/>
        <v xml:space="preserve">
            - 
              name:  常见醛的物理性质
              title:  常见醛的物理性质
              description: 
              koLyro: point
              koLyri:  sub
              son: </v>
      </c>
    </row>
    <row r="4211" spans="1:16" ht="15" customHeight="1">
      <c r="A4211" s="20">
        <f t="shared" si="528"/>
        <v>5</v>
      </c>
      <c r="B4211" s="21" t="str">
        <f t="shared" si="529"/>
        <v>知识亚点</v>
      </c>
      <c r="C4211" s="21" t="str">
        <f t="shared" si="530"/>
        <v>乙醛的化学性质</v>
      </c>
      <c r="D4211" s="21" t="str">
        <f>IFERROR(IF(I4211=1,INDEX( {"chinese","english","math","physics","chemistry","biology","politics","history","geography"},MATCH(C4211,{"语文","英语","数学","物理","化学","生物","政治","历史","地理"},0)),IF(I4211=2,INDEX(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4211,{"单项选择","阅读理解","信息匹配","完形填空","短文填空","单句填空","短文改错","单句改错","句型转换","翻译短语","翻译句子","词汇/短语及固搭","完成句子","听力"},0)),"")), "")</f>
        <v/>
      </c>
      <c r="E4211" s="21" t="str">
        <f t="shared" si="531"/>
        <v>知识点</v>
      </c>
      <c r="F4211" s="21" t="str">
        <f t="shared" si="532"/>
        <v>亚</v>
      </c>
      <c r="G4211" s="21" t="str">
        <f>INDEX( {"body","discipline","area","topic","point"},MATCH(E4211,{"知识体","知识域","知识区","知识主题","知识点"},0))</f>
        <v>point</v>
      </c>
      <c r="H4211" s="21" t="str">
        <f>INDEX( {"super","just","sub","infras"},MATCH(F4211,{"超","恰","亚","次"},0))</f>
        <v>sub</v>
      </c>
      <c r="I4211" s="21">
        <f>MATCH(E4211,{"知识体","知识域","知识区","知识主题","知识点"},0)-1</f>
        <v>4</v>
      </c>
      <c r="J4211" s="21">
        <f>MATCH(F4211,{"超","恰","亚","次"},0)-1</f>
        <v>2</v>
      </c>
      <c r="K4211" s="21" t="str">
        <f t="shared" si="533"/>
        <v>化学</v>
      </c>
      <c r="L4211" s="26" t="s">
        <v>1832</v>
      </c>
      <c r="M4211" s="23"/>
      <c r="N4211" s="23"/>
      <c r="O4211" s="24" t="str">
        <f t="shared" si="535"/>
        <v xml:space="preserve">
  - 
    name:  乙醛的化学性质
    title:  乙醛的化学性质
    description: 
    koLyro: point
    koLyri:  sub
    son: </v>
      </c>
      <c r="P4211" s="27" t="str">
        <f t="shared" si="534"/>
        <v xml:space="preserve">
            - 
              name:  乙醛的化学性质
              title:  乙醛的化学性质
              description: 
              koLyro: point
              koLyri:  sub
              son: </v>
      </c>
    </row>
    <row r="4212" spans="1:16" ht="15" customHeight="1">
      <c r="A4212" s="20">
        <f t="shared" si="528"/>
        <v>5</v>
      </c>
      <c r="B4212" s="21" t="str">
        <f t="shared" si="529"/>
        <v>知识亚点</v>
      </c>
      <c r="C4212" s="21" t="str">
        <f t="shared" si="530"/>
        <v>乙醛的结构、用途</v>
      </c>
      <c r="D4212" s="21" t="str">
        <f>IFERROR(IF(I4212=1,INDEX( {"chinese","english","math","physics","chemistry","biology","politics","history","geography"},MATCH(C4212,{"语文","英语","数学","物理","化学","生物","政治","历史","地理"},0)),IF(I4212=2,INDEX(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4212,{"单项选择","阅读理解","信息匹配","完形填空","短文填空","单句填空","短文改错","单句改错","句型转换","翻译短语","翻译句子","词汇/短语及固搭","完成句子","听力"},0)),"")), "")</f>
        <v/>
      </c>
      <c r="E4212" s="21" t="str">
        <f t="shared" si="531"/>
        <v>知识点</v>
      </c>
      <c r="F4212" s="21" t="str">
        <f t="shared" si="532"/>
        <v>亚</v>
      </c>
      <c r="G4212" s="21" t="str">
        <f>INDEX( {"body","discipline","area","topic","point"},MATCH(E4212,{"知识体","知识域","知识区","知识主题","知识点"},0))</f>
        <v>point</v>
      </c>
      <c r="H4212" s="21" t="str">
        <f>INDEX( {"super","just","sub","infras"},MATCH(F4212,{"超","恰","亚","次"},0))</f>
        <v>sub</v>
      </c>
      <c r="I4212" s="21">
        <f>MATCH(E4212,{"知识体","知识域","知识区","知识主题","知识点"},0)-1</f>
        <v>4</v>
      </c>
      <c r="J4212" s="21">
        <f>MATCH(F4212,{"超","恰","亚","次"},0)-1</f>
        <v>2</v>
      </c>
      <c r="K4212" s="21" t="str">
        <f t="shared" si="533"/>
        <v>化学</v>
      </c>
      <c r="L4212" s="26" t="s">
        <v>1833</v>
      </c>
      <c r="M4212" s="23"/>
      <c r="N4212" s="23"/>
      <c r="O4212" s="24" t="str">
        <f t="shared" si="535"/>
        <v xml:space="preserve">
  - 
    name:  乙醛的结构、用途
    title:  乙醛的结构、用途
    description: 
    koLyro: point
    koLyri:  sub
    son: </v>
      </c>
      <c r="P4212" s="27" t="str">
        <f t="shared" si="534"/>
        <v xml:space="preserve">
            - 
              name:  乙醛的结构、用途
              title:  乙醛的结构、用途
              description: 
              koLyro: point
              koLyri:  sub
              son: </v>
      </c>
    </row>
    <row r="4213" spans="1:16" ht="15" customHeight="1">
      <c r="A4213" s="20">
        <f t="shared" si="528"/>
        <v>5</v>
      </c>
      <c r="B4213" s="21" t="str">
        <f t="shared" si="529"/>
        <v>知识亚点</v>
      </c>
      <c r="C4213" s="21" t="str">
        <f t="shared" si="530"/>
        <v>醛基的检验</v>
      </c>
      <c r="D4213" s="21" t="str">
        <f>IFERROR(IF(I4213=1,INDEX( {"chinese","english","math","physics","chemistry","biology","politics","history","geography"},MATCH(C4213,{"语文","英语","数学","物理","化学","生物","政治","历史","地理"},0)),IF(I4213=2,INDEX(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4213,{"单项选择","阅读理解","信息匹配","完形填空","短文填空","单句填空","短文改错","单句改错","句型转换","翻译短语","翻译句子","词汇/短语及固搭","完成句子","听力"},0)),"")), "")</f>
        <v/>
      </c>
      <c r="E4213" s="21" t="str">
        <f t="shared" si="531"/>
        <v>知识点</v>
      </c>
      <c r="F4213" s="21" t="str">
        <f t="shared" si="532"/>
        <v>亚</v>
      </c>
      <c r="G4213" s="21" t="str">
        <f>INDEX( {"body","discipline","area","topic","point"},MATCH(E4213,{"知识体","知识域","知识区","知识主题","知识点"},0))</f>
        <v>point</v>
      </c>
      <c r="H4213" s="21" t="str">
        <f>INDEX( {"super","just","sub","infras"},MATCH(F4213,{"超","恰","亚","次"},0))</f>
        <v>sub</v>
      </c>
      <c r="I4213" s="21">
        <f>MATCH(E4213,{"知识体","知识域","知识区","知识主题","知识点"},0)-1</f>
        <v>4</v>
      </c>
      <c r="J4213" s="21">
        <f>MATCH(F4213,{"超","恰","亚","次"},0)-1</f>
        <v>2</v>
      </c>
      <c r="K4213" s="21" t="str">
        <f t="shared" si="533"/>
        <v>化学</v>
      </c>
      <c r="L4213" s="26" t="s">
        <v>1834</v>
      </c>
      <c r="M4213" s="23"/>
      <c r="N4213" s="23"/>
      <c r="O4213" s="24" t="str">
        <f t="shared" si="535"/>
        <v xml:space="preserve">
  - 
    name:  醛基的检验
    title:  醛基的检验
    description: 
    koLyro: point
    koLyri:  sub
    son: </v>
      </c>
      <c r="P4213" s="27" t="str">
        <f t="shared" si="534"/>
        <v xml:space="preserve">
            - 
              name:  醛基的检验
              title:  醛基的检验
              description: 
              koLyro: point
              koLyri:  sub
              son: </v>
      </c>
    </row>
    <row r="4214" spans="1:16" ht="15" customHeight="1">
      <c r="A4214" s="20">
        <f t="shared" si="528"/>
        <v>4</v>
      </c>
      <c r="B4214" s="21" t="str">
        <f t="shared" si="529"/>
        <v>知识点</v>
      </c>
      <c r="C4214" s="21" t="str">
        <f t="shared" si="530"/>
        <v>酮</v>
      </c>
      <c r="D4214" s="21" t="str">
        <f>IFERROR(IF(I4214=1,INDEX( {"chinese","english","math","physics","chemistry","biology","politics","history","geography"},MATCH(C4214,{"语文","英语","数学","物理","化学","生物","政治","历史","地理"},0)),IF(I4214=2,INDEX(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4214,{"单项选择","阅读理解","信息匹配","完形填空","短文填空","单句填空","短文改错","单句改错","句型转换","翻译短语","翻译句子","词汇/短语及固搭","完成句子","听力"},0)),"")), "")</f>
        <v/>
      </c>
      <c r="E4214" s="21" t="str">
        <f t="shared" si="531"/>
        <v>知识点</v>
      </c>
      <c r="F4214" s="21" t="str">
        <f t="shared" si="532"/>
        <v>恰</v>
      </c>
      <c r="G4214" s="21" t="str">
        <f>INDEX( {"body","discipline","area","topic","point"},MATCH(E4214,{"知识体","知识域","知识区","知识主题","知识点"},0))</f>
        <v>point</v>
      </c>
      <c r="H4214" s="21" t="str">
        <f>INDEX( {"super","just","sub","infras"},MATCH(F4214,{"超","恰","亚","次"},0))</f>
        <v>just</v>
      </c>
      <c r="I4214" s="21">
        <f>MATCH(E4214,{"知识体","知识域","知识区","知识主题","知识点"},0)-1</f>
        <v>4</v>
      </c>
      <c r="J4214" s="21">
        <f>MATCH(F4214,{"超","恰","亚","次"},0)-1</f>
        <v>1</v>
      </c>
      <c r="K4214" s="21" t="str">
        <f t="shared" si="533"/>
        <v>化学</v>
      </c>
      <c r="L4214" s="26" t="s">
        <v>1835</v>
      </c>
      <c r="M4214" s="23"/>
      <c r="N4214" s="23"/>
      <c r="O4214" s="24" t="str">
        <f t="shared" si="535"/>
        <v xml:space="preserve">
  - 
    name:  酮
    title:  酮
    description: 
    koLyro: point
    koLyri:  just
    son: </v>
      </c>
      <c r="P4214" s="27" t="str">
        <f t="shared" si="534"/>
        <v xml:space="preserve">
          - 
            name:  酮
            title:  酮
            description: 
            koLyro: point
            koLyri:  just
            son: </v>
      </c>
    </row>
    <row r="4215" spans="1:16" ht="15" customHeight="1">
      <c r="A4215" s="20">
        <f t="shared" si="528"/>
        <v>5</v>
      </c>
      <c r="B4215" s="21" t="str">
        <f t="shared" si="529"/>
        <v>知识亚点</v>
      </c>
      <c r="C4215" s="21" t="str">
        <f t="shared" si="530"/>
        <v>常见酮的结构、物理性质</v>
      </c>
      <c r="D4215" s="21" t="str">
        <f>IFERROR(IF(I4215=1,INDEX( {"chinese","english","math","physics","chemistry","biology","politics","history","geography"},MATCH(C4215,{"语文","英语","数学","物理","化学","生物","政治","历史","地理"},0)),IF(I4215=2,INDEX(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4215,{"单项选择","阅读理解","信息匹配","完形填空","短文填空","单句填空","短文改错","单句改错","句型转换","翻译短语","翻译句子","词汇/短语及固搭","完成句子","听力"},0)),"")), "")</f>
        <v/>
      </c>
      <c r="E4215" s="21" t="str">
        <f t="shared" si="531"/>
        <v>知识点</v>
      </c>
      <c r="F4215" s="21" t="str">
        <f t="shared" si="532"/>
        <v>亚</v>
      </c>
      <c r="G4215" s="21" t="str">
        <f>INDEX( {"body","discipline","area","topic","point"},MATCH(E4215,{"知识体","知识域","知识区","知识主题","知识点"},0))</f>
        <v>point</v>
      </c>
      <c r="H4215" s="21" t="str">
        <f>INDEX( {"super","just","sub","infras"},MATCH(F4215,{"超","恰","亚","次"},0))</f>
        <v>sub</v>
      </c>
      <c r="I4215" s="21">
        <f>MATCH(E4215,{"知识体","知识域","知识区","知识主题","知识点"},0)-1</f>
        <v>4</v>
      </c>
      <c r="J4215" s="21">
        <f>MATCH(F4215,{"超","恰","亚","次"},0)-1</f>
        <v>2</v>
      </c>
      <c r="K4215" s="21" t="str">
        <f t="shared" si="533"/>
        <v>化学</v>
      </c>
      <c r="L4215" s="26" t="s">
        <v>1836</v>
      </c>
      <c r="M4215" s="23"/>
      <c r="N4215" s="23"/>
      <c r="O4215" s="24" t="str">
        <f t="shared" si="535"/>
        <v xml:space="preserve">
  - 
    name:  常见酮的结构、物理性质
    title:  常见酮的结构、物理性质
    description: 
    koLyro: point
    koLyri:  sub
    son: </v>
      </c>
      <c r="P4215" s="27" t="str">
        <f t="shared" si="534"/>
        <v xml:space="preserve">
            - 
              name:  常见酮的结构、物理性质
              title:  常见酮的结构、物理性质
              description: 
              koLyro: point
              koLyri:  sub
              son: </v>
      </c>
    </row>
    <row r="4216" spans="1:16" ht="15" customHeight="1">
      <c r="A4216" s="20">
        <f t="shared" si="528"/>
        <v>5</v>
      </c>
      <c r="B4216" s="21" t="str">
        <f t="shared" si="529"/>
        <v>知识亚点</v>
      </c>
      <c r="C4216" s="21" t="str">
        <f t="shared" si="530"/>
        <v>酮的化学性质</v>
      </c>
      <c r="D4216" s="21" t="str">
        <f>IFERROR(IF(I4216=1,INDEX( {"chinese","english","math","physics","chemistry","biology","politics","history","geography"},MATCH(C4216,{"语文","英语","数学","物理","化学","生物","政治","历史","地理"},0)),IF(I4216=2,INDEX(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4216,{"单项选择","阅读理解","信息匹配","完形填空","短文填空","单句填空","短文改错","单句改错","句型转换","翻译短语","翻译句子","词汇/短语及固搭","完成句子","听力"},0)),"")), "")</f>
        <v/>
      </c>
      <c r="E4216" s="21" t="str">
        <f t="shared" si="531"/>
        <v>知识点</v>
      </c>
      <c r="F4216" s="21" t="str">
        <f t="shared" si="532"/>
        <v>亚</v>
      </c>
      <c r="G4216" s="21" t="str">
        <f>INDEX( {"body","discipline","area","topic","point"},MATCH(E4216,{"知识体","知识域","知识区","知识主题","知识点"},0))</f>
        <v>point</v>
      </c>
      <c r="H4216" s="21" t="str">
        <f>INDEX( {"super","just","sub","infras"},MATCH(F4216,{"超","恰","亚","次"},0))</f>
        <v>sub</v>
      </c>
      <c r="I4216" s="21">
        <f>MATCH(E4216,{"知识体","知识域","知识区","知识主题","知识点"},0)-1</f>
        <v>4</v>
      </c>
      <c r="J4216" s="21">
        <f>MATCH(F4216,{"超","恰","亚","次"},0)-1</f>
        <v>2</v>
      </c>
      <c r="K4216" s="21" t="str">
        <f t="shared" si="533"/>
        <v>化学</v>
      </c>
      <c r="L4216" s="26" t="s">
        <v>1837</v>
      </c>
      <c r="M4216" s="23"/>
      <c r="N4216" s="23"/>
      <c r="O4216" s="24" t="str">
        <f t="shared" si="535"/>
        <v xml:space="preserve">
  - 
    name:  酮的化学性质
    title:  酮的化学性质
    description: 
    koLyro: point
    koLyri:  sub
    son: </v>
      </c>
      <c r="P4216" s="27" t="str">
        <f t="shared" si="534"/>
        <v xml:space="preserve">
            - 
              name:  酮的化学性质
              title:  酮的化学性质
              description: 
              koLyro: point
              koLyri:  sub
              son: </v>
      </c>
    </row>
    <row r="4217" spans="1:16" ht="15" customHeight="1">
      <c r="A4217" s="20">
        <f t="shared" si="528"/>
        <v>4</v>
      </c>
      <c r="B4217" s="21" t="str">
        <f t="shared" si="529"/>
        <v>知识点</v>
      </c>
      <c r="C4217" s="21" t="str">
        <f t="shared" si="530"/>
        <v>羧酸</v>
      </c>
      <c r="D4217" s="21" t="str">
        <f>IFERROR(IF(I4217=1,INDEX( {"chinese","english","math","physics","chemistry","biology","politics","history","geography"},MATCH(C4217,{"语文","英语","数学","物理","化学","生物","政治","历史","地理"},0)),IF(I4217=2,INDEX(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4217,{"单项选择","阅读理解","信息匹配","完形填空","短文填空","单句填空","短文改错","单句改错","句型转换","翻译短语","翻译句子","词汇/短语及固搭","完成句子","听力"},0)),"")), "")</f>
        <v/>
      </c>
      <c r="E4217" s="21" t="str">
        <f t="shared" si="531"/>
        <v>知识点</v>
      </c>
      <c r="F4217" s="21" t="str">
        <f t="shared" si="532"/>
        <v>恰</v>
      </c>
      <c r="G4217" s="21" t="str">
        <f>INDEX( {"body","discipline","area","topic","point"},MATCH(E4217,{"知识体","知识域","知识区","知识主题","知识点"},0))</f>
        <v>point</v>
      </c>
      <c r="H4217" s="21" t="str">
        <f>INDEX( {"super","just","sub","infras"},MATCH(F4217,{"超","恰","亚","次"},0))</f>
        <v>just</v>
      </c>
      <c r="I4217" s="21">
        <f>MATCH(E4217,{"知识体","知识域","知识区","知识主题","知识点"},0)-1</f>
        <v>4</v>
      </c>
      <c r="J4217" s="21">
        <f>MATCH(F4217,{"超","恰","亚","次"},0)-1</f>
        <v>1</v>
      </c>
      <c r="K4217" s="21" t="str">
        <f t="shared" si="533"/>
        <v>化学</v>
      </c>
      <c r="L4217" s="26" t="s">
        <v>1838</v>
      </c>
      <c r="M4217" s="23"/>
      <c r="N4217" s="23"/>
      <c r="O4217" s="24" t="str">
        <f t="shared" si="535"/>
        <v xml:space="preserve">
  - 
    name:  羧酸
    title:  羧酸
    description: 
    koLyro: point
    koLyri:  just
    son: </v>
      </c>
      <c r="P4217" s="27" t="str">
        <f t="shared" si="534"/>
        <v xml:space="preserve">
          - 
            name:  羧酸
            title:  羧酸
            description: 
            koLyro: point
            koLyri:  just
            son: </v>
      </c>
    </row>
    <row r="4218" spans="1:16" ht="15" customHeight="1">
      <c r="A4218" s="20">
        <f t="shared" si="528"/>
        <v>5</v>
      </c>
      <c r="B4218" s="21" t="str">
        <f t="shared" si="529"/>
        <v>知识亚点</v>
      </c>
      <c r="C4218" s="21" t="str">
        <f t="shared" si="530"/>
        <v>羧酸的通式、物理性质</v>
      </c>
      <c r="D4218" s="21" t="str">
        <f>IFERROR(IF(I4218=1,INDEX( {"chinese","english","math","physics","chemistry","biology","politics","history","geography"},MATCH(C4218,{"语文","英语","数学","物理","化学","生物","政治","历史","地理"},0)),IF(I4218=2,INDEX(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4218,{"单项选择","阅读理解","信息匹配","完形填空","短文填空","单句填空","短文改错","单句改错","句型转换","翻译短语","翻译句子","词汇/短语及固搭","完成句子","听力"},0)),"")), "")</f>
        <v/>
      </c>
      <c r="E4218" s="21" t="str">
        <f t="shared" si="531"/>
        <v>知识点</v>
      </c>
      <c r="F4218" s="21" t="str">
        <f t="shared" si="532"/>
        <v>亚</v>
      </c>
      <c r="G4218" s="21" t="str">
        <f>INDEX( {"body","discipline","area","topic","point"},MATCH(E4218,{"知识体","知识域","知识区","知识主题","知识点"},0))</f>
        <v>point</v>
      </c>
      <c r="H4218" s="21" t="str">
        <f>INDEX( {"super","just","sub","infras"},MATCH(F4218,{"超","恰","亚","次"},0))</f>
        <v>sub</v>
      </c>
      <c r="I4218" s="21">
        <f>MATCH(E4218,{"知识体","知识域","知识区","知识主题","知识点"},0)-1</f>
        <v>4</v>
      </c>
      <c r="J4218" s="21">
        <f>MATCH(F4218,{"超","恰","亚","次"},0)-1</f>
        <v>2</v>
      </c>
      <c r="K4218" s="21" t="str">
        <f t="shared" si="533"/>
        <v>化学</v>
      </c>
      <c r="L4218" s="26" t="s">
        <v>1839</v>
      </c>
      <c r="M4218" s="23"/>
      <c r="N4218" s="23"/>
      <c r="O4218" s="24" t="str">
        <f t="shared" si="535"/>
        <v xml:space="preserve">
  - 
    name:  羧酸的通式、物理性质
    title:  羧酸的通式、物理性质
    description: 
    koLyro: point
    koLyri:  sub
    son: </v>
      </c>
      <c r="P4218" s="27" t="str">
        <f t="shared" si="534"/>
        <v xml:space="preserve">
            - 
              name:  羧酸的通式、物理性质
              title:  羧酸的通式、物理性质
              description: 
              koLyro: point
              koLyri:  sub
              son: </v>
      </c>
    </row>
    <row r="4219" spans="1:16" ht="15" customHeight="1">
      <c r="A4219" s="20">
        <f t="shared" si="528"/>
        <v>5</v>
      </c>
      <c r="B4219" s="21" t="str">
        <f t="shared" si="529"/>
        <v>知识亚点</v>
      </c>
      <c r="C4219" s="21" t="str">
        <f t="shared" si="530"/>
        <v>羧酸的化学性质</v>
      </c>
      <c r="D4219" s="21" t="str">
        <f>IFERROR(IF(I4219=1,INDEX( {"chinese","english","math","physics","chemistry","biology","politics","history","geography"},MATCH(C4219,{"语文","英语","数学","物理","化学","生物","政治","历史","地理"},0)),IF(I4219=2,INDEX(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4219,{"单项选择","阅读理解","信息匹配","完形填空","短文填空","单句填空","短文改错","单句改错","句型转换","翻译短语","翻译句子","词汇/短语及固搭","完成句子","听力"},0)),"")), "")</f>
        <v/>
      </c>
      <c r="E4219" s="21" t="str">
        <f t="shared" si="531"/>
        <v>知识点</v>
      </c>
      <c r="F4219" s="21" t="str">
        <f t="shared" si="532"/>
        <v>亚</v>
      </c>
      <c r="G4219" s="21" t="str">
        <f>INDEX( {"body","discipline","area","topic","point"},MATCH(E4219,{"知识体","知识域","知识区","知识主题","知识点"},0))</f>
        <v>point</v>
      </c>
      <c r="H4219" s="21" t="str">
        <f>INDEX( {"super","just","sub","infras"},MATCH(F4219,{"超","恰","亚","次"},0))</f>
        <v>sub</v>
      </c>
      <c r="I4219" s="21">
        <f>MATCH(E4219,{"知识体","知识域","知识区","知识主题","知识点"},0)-1</f>
        <v>4</v>
      </c>
      <c r="J4219" s="21">
        <f>MATCH(F4219,{"超","恰","亚","次"},0)-1</f>
        <v>2</v>
      </c>
      <c r="K4219" s="21" t="str">
        <f t="shared" si="533"/>
        <v>化学</v>
      </c>
      <c r="L4219" s="26" t="s">
        <v>1840</v>
      </c>
      <c r="M4219" s="23"/>
      <c r="N4219" s="23"/>
      <c r="O4219" s="24" t="str">
        <f t="shared" si="535"/>
        <v xml:space="preserve">
  - 
    name:  羧酸的化学性质
    title:  羧酸的化学性质
    description: 
    koLyro: point
    koLyri:  sub
    son: </v>
      </c>
      <c r="P4219" s="27" t="str">
        <f t="shared" si="534"/>
        <v xml:space="preserve">
            - 
              name:  羧酸的化学性质
              title:  羧酸的化学性质
              description: 
              koLyro: point
              koLyri:  sub
              son: </v>
      </c>
    </row>
    <row r="4220" spans="1:16" ht="15" customHeight="1">
      <c r="A4220" s="20">
        <f t="shared" si="528"/>
        <v>4</v>
      </c>
      <c r="B4220" s="21" t="str">
        <f t="shared" si="529"/>
        <v>知识点</v>
      </c>
      <c r="C4220" s="21" t="str">
        <f t="shared" si="530"/>
        <v>酯</v>
      </c>
      <c r="D4220" s="21" t="str">
        <f>IFERROR(IF(I4220=1,INDEX( {"chinese","english","math","physics","chemistry","biology","politics","history","geography"},MATCH(C4220,{"语文","英语","数学","物理","化学","生物","政治","历史","地理"},0)),IF(I4220=2,INDEX(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4220,{"单项选择","阅读理解","信息匹配","完形填空","短文填空","单句填空","短文改错","单句改错","句型转换","翻译短语","翻译句子","词汇/短语及固搭","完成句子","听力"},0)),"")), "")</f>
        <v/>
      </c>
      <c r="E4220" s="21" t="str">
        <f t="shared" si="531"/>
        <v>知识点</v>
      </c>
      <c r="F4220" s="21" t="str">
        <f t="shared" si="532"/>
        <v>恰</v>
      </c>
      <c r="G4220" s="21" t="str">
        <f>INDEX( {"body","discipline","area","topic","point"},MATCH(E4220,{"知识体","知识域","知识区","知识主题","知识点"},0))</f>
        <v>point</v>
      </c>
      <c r="H4220" s="21" t="str">
        <f>INDEX( {"super","just","sub","infras"},MATCH(F4220,{"超","恰","亚","次"},0))</f>
        <v>just</v>
      </c>
      <c r="I4220" s="21">
        <f>MATCH(E4220,{"知识体","知识域","知识区","知识主题","知识点"},0)-1</f>
        <v>4</v>
      </c>
      <c r="J4220" s="21">
        <f>MATCH(F4220,{"超","恰","亚","次"},0)-1</f>
        <v>1</v>
      </c>
      <c r="K4220" s="21" t="str">
        <f t="shared" si="533"/>
        <v>化学</v>
      </c>
      <c r="L4220" s="26" t="s">
        <v>1841</v>
      </c>
      <c r="M4220" s="23"/>
      <c r="N4220" s="23"/>
      <c r="O4220" s="24" t="str">
        <f t="shared" si="535"/>
        <v xml:space="preserve">
  - 
    name:  酯
    title:  酯
    description: 
    koLyro: point
    koLyri:  just
    son: </v>
      </c>
      <c r="P4220" s="27" t="str">
        <f t="shared" si="534"/>
        <v xml:space="preserve">
          - 
            name:  酯
            title:  酯
            description: 
            koLyro: point
            koLyri:  just
            son: </v>
      </c>
    </row>
    <row r="4221" spans="1:16" ht="15" customHeight="1">
      <c r="A4221" s="20">
        <f t="shared" si="528"/>
        <v>5</v>
      </c>
      <c r="B4221" s="21" t="str">
        <f t="shared" si="529"/>
        <v>知识亚点</v>
      </c>
      <c r="C4221" s="21" t="str">
        <f t="shared" si="530"/>
        <v>酯的通式、物理性质</v>
      </c>
      <c r="D4221" s="21" t="str">
        <f>IFERROR(IF(I4221=1,INDEX( {"chinese","english","math","physics","chemistry","biology","politics","history","geography"},MATCH(C4221,{"语文","英语","数学","物理","化学","生物","政治","历史","地理"},0)),IF(I4221=2,INDEX(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4221,{"单项选择","阅读理解","信息匹配","完形填空","短文填空","单句填空","短文改错","单句改错","句型转换","翻译短语","翻译句子","词汇/短语及固搭","完成句子","听力"},0)),"")), "")</f>
        <v/>
      </c>
      <c r="E4221" s="21" t="str">
        <f t="shared" si="531"/>
        <v>知识点</v>
      </c>
      <c r="F4221" s="21" t="str">
        <f t="shared" si="532"/>
        <v>亚</v>
      </c>
      <c r="G4221" s="21" t="str">
        <f>INDEX( {"body","discipline","area","topic","point"},MATCH(E4221,{"知识体","知识域","知识区","知识主题","知识点"},0))</f>
        <v>point</v>
      </c>
      <c r="H4221" s="21" t="str">
        <f>INDEX( {"super","just","sub","infras"},MATCH(F4221,{"超","恰","亚","次"},0))</f>
        <v>sub</v>
      </c>
      <c r="I4221" s="21">
        <f>MATCH(E4221,{"知识体","知识域","知识区","知识主题","知识点"},0)-1</f>
        <v>4</v>
      </c>
      <c r="J4221" s="21">
        <f>MATCH(F4221,{"超","恰","亚","次"},0)-1</f>
        <v>2</v>
      </c>
      <c r="K4221" s="21" t="str">
        <f t="shared" si="533"/>
        <v>化学</v>
      </c>
      <c r="L4221" s="26" t="s">
        <v>1842</v>
      </c>
      <c r="M4221" s="23"/>
      <c r="N4221" s="23"/>
      <c r="O4221" s="24" t="str">
        <f t="shared" si="535"/>
        <v xml:space="preserve">
  - 
    name:  酯的通式、物理性质
    title:  酯的通式、物理性质
    description: 
    koLyro: point
    koLyri:  sub
    son: </v>
      </c>
      <c r="P4221" s="27" t="str">
        <f t="shared" si="534"/>
        <v xml:space="preserve">
            - 
              name:  酯的通式、物理性质
              title:  酯的通式、物理性质
              description: 
              koLyro: point
              koLyri:  sub
              son: </v>
      </c>
    </row>
    <row r="4222" spans="1:16" ht="15" customHeight="1">
      <c r="A4222" s="20">
        <f t="shared" si="528"/>
        <v>5</v>
      </c>
      <c r="B4222" s="21" t="str">
        <f t="shared" si="529"/>
        <v>知识亚点</v>
      </c>
      <c r="C4222" s="21" t="str">
        <f t="shared" si="530"/>
        <v>酯的化学性质</v>
      </c>
      <c r="D4222" s="21" t="str">
        <f>IFERROR(IF(I4222=1,INDEX( {"chinese","english","math","physics","chemistry","biology","politics","history","geography"},MATCH(C4222,{"语文","英语","数学","物理","化学","生物","政治","历史","地理"},0)),IF(I4222=2,INDEX(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4222,{"单项选择","阅读理解","信息匹配","完形填空","短文填空","单句填空","短文改错","单句改错","句型转换","翻译短语","翻译句子","词汇/短语及固搭","完成句子","听力"},0)),"")), "")</f>
        <v/>
      </c>
      <c r="E4222" s="21" t="str">
        <f t="shared" si="531"/>
        <v>知识点</v>
      </c>
      <c r="F4222" s="21" t="str">
        <f t="shared" si="532"/>
        <v>亚</v>
      </c>
      <c r="G4222" s="21" t="str">
        <f>INDEX( {"body","discipline","area","topic","point"},MATCH(E4222,{"知识体","知识域","知识区","知识主题","知识点"},0))</f>
        <v>point</v>
      </c>
      <c r="H4222" s="21" t="str">
        <f>INDEX( {"super","just","sub","infras"},MATCH(F4222,{"超","恰","亚","次"},0))</f>
        <v>sub</v>
      </c>
      <c r="I4222" s="21">
        <f>MATCH(E4222,{"知识体","知识域","知识区","知识主题","知识点"},0)-1</f>
        <v>4</v>
      </c>
      <c r="J4222" s="21">
        <f>MATCH(F4222,{"超","恰","亚","次"},0)-1</f>
        <v>2</v>
      </c>
      <c r="K4222" s="21" t="str">
        <f t="shared" si="533"/>
        <v>化学</v>
      </c>
      <c r="L4222" s="26" t="s">
        <v>1843</v>
      </c>
      <c r="M4222" s="23"/>
      <c r="N4222" s="23"/>
      <c r="O4222" s="24" t="str">
        <f t="shared" si="535"/>
        <v xml:space="preserve">
  - 
    name:  酯的化学性质
    title:  酯的化学性质
    description: 
    koLyro: point
    koLyri:  sub
    son: </v>
      </c>
      <c r="P4222" s="27" t="str">
        <f t="shared" si="534"/>
        <v xml:space="preserve">
            - 
              name:  酯的化学性质
              title:  酯的化学性质
              description: 
              koLyro: point
              koLyri:  sub
              son: </v>
      </c>
    </row>
    <row r="4223" spans="1:16" ht="15" customHeight="1">
      <c r="A4223" s="20">
        <f t="shared" si="528"/>
        <v>5</v>
      </c>
      <c r="B4223" s="21" t="str">
        <f t="shared" si="529"/>
        <v>知识亚点</v>
      </c>
      <c r="C4223" s="21" t="str">
        <f t="shared" si="530"/>
        <v>酯化反应的实验</v>
      </c>
      <c r="D4223" s="21" t="str">
        <f>IFERROR(IF(I4223=1,INDEX( {"chinese","english","math","physics","chemistry","biology","politics","history","geography"},MATCH(C4223,{"语文","英语","数学","物理","化学","生物","政治","历史","地理"},0)),IF(I4223=2,INDEX(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4223,{"单项选择","阅读理解","信息匹配","完形填空","短文填空","单句填空","短文改错","单句改错","句型转换","翻译短语","翻译句子","词汇/短语及固搭","完成句子","听力"},0)),"")), "")</f>
        <v/>
      </c>
      <c r="E4223" s="21" t="str">
        <f t="shared" si="531"/>
        <v>知识点</v>
      </c>
      <c r="F4223" s="21" t="str">
        <f t="shared" si="532"/>
        <v>亚</v>
      </c>
      <c r="G4223" s="21" t="str">
        <f>INDEX( {"body","discipline","area","topic","point"},MATCH(E4223,{"知识体","知识域","知识区","知识主题","知识点"},0))</f>
        <v>point</v>
      </c>
      <c r="H4223" s="21" t="str">
        <f>INDEX( {"super","just","sub","infras"},MATCH(F4223,{"超","恰","亚","次"},0))</f>
        <v>sub</v>
      </c>
      <c r="I4223" s="21">
        <f>MATCH(E4223,{"知识体","知识域","知识区","知识主题","知识点"},0)-1</f>
        <v>4</v>
      </c>
      <c r="J4223" s="21">
        <f>MATCH(F4223,{"超","恰","亚","次"},0)-1</f>
        <v>2</v>
      </c>
      <c r="K4223" s="21" t="str">
        <f t="shared" si="533"/>
        <v>化学</v>
      </c>
      <c r="L4223" s="26" t="s">
        <v>1844</v>
      </c>
      <c r="M4223" s="23"/>
      <c r="N4223" s="23"/>
      <c r="O4223" s="24" t="str">
        <f t="shared" si="535"/>
        <v xml:space="preserve">
  - 
    name:  酯化反应的实验
    title:  酯化反应的实验
    description: 
    koLyro: point
    koLyri:  sub
    son: </v>
      </c>
      <c r="P4223" s="27" t="str">
        <f t="shared" si="534"/>
        <v xml:space="preserve">
            - 
              name:  酯化反应的实验
              title:  酯化反应的实验
              description: 
              koLyro: point
              koLyri:  sub
              son: </v>
      </c>
    </row>
    <row r="4224" spans="1:16" ht="15" customHeight="1">
      <c r="A4224" s="20">
        <f t="shared" si="528"/>
        <v>3</v>
      </c>
      <c r="B4224" s="21" t="str">
        <f t="shared" si="529"/>
        <v>知识主题</v>
      </c>
      <c r="C4224" s="21" t="str">
        <f t="shared" si="530"/>
        <v>合成有机高分子化合物</v>
      </c>
      <c r="D4224" s="21" t="str">
        <f>IFERROR(IF(I4224=1,INDEX( {"chinese","english","math","physics","chemistry","biology","politics","history","geography"},MATCH(C4224,{"语文","英语","数学","物理","化学","生物","政治","历史","地理"},0)),IF(I4224=2,INDEX(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4224,{"单项选择","阅读理解","信息匹配","完形填空","短文填空","单句填空","短文改错","单句改错","句型转换","翻译短语","翻译句子","词汇/短语及固搭","完成句子","听力"},0)),"")), "")</f>
        <v/>
      </c>
      <c r="E4224" s="21" t="str">
        <f t="shared" si="531"/>
        <v>知识主题</v>
      </c>
      <c r="F4224" s="21" t="str">
        <f t="shared" si="532"/>
        <v>恰</v>
      </c>
      <c r="G4224" s="21" t="str">
        <f>INDEX( {"body","discipline","area","topic","point"},MATCH(E4224,{"知识体","知识域","知识区","知识主题","知识点"},0))</f>
        <v>topic</v>
      </c>
      <c r="H4224" s="21" t="str">
        <f>INDEX( {"super","just","sub","infras"},MATCH(F4224,{"超","恰","亚","次"},0))</f>
        <v>just</v>
      </c>
      <c r="I4224" s="21">
        <f>MATCH(E4224,{"知识体","知识域","知识区","知识主题","知识点"},0)-1</f>
        <v>3</v>
      </c>
      <c r="J4224" s="21">
        <f>MATCH(F4224,{"超","恰","亚","次"},0)-1</f>
        <v>1</v>
      </c>
      <c r="K4224" s="21" t="str">
        <f t="shared" si="533"/>
        <v>化学</v>
      </c>
      <c r="L4224" s="26" t="s">
        <v>1845</v>
      </c>
      <c r="M4224" s="23"/>
      <c r="N4224" s="23"/>
      <c r="O4224" s="24" t="str">
        <f t="shared" si="535"/>
        <v xml:space="preserve">
  - 
    name:  合成有机高分子化合物
    title:  合成有机高分子化合物
    description: 
    koLyro: topic
    koLyri:  just
    son: </v>
      </c>
      <c r="P4224" s="27" t="str">
        <f t="shared" si="534"/>
        <v xml:space="preserve">
        - 
          name:  合成有机高分子化合物
          title:  合成有机高分子化合物
          description: 
          koLyro: topic
          koLyri:  just
          son: </v>
      </c>
    </row>
    <row r="4225" spans="1:16" ht="15" customHeight="1">
      <c r="A4225" s="20">
        <f t="shared" si="528"/>
        <v>4</v>
      </c>
      <c r="B4225" s="21" t="str">
        <f t="shared" si="529"/>
        <v>知识点</v>
      </c>
      <c r="C4225" s="21" t="str">
        <f t="shared" si="530"/>
        <v>有机高分子化合物的结构和性质</v>
      </c>
      <c r="D4225" s="21" t="str">
        <f>IFERROR(IF(I4225=1,INDEX( {"chinese","english","math","physics","chemistry","biology","politics","history","geography"},MATCH(C4225,{"语文","英语","数学","物理","化学","生物","政治","历史","地理"},0)),IF(I4225=2,INDEX(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4225,{"单项选择","阅读理解","信息匹配","完形填空","短文填空","单句填空","短文改错","单句改错","句型转换","翻译短语","翻译句子","词汇/短语及固搭","完成句子","听力"},0)),"")), "")</f>
        <v/>
      </c>
      <c r="E4225" s="21" t="str">
        <f t="shared" si="531"/>
        <v>知识点</v>
      </c>
      <c r="F4225" s="21" t="str">
        <f t="shared" si="532"/>
        <v>恰</v>
      </c>
      <c r="G4225" s="21" t="str">
        <f>INDEX( {"body","discipline","area","topic","point"},MATCH(E4225,{"知识体","知识域","知识区","知识主题","知识点"},0))</f>
        <v>point</v>
      </c>
      <c r="H4225" s="21" t="str">
        <f>INDEX( {"super","just","sub","infras"},MATCH(F4225,{"超","恰","亚","次"},0))</f>
        <v>just</v>
      </c>
      <c r="I4225" s="21">
        <f>MATCH(E4225,{"知识体","知识域","知识区","知识主题","知识点"},0)-1</f>
        <v>4</v>
      </c>
      <c r="J4225" s="21">
        <f>MATCH(F4225,{"超","恰","亚","次"},0)-1</f>
        <v>1</v>
      </c>
      <c r="K4225" s="21" t="str">
        <f t="shared" si="533"/>
        <v>化学</v>
      </c>
      <c r="L4225" s="26" t="s">
        <v>1846</v>
      </c>
      <c r="M4225" s="23"/>
      <c r="N4225" s="23"/>
      <c r="O4225" s="24" t="str">
        <f t="shared" si="535"/>
        <v xml:space="preserve">
  - 
    name:  有机高分子化合物的结构和性质
    title:  有机高分子化合物的结构和性质
    description: 
    koLyro: point
    koLyri:  just
    son: </v>
      </c>
      <c r="P4225" s="27" t="str">
        <f t="shared" si="534"/>
        <v xml:space="preserve">
          - 
            name:  有机高分子化合物的结构和性质
            title:  有机高分子化合物的结构和性质
            description: 
            koLyro: point
            koLyri:  just
            son: </v>
      </c>
    </row>
    <row r="4226" spans="1:16" ht="15" customHeight="1">
      <c r="A4226" s="20">
        <f t="shared" si="528"/>
        <v>4</v>
      </c>
      <c r="B4226" s="21" t="str">
        <f t="shared" si="529"/>
        <v>知识点</v>
      </c>
      <c r="C4226" s="21" t="str">
        <f t="shared" si="530"/>
        <v>常用合成高分子材料的化学成分及其性能</v>
      </c>
      <c r="D4226" s="21" t="str">
        <f>IFERROR(IF(I4226=1,INDEX( {"chinese","english","math","physics","chemistry","biology","politics","history","geography"},MATCH(C4226,{"语文","英语","数学","物理","化学","生物","政治","历史","地理"},0)),IF(I4226=2,INDEX(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4226,{"单项选择","阅读理解","信息匹配","完形填空","短文填空","单句填空","短文改错","单句改错","句型转换","翻译短语","翻译句子","词汇/短语及固搭","完成句子","听力"},0)),"")), "")</f>
        <v/>
      </c>
      <c r="E4226" s="21" t="str">
        <f t="shared" si="531"/>
        <v>知识点</v>
      </c>
      <c r="F4226" s="21" t="str">
        <f t="shared" si="532"/>
        <v>恰</v>
      </c>
      <c r="G4226" s="21" t="str">
        <f>INDEX( {"body","discipline","area","topic","point"},MATCH(E4226,{"知识体","知识域","知识区","知识主题","知识点"},0))</f>
        <v>point</v>
      </c>
      <c r="H4226" s="21" t="str">
        <f>INDEX( {"super","just","sub","infras"},MATCH(F4226,{"超","恰","亚","次"},0))</f>
        <v>just</v>
      </c>
      <c r="I4226" s="21">
        <f>MATCH(E4226,{"知识体","知识域","知识区","知识主题","知识点"},0)-1</f>
        <v>4</v>
      </c>
      <c r="J4226" s="21">
        <f>MATCH(F4226,{"超","恰","亚","次"},0)-1</f>
        <v>1</v>
      </c>
      <c r="K4226" s="21" t="str">
        <f t="shared" si="533"/>
        <v>化学</v>
      </c>
      <c r="L4226" s="26" t="s">
        <v>1847</v>
      </c>
      <c r="M4226" s="23"/>
      <c r="N4226" s="23"/>
      <c r="O4226" s="24" t="str">
        <f t="shared" si="535"/>
        <v xml:space="preserve">
  - 
    name:  常用合成高分子材料的化学成分及其性能
    title:  常用合成高分子材料的化学成分及其性能
    description: 
    koLyro: point
    koLyri:  just
    son: </v>
      </c>
      <c r="P4226" s="27" t="str">
        <f t="shared" si="534"/>
        <v xml:space="preserve">
          - 
            name:  常用合成高分子材料的化学成分及其性能
            title:  常用合成高分子材料的化学成分及其性能
            description: 
            koLyro: point
            koLyri:  just
            son: </v>
      </c>
    </row>
    <row r="4227" spans="1:16" ht="15" customHeight="1">
      <c r="A4227" s="20">
        <f t="shared" si="528"/>
        <v>3</v>
      </c>
      <c r="B4227" s="21" t="str">
        <f t="shared" si="529"/>
        <v>知识主题</v>
      </c>
      <c r="C4227" s="21" t="str">
        <f t="shared" si="530"/>
        <v>有机合成与推断</v>
      </c>
      <c r="D4227" s="21" t="str">
        <f>IFERROR(IF(I4227=1,INDEX( {"chinese","english","math","physics","chemistry","biology","politics","history","geography"},MATCH(C4227,{"语文","英语","数学","物理","化学","生物","政治","历史","地理"},0)),IF(I4227=2,INDEX(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4227,{"单项选择","阅读理解","信息匹配","完形填空","短文填空","单句填空","短文改错","单句改错","句型转换","翻译短语","翻译句子","词汇/短语及固搭","完成句子","听力"},0)),"")), "")</f>
        <v/>
      </c>
      <c r="E4227" s="21" t="str">
        <f t="shared" si="531"/>
        <v>知识主题</v>
      </c>
      <c r="F4227" s="21" t="str">
        <f t="shared" si="532"/>
        <v>恰</v>
      </c>
      <c r="G4227" s="21" t="str">
        <f>INDEX( {"body","discipline","area","topic","point"},MATCH(E4227,{"知识体","知识域","知识区","知识主题","知识点"},0))</f>
        <v>topic</v>
      </c>
      <c r="H4227" s="21" t="str">
        <f>INDEX( {"super","just","sub","infras"},MATCH(F4227,{"超","恰","亚","次"},0))</f>
        <v>just</v>
      </c>
      <c r="I4227" s="21">
        <f>MATCH(E4227,{"知识体","知识域","知识区","知识主题","知识点"},0)-1</f>
        <v>3</v>
      </c>
      <c r="J4227" s="21">
        <f>MATCH(F4227,{"超","恰","亚","次"},0)-1</f>
        <v>1</v>
      </c>
      <c r="K4227" s="21" t="str">
        <f t="shared" si="533"/>
        <v>化学</v>
      </c>
      <c r="L4227" s="26" t="s">
        <v>1848</v>
      </c>
      <c r="M4227" s="23"/>
      <c r="N4227" s="23"/>
      <c r="O4227" s="24" t="str">
        <f t="shared" si="535"/>
        <v xml:space="preserve">
  - 
    name:  有机合成与推断
    title:  有机合成与推断
    description: 
    koLyro: topic
    koLyri:  just
    son: </v>
      </c>
      <c r="P4227" s="27" t="str">
        <f t="shared" si="534"/>
        <v xml:space="preserve">
        - 
          name:  有机合成与推断
          title:  有机合成与推断
          description: 
          koLyro: topic
          koLyri:  just
          son: </v>
      </c>
    </row>
    <row r="4228" spans="1:16" ht="15" customHeight="1">
      <c r="A4228" s="20">
        <f t="shared" si="528"/>
        <v>4</v>
      </c>
      <c r="B4228" s="21" t="str">
        <f t="shared" si="529"/>
        <v>知识点</v>
      </c>
      <c r="C4228" s="21" t="str">
        <f t="shared" si="530"/>
        <v>有机分子中基团之间的关系</v>
      </c>
      <c r="D4228" s="21" t="str">
        <f>IFERROR(IF(I4228=1,INDEX( {"chinese","english","math","physics","chemistry","biology","politics","history","geography"},MATCH(C4228,{"语文","英语","数学","物理","化学","生物","政治","历史","地理"},0)),IF(I4228=2,INDEX(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4228,{"单项选择","阅读理解","信息匹配","完形填空","短文填空","单句填空","短文改错","单句改错","句型转换","翻译短语","翻译句子","词汇/短语及固搭","完成句子","听力"},0)),"")), "")</f>
        <v/>
      </c>
      <c r="E4228" s="21" t="str">
        <f t="shared" si="531"/>
        <v>知识点</v>
      </c>
      <c r="F4228" s="21" t="str">
        <f t="shared" si="532"/>
        <v>恰</v>
      </c>
      <c r="G4228" s="21" t="str">
        <f>INDEX( {"body","discipline","area","topic","point"},MATCH(E4228,{"知识体","知识域","知识区","知识主题","知识点"},0))</f>
        <v>point</v>
      </c>
      <c r="H4228" s="21" t="str">
        <f>INDEX( {"super","just","sub","infras"},MATCH(F4228,{"超","恰","亚","次"},0))</f>
        <v>just</v>
      </c>
      <c r="I4228" s="21">
        <f>MATCH(E4228,{"知识体","知识域","知识区","知识主题","知识点"},0)-1</f>
        <v>4</v>
      </c>
      <c r="J4228" s="21">
        <f>MATCH(F4228,{"超","恰","亚","次"},0)-1</f>
        <v>1</v>
      </c>
      <c r="K4228" s="21" t="str">
        <f t="shared" si="533"/>
        <v>化学</v>
      </c>
      <c r="L4228" s="26" t="s">
        <v>1849</v>
      </c>
      <c r="M4228" s="23"/>
      <c r="N4228" s="23"/>
      <c r="O4228" s="24" t="str">
        <f t="shared" si="535"/>
        <v xml:space="preserve">
  - 
    name:  有机分子中基团之间的关系
    title:  有机分子中基团之间的关系
    description: 
    koLyro: point
    koLyri:  just
    son: </v>
      </c>
      <c r="P4228" s="27" t="str">
        <f t="shared" si="534"/>
        <v xml:space="preserve">
          - 
            name:  有机分子中基团之间的关系
            title:  有机分子中基团之间的关系
            description: 
            koLyro: point
            koLyri:  just
            son: </v>
      </c>
    </row>
    <row r="4229" spans="1:16" ht="15" customHeight="1">
      <c r="A4229" s="20">
        <f t="shared" ref="A4229:A4292" si="536">IFERROR(FIND("├",L4229),0)</f>
        <v>4</v>
      </c>
      <c r="B4229" s="21" t="str">
        <f t="shared" ref="B4229:B4292" si="537">MID(L4229,FIND("«",L4229)+1,FIND("»",L4229)-FIND("«",L4229)-1)</f>
        <v>知识点</v>
      </c>
      <c r="C4229" s="21" t="str">
        <f t="shared" ref="C4229:C4292" si="538">RIGHT(L4229,LEN(L4229)-FIND("»",L4229))</f>
        <v>有机物的鉴别</v>
      </c>
      <c r="D4229" s="21" t="str">
        <f>IFERROR(IF(I4229=1,INDEX( {"chinese","english","math","physics","chemistry","biology","politics","history","geography"},MATCH(C4229,{"语文","英语","数学","物理","化学","生物","政治","历史","地理"},0)),IF(I4229=2,INDEX(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4229,{"单项选择","阅读理解","信息匹配","完形填空","短文填空","单句填空","短文改错","单句改错","句型转换","翻译短语","翻译句子","词汇/短语及固搭","完成句子","听力"},0)),"")), "")</f>
        <v/>
      </c>
      <c r="E4229" s="21" t="str">
        <f t="shared" ref="E4229:E4292" si="539">SUBSTITUTE(SUBSTITUTE(SUBSTITUTE(SUBSTITUTE(B4229,"超",""),"恰",""),"亚",""),"次","")</f>
        <v>知识点</v>
      </c>
      <c r="F4229" s="21" t="str">
        <f t="shared" ref="F4229:F4292" si="540">IF(IFERROR(FIND("超",B4229),-1)&gt;0,"超",  IF(IFERROR(FIND("亚",B4229),-1)&gt;0,"亚",   IF(IFERROR(FIND("次",B4229),-1)&gt;0,"次",    "恰"  )))</f>
        <v>恰</v>
      </c>
      <c r="G4229" s="21" t="str">
        <f>INDEX( {"body","discipline","area","topic","point"},MATCH(E4229,{"知识体","知识域","知识区","知识主题","知识点"},0))</f>
        <v>point</v>
      </c>
      <c r="H4229" s="21" t="str">
        <f>INDEX( {"super","just","sub","infras"},MATCH(F4229,{"超","恰","亚","次"},0))</f>
        <v>just</v>
      </c>
      <c r="I4229" s="21">
        <f>MATCH(E4229,{"知识体","知识域","知识区","知识主题","知识点"},0)-1</f>
        <v>4</v>
      </c>
      <c r="J4229" s="21">
        <f>MATCH(F4229,{"超","恰","亚","次"},0)-1</f>
        <v>1</v>
      </c>
      <c r="K4229" s="21" t="str">
        <f t="shared" ref="K4229:K4292" si="541">IF(I4229=0,"",IF(I4229=1,C4229,K4228))</f>
        <v>化学</v>
      </c>
      <c r="L4229" s="26" t="s">
        <v>1850</v>
      </c>
      <c r="M4229" s="23"/>
      <c r="N4229" s="23"/>
      <c r="O4229" s="24" t="str">
        <f t="shared" si="535"/>
        <v xml:space="preserve">
  - 
    name:  有机物的鉴别
    title:  有机物的鉴别
    description: 
    koLyro: point
    koLyri:  just
    son: </v>
      </c>
      <c r="P4229" s="27" t="str">
        <f t="shared" ref="P4229:P4292" si="542">SUBSTITUTE(O4229,CHAR(10),CHAR(10)&amp;REPT("  ",A4229))</f>
        <v xml:space="preserve">
          - 
            name:  有机物的鉴别
            title:  有机物的鉴别
            description: 
            koLyro: point
            koLyri:  just
            son: </v>
      </c>
    </row>
    <row r="4230" spans="1:16" ht="15" customHeight="1">
      <c r="A4230" s="20">
        <f t="shared" si="536"/>
        <v>4</v>
      </c>
      <c r="B4230" s="21" t="str">
        <f t="shared" si="537"/>
        <v>知识点</v>
      </c>
      <c r="C4230" s="21" t="str">
        <f t="shared" si="538"/>
        <v>有机物的推断</v>
      </c>
      <c r="D4230" s="21" t="str">
        <f>IFERROR(IF(I4230=1,INDEX( {"chinese","english","math","physics","chemistry","biology","politics","history","geography"},MATCH(C4230,{"语文","英语","数学","物理","化学","生物","政治","历史","地理"},0)),IF(I4230=2,INDEX(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4230,{"单项选择","阅读理解","信息匹配","完形填空","短文填空","单句填空","短文改错","单句改错","句型转换","翻译短语","翻译句子","词汇/短语及固搭","完成句子","听力"},0)),"")), "")</f>
        <v/>
      </c>
      <c r="E4230" s="21" t="str">
        <f t="shared" si="539"/>
        <v>知识点</v>
      </c>
      <c r="F4230" s="21" t="str">
        <f t="shared" si="540"/>
        <v>恰</v>
      </c>
      <c r="G4230" s="21" t="str">
        <f>INDEX( {"body","discipline","area","topic","point"},MATCH(E4230,{"知识体","知识域","知识区","知识主题","知识点"},0))</f>
        <v>point</v>
      </c>
      <c r="H4230" s="21" t="str">
        <f>INDEX( {"super","just","sub","infras"},MATCH(F4230,{"超","恰","亚","次"},0))</f>
        <v>just</v>
      </c>
      <c r="I4230" s="21">
        <f>MATCH(E4230,{"知识体","知识域","知识区","知识主题","知识点"},0)-1</f>
        <v>4</v>
      </c>
      <c r="J4230" s="21">
        <f>MATCH(F4230,{"超","恰","亚","次"},0)-1</f>
        <v>1</v>
      </c>
      <c r="K4230" s="21" t="str">
        <f t="shared" si="541"/>
        <v>化学</v>
      </c>
      <c r="L4230" s="26" t="s">
        <v>1851</v>
      </c>
      <c r="M4230" s="23"/>
      <c r="N4230" s="23"/>
      <c r="O4230" s="24" t="str">
        <f t="shared" si="535"/>
        <v xml:space="preserve">
  - 
    name:  有机物的推断
    title:  有机物的推断
    description: 
    koLyro: point
    koLyri:  just
    son: </v>
      </c>
      <c r="P4230" s="27" t="str">
        <f t="shared" si="542"/>
        <v xml:space="preserve">
          - 
            name:  有机物的推断
            title:  有机物的推断
            description: 
            koLyro: point
            koLyri:  just
            son: </v>
      </c>
    </row>
    <row r="4231" spans="1:16" ht="15" customHeight="1">
      <c r="A4231" s="20">
        <f t="shared" si="536"/>
        <v>4</v>
      </c>
      <c r="B4231" s="21" t="str">
        <f t="shared" si="537"/>
        <v>知识点</v>
      </c>
      <c r="C4231" s="21" t="str">
        <f t="shared" si="538"/>
        <v>有机反应类型</v>
      </c>
      <c r="D4231" s="21" t="str">
        <f>IFERROR(IF(I4231=1,INDEX( {"chinese","english","math","physics","chemistry","biology","politics","history","geography"},MATCH(C4231,{"语文","英语","数学","物理","化学","生物","政治","历史","地理"},0)),IF(I4231=2,INDEX(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4231,{"单项选择","阅读理解","信息匹配","完形填空","短文填空","单句填空","短文改错","单句改错","句型转换","翻译短语","翻译句子","词汇/短语及固搭","完成句子","听力"},0)),"")), "")</f>
        <v/>
      </c>
      <c r="E4231" s="21" t="str">
        <f t="shared" si="539"/>
        <v>知识点</v>
      </c>
      <c r="F4231" s="21" t="str">
        <f t="shared" si="540"/>
        <v>恰</v>
      </c>
      <c r="G4231" s="21" t="str">
        <f>INDEX( {"body","discipline","area","topic","point"},MATCH(E4231,{"知识体","知识域","知识区","知识主题","知识点"},0))</f>
        <v>point</v>
      </c>
      <c r="H4231" s="21" t="str">
        <f>INDEX( {"super","just","sub","infras"},MATCH(F4231,{"超","恰","亚","次"},0))</f>
        <v>just</v>
      </c>
      <c r="I4231" s="21">
        <f>MATCH(E4231,{"知识体","知识域","知识区","知识主题","知识点"},0)-1</f>
        <v>4</v>
      </c>
      <c r="J4231" s="21">
        <f>MATCH(F4231,{"超","恰","亚","次"},0)-1</f>
        <v>1</v>
      </c>
      <c r="K4231" s="21" t="str">
        <f t="shared" si="541"/>
        <v>化学</v>
      </c>
      <c r="L4231" s="26" t="s">
        <v>1852</v>
      </c>
      <c r="M4231" s="23"/>
      <c r="N4231" s="23"/>
      <c r="O4231" s="24" t="str">
        <f t="shared" si="535"/>
        <v xml:space="preserve">
  - 
    name:  有机反应类型
    title:  有机反应类型
    description: 
    koLyro: point
    koLyri:  just
    son: </v>
      </c>
      <c r="P4231" s="27" t="str">
        <f t="shared" si="542"/>
        <v xml:space="preserve">
          - 
            name:  有机反应类型
            title:  有机反应类型
            description: 
            koLyro: point
            koLyri:  just
            son: </v>
      </c>
    </row>
    <row r="4232" spans="1:16" ht="15" customHeight="1">
      <c r="A4232" s="20">
        <f t="shared" si="536"/>
        <v>4</v>
      </c>
      <c r="B4232" s="21" t="str">
        <f t="shared" si="537"/>
        <v>知识点</v>
      </c>
      <c r="C4232" s="21" t="str">
        <f t="shared" si="538"/>
        <v>有机合成的路径</v>
      </c>
      <c r="D4232" s="21" t="str">
        <f>IFERROR(IF(I4232=1,INDEX( {"chinese","english","math","physics","chemistry","biology","politics","history","geography"},MATCH(C4232,{"语文","英语","数学","物理","化学","生物","政治","历史","地理"},0)),IF(I4232=2,INDEX(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4232,{"单项选择","阅读理解","信息匹配","完形填空","短文填空","单句填空","短文改错","单句改错","句型转换","翻译短语","翻译句子","词汇/短语及固搭","完成句子","听力"},0)),"")), "")</f>
        <v/>
      </c>
      <c r="E4232" s="21" t="str">
        <f t="shared" si="539"/>
        <v>知识点</v>
      </c>
      <c r="F4232" s="21" t="str">
        <f t="shared" si="540"/>
        <v>恰</v>
      </c>
      <c r="G4232" s="21" t="str">
        <f>INDEX( {"body","discipline","area","topic","point"},MATCH(E4232,{"知识体","知识域","知识区","知识主题","知识点"},0))</f>
        <v>point</v>
      </c>
      <c r="H4232" s="21" t="str">
        <f>INDEX( {"super","just","sub","infras"},MATCH(F4232,{"超","恰","亚","次"},0))</f>
        <v>just</v>
      </c>
      <c r="I4232" s="21">
        <f>MATCH(E4232,{"知识体","知识域","知识区","知识主题","知识点"},0)-1</f>
        <v>4</v>
      </c>
      <c r="J4232" s="21">
        <f>MATCH(F4232,{"超","恰","亚","次"},0)-1</f>
        <v>1</v>
      </c>
      <c r="K4232" s="21" t="str">
        <f t="shared" si="541"/>
        <v>化学</v>
      </c>
      <c r="L4232" s="26" t="s">
        <v>1853</v>
      </c>
      <c r="M4232" s="23"/>
      <c r="N4232" s="23"/>
      <c r="O4232" s="24" t="str">
        <f t="shared" si="535"/>
        <v xml:space="preserve">
  - 
    name:  有机合成的路径
    title:  有机合成的路径
    description: 
    koLyro: point
    koLyri:  just
    son: </v>
      </c>
      <c r="P4232" s="27" t="str">
        <f t="shared" si="542"/>
        <v xml:space="preserve">
          - 
            name:  有机合成的路径
            title:  有机合成的路径
            description: 
            koLyro: point
            koLyri:  just
            son: </v>
      </c>
    </row>
    <row r="4233" spans="1:16" ht="15" customHeight="1">
      <c r="A4233" s="20">
        <f t="shared" si="536"/>
        <v>2</v>
      </c>
      <c r="B4233" s="21" t="str">
        <f t="shared" si="537"/>
        <v>知识区</v>
      </c>
      <c r="C4233" s="21" t="str">
        <f t="shared" si="538"/>
        <v>12.物质结构与性质(选考)</v>
      </c>
      <c r="D4233" s="21" t="str">
        <f>IFERROR(IF(I4233=1,INDEX( {"chinese","english","math","physics","chemistry","biology","politics","history","geography"},MATCH(C4233,{"语文","英语","数学","物理","化学","生物","政治","历史","地理"},0)),IF(I4233=2,INDEX(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4233,{"单项选择","阅读理解","信息匹配","完形填空","短文填空","单句填空","短文改错","单句改错","句型转换","翻译短语","翻译句子","词汇/短语及固搭","完成句子","听力"},0)),"")), "")</f>
        <v/>
      </c>
      <c r="E4233" s="21" t="str">
        <f t="shared" si="539"/>
        <v>知识区</v>
      </c>
      <c r="F4233" s="21" t="str">
        <f t="shared" si="540"/>
        <v>恰</v>
      </c>
      <c r="G4233" s="21" t="str">
        <f>INDEX( {"body","discipline","area","topic","point"},MATCH(E4233,{"知识体","知识域","知识区","知识主题","知识点"},0))</f>
        <v>area</v>
      </c>
      <c r="H4233" s="21" t="str">
        <f>INDEX( {"super","just","sub","infras"},MATCH(F4233,{"超","恰","亚","次"},0))</f>
        <v>just</v>
      </c>
      <c r="I4233" s="21">
        <f>MATCH(E4233,{"知识体","知识域","知识区","知识主题","知识点"},0)-1</f>
        <v>2</v>
      </c>
      <c r="J4233" s="21">
        <f>MATCH(F4233,{"超","恰","亚","次"},0)-1</f>
        <v>1</v>
      </c>
      <c r="K4233" s="21" t="str">
        <f t="shared" si="541"/>
        <v>化学</v>
      </c>
      <c r="L4233" s="26" t="s">
        <v>5202</v>
      </c>
      <c r="M4233" s="23"/>
      <c r="N4233" s="23"/>
      <c r="O4233" s="24" t="str">
        <f t="shared" si="535"/>
        <v xml:space="preserve">
  - 
    name:  12.物质结构与性质(选考)
    title:  12.物质结构与性质(选考)
    description: 
    koLyro: area
    koLyri:  just
    son: </v>
      </c>
      <c r="P4233" s="27" t="str">
        <f t="shared" si="542"/>
        <v xml:space="preserve">
      - 
        name:  12.物质结构与性质(选考)
        title:  12.物质结构与性质(选考)
        description: 
        koLyro: area
        koLyri:  just
        son: </v>
      </c>
    </row>
    <row r="4234" spans="1:16" ht="15" customHeight="1">
      <c r="A4234" s="20">
        <f t="shared" si="536"/>
        <v>3</v>
      </c>
      <c r="B4234" s="21" t="str">
        <f t="shared" si="537"/>
        <v>知识主题</v>
      </c>
      <c r="C4234" s="21" t="str">
        <f t="shared" si="538"/>
        <v>原子的结构</v>
      </c>
      <c r="D4234" s="21" t="str">
        <f>IFERROR(IF(I4234=1,INDEX( {"chinese","english","math","physics","chemistry","biology","politics","history","geography"},MATCH(C4234,{"语文","英语","数学","物理","化学","生物","政治","历史","地理"},0)),IF(I4234=2,INDEX(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4234,{"单项选择","阅读理解","信息匹配","完形填空","短文填空","单句填空","短文改错","单句改错","句型转换","翻译短语","翻译句子","词汇/短语及固搭","完成句子","听力"},0)),"")), "")</f>
        <v/>
      </c>
      <c r="E4234" s="21" t="str">
        <f t="shared" si="539"/>
        <v>知识主题</v>
      </c>
      <c r="F4234" s="21" t="str">
        <f t="shared" si="540"/>
        <v>恰</v>
      </c>
      <c r="G4234" s="21" t="str">
        <f>INDEX( {"body","discipline","area","topic","point"},MATCH(E4234,{"知识体","知识域","知识区","知识主题","知识点"},0))</f>
        <v>topic</v>
      </c>
      <c r="H4234" s="21" t="str">
        <f>INDEX( {"super","just","sub","infras"},MATCH(F4234,{"超","恰","亚","次"},0))</f>
        <v>just</v>
      </c>
      <c r="I4234" s="21">
        <f>MATCH(E4234,{"知识体","知识域","知识区","知识主题","知识点"},0)-1</f>
        <v>3</v>
      </c>
      <c r="J4234" s="21">
        <f>MATCH(F4234,{"超","恰","亚","次"},0)-1</f>
        <v>1</v>
      </c>
      <c r="K4234" s="21" t="str">
        <f t="shared" si="541"/>
        <v>化学</v>
      </c>
      <c r="L4234" s="26" t="s">
        <v>5192</v>
      </c>
      <c r="M4234" s="23"/>
      <c r="N4234" s="23"/>
      <c r="O4234" s="24" t="str">
        <f t="shared" si="535"/>
        <v xml:space="preserve">
  - 
    name:  原子的结构
    title:  原子的结构
    description: 
    koLyro: topic
    koLyri:  just
    son: </v>
      </c>
      <c r="P4234" s="27" t="str">
        <f t="shared" si="542"/>
        <v xml:space="preserve">
        - 
          name:  原子的结构
          title:  原子的结构
          description: 
          koLyro: topic
          koLyri:  just
          son: </v>
      </c>
    </row>
    <row r="4235" spans="1:16" ht="15" customHeight="1">
      <c r="A4235" s="20">
        <f t="shared" si="536"/>
        <v>4</v>
      </c>
      <c r="B4235" s="21" t="str">
        <f t="shared" si="537"/>
        <v>知识点</v>
      </c>
      <c r="C4235" s="21" t="str">
        <f t="shared" si="538"/>
        <v>能层、能级及其最多容纳电子数的关系</v>
      </c>
      <c r="D4235" s="21" t="str">
        <f>IFERROR(IF(I4235=1,INDEX( {"chinese","english","math","physics","chemistry","biology","politics","history","geography"},MATCH(C4235,{"语文","英语","数学","物理","化学","生物","政治","历史","地理"},0)),IF(I4235=2,INDEX(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4235,{"单项选择","阅读理解","信息匹配","完形填空","短文填空","单句填空","短文改错","单句改错","句型转换","翻译短语","翻译句子","词汇/短语及固搭","完成句子","听力"},0)),"")), "")</f>
        <v/>
      </c>
      <c r="E4235" s="21" t="str">
        <f t="shared" si="539"/>
        <v>知识点</v>
      </c>
      <c r="F4235" s="21" t="str">
        <f t="shared" si="540"/>
        <v>恰</v>
      </c>
      <c r="G4235" s="21" t="str">
        <f>INDEX( {"body","discipline","area","topic","point"},MATCH(E4235,{"知识体","知识域","知识区","知识主题","知识点"},0))</f>
        <v>point</v>
      </c>
      <c r="H4235" s="21" t="str">
        <f>INDEX( {"super","just","sub","infras"},MATCH(F4235,{"超","恰","亚","次"},0))</f>
        <v>just</v>
      </c>
      <c r="I4235" s="21">
        <f>MATCH(E4235,{"知识体","知识域","知识区","知识主题","知识点"},0)-1</f>
        <v>4</v>
      </c>
      <c r="J4235" s="21">
        <f>MATCH(F4235,{"超","恰","亚","次"},0)-1</f>
        <v>1</v>
      </c>
      <c r="K4235" s="21" t="str">
        <f t="shared" si="541"/>
        <v>化学</v>
      </c>
      <c r="L4235" s="26" t="s">
        <v>1854</v>
      </c>
      <c r="M4235" s="23"/>
      <c r="N4235" s="23"/>
      <c r="O4235" s="24" t="str">
        <f t="shared" si="535"/>
        <v xml:space="preserve">
  - 
    name:  能层、能级及其最多容纳电子数的关系
    title:  能层、能级及其最多容纳电子数的关系
    description: 
    koLyro: point
    koLyri:  just
    son: </v>
      </c>
      <c r="P4235" s="27" t="str">
        <f t="shared" si="542"/>
        <v xml:space="preserve">
          - 
            name:  能层、能级及其最多容纳电子数的关系
            title:  能层、能级及其最多容纳电子数的关系
            description: 
            koLyro: point
            koLyri:  just
            son: </v>
      </c>
    </row>
    <row r="4236" spans="1:16" ht="15" customHeight="1">
      <c r="A4236" s="20">
        <f t="shared" si="536"/>
        <v>4</v>
      </c>
      <c r="B4236" s="21" t="str">
        <f t="shared" si="537"/>
        <v>知识点</v>
      </c>
      <c r="C4236" s="21" t="str">
        <f t="shared" si="538"/>
        <v>原子核外电子的运动状态</v>
      </c>
      <c r="D4236" s="21" t="str">
        <f>IFERROR(IF(I4236=1,INDEX( {"chinese","english","math","physics","chemistry","biology","politics","history","geography"},MATCH(C4236,{"语文","英语","数学","物理","化学","生物","政治","历史","地理"},0)),IF(I4236=2,INDEX(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4236,{"单项选择","阅读理解","信息匹配","完形填空","短文填空","单句填空","短文改错","单句改错","句型转换","翻译短语","翻译句子","词汇/短语及固搭","完成句子","听力"},0)),"")), "")</f>
        <v/>
      </c>
      <c r="E4236" s="21" t="str">
        <f t="shared" si="539"/>
        <v>知识点</v>
      </c>
      <c r="F4236" s="21" t="str">
        <f t="shared" si="540"/>
        <v>恰</v>
      </c>
      <c r="G4236" s="21" t="str">
        <f>INDEX( {"body","discipline","area","topic","point"},MATCH(E4236,{"知识体","知识域","知识区","知识主题","知识点"},0))</f>
        <v>point</v>
      </c>
      <c r="H4236" s="21" t="str">
        <f>INDEX( {"super","just","sub","infras"},MATCH(F4236,{"超","恰","亚","次"},0))</f>
        <v>just</v>
      </c>
      <c r="I4236" s="21">
        <f>MATCH(E4236,{"知识体","知识域","知识区","知识主题","知识点"},0)-1</f>
        <v>4</v>
      </c>
      <c r="J4236" s="21">
        <f>MATCH(F4236,{"超","恰","亚","次"},0)-1</f>
        <v>1</v>
      </c>
      <c r="K4236" s="21" t="str">
        <f t="shared" si="541"/>
        <v>化学</v>
      </c>
      <c r="L4236" s="26" t="s">
        <v>1855</v>
      </c>
      <c r="M4236" s="23"/>
      <c r="N4236" s="23"/>
      <c r="O4236" s="24" t="str">
        <f t="shared" si="535"/>
        <v xml:space="preserve">
  - 
    name:  原子核外电子的运动状态
    title:  原子核外电子的运动状态
    description: 
    koLyro: point
    koLyri:  just
    son: </v>
      </c>
      <c r="P4236" s="27" t="str">
        <f t="shared" si="542"/>
        <v xml:space="preserve">
          - 
            name:  原子核外电子的运动状态
            title:  原子核外电子的运动状态
            description: 
            koLyro: point
            koLyri:  just
            son: </v>
      </c>
    </row>
    <row r="4237" spans="1:16" ht="15" customHeight="1">
      <c r="A4237" s="20">
        <f t="shared" si="536"/>
        <v>4</v>
      </c>
      <c r="B4237" s="21" t="str">
        <f t="shared" si="537"/>
        <v>知识点</v>
      </c>
      <c r="C4237" s="21" t="str">
        <f t="shared" si="538"/>
        <v>原子轨道</v>
      </c>
      <c r="D4237" s="21" t="str">
        <f>IFERROR(IF(I4237=1,INDEX( {"chinese","english","math","physics","chemistry","biology","politics","history","geography"},MATCH(C4237,{"语文","英语","数学","物理","化学","生物","政治","历史","地理"},0)),IF(I4237=2,INDEX(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4237,{"单项选择","阅读理解","信息匹配","完形填空","短文填空","单句填空","短文改错","单句改错","句型转换","翻译短语","翻译句子","词汇/短语及固搭","完成句子","听力"},0)),"")), "")</f>
        <v/>
      </c>
      <c r="E4237" s="21" t="str">
        <f t="shared" si="539"/>
        <v>知识点</v>
      </c>
      <c r="F4237" s="21" t="str">
        <f t="shared" si="540"/>
        <v>恰</v>
      </c>
      <c r="G4237" s="21" t="str">
        <f>INDEX( {"body","discipline","area","topic","point"},MATCH(E4237,{"知识体","知识域","知识区","知识主题","知识点"},0))</f>
        <v>point</v>
      </c>
      <c r="H4237" s="21" t="str">
        <f>INDEX( {"super","just","sub","infras"},MATCH(F4237,{"超","恰","亚","次"},0))</f>
        <v>just</v>
      </c>
      <c r="I4237" s="21">
        <f>MATCH(E4237,{"知识体","知识域","知识区","知识主题","知识点"},0)-1</f>
        <v>4</v>
      </c>
      <c r="J4237" s="21">
        <f>MATCH(F4237,{"超","恰","亚","次"},0)-1</f>
        <v>1</v>
      </c>
      <c r="K4237" s="21" t="str">
        <f t="shared" si="541"/>
        <v>化学</v>
      </c>
      <c r="L4237" s="26" t="s">
        <v>1856</v>
      </c>
      <c r="M4237" s="23"/>
      <c r="N4237" s="23"/>
      <c r="O4237" s="24" t="str">
        <f t="shared" si="535"/>
        <v xml:space="preserve">
  - 
    name:  原子轨道
    title:  原子轨道
    description: 
    koLyro: point
    koLyri:  just
    son: </v>
      </c>
      <c r="P4237" s="27" t="str">
        <f t="shared" si="542"/>
        <v xml:space="preserve">
          - 
            name:  原子轨道
            title:  原子轨道
            description: 
            koLyro: point
            koLyri:  just
            son: </v>
      </c>
    </row>
    <row r="4238" spans="1:16" ht="15" customHeight="1">
      <c r="A4238" s="20">
        <f t="shared" si="536"/>
        <v>4</v>
      </c>
      <c r="B4238" s="21" t="str">
        <f t="shared" si="537"/>
        <v>知识点</v>
      </c>
      <c r="C4238" s="21" t="str">
        <f t="shared" si="538"/>
        <v>原子核外电子排布的原理、方法</v>
      </c>
      <c r="D4238" s="21" t="str">
        <f>IFERROR(IF(I4238=1,INDEX( {"chinese","english","math","physics","chemistry","biology","politics","history","geography"},MATCH(C4238,{"语文","英语","数学","物理","化学","生物","政治","历史","地理"},0)),IF(I4238=2,INDEX(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4238,{"单项选择","阅读理解","信息匹配","完形填空","短文填空","单句填空","短文改错","单句改错","句型转换","翻译短语","翻译句子","词汇/短语及固搭","完成句子","听力"},0)),"")), "")</f>
        <v/>
      </c>
      <c r="E4238" s="21" t="str">
        <f t="shared" si="539"/>
        <v>知识点</v>
      </c>
      <c r="F4238" s="21" t="str">
        <f t="shared" si="540"/>
        <v>恰</v>
      </c>
      <c r="G4238" s="21" t="str">
        <f>INDEX( {"body","discipline","area","topic","point"},MATCH(E4238,{"知识体","知识域","知识区","知识主题","知识点"},0))</f>
        <v>point</v>
      </c>
      <c r="H4238" s="21" t="str">
        <f>INDEX( {"super","just","sub","infras"},MATCH(F4238,{"超","恰","亚","次"},0))</f>
        <v>just</v>
      </c>
      <c r="I4238" s="21">
        <f>MATCH(E4238,{"知识体","知识域","知识区","知识主题","知识点"},0)-1</f>
        <v>4</v>
      </c>
      <c r="J4238" s="21">
        <f>MATCH(F4238,{"超","恰","亚","次"},0)-1</f>
        <v>1</v>
      </c>
      <c r="K4238" s="21" t="str">
        <f t="shared" si="541"/>
        <v>化学</v>
      </c>
      <c r="L4238" s="26" t="s">
        <v>1857</v>
      </c>
      <c r="M4238" s="23"/>
      <c r="N4238" s="23"/>
      <c r="O4238" s="24" t="str">
        <f t="shared" si="535"/>
        <v xml:space="preserve">
  - 
    name:  原子核外电子排布的原理、方法
    title:  原子核外电子排布的原理、方法
    description: 
    koLyro: point
    koLyri:  just
    son: </v>
      </c>
      <c r="P4238" s="27" t="str">
        <f t="shared" si="542"/>
        <v xml:space="preserve">
          - 
            name:  原子核外电子排布的原理、方法
            title:  原子核外电子排布的原理、方法
            description: 
            koLyro: point
            koLyri:  just
            son: </v>
      </c>
    </row>
    <row r="4239" spans="1:16" ht="15" customHeight="1">
      <c r="A4239" s="20">
        <f t="shared" si="536"/>
        <v>4</v>
      </c>
      <c r="B4239" s="21" t="str">
        <f t="shared" si="537"/>
        <v>知识点</v>
      </c>
      <c r="C4239" s="21" t="str">
        <f t="shared" si="538"/>
        <v>电子云、电子跃迁</v>
      </c>
      <c r="D4239" s="21" t="str">
        <f>IFERROR(IF(I4239=1,INDEX( {"chinese","english","math","physics","chemistry","biology","politics","history","geography"},MATCH(C4239,{"语文","英语","数学","物理","化学","生物","政治","历史","地理"},0)),IF(I4239=2,INDEX(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4239,{"单项选择","阅读理解","信息匹配","完形填空","短文填空","单句填空","短文改错","单句改错","句型转换","翻译短语","翻译句子","词汇/短语及固搭","完成句子","听力"},0)),"")), "")</f>
        <v/>
      </c>
      <c r="E4239" s="21" t="str">
        <f t="shared" si="539"/>
        <v>知识点</v>
      </c>
      <c r="F4239" s="21" t="str">
        <f t="shared" si="540"/>
        <v>恰</v>
      </c>
      <c r="G4239" s="21" t="str">
        <f>INDEX( {"body","discipline","area","topic","point"},MATCH(E4239,{"知识体","知识域","知识区","知识主题","知识点"},0))</f>
        <v>point</v>
      </c>
      <c r="H4239" s="21" t="str">
        <f>INDEX( {"super","just","sub","infras"},MATCH(F4239,{"超","恰","亚","次"},0))</f>
        <v>just</v>
      </c>
      <c r="I4239" s="21">
        <f>MATCH(E4239,{"知识体","知识域","知识区","知识主题","知识点"},0)-1</f>
        <v>4</v>
      </c>
      <c r="J4239" s="21">
        <f>MATCH(F4239,{"超","恰","亚","次"},0)-1</f>
        <v>1</v>
      </c>
      <c r="K4239" s="21" t="str">
        <f t="shared" si="541"/>
        <v>化学</v>
      </c>
      <c r="L4239" s="26" t="s">
        <v>1858</v>
      </c>
      <c r="M4239" s="23"/>
      <c r="N4239" s="23"/>
      <c r="O4239" s="24" t="str">
        <f t="shared" si="535"/>
        <v xml:space="preserve">
  - 
    name:  电子云、电子跃迁
    title:  电子云、电子跃迁
    description: 
    koLyro: point
    koLyri:  just
    son: </v>
      </c>
      <c r="P4239" s="27" t="str">
        <f t="shared" si="542"/>
        <v xml:space="preserve">
          - 
            name:  电子云、电子跃迁
            title:  电子云、电子跃迁
            description: 
            koLyro: point
            koLyri:  just
            son: </v>
      </c>
    </row>
    <row r="4240" spans="1:16" ht="15" customHeight="1">
      <c r="A4240" s="20">
        <f t="shared" si="536"/>
        <v>4</v>
      </c>
      <c r="B4240" s="21" t="str">
        <f t="shared" si="537"/>
        <v>知识点</v>
      </c>
      <c r="C4240" s="21" t="str">
        <f t="shared" si="538"/>
        <v>元素周期表的分区</v>
      </c>
      <c r="D4240" s="21" t="str">
        <f>IFERROR(IF(I4240=1,INDEX( {"chinese","english","math","physics","chemistry","biology","politics","history","geography"},MATCH(C4240,{"语文","英语","数学","物理","化学","生物","政治","历史","地理"},0)),IF(I4240=2,INDEX(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4240,{"单项选择","阅读理解","信息匹配","完形填空","短文填空","单句填空","短文改错","单句改错","句型转换","翻译短语","翻译句子","词汇/短语及固搭","完成句子","听力"},0)),"")), "")</f>
        <v/>
      </c>
      <c r="E4240" s="21" t="str">
        <f t="shared" si="539"/>
        <v>知识点</v>
      </c>
      <c r="F4240" s="21" t="str">
        <f t="shared" si="540"/>
        <v>恰</v>
      </c>
      <c r="G4240" s="21" t="str">
        <f>INDEX( {"body","discipline","area","topic","point"},MATCH(E4240,{"知识体","知识域","知识区","知识主题","知识点"},0))</f>
        <v>point</v>
      </c>
      <c r="H4240" s="21" t="str">
        <f>INDEX( {"super","just","sub","infras"},MATCH(F4240,{"超","恰","亚","次"},0))</f>
        <v>just</v>
      </c>
      <c r="I4240" s="21">
        <f>MATCH(E4240,{"知识体","知识域","知识区","知识主题","知识点"},0)-1</f>
        <v>4</v>
      </c>
      <c r="J4240" s="21">
        <f>MATCH(F4240,{"超","恰","亚","次"},0)-1</f>
        <v>1</v>
      </c>
      <c r="K4240" s="21" t="str">
        <f t="shared" si="541"/>
        <v>化学</v>
      </c>
      <c r="L4240" s="26" t="s">
        <v>1859</v>
      </c>
      <c r="M4240" s="23"/>
      <c r="N4240" s="23"/>
      <c r="O4240" s="24" t="str">
        <f t="shared" si="535"/>
        <v xml:space="preserve">
  - 
    name:  元素周期表的分区
    title:  元素周期表的分区
    description: 
    koLyro: point
    koLyri:  just
    son: </v>
      </c>
      <c r="P4240" s="27" t="str">
        <f t="shared" si="542"/>
        <v xml:space="preserve">
          - 
            name:  元素周期表的分区
            title:  元素周期表的分区
            description: 
            koLyro: point
            koLyri:  just
            son: </v>
      </c>
    </row>
    <row r="4241" spans="1:16" ht="15" customHeight="1">
      <c r="A4241" s="20">
        <f t="shared" si="536"/>
        <v>4</v>
      </c>
      <c r="B4241" s="21" t="str">
        <f t="shared" si="537"/>
        <v>知识点</v>
      </c>
      <c r="C4241" s="21" t="str">
        <f t="shared" si="538"/>
        <v>位置结构性质的相互关系应用</v>
      </c>
      <c r="D4241" s="21" t="str">
        <f>IFERROR(IF(I4241=1,INDEX( {"chinese","english","math","physics","chemistry","biology","politics","history","geography"},MATCH(C4241,{"语文","英语","数学","物理","化学","生物","政治","历史","地理"},0)),IF(I4241=2,INDEX(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4241,{"单项选择","阅读理解","信息匹配","完形填空","短文填空","单句填空","短文改错","单句改错","句型转换","翻译短语","翻译句子","词汇/短语及固搭","完成句子","听力"},0)),"")), "")</f>
        <v/>
      </c>
      <c r="E4241" s="21" t="str">
        <f t="shared" si="539"/>
        <v>知识点</v>
      </c>
      <c r="F4241" s="21" t="str">
        <f t="shared" si="540"/>
        <v>恰</v>
      </c>
      <c r="G4241" s="21" t="str">
        <f>INDEX( {"body","discipline","area","topic","point"},MATCH(E4241,{"知识体","知识域","知识区","知识主题","知识点"},0))</f>
        <v>point</v>
      </c>
      <c r="H4241" s="21" t="str">
        <f>INDEX( {"super","just","sub","infras"},MATCH(F4241,{"超","恰","亚","次"},0))</f>
        <v>just</v>
      </c>
      <c r="I4241" s="21">
        <f>MATCH(E4241,{"知识体","知识域","知识区","知识主题","知识点"},0)-1</f>
        <v>4</v>
      </c>
      <c r="J4241" s="21">
        <f>MATCH(F4241,{"超","恰","亚","次"},0)-1</f>
        <v>1</v>
      </c>
      <c r="K4241" s="21" t="str">
        <f t="shared" si="541"/>
        <v>化学</v>
      </c>
      <c r="L4241" s="26" t="s">
        <v>1860</v>
      </c>
      <c r="M4241" s="23"/>
      <c r="N4241" s="23"/>
      <c r="O4241" s="24" t="str">
        <f t="shared" si="535"/>
        <v xml:space="preserve">
  - 
    name:  位置结构性质的相互关系应用
    title:  位置结构性质的相互关系应用
    description: 
    koLyro: point
    koLyri:  just
    son: </v>
      </c>
      <c r="P4241" s="27" t="str">
        <f t="shared" si="542"/>
        <v xml:space="preserve">
          - 
            name:  位置结构性质的相互关系应用
            title:  位置结构性质的相互关系应用
            description: 
            koLyro: point
            koLyri:  just
            son: </v>
      </c>
    </row>
    <row r="4242" spans="1:16" ht="15" customHeight="1">
      <c r="A4242" s="20">
        <f t="shared" si="536"/>
        <v>3</v>
      </c>
      <c r="B4242" s="21" t="str">
        <f t="shared" si="537"/>
        <v>知识主题</v>
      </c>
      <c r="C4242" s="21" t="str">
        <f t="shared" si="538"/>
        <v>原子结构与元素的性质</v>
      </c>
      <c r="D4242" s="21" t="str">
        <f>IFERROR(IF(I4242=1,INDEX( {"chinese","english","math","physics","chemistry","biology","politics","history","geography"},MATCH(C4242,{"语文","英语","数学","物理","化学","生物","政治","历史","地理"},0)),IF(I4242=2,INDEX(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4242,{"单项选择","阅读理解","信息匹配","完形填空","短文填空","单句填空","短文改错","单句改错","句型转换","翻译短语","翻译句子","词汇/短语及固搭","完成句子","听力"},0)),"")), "")</f>
        <v/>
      </c>
      <c r="E4242" s="21" t="str">
        <f t="shared" si="539"/>
        <v>知识主题</v>
      </c>
      <c r="F4242" s="21" t="str">
        <f t="shared" si="540"/>
        <v>恰</v>
      </c>
      <c r="G4242" s="21" t="str">
        <f>INDEX( {"body","discipline","area","topic","point"},MATCH(E4242,{"知识体","知识域","知识区","知识主题","知识点"},0))</f>
        <v>topic</v>
      </c>
      <c r="H4242" s="21" t="str">
        <f>INDEX( {"super","just","sub","infras"},MATCH(F4242,{"超","恰","亚","次"},0))</f>
        <v>just</v>
      </c>
      <c r="I4242" s="21">
        <f>MATCH(E4242,{"知识体","知识域","知识区","知识主题","知识点"},0)-1</f>
        <v>3</v>
      </c>
      <c r="J4242" s="21">
        <f>MATCH(F4242,{"超","恰","亚","次"},0)-1</f>
        <v>1</v>
      </c>
      <c r="K4242" s="21" t="str">
        <f t="shared" si="541"/>
        <v>化学</v>
      </c>
      <c r="L4242" s="26" t="s">
        <v>1861</v>
      </c>
      <c r="M4242" s="23"/>
      <c r="N4242" s="23"/>
      <c r="O4242" s="24" t="str">
        <f t="shared" si="535"/>
        <v xml:space="preserve">
  - 
    name:  原子结构与元素的性质
    title:  原子结构与元素的性质
    description: 
    koLyro: topic
    koLyri:  just
    son: </v>
      </c>
      <c r="P4242" s="27" t="str">
        <f t="shared" si="542"/>
        <v xml:space="preserve">
        - 
          name:  原子结构与元素的性质
          title:  原子结构与元素的性质
          description: 
          koLyro: topic
          koLyri:  just
          son: </v>
      </c>
    </row>
    <row r="4243" spans="1:16" ht="15" customHeight="1">
      <c r="A4243" s="20">
        <f t="shared" si="536"/>
        <v>4</v>
      </c>
      <c r="B4243" s="21" t="str">
        <f t="shared" si="537"/>
        <v>知识点</v>
      </c>
      <c r="C4243" s="21" t="str">
        <f t="shared" si="538"/>
        <v>电离能的理解及应用</v>
      </c>
      <c r="D4243" s="21" t="str">
        <f>IFERROR(IF(I4243=1,INDEX( {"chinese","english","math","physics","chemistry","biology","politics","history","geography"},MATCH(C4243,{"语文","英语","数学","物理","化学","生物","政治","历史","地理"},0)),IF(I4243=2,INDEX(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4243,{"单项选择","阅读理解","信息匹配","完形填空","短文填空","单句填空","短文改错","单句改错","句型转换","翻译短语","翻译句子","词汇/短语及固搭","完成句子","听力"},0)),"")), "")</f>
        <v/>
      </c>
      <c r="E4243" s="21" t="str">
        <f t="shared" si="539"/>
        <v>知识点</v>
      </c>
      <c r="F4243" s="21" t="str">
        <f t="shared" si="540"/>
        <v>恰</v>
      </c>
      <c r="G4243" s="21" t="str">
        <f>INDEX( {"body","discipline","area","topic","point"},MATCH(E4243,{"知识体","知识域","知识区","知识主题","知识点"},0))</f>
        <v>point</v>
      </c>
      <c r="H4243" s="21" t="str">
        <f>INDEX( {"super","just","sub","infras"},MATCH(F4243,{"超","恰","亚","次"},0))</f>
        <v>just</v>
      </c>
      <c r="I4243" s="21">
        <f>MATCH(E4243,{"知识体","知识域","知识区","知识主题","知识点"},0)-1</f>
        <v>4</v>
      </c>
      <c r="J4243" s="21">
        <f>MATCH(F4243,{"超","恰","亚","次"},0)-1</f>
        <v>1</v>
      </c>
      <c r="K4243" s="21" t="str">
        <f t="shared" si="541"/>
        <v>化学</v>
      </c>
      <c r="L4243" s="26" t="s">
        <v>1862</v>
      </c>
      <c r="M4243" s="23"/>
      <c r="N4243" s="23"/>
      <c r="O4243" s="24" t="str">
        <f t="shared" si="535"/>
        <v xml:space="preserve">
  - 
    name:  电离能的理解及应用
    title:  电离能的理解及应用
    description: 
    koLyro: point
    koLyri:  just
    son: </v>
      </c>
      <c r="P4243" s="27" t="str">
        <f t="shared" si="542"/>
        <v xml:space="preserve">
          - 
            name:  电离能的理解及应用
            title:  电离能的理解及应用
            description: 
            koLyro: point
            koLyri:  just
            son: </v>
      </c>
    </row>
    <row r="4244" spans="1:16" ht="15" customHeight="1">
      <c r="A4244" s="20">
        <f t="shared" si="536"/>
        <v>4</v>
      </c>
      <c r="B4244" s="21" t="str">
        <f t="shared" si="537"/>
        <v>知识点</v>
      </c>
      <c r="C4244" s="21" t="str">
        <f t="shared" si="538"/>
        <v>电负性的理解及应用</v>
      </c>
      <c r="D4244" s="21" t="str">
        <f>IFERROR(IF(I4244=1,INDEX( {"chinese","english","math","physics","chemistry","biology","politics","history","geography"},MATCH(C4244,{"语文","英语","数学","物理","化学","生物","政治","历史","地理"},0)),IF(I4244=2,INDEX(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4244,{"单项选择","阅读理解","信息匹配","完形填空","短文填空","单句填空","短文改错","单句改错","句型转换","翻译短语","翻译句子","词汇/短语及固搭","完成句子","听力"},0)),"")), "")</f>
        <v/>
      </c>
      <c r="E4244" s="21" t="str">
        <f t="shared" si="539"/>
        <v>知识点</v>
      </c>
      <c r="F4244" s="21" t="str">
        <f t="shared" si="540"/>
        <v>恰</v>
      </c>
      <c r="G4244" s="21" t="str">
        <f>INDEX( {"body","discipline","area","topic","point"},MATCH(E4244,{"知识体","知识域","知识区","知识主题","知识点"},0))</f>
        <v>point</v>
      </c>
      <c r="H4244" s="21" t="str">
        <f>INDEX( {"super","just","sub","infras"},MATCH(F4244,{"超","恰","亚","次"},0))</f>
        <v>just</v>
      </c>
      <c r="I4244" s="21">
        <f>MATCH(E4244,{"知识体","知识域","知识区","知识主题","知识点"},0)-1</f>
        <v>4</v>
      </c>
      <c r="J4244" s="21">
        <f>MATCH(F4244,{"超","恰","亚","次"},0)-1</f>
        <v>1</v>
      </c>
      <c r="K4244" s="21" t="str">
        <f t="shared" si="541"/>
        <v>化学</v>
      </c>
      <c r="L4244" s="26" t="s">
        <v>1863</v>
      </c>
      <c r="M4244" s="23"/>
      <c r="N4244" s="23"/>
      <c r="O4244" s="24" t="str">
        <f t="shared" si="535"/>
        <v xml:space="preserve">
  - 
    name:  电负性的理解及应用
    title:  电负性的理解及应用
    description: 
    koLyro: point
    koLyri:  just
    son: </v>
      </c>
      <c r="P4244" s="27" t="str">
        <f t="shared" si="542"/>
        <v xml:space="preserve">
          - 
            name:  电负性的理解及应用
            title:  电负性的理解及应用
            description: 
            koLyro: point
            koLyri:  just
            son: </v>
      </c>
    </row>
    <row r="4245" spans="1:16" ht="15" customHeight="1">
      <c r="A4245" s="20">
        <f t="shared" si="536"/>
        <v>3</v>
      </c>
      <c r="B4245" s="21" t="str">
        <f t="shared" si="537"/>
        <v>知识主题</v>
      </c>
      <c r="C4245" s="21" t="str">
        <f t="shared" si="538"/>
        <v>分子结构与性质</v>
      </c>
      <c r="D4245" s="21" t="str">
        <f>IFERROR(IF(I4245=1,INDEX( {"chinese","english","math","physics","chemistry","biology","politics","history","geography"},MATCH(C4245,{"语文","英语","数学","物理","化学","生物","政治","历史","地理"},0)),IF(I4245=2,INDEX(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4245,{"单项选择","阅读理解","信息匹配","完形填空","短文填空","单句填空","短文改错","单句改错","句型转换","翻译短语","翻译句子","词汇/短语及固搭","完成句子","听力"},0)),"")), "")</f>
        <v/>
      </c>
      <c r="E4245" s="21" t="str">
        <f t="shared" si="539"/>
        <v>知识主题</v>
      </c>
      <c r="F4245" s="21" t="str">
        <f t="shared" si="540"/>
        <v>恰</v>
      </c>
      <c r="G4245" s="21" t="str">
        <f>INDEX( {"body","discipline","area","topic","point"},MATCH(E4245,{"知识体","知识域","知识区","知识主题","知识点"},0))</f>
        <v>topic</v>
      </c>
      <c r="H4245" s="21" t="str">
        <f>INDEX( {"super","just","sub","infras"},MATCH(F4245,{"超","恰","亚","次"},0))</f>
        <v>just</v>
      </c>
      <c r="I4245" s="21">
        <f>MATCH(E4245,{"知识体","知识域","知识区","知识主题","知识点"},0)-1</f>
        <v>3</v>
      </c>
      <c r="J4245" s="21">
        <f>MATCH(F4245,{"超","恰","亚","次"},0)-1</f>
        <v>1</v>
      </c>
      <c r="K4245" s="21" t="str">
        <f t="shared" si="541"/>
        <v>化学</v>
      </c>
      <c r="L4245" s="26" t="s">
        <v>1864</v>
      </c>
      <c r="M4245" s="23"/>
      <c r="N4245" s="23"/>
      <c r="O4245" s="24" t="str">
        <f t="shared" si="535"/>
        <v xml:space="preserve">
  - 
    name:  分子结构与性质
    title:  分子结构与性质
    description: 
    koLyro: topic
    koLyri:  just
    son: </v>
      </c>
      <c r="P4245" s="27" t="str">
        <f t="shared" si="542"/>
        <v xml:space="preserve">
        - 
          name:  分子结构与性质
          title:  分子结构与性质
          description: 
          koLyro: topic
          koLyri:  just
          son: </v>
      </c>
    </row>
    <row r="4246" spans="1:16" ht="15" customHeight="1">
      <c r="A4246" s="20">
        <f t="shared" si="536"/>
        <v>4</v>
      </c>
      <c r="B4246" s="21" t="str">
        <f t="shared" si="537"/>
        <v>知识点</v>
      </c>
      <c r="C4246" s="21" t="str">
        <f t="shared" si="538"/>
        <v>键能、键长、键角及其应用</v>
      </c>
      <c r="D4246" s="21" t="str">
        <f>IFERROR(IF(I4246=1,INDEX( {"chinese","english","math","physics","chemistry","biology","politics","history","geography"},MATCH(C4246,{"语文","英语","数学","物理","化学","生物","政治","历史","地理"},0)),IF(I4246=2,INDEX(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4246,{"单项选择","阅读理解","信息匹配","完形填空","短文填空","单句填空","短文改错","单句改错","句型转换","翻译短语","翻译句子","词汇/短语及固搭","完成句子","听力"},0)),"")), "")</f>
        <v/>
      </c>
      <c r="E4246" s="21" t="str">
        <f t="shared" si="539"/>
        <v>知识点</v>
      </c>
      <c r="F4246" s="21" t="str">
        <f t="shared" si="540"/>
        <v>恰</v>
      </c>
      <c r="G4246" s="21" t="str">
        <f>INDEX( {"body","discipline","area","topic","point"},MATCH(E4246,{"知识体","知识域","知识区","知识主题","知识点"},0))</f>
        <v>point</v>
      </c>
      <c r="H4246" s="21" t="str">
        <f>INDEX( {"super","just","sub","infras"},MATCH(F4246,{"超","恰","亚","次"},0))</f>
        <v>just</v>
      </c>
      <c r="I4246" s="21">
        <f>MATCH(E4246,{"知识体","知识域","知识区","知识主题","知识点"},0)-1</f>
        <v>4</v>
      </c>
      <c r="J4246" s="21">
        <f>MATCH(F4246,{"超","恰","亚","次"},0)-1</f>
        <v>1</v>
      </c>
      <c r="K4246" s="21" t="str">
        <f t="shared" si="541"/>
        <v>化学</v>
      </c>
      <c r="L4246" s="26" t="s">
        <v>1865</v>
      </c>
      <c r="M4246" s="23"/>
      <c r="N4246" s="23"/>
      <c r="O4246" s="24" t="str">
        <f t="shared" si="535"/>
        <v xml:space="preserve">
  - 
    name:  键能、键长、键角及其应用
    title:  键能、键长、键角及其应用
    description: 
    koLyro: point
    koLyri:  just
    son: </v>
      </c>
      <c r="P4246" s="27" t="str">
        <f t="shared" si="542"/>
        <v xml:space="preserve">
          - 
            name:  键能、键长、键角及其应用
            title:  键能、键长、键角及其应用
            description: 
            koLyro: point
            koLyri:  just
            son: </v>
      </c>
    </row>
    <row r="4247" spans="1:16" ht="15" customHeight="1">
      <c r="A4247" s="20">
        <f t="shared" si="536"/>
        <v>4</v>
      </c>
      <c r="B4247" s="21" t="str">
        <f t="shared" si="537"/>
        <v>知识点</v>
      </c>
      <c r="C4247" s="21" t="str">
        <f t="shared" si="538"/>
        <v>电子云的重叠方式</v>
      </c>
      <c r="D4247" s="21" t="str">
        <f>IFERROR(IF(I4247=1,INDEX( {"chinese","english","math","physics","chemistry","biology","politics","history","geography"},MATCH(C4247,{"语文","英语","数学","物理","化学","生物","政治","历史","地理"},0)),IF(I4247=2,INDEX(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4247,{"单项选择","阅读理解","信息匹配","完形填空","短文填空","单句填空","短文改错","单句改错","句型转换","翻译短语","翻译句子","词汇/短语及固搭","完成句子","听力"},0)),"")), "")</f>
        <v/>
      </c>
      <c r="E4247" s="21" t="str">
        <f t="shared" si="539"/>
        <v>知识点</v>
      </c>
      <c r="F4247" s="21" t="str">
        <f t="shared" si="540"/>
        <v>恰</v>
      </c>
      <c r="G4247" s="21" t="str">
        <f>INDEX( {"body","discipline","area","topic","point"},MATCH(E4247,{"知识体","知识域","知识区","知识主题","知识点"},0))</f>
        <v>point</v>
      </c>
      <c r="H4247" s="21" t="str">
        <f>INDEX( {"super","just","sub","infras"},MATCH(F4247,{"超","恰","亚","次"},0))</f>
        <v>just</v>
      </c>
      <c r="I4247" s="21">
        <f>MATCH(E4247,{"知识体","知识域","知识区","知识主题","知识点"},0)-1</f>
        <v>4</v>
      </c>
      <c r="J4247" s="21">
        <f>MATCH(F4247,{"超","恰","亚","次"},0)-1</f>
        <v>1</v>
      </c>
      <c r="K4247" s="21" t="str">
        <f t="shared" si="541"/>
        <v>化学</v>
      </c>
      <c r="L4247" s="26" t="s">
        <v>1866</v>
      </c>
      <c r="M4247" s="23"/>
      <c r="N4247" s="23"/>
      <c r="O4247" s="24" t="str">
        <f t="shared" si="535"/>
        <v xml:space="preserve">
  - 
    name:  电子云的重叠方式
    title:  电子云的重叠方式
    description: 
    koLyro: point
    koLyri:  just
    son: </v>
      </c>
      <c r="P4247" s="27" t="str">
        <f t="shared" si="542"/>
        <v xml:space="preserve">
          - 
            name:  电子云的重叠方式
            title:  电子云的重叠方式
            description: 
            koLyro: point
            koLyri:  just
            son: </v>
      </c>
    </row>
    <row r="4248" spans="1:16" ht="15" customHeight="1">
      <c r="A4248" s="20">
        <f t="shared" si="536"/>
        <v>4</v>
      </c>
      <c r="B4248" s="21" t="str">
        <f t="shared" si="537"/>
        <v>知识点</v>
      </c>
      <c r="C4248" s="21" t="str">
        <f t="shared" si="538"/>
        <v>等电子原理及应用</v>
      </c>
      <c r="D4248" s="21" t="str">
        <f>IFERROR(IF(I4248=1,INDEX( {"chinese","english","math","physics","chemistry","biology","politics","history","geography"},MATCH(C4248,{"语文","英语","数学","物理","化学","生物","政治","历史","地理"},0)),IF(I4248=2,INDEX(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4248,{"单项选择","阅读理解","信息匹配","完形填空","短文填空","单句填空","短文改错","单句改错","句型转换","翻译短语","翻译句子","词汇/短语及固搭","完成句子","听力"},0)),"")), "")</f>
        <v/>
      </c>
      <c r="E4248" s="21" t="str">
        <f t="shared" si="539"/>
        <v>知识点</v>
      </c>
      <c r="F4248" s="21" t="str">
        <f t="shared" si="540"/>
        <v>恰</v>
      </c>
      <c r="G4248" s="21" t="str">
        <f>INDEX( {"body","discipline","area","topic","point"},MATCH(E4248,{"知识体","知识域","知识区","知识主题","知识点"},0))</f>
        <v>point</v>
      </c>
      <c r="H4248" s="21" t="str">
        <f>INDEX( {"super","just","sub","infras"},MATCH(F4248,{"超","恰","亚","次"},0))</f>
        <v>just</v>
      </c>
      <c r="I4248" s="21">
        <f>MATCH(E4248,{"知识体","知识域","知识区","知识主题","知识点"},0)-1</f>
        <v>4</v>
      </c>
      <c r="J4248" s="21">
        <f>MATCH(F4248,{"超","恰","亚","次"},0)-1</f>
        <v>1</v>
      </c>
      <c r="K4248" s="21" t="str">
        <f t="shared" si="541"/>
        <v>化学</v>
      </c>
      <c r="L4248" s="26" t="s">
        <v>1867</v>
      </c>
      <c r="M4248" s="23"/>
      <c r="N4248" s="23"/>
      <c r="O4248" s="24" t="str">
        <f t="shared" si="535"/>
        <v xml:space="preserve">
  - 
    name:  等电子原理及应用
    title:  等电子原理及应用
    description: 
    koLyro: point
    koLyri:  just
    son: </v>
      </c>
      <c r="P4248" s="27" t="str">
        <f t="shared" si="542"/>
        <v xml:space="preserve">
          - 
            name:  等电子原理及应用
            title:  等电子原理及应用
            description: 
            koLyro: point
            koLyri:  just
            son: </v>
      </c>
    </row>
    <row r="4249" spans="1:16" ht="15" customHeight="1">
      <c r="A4249" s="20">
        <f t="shared" si="536"/>
        <v>4</v>
      </c>
      <c r="B4249" s="21" t="str">
        <f t="shared" si="537"/>
        <v>知识点</v>
      </c>
      <c r="C4249" s="21" t="str">
        <f t="shared" si="538"/>
        <v>价层电子对互斥理论及其应用</v>
      </c>
      <c r="D4249" s="21" t="str">
        <f>IFERROR(IF(I4249=1,INDEX( {"chinese","english","math","physics","chemistry","biology","politics","history","geography"},MATCH(C4249,{"语文","英语","数学","物理","化学","生物","政治","历史","地理"},0)),IF(I4249=2,INDEX(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4249,{"单项选择","阅读理解","信息匹配","完形填空","短文填空","单句填空","短文改错","单句改错","句型转换","翻译短语","翻译句子","词汇/短语及固搭","完成句子","听力"},0)),"")), "")</f>
        <v/>
      </c>
      <c r="E4249" s="21" t="str">
        <f t="shared" si="539"/>
        <v>知识点</v>
      </c>
      <c r="F4249" s="21" t="str">
        <f t="shared" si="540"/>
        <v>恰</v>
      </c>
      <c r="G4249" s="21" t="str">
        <f>INDEX( {"body","discipline","area","topic","point"},MATCH(E4249,{"知识体","知识域","知识区","知识主题","知识点"},0))</f>
        <v>point</v>
      </c>
      <c r="H4249" s="21" t="str">
        <f>INDEX( {"super","just","sub","infras"},MATCH(F4249,{"超","恰","亚","次"},0))</f>
        <v>just</v>
      </c>
      <c r="I4249" s="21">
        <f>MATCH(E4249,{"知识体","知识域","知识区","知识主题","知识点"},0)-1</f>
        <v>4</v>
      </c>
      <c r="J4249" s="21">
        <f>MATCH(F4249,{"超","恰","亚","次"},0)-1</f>
        <v>1</v>
      </c>
      <c r="K4249" s="21" t="str">
        <f t="shared" si="541"/>
        <v>化学</v>
      </c>
      <c r="L4249" s="26" t="s">
        <v>1868</v>
      </c>
      <c r="M4249" s="23"/>
      <c r="N4249" s="23"/>
      <c r="O4249" s="24" t="str">
        <f t="shared" si="535"/>
        <v xml:space="preserve">
  - 
    name:  价层电子对互斥理论及其应用
    title:  价层电子对互斥理论及其应用
    description: 
    koLyro: point
    koLyri:  just
    son: </v>
      </c>
      <c r="P4249" s="27" t="str">
        <f t="shared" si="542"/>
        <v xml:space="preserve">
          - 
            name:  价层电子对互斥理论及其应用
            title:  价层电子对互斥理论及其应用
            description: 
            koLyro: point
            koLyri:  just
            son: </v>
      </c>
    </row>
    <row r="4250" spans="1:16" ht="15" customHeight="1">
      <c r="A4250" s="20">
        <f t="shared" si="536"/>
        <v>4</v>
      </c>
      <c r="B4250" s="21" t="str">
        <f t="shared" si="537"/>
        <v>知识点</v>
      </c>
      <c r="C4250" s="21" t="str">
        <f t="shared" si="538"/>
        <v>杂化轨道理论及其应用</v>
      </c>
      <c r="D4250" s="21" t="str">
        <f>IFERROR(IF(I4250=1,INDEX( {"chinese","english","math","physics","chemistry","biology","politics","history","geography"},MATCH(C4250,{"语文","英语","数学","物理","化学","生物","政治","历史","地理"},0)),IF(I4250=2,INDEX(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4250,{"单项选择","阅读理解","信息匹配","完形填空","短文填空","单句填空","短文改错","单句改错","句型转换","翻译短语","翻译句子","词汇/短语及固搭","完成句子","听力"},0)),"")), "")</f>
        <v/>
      </c>
      <c r="E4250" s="21" t="str">
        <f t="shared" si="539"/>
        <v>知识点</v>
      </c>
      <c r="F4250" s="21" t="str">
        <f t="shared" si="540"/>
        <v>恰</v>
      </c>
      <c r="G4250" s="21" t="str">
        <f>INDEX( {"body","discipline","area","topic","point"},MATCH(E4250,{"知识体","知识域","知识区","知识主题","知识点"},0))</f>
        <v>point</v>
      </c>
      <c r="H4250" s="21" t="str">
        <f>INDEX( {"super","just","sub","infras"},MATCH(F4250,{"超","恰","亚","次"},0))</f>
        <v>just</v>
      </c>
      <c r="I4250" s="21">
        <f>MATCH(E4250,{"知识体","知识域","知识区","知识主题","知识点"},0)-1</f>
        <v>4</v>
      </c>
      <c r="J4250" s="21">
        <f>MATCH(F4250,{"超","恰","亚","次"},0)-1</f>
        <v>1</v>
      </c>
      <c r="K4250" s="21" t="str">
        <f t="shared" si="541"/>
        <v>化学</v>
      </c>
      <c r="L4250" s="26" t="s">
        <v>1869</v>
      </c>
      <c r="M4250" s="23"/>
      <c r="N4250" s="23"/>
      <c r="O4250" s="24" t="str">
        <f t="shared" si="535"/>
        <v xml:space="preserve">
  - 
    name:  杂化轨道理论及其应用
    title:  杂化轨道理论及其应用
    description: 
    koLyro: point
    koLyri:  just
    son: </v>
      </c>
      <c r="P4250" s="27" t="str">
        <f t="shared" si="542"/>
        <v xml:space="preserve">
          - 
            name:  杂化轨道理论及其应用
            title:  杂化轨道理论及其应用
            description: 
            koLyro: point
            koLyri:  just
            son: </v>
      </c>
    </row>
    <row r="4251" spans="1:16" ht="15" customHeight="1">
      <c r="A4251" s="20">
        <f t="shared" si="536"/>
        <v>4</v>
      </c>
      <c r="B4251" s="21" t="str">
        <f t="shared" si="537"/>
        <v>知识点</v>
      </c>
      <c r="C4251" s="21" t="str">
        <f t="shared" si="538"/>
        <v>判断中心原子的杂化方式</v>
      </c>
      <c r="D4251" s="21" t="str">
        <f>IFERROR(IF(I4251=1,INDEX( {"chinese","english","math","physics","chemistry","biology","politics","history","geography"},MATCH(C4251,{"语文","英语","数学","物理","化学","生物","政治","历史","地理"},0)),IF(I4251=2,INDEX(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4251,{"单项选择","阅读理解","信息匹配","完形填空","短文填空","单句填空","短文改错","单句改错","句型转换","翻译短语","翻译句子","词汇/短语及固搭","完成句子","听力"},0)),"")), "")</f>
        <v/>
      </c>
      <c r="E4251" s="21" t="str">
        <f t="shared" si="539"/>
        <v>知识点</v>
      </c>
      <c r="F4251" s="21" t="str">
        <f t="shared" si="540"/>
        <v>恰</v>
      </c>
      <c r="G4251" s="21" t="str">
        <f>INDEX( {"body","discipline","area","topic","point"},MATCH(E4251,{"知识体","知识域","知识区","知识主题","知识点"},0))</f>
        <v>point</v>
      </c>
      <c r="H4251" s="21" t="str">
        <f>INDEX( {"super","just","sub","infras"},MATCH(F4251,{"超","恰","亚","次"},0))</f>
        <v>just</v>
      </c>
      <c r="I4251" s="21">
        <f>MATCH(E4251,{"知识体","知识域","知识区","知识主题","知识点"},0)-1</f>
        <v>4</v>
      </c>
      <c r="J4251" s="21">
        <f>MATCH(F4251,{"超","恰","亚","次"},0)-1</f>
        <v>1</v>
      </c>
      <c r="K4251" s="21" t="str">
        <f t="shared" si="541"/>
        <v>化学</v>
      </c>
      <c r="L4251" s="26" t="s">
        <v>1870</v>
      </c>
      <c r="M4251" s="23"/>
      <c r="N4251" s="23"/>
      <c r="O4251" s="24" t="str">
        <f t="shared" si="535"/>
        <v xml:space="preserve">
  - 
    name:  判断中心原子的杂化方式
    title:  判断中心原子的杂化方式
    description: 
    koLyro: point
    koLyri:  just
    son: </v>
      </c>
      <c r="P4251" s="27" t="str">
        <f t="shared" si="542"/>
        <v xml:space="preserve">
          - 
            name:  判断中心原子的杂化方式
            title:  判断中心原子的杂化方式
            description: 
            koLyro: point
            koLyri:  just
            son: </v>
      </c>
    </row>
    <row r="4252" spans="1:16" ht="15" customHeight="1">
      <c r="A4252" s="20">
        <f t="shared" si="536"/>
        <v>4</v>
      </c>
      <c r="B4252" s="21" t="str">
        <f t="shared" si="537"/>
        <v>知识点</v>
      </c>
      <c r="C4252" s="21" t="str">
        <f t="shared" si="538"/>
        <v>分子或离子的空间构型</v>
      </c>
      <c r="D4252" s="21" t="str">
        <f>IFERROR(IF(I4252=1,INDEX( {"chinese","english","math","physics","chemistry","biology","politics","history","geography"},MATCH(C4252,{"语文","英语","数学","物理","化学","生物","政治","历史","地理"},0)),IF(I4252=2,INDEX(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4252,{"单项选择","阅读理解","信息匹配","完形填空","短文填空","单句填空","短文改错","单句改错","句型转换","翻译短语","翻译句子","词汇/短语及固搭","完成句子","听力"},0)),"")), "")</f>
        <v/>
      </c>
      <c r="E4252" s="21" t="str">
        <f t="shared" si="539"/>
        <v>知识点</v>
      </c>
      <c r="F4252" s="21" t="str">
        <f t="shared" si="540"/>
        <v>恰</v>
      </c>
      <c r="G4252" s="21" t="str">
        <f>INDEX( {"body","discipline","area","topic","point"},MATCH(E4252,{"知识体","知识域","知识区","知识主题","知识点"},0))</f>
        <v>point</v>
      </c>
      <c r="H4252" s="21" t="str">
        <f>INDEX( {"super","just","sub","infras"},MATCH(F4252,{"超","恰","亚","次"},0))</f>
        <v>just</v>
      </c>
      <c r="I4252" s="21">
        <f>MATCH(E4252,{"知识体","知识域","知识区","知识主题","知识点"},0)-1</f>
        <v>4</v>
      </c>
      <c r="J4252" s="21">
        <f>MATCH(F4252,{"超","恰","亚","次"},0)-1</f>
        <v>1</v>
      </c>
      <c r="K4252" s="21" t="str">
        <f t="shared" si="541"/>
        <v>化学</v>
      </c>
      <c r="L4252" s="26" t="s">
        <v>1871</v>
      </c>
      <c r="M4252" s="23"/>
      <c r="N4252" s="23"/>
      <c r="O4252" s="24" t="str">
        <f t="shared" si="535"/>
        <v xml:space="preserve">
  - 
    name:  分子或离子的空间构型
    title:  分子或离子的空间构型
    description: 
    koLyro: point
    koLyri:  just
    son: </v>
      </c>
      <c r="P4252" s="27" t="str">
        <f t="shared" si="542"/>
        <v xml:space="preserve">
          - 
            name:  分子或离子的空间构型
            title:  分子或离子的空间构型
            description: 
            koLyro: point
            koLyri:  just
            son: </v>
      </c>
    </row>
    <row r="4253" spans="1:16" ht="15" customHeight="1">
      <c r="A4253" s="20">
        <f t="shared" si="536"/>
        <v>4</v>
      </c>
      <c r="B4253" s="21" t="str">
        <f t="shared" si="537"/>
        <v>知识点</v>
      </c>
      <c r="C4253" s="21" t="str">
        <f t="shared" si="538"/>
        <v>极性分子和非极性分子</v>
      </c>
      <c r="D4253" s="21" t="str">
        <f>IFERROR(IF(I4253=1,INDEX( {"chinese","english","math","physics","chemistry","biology","politics","history","geography"},MATCH(C4253,{"语文","英语","数学","物理","化学","生物","政治","历史","地理"},0)),IF(I4253=2,INDEX(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4253,{"单项选择","阅读理解","信息匹配","完形填空","短文填空","单句填空","短文改错","单句改错","句型转换","翻译短语","翻译句子","词汇/短语及固搭","完成句子","听力"},0)),"")), "")</f>
        <v/>
      </c>
      <c r="E4253" s="21" t="str">
        <f t="shared" si="539"/>
        <v>知识点</v>
      </c>
      <c r="F4253" s="21" t="str">
        <f t="shared" si="540"/>
        <v>恰</v>
      </c>
      <c r="G4253" s="21" t="str">
        <f>INDEX( {"body","discipline","area","topic","point"},MATCH(E4253,{"知识体","知识域","知识区","知识主题","知识点"},0))</f>
        <v>point</v>
      </c>
      <c r="H4253" s="21" t="str">
        <f>INDEX( {"super","just","sub","infras"},MATCH(F4253,{"超","恰","亚","次"},0))</f>
        <v>just</v>
      </c>
      <c r="I4253" s="21">
        <f>MATCH(E4253,{"知识体","知识域","知识区","知识主题","知识点"},0)-1</f>
        <v>4</v>
      </c>
      <c r="J4253" s="21">
        <f>MATCH(F4253,{"超","恰","亚","次"},0)-1</f>
        <v>1</v>
      </c>
      <c r="K4253" s="21" t="str">
        <f t="shared" si="541"/>
        <v>化学</v>
      </c>
      <c r="L4253" s="26" t="s">
        <v>1872</v>
      </c>
      <c r="M4253" s="23"/>
      <c r="N4253" s="23"/>
      <c r="O4253" s="24" t="str">
        <f t="shared" si="535"/>
        <v xml:space="preserve">
  - 
    name:  极性分子和非极性分子
    title:  极性分子和非极性分子
    description: 
    koLyro: point
    koLyri:  just
    son: </v>
      </c>
      <c r="P4253" s="27" t="str">
        <f t="shared" si="542"/>
        <v xml:space="preserve">
          - 
            name:  极性分子和非极性分子
            title:  极性分子和非极性分子
            description: 
            koLyro: point
            koLyri:  just
            son: </v>
      </c>
    </row>
    <row r="4254" spans="1:16" ht="15" customHeight="1">
      <c r="A4254" s="20">
        <f t="shared" si="536"/>
        <v>4</v>
      </c>
      <c r="B4254" s="21" t="str">
        <f t="shared" si="537"/>
        <v>知识点</v>
      </c>
      <c r="C4254" s="21" t="str">
        <f t="shared" si="538"/>
        <v>相似相溶原理及其应用</v>
      </c>
      <c r="D4254" s="21" t="str">
        <f>IFERROR(IF(I4254=1,INDEX( {"chinese","english","math","physics","chemistry","biology","politics","history","geography"},MATCH(C4254,{"语文","英语","数学","物理","化学","生物","政治","历史","地理"},0)),IF(I4254=2,INDEX(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4254,{"单项选择","阅读理解","信息匹配","完形填空","短文填空","单句填空","短文改错","单句改错","句型转换","翻译短语","翻译句子","词汇/短语及固搭","完成句子","听力"},0)),"")), "")</f>
        <v/>
      </c>
      <c r="E4254" s="21" t="str">
        <f t="shared" si="539"/>
        <v>知识点</v>
      </c>
      <c r="F4254" s="21" t="str">
        <f t="shared" si="540"/>
        <v>恰</v>
      </c>
      <c r="G4254" s="21" t="str">
        <f>INDEX( {"body","discipline","area","topic","point"},MATCH(E4254,{"知识体","知识域","知识区","知识主题","知识点"},0))</f>
        <v>point</v>
      </c>
      <c r="H4254" s="21" t="str">
        <f>INDEX( {"super","just","sub","infras"},MATCH(F4254,{"超","恰","亚","次"},0))</f>
        <v>just</v>
      </c>
      <c r="I4254" s="21">
        <f>MATCH(E4254,{"知识体","知识域","知识区","知识主题","知识点"},0)-1</f>
        <v>4</v>
      </c>
      <c r="J4254" s="21">
        <f>MATCH(F4254,{"超","恰","亚","次"},0)-1</f>
        <v>1</v>
      </c>
      <c r="K4254" s="21" t="str">
        <f t="shared" si="541"/>
        <v>化学</v>
      </c>
      <c r="L4254" s="26" t="s">
        <v>1873</v>
      </c>
      <c r="M4254" s="23"/>
      <c r="N4254" s="23"/>
      <c r="O4254" s="24" t="str">
        <f t="shared" si="535"/>
        <v xml:space="preserve">
  - 
    name:  相似相溶原理及其应用
    title:  相似相溶原理及其应用
    description: 
    koLyro: point
    koLyri:  just
    son: </v>
      </c>
      <c r="P4254" s="27" t="str">
        <f t="shared" si="542"/>
        <v xml:space="preserve">
          - 
            name:  相似相溶原理及其应用
            title:  相似相溶原理及其应用
            description: 
            koLyro: point
            koLyri:  just
            son: </v>
      </c>
    </row>
    <row r="4255" spans="1:16" ht="15" customHeight="1">
      <c r="A4255" s="20">
        <f t="shared" si="536"/>
        <v>4</v>
      </c>
      <c r="B4255" s="21" t="str">
        <f t="shared" si="537"/>
        <v>知识点</v>
      </c>
      <c r="C4255" s="21" t="str">
        <f t="shared" si="538"/>
        <v>配位键、常见配位化合物及其表示方法</v>
      </c>
      <c r="D4255" s="21" t="str">
        <f>IFERROR(IF(I4255=1,INDEX( {"chinese","english","math","physics","chemistry","biology","politics","history","geography"},MATCH(C4255,{"语文","英语","数学","物理","化学","生物","政治","历史","地理"},0)),IF(I4255=2,INDEX(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4255,{"单项选择","阅读理解","信息匹配","完形填空","短文填空","单句填空","短文改错","单句改错","句型转换","翻译短语","翻译句子","词汇/短语及固搭","完成句子","听力"},0)),"")), "")</f>
        <v/>
      </c>
      <c r="E4255" s="21" t="str">
        <f t="shared" si="539"/>
        <v>知识点</v>
      </c>
      <c r="F4255" s="21" t="str">
        <f t="shared" si="540"/>
        <v>恰</v>
      </c>
      <c r="G4255" s="21" t="str">
        <f>INDEX( {"body","discipline","area","topic","point"},MATCH(E4255,{"知识体","知识域","知识区","知识主题","知识点"},0))</f>
        <v>point</v>
      </c>
      <c r="H4255" s="21" t="str">
        <f>INDEX( {"super","just","sub","infras"},MATCH(F4255,{"超","恰","亚","次"},0))</f>
        <v>just</v>
      </c>
      <c r="I4255" s="21">
        <f>MATCH(E4255,{"知识体","知识域","知识区","知识主题","知识点"},0)-1</f>
        <v>4</v>
      </c>
      <c r="J4255" s="21">
        <f>MATCH(F4255,{"超","恰","亚","次"},0)-1</f>
        <v>1</v>
      </c>
      <c r="K4255" s="21" t="str">
        <f t="shared" si="541"/>
        <v>化学</v>
      </c>
      <c r="L4255" s="26" t="s">
        <v>1874</v>
      </c>
      <c r="M4255" s="23"/>
      <c r="N4255" s="23"/>
      <c r="O4255" s="24" t="str">
        <f t="shared" si="535"/>
        <v xml:space="preserve">
  - 
    name:  配位键、常见配位化合物及其表示方法
    title:  配位键、常见配位化合物及其表示方法
    description: 
    koLyro: point
    koLyri:  just
    son: </v>
      </c>
      <c r="P4255" s="27" t="str">
        <f t="shared" si="542"/>
        <v xml:space="preserve">
          - 
            name:  配位键、常见配位化合物及其表示方法
            title:  配位键、常见配位化合物及其表示方法
            description: 
            koLyro: point
            koLyri:  just
            son: </v>
      </c>
    </row>
    <row r="4256" spans="1:16" ht="15" customHeight="1">
      <c r="A4256" s="20">
        <f t="shared" si="536"/>
        <v>4</v>
      </c>
      <c r="B4256" s="21" t="str">
        <f t="shared" si="537"/>
        <v>知识点</v>
      </c>
      <c r="C4256" s="21" t="str">
        <f t="shared" si="538"/>
        <v>手性原子</v>
      </c>
      <c r="D4256" s="21" t="str">
        <f>IFERROR(IF(I4256=1,INDEX( {"chinese","english","math","physics","chemistry","biology","politics","history","geography"},MATCH(C4256,{"语文","英语","数学","物理","化学","生物","政治","历史","地理"},0)),IF(I4256=2,INDEX(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4256,{"单项选择","阅读理解","信息匹配","完形填空","短文填空","单句填空","短文改错","单句改错","句型转换","翻译短语","翻译句子","词汇/短语及固搭","完成句子","听力"},0)),"")), "")</f>
        <v/>
      </c>
      <c r="E4256" s="21" t="str">
        <f t="shared" si="539"/>
        <v>知识点</v>
      </c>
      <c r="F4256" s="21" t="str">
        <f t="shared" si="540"/>
        <v>恰</v>
      </c>
      <c r="G4256" s="21" t="str">
        <f>INDEX( {"body","discipline","area","topic","point"},MATCH(E4256,{"知识体","知识域","知识区","知识主题","知识点"},0))</f>
        <v>point</v>
      </c>
      <c r="H4256" s="21" t="str">
        <f>INDEX( {"super","just","sub","infras"},MATCH(F4256,{"超","恰","亚","次"},0))</f>
        <v>just</v>
      </c>
      <c r="I4256" s="21">
        <f>MATCH(E4256,{"知识体","知识域","知识区","知识主题","知识点"},0)-1</f>
        <v>4</v>
      </c>
      <c r="J4256" s="21">
        <f>MATCH(F4256,{"超","恰","亚","次"},0)-1</f>
        <v>1</v>
      </c>
      <c r="K4256" s="21" t="str">
        <f t="shared" si="541"/>
        <v>化学</v>
      </c>
      <c r="L4256" s="26" t="s">
        <v>1875</v>
      </c>
      <c r="M4256" s="23"/>
      <c r="N4256" s="23"/>
      <c r="O4256" s="24" t="str">
        <f t="shared" ref="O4256:O4319" si="543">SUBSTITUTE(SUBSTITUTE(SUBSTITUTE(SUBSTITUTE($O$1,"NAME",IF(D4256="",C4256,D4256)),"TITLE",C4256),"KO_LYRO",G4256),"KO_LYRI",H4256)</f>
        <v xml:space="preserve">
  - 
    name:  手性原子
    title:  手性原子
    description: 
    koLyro: point
    koLyri:  just
    son: </v>
      </c>
      <c r="P4256" s="27" t="str">
        <f t="shared" si="542"/>
        <v xml:space="preserve">
          - 
            name:  手性原子
            title:  手性原子
            description: 
            koLyro: point
            koLyri:  just
            son: </v>
      </c>
    </row>
    <row r="4257" spans="1:16" ht="15" customHeight="1">
      <c r="A4257" s="20">
        <f t="shared" si="536"/>
        <v>4</v>
      </c>
      <c r="B4257" s="21" t="str">
        <f t="shared" si="537"/>
        <v>知识点</v>
      </c>
      <c r="C4257" s="21" t="str">
        <f t="shared" si="538"/>
        <v>分子间作用力对物质性质的影响</v>
      </c>
      <c r="D4257" s="21" t="str">
        <f>IFERROR(IF(I4257=1,INDEX( {"chinese","english","math","physics","chemistry","biology","politics","history","geography"},MATCH(C4257,{"语文","英语","数学","物理","化学","生物","政治","历史","地理"},0)),IF(I4257=2,INDEX(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4257,{"单项选择","阅读理解","信息匹配","完形填空","短文填空","单句填空","短文改错","单句改错","句型转换","翻译短语","翻译句子","词汇/短语及固搭","完成句子","听力"},0)),"")), "")</f>
        <v/>
      </c>
      <c r="E4257" s="21" t="str">
        <f t="shared" si="539"/>
        <v>知识点</v>
      </c>
      <c r="F4257" s="21" t="str">
        <f t="shared" si="540"/>
        <v>恰</v>
      </c>
      <c r="G4257" s="21" t="str">
        <f>INDEX( {"body","discipline","area","topic","point"},MATCH(E4257,{"知识体","知识域","知识区","知识主题","知识点"},0))</f>
        <v>point</v>
      </c>
      <c r="H4257" s="21" t="str">
        <f>INDEX( {"super","just","sub","infras"},MATCH(F4257,{"超","恰","亚","次"},0))</f>
        <v>just</v>
      </c>
      <c r="I4257" s="21">
        <f>MATCH(E4257,{"知识体","知识域","知识区","知识主题","知识点"},0)-1</f>
        <v>4</v>
      </c>
      <c r="J4257" s="21">
        <f>MATCH(F4257,{"超","恰","亚","次"},0)-1</f>
        <v>1</v>
      </c>
      <c r="K4257" s="21" t="str">
        <f t="shared" si="541"/>
        <v>化学</v>
      </c>
      <c r="L4257" s="26" t="s">
        <v>1876</v>
      </c>
      <c r="M4257" s="23"/>
      <c r="N4257" s="23"/>
      <c r="O4257" s="24" t="str">
        <f t="shared" si="543"/>
        <v xml:space="preserve">
  - 
    name:  分子间作用力对物质性质的影响
    title:  分子间作用力对物质性质的影响
    description: 
    koLyro: point
    koLyri:  just
    son: </v>
      </c>
      <c r="P4257" s="27" t="str">
        <f t="shared" si="542"/>
        <v xml:space="preserve">
          - 
            name:  分子间作用力对物质性质的影响
            title:  分子间作用力对物质性质的影响
            description: 
            koLyro: point
            koLyri:  just
            son: </v>
      </c>
    </row>
    <row r="4258" spans="1:16" ht="15" customHeight="1">
      <c r="A4258" s="20">
        <f t="shared" si="536"/>
        <v>4</v>
      </c>
      <c r="B4258" s="21" t="str">
        <f t="shared" si="537"/>
        <v>知识点</v>
      </c>
      <c r="C4258" s="21" t="str">
        <f t="shared" si="538"/>
        <v>氢键的存在对物质性质的影响</v>
      </c>
      <c r="D4258" s="21" t="str">
        <f>IFERROR(IF(I4258=1,INDEX( {"chinese","english","math","physics","chemistry","biology","politics","history","geography"},MATCH(C4258,{"语文","英语","数学","物理","化学","生物","政治","历史","地理"},0)),IF(I4258=2,INDEX(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4258,{"单项选择","阅读理解","信息匹配","完形填空","短文填空","单句填空","短文改错","单句改错","句型转换","翻译短语","翻译句子","词汇/短语及固搭","完成句子","听力"},0)),"")), "")</f>
        <v/>
      </c>
      <c r="E4258" s="21" t="str">
        <f t="shared" si="539"/>
        <v>知识点</v>
      </c>
      <c r="F4258" s="21" t="str">
        <f t="shared" si="540"/>
        <v>恰</v>
      </c>
      <c r="G4258" s="21" t="str">
        <f>INDEX( {"body","discipline","area","topic","point"},MATCH(E4258,{"知识体","知识域","知识区","知识主题","知识点"},0))</f>
        <v>point</v>
      </c>
      <c r="H4258" s="21" t="str">
        <f>INDEX( {"super","just","sub","infras"},MATCH(F4258,{"超","恰","亚","次"},0))</f>
        <v>just</v>
      </c>
      <c r="I4258" s="21">
        <f>MATCH(E4258,{"知识体","知识域","知识区","知识主题","知识点"},0)-1</f>
        <v>4</v>
      </c>
      <c r="J4258" s="21">
        <f>MATCH(F4258,{"超","恰","亚","次"},0)-1</f>
        <v>1</v>
      </c>
      <c r="K4258" s="21" t="str">
        <f t="shared" si="541"/>
        <v>化学</v>
      </c>
      <c r="L4258" s="26" t="s">
        <v>1877</v>
      </c>
      <c r="M4258" s="23"/>
      <c r="N4258" s="23"/>
      <c r="O4258" s="24" t="str">
        <f t="shared" si="543"/>
        <v xml:space="preserve">
  - 
    name:  氢键的存在对物质性质的影响
    title:  氢键的存在对物质性质的影响
    description: 
    koLyro: point
    koLyri:  just
    son: </v>
      </c>
      <c r="P4258" s="27" t="str">
        <f t="shared" si="542"/>
        <v xml:space="preserve">
          - 
            name:  氢键的存在对物质性质的影响
            title:  氢键的存在对物质性质的影响
            description: 
            koLyro: point
            koLyri:  just
            son: </v>
      </c>
    </row>
    <row r="4259" spans="1:16" ht="15" customHeight="1">
      <c r="A4259" s="20">
        <f t="shared" si="536"/>
        <v>3</v>
      </c>
      <c r="B4259" s="21" t="str">
        <f t="shared" si="537"/>
        <v>知识主题</v>
      </c>
      <c r="C4259" s="21" t="str">
        <f t="shared" si="538"/>
        <v>晶体的结构与性质</v>
      </c>
      <c r="D4259" s="21" t="str">
        <f>IFERROR(IF(I4259=1,INDEX( {"chinese","english","math","physics","chemistry","biology","politics","history","geography"},MATCH(C4259,{"语文","英语","数学","物理","化学","生物","政治","历史","地理"},0)),IF(I4259=2,INDEX(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4259,{"单项选择","阅读理解","信息匹配","完形填空","短文填空","单句填空","短文改错","单句改错","句型转换","翻译短语","翻译句子","词汇/短语及固搭","完成句子","听力"},0)),"")), "")</f>
        <v/>
      </c>
      <c r="E4259" s="21" t="str">
        <f t="shared" si="539"/>
        <v>知识主题</v>
      </c>
      <c r="F4259" s="21" t="str">
        <f t="shared" si="540"/>
        <v>恰</v>
      </c>
      <c r="G4259" s="21" t="str">
        <f>INDEX( {"body","discipline","area","topic","point"},MATCH(E4259,{"知识体","知识域","知识区","知识主题","知识点"},0))</f>
        <v>topic</v>
      </c>
      <c r="H4259" s="21" t="str">
        <f>INDEX( {"super","just","sub","infras"},MATCH(F4259,{"超","恰","亚","次"},0))</f>
        <v>just</v>
      </c>
      <c r="I4259" s="21">
        <f>MATCH(E4259,{"知识体","知识域","知识区","知识主题","知识点"},0)-1</f>
        <v>3</v>
      </c>
      <c r="J4259" s="21">
        <f>MATCH(F4259,{"超","恰","亚","次"},0)-1</f>
        <v>1</v>
      </c>
      <c r="K4259" s="21" t="str">
        <f t="shared" si="541"/>
        <v>化学</v>
      </c>
      <c r="L4259" s="26" t="s">
        <v>1878</v>
      </c>
      <c r="M4259" s="23"/>
      <c r="N4259" s="23"/>
      <c r="O4259" s="24" t="str">
        <f t="shared" si="543"/>
        <v xml:space="preserve">
  - 
    name:  晶体的结构与性质
    title:  晶体的结构与性质
    description: 
    koLyro: topic
    koLyri:  just
    son: </v>
      </c>
      <c r="P4259" s="27" t="str">
        <f t="shared" si="542"/>
        <v xml:space="preserve">
        - 
          name:  晶体的结构与性质
          title:  晶体的结构与性质
          description: 
          koLyro: topic
          koLyri:  just
          son: </v>
      </c>
    </row>
    <row r="4260" spans="1:16" ht="15" customHeight="1">
      <c r="A4260" s="20">
        <f t="shared" si="536"/>
        <v>4</v>
      </c>
      <c r="B4260" s="21" t="str">
        <f t="shared" si="537"/>
        <v>知识点</v>
      </c>
      <c r="C4260" s="21" t="str">
        <f t="shared" si="538"/>
        <v>晶体与非晶体</v>
      </c>
      <c r="D4260" s="21" t="str">
        <f>IFERROR(IF(I4260=1,INDEX( {"chinese","english","math","physics","chemistry","biology","politics","history","geography"},MATCH(C4260,{"语文","英语","数学","物理","化学","生物","政治","历史","地理"},0)),IF(I4260=2,INDEX(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4260,{"单项选择","阅读理解","信息匹配","完形填空","短文填空","单句填空","短文改错","单句改错","句型转换","翻译短语","翻译句子","词汇/短语及固搭","完成句子","听力"},0)),"")), "")</f>
        <v/>
      </c>
      <c r="E4260" s="21" t="str">
        <f t="shared" si="539"/>
        <v>知识点</v>
      </c>
      <c r="F4260" s="21" t="str">
        <f t="shared" si="540"/>
        <v>恰</v>
      </c>
      <c r="G4260" s="21" t="str">
        <f>INDEX( {"body","discipline","area","topic","point"},MATCH(E4260,{"知识体","知识域","知识区","知识主题","知识点"},0))</f>
        <v>point</v>
      </c>
      <c r="H4260" s="21" t="str">
        <f>INDEX( {"super","just","sub","infras"},MATCH(F4260,{"超","恰","亚","次"},0))</f>
        <v>just</v>
      </c>
      <c r="I4260" s="21">
        <f>MATCH(E4260,{"知识体","知识域","知识区","知识主题","知识点"},0)-1</f>
        <v>4</v>
      </c>
      <c r="J4260" s="21">
        <f>MATCH(F4260,{"超","恰","亚","次"},0)-1</f>
        <v>1</v>
      </c>
      <c r="K4260" s="21" t="str">
        <f t="shared" si="541"/>
        <v>化学</v>
      </c>
      <c r="L4260" s="26" t="s">
        <v>1879</v>
      </c>
      <c r="M4260" s="23"/>
      <c r="N4260" s="23"/>
      <c r="O4260" s="24" t="str">
        <f t="shared" si="543"/>
        <v xml:space="preserve">
  - 
    name:  晶体与非晶体
    title:  晶体与非晶体
    description: 
    koLyro: point
    koLyri:  just
    son: </v>
      </c>
      <c r="P4260" s="27" t="str">
        <f t="shared" si="542"/>
        <v xml:space="preserve">
          - 
            name:  晶体与非晶体
            title:  晶体与非晶体
            description: 
            koLyro: point
            koLyri:  just
            son: </v>
      </c>
    </row>
    <row r="4261" spans="1:16" ht="15" customHeight="1">
      <c r="A4261" s="20">
        <f t="shared" si="536"/>
        <v>4</v>
      </c>
      <c r="B4261" s="21" t="str">
        <f t="shared" si="537"/>
        <v>知识点</v>
      </c>
      <c r="C4261" s="21" t="str">
        <f t="shared" si="538"/>
        <v>晶胞概念的理解及应用</v>
      </c>
      <c r="D4261" s="21" t="str">
        <f>IFERROR(IF(I4261=1,INDEX( {"chinese","english","math","physics","chemistry","biology","politics","history","geography"},MATCH(C4261,{"语文","英语","数学","物理","化学","生物","政治","历史","地理"},0)),IF(I4261=2,INDEX(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4261,{"单项选择","阅读理解","信息匹配","完形填空","短文填空","单句填空","短文改错","单句改错","句型转换","翻译短语","翻译句子","词汇/短语及固搭","完成句子","听力"},0)),"")), "")</f>
        <v/>
      </c>
      <c r="E4261" s="21" t="str">
        <f t="shared" si="539"/>
        <v>知识点</v>
      </c>
      <c r="F4261" s="21" t="str">
        <f t="shared" si="540"/>
        <v>恰</v>
      </c>
      <c r="G4261" s="21" t="str">
        <f>INDEX( {"body","discipline","area","topic","point"},MATCH(E4261,{"知识体","知识域","知识区","知识主题","知识点"},0))</f>
        <v>point</v>
      </c>
      <c r="H4261" s="21" t="str">
        <f>INDEX( {"super","just","sub","infras"},MATCH(F4261,{"超","恰","亚","次"},0))</f>
        <v>just</v>
      </c>
      <c r="I4261" s="21">
        <f>MATCH(E4261,{"知识体","知识域","知识区","知识主题","知识点"},0)-1</f>
        <v>4</v>
      </c>
      <c r="J4261" s="21">
        <f>MATCH(F4261,{"超","恰","亚","次"},0)-1</f>
        <v>1</v>
      </c>
      <c r="K4261" s="21" t="str">
        <f t="shared" si="541"/>
        <v>化学</v>
      </c>
      <c r="L4261" s="26" t="s">
        <v>1880</v>
      </c>
      <c r="M4261" s="23"/>
      <c r="N4261" s="23"/>
      <c r="O4261" s="24" t="str">
        <f t="shared" si="543"/>
        <v xml:space="preserve">
  - 
    name:  晶胞概念的理解及应用
    title:  晶胞概念的理解及应用
    description: 
    koLyro: point
    koLyri:  just
    son: </v>
      </c>
      <c r="P4261" s="27" t="str">
        <f t="shared" si="542"/>
        <v xml:space="preserve">
          - 
            name:  晶胞概念的理解及应用
            title:  晶胞概念的理解及应用
            description: 
            koLyro: point
            koLyri:  just
            son: </v>
      </c>
    </row>
    <row r="4262" spans="1:16" ht="15" customHeight="1">
      <c r="A4262" s="20">
        <f t="shared" si="536"/>
        <v>4</v>
      </c>
      <c r="B4262" s="21" t="str">
        <f t="shared" si="537"/>
        <v>知识点</v>
      </c>
      <c r="C4262" s="21" t="str">
        <f t="shared" si="538"/>
        <v>分子晶体的特点及性质</v>
      </c>
      <c r="D4262" s="21" t="str">
        <f>IFERROR(IF(I4262=1,INDEX( {"chinese","english","math","physics","chemistry","biology","politics","history","geography"},MATCH(C4262,{"语文","英语","数学","物理","化学","生物","政治","历史","地理"},0)),IF(I4262=2,INDEX(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4262,{"单项选择","阅读理解","信息匹配","完形填空","短文填空","单句填空","短文改错","单句改错","句型转换","翻译短语","翻译句子","词汇/短语及固搭","完成句子","听力"},0)),"")), "")</f>
        <v/>
      </c>
      <c r="E4262" s="21" t="str">
        <f t="shared" si="539"/>
        <v>知识点</v>
      </c>
      <c r="F4262" s="21" t="str">
        <f t="shared" si="540"/>
        <v>恰</v>
      </c>
      <c r="G4262" s="21" t="str">
        <f>INDEX( {"body","discipline","area","topic","point"},MATCH(E4262,{"知识体","知识域","知识区","知识主题","知识点"},0))</f>
        <v>point</v>
      </c>
      <c r="H4262" s="21" t="str">
        <f>INDEX( {"super","just","sub","infras"},MATCH(F4262,{"超","恰","亚","次"},0))</f>
        <v>just</v>
      </c>
      <c r="I4262" s="21">
        <f>MATCH(E4262,{"知识体","知识域","知识区","知识主题","知识点"},0)-1</f>
        <v>4</v>
      </c>
      <c r="J4262" s="21">
        <f>MATCH(F4262,{"超","恰","亚","次"},0)-1</f>
        <v>1</v>
      </c>
      <c r="K4262" s="21" t="str">
        <f t="shared" si="541"/>
        <v>化学</v>
      </c>
      <c r="L4262" s="26" t="s">
        <v>1881</v>
      </c>
      <c r="M4262" s="23"/>
      <c r="N4262" s="23"/>
      <c r="O4262" s="24" t="str">
        <f t="shared" si="543"/>
        <v xml:space="preserve">
  - 
    name:  分子晶体的特点及性质
    title:  分子晶体的特点及性质
    description: 
    koLyro: point
    koLyri:  just
    son: </v>
      </c>
      <c r="P4262" s="27" t="str">
        <f t="shared" si="542"/>
        <v xml:space="preserve">
          - 
            name:  分子晶体的特点及性质
            title:  分子晶体的特点及性质
            description: 
            koLyro: point
            koLyri:  just
            son: </v>
      </c>
    </row>
    <row r="4263" spans="1:16" ht="15" customHeight="1">
      <c r="A4263" s="20">
        <f t="shared" si="536"/>
        <v>4</v>
      </c>
      <c r="B4263" s="21" t="str">
        <f t="shared" si="537"/>
        <v>知识点</v>
      </c>
      <c r="C4263" s="21" t="str">
        <f t="shared" si="538"/>
        <v>原子晶体的特点及性质</v>
      </c>
      <c r="D4263" s="21" t="str">
        <f>IFERROR(IF(I4263=1,INDEX( {"chinese","english","math","physics","chemistry","biology","politics","history","geography"},MATCH(C4263,{"语文","英语","数学","物理","化学","生物","政治","历史","地理"},0)),IF(I4263=2,INDEX(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4263,{"单项选择","阅读理解","信息匹配","完形填空","短文填空","单句填空","短文改错","单句改错","句型转换","翻译短语","翻译句子","词汇/短语及固搭","完成句子","听力"},0)),"")), "")</f>
        <v/>
      </c>
      <c r="E4263" s="21" t="str">
        <f t="shared" si="539"/>
        <v>知识点</v>
      </c>
      <c r="F4263" s="21" t="str">
        <f t="shared" si="540"/>
        <v>恰</v>
      </c>
      <c r="G4263" s="21" t="str">
        <f>INDEX( {"body","discipline","area","topic","point"},MATCH(E4263,{"知识体","知识域","知识区","知识主题","知识点"},0))</f>
        <v>point</v>
      </c>
      <c r="H4263" s="21" t="str">
        <f>INDEX( {"super","just","sub","infras"},MATCH(F4263,{"超","恰","亚","次"},0))</f>
        <v>just</v>
      </c>
      <c r="I4263" s="21">
        <f>MATCH(E4263,{"知识体","知识域","知识区","知识主题","知识点"},0)-1</f>
        <v>4</v>
      </c>
      <c r="J4263" s="21">
        <f>MATCH(F4263,{"超","恰","亚","次"},0)-1</f>
        <v>1</v>
      </c>
      <c r="K4263" s="21" t="str">
        <f t="shared" si="541"/>
        <v>化学</v>
      </c>
      <c r="L4263" s="26" t="s">
        <v>1882</v>
      </c>
      <c r="M4263" s="23"/>
      <c r="N4263" s="23"/>
      <c r="O4263" s="24" t="str">
        <f t="shared" si="543"/>
        <v xml:space="preserve">
  - 
    name:  原子晶体的特点及性质
    title:  原子晶体的特点及性质
    description: 
    koLyro: point
    koLyri:  just
    son: </v>
      </c>
      <c r="P4263" s="27" t="str">
        <f t="shared" si="542"/>
        <v xml:space="preserve">
          - 
            name:  原子晶体的特点及性质
            title:  原子晶体的特点及性质
            description: 
            koLyro: point
            koLyri:  just
            son: </v>
      </c>
    </row>
    <row r="4264" spans="1:16" ht="15" customHeight="1">
      <c r="A4264" s="20">
        <f t="shared" si="536"/>
        <v>4</v>
      </c>
      <c r="B4264" s="21" t="str">
        <f t="shared" si="537"/>
        <v>知识点</v>
      </c>
      <c r="C4264" s="21" t="str">
        <f t="shared" si="538"/>
        <v>金属晶体</v>
      </c>
      <c r="D4264" s="21" t="str">
        <f>IFERROR(IF(I4264=1,INDEX( {"chinese","english","math","physics","chemistry","biology","politics","history","geography"},MATCH(C4264,{"语文","英语","数学","物理","化学","生物","政治","历史","地理"},0)),IF(I4264=2,INDEX(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4264,{"单项选择","阅读理解","信息匹配","完形填空","短文填空","单句填空","短文改错","单句改错","句型转换","翻译短语","翻译句子","词汇/短语及固搭","完成句子","听力"},0)),"")), "")</f>
        <v/>
      </c>
      <c r="E4264" s="21" t="str">
        <f t="shared" si="539"/>
        <v>知识点</v>
      </c>
      <c r="F4264" s="21" t="str">
        <f t="shared" si="540"/>
        <v>恰</v>
      </c>
      <c r="G4264" s="21" t="str">
        <f>INDEX( {"body","discipline","area","topic","point"},MATCH(E4264,{"知识体","知识域","知识区","知识主题","知识点"},0))</f>
        <v>point</v>
      </c>
      <c r="H4264" s="21" t="str">
        <f>INDEX( {"super","just","sub","infras"},MATCH(F4264,{"超","恰","亚","次"},0))</f>
        <v>just</v>
      </c>
      <c r="I4264" s="21">
        <f>MATCH(E4264,{"知识体","知识域","知识区","知识主题","知识点"},0)-1</f>
        <v>4</v>
      </c>
      <c r="J4264" s="21">
        <f>MATCH(F4264,{"超","恰","亚","次"},0)-1</f>
        <v>1</v>
      </c>
      <c r="K4264" s="21" t="str">
        <f t="shared" si="541"/>
        <v>化学</v>
      </c>
      <c r="L4264" s="26" t="s">
        <v>1883</v>
      </c>
      <c r="M4264" s="23"/>
      <c r="N4264" s="23"/>
      <c r="O4264" s="24" t="str">
        <f t="shared" si="543"/>
        <v xml:space="preserve">
  - 
    name:  金属晶体
    title:  金属晶体
    description: 
    koLyro: point
    koLyri:  just
    son: </v>
      </c>
      <c r="P4264" s="27" t="str">
        <f t="shared" si="542"/>
        <v xml:space="preserve">
          - 
            name:  金属晶体
            title:  金属晶体
            description: 
            koLyro: point
            koLyri:  just
            son: </v>
      </c>
    </row>
    <row r="4265" spans="1:16" ht="15" customHeight="1">
      <c r="A4265" s="20">
        <f t="shared" si="536"/>
        <v>4</v>
      </c>
      <c r="B4265" s="21" t="str">
        <f t="shared" si="537"/>
        <v>知识点</v>
      </c>
      <c r="C4265" s="21" t="str">
        <f t="shared" si="538"/>
        <v>金属键的概念及理解</v>
      </c>
      <c r="D4265" s="21" t="str">
        <f>IFERROR(IF(I4265=1,INDEX( {"chinese","english","math","physics","chemistry","biology","politics","history","geography"},MATCH(C4265,{"语文","英语","数学","物理","化学","生物","政治","历史","地理"},0)),IF(I4265=2,INDEX(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4265,{"单项选择","阅读理解","信息匹配","完形填空","短文填空","单句填空","短文改错","单句改错","句型转换","翻译短语","翻译句子","词汇/短语及固搭","完成句子","听力"},0)),"")), "")</f>
        <v/>
      </c>
      <c r="E4265" s="21" t="str">
        <f t="shared" si="539"/>
        <v>知识点</v>
      </c>
      <c r="F4265" s="21" t="str">
        <f t="shared" si="540"/>
        <v>恰</v>
      </c>
      <c r="G4265" s="21" t="str">
        <f>INDEX( {"body","discipline","area","topic","point"},MATCH(E4265,{"知识体","知识域","知识区","知识主题","知识点"},0))</f>
        <v>point</v>
      </c>
      <c r="H4265" s="21" t="str">
        <f>INDEX( {"super","just","sub","infras"},MATCH(F4265,{"超","恰","亚","次"},0))</f>
        <v>just</v>
      </c>
      <c r="I4265" s="21">
        <f>MATCH(E4265,{"知识体","知识域","知识区","知识主题","知识点"},0)-1</f>
        <v>4</v>
      </c>
      <c r="J4265" s="21">
        <f>MATCH(F4265,{"超","恰","亚","次"},0)-1</f>
        <v>1</v>
      </c>
      <c r="K4265" s="21" t="str">
        <f t="shared" si="541"/>
        <v>化学</v>
      </c>
      <c r="L4265" s="26" t="s">
        <v>1884</v>
      </c>
      <c r="M4265" s="23"/>
      <c r="N4265" s="23"/>
      <c r="O4265" s="24" t="str">
        <f t="shared" si="543"/>
        <v xml:space="preserve">
  - 
    name:  金属键的概念及理解
    title:  金属键的概念及理解
    description: 
    koLyro: point
    koLyri:  just
    son: </v>
      </c>
      <c r="P4265" s="27" t="str">
        <f t="shared" si="542"/>
        <v xml:space="preserve">
          - 
            name:  金属键的概念及理解
            title:  金属键的概念及理解
            description: 
            koLyro: point
            koLyri:  just
            son: </v>
      </c>
    </row>
    <row r="4266" spans="1:16" ht="15" customHeight="1">
      <c r="A4266" s="20">
        <f t="shared" si="536"/>
        <v>4</v>
      </c>
      <c r="B4266" s="21" t="str">
        <f t="shared" si="537"/>
        <v>知识点</v>
      </c>
      <c r="C4266" s="21" t="str">
        <f t="shared" si="538"/>
        <v>金属晶体的几种堆积模型</v>
      </c>
      <c r="D4266" s="21" t="str">
        <f>IFERROR(IF(I4266=1,INDEX( {"chinese","english","math","physics","chemistry","biology","politics","history","geography"},MATCH(C4266,{"语文","英语","数学","物理","化学","生物","政治","历史","地理"},0)),IF(I4266=2,INDEX(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4266,{"单项选择","阅读理解","信息匹配","完形填空","短文填空","单句填空","短文改错","单句改错","句型转换","翻译短语","翻译句子","词汇/短语及固搭","完成句子","听力"},0)),"")), "")</f>
        <v/>
      </c>
      <c r="E4266" s="21" t="str">
        <f t="shared" si="539"/>
        <v>知识点</v>
      </c>
      <c r="F4266" s="21" t="str">
        <f t="shared" si="540"/>
        <v>恰</v>
      </c>
      <c r="G4266" s="21" t="str">
        <f>INDEX( {"body","discipline","area","topic","point"},MATCH(E4266,{"知识体","知识域","知识区","知识主题","知识点"},0))</f>
        <v>point</v>
      </c>
      <c r="H4266" s="21" t="str">
        <f>INDEX( {"super","just","sub","infras"},MATCH(F4266,{"超","恰","亚","次"},0))</f>
        <v>just</v>
      </c>
      <c r="I4266" s="21">
        <f>MATCH(E4266,{"知识体","知识域","知识区","知识主题","知识点"},0)-1</f>
        <v>4</v>
      </c>
      <c r="J4266" s="21">
        <f>MATCH(F4266,{"超","恰","亚","次"},0)-1</f>
        <v>1</v>
      </c>
      <c r="K4266" s="21" t="str">
        <f t="shared" si="541"/>
        <v>化学</v>
      </c>
      <c r="L4266" s="26" t="s">
        <v>1885</v>
      </c>
      <c r="M4266" s="23"/>
      <c r="N4266" s="23"/>
      <c r="O4266" s="24" t="str">
        <f t="shared" si="543"/>
        <v xml:space="preserve">
  - 
    name:  金属晶体的几种堆积模型
    title:  金属晶体的几种堆积模型
    description: 
    koLyro: point
    koLyri:  just
    son: </v>
      </c>
      <c r="P4266" s="27" t="str">
        <f t="shared" si="542"/>
        <v xml:space="preserve">
          - 
            name:  金属晶体的几种堆积模型
            title:  金属晶体的几种堆积模型
            description: 
            koLyro: point
            koLyri:  just
            son: </v>
      </c>
    </row>
    <row r="4267" spans="1:16" ht="15" customHeight="1">
      <c r="A4267" s="20">
        <f t="shared" si="536"/>
        <v>4</v>
      </c>
      <c r="B4267" s="21" t="str">
        <f t="shared" si="537"/>
        <v>知识点</v>
      </c>
      <c r="C4267" s="21" t="str">
        <f t="shared" si="538"/>
        <v>金属晶体的结构与性质</v>
      </c>
      <c r="D4267" s="21" t="str">
        <f>IFERROR(IF(I4267=1,INDEX( {"chinese","english","math","physics","chemistry","biology","politics","history","geography"},MATCH(C4267,{"语文","英语","数学","物理","化学","生物","政治","历史","地理"},0)),IF(I4267=2,INDEX(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4267,{"单项选择","阅读理解","信息匹配","完形填空","短文填空","单句填空","短文改错","单句改错","句型转换","翻译短语","翻译句子","词汇/短语及固搭","完成句子","听力"},0)),"")), "")</f>
        <v/>
      </c>
      <c r="E4267" s="21" t="str">
        <f t="shared" si="539"/>
        <v>知识点</v>
      </c>
      <c r="F4267" s="21" t="str">
        <f t="shared" si="540"/>
        <v>恰</v>
      </c>
      <c r="G4267" s="21" t="str">
        <f>INDEX( {"body","discipline","area","topic","point"},MATCH(E4267,{"知识体","知识域","知识区","知识主题","知识点"},0))</f>
        <v>point</v>
      </c>
      <c r="H4267" s="21" t="str">
        <f>INDEX( {"super","just","sub","infras"},MATCH(F4267,{"超","恰","亚","次"},0))</f>
        <v>just</v>
      </c>
      <c r="I4267" s="21">
        <f>MATCH(E4267,{"知识体","知识域","知识区","知识主题","知识点"},0)-1</f>
        <v>4</v>
      </c>
      <c r="J4267" s="21">
        <f>MATCH(F4267,{"超","恰","亚","次"},0)-1</f>
        <v>1</v>
      </c>
      <c r="K4267" s="21" t="str">
        <f t="shared" si="541"/>
        <v>化学</v>
      </c>
      <c r="L4267" s="26" t="s">
        <v>1886</v>
      </c>
      <c r="M4267" s="23"/>
      <c r="N4267" s="23"/>
      <c r="O4267" s="24" t="str">
        <f t="shared" si="543"/>
        <v xml:space="preserve">
  - 
    name:  金属晶体的结构与性质
    title:  金属晶体的结构与性质
    description: 
    koLyro: point
    koLyri:  just
    son: </v>
      </c>
      <c r="P4267" s="27" t="str">
        <f t="shared" si="542"/>
        <v xml:space="preserve">
          - 
            name:  金属晶体的结构与性质
            title:  金属晶体的结构与性质
            description: 
            koLyro: point
            koLyri:  just
            son: </v>
      </c>
    </row>
    <row r="4268" spans="1:16" ht="15" customHeight="1">
      <c r="A4268" s="20">
        <f t="shared" si="536"/>
        <v>4</v>
      </c>
      <c r="B4268" s="21" t="str">
        <f t="shared" si="537"/>
        <v>知识点</v>
      </c>
      <c r="C4268" s="21" t="str">
        <f t="shared" si="538"/>
        <v>离子晶体的特点及性质</v>
      </c>
      <c r="D4268" s="21" t="str">
        <f>IFERROR(IF(I4268=1,INDEX( {"chinese","english","math","physics","chemistry","biology","politics","history","geography"},MATCH(C4268,{"语文","英语","数学","物理","化学","生物","政治","历史","地理"},0)),IF(I4268=2,INDEX(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4268,{"单项选择","阅读理解","信息匹配","完形填空","短文填空","单句填空","短文改错","单句改错","句型转换","翻译短语","翻译句子","词汇/短语及固搭","完成句子","听力"},0)),"")), "")</f>
        <v/>
      </c>
      <c r="E4268" s="21" t="str">
        <f t="shared" si="539"/>
        <v>知识点</v>
      </c>
      <c r="F4268" s="21" t="str">
        <f t="shared" si="540"/>
        <v>恰</v>
      </c>
      <c r="G4268" s="21" t="str">
        <f>INDEX( {"body","discipline","area","topic","point"},MATCH(E4268,{"知识体","知识域","知识区","知识主题","知识点"},0))</f>
        <v>point</v>
      </c>
      <c r="H4268" s="21" t="str">
        <f>INDEX( {"super","just","sub","infras"},MATCH(F4268,{"超","恰","亚","次"},0))</f>
        <v>just</v>
      </c>
      <c r="I4268" s="21">
        <f>MATCH(E4268,{"知识体","知识域","知识区","知识主题","知识点"},0)-1</f>
        <v>4</v>
      </c>
      <c r="J4268" s="21">
        <f>MATCH(F4268,{"超","恰","亚","次"},0)-1</f>
        <v>1</v>
      </c>
      <c r="K4268" s="21" t="str">
        <f t="shared" si="541"/>
        <v>化学</v>
      </c>
      <c r="L4268" s="26" t="s">
        <v>1887</v>
      </c>
      <c r="M4268" s="23"/>
      <c r="N4268" s="23"/>
      <c r="O4268" s="24" t="str">
        <f t="shared" si="543"/>
        <v xml:space="preserve">
  - 
    name:  离子晶体的特点及性质
    title:  离子晶体的特点及性质
    description: 
    koLyro: point
    koLyri:  just
    son: </v>
      </c>
      <c r="P4268" s="27" t="str">
        <f t="shared" si="542"/>
        <v xml:space="preserve">
          - 
            name:  离子晶体的特点及性质
            title:  离子晶体的特点及性质
            description: 
            koLyro: point
            koLyri:  just
            son: </v>
      </c>
    </row>
    <row r="4269" spans="1:16" ht="15" customHeight="1">
      <c r="A4269" s="20">
        <f t="shared" si="536"/>
        <v>4</v>
      </c>
      <c r="B4269" s="21" t="str">
        <f t="shared" si="537"/>
        <v>知识点</v>
      </c>
      <c r="C4269" s="21" t="str">
        <f t="shared" si="538"/>
        <v>晶格能的概念及对晶体性质的影响</v>
      </c>
      <c r="D4269" s="21" t="str">
        <f>IFERROR(IF(I4269=1,INDEX( {"chinese","english","math","physics","chemistry","biology","politics","history","geography"},MATCH(C4269,{"语文","英语","数学","物理","化学","生物","政治","历史","地理"},0)),IF(I4269=2,INDEX(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4269,{"单项选择","阅读理解","信息匹配","完形填空","短文填空","单句填空","短文改错","单句改错","句型转换","翻译短语","翻译句子","词汇/短语及固搭","完成句子","听力"},0)),"")), "")</f>
        <v/>
      </c>
      <c r="E4269" s="21" t="str">
        <f t="shared" si="539"/>
        <v>知识点</v>
      </c>
      <c r="F4269" s="21" t="str">
        <f t="shared" si="540"/>
        <v>恰</v>
      </c>
      <c r="G4269" s="21" t="str">
        <f>INDEX( {"body","discipline","area","topic","point"},MATCH(E4269,{"知识体","知识域","知识区","知识主题","知识点"},0))</f>
        <v>point</v>
      </c>
      <c r="H4269" s="21" t="str">
        <f>INDEX( {"super","just","sub","infras"},MATCH(F4269,{"超","恰","亚","次"},0))</f>
        <v>just</v>
      </c>
      <c r="I4269" s="21">
        <f>MATCH(E4269,{"知识体","知识域","知识区","知识主题","知识点"},0)-1</f>
        <v>4</v>
      </c>
      <c r="J4269" s="21">
        <f>MATCH(F4269,{"超","恰","亚","次"},0)-1</f>
        <v>1</v>
      </c>
      <c r="K4269" s="21" t="str">
        <f t="shared" si="541"/>
        <v>化学</v>
      </c>
      <c r="L4269" s="26" t="s">
        <v>1888</v>
      </c>
      <c r="M4269" s="23"/>
      <c r="N4269" s="23"/>
      <c r="O4269" s="24" t="str">
        <f t="shared" si="543"/>
        <v xml:space="preserve">
  - 
    name:  晶格能的概念及对晶体性质的影响
    title:  晶格能的概念及对晶体性质的影响
    description: 
    koLyro: point
    koLyri:  just
    son: </v>
      </c>
      <c r="P4269" s="27" t="str">
        <f t="shared" si="542"/>
        <v xml:space="preserve">
          - 
            name:  晶格能的概念及对晶体性质的影响
            title:  晶格能的概念及对晶体性质的影响
            description: 
            koLyro: point
            koLyri:  just
            son: </v>
      </c>
    </row>
    <row r="4270" spans="1:16" ht="15" customHeight="1">
      <c r="A4270" s="20">
        <f t="shared" si="536"/>
        <v>4</v>
      </c>
      <c r="B4270" s="21" t="str">
        <f t="shared" si="537"/>
        <v>知识点</v>
      </c>
      <c r="C4270" s="21" t="str">
        <f t="shared" si="538"/>
        <v>几种常见的晶体模型</v>
      </c>
      <c r="D4270" s="21" t="str">
        <f>IFERROR(IF(I4270=1,INDEX( {"chinese","english","math","physics","chemistry","biology","politics","history","geography"},MATCH(C4270,{"语文","英语","数学","物理","化学","生物","政治","历史","地理"},0)),IF(I4270=2,INDEX(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4270,{"单项选择","阅读理解","信息匹配","完形填空","短文填空","单句填空","短文改错","单句改错","句型转换","翻译短语","翻译句子","词汇/短语及固搭","完成句子","听力"},0)),"")), "")</f>
        <v/>
      </c>
      <c r="E4270" s="21" t="str">
        <f t="shared" si="539"/>
        <v>知识点</v>
      </c>
      <c r="F4270" s="21" t="str">
        <f t="shared" si="540"/>
        <v>恰</v>
      </c>
      <c r="G4270" s="21" t="str">
        <f>INDEX( {"body","discipline","area","topic","point"},MATCH(E4270,{"知识体","知识域","知识区","知识主题","知识点"},0))</f>
        <v>point</v>
      </c>
      <c r="H4270" s="21" t="str">
        <f>INDEX( {"super","just","sub","infras"},MATCH(F4270,{"超","恰","亚","次"},0))</f>
        <v>just</v>
      </c>
      <c r="I4270" s="21">
        <f>MATCH(E4270,{"知识体","知识域","知识区","知识主题","知识点"},0)-1</f>
        <v>4</v>
      </c>
      <c r="J4270" s="21">
        <f>MATCH(F4270,{"超","恰","亚","次"},0)-1</f>
        <v>1</v>
      </c>
      <c r="K4270" s="21" t="str">
        <f t="shared" si="541"/>
        <v>化学</v>
      </c>
      <c r="L4270" s="26" t="s">
        <v>1889</v>
      </c>
      <c r="M4270" s="23"/>
      <c r="N4270" s="23"/>
      <c r="O4270" s="24" t="str">
        <f t="shared" si="543"/>
        <v xml:space="preserve">
  - 
    name:  几种常见的晶体模型
    title:  几种常见的晶体模型
    description: 
    koLyro: point
    koLyri:  just
    son: </v>
      </c>
      <c r="P4270" s="27" t="str">
        <f t="shared" si="542"/>
        <v xml:space="preserve">
          - 
            name:  几种常见的晶体模型
            title:  几种常见的晶体模型
            description: 
            koLyro: point
            koLyri:  just
            son: </v>
      </c>
    </row>
    <row r="4271" spans="1:16" ht="15" customHeight="1">
      <c r="A4271" s="20">
        <f t="shared" si="536"/>
        <v>4</v>
      </c>
      <c r="B4271" s="21" t="str">
        <f t="shared" si="537"/>
        <v>知识点</v>
      </c>
      <c r="C4271" s="21" t="str">
        <f t="shared" si="538"/>
        <v>不同晶体的结构微粒及微粒间作用力的区别</v>
      </c>
      <c r="D4271" s="21" t="str">
        <f>IFERROR(IF(I4271=1,INDEX( {"chinese","english","math","physics","chemistry","biology","politics","history","geography"},MATCH(C4271,{"语文","英语","数学","物理","化学","生物","政治","历史","地理"},0)),IF(I4271=2,INDEX(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4271,{"单项选择","阅读理解","信息匹配","完形填空","短文填空","单句填空","短文改错","单句改错","句型转换","翻译短语","翻译句子","词汇/短语及固搭","完成句子","听力"},0)),"")), "")</f>
        <v/>
      </c>
      <c r="E4271" s="21" t="str">
        <f t="shared" si="539"/>
        <v>知识点</v>
      </c>
      <c r="F4271" s="21" t="str">
        <f t="shared" si="540"/>
        <v>恰</v>
      </c>
      <c r="G4271" s="21" t="str">
        <f>INDEX( {"body","discipline","area","topic","point"},MATCH(E4271,{"知识体","知识域","知识区","知识主题","知识点"},0))</f>
        <v>point</v>
      </c>
      <c r="H4271" s="21" t="str">
        <f>INDEX( {"super","just","sub","infras"},MATCH(F4271,{"超","恰","亚","次"},0))</f>
        <v>just</v>
      </c>
      <c r="I4271" s="21">
        <f>MATCH(E4271,{"知识体","知识域","知识区","知识主题","知识点"},0)-1</f>
        <v>4</v>
      </c>
      <c r="J4271" s="21">
        <f>MATCH(F4271,{"超","恰","亚","次"},0)-1</f>
        <v>1</v>
      </c>
      <c r="K4271" s="21" t="str">
        <f t="shared" si="541"/>
        <v>化学</v>
      </c>
      <c r="L4271" s="26" t="s">
        <v>1890</v>
      </c>
      <c r="M4271" s="23"/>
      <c r="N4271" s="23"/>
      <c r="O4271" s="24" t="str">
        <f t="shared" si="543"/>
        <v xml:space="preserve">
  - 
    name:  不同晶体的结构微粒及微粒间作用力的区别
    title:  不同晶体的结构微粒及微粒间作用力的区别
    description: 
    koLyro: point
    koLyri:  just
    son: </v>
      </c>
      <c r="P4271" s="27" t="str">
        <f t="shared" si="542"/>
        <v xml:space="preserve">
          - 
            name:  不同晶体的结构微粒及微粒间作用力的区别
            title:  不同晶体的结构微粒及微粒间作用力的区别
            description: 
            koLyro: point
            koLyri:  just
            son: </v>
      </c>
    </row>
    <row r="4272" spans="1:16" ht="15" customHeight="1">
      <c r="A4272" s="20">
        <f t="shared" si="536"/>
        <v>4</v>
      </c>
      <c r="B4272" s="21" t="str">
        <f t="shared" si="537"/>
        <v>知识点</v>
      </c>
      <c r="C4272" s="21" t="str">
        <f t="shared" si="538"/>
        <v>影响晶体性质的因素</v>
      </c>
      <c r="D4272" s="21" t="str">
        <f>IFERROR(IF(I4272=1,INDEX( {"chinese","english","math","physics","chemistry","biology","politics","history","geography"},MATCH(C4272,{"语文","英语","数学","物理","化学","生物","政治","历史","地理"},0)),IF(I4272=2,INDEX(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4272,{"单项选择","阅读理解","信息匹配","完形填空","短文填空","单句填空","短文改错","单句改错","句型转换","翻译短语","翻译句子","词汇/短语及固搭","完成句子","听力"},0)),"")), "")</f>
        <v/>
      </c>
      <c r="E4272" s="21" t="str">
        <f t="shared" si="539"/>
        <v>知识点</v>
      </c>
      <c r="F4272" s="21" t="str">
        <f t="shared" si="540"/>
        <v>恰</v>
      </c>
      <c r="G4272" s="21" t="str">
        <f>INDEX( {"body","discipline","area","topic","point"},MATCH(E4272,{"知识体","知识域","知识区","知识主题","知识点"},0))</f>
        <v>point</v>
      </c>
      <c r="H4272" s="21" t="str">
        <f>INDEX( {"super","just","sub","infras"},MATCH(F4272,{"超","恰","亚","次"},0))</f>
        <v>just</v>
      </c>
      <c r="I4272" s="21">
        <f>MATCH(E4272,{"知识体","知识域","知识区","知识主题","知识点"},0)-1</f>
        <v>4</v>
      </c>
      <c r="J4272" s="21">
        <f>MATCH(F4272,{"超","恰","亚","次"},0)-1</f>
        <v>1</v>
      </c>
      <c r="K4272" s="21" t="str">
        <f t="shared" si="541"/>
        <v>化学</v>
      </c>
      <c r="L4272" s="26" t="s">
        <v>1891</v>
      </c>
      <c r="M4272" s="23"/>
      <c r="N4272" s="23"/>
      <c r="O4272" s="24" t="str">
        <f t="shared" si="543"/>
        <v xml:space="preserve">
  - 
    name:  影响晶体性质的因素
    title:  影响晶体性质的因素
    description: 
    koLyro: point
    koLyri:  just
    son: </v>
      </c>
      <c r="P4272" s="27" t="str">
        <f t="shared" si="542"/>
        <v xml:space="preserve">
          - 
            name:  影响晶体性质的因素
            title:  影响晶体性质的因素
            description: 
            koLyro: point
            koLyri:  just
            son: </v>
      </c>
    </row>
    <row r="4273" spans="1:41" ht="15" customHeight="1">
      <c r="A4273" s="20">
        <f t="shared" si="536"/>
        <v>4</v>
      </c>
      <c r="B4273" s="21" t="str">
        <f t="shared" si="537"/>
        <v>知识点</v>
      </c>
      <c r="C4273" s="21" t="str">
        <f t="shared" si="538"/>
        <v>确定晶体组成的方法——均摊法</v>
      </c>
      <c r="D4273" s="21" t="str">
        <f>IFERROR(IF(I4273=1,INDEX( {"chinese","english","math","physics","chemistry","biology","politics","history","geography"},MATCH(C4273,{"语文","英语","数学","物理","化学","生物","政治","历史","地理"},0)),IF(I4273=2,INDEX(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4273,{"单项选择","阅读理解","信息匹配","完形填空","短文填空","单句填空","短文改错","单句改错","句型转换","翻译短语","翻译句子","词汇/短语及固搭","完成句子","听力"},0)),"")), "")</f>
        <v/>
      </c>
      <c r="E4273" s="21" t="str">
        <f t="shared" si="539"/>
        <v>知识点</v>
      </c>
      <c r="F4273" s="21" t="str">
        <f t="shared" si="540"/>
        <v>恰</v>
      </c>
      <c r="G4273" s="21" t="str">
        <f>INDEX( {"body","discipline","area","topic","point"},MATCH(E4273,{"知识体","知识域","知识区","知识主题","知识点"},0))</f>
        <v>point</v>
      </c>
      <c r="H4273" s="21" t="str">
        <f>INDEX( {"super","just","sub","infras"},MATCH(F4273,{"超","恰","亚","次"},0))</f>
        <v>just</v>
      </c>
      <c r="I4273" s="21">
        <f>MATCH(E4273,{"知识体","知识域","知识区","知识主题","知识点"},0)-1</f>
        <v>4</v>
      </c>
      <c r="J4273" s="21">
        <f>MATCH(F4273,{"超","恰","亚","次"},0)-1</f>
        <v>1</v>
      </c>
      <c r="K4273" s="21" t="str">
        <f t="shared" si="541"/>
        <v>化学</v>
      </c>
      <c r="L4273" s="26" t="s">
        <v>1892</v>
      </c>
      <c r="M4273" s="23"/>
      <c r="N4273" s="23"/>
      <c r="O4273" s="24" t="str">
        <f t="shared" si="543"/>
        <v xml:space="preserve">
  - 
    name:  确定晶体组成的方法——均摊法
    title:  确定晶体组成的方法——均摊法
    description: 
    koLyro: point
    koLyri:  just
    son: </v>
      </c>
      <c r="P4273" s="27" t="str">
        <f t="shared" si="542"/>
        <v xml:space="preserve">
          - 
            name:  确定晶体组成的方法——均摊法
            title:  确定晶体组成的方法——均摊法
            description: 
            koLyro: point
            koLyri:  just
            son: </v>
      </c>
    </row>
    <row r="4274" spans="1:41" ht="15" customHeight="1">
      <c r="A4274" s="20">
        <f t="shared" si="536"/>
        <v>4</v>
      </c>
      <c r="B4274" s="21" t="str">
        <f t="shared" si="537"/>
        <v>知识点</v>
      </c>
      <c r="C4274" s="21" t="str">
        <f t="shared" si="538"/>
        <v>晶体结构相关的计算</v>
      </c>
      <c r="D4274" s="21" t="str">
        <f>IFERROR(IF(I4274=1,INDEX( {"chinese","english","math","physics","chemistry","biology","politics","history","geography"},MATCH(C4274,{"语文","英语","数学","物理","化学","生物","政治","历史","地理"},0)),IF(I4274=2,INDEX(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4274,{"单项选择","阅读理解","信息匹配","完形填空","短文填空","单句填空","短文改错","单句改错","句型转换","翻译短语","翻译句子","词汇/短语及固搭","完成句子","听力"},0)),"")), "")</f>
        <v/>
      </c>
      <c r="E4274" s="21" t="str">
        <f t="shared" si="539"/>
        <v>知识点</v>
      </c>
      <c r="F4274" s="21" t="str">
        <f t="shared" si="540"/>
        <v>恰</v>
      </c>
      <c r="G4274" s="21" t="str">
        <f>INDEX( {"body","discipline","area","topic","point"},MATCH(E4274,{"知识体","知识域","知识区","知识主题","知识点"},0))</f>
        <v>point</v>
      </c>
      <c r="H4274" s="21" t="str">
        <f>INDEX( {"super","just","sub","infras"},MATCH(F4274,{"超","恰","亚","次"},0))</f>
        <v>just</v>
      </c>
      <c r="I4274" s="21">
        <f>MATCH(E4274,{"知识体","知识域","知识区","知识主题","知识点"},0)-1</f>
        <v>4</v>
      </c>
      <c r="J4274" s="21">
        <f>MATCH(F4274,{"超","恰","亚","次"},0)-1</f>
        <v>1</v>
      </c>
      <c r="K4274" s="21" t="str">
        <f t="shared" si="541"/>
        <v>化学</v>
      </c>
      <c r="L4274" s="26" t="s">
        <v>1893</v>
      </c>
      <c r="M4274" s="23"/>
      <c r="N4274" s="23"/>
      <c r="O4274" s="24" t="str">
        <f t="shared" si="543"/>
        <v xml:space="preserve">
  - 
    name:  晶体结构相关的计算
    title:  晶体结构相关的计算
    description: 
    koLyro: point
    koLyri:  just
    son: </v>
      </c>
      <c r="P4274" s="27" t="str">
        <f t="shared" si="542"/>
        <v xml:space="preserve">
          - 
            name:  晶体结构相关的计算
            title:  晶体结构相关的计算
            description: 
            koLyro: point
            koLyri:  just
            son: </v>
      </c>
    </row>
    <row r="4275" spans="1:41" s="6" customFormat="1" ht="15" customHeight="1">
      <c r="A4275" s="20">
        <f t="shared" si="536"/>
        <v>1</v>
      </c>
      <c r="B4275" s="21" t="str">
        <f t="shared" si="537"/>
        <v>知识域</v>
      </c>
      <c r="C4275" s="21" t="str">
        <f t="shared" si="538"/>
        <v>地理</v>
      </c>
      <c r="D4275" s="21" t="str">
        <f>IFERROR(IF(I4275=1,INDEX( {"chinese","english","math","physics","chemistry","biology","politics","history","geography"},MATCH(C4275,{"语文","英语","数学","物理","化学","生物","政治","历史","地理"},0)),IF(I4275=2,INDEX(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4275,{"单项选择","阅读理解","信息匹配","完形填空","短文填空","单句填空","短文改错","单句改错","句型转换","翻译短语","翻译句子","词汇/短语及固搭","完成句子","听力"},0)),"")), "")</f>
        <v>geography</v>
      </c>
      <c r="E4275" s="21" t="str">
        <f t="shared" si="539"/>
        <v>知识域</v>
      </c>
      <c r="F4275" s="21" t="str">
        <f t="shared" si="540"/>
        <v>恰</v>
      </c>
      <c r="G4275" s="21" t="str">
        <f>INDEX( {"body","discipline","area","topic","point"},MATCH(E4275,{"知识体","知识域","知识区","知识主题","知识点"},0))</f>
        <v>discipline</v>
      </c>
      <c r="H4275" s="21" t="str">
        <f>INDEX( {"super","just","sub","infras"},MATCH(F4275,{"超","恰","亚","次"},0))</f>
        <v>just</v>
      </c>
      <c r="I4275" s="21">
        <f>MATCH(E4275,{"知识体","知识域","知识区","知识主题","知识点"},0)-1</f>
        <v>1</v>
      </c>
      <c r="J4275" s="21">
        <f>MATCH(F4275,{"超","恰","亚","次"},0)-1</f>
        <v>1</v>
      </c>
      <c r="K4275" s="21" t="str">
        <f t="shared" si="541"/>
        <v>地理</v>
      </c>
      <c r="L4275" s="26" t="s">
        <v>3778</v>
      </c>
      <c r="M4275" s="23"/>
      <c r="N4275" s="23"/>
      <c r="O4275" s="24" t="str">
        <f t="shared" si="543"/>
        <v xml:space="preserve">
  - 
    name:  geography
    title:  地理
    description: 
    koLyro: discipline
    koLyri:  just
    son: </v>
      </c>
      <c r="P4275" s="27" t="str">
        <f t="shared" si="542"/>
        <v xml:space="preserve">
    - 
      name:  geography
      title:  地理
      description: 
      koLyro: discipline
      koLyri:  just
      son: </v>
      </c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</row>
    <row r="4276" spans="1:41" ht="15" customHeight="1">
      <c r="A4276" s="20">
        <f t="shared" si="536"/>
        <v>2</v>
      </c>
      <c r="B4276" s="21" t="str">
        <f t="shared" si="537"/>
        <v>知识区</v>
      </c>
      <c r="C4276" s="21" t="str">
        <f t="shared" si="538"/>
        <v>1.地球与地图</v>
      </c>
      <c r="D4276" s="21" t="str">
        <f>IFERROR(IF(I4276=1,INDEX( {"chinese","english","math","physics","chemistry","biology","politics","history","geography"},MATCH(C4276,{"语文","英语","数学","物理","化学","生物","政治","历史","地理"},0)),IF(I4276=2,INDEX(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4276,{"单项选择","阅读理解","信息匹配","完形填空","短文填空","单句填空","短文改错","单句改错","句型转换","翻译短语","翻译句子","词汇/短语及固搭","完成句子","听力"},0)),"")), "")</f>
        <v/>
      </c>
      <c r="E4276" s="21" t="str">
        <f t="shared" si="539"/>
        <v>知识区</v>
      </c>
      <c r="F4276" s="21" t="str">
        <f t="shared" si="540"/>
        <v>恰</v>
      </c>
      <c r="G4276" s="21" t="str">
        <f>INDEX( {"body","discipline","area","topic","point"},MATCH(E4276,{"知识体","知识域","知识区","知识主题","知识点"},0))</f>
        <v>area</v>
      </c>
      <c r="H4276" s="21" t="str">
        <f>INDEX( {"super","just","sub","infras"},MATCH(F4276,{"超","恰","亚","次"},0))</f>
        <v>just</v>
      </c>
      <c r="I4276" s="21">
        <f>MATCH(E4276,{"知识体","知识域","知识区","知识主题","知识点"},0)-1</f>
        <v>2</v>
      </c>
      <c r="J4276" s="21">
        <f>MATCH(F4276,{"超","恰","亚","次"},0)-1</f>
        <v>1</v>
      </c>
      <c r="K4276" s="21" t="str">
        <f t="shared" si="541"/>
        <v>地理</v>
      </c>
      <c r="L4276" s="26" t="s">
        <v>4690</v>
      </c>
      <c r="M4276" s="23"/>
      <c r="N4276" s="23"/>
      <c r="O4276" s="24" t="str">
        <f t="shared" si="543"/>
        <v xml:space="preserve">
  - 
    name:  1.地球与地图
    title:  1.地球与地图
    description: 
    koLyro: area
    koLyri:  just
    son: </v>
      </c>
      <c r="P4276" s="27" t="str">
        <f t="shared" si="542"/>
        <v xml:space="preserve">
      - 
        name:  1.地球与地图
        title:  1.地球与地图
        description: 
        koLyro: area
        koLyri:  just
        son: </v>
      </c>
    </row>
    <row r="4277" spans="1:41" ht="15" customHeight="1">
      <c r="A4277" s="20">
        <f t="shared" si="536"/>
        <v>3</v>
      </c>
      <c r="B4277" s="21" t="str">
        <f t="shared" si="537"/>
        <v>知识主题</v>
      </c>
      <c r="C4277" s="21" t="str">
        <f t="shared" si="538"/>
        <v>地球与地图</v>
      </c>
      <c r="D4277" s="21" t="str">
        <f>IFERROR(IF(I4277=1,INDEX( {"chinese","english","math","physics","chemistry","biology","politics","history","geography"},MATCH(C4277,{"语文","英语","数学","物理","化学","生物","政治","历史","地理"},0)),IF(I4277=2,INDEX(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4277,{"单项选择","阅读理解","信息匹配","完形填空","短文填空","单句填空","短文改错","单句改错","句型转换","翻译短语","翻译句子","词汇/短语及固搭","完成句子","听力"},0)),"")), "")</f>
        <v/>
      </c>
      <c r="E4277" s="21" t="str">
        <f t="shared" si="539"/>
        <v>知识主题</v>
      </c>
      <c r="F4277" s="21" t="str">
        <f t="shared" si="540"/>
        <v>恰</v>
      </c>
      <c r="G4277" s="21" t="str">
        <f>INDEX( {"body","discipline","area","topic","point"},MATCH(E4277,{"知识体","知识域","知识区","知识主题","知识点"},0))</f>
        <v>topic</v>
      </c>
      <c r="H4277" s="21" t="str">
        <f>INDEX( {"super","just","sub","infras"},MATCH(F4277,{"超","恰","亚","次"},0))</f>
        <v>just</v>
      </c>
      <c r="I4277" s="21">
        <f>MATCH(E4277,{"知识体","知识域","知识区","知识主题","知识点"},0)-1</f>
        <v>3</v>
      </c>
      <c r="J4277" s="21">
        <f>MATCH(F4277,{"超","恰","亚","次"},0)-1</f>
        <v>1</v>
      </c>
      <c r="K4277" s="21" t="str">
        <f t="shared" si="541"/>
        <v>地理</v>
      </c>
      <c r="L4277" s="26" t="s">
        <v>3779</v>
      </c>
      <c r="M4277" s="23"/>
      <c r="N4277" s="23"/>
      <c r="O4277" s="24" t="str">
        <f t="shared" si="543"/>
        <v xml:space="preserve">
  - 
    name:  地球与地图
    title:  地球与地图
    description: 
    koLyro: topic
    koLyri:  just
    son: </v>
      </c>
      <c r="P4277" s="27" t="str">
        <f t="shared" si="542"/>
        <v xml:space="preserve">
        - 
          name:  地球与地图
          title:  地球与地图
          description: 
          koLyro: topic
          koLyri:  just
          son: </v>
      </c>
    </row>
    <row r="4278" spans="1:41" ht="15" customHeight="1">
      <c r="A4278" s="20">
        <f t="shared" si="536"/>
        <v>4</v>
      </c>
      <c r="B4278" s="21" t="str">
        <f t="shared" si="537"/>
        <v>知识点</v>
      </c>
      <c r="C4278" s="21" t="str">
        <f t="shared" si="538"/>
        <v>地球的形状和大小</v>
      </c>
      <c r="D4278" s="21" t="str">
        <f>IFERROR(IF(I4278=1,INDEX( {"chinese","english","math","physics","chemistry","biology","politics","history","geography"},MATCH(C4278,{"语文","英语","数学","物理","化学","生物","政治","历史","地理"},0)),IF(I4278=2,INDEX(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4278,{"单项选择","阅读理解","信息匹配","完形填空","短文填空","单句填空","短文改错","单句改错","句型转换","翻译短语","翻译句子","词汇/短语及固搭","完成句子","听力"},0)),"")), "")</f>
        <v/>
      </c>
      <c r="E4278" s="21" t="str">
        <f t="shared" si="539"/>
        <v>知识点</v>
      </c>
      <c r="F4278" s="21" t="str">
        <f t="shared" si="540"/>
        <v>恰</v>
      </c>
      <c r="G4278" s="21" t="str">
        <f>INDEX( {"body","discipline","area","topic","point"},MATCH(E4278,{"知识体","知识域","知识区","知识主题","知识点"},0))</f>
        <v>point</v>
      </c>
      <c r="H4278" s="21" t="str">
        <f>INDEX( {"super","just","sub","infras"},MATCH(F4278,{"超","恰","亚","次"},0))</f>
        <v>just</v>
      </c>
      <c r="I4278" s="21">
        <f>MATCH(E4278,{"知识体","知识域","知识区","知识主题","知识点"},0)-1</f>
        <v>4</v>
      </c>
      <c r="J4278" s="21">
        <f>MATCH(F4278,{"超","恰","亚","次"},0)-1</f>
        <v>1</v>
      </c>
      <c r="K4278" s="21" t="str">
        <f t="shared" si="541"/>
        <v>地理</v>
      </c>
      <c r="L4278" s="26" t="s">
        <v>3780</v>
      </c>
      <c r="M4278" s="23"/>
      <c r="N4278" s="23"/>
      <c r="O4278" s="24" t="str">
        <f t="shared" si="543"/>
        <v xml:space="preserve">
  - 
    name:  地球的形状和大小
    title:  地球的形状和大小
    description: 
    koLyro: point
    koLyri:  just
    son: </v>
      </c>
      <c r="P4278" s="27" t="str">
        <f t="shared" si="542"/>
        <v xml:space="preserve">
          - 
            name:  地球的形状和大小
            title:  地球的形状和大小
            description: 
            koLyro: point
            koLyri:  just
            son: </v>
      </c>
    </row>
    <row r="4279" spans="1:41" ht="15" customHeight="1">
      <c r="A4279" s="20">
        <f t="shared" si="536"/>
        <v>4</v>
      </c>
      <c r="B4279" s="21" t="str">
        <f t="shared" si="537"/>
        <v>知识点</v>
      </c>
      <c r="C4279" s="21" t="str">
        <f t="shared" si="538"/>
        <v>经纬网</v>
      </c>
      <c r="D4279" s="21" t="str">
        <f>IFERROR(IF(I4279=1,INDEX( {"chinese","english","math","physics","chemistry","biology","politics","history","geography"},MATCH(C4279,{"语文","英语","数学","物理","化学","生物","政治","历史","地理"},0)),IF(I4279=2,INDEX(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4279,{"单项选择","阅读理解","信息匹配","完形填空","短文填空","单句填空","短文改错","单句改错","句型转换","翻译短语","翻译句子","词汇/短语及固搭","完成句子","听力"},0)),"")), "")</f>
        <v/>
      </c>
      <c r="E4279" s="21" t="str">
        <f t="shared" si="539"/>
        <v>知识点</v>
      </c>
      <c r="F4279" s="21" t="str">
        <f t="shared" si="540"/>
        <v>恰</v>
      </c>
      <c r="G4279" s="21" t="str">
        <f>INDEX( {"body","discipline","area","topic","point"},MATCH(E4279,{"知识体","知识域","知识区","知识主题","知识点"},0))</f>
        <v>point</v>
      </c>
      <c r="H4279" s="21" t="str">
        <f>INDEX( {"super","just","sub","infras"},MATCH(F4279,{"超","恰","亚","次"},0))</f>
        <v>just</v>
      </c>
      <c r="I4279" s="21">
        <f>MATCH(E4279,{"知识体","知识域","知识区","知识主题","知识点"},0)-1</f>
        <v>4</v>
      </c>
      <c r="J4279" s="21">
        <f>MATCH(F4279,{"超","恰","亚","次"},0)-1</f>
        <v>1</v>
      </c>
      <c r="K4279" s="21" t="str">
        <f t="shared" si="541"/>
        <v>地理</v>
      </c>
      <c r="L4279" s="26" t="s">
        <v>3781</v>
      </c>
      <c r="M4279" s="23"/>
      <c r="N4279" s="23"/>
      <c r="O4279" s="24" t="str">
        <f t="shared" si="543"/>
        <v xml:space="preserve">
  - 
    name:  经纬网
    title:  经纬网
    description: 
    koLyro: point
    koLyri:  just
    son: </v>
      </c>
      <c r="P4279" s="27" t="str">
        <f t="shared" si="542"/>
        <v xml:space="preserve">
          - 
            name:  经纬网
            title:  经纬网
            description: 
            koLyro: point
            koLyri:  just
            son: </v>
      </c>
    </row>
    <row r="4280" spans="1:41" ht="15" customHeight="1">
      <c r="A4280" s="20">
        <f t="shared" si="536"/>
        <v>5</v>
      </c>
      <c r="B4280" s="21" t="str">
        <f t="shared" si="537"/>
        <v>知识亚点</v>
      </c>
      <c r="C4280" s="21" t="str">
        <f t="shared" si="538"/>
        <v>经线和纬线的特点</v>
      </c>
      <c r="D4280" s="21" t="str">
        <f>IFERROR(IF(I4280=1,INDEX( {"chinese","english","math","physics","chemistry","biology","politics","history","geography"},MATCH(C4280,{"语文","英语","数学","物理","化学","生物","政治","历史","地理"},0)),IF(I4280=2,INDEX(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4280,{"单项选择","阅读理解","信息匹配","完形填空","短文填空","单句填空","短文改错","单句改错","句型转换","翻译短语","翻译句子","词汇/短语及固搭","完成句子","听力"},0)),"")), "")</f>
        <v/>
      </c>
      <c r="E4280" s="21" t="str">
        <f t="shared" si="539"/>
        <v>知识点</v>
      </c>
      <c r="F4280" s="21" t="str">
        <f t="shared" si="540"/>
        <v>亚</v>
      </c>
      <c r="G4280" s="21" t="str">
        <f>INDEX( {"body","discipline","area","topic","point"},MATCH(E4280,{"知识体","知识域","知识区","知识主题","知识点"},0))</f>
        <v>point</v>
      </c>
      <c r="H4280" s="21" t="str">
        <f>INDEX( {"super","just","sub","infras"},MATCH(F4280,{"超","恰","亚","次"},0))</f>
        <v>sub</v>
      </c>
      <c r="I4280" s="21">
        <f>MATCH(E4280,{"知识体","知识域","知识区","知识主题","知识点"},0)-1</f>
        <v>4</v>
      </c>
      <c r="J4280" s="21">
        <f>MATCH(F4280,{"超","恰","亚","次"},0)-1</f>
        <v>2</v>
      </c>
      <c r="K4280" s="21" t="str">
        <f t="shared" si="541"/>
        <v>地理</v>
      </c>
      <c r="L4280" s="26" t="s">
        <v>3782</v>
      </c>
      <c r="M4280" s="23"/>
      <c r="N4280" s="23"/>
      <c r="O4280" s="24" t="str">
        <f t="shared" si="543"/>
        <v xml:space="preserve">
  - 
    name:  经线和纬线的特点
    title:  经线和纬线的特点
    description: 
    koLyro: point
    koLyri:  sub
    son: </v>
      </c>
      <c r="P4280" s="27" t="str">
        <f t="shared" si="542"/>
        <v xml:space="preserve">
            - 
              name:  经线和纬线的特点
              title:  经线和纬线的特点
              description: 
              koLyro: point
              koLyri:  sub
              son: </v>
      </c>
    </row>
    <row r="4281" spans="1:41" ht="15" customHeight="1">
      <c r="A4281" s="20">
        <f t="shared" si="536"/>
        <v>5</v>
      </c>
      <c r="B4281" s="21" t="str">
        <f t="shared" si="537"/>
        <v>知识亚点</v>
      </c>
      <c r="C4281" s="21" t="str">
        <f t="shared" si="538"/>
        <v>经度和纬度的划分</v>
      </c>
      <c r="D4281" s="21" t="str">
        <f>IFERROR(IF(I4281=1,INDEX( {"chinese","english","math","physics","chemistry","biology","politics","history","geography"},MATCH(C4281,{"语文","英语","数学","物理","化学","生物","政治","历史","地理"},0)),IF(I4281=2,INDEX(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4281,{"单项选择","阅读理解","信息匹配","完形填空","短文填空","单句填空","短文改错","单句改错","句型转换","翻译短语","翻译句子","词汇/短语及固搭","完成句子","听力"},0)),"")), "")</f>
        <v/>
      </c>
      <c r="E4281" s="21" t="str">
        <f t="shared" si="539"/>
        <v>知识点</v>
      </c>
      <c r="F4281" s="21" t="str">
        <f t="shared" si="540"/>
        <v>亚</v>
      </c>
      <c r="G4281" s="21" t="str">
        <f>INDEX( {"body","discipline","area","topic","point"},MATCH(E4281,{"知识体","知识域","知识区","知识主题","知识点"},0))</f>
        <v>point</v>
      </c>
      <c r="H4281" s="21" t="str">
        <f>INDEX( {"super","just","sub","infras"},MATCH(F4281,{"超","恰","亚","次"},0))</f>
        <v>sub</v>
      </c>
      <c r="I4281" s="21">
        <f>MATCH(E4281,{"知识体","知识域","知识区","知识主题","知识点"},0)-1</f>
        <v>4</v>
      </c>
      <c r="J4281" s="21">
        <f>MATCH(F4281,{"超","恰","亚","次"},0)-1</f>
        <v>2</v>
      </c>
      <c r="K4281" s="21" t="str">
        <f t="shared" si="541"/>
        <v>地理</v>
      </c>
      <c r="L4281" s="26" t="s">
        <v>3783</v>
      </c>
      <c r="M4281" s="23"/>
      <c r="N4281" s="23"/>
      <c r="O4281" s="24" t="str">
        <f t="shared" si="543"/>
        <v xml:space="preserve">
  - 
    name:  经度和纬度的划分
    title:  经度和纬度的划分
    description: 
    koLyro: point
    koLyri:  sub
    son: </v>
      </c>
      <c r="P4281" s="27" t="str">
        <f t="shared" si="542"/>
        <v xml:space="preserve">
            - 
              name:  经度和纬度的划分
              title:  经度和纬度的划分
              description: 
              koLyro: point
              koLyri:  sub
              son: </v>
      </c>
    </row>
    <row r="4282" spans="1:41" ht="15" customHeight="1">
      <c r="A4282" s="20">
        <f t="shared" si="536"/>
        <v>5</v>
      </c>
      <c r="B4282" s="21" t="str">
        <f t="shared" si="537"/>
        <v>知识亚点</v>
      </c>
      <c r="C4282" s="21" t="str">
        <f t="shared" si="538"/>
        <v>经纬网的判读与应用</v>
      </c>
      <c r="D4282" s="21" t="str">
        <f>IFERROR(IF(I4282=1,INDEX( {"chinese","english","math","physics","chemistry","biology","politics","history","geography"},MATCH(C4282,{"语文","英语","数学","物理","化学","生物","政治","历史","地理"},0)),IF(I4282=2,INDEX(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4282,{"单项选择","阅读理解","信息匹配","完形填空","短文填空","单句填空","短文改错","单句改错","句型转换","翻译短语","翻译句子","词汇/短语及固搭","完成句子","听力"},0)),"")), "")</f>
        <v/>
      </c>
      <c r="E4282" s="21" t="str">
        <f t="shared" si="539"/>
        <v>知识点</v>
      </c>
      <c r="F4282" s="21" t="str">
        <f t="shared" si="540"/>
        <v>亚</v>
      </c>
      <c r="G4282" s="21" t="str">
        <f>INDEX( {"body","discipline","area","topic","point"},MATCH(E4282,{"知识体","知识域","知识区","知识主题","知识点"},0))</f>
        <v>point</v>
      </c>
      <c r="H4282" s="21" t="str">
        <f>INDEX( {"super","just","sub","infras"},MATCH(F4282,{"超","恰","亚","次"},0))</f>
        <v>sub</v>
      </c>
      <c r="I4282" s="21">
        <f>MATCH(E4282,{"知识体","知识域","知识区","知识主题","知识点"},0)-1</f>
        <v>4</v>
      </c>
      <c r="J4282" s="21">
        <f>MATCH(F4282,{"超","恰","亚","次"},0)-1</f>
        <v>2</v>
      </c>
      <c r="K4282" s="21" t="str">
        <f t="shared" si="541"/>
        <v>地理</v>
      </c>
      <c r="L4282" s="26" t="s">
        <v>3784</v>
      </c>
      <c r="M4282" s="23"/>
      <c r="N4282" s="23"/>
      <c r="O4282" s="24" t="str">
        <f t="shared" si="543"/>
        <v xml:space="preserve">
  - 
    name:  经纬网的判读与应用
    title:  经纬网的判读与应用
    description: 
    koLyro: point
    koLyri:  sub
    son: </v>
      </c>
      <c r="P4282" s="27" t="str">
        <f t="shared" si="542"/>
        <v xml:space="preserve">
            - 
              name:  经纬网的判读与应用
              title:  经纬网的判读与应用
              description: 
              koLyro: point
              koLyri:  sub
              son: </v>
      </c>
    </row>
    <row r="4283" spans="1:41" ht="15" customHeight="1">
      <c r="A4283" s="20">
        <f t="shared" si="536"/>
        <v>4</v>
      </c>
      <c r="B4283" s="21" t="str">
        <f t="shared" si="537"/>
        <v>知识点</v>
      </c>
      <c r="C4283" s="21" t="str">
        <f t="shared" si="538"/>
        <v>地图三要素</v>
      </c>
      <c r="D4283" s="21" t="str">
        <f>IFERROR(IF(I4283=1,INDEX( {"chinese","english","math","physics","chemistry","biology","politics","history","geography"},MATCH(C4283,{"语文","英语","数学","物理","化学","生物","政治","历史","地理"},0)),IF(I4283=2,INDEX(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4283,{"单项选择","阅读理解","信息匹配","完形填空","短文填空","单句填空","短文改错","单句改错","句型转换","翻译短语","翻译句子","词汇/短语及固搭","完成句子","听力"},0)),"")), "")</f>
        <v/>
      </c>
      <c r="E4283" s="21" t="str">
        <f t="shared" si="539"/>
        <v>知识点</v>
      </c>
      <c r="F4283" s="21" t="str">
        <f t="shared" si="540"/>
        <v>恰</v>
      </c>
      <c r="G4283" s="21" t="str">
        <f>INDEX( {"body","discipline","area","topic","point"},MATCH(E4283,{"知识体","知识域","知识区","知识主题","知识点"},0))</f>
        <v>point</v>
      </c>
      <c r="H4283" s="21" t="str">
        <f>INDEX( {"super","just","sub","infras"},MATCH(F4283,{"超","恰","亚","次"},0))</f>
        <v>just</v>
      </c>
      <c r="I4283" s="21">
        <f>MATCH(E4283,{"知识体","知识域","知识区","知识主题","知识点"},0)-1</f>
        <v>4</v>
      </c>
      <c r="J4283" s="21">
        <f>MATCH(F4283,{"超","恰","亚","次"},0)-1</f>
        <v>1</v>
      </c>
      <c r="K4283" s="21" t="str">
        <f t="shared" si="541"/>
        <v>地理</v>
      </c>
      <c r="L4283" s="26" t="s">
        <v>3785</v>
      </c>
      <c r="M4283" s="23"/>
      <c r="N4283" s="23"/>
      <c r="O4283" s="24" t="str">
        <f t="shared" si="543"/>
        <v xml:space="preserve">
  - 
    name:  地图三要素
    title:  地图三要素
    description: 
    koLyro: point
    koLyri:  just
    son: </v>
      </c>
      <c r="P4283" s="27" t="str">
        <f t="shared" si="542"/>
        <v xml:space="preserve">
          - 
            name:  地图三要素
            title:  地图三要素
            description: 
            koLyro: point
            koLyri:  just
            son: </v>
      </c>
    </row>
    <row r="4284" spans="1:41" ht="15" customHeight="1">
      <c r="A4284" s="20">
        <f t="shared" si="536"/>
        <v>5</v>
      </c>
      <c r="B4284" s="21" t="str">
        <f t="shared" si="537"/>
        <v>知识亚点</v>
      </c>
      <c r="C4284" s="21" t="str">
        <f t="shared" si="538"/>
        <v>比例尺的大小、缩放与应用</v>
      </c>
      <c r="D4284" s="21" t="str">
        <f>IFERROR(IF(I4284=1,INDEX( {"chinese","english","math","physics","chemistry","biology","politics","history","geography"},MATCH(C4284,{"语文","英语","数学","物理","化学","生物","政治","历史","地理"},0)),IF(I4284=2,INDEX(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4284,{"单项选择","阅读理解","信息匹配","完形填空","短文填空","单句填空","短文改错","单句改错","句型转换","翻译短语","翻译句子","词汇/短语及固搭","完成句子","听力"},0)),"")), "")</f>
        <v/>
      </c>
      <c r="E4284" s="21" t="str">
        <f t="shared" si="539"/>
        <v>知识点</v>
      </c>
      <c r="F4284" s="21" t="str">
        <f t="shared" si="540"/>
        <v>亚</v>
      </c>
      <c r="G4284" s="21" t="str">
        <f>INDEX( {"body","discipline","area","topic","point"},MATCH(E4284,{"知识体","知识域","知识区","知识主题","知识点"},0))</f>
        <v>point</v>
      </c>
      <c r="H4284" s="21" t="str">
        <f>INDEX( {"super","just","sub","infras"},MATCH(F4284,{"超","恰","亚","次"},0))</f>
        <v>sub</v>
      </c>
      <c r="I4284" s="21">
        <f>MATCH(E4284,{"知识体","知识域","知识区","知识主题","知识点"},0)-1</f>
        <v>4</v>
      </c>
      <c r="J4284" s="21">
        <f>MATCH(F4284,{"超","恰","亚","次"},0)-1</f>
        <v>2</v>
      </c>
      <c r="K4284" s="21" t="str">
        <f t="shared" si="541"/>
        <v>地理</v>
      </c>
      <c r="L4284" s="26" t="s">
        <v>3786</v>
      </c>
      <c r="M4284" s="23"/>
      <c r="N4284" s="23"/>
      <c r="O4284" s="24" t="str">
        <f t="shared" si="543"/>
        <v xml:space="preserve">
  - 
    name:  比例尺的大小、缩放与应用
    title:  比例尺的大小、缩放与应用
    description: 
    koLyro: point
    koLyri:  sub
    son: </v>
      </c>
      <c r="P4284" s="27" t="str">
        <f t="shared" si="542"/>
        <v xml:space="preserve">
            - 
              name:  比例尺的大小、缩放与应用
              title:  比例尺的大小、缩放与应用
              description: 
              koLyro: point
              koLyri:  sub
              son: </v>
      </c>
    </row>
    <row r="4285" spans="1:41" ht="15" customHeight="1">
      <c r="A4285" s="20">
        <f t="shared" si="536"/>
        <v>5</v>
      </c>
      <c r="B4285" s="21" t="str">
        <f t="shared" si="537"/>
        <v>知识亚点</v>
      </c>
      <c r="C4285" s="21" t="str">
        <f t="shared" si="538"/>
        <v>地图上的方向</v>
      </c>
      <c r="D4285" s="21" t="str">
        <f>IFERROR(IF(I4285=1,INDEX( {"chinese","english","math","physics","chemistry","biology","politics","history","geography"},MATCH(C4285,{"语文","英语","数学","物理","化学","生物","政治","历史","地理"},0)),IF(I4285=2,INDEX(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4285,{"单项选择","阅读理解","信息匹配","完形填空","短文填空","单句填空","短文改错","单句改错","句型转换","翻译短语","翻译句子","词汇/短语及固搭","完成句子","听力"},0)),"")), "")</f>
        <v/>
      </c>
      <c r="E4285" s="21" t="str">
        <f t="shared" si="539"/>
        <v>知识点</v>
      </c>
      <c r="F4285" s="21" t="str">
        <f t="shared" si="540"/>
        <v>亚</v>
      </c>
      <c r="G4285" s="21" t="str">
        <f>INDEX( {"body","discipline","area","topic","point"},MATCH(E4285,{"知识体","知识域","知识区","知识主题","知识点"},0))</f>
        <v>point</v>
      </c>
      <c r="H4285" s="21" t="str">
        <f>INDEX( {"super","just","sub","infras"},MATCH(F4285,{"超","恰","亚","次"},0))</f>
        <v>sub</v>
      </c>
      <c r="I4285" s="21">
        <f>MATCH(E4285,{"知识体","知识域","知识区","知识主题","知识点"},0)-1</f>
        <v>4</v>
      </c>
      <c r="J4285" s="21">
        <f>MATCH(F4285,{"超","恰","亚","次"},0)-1</f>
        <v>2</v>
      </c>
      <c r="K4285" s="21" t="str">
        <f t="shared" si="541"/>
        <v>地理</v>
      </c>
      <c r="L4285" s="26" t="s">
        <v>3787</v>
      </c>
      <c r="M4285" s="23"/>
      <c r="N4285" s="23"/>
      <c r="O4285" s="24" t="str">
        <f t="shared" si="543"/>
        <v xml:space="preserve">
  - 
    name:  地图上的方向
    title:  地图上的方向
    description: 
    koLyro: point
    koLyri:  sub
    son: </v>
      </c>
      <c r="P4285" s="27" t="str">
        <f t="shared" si="542"/>
        <v xml:space="preserve">
            - 
              name:  地图上的方向
              title:  地图上的方向
              description: 
              koLyro: point
              koLyri:  sub
              son: </v>
      </c>
    </row>
    <row r="4286" spans="1:41" ht="15" customHeight="1">
      <c r="A4286" s="20">
        <f t="shared" si="536"/>
        <v>5</v>
      </c>
      <c r="B4286" s="21" t="str">
        <f t="shared" si="537"/>
        <v>知识亚点</v>
      </c>
      <c r="C4286" s="21" t="str">
        <f t="shared" si="538"/>
        <v>地图上的图例和注记</v>
      </c>
      <c r="D4286" s="21" t="str">
        <f>IFERROR(IF(I4286=1,INDEX( {"chinese","english","math","physics","chemistry","biology","politics","history","geography"},MATCH(C4286,{"语文","英语","数学","物理","化学","生物","政治","历史","地理"},0)),IF(I4286=2,INDEX(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4286,{"单项选择","阅读理解","信息匹配","完形填空","短文填空","单句填空","短文改错","单句改错","句型转换","翻译短语","翻译句子","词汇/短语及固搭","完成句子","听力"},0)),"")), "")</f>
        <v/>
      </c>
      <c r="E4286" s="21" t="str">
        <f t="shared" si="539"/>
        <v>知识点</v>
      </c>
      <c r="F4286" s="21" t="str">
        <f t="shared" si="540"/>
        <v>亚</v>
      </c>
      <c r="G4286" s="21" t="str">
        <f>INDEX( {"body","discipline","area","topic","point"},MATCH(E4286,{"知识体","知识域","知识区","知识主题","知识点"},0))</f>
        <v>point</v>
      </c>
      <c r="H4286" s="21" t="str">
        <f>INDEX( {"super","just","sub","infras"},MATCH(F4286,{"超","恰","亚","次"},0))</f>
        <v>sub</v>
      </c>
      <c r="I4286" s="21">
        <f>MATCH(E4286,{"知识体","知识域","知识区","知识主题","知识点"},0)-1</f>
        <v>4</v>
      </c>
      <c r="J4286" s="21">
        <f>MATCH(F4286,{"超","恰","亚","次"},0)-1</f>
        <v>2</v>
      </c>
      <c r="K4286" s="21" t="str">
        <f t="shared" si="541"/>
        <v>地理</v>
      </c>
      <c r="L4286" s="26" t="s">
        <v>3788</v>
      </c>
      <c r="M4286" s="23"/>
      <c r="N4286" s="23"/>
      <c r="O4286" s="24" t="str">
        <f t="shared" si="543"/>
        <v xml:space="preserve">
  - 
    name:  地图上的图例和注记
    title:  地图上的图例和注记
    description: 
    koLyro: point
    koLyri:  sub
    son: </v>
      </c>
      <c r="P4286" s="27" t="str">
        <f t="shared" si="542"/>
        <v xml:space="preserve">
            - 
              name:  地图上的图例和注记
              title:  地图上的图例和注记
              description: 
              koLyro: point
              koLyri:  sub
              son: </v>
      </c>
    </row>
    <row r="4287" spans="1:41" ht="15" customHeight="1">
      <c r="A4287" s="20">
        <f t="shared" si="536"/>
        <v>4</v>
      </c>
      <c r="B4287" s="21" t="str">
        <f t="shared" si="537"/>
        <v>知识点</v>
      </c>
      <c r="C4287" s="21" t="str">
        <f t="shared" si="538"/>
        <v>等高线地形图</v>
      </c>
      <c r="D4287" s="21" t="str">
        <f>IFERROR(IF(I4287=1,INDEX( {"chinese","english","math","physics","chemistry","biology","politics","history","geography"},MATCH(C4287,{"语文","英语","数学","物理","化学","生物","政治","历史","地理"},0)),IF(I4287=2,INDEX(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4287,{"单项选择","阅读理解","信息匹配","完形填空","短文填空","单句填空","短文改错","单句改错","句型转换","翻译短语","翻译句子","词汇/短语及固搭","完成句子","听力"},0)),"")), "")</f>
        <v/>
      </c>
      <c r="E4287" s="21" t="str">
        <f t="shared" si="539"/>
        <v>知识点</v>
      </c>
      <c r="F4287" s="21" t="str">
        <f t="shared" si="540"/>
        <v>恰</v>
      </c>
      <c r="G4287" s="21" t="str">
        <f>INDEX( {"body","discipline","area","topic","point"},MATCH(E4287,{"知识体","知识域","知识区","知识主题","知识点"},0))</f>
        <v>point</v>
      </c>
      <c r="H4287" s="21" t="str">
        <f>INDEX( {"super","just","sub","infras"},MATCH(F4287,{"超","恰","亚","次"},0))</f>
        <v>just</v>
      </c>
      <c r="I4287" s="21">
        <f>MATCH(E4287,{"知识体","知识域","知识区","知识主题","知识点"},0)-1</f>
        <v>4</v>
      </c>
      <c r="J4287" s="21">
        <f>MATCH(F4287,{"超","恰","亚","次"},0)-1</f>
        <v>1</v>
      </c>
      <c r="K4287" s="21" t="str">
        <f t="shared" si="541"/>
        <v>地理</v>
      </c>
      <c r="L4287" s="26" t="s">
        <v>3789</v>
      </c>
      <c r="M4287" s="23"/>
      <c r="N4287" s="23"/>
      <c r="O4287" s="24" t="str">
        <f t="shared" si="543"/>
        <v xml:space="preserve">
  - 
    name:  等高线地形图
    title:  等高线地形图
    description: 
    koLyro: point
    koLyri:  just
    son: </v>
      </c>
      <c r="P4287" s="27" t="str">
        <f t="shared" si="542"/>
        <v xml:space="preserve">
          - 
            name:  等高线地形图
            title:  等高线地形图
            description: 
            koLyro: point
            koLyri:  just
            son: </v>
      </c>
    </row>
    <row r="4288" spans="1:41" ht="15" customHeight="1">
      <c r="A4288" s="20">
        <f t="shared" si="536"/>
        <v>5</v>
      </c>
      <c r="B4288" s="21" t="str">
        <f t="shared" si="537"/>
        <v>知识亚点</v>
      </c>
      <c r="C4288" s="21" t="str">
        <f t="shared" si="538"/>
        <v>等高线地形图的判读</v>
      </c>
      <c r="D4288" s="21" t="str">
        <f>IFERROR(IF(I4288=1,INDEX( {"chinese","english","math","physics","chemistry","biology","politics","history","geography"},MATCH(C4288,{"语文","英语","数学","物理","化学","生物","政治","历史","地理"},0)),IF(I4288=2,INDEX(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4288,{"单项选择","阅读理解","信息匹配","完形填空","短文填空","单句填空","短文改错","单句改错","句型转换","翻译短语","翻译句子","词汇/短语及固搭","完成句子","听力"},0)),"")), "")</f>
        <v/>
      </c>
      <c r="E4288" s="21" t="str">
        <f t="shared" si="539"/>
        <v>知识点</v>
      </c>
      <c r="F4288" s="21" t="str">
        <f t="shared" si="540"/>
        <v>亚</v>
      </c>
      <c r="G4288" s="21" t="str">
        <f>INDEX( {"body","discipline","area","topic","point"},MATCH(E4288,{"知识体","知识域","知识区","知识主题","知识点"},0))</f>
        <v>point</v>
      </c>
      <c r="H4288" s="21" t="str">
        <f>INDEX( {"super","just","sub","infras"},MATCH(F4288,{"超","恰","亚","次"},0))</f>
        <v>sub</v>
      </c>
      <c r="I4288" s="21">
        <f>MATCH(E4288,{"知识体","知识域","知识区","知识主题","知识点"},0)-1</f>
        <v>4</v>
      </c>
      <c r="J4288" s="21">
        <f>MATCH(F4288,{"超","恰","亚","次"},0)-1</f>
        <v>2</v>
      </c>
      <c r="K4288" s="21" t="str">
        <f t="shared" si="541"/>
        <v>地理</v>
      </c>
      <c r="L4288" s="26" t="s">
        <v>3790</v>
      </c>
      <c r="M4288" s="23"/>
      <c r="N4288" s="23"/>
      <c r="O4288" s="24" t="str">
        <f t="shared" si="543"/>
        <v xml:space="preserve">
  - 
    name:  等高线地形图的判读
    title:  等高线地形图的判读
    description: 
    koLyro: point
    koLyri:  sub
    son: </v>
      </c>
      <c r="P4288" s="27" t="str">
        <f t="shared" si="542"/>
        <v xml:space="preserve">
            - 
              name:  等高线地形图的判读
              title:  等高线地形图的判读
              description: 
              koLyro: point
              koLyri:  sub
              son: </v>
      </c>
    </row>
    <row r="4289" spans="1:16" ht="15" customHeight="1">
      <c r="A4289" s="20">
        <f t="shared" si="536"/>
        <v>5</v>
      </c>
      <c r="B4289" s="21" t="str">
        <f t="shared" si="537"/>
        <v>知识亚点</v>
      </c>
      <c r="C4289" s="21" t="str">
        <f t="shared" si="538"/>
        <v>等高线地形图的应用</v>
      </c>
      <c r="D4289" s="21" t="str">
        <f>IFERROR(IF(I4289=1,INDEX( {"chinese","english","math","physics","chemistry","biology","politics","history","geography"},MATCH(C4289,{"语文","英语","数学","物理","化学","生物","政治","历史","地理"},0)),IF(I4289=2,INDEX(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4289,{"单项选择","阅读理解","信息匹配","完形填空","短文填空","单句填空","短文改错","单句改错","句型转换","翻译短语","翻译句子","词汇/短语及固搭","完成句子","听力"},0)),"")), "")</f>
        <v/>
      </c>
      <c r="E4289" s="21" t="str">
        <f t="shared" si="539"/>
        <v>知识点</v>
      </c>
      <c r="F4289" s="21" t="str">
        <f t="shared" si="540"/>
        <v>亚</v>
      </c>
      <c r="G4289" s="21" t="str">
        <f>INDEX( {"body","discipline","area","topic","point"},MATCH(E4289,{"知识体","知识域","知识区","知识主题","知识点"},0))</f>
        <v>point</v>
      </c>
      <c r="H4289" s="21" t="str">
        <f>INDEX( {"super","just","sub","infras"},MATCH(F4289,{"超","恰","亚","次"},0))</f>
        <v>sub</v>
      </c>
      <c r="I4289" s="21">
        <f>MATCH(E4289,{"知识体","知识域","知识区","知识主题","知识点"},0)-1</f>
        <v>4</v>
      </c>
      <c r="J4289" s="21">
        <f>MATCH(F4289,{"超","恰","亚","次"},0)-1</f>
        <v>2</v>
      </c>
      <c r="K4289" s="21" t="str">
        <f t="shared" si="541"/>
        <v>地理</v>
      </c>
      <c r="L4289" s="26" t="s">
        <v>3791</v>
      </c>
      <c r="M4289" s="23"/>
      <c r="N4289" s="23"/>
      <c r="O4289" s="24" t="str">
        <f t="shared" si="543"/>
        <v xml:space="preserve">
  - 
    name:  等高线地形图的应用
    title:  等高线地形图的应用
    description: 
    koLyro: point
    koLyri:  sub
    son: </v>
      </c>
      <c r="P4289" s="27" t="str">
        <f t="shared" si="542"/>
        <v xml:space="preserve">
            - 
              name:  等高线地形图的应用
              title:  等高线地形图的应用
              description: 
              koLyro: point
              koLyri:  sub
              son: </v>
      </c>
    </row>
    <row r="4290" spans="1:16" ht="15" customHeight="1">
      <c r="A4290" s="20">
        <f t="shared" si="536"/>
        <v>4</v>
      </c>
      <c r="B4290" s="21" t="str">
        <f t="shared" si="537"/>
        <v>知识点</v>
      </c>
      <c r="C4290" s="21" t="str">
        <f t="shared" si="538"/>
        <v>地形剖面图</v>
      </c>
      <c r="D4290" s="21" t="str">
        <f>IFERROR(IF(I4290=1,INDEX( {"chinese","english","math","physics","chemistry","biology","politics","history","geography"},MATCH(C4290,{"语文","英语","数学","物理","化学","生物","政治","历史","地理"},0)),IF(I4290=2,INDEX(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4290,{"单项选择","阅读理解","信息匹配","完形填空","短文填空","单句填空","短文改错","单句改错","句型转换","翻译短语","翻译句子","词汇/短语及固搭","完成句子","听力"},0)),"")), "")</f>
        <v/>
      </c>
      <c r="E4290" s="21" t="str">
        <f t="shared" si="539"/>
        <v>知识点</v>
      </c>
      <c r="F4290" s="21" t="str">
        <f t="shared" si="540"/>
        <v>恰</v>
      </c>
      <c r="G4290" s="21" t="str">
        <f>INDEX( {"body","discipline","area","topic","point"},MATCH(E4290,{"知识体","知识域","知识区","知识主题","知识点"},0))</f>
        <v>point</v>
      </c>
      <c r="H4290" s="21" t="str">
        <f>INDEX( {"super","just","sub","infras"},MATCH(F4290,{"超","恰","亚","次"},0))</f>
        <v>just</v>
      </c>
      <c r="I4290" s="21">
        <f>MATCH(E4290,{"知识体","知识域","知识区","知识主题","知识点"},0)-1</f>
        <v>4</v>
      </c>
      <c r="J4290" s="21">
        <f>MATCH(F4290,{"超","恰","亚","次"},0)-1</f>
        <v>1</v>
      </c>
      <c r="K4290" s="21" t="str">
        <f t="shared" si="541"/>
        <v>地理</v>
      </c>
      <c r="L4290" s="26" t="s">
        <v>3792</v>
      </c>
      <c r="M4290" s="23"/>
      <c r="N4290" s="23"/>
      <c r="O4290" s="24" t="str">
        <f t="shared" si="543"/>
        <v xml:space="preserve">
  - 
    name:  地形剖面图
    title:  地形剖面图
    description: 
    koLyro: point
    koLyri:  just
    son: </v>
      </c>
      <c r="P4290" s="27" t="str">
        <f t="shared" si="542"/>
        <v xml:space="preserve">
          - 
            name:  地形剖面图
            title:  地形剖面图
            description: 
            koLyro: point
            koLyri:  just
            son: </v>
      </c>
    </row>
    <row r="4291" spans="1:16" ht="15" customHeight="1">
      <c r="A4291" s="20">
        <f t="shared" si="536"/>
        <v>5</v>
      </c>
      <c r="B4291" s="21" t="str">
        <f t="shared" si="537"/>
        <v>知识亚点</v>
      </c>
      <c r="C4291" s="21" t="str">
        <f t="shared" si="538"/>
        <v>地形剖面图的绘制</v>
      </c>
      <c r="D4291" s="21" t="str">
        <f>IFERROR(IF(I4291=1,INDEX( {"chinese","english","math","physics","chemistry","biology","politics","history","geography"},MATCH(C4291,{"语文","英语","数学","物理","化学","生物","政治","历史","地理"},0)),IF(I4291=2,INDEX(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4291,{"单项选择","阅读理解","信息匹配","完形填空","短文填空","单句填空","短文改错","单句改错","句型转换","翻译短语","翻译句子","词汇/短语及固搭","完成句子","听力"},0)),"")), "")</f>
        <v/>
      </c>
      <c r="E4291" s="21" t="str">
        <f t="shared" si="539"/>
        <v>知识点</v>
      </c>
      <c r="F4291" s="21" t="str">
        <f t="shared" si="540"/>
        <v>亚</v>
      </c>
      <c r="G4291" s="21" t="str">
        <f>INDEX( {"body","discipline","area","topic","point"},MATCH(E4291,{"知识体","知识域","知识区","知识主题","知识点"},0))</f>
        <v>point</v>
      </c>
      <c r="H4291" s="21" t="str">
        <f>INDEX( {"super","just","sub","infras"},MATCH(F4291,{"超","恰","亚","次"},0))</f>
        <v>sub</v>
      </c>
      <c r="I4291" s="21">
        <f>MATCH(E4291,{"知识体","知识域","知识区","知识主题","知识点"},0)-1</f>
        <v>4</v>
      </c>
      <c r="J4291" s="21">
        <f>MATCH(F4291,{"超","恰","亚","次"},0)-1</f>
        <v>2</v>
      </c>
      <c r="K4291" s="21" t="str">
        <f t="shared" si="541"/>
        <v>地理</v>
      </c>
      <c r="L4291" s="26" t="s">
        <v>3793</v>
      </c>
      <c r="M4291" s="23"/>
      <c r="N4291" s="23"/>
      <c r="O4291" s="24" t="str">
        <f t="shared" si="543"/>
        <v xml:space="preserve">
  - 
    name:  地形剖面图的绘制
    title:  地形剖面图的绘制
    description: 
    koLyro: point
    koLyri:  sub
    son: </v>
      </c>
      <c r="P4291" s="27" t="str">
        <f t="shared" si="542"/>
        <v xml:space="preserve">
            - 
              name:  地形剖面图的绘制
              title:  地形剖面图的绘制
              description: 
              koLyro: point
              koLyri:  sub
              son: </v>
      </c>
    </row>
    <row r="4292" spans="1:16" ht="15" customHeight="1">
      <c r="A4292" s="20">
        <f t="shared" si="536"/>
        <v>5</v>
      </c>
      <c r="B4292" s="21" t="str">
        <f t="shared" si="537"/>
        <v>知识亚点</v>
      </c>
      <c r="C4292" s="21" t="str">
        <f t="shared" si="538"/>
        <v>地形剖面图的应用</v>
      </c>
      <c r="D4292" s="21" t="str">
        <f>IFERROR(IF(I4292=1,INDEX( {"chinese","english","math","physics","chemistry","biology","politics","history","geography"},MATCH(C4292,{"语文","英语","数学","物理","化学","生物","政治","历史","地理"},0)),IF(I4292=2,INDEX(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4292,{"单项选择","阅读理解","信息匹配","完形填空","短文填空","单句填空","短文改错","单句改错","句型转换","翻译短语","翻译句子","词汇/短语及固搭","完成句子","听力"},0)),"")), "")</f>
        <v/>
      </c>
      <c r="E4292" s="21" t="str">
        <f t="shared" si="539"/>
        <v>知识点</v>
      </c>
      <c r="F4292" s="21" t="str">
        <f t="shared" si="540"/>
        <v>亚</v>
      </c>
      <c r="G4292" s="21" t="str">
        <f>INDEX( {"body","discipline","area","topic","point"},MATCH(E4292,{"知识体","知识域","知识区","知识主题","知识点"},0))</f>
        <v>point</v>
      </c>
      <c r="H4292" s="21" t="str">
        <f>INDEX( {"super","just","sub","infras"},MATCH(F4292,{"超","恰","亚","次"},0))</f>
        <v>sub</v>
      </c>
      <c r="I4292" s="21">
        <f>MATCH(E4292,{"知识体","知识域","知识区","知识主题","知识点"},0)-1</f>
        <v>4</v>
      </c>
      <c r="J4292" s="21">
        <f>MATCH(F4292,{"超","恰","亚","次"},0)-1</f>
        <v>2</v>
      </c>
      <c r="K4292" s="21" t="str">
        <f t="shared" si="541"/>
        <v>地理</v>
      </c>
      <c r="L4292" s="26" t="s">
        <v>3794</v>
      </c>
      <c r="M4292" s="23"/>
      <c r="N4292" s="23"/>
      <c r="O4292" s="24" t="str">
        <f t="shared" si="543"/>
        <v xml:space="preserve">
  - 
    name:  地形剖面图的应用
    title:  地形剖面图的应用
    description: 
    koLyro: point
    koLyri:  sub
    son: </v>
      </c>
      <c r="P4292" s="27" t="str">
        <f t="shared" si="542"/>
        <v xml:space="preserve">
            - 
              name:  地形剖面图的应用
              title:  地形剖面图的应用
              description: 
              koLyro: point
              koLyri:  sub
              son: </v>
      </c>
    </row>
    <row r="4293" spans="1:16" ht="15" customHeight="1">
      <c r="A4293" s="20">
        <f t="shared" ref="A4293:A4356" si="544">IFERROR(FIND("├",L4293),0)</f>
        <v>2</v>
      </c>
      <c r="B4293" s="21" t="str">
        <f t="shared" ref="B4293:B4356" si="545">MID(L4293,FIND("«",L4293)+1,FIND("»",L4293)-FIND("«",L4293)-1)</f>
        <v>知识区</v>
      </c>
      <c r="C4293" s="21" t="str">
        <f t="shared" ref="C4293:C4356" si="546">RIGHT(L4293,LEN(L4293)-FIND("»",L4293))</f>
        <v>2.行星地球</v>
      </c>
      <c r="D4293" s="21" t="str">
        <f>IFERROR(IF(I4293=1,INDEX( {"chinese","english","math","physics","chemistry","biology","politics","history","geography"},MATCH(C4293,{"语文","英语","数学","物理","化学","生物","政治","历史","地理"},0)),IF(I4293=2,INDEX(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4293,{"单项选择","阅读理解","信息匹配","完形填空","短文填空","单句填空","短文改错","单句改错","句型转换","翻译短语","翻译句子","词汇/短语及固搭","完成句子","听力"},0)),"")), "")</f>
        <v/>
      </c>
      <c r="E4293" s="21" t="str">
        <f t="shared" ref="E4293:E4356" si="547">SUBSTITUTE(SUBSTITUTE(SUBSTITUTE(SUBSTITUTE(B4293,"超",""),"恰",""),"亚",""),"次","")</f>
        <v>知识区</v>
      </c>
      <c r="F4293" s="21" t="str">
        <f t="shared" ref="F4293:F4356" si="548">IF(IFERROR(FIND("超",B4293),-1)&gt;0,"超",  IF(IFERROR(FIND("亚",B4293),-1)&gt;0,"亚",   IF(IFERROR(FIND("次",B4293),-1)&gt;0,"次",    "恰"  )))</f>
        <v>恰</v>
      </c>
      <c r="G4293" s="21" t="str">
        <f>INDEX( {"body","discipline","area","topic","point"},MATCH(E4293,{"知识体","知识域","知识区","知识主题","知识点"},0))</f>
        <v>area</v>
      </c>
      <c r="H4293" s="21" t="str">
        <f>INDEX( {"super","just","sub","infras"},MATCH(F4293,{"超","恰","亚","次"},0))</f>
        <v>just</v>
      </c>
      <c r="I4293" s="21">
        <f>MATCH(E4293,{"知识体","知识域","知识区","知识主题","知识点"},0)-1</f>
        <v>2</v>
      </c>
      <c r="J4293" s="21">
        <f>MATCH(F4293,{"超","恰","亚","次"},0)-1</f>
        <v>1</v>
      </c>
      <c r="K4293" s="21" t="str">
        <f t="shared" ref="K4293:K4356" si="549">IF(I4293=0,"",IF(I4293=1,C4293,K4292))</f>
        <v>地理</v>
      </c>
      <c r="L4293" s="26" t="s">
        <v>4691</v>
      </c>
      <c r="M4293" s="23"/>
      <c r="N4293" s="23"/>
      <c r="O4293" s="24" t="str">
        <f t="shared" si="543"/>
        <v xml:space="preserve">
  - 
    name:  2.行星地球
    title:  2.行星地球
    description: 
    koLyro: area
    koLyri:  just
    son: </v>
      </c>
      <c r="P4293" s="27" t="str">
        <f t="shared" ref="P4293:P4356" si="550">SUBSTITUTE(O4293,CHAR(10),CHAR(10)&amp;REPT("  ",A4293))</f>
        <v xml:space="preserve">
      - 
        name:  2.行星地球
        title:  2.行星地球
        description: 
        koLyro: area
        koLyri:  just
        son: </v>
      </c>
    </row>
    <row r="4294" spans="1:16" ht="15" customHeight="1">
      <c r="A4294" s="20">
        <f t="shared" si="544"/>
        <v>3</v>
      </c>
      <c r="B4294" s="21" t="str">
        <f t="shared" si="545"/>
        <v>知识主题</v>
      </c>
      <c r="C4294" s="21" t="str">
        <f t="shared" si="546"/>
        <v>宇宙中的地球及其圈层结构</v>
      </c>
      <c r="D4294" s="21" t="str">
        <f>IFERROR(IF(I4294=1,INDEX( {"chinese","english","math","physics","chemistry","biology","politics","history","geography"},MATCH(C4294,{"语文","英语","数学","物理","化学","生物","政治","历史","地理"},0)),IF(I4294=2,INDEX(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4294,{"单项选择","阅读理解","信息匹配","完形填空","短文填空","单句填空","短文改错","单句改错","句型转换","翻译短语","翻译句子","词汇/短语及固搭","完成句子","听力"},0)),"")), "")</f>
        <v/>
      </c>
      <c r="E4294" s="21" t="str">
        <f t="shared" si="547"/>
        <v>知识主题</v>
      </c>
      <c r="F4294" s="21" t="str">
        <f t="shared" si="548"/>
        <v>恰</v>
      </c>
      <c r="G4294" s="21" t="str">
        <f>INDEX( {"body","discipline","area","topic","point"},MATCH(E4294,{"知识体","知识域","知识区","知识主题","知识点"},0))</f>
        <v>topic</v>
      </c>
      <c r="H4294" s="21" t="str">
        <f>INDEX( {"super","just","sub","infras"},MATCH(F4294,{"超","恰","亚","次"},0))</f>
        <v>just</v>
      </c>
      <c r="I4294" s="21">
        <f>MATCH(E4294,{"知识体","知识域","知识区","知识主题","知识点"},0)-1</f>
        <v>3</v>
      </c>
      <c r="J4294" s="21">
        <f>MATCH(F4294,{"超","恰","亚","次"},0)-1</f>
        <v>1</v>
      </c>
      <c r="K4294" s="21" t="str">
        <f t="shared" si="549"/>
        <v>地理</v>
      </c>
      <c r="L4294" s="26" t="s">
        <v>3795</v>
      </c>
      <c r="M4294" s="23"/>
      <c r="N4294" s="23"/>
      <c r="O4294" s="24" t="str">
        <f t="shared" si="543"/>
        <v xml:space="preserve">
  - 
    name:  宇宙中的地球及其圈层结构
    title:  宇宙中的地球及其圈层结构
    description: 
    koLyro: topic
    koLyri:  just
    son: </v>
      </c>
      <c r="P4294" s="27" t="str">
        <f t="shared" si="550"/>
        <v xml:space="preserve">
        - 
          name:  宇宙中的地球及其圈层结构
          title:  宇宙中的地球及其圈层结构
          description: 
          koLyro: topic
          koLyri:  just
          son: </v>
      </c>
    </row>
    <row r="4295" spans="1:16" ht="15" customHeight="1">
      <c r="A4295" s="20">
        <f t="shared" si="544"/>
        <v>4</v>
      </c>
      <c r="B4295" s="21" t="str">
        <f t="shared" si="545"/>
        <v>知识点</v>
      </c>
      <c r="C4295" s="21" t="str">
        <f t="shared" si="546"/>
        <v>天体和天体系统</v>
      </c>
      <c r="D4295" s="21" t="str">
        <f>IFERROR(IF(I4295=1,INDEX( {"chinese","english","math","physics","chemistry","biology","politics","history","geography"},MATCH(C4295,{"语文","英语","数学","物理","化学","生物","政治","历史","地理"},0)),IF(I4295=2,INDEX(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4295,{"单项选择","阅读理解","信息匹配","完形填空","短文填空","单句填空","短文改错","单句改错","句型转换","翻译短语","翻译句子","词汇/短语及固搭","完成句子","听力"},0)),"")), "")</f>
        <v/>
      </c>
      <c r="E4295" s="21" t="str">
        <f t="shared" si="547"/>
        <v>知识点</v>
      </c>
      <c r="F4295" s="21" t="str">
        <f t="shared" si="548"/>
        <v>恰</v>
      </c>
      <c r="G4295" s="21" t="str">
        <f>INDEX( {"body","discipline","area","topic","point"},MATCH(E4295,{"知识体","知识域","知识区","知识主题","知识点"},0))</f>
        <v>point</v>
      </c>
      <c r="H4295" s="21" t="str">
        <f>INDEX( {"super","just","sub","infras"},MATCH(F4295,{"超","恰","亚","次"},0))</f>
        <v>just</v>
      </c>
      <c r="I4295" s="21">
        <f>MATCH(E4295,{"知识体","知识域","知识区","知识主题","知识点"},0)-1</f>
        <v>4</v>
      </c>
      <c r="J4295" s="21">
        <f>MATCH(F4295,{"超","恰","亚","次"},0)-1</f>
        <v>1</v>
      </c>
      <c r="K4295" s="21" t="str">
        <f t="shared" si="549"/>
        <v>地理</v>
      </c>
      <c r="L4295" s="26" t="s">
        <v>3796</v>
      </c>
      <c r="M4295" s="23"/>
      <c r="N4295" s="23"/>
      <c r="O4295" s="24" t="str">
        <f t="shared" si="543"/>
        <v xml:space="preserve">
  - 
    name:  天体和天体系统
    title:  天体和天体系统
    description: 
    koLyro: point
    koLyri:  just
    son: </v>
      </c>
      <c r="P4295" s="27" t="str">
        <f t="shared" si="550"/>
        <v xml:space="preserve">
          - 
            name:  天体和天体系统
            title:  天体和天体系统
            description: 
            koLyro: point
            koLyri:  just
            son: </v>
      </c>
    </row>
    <row r="4296" spans="1:16" ht="15" customHeight="1">
      <c r="A4296" s="20">
        <f t="shared" si="544"/>
        <v>5</v>
      </c>
      <c r="B4296" s="21" t="str">
        <f t="shared" si="545"/>
        <v>知识亚点</v>
      </c>
      <c r="C4296" s="21" t="str">
        <f t="shared" si="546"/>
        <v>天体的类型及特征</v>
      </c>
      <c r="D4296" s="21" t="str">
        <f>IFERROR(IF(I4296=1,INDEX( {"chinese","english","math","physics","chemistry","biology","politics","history","geography"},MATCH(C4296,{"语文","英语","数学","物理","化学","生物","政治","历史","地理"},0)),IF(I4296=2,INDEX(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4296,{"单项选择","阅读理解","信息匹配","完形填空","短文填空","单句填空","短文改错","单句改错","句型转换","翻译短语","翻译句子","词汇/短语及固搭","完成句子","听力"},0)),"")), "")</f>
        <v/>
      </c>
      <c r="E4296" s="21" t="str">
        <f t="shared" si="547"/>
        <v>知识点</v>
      </c>
      <c r="F4296" s="21" t="str">
        <f t="shared" si="548"/>
        <v>亚</v>
      </c>
      <c r="G4296" s="21" t="str">
        <f>INDEX( {"body","discipline","area","topic","point"},MATCH(E4296,{"知识体","知识域","知识区","知识主题","知识点"},0))</f>
        <v>point</v>
      </c>
      <c r="H4296" s="21" t="str">
        <f>INDEX( {"super","just","sub","infras"},MATCH(F4296,{"超","恰","亚","次"},0))</f>
        <v>sub</v>
      </c>
      <c r="I4296" s="21">
        <f>MATCH(E4296,{"知识体","知识域","知识区","知识主题","知识点"},0)-1</f>
        <v>4</v>
      </c>
      <c r="J4296" s="21">
        <f>MATCH(F4296,{"超","恰","亚","次"},0)-1</f>
        <v>2</v>
      </c>
      <c r="K4296" s="21" t="str">
        <f t="shared" si="549"/>
        <v>地理</v>
      </c>
      <c r="L4296" s="26" t="s">
        <v>3797</v>
      </c>
      <c r="M4296" s="23"/>
      <c r="N4296" s="23"/>
      <c r="O4296" s="24" t="str">
        <f t="shared" si="543"/>
        <v xml:space="preserve">
  - 
    name:  天体的类型及特征
    title:  天体的类型及特征
    description: 
    koLyro: point
    koLyri:  sub
    son: </v>
      </c>
      <c r="P4296" s="27" t="str">
        <f t="shared" si="550"/>
        <v xml:space="preserve">
            - 
              name:  天体的类型及特征
              title:  天体的类型及特征
              description: 
              koLyro: point
              koLyri:  sub
              son: </v>
      </c>
    </row>
    <row r="4297" spans="1:16" ht="15" customHeight="1">
      <c r="A4297" s="20">
        <f t="shared" si="544"/>
        <v>5</v>
      </c>
      <c r="B4297" s="21" t="str">
        <f t="shared" si="545"/>
        <v>知识亚点</v>
      </c>
      <c r="C4297" s="21" t="str">
        <f t="shared" si="546"/>
        <v>天体系统的级别和层次</v>
      </c>
      <c r="D4297" s="21" t="str">
        <f>IFERROR(IF(I4297=1,INDEX( {"chinese","english","math","physics","chemistry","biology","politics","history","geography"},MATCH(C4297,{"语文","英语","数学","物理","化学","生物","政治","历史","地理"},0)),IF(I4297=2,INDEX(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4297,{"单项选择","阅读理解","信息匹配","完形填空","短文填空","单句填空","短文改错","单句改错","句型转换","翻译短语","翻译句子","词汇/短语及固搭","完成句子","听力"},0)),"")), "")</f>
        <v/>
      </c>
      <c r="E4297" s="21" t="str">
        <f t="shared" si="547"/>
        <v>知识点</v>
      </c>
      <c r="F4297" s="21" t="str">
        <f t="shared" si="548"/>
        <v>亚</v>
      </c>
      <c r="G4297" s="21" t="str">
        <f>INDEX( {"body","discipline","area","topic","point"},MATCH(E4297,{"知识体","知识域","知识区","知识主题","知识点"},0))</f>
        <v>point</v>
      </c>
      <c r="H4297" s="21" t="str">
        <f>INDEX( {"super","just","sub","infras"},MATCH(F4297,{"超","恰","亚","次"},0))</f>
        <v>sub</v>
      </c>
      <c r="I4297" s="21">
        <f>MATCH(E4297,{"知识体","知识域","知识区","知识主题","知识点"},0)-1</f>
        <v>4</v>
      </c>
      <c r="J4297" s="21">
        <f>MATCH(F4297,{"超","恰","亚","次"},0)-1</f>
        <v>2</v>
      </c>
      <c r="K4297" s="21" t="str">
        <f t="shared" si="549"/>
        <v>地理</v>
      </c>
      <c r="L4297" s="26" t="s">
        <v>3798</v>
      </c>
      <c r="M4297" s="23"/>
      <c r="N4297" s="23"/>
      <c r="O4297" s="24" t="str">
        <f t="shared" si="543"/>
        <v xml:space="preserve">
  - 
    name:  天体系统的级别和层次
    title:  天体系统的级别和层次
    description: 
    koLyro: point
    koLyri:  sub
    son: </v>
      </c>
      <c r="P4297" s="27" t="str">
        <f t="shared" si="550"/>
        <v xml:space="preserve">
            - 
              name:  天体系统的级别和层次
              title:  天体系统的级别和层次
              description: 
              koLyro: point
              koLyri:  sub
              son: </v>
      </c>
    </row>
    <row r="4298" spans="1:16" ht="15" customHeight="1">
      <c r="A4298" s="20">
        <f t="shared" si="544"/>
        <v>5</v>
      </c>
      <c r="B4298" s="21" t="str">
        <f t="shared" si="545"/>
        <v>知识亚点</v>
      </c>
      <c r="C4298" s="21" t="str">
        <f t="shared" si="546"/>
        <v>地球所处的天体系统</v>
      </c>
      <c r="D4298" s="21" t="str">
        <f>IFERROR(IF(I4298=1,INDEX( {"chinese","english","math","physics","chemistry","biology","politics","history","geography"},MATCH(C4298,{"语文","英语","数学","物理","化学","生物","政治","历史","地理"},0)),IF(I4298=2,INDEX(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4298,{"单项选择","阅读理解","信息匹配","完形填空","短文填空","单句填空","短文改错","单句改错","句型转换","翻译短语","翻译句子","词汇/短语及固搭","完成句子","听力"},0)),"")), "")</f>
        <v/>
      </c>
      <c r="E4298" s="21" t="str">
        <f t="shared" si="547"/>
        <v>知识点</v>
      </c>
      <c r="F4298" s="21" t="str">
        <f t="shared" si="548"/>
        <v>亚</v>
      </c>
      <c r="G4298" s="21" t="str">
        <f>INDEX( {"body","discipline","area","topic","point"},MATCH(E4298,{"知识体","知识域","知识区","知识主题","知识点"},0))</f>
        <v>point</v>
      </c>
      <c r="H4298" s="21" t="str">
        <f>INDEX( {"super","just","sub","infras"},MATCH(F4298,{"超","恰","亚","次"},0))</f>
        <v>sub</v>
      </c>
      <c r="I4298" s="21">
        <f>MATCH(E4298,{"知识体","知识域","知识区","知识主题","知识点"},0)-1</f>
        <v>4</v>
      </c>
      <c r="J4298" s="21">
        <f>MATCH(F4298,{"超","恰","亚","次"},0)-1</f>
        <v>2</v>
      </c>
      <c r="K4298" s="21" t="str">
        <f t="shared" si="549"/>
        <v>地理</v>
      </c>
      <c r="L4298" s="26" t="s">
        <v>3799</v>
      </c>
      <c r="M4298" s="23"/>
      <c r="N4298" s="23"/>
      <c r="O4298" s="24" t="str">
        <f t="shared" si="543"/>
        <v xml:space="preserve">
  - 
    name:  地球所处的天体系统
    title:  地球所处的天体系统
    description: 
    koLyro: point
    koLyri:  sub
    son: </v>
      </c>
      <c r="P4298" s="27" t="str">
        <f t="shared" si="550"/>
        <v xml:space="preserve">
            - 
              name:  地球所处的天体系统
              title:  地球所处的天体系统
              description: 
              koLyro: point
              koLyri:  sub
              son: </v>
      </c>
    </row>
    <row r="4299" spans="1:16" ht="15" customHeight="1">
      <c r="A4299" s="20">
        <f t="shared" si="544"/>
        <v>4</v>
      </c>
      <c r="B4299" s="21" t="str">
        <f t="shared" si="545"/>
        <v>知识点</v>
      </c>
      <c r="C4299" s="21" t="str">
        <f t="shared" si="546"/>
        <v>太阳系</v>
      </c>
      <c r="D4299" s="21" t="str">
        <f>IFERROR(IF(I4299=1,INDEX( {"chinese","english","math","physics","chemistry","biology","politics","history","geography"},MATCH(C4299,{"语文","英语","数学","物理","化学","生物","政治","历史","地理"},0)),IF(I4299=2,INDEX(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4299,{"单项选择","阅读理解","信息匹配","完形填空","短文填空","单句填空","短文改错","单句改错","句型转换","翻译短语","翻译句子","词汇/短语及固搭","完成句子","听力"},0)),"")), "")</f>
        <v/>
      </c>
      <c r="E4299" s="21" t="str">
        <f t="shared" si="547"/>
        <v>知识点</v>
      </c>
      <c r="F4299" s="21" t="str">
        <f t="shared" si="548"/>
        <v>恰</v>
      </c>
      <c r="G4299" s="21" t="str">
        <f>INDEX( {"body","discipline","area","topic","point"},MATCH(E4299,{"知识体","知识域","知识区","知识主题","知识点"},0))</f>
        <v>point</v>
      </c>
      <c r="H4299" s="21" t="str">
        <f>INDEX( {"super","just","sub","infras"},MATCH(F4299,{"超","恰","亚","次"},0))</f>
        <v>just</v>
      </c>
      <c r="I4299" s="21">
        <f>MATCH(E4299,{"知识体","知识域","知识区","知识主题","知识点"},0)-1</f>
        <v>4</v>
      </c>
      <c r="J4299" s="21">
        <f>MATCH(F4299,{"超","恰","亚","次"},0)-1</f>
        <v>1</v>
      </c>
      <c r="K4299" s="21" t="str">
        <f t="shared" si="549"/>
        <v>地理</v>
      </c>
      <c r="L4299" s="26" t="s">
        <v>3800</v>
      </c>
      <c r="M4299" s="23"/>
      <c r="N4299" s="23"/>
      <c r="O4299" s="24" t="str">
        <f t="shared" si="543"/>
        <v xml:space="preserve">
  - 
    name:  太阳系
    title:  太阳系
    description: 
    koLyro: point
    koLyri:  just
    son: </v>
      </c>
      <c r="P4299" s="27" t="str">
        <f t="shared" si="550"/>
        <v xml:space="preserve">
          - 
            name:  太阳系
            title:  太阳系
            description: 
            koLyro: point
            koLyri:  just
            son: </v>
      </c>
    </row>
    <row r="4300" spans="1:16" ht="15" customHeight="1">
      <c r="A4300" s="20">
        <f t="shared" si="544"/>
        <v>5</v>
      </c>
      <c r="B4300" s="21" t="str">
        <f t="shared" si="545"/>
        <v>知识亚点</v>
      </c>
      <c r="C4300" s="21" t="str">
        <f t="shared" si="546"/>
        <v>太阳系的组成</v>
      </c>
      <c r="D4300" s="21" t="str">
        <f>IFERROR(IF(I4300=1,INDEX( {"chinese","english","math","physics","chemistry","biology","politics","history","geography"},MATCH(C4300,{"语文","英语","数学","物理","化学","生物","政治","历史","地理"},0)),IF(I4300=2,INDEX(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4300,{"单项选择","阅读理解","信息匹配","完形填空","短文填空","单句填空","短文改错","单句改错","句型转换","翻译短语","翻译句子","词汇/短语及固搭","完成句子","听力"},0)),"")), "")</f>
        <v/>
      </c>
      <c r="E4300" s="21" t="str">
        <f t="shared" si="547"/>
        <v>知识点</v>
      </c>
      <c r="F4300" s="21" t="str">
        <f t="shared" si="548"/>
        <v>亚</v>
      </c>
      <c r="G4300" s="21" t="str">
        <f>INDEX( {"body","discipline","area","topic","point"},MATCH(E4300,{"知识体","知识域","知识区","知识主题","知识点"},0))</f>
        <v>point</v>
      </c>
      <c r="H4300" s="21" t="str">
        <f>INDEX( {"super","just","sub","infras"},MATCH(F4300,{"超","恰","亚","次"},0))</f>
        <v>sub</v>
      </c>
      <c r="I4300" s="21">
        <f>MATCH(E4300,{"知识体","知识域","知识区","知识主题","知识点"},0)-1</f>
        <v>4</v>
      </c>
      <c r="J4300" s="21">
        <f>MATCH(F4300,{"超","恰","亚","次"},0)-1</f>
        <v>2</v>
      </c>
      <c r="K4300" s="21" t="str">
        <f t="shared" si="549"/>
        <v>地理</v>
      </c>
      <c r="L4300" s="26" t="s">
        <v>3801</v>
      </c>
      <c r="M4300" s="23"/>
      <c r="N4300" s="23"/>
      <c r="O4300" s="24" t="str">
        <f t="shared" si="543"/>
        <v xml:space="preserve">
  - 
    name:  太阳系的组成
    title:  太阳系的组成
    description: 
    koLyro: point
    koLyri:  sub
    son: </v>
      </c>
      <c r="P4300" s="27" t="str">
        <f t="shared" si="550"/>
        <v xml:space="preserve">
            - 
              name:  太阳系的组成
              title:  太阳系的组成
              description: 
              koLyro: point
              koLyri:  sub
              son: </v>
      </c>
    </row>
    <row r="4301" spans="1:16" ht="15" customHeight="1">
      <c r="A4301" s="20">
        <f t="shared" si="544"/>
        <v>5</v>
      </c>
      <c r="B4301" s="21" t="str">
        <f t="shared" si="545"/>
        <v>知识亚点</v>
      </c>
      <c r="C4301" s="21" t="str">
        <f t="shared" si="546"/>
        <v>太阳系八大行星的运动特征和结构特征</v>
      </c>
      <c r="D4301" s="21" t="str">
        <f>IFERROR(IF(I4301=1,INDEX( {"chinese","english","math","physics","chemistry","biology","politics","history","geography"},MATCH(C4301,{"语文","英语","数学","物理","化学","生物","政治","历史","地理"},0)),IF(I4301=2,INDEX(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4301,{"单项选择","阅读理解","信息匹配","完形填空","短文填空","单句填空","短文改错","单句改错","句型转换","翻译短语","翻译句子","词汇/短语及固搭","完成句子","听力"},0)),"")), "")</f>
        <v/>
      </c>
      <c r="E4301" s="21" t="str">
        <f t="shared" si="547"/>
        <v>知识点</v>
      </c>
      <c r="F4301" s="21" t="str">
        <f t="shared" si="548"/>
        <v>亚</v>
      </c>
      <c r="G4301" s="21" t="str">
        <f>INDEX( {"body","discipline","area","topic","point"},MATCH(E4301,{"知识体","知识域","知识区","知识主题","知识点"},0))</f>
        <v>point</v>
      </c>
      <c r="H4301" s="21" t="str">
        <f>INDEX( {"super","just","sub","infras"},MATCH(F4301,{"超","恰","亚","次"},0))</f>
        <v>sub</v>
      </c>
      <c r="I4301" s="21">
        <f>MATCH(E4301,{"知识体","知识域","知识区","知识主题","知识点"},0)-1</f>
        <v>4</v>
      </c>
      <c r="J4301" s="21">
        <f>MATCH(F4301,{"超","恰","亚","次"},0)-1</f>
        <v>2</v>
      </c>
      <c r="K4301" s="21" t="str">
        <f t="shared" si="549"/>
        <v>地理</v>
      </c>
      <c r="L4301" s="26" t="s">
        <v>3802</v>
      </c>
      <c r="M4301" s="23"/>
      <c r="N4301" s="23"/>
      <c r="O4301" s="24" t="str">
        <f t="shared" si="543"/>
        <v xml:space="preserve">
  - 
    name:  太阳系八大行星的运动特征和结构特征
    title:  太阳系八大行星的运动特征和结构特征
    description: 
    koLyro: point
    koLyri:  sub
    son: </v>
      </c>
      <c r="P4301" s="27" t="str">
        <f t="shared" si="550"/>
        <v xml:space="preserve">
            - 
              name:  太阳系八大行星的运动特征和结构特征
              title:  太阳系八大行星的运动特征和结构特征
              description: 
              koLyro: point
              koLyri:  sub
              son: </v>
      </c>
    </row>
    <row r="4302" spans="1:16" ht="15" customHeight="1">
      <c r="A4302" s="20">
        <f t="shared" si="544"/>
        <v>4</v>
      </c>
      <c r="B4302" s="21" t="str">
        <f t="shared" si="545"/>
        <v>知识点</v>
      </c>
      <c r="C4302" s="21" t="str">
        <f t="shared" si="546"/>
        <v>地球上存在生命的条件</v>
      </c>
      <c r="D4302" s="21" t="str">
        <f>IFERROR(IF(I4302=1,INDEX( {"chinese","english","math","physics","chemistry","biology","politics","history","geography"},MATCH(C4302,{"语文","英语","数学","物理","化学","生物","政治","历史","地理"},0)),IF(I4302=2,INDEX(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4302,{"单项选择","阅读理解","信息匹配","完形填空","短文填空","单句填空","短文改错","单句改错","句型转换","翻译短语","翻译句子","词汇/短语及固搭","完成句子","听力"},0)),"")), "")</f>
        <v/>
      </c>
      <c r="E4302" s="21" t="str">
        <f t="shared" si="547"/>
        <v>知识点</v>
      </c>
      <c r="F4302" s="21" t="str">
        <f t="shared" si="548"/>
        <v>恰</v>
      </c>
      <c r="G4302" s="21" t="str">
        <f>INDEX( {"body","discipline","area","topic","point"},MATCH(E4302,{"知识体","知识域","知识区","知识主题","知识点"},0))</f>
        <v>point</v>
      </c>
      <c r="H4302" s="21" t="str">
        <f>INDEX( {"super","just","sub","infras"},MATCH(F4302,{"超","恰","亚","次"},0))</f>
        <v>just</v>
      </c>
      <c r="I4302" s="21">
        <f>MATCH(E4302,{"知识体","知识域","知识区","知识主题","知识点"},0)-1</f>
        <v>4</v>
      </c>
      <c r="J4302" s="21">
        <f>MATCH(F4302,{"超","恰","亚","次"},0)-1</f>
        <v>1</v>
      </c>
      <c r="K4302" s="21" t="str">
        <f t="shared" si="549"/>
        <v>地理</v>
      </c>
      <c r="L4302" s="26" t="s">
        <v>3803</v>
      </c>
      <c r="M4302" s="23"/>
      <c r="N4302" s="23"/>
      <c r="O4302" s="24" t="str">
        <f t="shared" si="543"/>
        <v xml:space="preserve">
  - 
    name:  地球上存在生命的条件
    title:  地球上存在生命的条件
    description: 
    koLyro: point
    koLyri:  just
    son: </v>
      </c>
      <c r="P4302" s="27" t="str">
        <f t="shared" si="550"/>
        <v xml:space="preserve">
          - 
            name:  地球上存在生命的条件
            title:  地球上存在生命的条件
            description: 
            koLyro: point
            koLyri:  just
            son: </v>
      </c>
    </row>
    <row r="4303" spans="1:16" ht="15" customHeight="1">
      <c r="A4303" s="20">
        <f t="shared" si="544"/>
        <v>4</v>
      </c>
      <c r="B4303" s="21" t="str">
        <f t="shared" si="545"/>
        <v>知识点</v>
      </c>
      <c r="C4303" s="21" t="str">
        <f t="shared" si="546"/>
        <v>地球内部圈层结构</v>
      </c>
      <c r="D4303" s="21" t="str">
        <f>IFERROR(IF(I4303=1,INDEX( {"chinese","english","math","physics","chemistry","biology","politics","history","geography"},MATCH(C4303,{"语文","英语","数学","物理","化学","生物","政治","历史","地理"},0)),IF(I4303=2,INDEX(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4303,{"单项选择","阅读理解","信息匹配","完形填空","短文填空","单句填空","短文改错","单句改错","句型转换","翻译短语","翻译句子","词汇/短语及固搭","完成句子","听力"},0)),"")), "")</f>
        <v/>
      </c>
      <c r="E4303" s="21" t="str">
        <f t="shared" si="547"/>
        <v>知识点</v>
      </c>
      <c r="F4303" s="21" t="str">
        <f t="shared" si="548"/>
        <v>恰</v>
      </c>
      <c r="G4303" s="21" t="str">
        <f>INDEX( {"body","discipline","area","topic","point"},MATCH(E4303,{"知识体","知识域","知识区","知识主题","知识点"},0))</f>
        <v>point</v>
      </c>
      <c r="H4303" s="21" t="str">
        <f>INDEX( {"super","just","sub","infras"},MATCH(F4303,{"超","恰","亚","次"},0))</f>
        <v>just</v>
      </c>
      <c r="I4303" s="21">
        <f>MATCH(E4303,{"知识体","知识域","知识区","知识主题","知识点"},0)-1</f>
        <v>4</v>
      </c>
      <c r="J4303" s="21">
        <f>MATCH(F4303,{"超","恰","亚","次"},0)-1</f>
        <v>1</v>
      </c>
      <c r="K4303" s="21" t="str">
        <f t="shared" si="549"/>
        <v>地理</v>
      </c>
      <c r="L4303" s="26" t="s">
        <v>3804</v>
      </c>
      <c r="M4303" s="23"/>
      <c r="N4303" s="23"/>
      <c r="O4303" s="24" t="str">
        <f t="shared" si="543"/>
        <v xml:space="preserve">
  - 
    name:  地球内部圈层结构
    title:  地球内部圈层结构
    description: 
    koLyro: point
    koLyri:  just
    son: </v>
      </c>
      <c r="P4303" s="27" t="str">
        <f t="shared" si="550"/>
        <v xml:space="preserve">
          - 
            name:  地球内部圈层结构
            title:  地球内部圈层结构
            description: 
            koLyro: point
            koLyri:  just
            son: </v>
      </c>
    </row>
    <row r="4304" spans="1:16" ht="15" customHeight="1">
      <c r="A4304" s="20">
        <f t="shared" si="544"/>
        <v>5</v>
      </c>
      <c r="B4304" s="21" t="str">
        <f t="shared" si="545"/>
        <v>知识亚点</v>
      </c>
      <c r="C4304" s="21" t="str">
        <f t="shared" si="546"/>
        <v>地震波的分类和比较</v>
      </c>
      <c r="D4304" s="21" t="str">
        <f>IFERROR(IF(I4304=1,INDEX( {"chinese","english","math","physics","chemistry","biology","politics","history","geography"},MATCH(C4304,{"语文","英语","数学","物理","化学","生物","政治","历史","地理"},0)),IF(I4304=2,INDEX(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4304,{"单项选择","阅读理解","信息匹配","完形填空","短文填空","单句填空","短文改错","单句改错","句型转换","翻译短语","翻译句子","词汇/短语及固搭","完成句子","听力"},0)),"")), "")</f>
        <v/>
      </c>
      <c r="E4304" s="21" t="str">
        <f t="shared" si="547"/>
        <v>知识点</v>
      </c>
      <c r="F4304" s="21" t="str">
        <f t="shared" si="548"/>
        <v>亚</v>
      </c>
      <c r="G4304" s="21" t="str">
        <f>INDEX( {"body","discipline","area","topic","point"},MATCH(E4304,{"知识体","知识域","知识区","知识主题","知识点"},0))</f>
        <v>point</v>
      </c>
      <c r="H4304" s="21" t="str">
        <f>INDEX( {"super","just","sub","infras"},MATCH(F4304,{"超","恰","亚","次"},0))</f>
        <v>sub</v>
      </c>
      <c r="I4304" s="21">
        <f>MATCH(E4304,{"知识体","知识域","知识区","知识主题","知识点"},0)-1</f>
        <v>4</v>
      </c>
      <c r="J4304" s="21">
        <f>MATCH(F4304,{"超","恰","亚","次"},0)-1</f>
        <v>2</v>
      </c>
      <c r="K4304" s="21" t="str">
        <f t="shared" si="549"/>
        <v>地理</v>
      </c>
      <c r="L4304" s="26" t="s">
        <v>3805</v>
      </c>
      <c r="M4304" s="23"/>
      <c r="N4304" s="23"/>
      <c r="O4304" s="24" t="str">
        <f t="shared" si="543"/>
        <v xml:space="preserve">
  - 
    name:  地震波的分类和比较
    title:  地震波的分类和比较
    description: 
    koLyro: point
    koLyri:  sub
    son: </v>
      </c>
      <c r="P4304" s="27" t="str">
        <f t="shared" si="550"/>
        <v xml:space="preserve">
            - 
              name:  地震波的分类和比较
              title:  地震波的分类和比较
              description: 
              koLyro: point
              koLyri:  sub
              son: </v>
      </c>
    </row>
    <row r="4305" spans="1:16" ht="15" customHeight="1">
      <c r="A4305" s="20">
        <f t="shared" si="544"/>
        <v>5</v>
      </c>
      <c r="B4305" s="21" t="str">
        <f t="shared" si="545"/>
        <v>知识亚点</v>
      </c>
      <c r="C4305" s="21" t="str">
        <f t="shared" si="546"/>
        <v>地球内部圈层的分界面</v>
      </c>
      <c r="D4305" s="21" t="str">
        <f>IFERROR(IF(I4305=1,INDEX( {"chinese","english","math","physics","chemistry","biology","politics","history","geography"},MATCH(C4305,{"语文","英语","数学","物理","化学","生物","政治","历史","地理"},0)),IF(I4305=2,INDEX(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4305,{"单项选择","阅读理解","信息匹配","完形填空","短文填空","单句填空","短文改错","单句改错","句型转换","翻译短语","翻译句子","词汇/短语及固搭","完成句子","听力"},0)),"")), "")</f>
        <v/>
      </c>
      <c r="E4305" s="21" t="str">
        <f t="shared" si="547"/>
        <v>知识点</v>
      </c>
      <c r="F4305" s="21" t="str">
        <f t="shared" si="548"/>
        <v>亚</v>
      </c>
      <c r="G4305" s="21" t="str">
        <f>INDEX( {"body","discipline","area","topic","point"},MATCH(E4305,{"知识体","知识域","知识区","知识主题","知识点"},0))</f>
        <v>point</v>
      </c>
      <c r="H4305" s="21" t="str">
        <f>INDEX( {"super","just","sub","infras"},MATCH(F4305,{"超","恰","亚","次"},0))</f>
        <v>sub</v>
      </c>
      <c r="I4305" s="21">
        <f>MATCH(E4305,{"知识体","知识域","知识区","知识主题","知识点"},0)-1</f>
        <v>4</v>
      </c>
      <c r="J4305" s="21">
        <f>MATCH(F4305,{"超","恰","亚","次"},0)-1</f>
        <v>2</v>
      </c>
      <c r="K4305" s="21" t="str">
        <f t="shared" si="549"/>
        <v>地理</v>
      </c>
      <c r="L4305" s="26" t="s">
        <v>3806</v>
      </c>
      <c r="M4305" s="23"/>
      <c r="N4305" s="23"/>
      <c r="O4305" s="24" t="str">
        <f t="shared" si="543"/>
        <v xml:space="preserve">
  - 
    name:  地球内部圈层的分界面
    title:  地球内部圈层的分界面
    description: 
    koLyro: point
    koLyri:  sub
    son: </v>
      </c>
      <c r="P4305" s="27" t="str">
        <f t="shared" si="550"/>
        <v xml:space="preserve">
            - 
              name:  地球内部圈层的分界面
              title:  地球内部圈层的分界面
              description: 
              koLyro: point
              koLyri:  sub
              son: </v>
      </c>
    </row>
    <row r="4306" spans="1:16" ht="15" customHeight="1">
      <c r="A4306" s="20">
        <f t="shared" si="544"/>
        <v>5</v>
      </c>
      <c r="B4306" s="21" t="str">
        <f t="shared" si="545"/>
        <v>知识亚点</v>
      </c>
      <c r="C4306" s="21" t="str">
        <f t="shared" si="546"/>
        <v>地球内部圈层的结构及特征</v>
      </c>
      <c r="D4306" s="21" t="str">
        <f>IFERROR(IF(I4306=1,INDEX( {"chinese","english","math","physics","chemistry","biology","politics","history","geography"},MATCH(C4306,{"语文","英语","数学","物理","化学","生物","政治","历史","地理"},0)),IF(I4306=2,INDEX(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4306,{"单项选择","阅读理解","信息匹配","完形填空","短文填空","单句填空","短文改错","单句改错","句型转换","翻译短语","翻译句子","词汇/短语及固搭","完成句子","听力"},0)),"")), "")</f>
        <v/>
      </c>
      <c r="E4306" s="21" t="str">
        <f t="shared" si="547"/>
        <v>知识点</v>
      </c>
      <c r="F4306" s="21" t="str">
        <f t="shared" si="548"/>
        <v>亚</v>
      </c>
      <c r="G4306" s="21" t="str">
        <f>INDEX( {"body","discipline","area","topic","point"},MATCH(E4306,{"知识体","知识域","知识区","知识主题","知识点"},0))</f>
        <v>point</v>
      </c>
      <c r="H4306" s="21" t="str">
        <f>INDEX( {"super","just","sub","infras"},MATCH(F4306,{"超","恰","亚","次"},0))</f>
        <v>sub</v>
      </c>
      <c r="I4306" s="21">
        <f>MATCH(E4306,{"知识体","知识域","知识区","知识主题","知识点"},0)-1</f>
        <v>4</v>
      </c>
      <c r="J4306" s="21">
        <f>MATCH(F4306,{"超","恰","亚","次"},0)-1</f>
        <v>2</v>
      </c>
      <c r="K4306" s="21" t="str">
        <f t="shared" si="549"/>
        <v>地理</v>
      </c>
      <c r="L4306" s="26" t="s">
        <v>3807</v>
      </c>
      <c r="M4306" s="23"/>
      <c r="N4306" s="23"/>
      <c r="O4306" s="24" t="str">
        <f t="shared" si="543"/>
        <v xml:space="preserve">
  - 
    name:  地球内部圈层的结构及特征
    title:  地球内部圈层的结构及特征
    description: 
    koLyro: point
    koLyri:  sub
    son: </v>
      </c>
      <c r="P4306" s="27" t="str">
        <f t="shared" si="550"/>
        <v xml:space="preserve">
            - 
              name:  地球内部圈层的结构及特征
              title:  地球内部圈层的结构及特征
              description: 
              koLyro: point
              koLyri:  sub
              son: </v>
      </c>
    </row>
    <row r="4307" spans="1:16" ht="15" customHeight="1">
      <c r="A4307" s="20">
        <f t="shared" si="544"/>
        <v>4</v>
      </c>
      <c r="B4307" s="21" t="str">
        <f t="shared" si="545"/>
        <v>知识点</v>
      </c>
      <c r="C4307" s="21" t="str">
        <f t="shared" si="546"/>
        <v>地球外部圈层结构</v>
      </c>
      <c r="D4307" s="21" t="str">
        <f>IFERROR(IF(I4307=1,INDEX( {"chinese","english","math","physics","chemistry","biology","politics","history","geography"},MATCH(C4307,{"语文","英语","数学","物理","化学","生物","政治","历史","地理"},0)),IF(I4307=2,INDEX(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4307,{"单项选择","阅读理解","信息匹配","完形填空","短文填空","单句填空","短文改错","单句改错","句型转换","翻译短语","翻译句子","词汇/短语及固搭","完成句子","听力"},0)),"")), "")</f>
        <v/>
      </c>
      <c r="E4307" s="21" t="str">
        <f t="shared" si="547"/>
        <v>知识点</v>
      </c>
      <c r="F4307" s="21" t="str">
        <f t="shared" si="548"/>
        <v>恰</v>
      </c>
      <c r="G4307" s="21" t="str">
        <f>INDEX( {"body","discipline","area","topic","point"},MATCH(E4307,{"知识体","知识域","知识区","知识主题","知识点"},0))</f>
        <v>point</v>
      </c>
      <c r="H4307" s="21" t="str">
        <f>INDEX( {"super","just","sub","infras"},MATCH(F4307,{"超","恰","亚","次"},0))</f>
        <v>just</v>
      </c>
      <c r="I4307" s="21">
        <f>MATCH(E4307,{"知识体","知识域","知识区","知识主题","知识点"},0)-1</f>
        <v>4</v>
      </c>
      <c r="J4307" s="21">
        <f>MATCH(F4307,{"超","恰","亚","次"},0)-1</f>
        <v>1</v>
      </c>
      <c r="K4307" s="21" t="str">
        <f t="shared" si="549"/>
        <v>地理</v>
      </c>
      <c r="L4307" s="26" t="s">
        <v>3808</v>
      </c>
      <c r="M4307" s="23"/>
      <c r="N4307" s="23"/>
      <c r="O4307" s="24" t="str">
        <f t="shared" si="543"/>
        <v xml:space="preserve">
  - 
    name:  地球外部圈层结构
    title:  地球外部圈层结构
    description: 
    koLyro: point
    koLyri:  just
    son: </v>
      </c>
      <c r="P4307" s="27" t="str">
        <f t="shared" si="550"/>
        <v xml:space="preserve">
          - 
            name:  地球外部圈层结构
            title:  地球外部圈层结构
            description: 
            koLyro: point
            koLyri:  just
            son: </v>
      </c>
    </row>
    <row r="4308" spans="1:16" ht="15" customHeight="1">
      <c r="A4308" s="20">
        <f t="shared" si="544"/>
        <v>4</v>
      </c>
      <c r="B4308" s="21" t="str">
        <f t="shared" si="545"/>
        <v>知识点</v>
      </c>
      <c r="C4308" s="21" t="str">
        <f t="shared" si="546"/>
        <v>卫星发射基地的区位条件</v>
      </c>
      <c r="D4308" s="21" t="str">
        <f>IFERROR(IF(I4308=1,INDEX( {"chinese","english","math","physics","chemistry","biology","politics","history","geography"},MATCH(C4308,{"语文","英语","数学","物理","化学","生物","政治","历史","地理"},0)),IF(I4308=2,INDEX(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4308,{"单项选择","阅读理解","信息匹配","完形填空","短文填空","单句填空","短文改错","单句改错","句型转换","翻译短语","翻译句子","词汇/短语及固搭","完成句子","听力"},0)),"")), "")</f>
        <v/>
      </c>
      <c r="E4308" s="21" t="str">
        <f t="shared" si="547"/>
        <v>知识点</v>
      </c>
      <c r="F4308" s="21" t="str">
        <f t="shared" si="548"/>
        <v>恰</v>
      </c>
      <c r="G4308" s="21" t="str">
        <f>INDEX( {"body","discipline","area","topic","point"},MATCH(E4308,{"知识体","知识域","知识区","知识主题","知识点"},0))</f>
        <v>point</v>
      </c>
      <c r="H4308" s="21" t="str">
        <f>INDEX( {"super","just","sub","infras"},MATCH(F4308,{"超","恰","亚","次"},0))</f>
        <v>just</v>
      </c>
      <c r="I4308" s="21">
        <f>MATCH(E4308,{"知识体","知识域","知识区","知识主题","知识点"},0)-1</f>
        <v>4</v>
      </c>
      <c r="J4308" s="21">
        <f>MATCH(F4308,{"超","恰","亚","次"},0)-1</f>
        <v>1</v>
      </c>
      <c r="K4308" s="21" t="str">
        <f t="shared" si="549"/>
        <v>地理</v>
      </c>
      <c r="L4308" s="26" t="s">
        <v>3809</v>
      </c>
      <c r="M4308" s="23"/>
      <c r="N4308" s="23"/>
      <c r="O4308" s="24" t="str">
        <f t="shared" si="543"/>
        <v xml:space="preserve">
  - 
    name:  卫星发射基地的区位条件
    title:  卫星发射基地的区位条件
    description: 
    koLyro: point
    koLyri:  just
    son: </v>
      </c>
      <c r="P4308" s="27" t="str">
        <f t="shared" si="550"/>
        <v xml:space="preserve">
          - 
            name:  卫星发射基地的区位条件
            title:  卫星发射基地的区位条件
            description: 
            koLyro: point
            koLyri:  just
            son: </v>
      </c>
    </row>
    <row r="4309" spans="1:16" ht="15" customHeight="1">
      <c r="A4309" s="20">
        <f t="shared" si="544"/>
        <v>3</v>
      </c>
      <c r="B4309" s="21" t="str">
        <f t="shared" si="545"/>
        <v>知识主题</v>
      </c>
      <c r="C4309" s="21" t="str">
        <f t="shared" si="546"/>
        <v>太阳对地球的影响</v>
      </c>
      <c r="D4309" s="21" t="str">
        <f>IFERROR(IF(I4309=1,INDEX( {"chinese","english","math","physics","chemistry","biology","politics","history","geography"},MATCH(C4309,{"语文","英语","数学","物理","化学","生物","政治","历史","地理"},0)),IF(I4309=2,INDEX(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4309,{"单项选择","阅读理解","信息匹配","完形填空","短文填空","单句填空","短文改错","单句改错","句型转换","翻译短语","翻译句子","词汇/短语及固搭","完成句子","听力"},0)),"")), "")</f>
        <v/>
      </c>
      <c r="E4309" s="21" t="str">
        <f t="shared" si="547"/>
        <v>知识主题</v>
      </c>
      <c r="F4309" s="21" t="str">
        <f t="shared" si="548"/>
        <v>恰</v>
      </c>
      <c r="G4309" s="21" t="str">
        <f>INDEX( {"body","discipline","area","topic","point"},MATCH(E4309,{"知识体","知识域","知识区","知识主题","知识点"},0))</f>
        <v>topic</v>
      </c>
      <c r="H4309" s="21" t="str">
        <f>INDEX( {"super","just","sub","infras"},MATCH(F4309,{"超","恰","亚","次"},0))</f>
        <v>just</v>
      </c>
      <c r="I4309" s="21">
        <f>MATCH(E4309,{"知识体","知识域","知识区","知识主题","知识点"},0)-1</f>
        <v>3</v>
      </c>
      <c r="J4309" s="21">
        <f>MATCH(F4309,{"超","恰","亚","次"},0)-1</f>
        <v>1</v>
      </c>
      <c r="K4309" s="21" t="str">
        <f t="shared" si="549"/>
        <v>地理</v>
      </c>
      <c r="L4309" s="26" t="s">
        <v>3810</v>
      </c>
      <c r="M4309" s="23"/>
      <c r="N4309" s="23"/>
      <c r="O4309" s="24" t="str">
        <f t="shared" si="543"/>
        <v xml:space="preserve">
  - 
    name:  太阳对地球的影响
    title:  太阳对地球的影响
    description: 
    koLyro: topic
    koLyri:  just
    son: </v>
      </c>
      <c r="P4309" s="27" t="str">
        <f t="shared" si="550"/>
        <v xml:space="preserve">
        - 
          name:  太阳对地球的影响
          title:  太阳对地球的影响
          description: 
          koLyro: topic
          koLyri:  just
          son: </v>
      </c>
    </row>
    <row r="4310" spans="1:16" ht="15" customHeight="1">
      <c r="A4310" s="20">
        <f t="shared" si="544"/>
        <v>4</v>
      </c>
      <c r="B4310" s="21" t="str">
        <f t="shared" si="545"/>
        <v>知识点</v>
      </c>
      <c r="C4310" s="21" t="str">
        <f t="shared" si="546"/>
        <v>太阳辐射对地球的影响</v>
      </c>
      <c r="D4310" s="21" t="str">
        <f>IFERROR(IF(I4310=1,INDEX( {"chinese","english","math","physics","chemistry","biology","politics","history","geography"},MATCH(C4310,{"语文","英语","数学","物理","化学","生物","政治","历史","地理"},0)),IF(I4310=2,INDEX(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4310,{"单项选择","阅读理解","信息匹配","完形填空","短文填空","单句填空","短文改错","单句改错","句型转换","翻译短语","翻译句子","词汇/短语及固搭","完成句子","听力"},0)),"")), "")</f>
        <v/>
      </c>
      <c r="E4310" s="21" t="str">
        <f t="shared" si="547"/>
        <v>知识点</v>
      </c>
      <c r="F4310" s="21" t="str">
        <f t="shared" si="548"/>
        <v>恰</v>
      </c>
      <c r="G4310" s="21" t="str">
        <f>INDEX( {"body","discipline","area","topic","point"},MATCH(E4310,{"知识体","知识域","知识区","知识主题","知识点"},0))</f>
        <v>point</v>
      </c>
      <c r="H4310" s="21" t="str">
        <f>INDEX( {"super","just","sub","infras"},MATCH(F4310,{"超","恰","亚","次"},0))</f>
        <v>just</v>
      </c>
      <c r="I4310" s="21">
        <f>MATCH(E4310,{"知识体","知识域","知识区","知识主题","知识点"},0)-1</f>
        <v>4</v>
      </c>
      <c r="J4310" s="21">
        <f>MATCH(F4310,{"超","恰","亚","次"},0)-1</f>
        <v>1</v>
      </c>
      <c r="K4310" s="21" t="str">
        <f t="shared" si="549"/>
        <v>地理</v>
      </c>
      <c r="L4310" s="26" t="s">
        <v>3811</v>
      </c>
      <c r="M4310" s="23"/>
      <c r="N4310" s="23"/>
      <c r="O4310" s="24" t="str">
        <f t="shared" si="543"/>
        <v xml:space="preserve">
  - 
    name:  太阳辐射对地球的影响
    title:  太阳辐射对地球的影响
    description: 
    koLyro: point
    koLyri:  just
    son: </v>
      </c>
      <c r="P4310" s="27" t="str">
        <f t="shared" si="550"/>
        <v xml:space="preserve">
          - 
            name:  太阳辐射对地球的影响
            title:  太阳辐射对地球的影响
            description: 
            koLyro: point
            koLyri:  just
            son: </v>
      </c>
    </row>
    <row r="4311" spans="1:16" ht="15" customHeight="1">
      <c r="A4311" s="20">
        <f t="shared" si="544"/>
        <v>5</v>
      </c>
      <c r="B4311" s="21" t="str">
        <f t="shared" si="545"/>
        <v>知识亚点</v>
      </c>
      <c r="C4311" s="21" t="str">
        <f t="shared" si="546"/>
        <v>影响太阳辐射分布的影响因素</v>
      </c>
      <c r="D4311" s="21" t="str">
        <f>IFERROR(IF(I4311=1,INDEX( {"chinese","english","math","physics","chemistry","biology","politics","history","geography"},MATCH(C4311,{"语文","英语","数学","物理","化学","生物","政治","历史","地理"},0)),IF(I4311=2,INDEX(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4311,{"单项选择","阅读理解","信息匹配","完形填空","短文填空","单句填空","短文改错","单句改错","句型转换","翻译短语","翻译句子","词汇/短语及固搭","完成句子","听力"},0)),"")), "")</f>
        <v/>
      </c>
      <c r="E4311" s="21" t="str">
        <f t="shared" si="547"/>
        <v>知识点</v>
      </c>
      <c r="F4311" s="21" t="str">
        <f t="shared" si="548"/>
        <v>亚</v>
      </c>
      <c r="G4311" s="21" t="str">
        <f>INDEX( {"body","discipline","area","topic","point"},MATCH(E4311,{"知识体","知识域","知识区","知识主题","知识点"},0))</f>
        <v>point</v>
      </c>
      <c r="H4311" s="21" t="str">
        <f>INDEX( {"super","just","sub","infras"},MATCH(F4311,{"超","恰","亚","次"},0))</f>
        <v>sub</v>
      </c>
      <c r="I4311" s="21">
        <f>MATCH(E4311,{"知识体","知识域","知识区","知识主题","知识点"},0)-1</f>
        <v>4</v>
      </c>
      <c r="J4311" s="21">
        <f>MATCH(F4311,{"超","恰","亚","次"},0)-1</f>
        <v>2</v>
      </c>
      <c r="K4311" s="21" t="str">
        <f t="shared" si="549"/>
        <v>地理</v>
      </c>
      <c r="L4311" s="26" t="s">
        <v>3812</v>
      </c>
      <c r="M4311" s="23"/>
      <c r="N4311" s="23"/>
      <c r="O4311" s="24" t="str">
        <f t="shared" si="543"/>
        <v xml:space="preserve">
  - 
    name:  影响太阳辐射分布的影响因素
    title:  影响太阳辐射分布的影响因素
    description: 
    koLyro: point
    koLyri:  sub
    son: </v>
      </c>
      <c r="P4311" s="27" t="str">
        <f t="shared" si="550"/>
        <v xml:space="preserve">
            - 
              name:  影响太阳辐射分布的影响因素
              title:  影响太阳辐射分布的影响因素
              description: 
              koLyro: point
              koLyri:  sub
              son: </v>
      </c>
    </row>
    <row r="4312" spans="1:16" ht="15" customHeight="1">
      <c r="A4312" s="20">
        <f t="shared" si="544"/>
        <v>5</v>
      </c>
      <c r="B4312" s="21" t="str">
        <f t="shared" si="545"/>
        <v>知识亚点</v>
      </c>
      <c r="C4312" s="21" t="str">
        <f t="shared" si="546"/>
        <v>太阳辐射的分布规律</v>
      </c>
      <c r="D4312" s="21" t="str">
        <f>IFERROR(IF(I4312=1,INDEX( {"chinese","english","math","physics","chemistry","biology","politics","history","geography"},MATCH(C4312,{"语文","英语","数学","物理","化学","生物","政治","历史","地理"},0)),IF(I4312=2,INDEX(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4312,{"单项选择","阅读理解","信息匹配","完形填空","短文填空","单句填空","短文改错","单句改错","句型转换","翻译短语","翻译句子","词汇/短语及固搭","完成句子","听力"},0)),"")), "")</f>
        <v/>
      </c>
      <c r="E4312" s="21" t="str">
        <f t="shared" si="547"/>
        <v>知识点</v>
      </c>
      <c r="F4312" s="21" t="str">
        <f t="shared" si="548"/>
        <v>亚</v>
      </c>
      <c r="G4312" s="21" t="str">
        <f>INDEX( {"body","discipline","area","topic","point"},MATCH(E4312,{"知识体","知识域","知识区","知识主题","知识点"},0))</f>
        <v>point</v>
      </c>
      <c r="H4312" s="21" t="str">
        <f>INDEX( {"super","just","sub","infras"},MATCH(F4312,{"超","恰","亚","次"},0))</f>
        <v>sub</v>
      </c>
      <c r="I4312" s="21">
        <f>MATCH(E4312,{"知识体","知识域","知识区","知识主题","知识点"},0)-1</f>
        <v>4</v>
      </c>
      <c r="J4312" s="21">
        <f>MATCH(F4312,{"超","恰","亚","次"},0)-1</f>
        <v>2</v>
      </c>
      <c r="K4312" s="21" t="str">
        <f t="shared" si="549"/>
        <v>地理</v>
      </c>
      <c r="L4312" s="26" t="s">
        <v>3813</v>
      </c>
      <c r="M4312" s="23"/>
      <c r="N4312" s="23"/>
      <c r="O4312" s="24" t="str">
        <f t="shared" si="543"/>
        <v xml:space="preserve">
  - 
    name:  太阳辐射的分布规律
    title:  太阳辐射的分布规律
    description: 
    koLyro: point
    koLyri:  sub
    son: </v>
      </c>
      <c r="P4312" s="27" t="str">
        <f t="shared" si="550"/>
        <v xml:space="preserve">
            - 
              name:  太阳辐射的分布规律
              title:  太阳辐射的分布规律
              description: 
              koLyro: point
              koLyri:  sub
              son: </v>
      </c>
    </row>
    <row r="4313" spans="1:16" ht="15" customHeight="1">
      <c r="A4313" s="20">
        <f t="shared" si="544"/>
        <v>5</v>
      </c>
      <c r="B4313" s="21" t="str">
        <f t="shared" si="545"/>
        <v>知识亚点</v>
      </c>
      <c r="C4313" s="21" t="str">
        <f t="shared" si="546"/>
        <v>太阳辐射分布图的判读</v>
      </c>
      <c r="D4313" s="21" t="str">
        <f>IFERROR(IF(I4313=1,INDEX( {"chinese","english","math","physics","chemistry","biology","politics","history","geography"},MATCH(C4313,{"语文","英语","数学","物理","化学","生物","政治","历史","地理"},0)),IF(I4313=2,INDEX(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4313,{"单项选择","阅读理解","信息匹配","完形填空","短文填空","单句填空","短文改错","单句改错","句型转换","翻译短语","翻译句子","词汇/短语及固搭","完成句子","听力"},0)),"")), "")</f>
        <v/>
      </c>
      <c r="E4313" s="21" t="str">
        <f t="shared" si="547"/>
        <v>知识点</v>
      </c>
      <c r="F4313" s="21" t="str">
        <f t="shared" si="548"/>
        <v>亚</v>
      </c>
      <c r="G4313" s="21" t="str">
        <f>INDEX( {"body","discipline","area","topic","point"},MATCH(E4313,{"知识体","知识域","知识区","知识主题","知识点"},0))</f>
        <v>point</v>
      </c>
      <c r="H4313" s="21" t="str">
        <f>INDEX( {"super","just","sub","infras"},MATCH(F4313,{"超","恰","亚","次"},0))</f>
        <v>sub</v>
      </c>
      <c r="I4313" s="21">
        <f>MATCH(E4313,{"知识体","知识域","知识区","知识主题","知识点"},0)-1</f>
        <v>4</v>
      </c>
      <c r="J4313" s="21">
        <f>MATCH(F4313,{"超","恰","亚","次"},0)-1</f>
        <v>2</v>
      </c>
      <c r="K4313" s="21" t="str">
        <f t="shared" si="549"/>
        <v>地理</v>
      </c>
      <c r="L4313" s="26" t="s">
        <v>3814</v>
      </c>
      <c r="M4313" s="23"/>
      <c r="N4313" s="23"/>
      <c r="O4313" s="24" t="str">
        <f t="shared" si="543"/>
        <v xml:space="preserve">
  - 
    name:  太阳辐射分布图的判读
    title:  太阳辐射分布图的判读
    description: 
    koLyro: point
    koLyri:  sub
    son: </v>
      </c>
      <c r="P4313" s="27" t="str">
        <f t="shared" si="550"/>
        <v xml:space="preserve">
            - 
              name:  太阳辐射分布图的判读
              title:  太阳辐射分布图的判读
              description: 
              koLyro: point
              koLyri:  sub
              son: </v>
      </c>
    </row>
    <row r="4314" spans="1:16" ht="15" customHeight="1">
      <c r="A4314" s="20">
        <f t="shared" si="544"/>
        <v>4</v>
      </c>
      <c r="B4314" s="21" t="str">
        <f t="shared" si="545"/>
        <v>知识点</v>
      </c>
      <c r="C4314" s="21" t="str">
        <f t="shared" si="546"/>
        <v>太阳活动及其对地球的影响</v>
      </c>
      <c r="D4314" s="21" t="str">
        <f>IFERROR(IF(I4314=1,INDEX( {"chinese","english","math","physics","chemistry","biology","politics","history","geography"},MATCH(C4314,{"语文","英语","数学","物理","化学","生物","政治","历史","地理"},0)),IF(I4314=2,INDEX(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4314,{"单项选择","阅读理解","信息匹配","完形填空","短文填空","单句填空","短文改错","单句改错","句型转换","翻译短语","翻译句子","词汇/短语及固搭","完成句子","听力"},0)),"")), "")</f>
        <v/>
      </c>
      <c r="E4314" s="21" t="str">
        <f t="shared" si="547"/>
        <v>知识点</v>
      </c>
      <c r="F4314" s="21" t="str">
        <f t="shared" si="548"/>
        <v>恰</v>
      </c>
      <c r="G4314" s="21" t="str">
        <f>INDEX( {"body","discipline","area","topic","point"},MATCH(E4314,{"知识体","知识域","知识区","知识主题","知识点"},0))</f>
        <v>point</v>
      </c>
      <c r="H4314" s="21" t="str">
        <f>INDEX( {"super","just","sub","infras"},MATCH(F4314,{"超","恰","亚","次"},0))</f>
        <v>just</v>
      </c>
      <c r="I4314" s="21">
        <f>MATCH(E4314,{"知识体","知识域","知识区","知识主题","知识点"},0)-1</f>
        <v>4</v>
      </c>
      <c r="J4314" s="21">
        <f>MATCH(F4314,{"超","恰","亚","次"},0)-1</f>
        <v>1</v>
      </c>
      <c r="K4314" s="21" t="str">
        <f t="shared" si="549"/>
        <v>地理</v>
      </c>
      <c r="L4314" s="26" t="s">
        <v>3815</v>
      </c>
      <c r="M4314" s="23"/>
      <c r="N4314" s="23"/>
      <c r="O4314" s="24" t="str">
        <f t="shared" si="543"/>
        <v xml:space="preserve">
  - 
    name:  太阳活动及其对地球的影响
    title:  太阳活动及其对地球的影响
    description: 
    koLyro: point
    koLyri:  just
    son: </v>
      </c>
      <c r="P4314" s="27" t="str">
        <f t="shared" si="550"/>
        <v xml:space="preserve">
          - 
            name:  太阳活动及其对地球的影响
            title:  太阳活动及其对地球的影响
            description: 
            koLyro: point
            koLyri:  just
            son: </v>
      </c>
    </row>
    <row r="4315" spans="1:16" ht="15" customHeight="1">
      <c r="A4315" s="20">
        <f t="shared" si="544"/>
        <v>5</v>
      </c>
      <c r="B4315" s="21" t="str">
        <f t="shared" si="545"/>
        <v>知识亚点</v>
      </c>
      <c r="C4315" s="21" t="str">
        <f t="shared" si="546"/>
        <v>太阳大气层结构</v>
      </c>
      <c r="D4315" s="21" t="str">
        <f>IFERROR(IF(I4315=1,INDEX( {"chinese","english","math","physics","chemistry","biology","politics","history","geography"},MATCH(C4315,{"语文","英语","数学","物理","化学","生物","政治","历史","地理"},0)),IF(I4315=2,INDEX(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4315,{"单项选择","阅读理解","信息匹配","完形填空","短文填空","单句填空","短文改错","单句改错","句型转换","翻译短语","翻译句子","词汇/短语及固搭","完成句子","听力"},0)),"")), "")</f>
        <v/>
      </c>
      <c r="E4315" s="21" t="str">
        <f t="shared" si="547"/>
        <v>知识点</v>
      </c>
      <c r="F4315" s="21" t="str">
        <f t="shared" si="548"/>
        <v>亚</v>
      </c>
      <c r="G4315" s="21" t="str">
        <f>INDEX( {"body","discipline","area","topic","point"},MATCH(E4315,{"知识体","知识域","知识区","知识主题","知识点"},0))</f>
        <v>point</v>
      </c>
      <c r="H4315" s="21" t="str">
        <f>INDEX( {"super","just","sub","infras"},MATCH(F4315,{"超","恰","亚","次"},0))</f>
        <v>sub</v>
      </c>
      <c r="I4315" s="21">
        <f>MATCH(E4315,{"知识体","知识域","知识区","知识主题","知识点"},0)-1</f>
        <v>4</v>
      </c>
      <c r="J4315" s="21">
        <f>MATCH(F4315,{"超","恰","亚","次"},0)-1</f>
        <v>2</v>
      </c>
      <c r="K4315" s="21" t="str">
        <f t="shared" si="549"/>
        <v>地理</v>
      </c>
      <c r="L4315" s="26" t="s">
        <v>3816</v>
      </c>
      <c r="M4315" s="23"/>
      <c r="N4315" s="23"/>
      <c r="O4315" s="24" t="str">
        <f t="shared" si="543"/>
        <v xml:space="preserve">
  - 
    name:  太阳大气层结构
    title:  太阳大气层结构
    description: 
    koLyro: point
    koLyri:  sub
    son: </v>
      </c>
      <c r="P4315" s="27" t="str">
        <f t="shared" si="550"/>
        <v xml:space="preserve">
            - 
              name:  太阳大气层结构
              title:  太阳大气层结构
              description: 
              koLyro: point
              koLyri:  sub
              son: </v>
      </c>
    </row>
    <row r="4316" spans="1:16" ht="15" customHeight="1">
      <c r="A4316" s="20">
        <f t="shared" si="544"/>
        <v>5</v>
      </c>
      <c r="B4316" s="21" t="str">
        <f t="shared" si="545"/>
        <v>知识亚点</v>
      </c>
      <c r="C4316" s="21" t="str">
        <f t="shared" si="546"/>
        <v>太阳活动的类型</v>
      </c>
      <c r="D4316" s="21" t="str">
        <f>IFERROR(IF(I4316=1,INDEX( {"chinese","english","math","physics","chemistry","biology","politics","history","geography"},MATCH(C4316,{"语文","英语","数学","物理","化学","生物","政治","历史","地理"},0)),IF(I4316=2,INDEX(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4316,{"单项选择","阅读理解","信息匹配","完形填空","短文填空","单句填空","短文改错","单句改错","句型转换","翻译短语","翻译句子","词汇/短语及固搭","完成句子","听力"},0)),"")), "")</f>
        <v/>
      </c>
      <c r="E4316" s="21" t="str">
        <f t="shared" si="547"/>
        <v>知识点</v>
      </c>
      <c r="F4316" s="21" t="str">
        <f t="shared" si="548"/>
        <v>亚</v>
      </c>
      <c r="G4316" s="21" t="str">
        <f>INDEX( {"body","discipline","area","topic","point"},MATCH(E4316,{"知识体","知识域","知识区","知识主题","知识点"},0))</f>
        <v>point</v>
      </c>
      <c r="H4316" s="21" t="str">
        <f>INDEX( {"super","just","sub","infras"},MATCH(F4316,{"超","恰","亚","次"},0))</f>
        <v>sub</v>
      </c>
      <c r="I4316" s="21">
        <f>MATCH(E4316,{"知识体","知识域","知识区","知识主题","知识点"},0)-1</f>
        <v>4</v>
      </c>
      <c r="J4316" s="21">
        <f>MATCH(F4316,{"超","恰","亚","次"},0)-1</f>
        <v>2</v>
      </c>
      <c r="K4316" s="21" t="str">
        <f t="shared" si="549"/>
        <v>地理</v>
      </c>
      <c r="L4316" s="26" t="s">
        <v>3817</v>
      </c>
      <c r="M4316" s="23"/>
      <c r="N4316" s="23"/>
      <c r="O4316" s="24" t="str">
        <f t="shared" si="543"/>
        <v xml:space="preserve">
  - 
    name:  太阳活动的类型
    title:  太阳活动的类型
    description: 
    koLyro: point
    koLyri:  sub
    son: </v>
      </c>
      <c r="P4316" s="27" t="str">
        <f t="shared" si="550"/>
        <v xml:space="preserve">
            - 
              name:  太阳活动的类型
              title:  太阳活动的类型
              description: 
              koLyro: point
              koLyri:  sub
              son: </v>
      </c>
    </row>
    <row r="4317" spans="1:16" ht="15" customHeight="1">
      <c r="A4317" s="20">
        <f t="shared" si="544"/>
        <v>5</v>
      </c>
      <c r="B4317" s="21" t="str">
        <f t="shared" si="545"/>
        <v>知识亚点</v>
      </c>
      <c r="C4317" s="21" t="str">
        <f t="shared" si="546"/>
        <v>太阳活动对地球的影响</v>
      </c>
      <c r="D4317" s="21" t="str">
        <f>IFERROR(IF(I4317=1,INDEX( {"chinese","english","math","physics","chemistry","biology","politics","history","geography"},MATCH(C4317,{"语文","英语","数学","物理","化学","生物","政治","历史","地理"},0)),IF(I4317=2,INDEX(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4317,{"单项选择","阅读理解","信息匹配","完形填空","短文填空","单句填空","短文改错","单句改错","句型转换","翻译短语","翻译句子","词汇/短语及固搭","完成句子","听力"},0)),"")), "")</f>
        <v/>
      </c>
      <c r="E4317" s="21" t="str">
        <f t="shared" si="547"/>
        <v>知识点</v>
      </c>
      <c r="F4317" s="21" t="str">
        <f t="shared" si="548"/>
        <v>亚</v>
      </c>
      <c r="G4317" s="21" t="str">
        <f>INDEX( {"body","discipline","area","topic","point"},MATCH(E4317,{"知识体","知识域","知识区","知识主题","知识点"},0))</f>
        <v>point</v>
      </c>
      <c r="H4317" s="21" t="str">
        <f>INDEX( {"super","just","sub","infras"},MATCH(F4317,{"超","恰","亚","次"},0))</f>
        <v>sub</v>
      </c>
      <c r="I4317" s="21">
        <f>MATCH(E4317,{"知识体","知识域","知识区","知识主题","知识点"},0)-1</f>
        <v>4</v>
      </c>
      <c r="J4317" s="21">
        <f>MATCH(F4317,{"超","恰","亚","次"},0)-1</f>
        <v>2</v>
      </c>
      <c r="K4317" s="21" t="str">
        <f t="shared" si="549"/>
        <v>地理</v>
      </c>
      <c r="L4317" s="26" t="s">
        <v>3818</v>
      </c>
      <c r="M4317" s="23"/>
      <c r="N4317" s="23"/>
      <c r="O4317" s="24" t="str">
        <f t="shared" si="543"/>
        <v xml:space="preserve">
  - 
    name:  太阳活动对地球的影响
    title:  太阳活动对地球的影响
    description: 
    koLyro: point
    koLyri:  sub
    son: </v>
      </c>
      <c r="P4317" s="27" t="str">
        <f t="shared" si="550"/>
        <v xml:space="preserve">
            - 
              name:  太阳活动对地球的影响
              title:  太阳活动对地球的影响
              description: 
              koLyro: point
              koLyri:  sub
              son: </v>
      </c>
    </row>
    <row r="4318" spans="1:16" ht="15" customHeight="1">
      <c r="A4318" s="20">
        <f t="shared" si="544"/>
        <v>3</v>
      </c>
      <c r="B4318" s="21" t="str">
        <f t="shared" si="545"/>
        <v>知识主题</v>
      </c>
      <c r="C4318" s="21" t="str">
        <f t="shared" si="546"/>
        <v>地球的自转及其地理意义</v>
      </c>
      <c r="D4318" s="21" t="str">
        <f>IFERROR(IF(I4318=1,INDEX( {"chinese","english","math","physics","chemistry","biology","politics","history","geography"},MATCH(C4318,{"语文","英语","数学","物理","化学","生物","政治","历史","地理"},0)),IF(I4318=2,INDEX(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4318,{"单项选择","阅读理解","信息匹配","完形填空","短文填空","单句填空","短文改错","单句改错","句型转换","翻译短语","翻译句子","词汇/短语及固搭","完成句子","听力"},0)),"")), "")</f>
        <v/>
      </c>
      <c r="E4318" s="21" t="str">
        <f t="shared" si="547"/>
        <v>知识主题</v>
      </c>
      <c r="F4318" s="21" t="str">
        <f t="shared" si="548"/>
        <v>恰</v>
      </c>
      <c r="G4318" s="21" t="str">
        <f>INDEX( {"body","discipline","area","topic","point"},MATCH(E4318,{"知识体","知识域","知识区","知识主题","知识点"},0))</f>
        <v>topic</v>
      </c>
      <c r="H4318" s="21" t="str">
        <f>INDEX( {"super","just","sub","infras"},MATCH(F4318,{"超","恰","亚","次"},0))</f>
        <v>just</v>
      </c>
      <c r="I4318" s="21">
        <f>MATCH(E4318,{"知识体","知识域","知识区","知识主题","知识点"},0)-1</f>
        <v>3</v>
      </c>
      <c r="J4318" s="21">
        <f>MATCH(F4318,{"超","恰","亚","次"},0)-1</f>
        <v>1</v>
      </c>
      <c r="K4318" s="21" t="str">
        <f t="shared" si="549"/>
        <v>地理</v>
      </c>
      <c r="L4318" s="26" t="s">
        <v>3819</v>
      </c>
      <c r="M4318" s="23"/>
      <c r="N4318" s="23"/>
      <c r="O4318" s="24" t="str">
        <f t="shared" si="543"/>
        <v xml:space="preserve">
  - 
    name:  地球的自转及其地理意义
    title:  地球的自转及其地理意义
    description: 
    koLyro: topic
    koLyri:  just
    son: </v>
      </c>
      <c r="P4318" s="27" t="str">
        <f t="shared" si="550"/>
        <v xml:space="preserve">
        - 
          name:  地球的自转及其地理意义
          title:  地球的自转及其地理意义
          description: 
          koLyro: topic
          koLyri:  just
          son: </v>
      </c>
    </row>
    <row r="4319" spans="1:16" ht="15" customHeight="1">
      <c r="A4319" s="20">
        <f t="shared" si="544"/>
        <v>4</v>
      </c>
      <c r="B4319" s="21" t="str">
        <f t="shared" si="545"/>
        <v>知识点</v>
      </c>
      <c r="C4319" s="21" t="str">
        <f t="shared" si="546"/>
        <v>地球自转的基本特征</v>
      </c>
      <c r="D4319" s="21" t="str">
        <f>IFERROR(IF(I4319=1,INDEX( {"chinese","english","math","physics","chemistry","biology","politics","history","geography"},MATCH(C4319,{"语文","英语","数学","物理","化学","生物","政治","历史","地理"},0)),IF(I4319=2,INDEX(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4319,{"单项选择","阅读理解","信息匹配","完形填空","短文填空","单句填空","短文改错","单句改错","句型转换","翻译短语","翻译句子","词汇/短语及固搭","完成句子","听力"},0)),"")), "")</f>
        <v/>
      </c>
      <c r="E4319" s="21" t="str">
        <f t="shared" si="547"/>
        <v>知识点</v>
      </c>
      <c r="F4319" s="21" t="str">
        <f t="shared" si="548"/>
        <v>恰</v>
      </c>
      <c r="G4319" s="21" t="str">
        <f>INDEX( {"body","discipline","area","topic","point"},MATCH(E4319,{"知识体","知识域","知识区","知识主题","知识点"},0))</f>
        <v>point</v>
      </c>
      <c r="H4319" s="21" t="str">
        <f>INDEX( {"super","just","sub","infras"},MATCH(F4319,{"超","恰","亚","次"},0))</f>
        <v>just</v>
      </c>
      <c r="I4319" s="21">
        <f>MATCH(E4319,{"知识体","知识域","知识区","知识主题","知识点"},0)-1</f>
        <v>4</v>
      </c>
      <c r="J4319" s="21">
        <f>MATCH(F4319,{"超","恰","亚","次"},0)-1</f>
        <v>1</v>
      </c>
      <c r="K4319" s="21" t="str">
        <f t="shared" si="549"/>
        <v>地理</v>
      </c>
      <c r="L4319" s="26" t="s">
        <v>3820</v>
      </c>
      <c r="M4319" s="23"/>
      <c r="N4319" s="23"/>
      <c r="O4319" s="24" t="str">
        <f t="shared" si="543"/>
        <v xml:space="preserve">
  - 
    name:  地球自转的基本特征
    title:  地球自转的基本特征
    description: 
    koLyro: point
    koLyri:  just
    son: </v>
      </c>
      <c r="P4319" s="27" t="str">
        <f t="shared" si="550"/>
        <v xml:space="preserve">
          - 
            name:  地球自转的基本特征
            title:  地球自转的基本特征
            description: 
            koLyro: point
            koLyri:  just
            son: </v>
      </c>
    </row>
    <row r="4320" spans="1:16" ht="15" customHeight="1">
      <c r="A4320" s="20">
        <f t="shared" si="544"/>
        <v>5</v>
      </c>
      <c r="B4320" s="21" t="str">
        <f t="shared" si="545"/>
        <v>知识亚点</v>
      </c>
      <c r="C4320" s="21" t="str">
        <f t="shared" si="546"/>
        <v>地球自转的方向</v>
      </c>
      <c r="D4320" s="21" t="str">
        <f>IFERROR(IF(I4320=1,INDEX( {"chinese","english","math","physics","chemistry","biology","politics","history","geography"},MATCH(C4320,{"语文","英语","数学","物理","化学","生物","政治","历史","地理"},0)),IF(I4320=2,INDEX(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4320,{"单项选择","阅读理解","信息匹配","完形填空","短文填空","单句填空","短文改错","单句改错","句型转换","翻译短语","翻译句子","词汇/短语及固搭","完成句子","听力"},0)),"")), "")</f>
        <v/>
      </c>
      <c r="E4320" s="21" t="str">
        <f t="shared" si="547"/>
        <v>知识点</v>
      </c>
      <c r="F4320" s="21" t="str">
        <f t="shared" si="548"/>
        <v>亚</v>
      </c>
      <c r="G4320" s="21" t="str">
        <f>INDEX( {"body","discipline","area","topic","point"},MATCH(E4320,{"知识体","知识域","知识区","知识主题","知识点"},0))</f>
        <v>point</v>
      </c>
      <c r="H4320" s="21" t="str">
        <f>INDEX( {"super","just","sub","infras"},MATCH(F4320,{"超","恰","亚","次"},0))</f>
        <v>sub</v>
      </c>
      <c r="I4320" s="21">
        <f>MATCH(E4320,{"知识体","知识域","知识区","知识主题","知识点"},0)-1</f>
        <v>4</v>
      </c>
      <c r="J4320" s="21">
        <f>MATCH(F4320,{"超","恰","亚","次"},0)-1</f>
        <v>2</v>
      </c>
      <c r="K4320" s="21" t="str">
        <f t="shared" si="549"/>
        <v>地理</v>
      </c>
      <c r="L4320" s="26" t="s">
        <v>3821</v>
      </c>
      <c r="M4320" s="23"/>
      <c r="N4320" s="23"/>
      <c r="O4320" s="24" t="str">
        <f t="shared" ref="O4320:O4383" si="551">SUBSTITUTE(SUBSTITUTE(SUBSTITUTE(SUBSTITUTE($O$1,"NAME",IF(D4320="",C4320,D4320)),"TITLE",C4320),"KO_LYRO",G4320),"KO_LYRI",H4320)</f>
        <v xml:space="preserve">
  - 
    name:  地球自转的方向
    title:  地球自转的方向
    description: 
    koLyro: point
    koLyri:  sub
    son: </v>
      </c>
      <c r="P4320" s="27" t="str">
        <f t="shared" si="550"/>
        <v xml:space="preserve">
            - 
              name:  地球自转的方向
              title:  地球自转的方向
              description: 
              koLyro: point
              koLyri:  sub
              son: </v>
      </c>
    </row>
    <row r="4321" spans="1:16" ht="15" customHeight="1">
      <c r="A4321" s="20">
        <f t="shared" si="544"/>
        <v>5</v>
      </c>
      <c r="B4321" s="21" t="str">
        <f t="shared" si="545"/>
        <v>知识亚点</v>
      </c>
      <c r="C4321" s="21" t="str">
        <f t="shared" si="546"/>
        <v>地球自传的周期</v>
      </c>
      <c r="D4321" s="21" t="str">
        <f>IFERROR(IF(I4321=1,INDEX( {"chinese","english","math","physics","chemistry","biology","politics","history","geography"},MATCH(C4321,{"语文","英语","数学","物理","化学","生物","政治","历史","地理"},0)),IF(I4321=2,INDEX(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4321,{"单项选择","阅读理解","信息匹配","完形填空","短文填空","单句填空","短文改错","单句改错","句型转换","翻译短语","翻译句子","词汇/短语及固搭","完成句子","听力"},0)),"")), "")</f>
        <v/>
      </c>
      <c r="E4321" s="21" t="str">
        <f t="shared" si="547"/>
        <v>知识点</v>
      </c>
      <c r="F4321" s="21" t="str">
        <f t="shared" si="548"/>
        <v>亚</v>
      </c>
      <c r="G4321" s="21" t="str">
        <f>INDEX( {"body","discipline","area","topic","point"},MATCH(E4321,{"知识体","知识域","知识区","知识主题","知识点"},0))</f>
        <v>point</v>
      </c>
      <c r="H4321" s="21" t="str">
        <f>INDEX( {"super","just","sub","infras"},MATCH(F4321,{"超","恰","亚","次"},0))</f>
        <v>sub</v>
      </c>
      <c r="I4321" s="21">
        <f>MATCH(E4321,{"知识体","知识域","知识区","知识主题","知识点"},0)-1</f>
        <v>4</v>
      </c>
      <c r="J4321" s="21">
        <f>MATCH(F4321,{"超","恰","亚","次"},0)-1</f>
        <v>2</v>
      </c>
      <c r="K4321" s="21" t="str">
        <f t="shared" si="549"/>
        <v>地理</v>
      </c>
      <c r="L4321" s="26" t="s">
        <v>3822</v>
      </c>
      <c r="M4321" s="23"/>
      <c r="N4321" s="23"/>
      <c r="O4321" s="24" t="str">
        <f t="shared" si="551"/>
        <v xml:space="preserve">
  - 
    name:  地球自传的周期
    title:  地球自传的周期
    description: 
    koLyro: point
    koLyri:  sub
    son: </v>
      </c>
      <c r="P4321" s="27" t="str">
        <f t="shared" si="550"/>
        <v xml:space="preserve">
            - 
              name:  地球自传的周期
              title:  地球自传的周期
              description: 
              koLyro: point
              koLyri:  sub
              son: </v>
      </c>
    </row>
    <row r="4322" spans="1:16" ht="15" customHeight="1">
      <c r="A4322" s="20">
        <f t="shared" si="544"/>
        <v>5</v>
      </c>
      <c r="B4322" s="21" t="str">
        <f t="shared" si="545"/>
        <v>知识亚点</v>
      </c>
      <c r="C4322" s="21" t="str">
        <f t="shared" si="546"/>
        <v>地球自转速度的分布规律</v>
      </c>
      <c r="D4322" s="21" t="str">
        <f>IFERROR(IF(I4322=1,INDEX( {"chinese","english","math","physics","chemistry","biology","politics","history","geography"},MATCH(C4322,{"语文","英语","数学","物理","化学","生物","政治","历史","地理"},0)),IF(I4322=2,INDEX(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4322,{"单项选择","阅读理解","信息匹配","完形填空","短文填空","单句填空","短文改错","单句改错","句型转换","翻译短语","翻译句子","词汇/短语及固搭","完成句子","听力"},0)),"")), "")</f>
        <v/>
      </c>
      <c r="E4322" s="21" t="str">
        <f t="shared" si="547"/>
        <v>知识点</v>
      </c>
      <c r="F4322" s="21" t="str">
        <f t="shared" si="548"/>
        <v>亚</v>
      </c>
      <c r="G4322" s="21" t="str">
        <f>INDEX( {"body","discipline","area","topic","point"},MATCH(E4322,{"知识体","知识域","知识区","知识主题","知识点"},0))</f>
        <v>point</v>
      </c>
      <c r="H4322" s="21" t="str">
        <f>INDEX( {"super","just","sub","infras"},MATCH(F4322,{"超","恰","亚","次"},0))</f>
        <v>sub</v>
      </c>
      <c r="I4322" s="21">
        <f>MATCH(E4322,{"知识体","知识域","知识区","知识主题","知识点"},0)-1</f>
        <v>4</v>
      </c>
      <c r="J4322" s="21">
        <f>MATCH(F4322,{"超","恰","亚","次"},0)-1</f>
        <v>2</v>
      </c>
      <c r="K4322" s="21" t="str">
        <f t="shared" si="549"/>
        <v>地理</v>
      </c>
      <c r="L4322" s="26" t="s">
        <v>3823</v>
      </c>
      <c r="M4322" s="23"/>
      <c r="N4322" s="23"/>
      <c r="O4322" s="24" t="str">
        <f t="shared" si="551"/>
        <v xml:space="preserve">
  - 
    name:  地球自转速度的分布规律
    title:  地球自转速度的分布规律
    description: 
    koLyro: point
    koLyri:  sub
    son: </v>
      </c>
      <c r="P4322" s="27" t="str">
        <f t="shared" si="550"/>
        <v xml:space="preserve">
            - 
              name:  地球自转速度的分布规律
              title:  地球自转速度的分布规律
              description: 
              koLyro: point
              koLyri:  sub
              son: </v>
      </c>
    </row>
    <row r="4323" spans="1:16" ht="15" customHeight="1">
      <c r="A4323" s="20">
        <f t="shared" si="544"/>
        <v>4</v>
      </c>
      <c r="B4323" s="21" t="str">
        <f t="shared" si="545"/>
        <v>知识点</v>
      </c>
      <c r="C4323" s="21" t="str">
        <f t="shared" si="546"/>
        <v>地球自转的地理意义</v>
      </c>
      <c r="D4323" s="21" t="str">
        <f>IFERROR(IF(I4323=1,INDEX( {"chinese","english","math","physics","chemistry","biology","politics","history","geography"},MATCH(C4323,{"语文","英语","数学","物理","化学","生物","政治","历史","地理"},0)),IF(I4323=2,INDEX(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4323,{"单项选择","阅读理解","信息匹配","完形填空","短文填空","单句填空","短文改错","单句改错","句型转换","翻译短语","翻译句子","词汇/短语及固搭","完成句子","听力"},0)),"")), "")</f>
        <v/>
      </c>
      <c r="E4323" s="21" t="str">
        <f t="shared" si="547"/>
        <v>知识点</v>
      </c>
      <c r="F4323" s="21" t="str">
        <f t="shared" si="548"/>
        <v>恰</v>
      </c>
      <c r="G4323" s="21" t="str">
        <f>INDEX( {"body","discipline","area","topic","point"},MATCH(E4323,{"知识体","知识域","知识区","知识主题","知识点"},0))</f>
        <v>point</v>
      </c>
      <c r="H4323" s="21" t="str">
        <f>INDEX( {"super","just","sub","infras"},MATCH(F4323,{"超","恰","亚","次"},0))</f>
        <v>just</v>
      </c>
      <c r="I4323" s="21">
        <f>MATCH(E4323,{"知识体","知识域","知识区","知识主题","知识点"},0)-1</f>
        <v>4</v>
      </c>
      <c r="J4323" s="21">
        <f>MATCH(F4323,{"超","恰","亚","次"},0)-1</f>
        <v>1</v>
      </c>
      <c r="K4323" s="21" t="str">
        <f t="shared" si="549"/>
        <v>地理</v>
      </c>
      <c r="L4323" s="26" t="s">
        <v>3824</v>
      </c>
      <c r="M4323" s="23"/>
      <c r="N4323" s="23"/>
      <c r="O4323" s="24" t="str">
        <f t="shared" si="551"/>
        <v xml:space="preserve">
  - 
    name:  地球自转的地理意义
    title:  地球自转的地理意义
    description: 
    koLyro: point
    koLyri:  just
    son: </v>
      </c>
      <c r="P4323" s="27" t="str">
        <f t="shared" si="550"/>
        <v xml:space="preserve">
          - 
            name:  地球自转的地理意义
            title:  地球自转的地理意义
            description: 
            koLyro: point
            koLyri:  just
            son: </v>
      </c>
    </row>
    <row r="4324" spans="1:16" ht="15" customHeight="1">
      <c r="A4324" s="20">
        <f t="shared" si="544"/>
        <v>5</v>
      </c>
      <c r="B4324" s="21" t="str">
        <f t="shared" si="545"/>
        <v>知识亚点</v>
      </c>
      <c r="C4324" s="21" t="str">
        <f t="shared" si="546"/>
        <v>昼夜交替现象及成因</v>
      </c>
      <c r="D4324" s="21" t="str">
        <f>IFERROR(IF(I4324=1,INDEX( {"chinese","english","math","physics","chemistry","biology","politics","history","geography"},MATCH(C4324,{"语文","英语","数学","物理","化学","生物","政治","历史","地理"},0)),IF(I4324=2,INDEX(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4324,{"单项选择","阅读理解","信息匹配","完形填空","短文填空","单句填空","短文改错","单句改错","句型转换","翻译短语","翻译句子","词汇/短语及固搭","完成句子","听力"},0)),"")), "")</f>
        <v/>
      </c>
      <c r="E4324" s="21" t="str">
        <f t="shared" si="547"/>
        <v>知识点</v>
      </c>
      <c r="F4324" s="21" t="str">
        <f t="shared" si="548"/>
        <v>亚</v>
      </c>
      <c r="G4324" s="21" t="str">
        <f>INDEX( {"body","discipline","area","topic","point"},MATCH(E4324,{"知识体","知识域","知识区","知识主题","知识点"},0))</f>
        <v>point</v>
      </c>
      <c r="H4324" s="21" t="str">
        <f>INDEX( {"super","just","sub","infras"},MATCH(F4324,{"超","恰","亚","次"},0))</f>
        <v>sub</v>
      </c>
      <c r="I4324" s="21">
        <f>MATCH(E4324,{"知识体","知识域","知识区","知识主题","知识点"},0)-1</f>
        <v>4</v>
      </c>
      <c r="J4324" s="21">
        <f>MATCH(F4324,{"超","恰","亚","次"},0)-1</f>
        <v>2</v>
      </c>
      <c r="K4324" s="21" t="str">
        <f t="shared" si="549"/>
        <v>地理</v>
      </c>
      <c r="L4324" s="26" t="s">
        <v>3825</v>
      </c>
      <c r="M4324" s="23"/>
      <c r="N4324" s="23"/>
      <c r="O4324" s="24" t="str">
        <f t="shared" si="551"/>
        <v xml:space="preserve">
  - 
    name:  昼夜交替现象及成因
    title:  昼夜交替现象及成因
    description: 
    koLyro: point
    koLyri:  sub
    son: </v>
      </c>
      <c r="P4324" s="27" t="str">
        <f t="shared" si="550"/>
        <v xml:space="preserve">
            - 
              name:  昼夜交替现象及成因
              title:  昼夜交替现象及成因
              description: 
              koLyro: point
              koLyri:  sub
              son: </v>
      </c>
    </row>
    <row r="4325" spans="1:16" ht="15" customHeight="1">
      <c r="A4325" s="20">
        <f t="shared" si="544"/>
        <v>5</v>
      </c>
      <c r="B4325" s="21" t="str">
        <f t="shared" si="545"/>
        <v>知识亚点</v>
      </c>
      <c r="C4325" s="21" t="str">
        <f t="shared" si="546"/>
        <v>时间的计算及日期范围的判定</v>
      </c>
      <c r="D4325" s="21" t="str">
        <f>IFERROR(IF(I4325=1,INDEX( {"chinese","english","math","physics","chemistry","biology","politics","history","geography"},MATCH(C4325,{"语文","英语","数学","物理","化学","生物","政治","历史","地理"},0)),IF(I4325=2,INDEX(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4325,{"单项选择","阅读理解","信息匹配","完形填空","短文填空","单句填空","短文改错","单句改错","句型转换","翻译短语","翻译句子","词汇/短语及固搭","完成句子","听力"},0)),"")), "")</f>
        <v/>
      </c>
      <c r="E4325" s="21" t="str">
        <f t="shared" si="547"/>
        <v>知识点</v>
      </c>
      <c r="F4325" s="21" t="str">
        <f t="shared" si="548"/>
        <v>亚</v>
      </c>
      <c r="G4325" s="21" t="str">
        <f>INDEX( {"body","discipline","area","topic","point"},MATCH(E4325,{"知识体","知识域","知识区","知识主题","知识点"},0))</f>
        <v>point</v>
      </c>
      <c r="H4325" s="21" t="str">
        <f>INDEX( {"super","just","sub","infras"},MATCH(F4325,{"超","恰","亚","次"},0))</f>
        <v>sub</v>
      </c>
      <c r="I4325" s="21">
        <f>MATCH(E4325,{"知识体","知识域","知识区","知识主题","知识点"},0)-1</f>
        <v>4</v>
      </c>
      <c r="J4325" s="21">
        <f>MATCH(F4325,{"超","恰","亚","次"},0)-1</f>
        <v>2</v>
      </c>
      <c r="K4325" s="21" t="str">
        <f t="shared" si="549"/>
        <v>地理</v>
      </c>
      <c r="L4325" s="26" t="s">
        <v>3826</v>
      </c>
      <c r="M4325" s="23"/>
      <c r="N4325" s="23"/>
      <c r="O4325" s="24" t="str">
        <f t="shared" si="551"/>
        <v xml:space="preserve">
  - 
    name:  时间的计算及日期范围的判定
    title:  时间的计算及日期范围的判定
    description: 
    koLyro: point
    koLyri:  sub
    son: </v>
      </c>
      <c r="P4325" s="27" t="str">
        <f t="shared" si="550"/>
        <v xml:space="preserve">
            - 
              name:  时间的计算及日期范围的判定
              title:  时间的计算及日期范围的判定
              description: 
              koLyro: point
              koLyri:  sub
              son: </v>
      </c>
    </row>
    <row r="4326" spans="1:16" ht="15" customHeight="1">
      <c r="A4326" s="20">
        <f t="shared" si="544"/>
        <v>5</v>
      </c>
      <c r="B4326" s="21" t="str">
        <f t="shared" si="545"/>
        <v>知识亚点</v>
      </c>
      <c r="C4326" s="21" t="str">
        <f t="shared" si="546"/>
        <v>沿地表水平运动物体的偏移</v>
      </c>
      <c r="D4326" s="21" t="str">
        <f>IFERROR(IF(I4326=1,INDEX( {"chinese","english","math","physics","chemistry","biology","politics","history","geography"},MATCH(C4326,{"语文","英语","数学","物理","化学","生物","政治","历史","地理"},0)),IF(I4326=2,INDEX(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4326,{"单项选择","阅读理解","信息匹配","完形填空","短文填空","单句填空","短文改错","单句改错","句型转换","翻译短语","翻译句子","词汇/短语及固搭","完成句子","听力"},0)),"")), "")</f>
        <v/>
      </c>
      <c r="E4326" s="21" t="str">
        <f t="shared" si="547"/>
        <v>知识点</v>
      </c>
      <c r="F4326" s="21" t="str">
        <f t="shared" si="548"/>
        <v>亚</v>
      </c>
      <c r="G4326" s="21" t="str">
        <f>INDEX( {"body","discipline","area","topic","point"},MATCH(E4326,{"知识体","知识域","知识区","知识主题","知识点"},0))</f>
        <v>point</v>
      </c>
      <c r="H4326" s="21" t="str">
        <f>INDEX( {"super","just","sub","infras"},MATCH(F4326,{"超","恰","亚","次"},0))</f>
        <v>sub</v>
      </c>
      <c r="I4326" s="21">
        <f>MATCH(E4326,{"知识体","知识域","知识区","知识主题","知识点"},0)-1</f>
        <v>4</v>
      </c>
      <c r="J4326" s="21">
        <f>MATCH(F4326,{"超","恰","亚","次"},0)-1</f>
        <v>2</v>
      </c>
      <c r="K4326" s="21" t="str">
        <f t="shared" si="549"/>
        <v>地理</v>
      </c>
      <c r="L4326" s="26" t="s">
        <v>3827</v>
      </c>
      <c r="M4326" s="23"/>
      <c r="N4326" s="23"/>
      <c r="O4326" s="24" t="str">
        <f t="shared" si="551"/>
        <v xml:space="preserve">
  - 
    name:  沿地表水平运动物体的偏移
    title:  沿地表水平运动物体的偏移
    description: 
    koLyro: point
    koLyri:  sub
    son: </v>
      </c>
      <c r="P4326" s="27" t="str">
        <f t="shared" si="550"/>
        <v xml:space="preserve">
            - 
              name:  沿地表水平运动物体的偏移
              title:  沿地表水平运动物体的偏移
              description: 
              koLyro: point
              koLyri:  sub
              son: </v>
      </c>
    </row>
    <row r="4327" spans="1:16" ht="15" customHeight="1">
      <c r="A4327" s="20">
        <f t="shared" si="544"/>
        <v>5</v>
      </c>
      <c r="B4327" s="21" t="str">
        <f t="shared" si="545"/>
        <v>知识亚点</v>
      </c>
      <c r="C4327" s="21" t="str">
        <f t="shared" si="546"/>
        <v>晨昏线的判读及应用</v>
      </c>
      <c r="D4327" s="21" t="str">
        <f>IFERROR(IF(I4327=1,INDEX( {"chinese","english","math","physics","chemistry","biology","politics","history","geography"},MATCH(C4327,{"语文","英语","数学","物理","化学","生物","政治","历史","地理"},0)),IF(I4327=2,INDEX(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4327,{"单项选择","阅读理解","信息匹配","完形填空","短文填空","单句填空","短文改错","单句改错","句型转换","翻译短语","翻译句子","词汇/短语及固搭","完成句子","听力"},0)),"")), "")</f>
        <v/>
      </c>
      <c r="E4327" s="21" t="str">
        <f t="shared" si="547"/>
        <v>知识点</v>
      </c>
      <c r="F4327" s="21" t="str">
        <f t="shared" si="548"/>
        <v>亚</v>
      </c>
      <c r="G4327" s="21" t="str">
        <f>INDEX( {"body","discipline","area","topic","point"},MATCH(E4327,{"知识体","知识域","知识区","知识主题","知识点"},0))</f>
        <v>point</v>
      </c>
      <c r="H4327" s="21" t="str">
        <f>INDEX( {"super","just","sub","infras"},MATCH(F4327,{"超","恰","亚","次"},0))</f>
        <v>sub</v>
      </c>
      <c r="I4327" s="21">
        <f>MATCH(E4327,{"知识体","知识域","知识区","知识主题","知识点"},0)-1</f>
        <v>4</v>
      </c>
      <c r="J4327" s="21">
        <f>MATCH(F4327,{"超","恰","亚","次"},0)-1</f>
        <v>2</v>
      </c>
      <c r="K4327" s="21" t="str">
        <f t="shared" si="549"/>
        <v>地理</v>
      </c>
      <c r="L4327" s="26" t="s">
        <v>3828</v>
      </c>
      <c r="M4327" s="23"/>
      <c r="N4327" s="23"/>
      <c r="O4327" s="24" t="str">
        <f t="shared" si="551"/>
        <v xml:space="preserve">
  - 
    name:  晨昏线的判读及应用
    title:  晨昏线的判读及应用
    description: 
    koLyro: point
    koLyri:  sub
    son: </v>
      </c>
      <c r="P4327" s="27" t="str">
        <f t="shared" si="550"/>
        <v xml:space="preserve">
            - 
              name:  晨昏线的判读及应用
              title:  晨昏线的判读及应用
              description: 
              koLyro: point
              koLyri:  sub
              son: </v>
      </c>
    </row>
    <row r="4328" spans="1:16" ht="15" customHeight="1">
      <c r="A4328" s="20">
        <f t="shared" si="544"/>
        <v>4</v>
      </c>
      <c r="B4328" s="21" t="str">
        <f t="shared" si="545"/>
        <v>知识点</v>
      </c>
      <c r="C4328" s="21" t="str">
        <f t="shared" si="546"/>
        <v>地球公转的基本特征</v>
      </c>
      <c r="D4328" s="21" t="str">
        <f>IFERROR(IF(I4328=1,INDEX( {"chinese","english","math","physics","chemistry","biology","politics","history","geography"},MATCH(C4328,{"语文","英语","数学","物理","化学","生物","政治","历史","地理"},0)),IF(I4328=2,INDEX(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4328,{"单项选择","阅读理解","信息匹配","完形填空","短文填空","单句填空","短文改错","单句改错","句型转换","翻译短语","翻译句子","词汇/短语及固搭","完成句子","听力"},0)),"")), "")</f>
        <v/>
      </c>
      <c r="E4328" s="21" t="str">
        <f t="shared" si="547"/>
        <v>知识点</v>
      </c>
      <c r="F4328" s="21" t="str">
        <f t="shared" si="548"/>
        <v>恰</v>
      </c>
      <c r="G4328" s="21" t="str">
        <f>INDEX( {"body","discipline","area","topic","point"},MATCH(E4328,{"知识体","知识域","知识区","知识主题","知识点"},0))</f>
        <v>point</v>
      </c>
      <c r="H4328" s="21" t="str">
        <f>INDEX( {"super","just","sub","infras"},MATCH(F4328,{"超","恰","亚","次"},0))</f>
        <v>just</v>
      </c>
      <c r="I4328" s="21">
        <f>MATCH(E4328,{"知识体","知识域","知识区","知识主题","知识点"},0)-1</f>
        <v>4</v>
      </c>
      <c r="J4328" s="21">
        <f>MATCH(F4328,{"超","恰","亚","次"},0)-1</f>
        <v>1</v>
      </c>
      <c r="K4328" s="21" t="str">
        <f t="shared" si="549"/>
        <v>地理</v>
      </c>
      <c r="L4328" s="26" t="s">
        <v>3829</v>
      </c>
      <c r="M4328" s="23"/>
      <c r="N4328" s="23"/>
      <c r="O4328" s="24" t="str">
        <f t="shared" si="551"/>
        <v xml:space="preserve">
  - 
    name:  地球公转的基本特征
    title:  地球公转的基本特征
    description: 
    koLyro: point
    koLyri:  just
    son: </v>
      </c>
      <c r="P4328" s="27" t="str">
        <f t="shared" si="550"/>
        <v xml:space="preserve">
          - 
            name:  地球公转的基本特征
            title:  地球公转的基本特征
            description: 
            koLyro: point
            koLyri:  just
            son: </v>
      </c>
    </row>
    <row r="4329" spans="1:16" ht="15" customHeight="1">
      <c r="A4329" s="20">
        <f t="shared" si="544"/>
        <v>5</v>
      </c>
      <c r="B4329" s="21" t="str">
        <f t="shared" si="545"/>
        <v>知识亚点</v>
      </c>
      <c r="C4329" s="21" t="str">
        <f t="shared" si="546"/>
        <v>地球公转的方向</v>
      </c>
      <c r="D4329" s="21" t="str">
        <f>IFERROR(IF(I4329=1,INDEX( {"chinese","english","math","physics","chemistry","biology","politics","history","geography"},MATCH(C4329,{"语文","英语","数学","物理","化学","生物","政治","历史","地理"},0)),IF(I4329=2,INDEX(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4329,{"单项选择","阅读理解","信息匹配","完形填空","短文填空","单句填空","短文改错","单句改错","句型转换","翻译短语","翻译句子","词汇/短语及固搭","完成句子","听力"},0)),"")), "")</f>
        <v/>
      </c>
      <c r="E4329" s="21" t="str">
        <f t="shared" si="547"/>
        <v>知识点</v>
      </c>
      <c r="F4329" s="21" t="str">
        <f t="shared" si="548"/>
        <v>亚</v>
      </c>
      <c r="G4329" s="21" t="str">
        <f>INDEX( {"body","discipline","area","topic","point"},MATCH(E4329,{"知识体","知识域","知识区","知识主题","知识点"},0))</f>
        <v>point</v>
      </c>
      <c r="H4329" s="21" t="str">
        <f>INDEX( {"super","just","sub","infras"},MATCH(F4329,{"超","恰","亚","次"},0))</f>
        <v>sub</v>
      </c>
      <c r="I4329" s="21">
        <f>MATCH(E4329,{"知识体","知识域","知识区","知识主题","知识点"},0)-1</f>
        <v>4</v>
      </c>
      <c r="J4329" s="21">
        <f>MATCH(F4329,{"超","恰","亚","次"},0)-1</f>
        <v>2</v>
      </c>
      <c r="K4329" s="21" t="str">
        <f t="shared" si="549"/>
        <v>地理</v>
      </c>
      <c r="L4329" s="26" t="s">
        <v>3830</v>
      </c>
      <c r="M4329" s="23"/>
      <c r="N4329" s="23"/>
      <c r="O4329" s="24" t="str">
        <f t="shared" si="551"/>
        <v xml:space="preserve">
  - 
    name:  地球公转的方向
    title:  地球公转的方向
    description: 
    koLyro: point
    koLyri:  sub
    son: </v>
      </c>
      <c r="P4329" s="27" t="str">
        <f t="shared" si="550"/>
        <v xml:space="preserve">
            - 
              name:  地球公转的方向
              title:  地球公转的方向
              description: 
              koLyro: point
              koLyri:  sub
              son: </v>
      </c>
    </row>
    <row r="4330" spans="1:16" ht="15" customHeight="1">
      <c r="A4330" s="20">
        <f t="shared" si="544"/>
        <v>5</v>
      </c>
      <c r="B4330" s="21" t="str">
        <f t="shared" si="545"/>
        <v>知识亚点</v>
      </c>
      <c r="C4330" s="21" t="str">
        <f t="shared" si="546"/>
        <v>地球公转的周期</v>
      </c>
      <c r="D4330" s="21" t="str">
        <f>IFERROR(IF(I4330=1,INDEX( {"chinese","english","math","physics","chemistry","biology","politics","history","geography"},MATCH(C4330,{"语文","英语","数学","物理","化学","生物","政治","历史","地理"},0)),IF(I4330=2,INDEX(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4330,{"单项选择","阅读理解","信息匹配","完形填空","短文填空","单句填空","短文改错","单句改错","句型转换","翻译短语","翻译句子","词汇/短语及固搭","完成句子","听力"},0)),"")), "")</f>
        <v/>
      </c>
      <c r="E4330" s="21" t="str">
        <f t="shared" si="547"/>
        <v>知识点</v>
      </c>
      <c r="F4330" s="21" t="str">
        <f t="shared" si="548"/>
        <v>亚</v>
      </c>
      <c r="G4330" s="21" t="str">
        <f>INDEX( {"body","discipline","area","topic","point"},MATCH(E4330,{"知识体","知识域","知识区","知识主题","知识点"},0))</f>
        <v>point</v>
      </c>
      <c r="H4330" s="21" t="str">
        <f>INDEX( {"super","just","sub","infras"},MATCH(F4330,{"超","恰","亚","次"},0))</f>
        <v>sub</v>
      </c>
      <c r="I4330" s="21">
        <f>MATCH(E4330,{"知识体","知识域","知识区","知识主题","知识点"},0)-1</f>
        <v>4</v>
      </c>
      <c r="J4330" s="21">
        <f>MATCH(F4330,{"超","恰","亚","次"},0)-1</f>
        <v>2</v>
      </c>
      <c r="K4330" s="21" t="str">
        <f t="shared" si="549"/>
        <v>地理</v>
      </c>
      <c r="L4330" s="26" t="s">
        <v>3831</v>
      </c>
      <c r="M4330" s="23"/>
      <c r="N4330" s="23"/>
      <c r="O4330" s="24" t="str">
        <f t="shared" si="551"/>
        <v xml:space="preserve">
  - 
    name:  地球公转的周期
    title:  地球公转的周期
    description: 
    koLyro: point
    koLyri:  sub
    son: </v>
      </c>
      <c r="P4330" s="27" t="str">
        <f t="shared" si="550"/>
        <v xml:space="preserve">
            - 
              name:  地球公转的周期
              title:  地球公转的周期
              description: 
              koLyro: point
              koLyri:  sub
              son: </v>
      </c>
    </row>
    <row r="4331" spans="1:16" ht="15" customHeight="1">
      <c r="A4331" s="20">
        <f t="shared" si="544"/>
        <v>5</v>
      </c>
      <c r="B4331" s="21" t="str">
        <f t="shared" si="545"/>
        <v>知识亚点</v>
      </c>
      <c r="C4331" s="21" t="str">
        <f t="shared" si="546"/>
        <v>地球公转的速度</v>
      </c>
      <c r="D4331" s="21" t="str">
        <f>IFERROR(IF(I4331=1,INDEX( {"chinese","english","math","physics","chemistry","biology","politics","history","geography"},MATCH(C4331,{"语文","英语","数学","物理","化学","生物","政治","历史","地理"},0)),IF(I4331=2,INDEX(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4331,{"单项选择","阅读理解","信息匹配","完形填空","短文填空","单句填空","短文改错","单句改错","句型转换","翻译短语","翻译句子","词汇/短语及固搭","完成句子","听力"},0)),"")), "")</f>
        <v/>
      </c>
      <c r="E4331" s="21" t="str">
        <f t="shared" si="547"/>
        <v>知识点</v>
      </c>
      <c r="F4331" s="21" t="str">
        <f t="shared" si="548"/>
        <v>亚</v>
      </c>
      <c r="G4331" s="21" t="str">
        <f>INDEX( {"body","discipline","area","topic","point"},MATCH(E4331,{"知识体","知识域","知识区","知识主题","知识点"},0))</f>
        <v>point</v>
      </c>
      <c r="H4331" s="21" t="str">
        <f>INDEX( {"super","just","sub","infras"},MATCH(F4331,{"超","恰","亚","次"},0))</f>
        <v>sub</v>
      </c>
      <c r="I4331" s="21">
        <f>MATCH(E4331,{"知识体","知识域","知识区","知识主题","知识点"},0)-1</f>
        <v>4</v>
      </c>
      <c r="J4331" s="21">
        <f>MATCH(F4331,{"超","恰","亚","次"},0)-1</f>
        <v>2</v>
      </c>
      <c r="K4331" s="21" t="str">
        <f t="shared" si="549"/>
        <v>地理</v>
      </c>
      <c r="L4331" s="26" t="s">
        <v>3832</v>
      </c>
      <c r="M4331" s="23"/>
      <c r="N4331" s="23"/>
      <c r="O4331" s="24" t="str">
        <f t="shared" si="551"/>
        <v xml:space="preserve">
  - 
    name:  地球公转的速度
    title:  地球公转的速度
    description: 
    koLyro: point
    koLyri:  sub
    son: </v>
      </c>
      <c r="P4331" s="27" t="str">
        <f t="shared" si="550"/>
        <v xml:space="preserve">
            - 
              name:  地球公转的速度
              title:  地球公转的速度
              description: 
              koLyro: point
              koLyri:  sub
              son: </v>
      </c>
    </row>
    <row r="4332" spans="1:16" ht="15" customHeight="1">
      <c r="A4332" s="20">
        <f t="shared" si="544"/>
        <v>4</v>
      </c>
      <c r="B4332" s="21" t="str">
        <f t="shared" si="545"/>
        <v>知识点</v>
      </c>
      <c r="C4332" s="21" t="str">
        <f t="shared" si="546"/>
        <v>黄赤交角及其影响</v>
      </c>
      <c r="D4332" s="21" t="str">
        <f>IFERROR(IF(I4332=1,INDEX( {"chinese","english","math","physics","chemistry","biology","politics","history","geography"},MATCH(C4332,{"语文","英语","数学","物理","化学","生物","政治","历史","地理"},0)),IF(I4332=2,INDEX(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4332,{"单项选择","阅读理解","信息匹配","完形填空","短文填空","单句填空","短文改错","单句改错","句型转换","翻译短语","翻译句子","词汇/短语及固搭","完成句子","听力"},0)),"")), "")</f>
        <v/>
      </c>
      <c r="E4332" s="21" t="str">
        <f t="shared" si="547"/>
        <v>知识点</v>
      </c>
      <c r="F4332" s="21" t="str">
        <f t="shared" si="548"/>
        <v>恰</v>
      </c>
      <c r="G4332" s="21" t="str">
        <f>INDEX( {"body","discipline","area","topic","point"},MATCH(E4332,{"知识体","知识域","知识区","知识主题","知识点"},0))</f>
        <v>point</v>
      </c>
      <c r="H4332" s="21" t="str">
        <f>INDEX( {"super","just","sub","infras"},MATCH(F4332,{"超","恰","亚","次"},0))</f>
        <v>just</v>
      </c>
      <c r="I4332" s="21">
        <f>MATCH(E4332,{"知识体","知识域","知识区","知识主题","知识点"},0)-1</f>
        <v>4</v>
      </c>
      <c r="J4332" s="21">
        <f>MATCH(F4332,{"超","恰","亚","次"},0)-1</f>
        <v>1</v>
      </c>
      <c r="K4332" s="21" t="str">
        <f t="shared" si="549"/>
        <v>地理</v>
      </c>
      <c r="L4332" s="26" t="s">
        <v>3833</v>
      </c>
      <c r="M4332" s="23"/>
      <c r="N4332" s="23"/>
      <c r="O4332" s="24" t="str">
        <f t="shared" si="551"/>
        <v xml:space="preserve">
  - 
    name:  黄赤交角及其影响
    title:  黄赤交角及其影响
    description: 
    koLyro: point
    koLyri:  just
    son: </v>
      </c>
      <c r="P4332" s="27" t="str">
        <f t="shared" si="550"/>
        <v xml:space="preserve">
          - 
            name:  黄赤交角及其影响
            title:  黄赤交角及其影响
            description: 
            koLyro: point
            koLyri:  just
            son: </v>
      </c>
    </row>
    <row r="4333" spans="1:16" ht="15" customHeight="1">
      <c r="A4333" s="20">
        <f t="shared" si="544"/>
        <v>5</v>
      </c>
      <c r="B4333" s="21" t="str">
        <f t="shared" si="545"/>
        <v>知识亚点</v>
      </c>
      <c r="C4333" s="21" t="str">
        <f t="shared" si="546"/>
        <v>黄赤交角的成因</v>
      </c>
      <c r="D4333" s="21" t="str">
        <f>IFERROR(IF(I4333=1,INDEX( {"chinese","english","math","physics","chemistry","biology","politics","history","geography"},MATCH(C4333,{"语文","英语","数学","物理","化学","生物","政治","历史","地理"},0)),IF(I4333=2,INDEX(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4333,{"单项选择","阅读理解","信息匹配","完形填空","短文填空","单句填空","短文改错","单句改错","句型转换","翻译短语","翻译句子","词汇/短语及固搭","完成句子","听力"},0)),"")), "")</f>
        <v/>
      </c>
      <c r="E4333" s="21" t="str">
        <f t="shared" si="547"/>
        <v>知识点</v>
      </c>
      <c r="F4333" s="21" t="str">
        <f t="shared" si="548"/>
        <v>亚</v>
      </c>
      <c r="G4333" s="21" t="str">
        <f>INDEX( {"body","discipline","area","topic","point"},MATCH(E4333,{"知识体","知识域","知识区","知识主题","知识点"},0))</f>
        <v>point</v>
      </c>
      <c r="H4333" s="21" t="str">
        <f>INDEX( {"super","just","sub","infras"},MATCH(F4333,{"超","恰","亚","次"},0))</f>
        <v>sub</v>
      </c>
      <c r="I4333" s="21">
        <f>MATCH(E4333,{"知识体","知识域","知识区","知识主题","知识点"},0)-1</f>
        <v>4</v>
      </c>
      <c r="J4333" s="21">
        <f>MATCH(F4333,{"超","恰","亚","次"},0)-1</f>
        <v>2</v>
      </c>
      <c r="K4333" s="21" t="str">
        <f t="shared" si="549"/>
        <v>地理</v>
      </c>
      <c r="L4333" s="26" t="s">
        <v>3834</v>
      </c>
      <c r="M4333" s="23"/>
      <c r="N4333" s="23"/>
      <c r="O4333" s="24" t="str">
        <f t="shared" si="551"/>
        <v xml:space="preserve">
  - 
    name:  黄赤交角的成因
    title:  黄赤交角的成因
    description: 
    koLyro: point
    koLyri:  sub
    son: </v>
      </c>
      <c r="P4333" s="27" t="str">
        <f t="shared" si="550"/>
        <v xml:space="preserve">
            - 
              name:  黄赤交角的成因
              title:  黄赤交角的成因
              description: 
              koLyro: point
              koLyri:  sub
              son: </v>
      </c>
    </row>
    <row r="4334" spans="1:16" ht="15" customHeight="1">
      <c r="A4334" s="20">
        <f t="shared" si="544"/>
        <v>5</v>
      </c>
      <c r="B4334" s="21" t="str">
        <f t="shared" si="545"/>
        <v>知识亚点</v>
      </c>
      <c r="C4334" s="21" t="str">
        <f t="shared" si="546"/>
        <v>与黄赤交角有关的几组数据关系</v>
      </c>
      <c r="D4334" s="21" t="str">
        <f>IFERROR(IF(I4334=1,INDEX( {"chinese","english","math","physics","chemistry","biology","politics","history","geography"},MATCH(C4334,{"语文","英语","数学","物理","化学","生物","政治","历史","地理"},0)),IF(I4334=2,INDEX(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4334,{"单项选择","阅读理解","信息匹配","完形填空","短文填空","单句填空","短文改错","单句改错","句型转换","翻译短语","翻译句子","词汇/短语及固搭","完成句子","听力"},0)),"")), "")</f>
        <v/>
      </c>
      <c r="E4334" s="21" t="str">
        <f t="shared" si="547"/>
        <v>知识点</v>
      </c>
      <c r="F4334" s="21" t="str">
        <f t="shared" si="548"/>
        <v>亚</v>
      </c>
      <c r="G4334" s="21" t="str">
        <f>INDEX( {"body","discipline","area","topic","point"},MATCH(E4334,{"知识体","知识域","知识区","知识主题","知识点"},0))</f>
        <v>point</v>
      </c>
      <c r="H4334" s="21" t="str">
        <f>INDEX( {"super","just","sub","infras"},MATCH(F4334,{"超","恰","亚","次"},0))</f>
        <v>sub</v>
      </c>
      <c r="I4334" s="21">
        <f>MATCH(E4334,{"知识体","知识域","知识区","知识主题","知识点"},0)-1</f>
        <v>4</v>
      </c>
      <c r="J4334" s="21">
        <f>MATCH(F4334,{"超","恰","亚","次"},0)-1</f>
        <v>2</v>
      </c>
      <c r="K4334" s="21" t="str">
        <f t="shared" si="549"/>
        <v>地理</v>
      </c>
      <c r="L4334" s="26" t="s">
        <v>3835</v>
      </c>
      <c r="M4334" s="23"/>
      <c r="N4334" s="23"/>
      <c r="O4334" s="24" t="str">
        <f t="shared" si="551"/>
        <v xml:space="preserve">
  - 
    name:  与黄赤交角有关的几组数据关系
    title:  与黄赤交角有关的几组数据关系
    description: 
    koLyro: point
    koLyri:  sub
    son: </v>
      </c>
      <c r="P4334" s="27" t="str">
        <f t="shared" si="550"/>
        <v xml:space="preserve">
            - 
              name:  与黄赤交角有关的几组数据关系
              title:  与黄赤交角有关的几组数据关系
              description: 
              koLyro: point
              koLyri:  sub
              son: </v>
      </c>
    </row>
    <row r="4335" spans="1:16" ht="15" customHeight="1">
      <c r="A4335" s="20">
        <f t="shared" si="544"/>
        <v>5</v>
      </c>
      <c r="B4335" s="21" t="str">
        <f t="shared" si="545"/>
        <v>知识亚点</v>
      </c>
      <c r="C4335" s="21" t="str">
        <f t="shared" si="546"/>
        <v>黄赤交角及其变化的影响</v>
      </c>
      <c r="D4335" s="21" t="str">
        <f>IFERROR(IF(I4335=1,INDEX( {"chinese","english","math","physics","chemistry","biology","politics","history","geography"},MATCH(C4335,{"语文","英语","数学","物理","化学","生物","政治","历史","地理"},0)),IF(I4335=2,INDEX(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4335,{"单项选择","阅读理解","信息匹配","完形填空","短文填空","单句填空","短文改错","单句改错","句型转换","翻译短语","翻译句子","词汇/短语及固搭","完成句子","听力"},0)),"")), "")</f>
        <v/>
      </c>
      <c r="E4335" s="21" t="str">
        <f t="shared" si="547"/>
        <v>知识点</v>
      </c>
      <c r="F4335" s="21" t="str">
        <f t="shared" si="548"/>
        <v>亚</v>
      </c>
      <c r="G4335" s="21" t="str">
        <f>INDEX( {"body","discipline","area","topic","point"},MATCH(E4335,{"知识体","知识域","知识区","知识主题","知识点"},0))</f>
        <v>point</v>
      </c>
      <c r="H4335" s="21" t="str">
        <f>INDEX( {"super","just","sub","infras"},MATCH(F4335,{"超","恰","亚","次"},0))</f>
        <v>sub</v>
      </c>
      <c r="I4335" s="21">
        <f>MATCH(E4335,{"知识体","知识域","知识区","知识主题","知识点"},0)-1</f>
        <v>4</v>
      </c>
      <c r="J4335" s="21">
        <f>MATCH(F4335,{"超","恰","亚","次"},0)-1</f>
        <v>2</v>
      </c>
      <c r="K4335" s="21" t="str">
        <f t="shared" si="549"/>
        <v>地理</v>
      </c>
      <c r="L4335" s="26" t="s">
        <v>3836</v>
      </c>
      <c r="M4335" s="23"/>
      <c r="N4335" s="23"/>
      <c r="O4335" s="24" t="str">
        <f t="shared" si="551"/>
        <v xml:space="preserve">
  - 
    name:  黄赤交角及其变化的影响
    title:  黄赤交角及其变化的影响
    description: 
    koLyro: point
    koLyri:  sub
    son: </v>
      </c>
      <c r="P4335" s="27" t="str">
        <f t="shared" si="550"/>
        <v xml:space="preserve">
            - 
              name:  黄赤交角及其变化的影响
              title:  黄赤交角及其变化的影响
              description: 
              koLyro: point
              koLyri:  sub
              son: </v>
      </c>
    </row>
    <row r="4336" spans="1:16" ht="15" customHeight="1">
      <c r="A4336" s="20">
        <f t="shared" si="544"/>
        <v>5</v>
      </c>
      <c r="B4336" s="21" t="str">
        <f t="shared" si="545"/>
        <v>知识亚点</v>
      </c>
      <c r="C4336" s="21" t="str">
        <f t="shared" si="546"/>
        <v>根据太阳直射点的位置判断二分二至日</v>
      </c>
      <c r="D4336" s="21" t="str">
        <f>IFERROR(IF(I4336=1,INDEX( {"chinese","english","math","physics","chemistry","biology","politics","history","geography"},MATCH(C4336,{"语文","英语","数学","物理","化学","生物","政治","历史","地理"},0)),IF(I4336=2,INDEX(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4336,{"单项选择","阅读理解","信息匹配","完形填空","短文填空","单句填空","短文改错","单句改错","句型转换","翻译短语","翻译句子","词汇/短语及固搭","完成句子","听力"},0)),"")), "")</f>
        <v/>
      </c>
      <c r="E4336" s="21" t="str">
        <f t="shared" si="547"/>
        <v>知识点</v>
      </c>
      <c r="F4336" s="21" t="str">
        <f t="shared" si="548"/>
        <v>亚</v>
      </c>
      <c r="G4336" s="21" t="str">
        <f>INDEX( {"body","discipline","area","topic","point"},MATCH(E4336,{"知识体","知识域","知识区","知识主题","知识点"},0))</f>
        <v>point</v>
      </c>
      <c r="H4336" s="21" t="str">
        <f>INDEX( {"super","just","sub","infras"},MATCH(F4336,{"超","恰","亚","次"},0))</f>
        <v>sub</v>
      </c>
      <c r="I4336" s="21">
        <f>MATCH(E4336,{"知识体","知识域","知识区","知识主题","知识点"},0)-1</f>
        <v>4</v>
      </c>
      <c r="J4336" s="21">
        <f>MATCH(F4336,{"超","恰","亚","次"},0)-1</f>
        <v>2</v>
      </c>
      <c r="K4336" s="21" t="str">
        <f t="shared" si="549"/>
        <v>地理</v>
      </c>
      <c r="L4336" s="26" t="s">
        <v>3837</v>
      </c>
      <c r="M4336" s="23"/>
      <c r="N4336" s="23"/>
      <c r="O4336" s="24" t="str">
        <f t="shared" si="551"/>
        <v xml:space="preserve">
  - 
    name:  根据太阳直射点的位置判断二分二至日
    title:  根据太阳直射点的位置判断二分二至日
    description: 
    koLyro: point
    koLyri:  sub
    son: </v>
      </c>
      <c r="P4336" s="27" t="str">
        <f t="shared" si="550"/>
        <v xml:space="preserve">
            - 
              name:  根据太阳直射点的位置判断二分二至日
              title:  根据太阳直射点的位置判断二分二至日
              description: 
              koLyro: point
              koLyri:  sub
              son: </v>
      </c>
    </row>
    <row r="4337" spans="1:16" ht="15" customHeight="1">
      <c r="A4337" s="20">
        <f t="shared" si="544"/>
        <v>4</v>
      </c>
      <c r="B4337" s="21" t="str">
        <f t="shared" si="545"/>
        <v>知识点</v>
      </c>
      <c r="C4337" s="21" t="str">
        <f t="shared" si="546"/>
        <v>地球公转的地理意义</v>
      </c>
      <c r="D4337" s="21" t="str">
        <f>IFERROR(IF(I4337=1,INDEX( {"chinese","english","math","physics","chemistry","biology","politics","history","geography"},MATCH(C4337,{"语文","英语","数学","物理","化学","生物","政治","历史","地理"},0)),IF(I4337=2,INDEX(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4337,{"单项选择","阅读理解","信息匹配","完形填空","短文填空","单句填空","短文改错","单句改错","句型转换","翻译短语","翻译句子","词汇/短语及固搭","完成句子","听力"},0)),"")), "")</f>
        <v/>
      </c>
      <c r="E4337" s="21" t="str">
        <f t="shared" si="547"/>
        <v>知识点</v>
      </c>
      <c r="F4337" s="21" t="str">
        <f t="shared" si="548"/>
        <v>恰</v>
      </c>
      <c r="G4337" s="21" t="str">
        <f>INDEX( {"body","discipline","area","topic","point"},MATCH(E4337,{"知识体","知识域","知识区","知识主题","知识点"},0))</f>
        <v>point</v>
      </c>
      <c r="H4337" s="21" t="str">
        <f>INDEX( {"super","just","sub","infras"},MATCH(F4337,{"超","恰","亚","次"},0))</f>
        <v>just</v>
      </c>
      <c r="I4337" s="21">
        <f>MATCH(E4337,{"知识体","知识域","知识区","知识主题","知识点"},0)-1</f>
        <v>4</v>
      </c>
      <c r="J4337" s="21">
        <f>MATCH(F4337,{"超","恰","亚","次"},0)-1</f>
        <v>1</v>
      </c>
      <c r="K4337" s="21" t="str">
        <f t="shared" si="549"/>
        <v>地理</v>
      </c>
      <c r="L4337" s="26" t="s">
        <v>3838</v>
      </c>
      <c r="M4337" s="23"/>
      <c r="N4337" s="23"/>
      <c r="O4337" s="24" t="str">
        <f t="shared" si="551"/>
        <v xml:space="preserve">
  - 
    name:  地球公转的地理意义
    title:  地球公转的地理意义
    description: 
    koLyro: point
    koLyri:  just
    son: </v>
      </c>
      <c r="P4337" s="27" t="str">
        <f t="shared" si="550"/>
        <v xml:space="preserve">
          - 
            name:  地球公转的地理意义
            title:  地球公转的地理意义
            description: 
            koLyro: point
            koLyri:  just
            son: </v>
      </c>
    </row>
    <row r="4338" spans="1:16" ht="15" customHeight="1">
      <c r="A4338" s="20">
        <f t="shared" si="544"/>
        <v>5</v>
      </c>
      <c r="B4338" s="21" t="str">
        <f t="shared" si="545"/>
        <v>知识亚点</v>
      </c>
      <c r="C4338" s="21" t="str">
        <f t="shared" si="546"/>
        <v>昼夜长短的变化及计算</v>
      </c>
      <c r="D4338" s="21" t="str">
        <f>IFERROR(IF(I4338=1,INDEX( {"chinese","english","math","physics","chemistry","biology","politics","history","geography"},MATCH(C4338,{"语文","英语","数学","物理","化学","生物","政治","历史","地理"},0)),IF(I4338=2,INDEX(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4338,{"单项选择","阅读理解","信息匹配","完形填空","短文填空","单句填空","短文改错","单句改错","句型转换","翻译短语","翻译句子","词汇/短语及固搭","完成句子","听力"},0)),"")), "")</f>
        <v/>
      </c>
      <c r="E4338" s="21" t="str">
        <f t="shared" si="547"/>
        <v>知识点</v>
      </c>
      <c r="F4338" s="21" t="str">
        <f t="shared" si="548"/>
        <v>亚</v>
      </c>
      <c r="G4338" s="21" t="str">
        <f>INDEX( {"body","discipline","area","topic","point"},MATCH(E4338,{"知识体","知识域","知识区","知识主题","知识点"},0))</f>
        <v>point</v>
      </c>
      <c r="H4338" s="21" t="str">
        <f>INDEX( {"super","just","sub","infras"},MATCH(F4338,{"超","恰","亚","次"},0))</f>
        <v>sub</v>
      </c>
      <c r="I4338" s="21">
        <f>MATCH(E4338,{"知识体","知识域","知识区","知识主题","知识点"},0)-1</f>
        <v>4</v>
      </c>
      <c r="J4338" s="21">
        <f>MATCH(F4338,{"超","恰","亚","次"},0)-1</f>
        <v>2</v>
      </c>
      <c r="K4338" s="21" t="str">
        <f t="shared" si="549"/>
        <v>地理</v>
      </c>
      <c r="L4338" s="26" t="s">
        <v>3839</v>
      </c>
      <c r="M4338" s="23"/>
      <c r="N4338" s="23"/>
      <c r="O4338" s="24" t="str">
        <f t="shared" si="551"/>
        <v xml:space="preserve">
  - 
    name:  昼夜长短的变化及计算
    title:  昼夜长短的变化及计算
    description: 
    koLyro: point
    koLyri:  sub
    son: </v>
      </c>
      <c r="P4338" s="27" t="str">
        <f t="shared" si="550"/>
        <v xml:space="preserve">
            - 
              name:  昼夜长短的变化及计算
              title:  昼夜长短的变化及计算
              description: 
              koLyro: point
              koLyri:  sub
              son: </v>
      </c>
    </row>
    <row r="4339" spans="1:16" ht="15" customHeight="1">
      <c r="A4339" s="20">
        <f t="shared" si="544"/>
        <v>5</v>
      </c>
      <c r="B4339" s="21" t="str">
        <f t="shared" si="545"/>
        <v>知识亚点</v>
      </c>
      <c r="C4339" s="21" t="str">
        <f t="shared" si="546"/>
        <v>正午太阳高度的变化与计算</v>
      </c>
      <c r="D4339" s="21" t="str">
        <f>IFERROR(IF(I4339=1,INDEX( {"chinese","english","math","physics","chemistry","biology","politics","history","geography"},MATCH(C4339,{"语文","英语","数学","物理","化学","生物","政治","历史","地理"},0)),IF(I4339=2,INDEX(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4339,{"单项选择","阅读理解","信息匹配","完形填空","短文填空","单句填空","短文改错","单句改错","句型转换","翻译短语","翻译句子","词汇/短语及固搭","完成句子","听力"},0)),"")), "")</f>
        <v/>
      </c>
      <c r="E4339" s="21" t="str">
        <f t="shared" si="547"/>
        <v>知识点</v>
      </c>
      <c r="F4339" s="21" t="str">
        <f t="shared" si="548"/>
        <v>亚</v>
      </c>
      <c r="G4339" s="21" t="str">
        <f>INDEX( {"body","discipline","area","topic","point"},MATCH(E4339,{"知识体","知识域","知识区","知识主题","知识点"},0))</f>
        <v>point</v>
      </c>
      <c r="H4339" s="21" t="str">
        <f>INDEX( {"super","just","sub","infras"},MATCH(F4339,{"超","恰","亚","次"},0))</f>
        <v>sub</v>
      </c>
      <c r="I4339" s="21">
        <f>MATCH(E4339,{"知识体","知识域","知识区","知识主题","知识点"},0)-1</f>
        <v>4</v>
      </c>
      <c r="J4339" s="21">
        <f>MATCH(F4339,{"超","恰","亚","次"},0)-1</f>
        <v>2</v>
      </c>
      <c r="K4339" s="21" t="str">
        <f t="shared" si="549"/>
        <v>地理</v>
      </c>
      <c r="L4339" s="26" t="s">
        <v>3840</v>
      </c>
      <c r="M4339" s="23"/>
      <c r="N4339" s="23"/>
      <c r="O4339" s="24" t="str">
        <f t="shared" si="551"/>
        <v xml:space="preserve">
  - 
    name:  正午太阳高度的变化与计算
    title:  正午太阳高度的变化与计算
    description: 
    koLyro: point
    koLyri:  sub
    son: </v>
      </c>
      <c r="P4339" s="27" t="str">
        <f t="shared" si="550"/>
        <v xml:space="preserve">
            - 
              name:  正午太阳高度的变化与计算
              title:  正午太阳高度的变化与计算
              description: 
              koLyro: point
              koLyri:  sub
              son: </v>
      </c>
    </row>
    <row r="4340" spans="1:16" ht="15" customHeight="1">
      <c r="A4340" s="20">
        <f t="shared" si="544"/>
        <v>5</v>
      </c>
      <c r="B4340" s="21" t="str">
        <f t="shared" si="545"/>
        <v>知识亚点</v>
      </c>
      <c r="C4340" s="21" t="str">
        <f t="shared" si="546"/>
        <v>太阳视运动及日出、日落和正午的太阳方位</v>
      </c>
      <c r="D4340" s="21" t="str">
        <f>IFERROR(IF(I4340=1,INDEX( {"chinese","english","math","physics","chemistry","biology","politics","history","geography"},MATCH(C4340,{"语文","英语","数学","物理","化学","生物","政治","历史","地理"},0)),IF(I4340=2,INDEX(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4340,{"单项选择","阅读理解","信息匹配","完形填空","短文填空","单句填空","短文改错","单句改错","句型转换","翻译短语","翻译句子","词汇/短语及固搭","完成句子","听力"},0)),"")), "")</f>
        <v/>
      </c>
      <c r="E4340" s="21" t="str">
        <f t="shared" si="547"/>
        <v>知识点</v>
      </c>
      <c r="F4340" s="21" t="str">
        <f t="shared" si="548"/>
        <v>亚</v>
      </c>
      <c r="G4340" s="21" t="str">
        <f>INDEX( {"body","discipline","area","topic","point"},MATCH(E4340,{"知识体","知识域","知识区","知识主题","知识点"},0))</f>
        <v>point</v>
      </c>
      <c r="H4340" s="21" t="str">
        <f>INDEX( {"super","just","sub","infras"},MATCH(F4340,{"超","恰","亚","次"},0))</f>
        <v>sub</v>
      </c>
      <c r="I4340" s="21">
        <f>MATCH(E4340,{"知识体","知识域","知识区","知识主题","知识点"},0)-1</f>
        <v>4</v>
      </c>
      <c r="J4340" s="21">
        <f>MATCH(F4340,{"超","恰","亚","次"},0)-1</f>
        <v>2</v>
      </c>
      <c r="K4340" s="21" t="str">
        <f t="shared" si="549"/>
        <v>地理</v>
      </c>
      <c r="L4340" s="26" t="s">
        <v>3841</v>
      </c>
      <c r="M4340" s="23"/>
      <c r="N4340" s="23"/>
      <c r="O4340" s="24" t="str">
        <f t="shared" si="551"/>
        <v xml:space="preserve">
  - 
    name:  太阳视运动及日出、日落和正午的太阳方位
    title:  太阳视运动及日出、日落和正午的太阳方位
    description: 
    koLyro: point
    koLyri:  sub
    son: </v>
      </c>
      <c r="P4340" s="27" t="str">
        <f t="shared" si="550"/>
        <v xml:space="preserve">
            - 
              name:  太阳视运动及日出、日落和正午的太阳方位
              title:  太阳视运动及日出、日落和正午的太阳方位
              description: 
              koLyro: point
              koLyri:  sub
              son: </v>
      </c>
    </row>
    <row r="4341" spans="1:16" ht="15" customHeight="1">
      <c r="A4341" s="20">
        <f t="shared" si="544"/>
        <v>5</v>
      </c>
      <c r="B4341" s="21" t="str">
        <f t="shared" si="545"/>
        <v>知识亚点</v>
      </c>
      <c r="C4341" s="21" t="str">
        <f t="shared" si="546"/>
        <v>光照图的综合判读</v>
      </c>
      <c r="D4341" s="21" t="str">
        <f>IFERROR(IF(I4341=1,INDEX( {"chinese","english","math","physics","chemistry","biology","politics","history","geography"},MATCH(C4341,{"语文","英语","数学","物理","化学","生物","政治","历史","地理"},0)),IF(I4341=2,INDEX(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4341,{"单项选择","阅读理解","信息匹配","完形填空","短文填空","单句填空","短文改错","单句改错","句型转换","翻译短语","翻译句子","词汇/短语及固搭","完成句子","听力"},0)),"")), "")</f>
        <v/>
      </c>
      <c r="E4341" s="21" t="str">
        <f t="shared" si="547"/>
        <v>知识点</v>
      </c>
      <c r="F4341" s="21" t="str">
        <f t="shared" si="548"/>
        <v>亚</v>
      </c>
      <c r="G4341" s="21" t="str">
        <f>INDEX( {"body","discipline","area","topic","point"},MATCH(E4341,{"知识体","知识域","知识区","知识主题","知识点"},0))</f>
        <v>point</v>
      </c>
      <c r="H4341" s="21" t="str">
        <f>INDEX( {"super","just","sub","infras"},MATCH(F4341,{"超","恰","亚","次"},0))</f>
        <v>sub</v>
      </c>
      <c r="I4341" s="21">
        <f>MATCH(E4341,{"知识体","知识域","知识区","知识主题","知识点"},0)-1</f>
        <v>4</v>
      </c>
      <c r="J4341" s="21">
        <f>MATCH(F4341,{"超","恰","亚","次"},0)-1</f>
        <v>2</v>
      </c>
      <c r="K4341" s="21" t="str">
        <f t="shared" si="549"/>
        <v>地理</v>
      </c>
      <c r="L4341" s="26" t="s">
        <v>3842</v>
      </c>
      <c r="M4341" s="23"/>
      <c r="N4341" s="23"/>
      <c r="O4341" s="24" t="str">
        <f t="shared" si="551"/>
        <v xml:space="preserve">
  - 
    name:  光照图的综合判读
    title:  光照图的综合判读
    description: 
    koLyro: point
    koLyri:  sub
    son: </v>
      </c>
      <c r="P4341" s="27" t="str">
        <f t="shared" si="550"/>
        <v xml:space="preserve">
            - 
              name:  光照图的综合判读
              title:  光照图的综合判读
              description: 
              koLyro: point
              koLyri:  sub
              son: </v>
      </c>
    </row>
    <row r="4342" spans="1:16" ht="15" customHeight="1">
      <c r="A4342" s="20">
        <f t="shared" si="544"/>
        <v>5</v>
      </c>
      <c r="B4342" s="21" t="str">
        <f t="shared" si="545"/>
        <v>知识亚点</v>
      </c>
      <c r="C4342" s="21" t="str">
        <f t="shared" si="546"/>
        <v>光照图的绘制</v>
      </c>
      <c r="D4342" s="21" t="str">
        <f>IFERROR(IF(I4342=1,INDEX( {"chinese","english","math","physics","chemistry","biology","politics","history","geography"},MATCH(C4342,{"语文","英语","数学","物理","化学","生物","政治","历史","地理"},0)),IF(I4342=2,INDEX(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4342,{"单项选择","阅读理解","信息匹配","完形填空","短文填空","单句填空","短文改错","单句改错","句型转换","翻译短语","翻译句子","词汇/短语及固搭","完成句子","听力"},0)),"")), "")</f>
        <v/>
      </c>
      <c r="E4342" s="21" t="str">
        <f t="shared" si="547"/>
        <v>知识点</v>
      </c>
      <c r="F4342" s="21" t="str">
        <f t="shared" si="548"/>
        <v>亚</v>
      </c>
      <c r="G4342" s="21" t="str">
        <f>INDEX( {"body","discipline","area","topic","point"},MATCH(E4342,{"知识体","知识域","知识区","知识主题","知识点"},0))</f>
        <v>point</v>
      </c>
      <c r="H4342" s="21" t="str">
        <f>INDEX( {"super","just","sub","infras"},MATCH(F4342,{"超","恰","亚","次"},0))</f>
        <v>sub</v>
      </c>
      <c r="I4342" s="21">
        <f>MATCH(E4342,{"知识体","知识域","知识区","知识主题","知识点"},0)-1</f>
        <v>4</v>
      </c>
      <c r="J4342" s="21">
        <f>MATCH(F4342,{"超","恰","亚","次"},0)-1</f>
        <v>2</v>
      </c>
      <c r="K4342" s="21" t="str">
        <f t="shared" si="549"/>
        <v>地理</v>
      </c>
      <c r="L4342" s="26" t="s">
        <v>3843</v>
      </c>
      <c r="M4342" s="23"/>
      <c r="N4342" s="23"/>
      <c r="O4342" s="24" t="str">
        <f t="shared" si="551"/>
        <v xml:space="preserve">
  - 
    name:  光照图的绘制
    title:  光照图的绘制
    description: 
    koLyro: point
    koLyri:  sub
    son: </v>
      </c>
      <c r="P4342" s="27" t="str">
        <f t="shared" si="550"/>
        <v xml:space="preserve">
            - 
              name:  光照图的绘制
              title:  光照图的绘制
              description: 
              koLyro: point
              koLyri:  sub
              son: </v>
      </c>
    </row>
    <row r="4343" spans="1:16" ht="15" customHeight="1">
      <c r="A4343" s="20">
        <f t="shared" si="544"/>
        <v>2</v>
      </c>
      <c r="B4343" s="21" t="str">
        <f t="shared" si="545"/>
        <v>知识区</v>
      </c>
      <c r="C4343" s="21" t="str">
        <f t="shared" si="546"/>
        <v>3.地球上的大气</v>
      </c>
      <c r="D4343" s="21" t="str">
        <f>IFERROR(IF(I4343=1,INDEX( {"chinese","english","math","physics","chemistry","biology","politics","history","geography"},MATCH(C4343,{"语文","英语","数学","物理","化学","生物","政治","历史","地理"},0)),IF(I4343=2,INDEX(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4343,{"单项选择","阅读理解","信息匹配","完形填空","短文填空","单句填空","短文改错","单句改错","句型转换","翻译短语","翻译句子","词汇/短语及固搭","完成句子","听力"},0)),"")), "")</f>
        <v/>
      </c>
      <c r="E4343" s="21" t="str">
        <f t="shared" si="547"/>
        <v>知识区</v>
      </c>
      <c r="F4343" s="21" t="str">
        <f t="shared" si="548"/>
        <v>恰</v>
      </c>
      <c r="G4343" s="21" t="str">
        <f>INDEX( {"body","discipline","area","topic","point"},MATCH(E4343,{"知识体","知识域","知识区","知识主题","知识点"},0))</f>
        <v>area</v>
      </c>
      <c r="H4343" s="21" t="str">
        <f>INDEX( {"super","just","sub","infras"},MATCH(F4343,{"超","恰","亚","次"},0))</f>
        <v>just</v>
      </c>
      <c r="I4343" s="21">
        <f>MATCH(E4343,{"知识体","知识域","知识区","知识主题","知识点"},0)-1</f>
        <v>2</v>
      </c>
      <c r="J4343" s="21">
        <f>MATCH(F4343,{"超","恰","亚","次"},0)-1</f>
        <v>1</v>
      </c>
      <c r="K4343" s="21" t="str">
        <f t="shared" si="549"/>
        <v>地理</v>
      </c>
      <c r="L4343" s="26" t="s">
        <v>4692</v>
      </c>
      <c r="M4343" s="23"/>
      <c r="N4343" s="23"/>
      <c r="O4343" s="24" t="str">
        <f t="shared" si="551"/>
        <v xml:space="preserve">
  - 
    name:  3.地球上的大气
    title:  3.地球上的大气
    description: 
    koLyro: area
    koLyri:  just
    son: </v>
      </c>
      <c r="P4343" s="27" t="str">
        <f t="shared" si="550"/>
        <v xml:space="preserve">
      - 
        name:  3.地球上的大气
        title:  3.地球上的大气
        description: 
        koLyro: area
        koLyri:  just
        son: </v>
      </c>
    </row>
    <row r="4344" spans="1:16" ht="15" customHeight="1">
      <c r="A4344" s="20">
        <f t="shared" si="544"/>
        <v>3</v>
      </c>
      <c r="B4344" s="21" t="str">
        <f t="shared" si="545"/>
        <v>知识主题</v>
      </c>
      <c r="C4344" s="21" t="str">
        <f t="shared" si="546"/>
        <v>冷热不均引起大气运动</v>
      </c>
      <c r="D4344" s="21" t="str">
        <f>IFERROR(IF(I4344=1,INDEX( {"chinese","english","math","physics","chemistry","biology","politics","history","geography"},MATCH(C4344,{"语文","英语","数学","物理","化学","生物","政治","历史","地理"},0)),IF(I4344=2,INDEX(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4344,{"单项选择","阅读理解","信息匹配","完形填空","短文填空","单句填空","短文改错","单句改错","句型转换","翻译短语","翻译句子","词汇/短语及固搭","完成句子","听力"},0)),"")), "")</f>
        <v/>
      </c>
      <c r="E4344" s="21" t="str">
        <f t="shared" si="547"/>
        <v>知识主题</v>
      </c>
      <c r="F4344" s="21" t="str">
        <f t="shared" si="548"/>
        <v>恰</v>
      </c>
      <c r="G4344" s="21" t="str">
        <f>INDEX( {"body","discipline","area","topic","point"},MATCH(E4344,{"知识体","知识域","知识区","知识主题","知识点"},0))</f>
        <v>topic</v>
      </c>
      <c r="H4344" s="21" t="str">
        <f>INDEX( {"super","just","sub","infras"},MATCH(F4344,{"超","恰","亚","次"},0))</f>
        <v>just</v>
      </c>
      <c r="I4344" s="21">
        <f>MATCH(E4344,{"知识体","知识域","知识区","知识主题","知识点"},0)-1</f>
        <v>3</v>
      </c>
      <c r="J4344" s="21">
        <f>MATCH(F4344,{"超","恰","亚","次"},0)-1</f>
        <v>1</v>
      </c>
      <c r="K4344" s="21" t="str">
        <f t="shared" si="549"/>
        <v>地理</v>
      </c>
      <c r="L4344" s="26" t="s">
        <v>3844</v>
      </c>
      <c r="M4344" s="23"/>
      <c r="N4344" s="23"/>
      <c r="O4344" s="24" t="str">
        <f t="shared" si="551"/>
        <v xml:space="preserve">
  - 
    name:  冷热不均引起大气运动
    title:  冷热不均引起大气运动
    description: 
    koLyro: topic
    koLyri:  just
    son: </v>
      </c>
      <c r="P4344" s="27" t="str">
        <f t="shared" si="550"/>
        <v xml:space="preserve">
        - 
          name:  冷热不均引起大气运动
          title:  冷热不均引起大气运动
          description: 
          koLyro: topic
          koLyri:  just
          son: </v>
      </c>
    </row>
    <row r="4345" spans="1:16" ht="15" customHeight="1">
      <c r="A4345" s="20">
        <f t="shared" si="544"/>
        <v>4</v>
      </c>
      <c r="B4345" s="21" t="str">
        <f t="shared" si="545"/>
        <v>知识点</v>
      </c>
      <c r="C4345" s="21" t="str">
        <f t="shared" si="546"/>
        <v>大气的组成及垂直分层</v>
      </c>
      <c r="D4345" s="21" t="str">
        <f>IFERROR(IF(I4345=1,INDEX( {"chinese","english","math","physics","chemistry","biology","politics","history","geography"},MATCH(C4345,{"语文","英语","数学","物理","化学","生物","政治","历史","地理"},0)),IF(I4345=2,INDEX(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4345,{"单项选择","阅读理解","信息匹配","完形填空","短文填空","单句填空","短文改错","单句改错","句型转换","翻译短语","翻译句子","词汇/短语及固搭","完成句子","听力"},0)),"")), "")</f>
        <v/>
      </c>
      <c r="E4345" s="21" t="str">
        <f t="shared" si="547"/>
        <v>知识点</v>
      </c>
      <c r="F4345" s="21" t="str">
        <f t="shared" si="548"/>
        <v>恰</v>
      </c>
      <c r="G4345" s="21" t="str">
        <f>INDEX( {"body","discipline","area","topic","point"},MATCH(E4345,{"知识体","知识域","知识区","知识主题","知识点"},0))</f>
        <v>point</v>
      </c>
      <c r="H4345" s="21" t="str">
        <f>INDEX( {"super","just","sub","infras"},MATCH(F4345,{"超","恰","亚","次"},0))</f>
        <v>just</v>
      </c>
      <c r="I4345" s="21">
        <f>MATCH(E4345,{"知识体","知识域","知识区","知识主题","知识点"},0)-1</f>
        <v>4</v>
      </c>
      <c r="J4345" s="21">
        <f>MATCH(F4345,{"超","恰","亚","次"},0)-1</f>
        <v>1</v>
      </c>
      <c r="K4345" s="21" t="str">
        <f t="shared" si="549"/>
        <v>地理</v>
      </c>
      <c r="L4345" s="26" t="s">
        <v>3845</v>
      </c>
      <c r="M4345" s="23"/>
      <c r="N4345" s="23"/>
      <c r="O4345" s="24" t="str">
        <f t="shared" si="551"/>
        <v xml:space="preserve">
  - 
    name:  大气的组成及垂直分层
    title:  大气的组成及垂直分层
    description: 
    koLyro: point
    koLyri:  just
    son: </v>
      </c>
      <c r="P4345" s="27" t="str">
        <f t="shared" si="550"/>
        <v xml:space="preserve">
          - 
            name:  大气的组成及垂直分层
            title:  大气的组成及垂直分层
            description: 
            koLyro: point
            koLyri:  just
            son: </v>
      </c>
    </row>
    <row r="4346" spans="1:16" ht="15" customHeight="1">
      <c r="A4346" s="20">
        <f t="shared" si="544"/>
        <v>4</v>
      </c>
      <c r="B4346" s="21" t="str">
        <f t="shared" si="545"/>
        <v>知识点</v>
      </c>
      <c r="C4346" s="21" t="str">
        <f t="shared" si="546"/>
        <v>大气受热过程及其原理的应用</v>
      </c>
      <c r="D4346" s="21" t="str">
        <f>IFERROR(IF(I4346=1,INDEX( {"chinese","english","math","physics","chemistry","biology","politics","history","geography"},MATCH(C4346,{"语文","英语","数学","物理","化学","生物","政治","历史","地理"},0)),IF(I4346=2,INDEX(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4346,{"单项选择","阅读理解","信息匹配","完形填空","短文填空","单句填空","短文改错","单句改错","句型转换","翻译短语","翻译句子","词汇/短语及固搭","完成句子","听力"},0)),"")), "")</f>
        <v/>
      </c>
      <c r="E4346" s="21" t="str">
        <f t="shared" si="547"/>
        <v>知识点</v>
      </c>
      <c r="F4346" s="21" t="str">
        <f t="shared" si="548"/>
        <v>恰</v>
      </c>
      <c r="G4346" s="21" t="str">
        <f>INDEX( {"body","discipline","area","topic","point"},MATCH(E4346,{"知识体","知识域","知识区","知识主题","知识点"},0))</f>
        <v>point</v>
      </c>
      <c r="H4346" s="21" t="str">
        <f>INDEX( {"super","just","sub","infras"},MATCH(F4346,{"超","恰","亚","次"},0))</f>
        <v>just</v>
      </c>
      <c r="I4346" s="21">
        <f>MATCH(E4346,{"知识体","知识域","知识区","知识主题","知识点"},0)-1</f>
        <v>4</v>
      </c>
      <c r="J4346" s="21">
        <f>MATCH(F4346,{"超","恰","亚","次"},0)-1</f>
        <v>1</v>
      </c>
      <c r="K4346" s="21" t="str">
        <f t="shared" si="549"/>
        <v>地理</v>
      </c>
      <c r="L4346" s="26" t="s">
        <v>3846</v>
      </c>
      <c r="M4346" s="23"/>
      <c r="N4346" s="23"/>
      <c r="O4346" s="24" t="str">
        <f t="shared" si="551"/>
        <v xml:space="preserve">
  - 
    name:  大气受热过程及其原理的应用
    title:  大气受热过程及其原理的应用
    description: 
    koLyro: point
    koLyri:  just
    son: </v>
      </c>
      <c r="P4346" s="27" t="str">
        <f t="shared" si="550"/>
        <v xml:space="preserve">
          - 
            name:  大气受热过程及其原理的应用
            title:  大气受热过程及其原理的应用
            description: 
            koLyro: point
            koLyri:  just
            son: </v>
      </c>
    </row>
    <row r="4347" spans="1:16" ht="15" customHeight="1">
      <c r="A4347" s="20">
        <f t="shared" si="544"/>
        <v>5</v>
      </c>
      <c r="B4347" s="21" t="str">
        <f t="shared" si="545"/>
        <v>知识亚点</v>
      </c>
      <c r="C4347" s="21" t="str">
        <f t="shared" si="546"/>
        <v>大气受热过程</v>
      </c>
      <c r="D4347" s="21" t="str">
        <f>IFERROR(IF(I4347=1,INDEX( {"chinese","english","math","physics","chemistry","biology","politics","history","geography"},MATCH(C4347,{"语文","英语","数学","物理","化学","生物","政治","历史","地理"},0)),IF(I4347=2,INDEX(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4347,{"单项选择","阅读理解","信息匹配","完形填空","短文填空","单句填空","短文改错","单句改错","句型转换","翻译短语","翻译句子","词汇/短语及固搭","完成句子","听力"},0)),"")), "")</f>
        <v/>
      </c>
      <c r="E4347" s="21" t="str">
        <f t="shared" si="547"/>
        <v>知识点</v>
      </c>
      <c r="F4347" s="21" t="str">
        <f t="shared" si="548"/>
        <v>亚</v>
      </c>
      <c r="G4347" s="21" t="str">
        <f>INDEX( {"body","discipline","area","topic","point"},MATCH(E4347,{"知识体","知识域","知识区","知识主题","知识点"},0))</f>
        <v>point</v>
      </c>
      <c r="H4347" s="21" t="str">
        <f>INDEX( {"super","just","sub","infras"},MATCH(F4347,{"超","恰","亚","次"},0))</f>
        <v>sub</v>
      </c>
      <c r="I4347" s="21">
        <f>MATCH(E4347,{"知识体","知识域","知识区","知识主题","知识点"},0)-1</f>
        <v>4</v>
      </c>
      <c r="J4347" s="21">
        <f>MATCH(F4347,{"超","恰","亚","次"},0)-1</f>
        <v>2</v>
      </c>
      <c r="K4347" s="21" t="str">
        <f t="shared" si="549"/>
        <v>地理</v>
      </c>
      <c r="L4347" s="26" t="s">
        <v>3847</v>
      </c>
      <c r="M4347" s="23"/>
      <c r="N4347" s="23"/>
      <c r="O4347" s="24" t="str">
        <f t="shared" si="551"/>
        <v xml:space="preserve">
  - 
    name:  大气受热过程
    title:  大气受热过程
    description: 
    koLyro: point
    koLyri:  sub
    son: </v>
      </c>
      <c r="P4347" s="27" t="str">
        <f t="shared" si="550"/>
        <v xml:space="preserve">
            - 
              name:  大气受热过程
              title:  大气受热过程
              description: 
              koLyro: point
              koLyri:  sub
              son: </v>
      </c>
    </row>
    <row r="4348" spans="1:16" ht="15" customHeight="1">
      <c r="A4348" s="20">
        <f t="shared" si="544"/>
        <v>5</v>
      </c>
      <c r="B4348" s="21" t="str">
        <f t="shared" si="545"/>
        <v>知识亚点</v>
      </c>
      <c r="C4348" s="21" t="str">
        <f t="shared" si="546"/>
        <v>大气受热过程原理的应用</v>
      </c>
      <c r="D4348" s="21" t="str">
        <f>IFERROR(IF(I4348=1,INDEX( {"chinese","english","math","physics","chemistry","biology","politics","history","geography"},MATCH(C4348,{"语文","英语","数学","物理","化学","生物","政治","历史","地理"},0)),IF(I4348=2,INDEX(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4348,{"单项选择","阅读理解","信息匹配","完形填空","短文填空","单句填空","短文改错","单句改错","句型转换","翻译短语","翻译句子","词汇/短语及固搭","完成句子","听力"},0)),"")), "")</f>
        <v/>
      </c>
      <c r="E4348" s="21" t="str">
        <f t="shared" si="547"/>
        <v>知识点</v>
      </c>
      <c r="F4348" s="21" t="str">
        <f t="shared" si="548"/>
        <v>亚</v>
      </c>
      <c r="G4348" s="21" t="str">
        <f>INDEX( {"body","discipline","area","topic","point"},MATCH(E4348,{"知识体","知识域","知识区","知识主题","知识点"},0))</f>
        <v>point</v>
      </c>
      <c r="H4348" s="21" t="str">
        <f>INDEX( {"super","just","sub","infras"},MATCH(F4348,{"超","恰","亚","次"},0))</f>
        <v>sub</v>
      </c>
      <c r="I4348" s="21">
        <f>MATCH(E4348,{"知识体","知识域","知识区","知识主题","知识点"},0)-1</f>
        <v>4</v>
      </c>
      <c r="J4348" s="21">
        <f>MATCH(F4348,{"超","恰","亚","次"},0)-1</f>
        <v>2</v>
      </c>
      <c r="K4348" s="21" t="str">
        <f t="shared" si="549"/>
        <v>地理</v>
      </c>
      <c r="L4348" s="26" t="s">
        <v>3848</v>
      </c>
      <c r="M4348" s="23"/>
      <c r="N4348" s="23"/>
      <c r="O4348" s="24" t="str">
        <f t="shared" si="551"/>
        <v xml:space="preserve">
  - 
    name:  大气受热过程原理的应用
    title:  大气受热过程原理的应用
    description: 
    koLyro: point
    koLyri:  sub
    son: </v>
      </c>
      <c r="P4348" s="27" t="str">
        <f t="shared" si="550"/>
        <v xml:space="preserve">
            - 
              name:  大气受热过程原理的应用
              title:  大气受热过程原理的应用
              description: 
              koLyro: point
              koLyri:  sub
              son: </v>
      </c>
    </row>
    <row r="4349" spans="1:16" ht="15" customHeight="1">
      <c r="A4349" s="20">
        <f t="shared" si="544"/>
        <v>5</v>
      </c>
      <c r="B4349" s="21" t="str">
        <f t="shared" si="545"/>
        <v>知识亚点</v>
      </c>
      <c r="C4349" s="21" t="str">
        <f t="shared" si="546"/>
        <v>逆温现象</v>
      </c>
      <c r="D4349" s="21" t="str">
        <f>IFERROR(IF(I4349=1,INDEX( {"chinese","english","math","physics","chemistry","biology","politics","history","geography"},MATCH(C4349,{"语文","英语","数学","物理","化学","生物","政治","历史","地理"},0)),IF(I4349=2,INDEX(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4349,{"单项选择","阅读理解","信息匹配","完形填空","短文填空","单句填空","短文改错","单句改错","句型转换","翻译短语","翻译句子","词汇/短语及固搭","完成句子","听力"},0)),"")), "")</f>
        <v/>
      </c>
      <c r="E4349" s="21" t="str">
        <f t="shared" si="547"/>
        <v>知识点</v>
      </c>
      <c r="F4349" s="21" t="str">
        <f t="shared" si="548"/>
        <v>亚</v>
      </c>
      <c r="G4349" s="21" t="str">
        <f>INDEX( {"body","discipline","area","topic","point"},MATCH(E4349,{"知识体","知识域","知识区","知识主题","知识点"},0))</f>
        <v>point</v>
      </c>
      <c r="H4349" s="21" t="str">
        <f>INDEX( {"super","just","sub","infras"},MATCH(F4349,{"超","恰","亚","次"},0))</f>
        <v>sub</v>
      </c>
      <c r="I4349" s="21">
        <f>MATCH(E4349,{"知识体","知识域","知识区","知识主题","知识点"},0)-1</f>
        <v>4</v>
      </c>
      <c r="J4349" s="21">
        <f>MATCH(F4349,{"超","恰","亚","次"},0)-1</f>
        <v>2</v>
      </c>
      <c r="K4349" s="21" t="str">
        <f t="shared" si="549"/>
        <v>地理</v>
      </c>
      <c r="L4349" s="26" t="s">
        <v>3849</v>
      </c>
      <c r="M4349" s="23"/>
      <c r="N4349" s="23"/>
      <c r="O4349" s="24" t="str">
        <f t="shared" si="551"/>
        <v xml:space="preserve">
  - 
    name:  逆温现象
    title:  逆温现象
    description: 
    koLyro: point
    koLyri:  sub
    son: </v>
      </c>
      <c r="P4349" s="27" t="str">
        <f t="shared" si="550"/>
        <v xml:space="preserve">
            - 
              name:  逆温现象
              title:  逆温现象
              description: 
              koLyro: point
              koLyri:  sub
              son: </v>
      </c>
    </row>
    <row r="4350" spans="1:16" ht="15" customHeight="1">
      <c r="A4350" s="20">
        <f t="shared" si="544"/>
        <v>4</v>
      </c>
      <c r="B4350" s="21" t="str">
        <f t="shared" si="545"/>
        <v>知识点</v>
      </c>
      <c r="C4350" s="21" t="str">
        <f t="shared" si="546"/>
        <v>气温</v>
      </c>
      <c r="D4350" s="21" t="str">
        <f>IFERROR(IF(I4350=1,INDEX( {"chinese","english","math","physics","chemistry","biology","politics","history","geography"},MATCH(C4350,{"语文","英语","数学","物理","化学","生物","政治","历史","地理"},0)),IF(I4350=2,INDEX(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4350,{"单项选择","阅读理解","信息匹配","完形填空","短文填空","单句填空","短文改错","单句改错","句型转换","翻译短语","翻译句子","词汇/短语及固搭","完成句子","听力"},0)),"")), "")</f>
        <v/>
      </c>
      <c r="E4350" s="21" t="str">
        <f t="shared" si="547"/>
        <v>知识点</v>
      </c>
      <c r="F4350" s="21" t="str">
        <f t="shared" si="548"/>
        <v>恰</v>
      </c>
      <c r="G4350" s="21" t="str">
        <f>INDEX( {"body","discipline","area","topic","point"},MATCH(E4350,{"知识体","知识域","知识区","知识主题","知识点"},0))</f>
        <v>point</v>
      </c>
      <c r="H4350" s="21" t="str">
        <f>INDEX( {"super","just","sub","infras"},MATCH(F4350,{"超","恰","亚","次"},0))</f>
        <v>just</v>
      </c>
      <c r="I4350" s="21">
        <f>MATCH(E4350,{"知识体","知识域","知识区","知识主题","知识点"},0)-1</f>
        <v>4</v>
      </c>
      <c r="J4350" s="21">
        <f>MATCH(F4350,{"超","恰","亚","次"},0)-1</f>
        <v>1</v>
      </c>
      <c r="K4350" s="21" t="str">
        <f t="shared" si="549"/>
        <v>地理</v>
      </c>
      <c r="L4350" s="26" t="s">
        <v>3850</v>
      </c>
      <c r="M4350" s="23"/>
      <c r="N4350" s="23"/>
      <c r="O4350" s="24" t="str">
        <f t="shared" si="551"/>
        <v xml:space="preserve">
  - 
    name:  气温
    title:  气温
    description: 
    koLyro: point
    koLyri:  just
    son: </v>
      </c>
      <c r="P4350" s="27" t="str">
        <f t="shared" si="550"/>
        <v xml:space="preserve">
          - 
            name:  气温
            title:  气温
            description: 
            koLyro: point
            koLyri:  just
            son: </v>
      </c>
    </row>
    <row r="4351" spans="1:16" ht="15" customHeight="1">
      <c r="A4351" s="20">
        <f t="shared" si="544"/>
        <v>5</v>
      </c>
      <c r="B4351" s="21" t="str">
        <f t="shared" si="545"/>
        <v>知识亚点</v>
      </c>
      <c r="C4351" s="21" t="str">
        <f t="shared" si="546"/>
        <v>气温的分布</v>
      </c>
      <c r="D4351" s="21" t="str">
        <f>IFERROR(IF(I4351=1,INDEX( {"chinese","english","math","physics","chemistry","biology","politics","history","geography"},MATCH(C4351,{"语文","英语","数学","物理","化学","生物","政治","历史","地理"},0)),IF(I4351=2,INDEX(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4351,{"单项选择","阅读理解","信息匹配","完形填空","短文填空","单句填空","短文改错","单句改错","句型转换","翻译短语","翻译句子","词汇/短语及固搭","完成句子","听力"},0)),"")), "")</f>
        <v/>
      </c>
      <c r="E4351" s="21" t="str">
        <f t="shared" si="547"/>
        <v>知识点</v>
      </c>
      <c r="F4351" s="21" t="str">
        <f t="shared" si="548"/>
        <v>亚</v>
      </c>
      <c r="G4351" s="21" t="str">
        <f>INDEX( {"body","discipline","area","topic","point"},MATCH(E4351,{"知识体","知识域","知识区","知识主题","知识点"},0))</f>
        <v>point</v>
      </c>
      <c r="H4351" s="21" t="str">
        <f>INDEX( {"super","just","sub","infras"},MATCH(F4351,{"超","恰","亚","次"},0))</f>
        <v>sub</v>
      </c>
      <c r="I4351" s="21">
        <f>MATCH(E4351,{"知识体","知识域","知识区","知识主题","知识点"},0)-1</f>
        <v>4</v>
      </c>
      <c r="J4351" s="21">
        <f>MATCH(F4351,{"超","恰","亚","次"},0)-1</f>
        <v>2</v>
      </c>
      <c r="K4351" s="21" t="str">
        <f t="shared" si="549"/>
        <v>地理</v>
      </c>
      <c r="L4351" s="26" t="s">
        <v>3851</v>
      </c>
      <c r="M4351" s="23"/>
      <c r="N4351" s="23"/>
      <c r="O4351" s="24" t="str">
        <f t="shared" si="551"/>
        <v xml:space="preserve">
  - 
    name:  气温的分布
    title:  气温的分布
    description: 
    koLyro: point
    koLyri:  sub
    son: </v>
      </c>
      <c r="P4351" s="27" t="str">
        <f t="shared" si="550"/>
        <v xml:space="preserve">
            - 
              name:  气温的分布
              title:  气温的分布
              description: 
              koLyro: point
              koLyri:  sub
              son: </v>
      </c>
    </row>
    <row r="4352" spans="1:16" ht="15" customHeight="1">
      <c r="A4352" s="20">
        <f t="shared" si="544"/>
        <v>5</v>
      </c>
      <c r="B4352" s="21" t="str">
        <f t="shared" si="545"/>
        <v>知识亚点</v>
      </c>
      <c r="C4352" s="21" t="str">
        <f t="shared" si="546"/>
        <v>气温的影响因素</v>
      </c>
      <c r="D4352" s="21" t="str">
        <f>IFERROR(IF(I4352=1,INDEX( {"chinese","english","math","physics","chemistry","biology","politics","history","geography"},MATCH(C4352,{"语文","英语","数学","物理","化学","生物","政治","历史","地理"},0)),IF(I4352=2,INDEX(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4352,{"单项选择","阅读理解","信息匹配","完形填空","短文填空","单句填空","短文改错","单句改错","句型转换","翻译短语","翻译句子","词汇/短语及固搭","完成句子","听力"},0)),"")), "")</f>
        <v/>
      </c>
      <c r="E4352" s="21" t="str">
        <f t="shared" si="547"/>
        <v>知识点</v>
      </c>
      <c r="F4352" s="21" t="str">
        <f t="shared" si="548"/>
        <v>亚</v>
      </c>
      <c r="G4352" s="21" t="str">
        <f>INDEX( {"body","discipline","area","topic","point"},MATCH(E4352,{"知识体","知识域","知识区","知识主题","知识点"},0))</f>
        <v>point</v>
      </c>
      <c r="H4352" s="21" t="str">
        <f>INDEX( {"super","just","sub","infras"},MATCH(F4352,{"超","恰","亚","次"},0))</f>
        <v>sub</v>
      </c>
      <c r="I4352" s="21">
        <f>MATCH(E4352,{"知识体","知识域","知识区","知识主题","知识点"},0)-1</f>
        <v>4</v>
      </c>
      <c r="J4352" s="21">
        <f>MATCH(F4352,{"超","恰","亚","次"},0)-1</f>
        <v>2</v>
      </c>
      <c r="K4352" s="21" t="str">
        <f t="shared" si="549"/>
        <v>地理</v>
      </c>
      <c r="L4352" s="26" t="s">
        <v>3852</v>
      </c>
      <c r="M4352" s="23"/>
      <c r="N4352" s="23"/>
      <c r="O4352" s="24" t="str">
        <f t="shared" si="551"/>
        <v xml:space="preserve">
  - 
    name:  气温的影响因素
    title:  气温的影响因素
    description: 
    koLyro: point
    koLyri:  sub
    son: </v>
      </c>
      <c r="P4352" s="27" t="str">
        <f t="shared" si="550"/>
        <v xml:space="preserve">
            - 
              name:  气温的影响因素
              title:  气温的影响因素
              description: 
              koLyro: point
              koLyri:  sub
              son: </v>
      </c>
    </row>
    <row r="4353" spans="1:16" ht="15" customHeight="1">
      <c r="A4353" s="20">
        <f t="shared" si="544"/>
        <v>5</v>
      </c>
      <c r="B4353" s="21" t="str">
        <f t="shared" si="545"/>
        <v>知识亚点</v>
      </c>
      <c r="C4353" s="21" t="str">
        <f t="shared" si="546"/>
        <v>等温线图的判读</v>
      </c>
      <c r="D4353" s="21" t="str">
        <f>IFERROR(IF(I4353=1,INDEX( {"chinese","english","math","physics","chemistry","biology","politics","history","geography"},MATCH(C4353,{"语文","英语","数学","物理","化学","生物","政治","历史","地理"},0)),IF(I4353=2,INDEX(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4353,{"单项选择","阅读理解","信息匹配","完形填空","短文填空","单句填空","短文改错","单句改错","句型转换","翻译短语","翻译句子","词汇/短语及固搭","完成句子","听力"},0)),"")), "")</f>
        <v/>
      </c>
      <c r="E4353" s="21" t="str">
        <f t="shared" si="547"/>
        <v>知识点</v>
      </c>
      <c r="F4353" s="21" t="str">
        <f t="shared" si="548"/>
        <v>亚</v>
      </c>
      <c r="G4353" s="21" t="str">
        <f>INDEX( {"body","discipline","area","topic","point"},MATCH(E4353,{"知识体","知识域","知识区","知识主题","知识点"},0))</f>
        <v>point</v>
      </c>
      <c r="H4353" s="21" t="str">
        <f>INDEX( {"super","just","sub","infras"},MATCH(F4353,{"超","恰","亚","次"},0))</f>
        <v>sub</v>
      </c>
      <c r="I4353" s="21">
        <f>MATCH(E4353,{"知识体","知识域","知识区","知识主题","知识点"},0)-1</f>
        <v>4</v>
      </c>
      <c r="J4353" s="21">
        <f>MATCH(F4353,{"超","恰","亚","次"},0)-1</f>
        <v>2</v>
      </c>
      <c r="K4353" s="21" t="str">
        <f t="shared" si="549"/>
        <v>地理</v>
      </c>
      <c r="L4353" s="26" t="s">
        <v>3853</v>
      </c>
      <c r="M4353" s="23"/>
      <c r="N4353" s="23"/>
      <c r="O4353" s="24" t="str">
        <f t="shared" si="551"/>
        <v xml:space="preserve">
  - 
    name:  等温线图的判读
    title:  等温线图的判读
    description: 
    koLyro: point
    koLyri:  sub
    son: </v>
      </c>
      <c r="P4353" s="27" t="str">
        <f t="shared" si="550"/>
        <v xml:space="preserve">
            - 
              name:  等温线图的判读
              title:  等温线图的判读
              description: 
              koLyro: point
              koLyri:  sub
              son: </v>
      </c>
    </row>
    <row r="4354" spans="1:16" ht="15" customHeight="1">
      <c r="A4354" s="20">
        <f t="shared" si="544"/>
        <v>4</v>
      </c>
      <c r="B4354" s="21" t="str">
        <f t="shared" si="545"/>
        <v>知识点</v>
      </c>
      <c r="C4354" s="21" t="str">
        <f t="shared" si="546"/>
        <v>热力环流</v>
      </c>
      <c r="D4354" s="21" t="str">
        <f>IFERROR(IF(I4354=1,INDEX( {"chinese","english","math","physics","chemistry","biology","politics","history","geography"},MATCH(C4354,{"语文","英语","数学","物理","化学","生物","政治","历史","地理"},0)),IF(I4354=2,INDEX(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4354,{"单项选择","阅读理解","信息匹配","完形填空","短文填空","单句填空","短文改错","单句改错","句型转换","翻译短语","翻译句子","词汇/短语及固搭","完成句子","听力"},0)),"")), "")</f>
        <v/>
      </c>
      <c r="E4354" s="21" t="str">
        <f t="shared" si="547"/>
        <v>知识点</v>
      </c>
      <c r="F4354" s="21" t="str">
        <f t="shared" si="548"/>
        <v>恰</v>
      </c>
      <c r="G4354" s="21" t="str">
        <f>INDEX( {"body","discipline","area","topic","point"},MATCH(E4354,{"知识体","知识域","知识区","知识主题","知识点"},0))</f>
        <v>point</v>
      </c>
      <c r="H4354" s="21" t="str">
        <f>INDEX( {"super","just","sub","infras"},MATCH(F4354,{"超","恰","亚","次"},0))</f>
        <v>just</v>
      </c>
      <c r="I4354" s="21">
        <f>MATCH(E4354,{"知识体","知识域","知识区","知识主题","知识点"},0)-1</f>
        <v>4</v>
      </c>
      <c r="J4354" s="21">
        <f>MATCH(F4354,{"超","恰","亚","次"},0)-1</f>
        <v>1</v>
      </c>
      <c r="K4354" s="21" t="str">
        <f t="shared" si="549"/>
        <v>地理</v>
      </c>
      <c r="L4354" s="26" t="s">
        <v>3854</v>
      </c>
      <c r="M4354" s="23"/>
      <c r="N4354" s="23"/>
      <c r="O4354" s="24" t="str">
        <f t="shared" si="551"/>
        <v xml:space="preserve">
  - 
    name:  热力环流
    title:  热力环流
    description: 
    koLyro: point
    koLyri:  just
    son: </v>
      </c>
      <c r="P4354" s="27" t="str">
        <f t="shared" si="550"/>
        <v xml:space="preserve">
          - 
            name:  热力环流
            title:  热力环流
            description: 
            koLyro: point
            koLyri:  just
            son: </v>
      </c>
    </row>
    <row r="4355" spans="1:16" ht="15" customHeight="1">
      <c r="A4355" s="20">
        <f t="shared" si="544"/>
        <v>5</v>
      </c>
      <c r="B4355" s="21" t="str">
        <f t="shared" si="545"/>
        <v>知识亚点</v>
      </c>
      <c r="C4355" s="21" t="str">
        <f t="shared" si="546"/>
        <v>热力环流的成因</v>
      </c>
      <c r="D4355" s="21" t="str">
        <f>IFERROR(IF(I4355=1,INDEX( {"chinese","english","math","physics","chemistry","biology","politics","history","geography"},MATCH(C4355,{"语文","英语","数学","物理","化学","生物","政治","历史","地理"},0)),IF(I4355=2,INDEX(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4355,{"单项选择","阅读理解","信息匹配","完形填空","短文填空","单句填空","短文改错","单句改错","句型转换","翻译短语","翻译句子","词汇/短语及固搭","完成句子","听力"},0)),"")), "")</f>
        <v/>
      </c>
      <c r="E4355" s="21" t="str">
        <f t="shared" si="547"/>
        <v>知识点</v>
      </c>
      <c r="F4355" s="21" t="str">
        <f t="shared" si="548"/>
        <v>亚</v>
      </c>
      <c r="G4355" s="21" t="str">
        <f>INDEX( {"body","discipline","area","topic","point"},MATCH(E4355,{"知识体","知识域","知识区","知识主题","知识点"},0))</f>
        <v>point</v>
      </c>
      <c r="H4355" s="21" t="str">
        <f>INDEX( {"super","just","sub","infras"},MATCH(F4355,{"超","恰","亚","次"},0))</f>
        <v>sub</v>
      </c>
      <c r="I4355" s="21">
        <f>MATCH(E4355,{"知识体","知识域","知识区","知识主题","知识点"},0)-1</f>
        <v>4</v>
      </c>
      <c r="J4355" s="21">
        <f>MATCH(F4355,{"超","恰","亚","次"},0)-1</f>
        <v>2</v>
      </c>
      <c r="K4355" s="21" t="str">
        <f t="shared" si="549"/>
        <v>地理</v>
      </c>
      <c r="L4355" s="26" t="s">
        <v>3855</v>
      </c>
      <c r="M4355" s="23"/>
      <c r="N4355" s="23"/>
      <c r="O4355" s="24" t="str">
        <f t="shared" si="551"/>
        <v xml:space="preserve">
  - 
    name:  热力环流的成因
    title:  热力环流的成因
    description: 
    koLyro: point
    koLyri:  sub
    son: </v>
      </c>
      <c r="P4355" s="27" t="str">
        <f t="shared" si="550"/>
        <v xml:space="preserve">
            - 
              name:  热力环流的成因
              title:  热力环流的成因
              description: 
              koLyro: point
              koLyri:  sub
              son: </v>
      </c>
    </row>
    <row r="4356" spans="1:16" ht="15" customHeight="1">
      <c r="A4356" s="20">
        <f t="shared" si="544"/>
        <v>5</v>
      </c>
      <c r="B4356" s="21" t="str">
        <f t="shared" si="545"/>
        <v>知识亚点</v>
      </c>
      <c r="C4356" s="21" t="str">
        <f t="shared" si="546"/>
        <v>热力环流的形成过程</v>
      </c>
      <c r="D4356" s="21" t="str">
        <f>IFERROR(IF(I4356=1,INDEX( {"chinese","english","math","physics","chemistry","biology","politics","history","geography"},MATCH(C4356,{"语文","英语","数学","物理","化学","生物","政治","历史","地理"},0)),IF(I4356=2,INDEX(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4356,{"单项选择","阅读理解","信息匹配","完形填空","短文填空","单句填空","短文改错","单句改错","句型转换","翻译短语","翻译句子","词汇/短语及固搭","完成句子","听力"},0)),"")), "")</f>
        <v/>
      </c>
      <c r="E4356" s="21" t="str">
        <f t="shared" si="547"/>
        <v>知识点</v>
      </c>
      <c r="F4356" s="21" t="str">
        <f t="shared" si="548"/>
        <v>亚</v>
      </c>
      <c r="G4356" s="21" t="str">
        <f>INDEX( {"body","discipline","area","topic","point"},MATCH(E4356,{"知识体","知识域","知识区","知识主题","知识点"},0))</f>
        <v>point</v>
      </c>
      <c r="H4356" s="21" t="str">
        <f>INDEX( {"super","just","sub","infras"},MATCH(F4356,{"超","恰","亚","次"},0))</f>
        <v>sub</v>
      </c>
      <c r="I4356" s="21">
        <f>MATCH(E4356,{"知识体","知识域","知识区","知识主题","知识点"},0)-1</f>
        <v>4</v>
      </c>
      <c r="J4356" s="21">
        <f>MATCH(F4356,{"超","恰","亚","次"},0)-1</f>
        <v>2</v>
      </c>
      <c r="K4356" s="21" t="str">
        <f t="shared" si="549"/>
        <v>地理</v>
      </c>
      <c r="L4356" s="26" t="s">
        <v>3856</v>
      </c>
      <c r="M4356" s="23"/>
      <c r="N4356" s="23"/>
      <c r="O4356" s="24" t="str">
        <f t="shared" si="551"/>
        <v xml:space="preserve">
  - 
    name:  热力环流的形成过程
    title:  热力环流的形成过程
    description: 
    koLyro: point
    koLyri:  sub
    son: </v>
      </c>
      <c r="P4356" s="27" t="str">
        <f t="shared" si="550"/>
        <v xml:space="preserve">
            - 
              name:  热力环流的形成过程
              title:  热力环流的形成过程
              description: 
              koLyro: point
              koLyri:  sub
              son: </v>
      </c>
    </row>
    <row r="4357" spans="1:16" ht="15" customHeight="1">
      <c r="A4357" s="20">
        <f t="shared" ref="A4357:A4420" si="552">IFERROR(FIND("├",L4357),0)</f>
        <v>5</v>
      </c>
      <c r="B4357" s="21" t="str">
        <f t="shared" ref="B4357:B4420" si="553">MID(L4357,FIND("«",L4357)+1,FIND("»",L4357)-FIND("«",L4357)-1)</f>
        <v>知识亚点</v>
      </c>
      <c r="C4357" s="21" t="str">
        <f t="shared" ref="C4357:C4420" si="554">RIGHT(L4357,LEN(L4357)-FIND("»",L4357))</f>
        <v>常见的热力环流形式及其影响</v>
      </c>
      <c r="D4357" s="21" t="str">
        <f>IFERROR(IF(I4357=1,INDEX( {"chinese","english","math","physics","chemistry","biology","politics","history","geography"},MATCH(C4357,{"语文","英语","数学","物理","化学","生物","政治","历史","地理"},0)),IF(I4357=2,INDEX(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4357,{"单项选择","阅读理解","信息匹配","完形填空","短文填空","单句填空","短文改错","单句改错","句型转换","翻译短语","翻译句子","词汇/短语及固搭","完成句子","听力"},0)),"")), "")</f>
        <v/>
      </c>
      <c r="E4357" s="21" t="str">
        <f t="shared" ref="E4357:E4420" si="555">SUBSTITUTE(SUBSTITUTE(SUBSTITUTE(SUBSTITUTE(B4357,"超",""),"恰",""),"亚",""),"次","")</f>
        <v>知识点</v>
      </c>
      <c r="F4357" s="21" t="str">
        <f t="shared" ref="F4357:F4420" si="556">IF(IFERROR(FIND("超",B4357),-1)&gt;0,"超",  IF(IFERROR(FIND("亚",B4357),-1)&gt;0,"亚",   IF(IFERROR(FIND("次",B4357),-1)&gt;0,"次",    "恰"  )))</f>
        <v>亚</v>
      </c>
      <c r="G4357" s="21" t="str">
        <f>INDEX( {"body","discipline","area","topic","point"},MATCH(E4357,{"知识体","知识域","知识区","知识主题","知识点"},0))</f>
        <v>point</v>
      </c>
      <c r="H4357" s="21" t="str">
        <f>INDEX( {"super","just","sub","infras"},MATCH(F4357,{"超","恰","亚","次"},0))</f>
        <v>sub</v>
      </c>
      <c r="I4357" s="21">
        <f>MATCH(E4357,{"知识体","知识域","知识区","知识主题","知识点"},0)-1</f>
        <v>4</v>
      </c>
      <c r="J4357" s="21">
        <f>MATCH(F4357,{"超","恰","亚","次"},0)-1</f>
        <v>2</v>
      </c>
      <c r="K4357" s="21" t="str">
        <f t="shared" ref="K4357:K4420" si="557">IF(I4357=0,"",IF(I4357=1,C4357,K4356))</f>
        <v>地理</v>
      </c>
      <c r="L4357" s="26" t="s">
        <v>3857</v>
      </c>
      <c r="M4357" s="23"/>
      <c r="N4357" s="23"/>
      <c r="O4357" s="24" t="str">
        <f t="shared" si="551"/>
        <v xml:space="preserve">
  - 
    name:  常见的热力环流形式及其影响
    title:  常见的热力环流形式及其影响
    description: 
    koLyro: point
    koLyri:  sub
    son: </v>
      </c>
      <c r="P4357" s="27" t="str">
        <f t="shared" ref="P4357:P4420" si="558">SUBSTITUTE(O4357,CHAR(10),CHAR(10)&amp;REPT("  ",A4357))</f>
        <v xml:space="preserve">
            - 
              name:  常见的热力环流形式及其影响
              title:  常见的热力环流形式及其影响
              description: 
              koLyro: point
              koLyri:  sub
              son: </v>
      </c>
    </row>
    <row r="4358" spans="1:16" ht="15" customHeight="1">
      <c r="A4358" s="20">
        <f t="shared" si="552"/>
        <v>5</v>
      </c>
      <c r="B4358" s="21" t="str">
        <f t="shared" si="553"/>
        <v>知识亚点</v>
      </c>
      <c r="C4358" s="21" t="str">
        <f t="shared" si="554"/>
        <v>等压面图的判读</v>
      </c>
      <c r="D4358" s="21" t="str">
        <f>IFERROR(IF(I4358=1,INDEX( {"chinese","english","math","physics","chemistry","biology","politics","history","geography"},MATCH(C4358,{"语文","英语","数学","物理","化学","生物","政治","历史","地理"},0)),IF(I4358=2,INDEX(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4358,{"单项选择","阅读理解","信息匹配","完形填空","短文填空","单句填空","短文改错","单句改错","句型转换","翻译短语","翻译句子","词汇/短语及固搭","完成句子","听力"},0)),"")), "")</f>
        <v/>
      </c>
      <c r="E4358" s="21" t="str">
        <f t="shared" si="555"/>
        <v>知识点</v>
      </c>
      <c r="F4358" s="21" t="str">
        <f t="shared" si="556"/>
        <v>亚</v>
      </c>
      <c r="G4358" s="21" t="str">
        <f>INDEX( {"body","discipline","area","topic","point"},MATCH(E4358,{"知识体","知识域","知识区","知识主题","知识点"},0))</f>
        <v>point</v>
      </c>
      <c r="H4358" s="21" t="str">
        <f>INDEX( {"super","just","sub","infras"},MATCH(F4358,{"超","恰","亚","次"},0))</f>
        <v>sub</v>
      </c>
      <c r="I4358" s="21">
        <f>MATCH(E4358,{"知识体","知识域","知识区","知识主题","知识点"},0)-1</f>
        <v>4</v>
      </c>
      <c r="J4358" s="21">
        <f>MATCH(F4358,{"超","恰","亚","次"},0)-1</f>
        <v>2</v>
      </c>
      <c r="K4358" s="21" t="str">
        <f t="shared" si="557"/>
        <v>地理</v>
      </c>
      <c r="L4358" s="26" t="s">
        <v>3858</v>
      </c>
      <c r="M4358" s="23"/>
      <c r="N4358" s="23"/>
      <c r="O4358" s="24" t="str">
        <f t="shared" si="551"/>
        <v xml:space="preserve">
  - 
    name:  等压面图的判读
    title:  等压面图的判读
    description: 
    koLyro: point
    koLyri:  sub
    son: </v>
      </c>
      <c r="P4358" s="27" t="str">
        <f t="shared" si="558"/>
        <v xml:space="preserve">
            - 
              name:  等压面图的判读
              title:  等压面图的判读
              description: 
              koLyro: point
              koLyri:  sub
              son: </v>
      </c>
    </row>
    <row r="4359" spans="1:16" ht="15" customHeight="1">
      <c r="A4359" s="20">
        <f t="shared" si="552"/>
        <v>4</v>
      </c>
      <c r="B4359" s="21" t="str">
        <f t="shared" si="553"/>
        <v>知识点</v>
      </c>
      <c r="C4359" s="21" t="str">
        <f t="shared" si="554"/>
        <v>大气的水平运动</v>
      </c>
      <c r="D4359" s="21" t="str">
        <f>IFERROR(IF(I4359=1,INDEX( {"chinese","english","math","physics","chemistry","biology","politics","history","geography"},MATCH(C4359,{"语文","英语","数学","物理","化学","生物","政治","历史","地理"},0)),IF(I4359=2,INDEX(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4359,{"单项选择","阅读理解","信息匹配","完形填空","短文填空","单句填空","短文改错","单句改错","句型转换","翻译短语","翻译句子","词汇/短语及固搭","完成句子","听力"},0)),"")), "")</f>
        <v/>
      </c>
      <c r="E4359" s="21" t="str">
        <f t="shared" si="555"/>
        <v>知识点</v>
      </c>
      <c r="F4359" s="21" t="str">
        <f t="shared" si="556"/>
        <v>恰</v>
      </c>
      <c r="G4359" s="21" t="str">
        <f>INDEX( {"body","discipline","area","topic","point"},MATCH(E4359,{"知识体","知识域","知识区","知识主题","知识点"},0))</f>
        <v>point</v>
      </c>
      <c r="H4359" s="21" t="str">
        <f>INDEX( {"super","just","sub","infras"},MATCH(F4359,{"超","恰","亚","次"},0))</f>
        <v>just</v>
      </c>
      <c r="I4359" s="21">
        <f>MATCH(E4359,{"知识体","知识域","知识区","知识主题","知识点"},0)-1</f>
        <v>4</v>
      </c>
      <c r="J4359" s="21">
        <f>MATCH(F4359,{"超","恰","亚","次"},0)-1</f>
        <v>1</v>
      </c>
      <c r="K4359" s="21" t="str">
        <f t="shared" si="557"/>
        <v>地理</v>
      </c>
      <c r="L4359" s="26" t="s">
        <v>3859</v>
      </c>
      <c r="M4359" s="23"/>
      <c r="N4359" s="23"/>
      <c r="O4359" s="24" t="str">
        <f t="shared" si="551"/>
        <v xml:space="preserve">
  - 
    name:  大气的水平运动
    title:  大气的水平运动
    description: 
    koLyro: point
    koLyri:  just
    son: </v>
      </c>
      <c r="P4359" s="27" t="str">
        <f t="shared" si="558"/>
        <v xml:space="preserve">
          - 
            name:  大气的水平运动
            title:  大气的水平运动
            description: 
            koLyro: point
            koLyri:  just
            son: </v>
      </c>
    </row>
    <row r="4360" spans="1:16" ht="15" customHeight="1">
      <c r="A4360" s="20">
        <f t="shared" si="552"/>
        <v>5</v>
      </c>
      <c r="B4360" s="21" t="str">
        <f t="shared" si="553"/>
        <v>知识亚点</v>
      </c>
      <c r="C4360" s="21" t="str">
        <f t="shared" si="554"/>
        <v>大气的受力状况与风向</v>
      </c>
      <c r="D4360" s="21" t="str">
        <f>IFERROR(IF(I4360=1,INDEX( {"chinese","english","math","physics","chemistry","biology","politics","history","geography"},MATCH(C4360,{"语文","英语","数学","物理","化学","生物","政治","历史","地理"},0)),IF(I4360=2,INDEX(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4360,{"单项选择","阅读理解","信息匹配","完形填空","短文填空","单句填空","短文改错","单句改错","句型转换","翻译短语","翻译句子","词汇/短语及固搭","完成句子","听力"},0)),"")), "")</f>
        <v/>
      </c>
      <c r="E4360" s="21" t="str">
        <f t="shared" si="555"/>
        <v>知识点</v>
      </c>
      <c r="F4360" s="21" t="str">
        <f t="shared" si="556"/>
        <v>亚</v>
      </c>
      <c r="G4360" s="21" t="str">
        <f>INDEX( {"body","discipline","area","topic","point"},MATCH(E4360,{"知识体","知识域","知识区","知识主题","知识点"},0))</f>
        <v>point</v>
      </c>
      <c r="H4360" s="21" t="str">
        <f>INDEX( {"super","just","sub","infras"},MATCH(F4360,{"超","恰","亚","次"},0))</f>
        <v>sub</v>
      </c>
      <c r="I4360" s="21">
        <f>MATCH(E4360,{"知识体","知识域","知识区","知识主题","知识点"},0)-1</f>
        <v>4</v>
      </c>
      <c r="J4360" s="21">
        <f>MATCH(F4360,{"超","恰","亚","次"},0)-1</f>
        <v>2</v>
      </c>
      <c r="K4360" s="21" t="str">
        <f t="shared" si="557"/>
        <v>地理</v>
      </c>
      <c r="L4360" s="26" t="s">
        <v>3860</v>
      </c>
      <c r="M4360" s="23"/>
      <c r="N4360" s="23"/>
      <c r="O4360" s="24" t="str">
        <f t="shared" si="551"/>
        <v xml:space="preserve">
  - 
    name:  大气的受力状况与风向
    title:  大气的受力状况与风向
    description: 
    koLyro: point
    koLyri:  sub
    son: </v>
      </c>
      <c r="P4360" s="27" t="str">
        <f t="shared" si="558"/>
        <v xml:space="preserve">
            - 
              name:  大气的受力状况与风向
              title:  大气的受力状况与风向
              description: 
              koLyro: point
              koLyri:  sub
              son: </v>
      </c>
    </row>
    <row r="4361" spans="1:16" ht="15" customHeight="1">
      <c r="A4361" s="20">
        <f t="shared" si="552"/>
        <v>5</v>
      </c>
      <c r="B4361" s="21" t="str">
        <f t="shared" si="553"/>
        <v>知识亚点</v>
      </c>
      <c r="C4361" s="21" t="str">
        <f t="shared" si="554"/>
        <v>风力的判断</v>
      </c>
      <c r="D4361" s="21" t="str">
        <f>IFERROR(IF(I4361=1,INDEX( {"chinese","english","math","physics","chemistry","biology","politics","history","geography"},MATCH(C4361,{"语文","英语","数学","物理","化学","生物","政治","历史","地理"},0)),IF(I4361=2,INDEX(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4361,{"单项选择","阅读理解","信息匹配","完形填空","短文填空","单句填空","短文改错","单句改错","句型转换","翻译短语","翻译句子","词汇/短语及固搭","完成句子","听力"},0)),"")), "")</f>
        <v/>
      </c>
      <c r="E4361" s="21" t="str">
        <f t="shared" si="555"/>
        <v>知识点</v>
      </c>
      <c r="F4361" s="21" t="str">
        <f t="shared" si="556"/>
        <v>亚</v>
      </c>
      <c r="G4361" s="21" t="str">
        <f>INDEX( {"body","discipline","area","topic","point"},MATCH(E4361,{"知识体","知识域","知识区","知识主题","知识点"},0))</f>
        <v>point</v>
      </c>
      <c r="H4361" s="21" t="str">
        <f>INDEX( {"super","just","sub","infras"},MATCH(F4361,{"超","恰","亚","次"},0))</f>
        <v>sub</v>
      </c>
      <c r="I4361" s="21">
        <f>MATCH(E4361,{"知识体","知识域","知识区","知识主题","知识点"},0)-1</f>
        <v>4</v>
      </c>
      <c r="J4361" s="21">
        <f>MATCH(F4361,{"超","恰","亚","次"},0)-1</f>
        <v>2</v>
      </c>
      <c r="K4361" s="21" t="str">
        <f t="shared" si="557"/>
        <v>地理</v>
      </c>
      <c r="L4361" s="26" t="s">
        <v>3861</v>
      </c>
      <c r="M4361" s="23"/>
      <c r="N4361" s="23"/>
      <c r="O4361" s="24" t="str">
        <f t="shared" si="551"/>
        <v xml:space="preserve">
  - 
    name:  风力的判断
    title:  风力的判断
    description: 
    koLyro: point
    koLyri:  sub
    son: </v>
      </c>
      <c r="P4361" s="27" t="str">
        <f t="shared" si="558"/>
        <v xml:space="preserve">
            - 
              name:  风力的判断
              title:  风力的判断
              description: 
              koLyro: point
              koLyri:  sub
              son: </v>
      </c>
    </row>
    <row r="4362" spans="1:16" ht="15" customHeight="1">
      <c r="A4362" s="20">
        <f t="shared" si="552"/>
        <v>5</v>
      </c>
      <c r="B4362" s="21" t="str">
        <f t="shared" si="553"/>
        <v>知识亚点</v>
      </c>
      <c r="C4362" s="21" t="str">
        <f t="shared" si="554"/>
        <v>等压线图的判读</v>
      </c>
      <c r="D4362" s="21" t="str">
        <f>IFERROR(IF(I4362=1,INDEX( {"chinese","english","math","physics","chemistry","biology","politics","history","geography"},MATCH(C4362,{"语文","英语","数学","物理","化学","生物","政治","历史","地理"},0)),IF(I4362=2,INDEX(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4362,{"单项选择","阅读理解","信息匹配","完形填空","短文填空","单句填空","短文改错","单句改错","句型转换","翻译短语","翻译句子","词汇/短语及固搭","完成句子","听力"},0)),"")), "")</f>
        <v/>
      </c>
      <c r="E4362" s="21" t="str">
        <f t="shared" si="555"/>
        <v>知识点</v>
      </c>
      <c r="F4362" s="21" t="str">
        <f t="shared" si="556"/>
        <v>亚</v>
      </c>
      <c r="G4362" s="21" t="str">
        <f>INDEX( {"body","discipline","area","topic","point"},MATCH(E4362,{"知识体","知识域","知识区","知识主题","知识点"},0))</f>
        <v>point</v>
      </c>
      <c r="H4362" s="21" t="str">
        <f>INDEX( {"super","just","sub","infras"},MATCH(F4362,{"超","恰","亚","次"},0))</f>
        <v>sub</v>
      </c>
      <c r="I4362" s="21">
        <f>MATCH(E4362,{"知识体","知识域","知识区","知识主题","知识点"},0)-1</f>
        <v>4</v>
      </c>
      <c r="J4362" s="21">
        <f>MATCH(F4362,{"超","恰","亚","次"},0)-1</f>
        <v>2</v>
      </c>
      <c r="K4362" s="21" t="str">
        <f t="shared" si="557"/>
        <v>地理</v>
      </c>
      <c r="L4362" s="26" t="s">
        <v>3862</v>
      </c>
      <c r="M4362" s="23"/>
      <c r="N4362" s="23"/>
      <c r="O4362" s="24" t="str">
        <f t="shared" si="551"/>
        <v xml:space="preserve">
  - 
    name:  等压线图的判读
    title:  等压线图的判读
    description: 
    koLyro: point
    koLyri:  sub
    son: </v>
      </c>
      <c r="P4362" s="27" t="str">
        <f t="shared" si="558"/>
        <v xml:space="preserve">
            - 
              name:  等压线图的判读
              title:  等压线图的判读
              description: 
              koLyro: point
              koLyri:  sub
              son: </v>
      </c>
    </row>
    <row r="4363" spans="1:16" ht="15" customHeight="1">
      <c r="A4363" s="20">
        <f t="shared" si="552"/>
        <v>3</v>
      </c>
      <c r="B4363" s="21" t="str">
        <f t="shared" si="553"/>
        <v>知识主题</v>
      </c>
      <c r="C4363" s="21" t="str">
        <f t="shared" si="554"/>
        <v>气压带和风带</v>
      </c>
      <c r="D4363" s="21" t="str">
        <f>IFERROR(IF(I4363=1,INDEX( {"chinese","english","math","physics","chemistry","biology","politics","history","geography"},MATCH(C4363,{"语文","英语","数学","物理","化学","生物","政治","历史","地理"},0)),IF(I4363=2,INDEX(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4363,{"单项选择","阅读理解","信息匹配","完形填空","短文填空","单句填空","短文改错","单句改错","句型转换","翻译短语","翻译句子","词汇/短语及固搭","完成句子","听力"},0)),"")), "")</f>
        <v/>
      </c>
      <c r="E4363" s="21" t="str">
        <f t="shared" si="555"/>
        <v>知识主题</v>
      </c>
      <c r="F4363" s="21" t="str">
        <f t="shared" si="556"/>
        <v>恰</v>
      </c>
      <c r="G4363" s="21" t="str">
        <f>INDEX( {"body","discipline","area","topic","point"},MATCH(E4363,{"知识体","知识域","知识区","知识主题","知识点"},0))</f>
        <v>topic</v>
      </c>
      <c r="H4363" s="21" t="str">
        <f>INDEX( {"super","just","sub","infras"},MATCH(F4363,{"超","恰","亚","次"},0))</f>
        <v>just</v>
      </c>
      <c r="I4363" s="21">
        <f>MATCH(E4363,{"知识体","知识域","知识区","知识主题","知识点"},0)-1</f>
        <v>3</v>
      </c>
      <c r="J4363" s="21">
        <f>MATCH(F4363,{"超","恰","亚","次"},0)-1</f>
        <v>1</v>
      </c>
      <c r="K4363" s="21" t="str">
        <f t="shared" si="557"/>
        <v>地理</v>
      </c>
      <c r="L4363" s="26" t="s">
        <v>3863</v>
      </c>
      <c r="M4363" s="23"/>
      <c r="N4363" s="23"/>
      <c r="O4363" s="24" t="str">
        <f t="shared" si="551"/>
        <v xml:space="preserve">
  - 
    name:  气压带和风带
    title:  气压带和风带
    description: 
    koLyro: topic
    koLyri:  just
    son: </v>
      </c>
      <c r="P4363" s="27" t="str">
        <f t="shared" si="558"/>
        <v xml:space="preserve">
        - 
          name:  气压带和风带
          title:  气压带和风带
          description: 
          koLyro: topic
          koLyri:  just
          son: </v>
      </c>
    </row>
    <row r="4364" spans="1:16" ht="15" customHeight="1">
      <c r="A4364" s="20">
        <f t="shared" si="552"/>
        <v>4</v>
      </c>
      <c r="B4364" s="21" t="str">
        <f t="shared" si="553"/>
        <v>知识点</v>
      </c>
      <c r="C4364" s="21" t="str">
        <f t="shared" si="554"/>
        <v>单圈环流</v>
      </c>
      <c r="D4364" s="21" t="str">
        <f>IFERROR(IF(I4364=1,INDEX( {"chinese","english","math","physics","chemistry","biology","politics","history","geography"},MATCH(C4364,{"语文","英语","数学","物理","化学","生物","政治","历史","地理"},0)),IF(I4364=2,INDEX(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4364,{"单项选择","阅读理解","信息匹配","完形填空","短文填空","单句填空","短文改错","单句改错","句型转换","翻译短语","翻译句子","词汇/短语及固搭","完成句子","听力"},0)),"")), "")</f>
        <v/>
      </c>
      <c r="E4364" s="21" t="str">
        <f t="shared" si="555"/>
        <v>知识点</v>
      </c>
      <c r="F4364" s="21" t="str">
        <f t="shared" si="556"/>
        <v>恰</v>
      </c>
      <c r="G4364" s="21" t="str">
        <f>INDEX( {"body","discipline","area","topic","point"},MATCH(E4364,{"知识体","知识域","知识区","知识主题","知识点"},0))</f>
        <v>point</v>
      </c>
      <c r="H4364" s="21" t="str">
        <f>INDEX( {"super","just","sub","infras"},MATCH(F4364,{"超","恰","亚","次"},0))</f>
        <v>just</v>
      </c>
      <c r="I4364" s="21">
        <f>MATCH(E4364,{"知识体","知识域","知识区","知识主题","知识点"},0)-1</f>
        <v>4</v>
      </c>
      <c r="J4364" s="21">
        <f>MATCH(F4364,{"超","恰","亚","次"},0)-1</f>
        <v>1</v>
      </c>
      <c r="K4364" s="21" t="str">
        <f t="shared" si="557"/>
        <v>地理</v>
      </c>
      <c r="L4364" s="26" t="s">
        <v>3864</v>
      </c>
      <c r="M4364" s="23"/>
      <c r="N4364" s="23"/>
      <c r="O4364" s="24" t="str">
        <f t="shared" si="551"/>
        <v xml:space="preserve">
  - 
    name:  单圈环流
    title:  单圈环流
    description: 
    koLyro: point
    koLyri:  just
    son: </v>
      </c>
      <c r="P4364" s="27" t="str">
        <f t="shared" si="558"/>
        <v xml:space="preserve">
          - 
            name:  单圈环流
            title:  单圈环流
            description: 
            koLyro: point
            koLyri:  just
            son: </v>
      </c>
    </row>
    <row r="4365" spans="1:16" ht="15" customHeight="1">
      <c r="A4365" s="20">
        <f t="shared" si="552"/>
        <v>4</v>
      </c>
      <c r="B4365" s="21" t="str">
        <f t="shared" si="553"/>
        <v>知识点</v>
      </c>
      <c r="C4365" s="21" t="str">
        <f t="shared" si="554"/>
        <v>三圈环流</v>
      </c>
      <c r="D4365" s="21" t="str">
        <f>IFERROR(IF(I4365=1,INDEX( {"chinese","english","math","physics","chemistry","biology","politics","history","geography"},MATCH(C4365,{"语文","英语","数学","物理","化学","生物","政治","历史","地理"},0)),IF(I4365=2,INDEX(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4365,{"单项选择","阅读理解","信息匹配","完形填空","短文填空","单句填空","短文改错","单句改错","句型转换","翻译短语","翻译句子","词汇/短语及固搭","完成句子","听力"},0)),"")), "")</f>
        <v/>
      </c>
      <c r="E4365" s="21" t="str">
        <f t="shared" si="555"/>
        <v>知识点</v>
      </c>
      <c r="F4365" s="21" t="str">
        <f t="shared" si="556"/>
        <v>恰</v>
      </c>
      <c r="G4365" s="21" t="str">
        <f>INDEX( {"body","discipline","area","topic","point"},MATCH(E4365,{"知识体","知识域","知识区","知识主题","知识点"},0))</f>
        <v>point</v>
      </c>
      <c r="H4365" s="21" t="str">
        <f>INDEX( {"super","just","sub","infras"},MATCH(F4365,{"超","恰","亚","次"},0))</f>
        <v>just</v>
      </c>
      <c r="I4365" s="21">
        <f>MATCH(E4365,{"知识体","知识域","知识区","知识主题","知识点"},0)-1</f>
        <v>4</v>
      </c>
      <c r="J4365" s="21">
        <f>MATCH(F4365,{"超","恰","亚","次"},0)-1</f>
        <v>1</v>
      </c>
      <c r="K4365" s="21" t="str">
        <f t="shared" si="557"/>
        <v>地理</v>
      </c>
      <c r="L4365" s="26" t="s">
        <v>3865</v>
      </c>
      <c r="M4365" s="23"/>
      <c r="N4365" s="23"/>
      <c r="O4365" s="24" t="str">
        <f t="shared" si="551"/>
        <v xml:space="preserve">
  - 
    name:  三圈环流
    title:  三圈环流
    description: 
    koLyro: point
    koLyri:  just
    son: </v>
      </c>
      <c r="P4365" s="27" t="str">
        <f t="shared" si="558"/>
        <v xml:space="preserve">
          - 
            name:  三圈环流
            title:  三圈环流
            description: 
            koLyro: point
            koLyri:  just
            son: </v>
      </c>
    </row>
    <row r="4366" spans="1:16" ht="15" customHeight="1">
      <c r="A4366" s="20">
        <f t="shared" si="552"/>
        <v>5</v>
      </c>
      <c r="B4366" s="21" t="str">
        <f t="shared" si="553"/>
        <v>知识亚点</v>
      </c>
      <c r="C4366" s="21" t="str">
        <f t="shared" si="554"/>
        <v>气压带、风带的成因</v>
      </c>
      <c r="D4366" s="21" t="str">
        <f>IFERROR(IF(I4366=1,INDEX( {"chinese","english","math","physics","chemistry","biology","politics","history","geography"},MATCH(C4366,{"语文","英语","数学","物理","化学","生物","政治","历史","地理"},0)),IF(I4366=2,INDEX(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4366,{"单项选择","阅读理解","信息匹配","完形填空","短文填空","单句填空","短文改错","单句改错","句型转换","翻译短语","翻译句子","词汇/短语及固搭","完成句子","听力"},0)),"")), "")</f>
        <v/>
      </c>
      <c r="E4366" s="21" t="str">
        <f t="shared" si="555"/>
        <v>知识点</v>
      </c>
      <c r="F4366" s="21" t="str">
        <f t="shared" si="556"/>
        <v>亚</v>
      </c>
      <c r="G4366" s="21" t="str">
        <f>INDEX( {"body","discipline","area","topic","point"},MATCH(E4366,{"知识体","知识域","知识区","知识主题","知识点"},0))</f>
        <v>point</v>
      </c>
      <c r="H4366" s="21" t="str">
        <f>INDEX( {"super","just","sub","infras"},MATCH(F4366,{"超","恰","亚","次"},0))</f>
        <v>sub</v>
      </c>
      <c r="I4366" s="21">
        <f>MATCH(E4366,{"知识体","知识域","知识区","知识主题","知识点"},0)-1</f>
        <v>4</v>
      </c>
      <c r="J4366" s="21">
        <f>MATCH(F4366,{"超","恰","亚","次"},0)-1</f>
        <v>2</v>
      </c>
      <c r="K4366" s="21" t="str">
        <f t="shared" si="557"/>
        <v>地理</v>
      </c>
      <c r="L4366" s="26" t="s">
        <v>3866</v>
      </c>
      <c r="M4366" s="23"/>
      <c r="N4366" s="23"/>
      <c r="O4366" s="24" t="str">
        <f t="shared" si="551"/>
        <v xml:space="preserve">
  - 
    name:  气压带、风带的成因
    title:  气压带、风带的成因
    description: 
    koLyro: point
    koLyri:  sub
    son: </v>
      </c>
      <c r="P4366" s="27" t="str">
        <f t="shared" si="558"/>
        <v xml:space="preserve">
            - 
              name:  气压带、风带的成因
              title:  气压带、风带的成因
              description: 
              koLyro: point
              koLyri:  sub
              son: </v>
      </c>
    </row>
    <row r="4367" spans="1:16" ht="15" customHeight="1">
      <c r="A4367" s="20">
        <f t="shared" si="552"/>
        <v>5</v>
      </c>
      <c r="B4367" s="21" t="str">
        <f t="shared" si="553"/>
        <v>知识亚点</v>
      </c>
      <c r="C4367" s="21" t="str">
        <f t="shared" si="554"/>
        <v>气压带、风带的分布</v>
      </c>
      <c r="D4367" s="21" t="str">
        <f>IFERROR(IF(I4367=1,INDEX( {"chinese","english","math","physics","chemistry","biology","politics","history","geography"},MATCH(C4367,{"语文","英语","数学","物理","化学","生物","政治","历史","地理"},0)),IF(I4367=2,INDEX(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4367,{"单项选择","阅读理解","信息匹配","完形填空","短文填空","单句填空","短文改错","单句改错","句型转换","翻译短语","翻译句子","词汇/短语及固搭","完成句子","听力"},0)),"")), "")</f>
        <v/>
      </c>
      <c r="E4367" s="21" t="str">
        <f t="shared" si="555"/>
        <v>知识点</v>
      </c>
      <c r="F4367" s="21" t="str">
        <f t="shared" si="556"/>
        <v>亚</v>
      </c>
      <c r="G4367" s="21" t="str">
        <f>INDEX( {"body","discipline","area","topic","point"},MATCH(E4367,{"知识体","知识域","知识区","知识主题","知识点"},0))</f>
        <v>point</v>
      </c>
      <c r="H4367" s="21" t="str">
        <f>INDEX( {"super","just","sub","infras"},MATCH(F4367,{"超","恰","亚","次"},0))</f>
        <v>sub</v>
      </c>
      <c r="I4367" s="21">
        <f>MATCH(E4367,{"知识体","知识域","知识区","知识主题","知识点"},0)-1</f>
        <v>4</v>
      </c>
      <c r="J4367" s="21">
        <f>MATCH(F4367,{"超","恰","亚","次"},0)-1</f>
        <v>2</v>
      </c>
      <c r="K4367" s="21" t="str">
        <f t="shared" si="557"/>
        <v>地理</v>
      </c>
      <c r="L4367" s="26" t="s">
        <v>3867</v>
      </c>
      <c r="M4367" s="23"/>
      <c r="N4367" s="23"/>
      <c r="O4367" s="24" t="str">
        <f t="shared" si="551"/>
        <v xml:space="preserve">
  - 
    name:  气压带、风带的分布
    title:  气压带、风带的分布
    description: 
    koLyro: point
    koLyri:  sub
    son: </v>
      </c>
      <c r="P4367" s="27" t="str">
        <f t="shared" si="558"/>
        <v xml:space="preserve">
            - 
              name:  气压带、风带的分布
              title:  气压带、风带的分布
              description: 
              koLyro: point
              koLyri:  sub
              son: </v>
      </c>
    </row>
    <row r="4368" spans="1:16" ht="15" customHeight="1">
      <c r="A4368" s="20">
        <f t="shared" si="552"/>
        <v>5</v>
      </c>
      <c r="B4368" s="21" t="str">
        <f t="shared" si="553"/>
        <v>知识亚点</v>
      </c>
      <c r="C4368" s="21" t="str">
        <f t="shared" si="554"/>
        <v>气压带、风带位置的季节移动</v>
      </c>
      <c r="D4368" s="21" t="str">
        <f>IFERROR(IF(I4368=1,INDEX( {"chinese","english","math","physics","chemistry","biology","politics","history","geography"},MATCH(C4368,{"语文","英语","数学","物理","化学","生物","政治","历史","地理"},0)),IF(I4368=2,INDEX(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4368,{"单项选择","阅读理解","信息匹配","完形填空","短文填空","单句填空","短文改错","单句改错","句型转换","翻译短语","翻译句子","词汇/短语及固搭","完成句子","听力"},0)),"")), "")</f>
        <v/>
      </c>
      <c r="E4368" s="21" t="str">
        <f t="shared" si="555"/>
        <v>知识点</v>
      </c>
      <c r="F4368" s="21" t="str">
        <f t="shared" si="556"/>
        <v>亚</v>
      </c>
      <c r="G4368" s="21" t="str">
        <f>INDEX( {"body","discipline","area","topic","point"},MATCH(E4368,{"知识体","知识域","知识区","知识主题","知识点"},0))</f>
        <v>point</v>
      </c>
      <c r="H4368" s="21" t="str">
        <f>INDEX( {"super","just","sub","infras"},MATCH(F4368,{"超","恰","亚","次"},0))</f>
        <v>sub</v>
      </c>
      <c r="I4368" s="21">
        <f>MATCH(E4368,{"知识体","知识域","知识区","知识主题","知识点"},0)-1</f>
        <v>4</v>
      </c>
      <c r="J4368" s="21">
        <f>MATCH(F4368,{"超","恰","亚","次"},0)-1</f>
        <v>2</v>
      </c>
      <c r="K4368" s="21" t="str">
        <f t="shared" si="557"/>
        <v>地理</v>
      </c>
      <c r="L4368" s="26" t="s">
        <v>3868</v>
      </c>
      <c r="M4368" s="23"/>
      <c r="N4368" s="23"/>
      <c r="O4368" s="24" t="str">
        <f t="shared" si="551"/>
        <v xml:space="preserve">
  - 
    name:  气压带、风带位置的季节移动
    title:  气压带、风带位置的季节移动
    description: 
    koLyro: point
    koLyri:  sub
    son: </v>
      </c>
      <c r="P4368" s="27" t="str">
        <f t="shared" si="558"/>
        <v xml:space="preserve">
            - 
              name:  气压带、风带位置的季节移动
              title:  气压带、风带位置的季节移动
              description: 
              koLyro: point
              koLyri:  sub
              son: </v>
      </c>
    </row>
    <row r="4369" spans="1:16" ht="15" customHeight="1">
      <c r="A4369" s="20">
        <f t="shared" si="552"/>
        <v>5</v>
      </c>
      <c r="B4369" s="21" t="str">
        <f t="shared" si="553"/>
        <v>知识亚点</v>
      </c>
      <c r="C4369" s="21" t="str">
        <f t="shared" si="554"/>
        <v>气压带、风带的性质</v>
      </c>
      <c r="D4369" s="21" t="str">
        <f>IFERROR(IF(I4369=1,INDEX( {"chinese","english","math","physics","chemistry","biology","politics","history","geography"},MATCH(C4369,{"语文","英语","数学","物理","化学","生物","政治","历史","地理"},0)),IF(I4369=2,INDEX(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4369,{"单项选择","阅读理解","信息匹配","完形填空","短文填空","单句填空","短文改错","单句改错","句型转换","翻译短语","翻译句子","词汇/短语及固搭","完成句子","听力"},0)),"")), "")</f>
        <v/>
      </c>
      <c r="E4369" s="21" t="str">
        <f t="shared" si="555"/>
        <v>知识点</v>
      </c>
      <c r="F4369" s="21" t="str">
        <f t="shared" si="556"/>
        <v>亚</v>
      </c>
      <c r="G4369" s="21" t="str">
        <f>INDEX( {"body","discipline","area","topic","point"},MATCH(E4369,{"知识体","知识域","知识区","知识主题","知识点"},0))</f>
        <v>point</v>
      </c>
      <c r="H4369" s="21" t="str">
        <f>INDEX( {"super","just","sub","infras"},MATCH(F4369,{"超","恰","亚","次"},0))</f>
        <v>sub</v>
      </c>
      <c r="I4369" s="21">
        <f>MATCH(E4369,{"知识体","知识域","知识区","知识主题","知识点"},0)-1</f>
        <v>4</v>
      </c>
      <c r="J4369" s="21">
        <f>MATCH(F4369,{"超","恰","亚","次"},0)-1</f>
        <v>2</v>
      </c>
      <c r="K4369" s="21" t="str">
        <f t="shared" si="557"/>
        <v>地理</v>
      </c>
      <c r="L4369" s="26" t="s">
        <v>3869</v>
      </c>
      <c r="M4369" s="23"/>
      <c r="N4369" s="23"/>
      <c r="O4369" s="24" t="str">
        <f t="shared" si="551"/>
        <v xml:space="preserve">
  - 
    name:  气压带、风带的性质
    title:  气压带、风带的性质
    description: 
    koLyro: point
    koLyri:  sub
    son: </v>
      </c>
      <c r="P4369" s="27" t="str">
        <f t="shared" si="558"/>
        <v xml:space="preserve">
            - 
              name:  气压带、风带的性质
              title:  气压带、风带的性质
              description: 
              koLyro: point
              koLyri:  sub
              son: </v>
      </c>
    </row>
    <row r="4370" spans="1:16" ht="15" customHeight="1">
      <c r="A4370" s="20">
        <f t="shared" si="552"/>
        <v>5</v>
      </c>
      <c r="B4370" s="21" t="str">
        <f t="shared" si="553"/>
        <v>知识亚点</v>
      </c>
      <c r="C4370" s="21" t="str">
        <f t="shared" si="554"/>
        <v>气压带、风带对气候的影响</v>
      </c>
      <c r="D4370" s="21" t="str">
        <f>IFERROR(IF(I4370=1,INDEX( {"chinese","english","math","physics","chemistry","biology","politics","history","geography"},MATCH(C4370,{"语文","英语","数学","物理","化学","生物","政治","历史","地理"},0)),IF(I4370=2,INDEX(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4370,{"单项选择","阅读理解","信息匹配","完形填空","短文填空","单句填空","短文改错","单句改错","句型转换","翻译短语","翻译句子","词汇/短语及固搭","完成句子","听力"},0)),"")), "")</f>
        <v/>
      </c>
      <c r="E4370" s="21" t="str">
        <f t="shared" si="555"/>
        <v>知识点</v>
      </c>
      <c r="F4370" s="21" t="str">
        <f t="shared" si="556"/>
        <v>亚</v>
      </c>
      <c r="G4370" s="21" t="str">
        <f>INDEX( {"body","discipline","area","topic","point"},MATCH(E4370,{"知识体","知识域","知识区","知识主题","知识点"},0))</f>
        <v>point</v>
      </c>
      <c r="H4370" s="21" t="str">
        <f>INDEX( {"super","just","sub","infras"},MATCH(F4370,{"超","恰","亚","次"},0))</f>
        <v>sub</v>
      </c>
      <c r="I4370" s="21">
        <f>MATCH(E4370,{"知识体","知识域","知识区","知识主题","知识点"},0)-1</f>
        <v>4</v>
      </c>
      <c r="J4370" s="21">
        <f>MATCH(F4370,{"超","恰","亚","次"},0)-1</f>
        <v>2</v>
      </c>
      <c r="K4370" s="21" t="str">
        <f t="shared" si="557"/>
        <v>地理</v>
      </c>
      <c r="L4370" s="26" t="s">
        <v>3870</v>
      </c>
      <c r="M4370" s="23"/>
      <c r="N4370" s="23"/>
      <c r="O4370" s="24" t="str">
        <f t="shared" si="551"/>
        <v xml:space="preserve">
  - 
    name:  气压带、风带对气候的影响
    title:  气压带、风带对气候的影响
    description: 
    koLyro: point
    koLyri:  sub
    son: </v>
      </c>
      <c r="P4370" s="27" t="str">
        <f t="shared" si="558"/>
        <v xml:space="preserve">
            - 
              name:  气压带、风带对气候的影响
              title:  气压带、风带对气候的影响
              description: 
              koLyro: point
              koLyri:  sub
              son: </v>
      </c>
    </row>
    <row r="4371" spans="1:16" ht="15" customHeight="1">
      <c r="A4371" s="20">
        <f t="shared" si="552"/>
        <v>5</v>
      </c>
      <c r="B4371" s="21" t="str">
        <f t="shared" si="553"/>
        <v>知识亚点</v>
      </c>
      <c r="C4371" s="21" t="str">
        <f t="shared" si="554"/>
        <v>气压带、风带的绘制</v>
      </c>
      <c r="D4371" s="21" t="str">
        <f>IFERROR(IF(I4371=1,INDEX( {"chinese","english","math","physics","chemistry","biology","politics","history","geography"},MATCH(C4371,{"语文","英语","数学","物理","化学","生物","政治","历史","地理"},0)),IF(I4371=2,INDEX(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4371,{"单项选择","阅读理解","信息匹配","完形填空","短文填空","单句填空","短文改错","单句改错","句型转换","翻译短语","翻译句子","词汇/短语及固搭","完成句子","听力"},0)),"")), "")</f>
        <v/>
      </c>
      <c r="E4371" s="21" t="str">
        <f t="shared" si="555"/>
        <v>知识点</v>
      </c>
      <c r="F4371" s="21" t="str">
        <f t="shared" si="556"/>
        <v>亚</v>
      </c>
      <c r="G4371" s="21" t="str">
        <f>INDEX( {"body","discipline","area","topic","point"},MATCH(E4371,{"知识体","知识域","知识区","知识主题","知识点"},0))</f>
        <v>point</v>
      </c>
      <c r="H4371" s="21" t="str">
        <f>INDEX( {"super","just","sub","infras"},MATCH(F4371,{"超","恰","亚","次"},0))</f>
        <v>sub</v>
      </c>
      <c r="I4371" s="21">
        <f>MATCH(E4371,{"知识体","知识域","知识区","知识主题","知识点"},0)-1</f>
        <v>4</v>
      </c>
      <c r="J4371" s="21">
        <f>MATCH(F4371,{"超","恰","亚","次"},0)-1</f>
        <v>2</v>
      </c>
      <c r="K4371" s="21" t="str">
        <f t="shared" si="557"/>
        <v>地理</v>
      </c>
      <c r="L4371" s="26" t="s">
        <v>3871</v>
      </c>
      <c r="M4371" s="23"/>
      <c r="N4371" s="23"/>
      <c r="O4371" s="24" t="str">
        <f t="shared" si="551"/>
        <v xml:space="preserve">
  - 
    name:  气压带、风带的绘制
    title:  气压带、风带的绘制
    description: 
    koLyro: point
    koLyri:  sub
    son: </v>
      </c>
      <c r="P4371" s="27" t="str">
        <f t="shared" si="558"/>
        <v xml:space="preserve">
            - 
              name:  气压带、风带的绘制
              title:  气压带、风带的绘制
              description: 
              koLyro: point
              koLyri:  sub
              son: </v>
      </c>
    </row>
    <row r="4372" spans="1:16" ht="15" customHeight="1">
      <c r="A4372" s="20">
        <f t="shared" si="552"/>
        <v>4</v>
      </c>
      <c r="B4372" s="21" t="str">
        <f t="shared" si="553"/>
        <v>知识点</v>
      </c>
      <c r="C4372" s="21" t="str">
        <f t="shared" si="554"/>
        <v>北半球气压中心的季节变化</v>
      </c>
      <c r="D4372" s="21" t="str">
        <f>IFERROR(IF(I4372=1,INDEX( {"chinese","english","math","physics","chemistry","biology","politics","history","geography"},MATCH(C4372,{"语文","英语","数学","物理","化学","生物","政治","历史","地理"},0)),IF(I4372=2,INDEX(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4372,{"单项选择","阅读理解","信息匹配","完形填空","短文填空","单句填空","短文改错","单句改错","句型转换","翻译短语","翻译句子","词汇/短语及固搭","完成句子","听力"},0)),"")), "")</f>
        <v/>
      </c>
      <c r="E4372" s="21" t="str">
        <f t="shared" si="555"/>
        <v>知识点</v>
      </c>
      <c r="F4372" s="21" t="str">
        <f t="shared" si="556"/>
        <v>恰</v>
      </c>
      <c r="G4372" s="21" t="str">
        <f>INDEX( {"body","discipline","area","topic","point"},MATCH(E4372,{"知识体","知识域","知识区","知识主题","知识点"},0))</f>
        <v>point</v>
      </c>
      <c r="H4372" s="21" t="str">
        <f>INDEX( {"super","just","sub","infras"},MATCH(F4372,{"超","恰","亚","次"},0))</f>
        <v>just</v>
      </c>
      <c r="I4372" s="21">
        <f>MATCH(E4372,{"知识体","知识域","知识区","知识主题","知识点"},0)-1</f>
        <v>4</v>
      </c>
      <c r="J4372" s="21">
        <f>MATCH(F4372,{"超","恰","亚","次"},0)-1</f>
        <v>1</v>
      </c>
      <c r="K4372" s="21" t="str">
        <f t="shared" si="557"/>
        <v>地理</v>
      </c>
      <c r="L4372" s="26" t="s">
        <v>3872</v>
      </c>
      <c r="M4372" s="23"/>
      <c r="N4372" s="23"/>
      <c r="O4372" s="24" t="str">
        <f t="shared" si="551"/>
        <v xml:space="preserve">
  - 
    name:  北半球气压中心的季节变化
    title:  北半球气压中心的季节变化
    description: 
    koLyro: point
    koLyri:  just
    son: </v>
      </c>
      <c r="P4372" s="27" t="str">
        <f t="shared" si="558"/>
        <v xml:space="preserve">
          - 
            name:  北半球气压中心的季节变化
            title:  北半球气压中心的季节变化
            description: 
            koLyro: point
            koLyri:  just
            son: </v>
      </c>
    </row>
    <row r="4373" spans="1:16" ht="15" customHeight="1">
      <c r="A4373" s="20">
        <f t="shared" si="552"/>
        <v>4</v>
      </c>
      <c r="B4373" s="21" t="str">
        <f t="shared" si="553"/>
        <v>知识点</v>
      </c>
      <c r="C4373" s="21" t="str">
        <f t="shared" si="554"/>
        <v>季风环流</v>
      </c>
      <c r="D4373" s="21" t="str">
        <f>IFERROR(IF(I4373=1,INDEX( {"chinese","english","math","physics","chemistry","biology","politics","history","geography"},MATCH(C4373,{"语文","英语","数学","物理","化学","生物","政治","历史","地理"},0)),IF(I4373=2,INDEX(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4373,{"单项选择","阅读理解","信息匹配","完形填空","短文填空","单句填空","短文改错","单句改错","句型转换","翻译短语","翻译句子","词汇/短语及固搭","完成句子","听力"},0)),"")), "")</f>
        <v/>
      </c>
      <c r="E4373" s="21" t="str">
        <f t="shared" si="555"/>
        <v>知识点</v>
      </c>
      <c r="F4373" s="21" t="str">
        <f t="shared" si="556"/>
        <v>恰</v>
      </c>
      <c r="G4373" s="21" t="str">
        <f>INDEX( {"body","discipline","area","topic","point"},MATCH(E4373,{"知识体","知识域","知识区","知识主题","知识点"},0))</f>
        <v>point</v>
      </c>
      <c r="H4373" s="21" t="str">
        <f>INDEX( {"super","just","sub","infras"},MATCH(F4373,{"超","恰","亚","次"},0))</f>
        <v>just</v>
      </c>
      <c r="I4373" s="21">
        <f>MATCH(E4373,{"知识体","知识域","知识区","知识主题","知识点"},0)-1</f>
        <v>4</v>
      </c>
      <c r="J4373" s="21">
        <f>MATCH(F4373,{"超","恰","亚","次"},0)-1</f>
        <v>1</v>
      </c>
      <c r="K4373" s="21" t="str">
        <f t="shared" si="557"/>
        <v>地理</v>
      </c>
      <c r="L4373" s="26" t="s">
        <v>3873</v>
      </c>
      <c r="M4373" s="23"/>
      <c r="N4373" s="23"/>
      <c r="O4373" s="24" t="str">
        <f t="shared" si="551"/>
        <v xml:space="preserve">
  - 
    name:  季风环流
    title:  季风环流
    description: 
    koLyro: point
    koLyri:  just
    son: </v>
      </c>
      <c r="P4373" s="27" t="str">
        <f t="shared" si="558"/>
        <v xml:space="preserve">
          - 
            name:  季风环流
            title:  季风环流
            description: 
            koLyro: point
            koLyri:  just
            son: </v>
      </c>
    </row>
    <row r="4374" spans="1:16" ht="15" customHeight="1">
      <c r="A4374" s="20">
        <f t="shared" si="552"/>
        <v>5</v>
      </c>
      <c r="B4374" s="21" t="str">
        <f t="shared" si="553"/>
        <v>知识亚点</v>
      </c>
      <c r="C4374" s="21" t="str">
        <f t="shared" si="554"/>
        <v>季风的分布</v>
      </c>
      <c r="D4374" s="21" t="str">
        <f>IFERROR(IF(I4374=1,INDEX( {"chinese","english","math","physics","chemistry","biology","politics","history","geography"},MATCH(C4374,{"语文","英语","数学","物理","化学","生物","政治","历史","地理"},0)),IF(I4374=2,INDEX(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4374,{"单项选择","阅读理解","信息匹配","完形填空","短文填空","单句填空","短文改错","单句改错","句型转换","翻译短语","翻译句子","词汇/短语及固搭","完成句子","听力"},0)),"")), "")</f>
        <v/>
      </c>
      <c r="E4374" s="21" t="str">
        <f t="shared" si="555"/>
        <v>知识点</v>
      </c>
      <c r="F4374" s="21" t="str">
        <f t="shared" si="556"/>
        <v>亚</v>
      </c>
      <c r="G4374" s="21" t="str">
        <f>INDEX( {"body","discipline","area","topic","point"},MATCH(E4374,{"知识体","知识域","知识区","知识主题","知识点"},0))</f>
        <v>point</v>
      </c>
      <c r="H4374" s="21" t="str">
        <f>INDEX( {"super","just","sub","infras"},MATCH(F4374,{"超","恰","亚","次"},0))</f>
        <v>sub</v>
      </c>
      <c r="I4374" s="21">
        <f>MATCH(E4374,{"知识体","知识域","知识区","知识主题","知识点"},0)-1</f>
        <v>4</v>
      </c>
      <c r="J4374" s="21">
        <f>MATCH(F4374,{"超","恰","亚","次"},0)-1</f>
        <v>2</v>
      </c>
      <c r="K4374" s="21" t="str">
        <f t="shared" si="557"/>
        <v>地理</v>
      </c>
      <c r="L4374" s="26" t="s">
        <v>3874</v>
      </c>
      <c r="M4374" s="23"/>
      <c r="N4374" s="23"/>
      <c r="O4374" s="24" t="str">
        <f t="shared" si="551"/>
        <v xml:space="preserve">
  - 
    name:  季风的分布
    title:  季风的分布
    description: 
    koLyro: point
    koLyri:  sub
    son: </v>
      </c>
      <c r="P4374" s="27" t="str">
        <f t="shared" si="558"/>
        <v xml:space="preserve">
            - 
              name:  季风的分布
              title:  季风的分布
              description: 
              koLyro: point
              koLyri:  sub
              son: </v>
      </c>
    </row>
    <row r="4375" spans="1:16" ht="15" customHeight="1">
      <c r="A4375" s="20">
        <f t="shared" si="552"/>
        <v>5</v>
      </c>
      <c r="B4375" s="21" t="str">
        <f t="shared" si="553"/>
        <v>知识亚点</v>
      </c>
      <c r="C4375" s="21" t="str">
        <f t="shared" si="554"/>
        <v>季风的形成</v>
      </c>
      <c r="D4375" s="21" t="str">
        <f>IFERROR(IF(I4375=1,INDEX( {"chinese","english","math","physics","chemistry","biology","politics","history","geography"},MATCH(C4375,{"语文","英语","数学","物理","化学","生物","政治","历史","地理"},0)),IF(I4375=2,INDEX(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4375,{"单项选择","阅读理解","信息匹配","完形填空","短文填空","单句填空","短文改错","单句改错","句型转换","翻译短语","翻译句子","词汇/短语及固搭","完成句子","听力"},0)),"")), "")</f>
        <v/>
      </c>
      <c r="E4375" s="21" t="str">
        <f t="shared" si="555"/>
        <v>知识点</v>
      </c>
      <c r="F4375" s="21" t="str">
        <f t="shared" si="556"/>
        <v>亚</v>
      </c>
      <c r="G4375" s="21" t="str">
        <f>INDEX( {"body","discipline","area","topic","point"},MATCH(E4375,{"知识体","知识域","知识区","知识主题","知识点"},0))</f>
        <v>point</v>
      </c>
      <c r="H4375" s="21" t="str">
        <f>INDEX( {"super","just","sub","infras"},MATCH(F4375,{"超","恰","亚","次"},0))</f>
        <v>sub</v>
      </c>
      <c r="I4375" s="21">
        <f>MATCH(E4375,{"知识体","知识域","知识区","知识主题","知识点"},0)-1</f>
        <v>4</v>
      </c>
      <c r="J4375" s="21">
        <f>MATCH(F4375,{"超","恰","亚","次"},0)-1</f>
        <v>2</v>
      </c>
      <c r="K4375" s="21" t="str">
        <f t="shared" si="557"/>
        <v>地理</v>
      </c>
      <c r="L4375" s="26" t="s">
        <v>3875</v>
      </c>
      <c r="M4375" s="23"/>
      <c r="N4375" s="23"/>
      <c r="O4375" s="24" t="str">
        <f t="shared" si="551"/>
        <v xml:space="preserve">
  - 
    name:  季风的形成
    title:  季风的形成
    description: 
    koLyro: point
    koLyri:  sub
    son: </v>
      </c>
      <c r="P4375" s="27" t="str">
        <f t="shared" si="558"/>
        <v xml:space="preserve">
            - 
              name:  季风的形成
              title:  季风的形成
              description: 
              koLyro: point
              koLyri:  sub
              son: </v>
      </c>
    </row>
    <row r="4376" spans="1:16" ht="15" customHeight="1">
      <c r="A4376" s="20">
        <f t="shared" si="552"/>
        <v>5</v>
      </c>
      <c r="B4376" s="21" t="str">
        <f t="shared" si="553"/>
        <v>知识亚点</v>
      </c>
      <c r="C4376" s="21" t="str">
        <f t="shared" si="554"/>
        <v>季风的影响</v>
      </c>
      <c r="D4376" s="21" t="str">
        <f>IFERROR(IF(I4376=1,INDEX( {"chinese","english","math","physics","chemistry","biology","politics","history","geography"},MATCH(C4376,{"语文","英语","数学","物理","化学","生物","政治","历史","地理"},0)),IF(I4376=2,INDEX(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4376,{"单项选择","阅读理解","信息匹配","完形填空","短文填空","单句填空","短文改错","单句改错","句型转换","翻译短语","翻译句子","词汇/短语及固搭","完成句子","听力"},0)),"")), "")</f>
        <v/>
      </c>
      <c r="E4376" s="21" t="str">
        <f t="shared" si="555"/>
        <v>知识点</v>
      </c>
      <c r="F4376" s="21" t="str">
        <f t="shared" si="556"/>
        <v>亚</v>
      </c>
      <c r="G4376" s="21" t="str">
        <f>INDEX( {"body","discipline","area","topic","point"},MATCH(E4376,{"知识体","知识域","知识区","知识主题","知识点"},0))</f>
        <v>point</v>
      </c>
      <c r="H4376" s="21" t="str">
        <f>INDEX( {"super","just","sub","infras"},MATCH(F4376,{"超","恰","亚","次"},0))</f>
        <v>sub</v>
      </c>
      <c r="I4376" s="21">
        <f>MATCH(E4376,{"知识体","知识域","知识区","知识主题","知识点"},0)-1</f>
        <v>4</v>
      </c>
      <c r="J4376" s="21">
        <f>MATCH(F4376,{"超","恰","亚","次"},0)-1</f>
        <v>2</v>
      </c>
      <c r="K4376" s="21" t="str">
        <f t="shared" si="557"/>
        <v>地理</v>
      </c>
      <c r="L4376" s="26" t="s">
        <v>3876</v>
      </c>
      <c r="M4376" s="23"/>
      <c r="N4376" s="23"/>
      <c r="O4376" s="24" t="str">
        <f t="shared" si="551"/>
        <v xml:space="preserve">
  - 
    name:  季风的影响
    title:  季风的影响
    description: 
    koLyro: point
    koLyri:  sub
    son: </v>
      </c>
      <c r="P4376" s="27" t="str">
        <f t="shared" si="558"/>
        <v xml:space="preserve">
            - 
              name:  季风的影响
              title:  季风的影响
              description: 
              koLyro: point
              koLyri:  sub
              son: </v>
      </c>
    </row>
    <row r="4377" spans="1:16" ht="15" customHeight="1">
      <c r="A4377" s="20">
        <f t="shared" si="552"/>
        <v>4</v>
      </c>
      <c r="B4377" s="21" t="str">
        <f t="shared" si="553"/>
        <v>知识点</v>
      </c>
      <c r="C4377" s="21" t="str">
        <f t="shared" si="554"/>
        <v>降水</v>
      </c>
      <c r="D4377" s="21" t="str">
        <f>IFERROR(IF(I4377=1,INDEX( {"chinese","english","math","physics","chemistry","biology","politics","history","geography"},MATCH(C4377,{"语文","英语","数学","物理","化学","生物","政治","历史","地理"},0)),IF(I4377=2,INDEX(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4377,{"单项选择","阅读理解","信息匹配","完形填空","短文填空","单句填空","短文改错","单句改错","句型转换","翻译短语","翻译句子","词汇/短语及固搭","完成句子","听力"},0)),"")), "")</f>
        <v/>
      </c>
      <c r="E4377" s="21" t="str">
        <f t="shared" si="555"/>
        <v>知识点</v>
      </c>
      <c r="F4377" s="21" t="str">
        <f t="shared" si="556"/>
        <v>恰</v>
      </c>
      <c r="G4377" s="21" t="str">
        <f>INDEX( {"body","discipline","area","topic","point"},MATCH(E4377,{"知识体","知识域","知识区","知识主题","知识点"},0))</f>
        <v>point</v>
      </c>
      <c r="H4377" s="21" t="str">
        <f>INDEX( {"super","just","sub","infras"},MATCH(F4377,{"超","恰","亚","次"},0))</f>
        <v>just</v>
      </c>
      <c r="I4377" s="21">
        <f>MATCH(E4377,{"知识体","知识域","知识区","知识主题","知识点"},0)-1</f>
        <v>4</v>
      </c>
      <c r="J4377" s="21">
        <f>MATCH(F4377,{"超","恰","亚","次"},0)-1</f>
        <v>1</v>
      </c>
      <c r="K4377" s="21" t="str">
        <f t="shared" si="557"/>
        <v>地理</v>
      </c>
      <c r="L4377" s="26" t="s">
        <v>3877</v>
      </c>
      <c r="M4377" s="23"/>
      <c r="N4377" s="23"/>
      <c r="O4377" s="24" t="str">
        <f t="shared" si="551"/>
        <v xml:space="preserve">
  - 
    name:  降水
    title:  降水
    description: 
    koLyro: point
    koLyri:  just
    son: </v>
      </c>
      <c r="P4377" s="27" t="str">
        <f t="shared" si="558"/>
        <v xml:space="preserve">
          - 
            name:  降水
            title:  降水
            description: 
            koLyro: point
            koLyri:  just
            son: </v>
      </c>
    </row>
    <row r="4378" spans="1:16" ht="15" customHeight="1">
      <c r="A4378" s="20">
        <f t="shared" si="552"/>
        <v>5</v>
      </c>
      <c r="B4378" s="21" t="str">
        <f t="shared" si="553"/>
        <v>知识亚点</v>
      </c>
      <c r="C4378" s="21" t="str">
        <f t="shared" si="554"/>
        <v>气压带、风带的性质与降水</v>
      </c>
      <c r="D4378" s="21" t="str">
        <f>IFERROR(IF(I4378=1,INDEX( {"chinese","english","math","physics","chemistry","biology","politics","history","geography"},MATCH(C4378,{"语文","英语","数学","物理","化学","生物","政治","历史","地理"},0)),IF(I4378=2,INDEX(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4378,{"单项选择","阅读理解","信息匹配","完形填空","短文填空","单句填空","短文改错","单句改错","句型转换","翻译短语","翻译句子","词汇/短语及固搭","完成句子","听力"},0)),"")), "")</f>
        <v/>
      </c>
      <c r="E4378" s="21" t="str">
        <f t="shared" si="555"/>
        <v>知识点</v>
      </c>
      <c r="F4378" s="21" t="str">
        <f t="shared" si="556"/>
        <v>亚</v>
      </c>
      <c r="G4378" s="21" t="str">
        <f>INDEX( {"body","discipline","area","topic","point"},MATCH(E4378,{"知识体","知识域","知识区","知识主题","知识点"},0))</f>
        <v>point</v>
      </c>
      <c r="H4378" s="21" t="str">
        <f>INDEX( {"super","just","sub","infras"},MATCH(F4378,{"超","恰","亚","次"},0))</f>
        <v>sub</v>
      </c>
      <c r="I4378" s="21">
        <f>MATCH(E4378,{"知识体","知识域","知识区","知识主题","知识点"},0)-1</f>
        <v>4</v>
      </c>
      <c r="J4378" s="21">
        <f>MATCH(F4378,{"超","恰","亚","次"},0)-1</f>
        <v>2</v>
      </c>
      <c r="K4378" s="21" t="str">
        <f t="shared" si="557"/>
        <v>地理</v>
      </c>
      <c r="L4378" s="26" t="s">
        <v>3878</v>
      </c>
      <c r="M4378" s="23"/>
      <c r="N4378" s="23"/>
      <c r="O4378" s="24" t="str">
        <f t="shared" si="551"/>
        <v xml:space="preserve">
  - 
    name:  气压带、风带的性质与降水
    title:  气压带、风带的性质与降水
    description: 
    koLyro: point
    koLyri:  sub
    son: </v>
      </c>
      <c r="P4378" s="27" t="str">
        <f t="shared" si="558"/>
        <v xml:space="preserve">
            - 
              name:  气压带、风带的性质与降水
              title:  气压带、风带的性质与降水
              description: 
              koLyro: point
              koLyri:  sub
              son: </v>
      </c>
    </row>
    <row r="4379" spans="1:16" ht="15" customHeight="1">
      <c r="A4379" s="20">
        <f t="shared" si="552"/>
        <v>5</v>
      </c>
      <c r="B4379" s="21" t="str">
        <f t="shared" si="553"/>
        <v>知识亚点</v>
      </c>
      <c r="C4379" s="21" t="str">
        <f t="shared" si="554"/>
        <v>降水的分布</v>
      </c>
      <c r="D4379" s="21" t="str">
        <f>IFERROR(IF(I4379=1,INDEX( {"chinese","english","math","physics","chemistry","biology","politics","history","geography"},MATCH(C4379,{"语文","英语","数学","物理","化学","生物","政治","历史","地理"},0)),IF(I4379=2,INDEX(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4379,{"单项选择","阅读理解","信息匹配","完形填空","短文填空","单句填空","短文改错","单句改错","句型转换","翻译短语","翻译句子","词汇/短语及固搭","完成句子","听力"},0)),"")), "")</f>
        <v/>
      </c>
      <c r="E4379" s="21" t="str">
        <f t="shared" si="555"/>
        <v>知识点</v>
      </c>
      <c r="F4379" s="21" t="str">
        <f t="shared" si="556"/>
        <v>亚</v>
      </c>
      <c r="G4379" s="21" t="str">
        <f>INDEX( {"body","discipline","area","topic","point"},MATCH(E4379,{"知识体","知识域","知识区","知识主题","知识点"},0))</f>
        <v>point</v>
      </c>
      <c r="H4379" s="21" t="str">
        <f>INDEX( {"super","just","sub","infras"},MATCH(F4379,{"超","恰","亚","次"},0))</f>
        <v>sub</v>
      </c>
      <c r="I4379" s="21">
        <f>MATCH(E4379,{"知识体","知识域","知识区","知识主题","知识点"},0)-1</f>
        <v>4</v>
      </c>
      <c r="J4379" s="21">
        <f>MATCH(F4379,{"超","恰","亚","次"},0)-1</f>
        <v>2</v>
      </c>
      <c r="K4379" s="21" t="str">
        <f t="shared" si="557"/>
        <v>地理</v>
      </c>
      <c r="L4379" s="26" t="s">
        <v>3879</v>
      </c>
      <c r="M4379" s="23"/>
      <c r="N4379" s="23"/>
      <c r="O4379" s="24" t="str">
        <f t="shared" si="551"/>
        <v xml:space="preserve">
  - 
    name:  降水的分布
    title:  降水的分布
    description: 
    koLyro: point
    koLyri:  sub
    son: </v>
      </c>
      <c r="P4379" s="27" t="str">
        <f t="shared" si="558"/>
        <v xml:space="preserve">
            - 
              name:  降水的分布
              title:  降水的分布
              description: 
              koLyro: point
              koLyri:  sub
              son: </v>
      </c>
    </row>
    <row r="4380" spans="1:16" ht="15" customHeight="1">
      <c r="A4380" s="20">
        <f t="shared" si="552"/>
        <v>5</v>
      </c>
      <c r="B4380" s="21" t="str">
        <f t="shared" si="553"/>
        <v>知识亚点</v>
      </c>
      <c r="C4380" s="21" t="str">
        <f t="shared" si="554"/>
        <v>降水的影响因素</v>
      </c>
      <c r="D4380" s="21" t="str">
        <f>IFERROR(IF(I4380=1,INDEX( {"chinese","english","math","physics","chemistry","biology","politics","history","geography"},MATCH(C4380,{"语文","英语","数学","物理","化学","生物","政治","历史","地理"},0)),IF(I4380=2,INDEX(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4380,{"单项选择","阅读理解","信息匹配","完形填空","短文填空","单句填空","短文改错","单句改错","句型转换","翻译短语","翻译句子","词汇/短语及固搭","完成句子","听力"},0)),"")), "")</f>
        <v/>
      </c>
      <c r="E4380" s="21" t="str">
        <f t="shared" si="555"/>
        <v>知识点</v>
      </c>
      <c r="F4380" s="21" t="str">
        <f t="shared" si="556"/>
        <v>亚</v>
      </c>
      <c r="G4380" s="21" t="str">
        <f>INDEX( {"body","discipline","area","topic","point"},MATCH(E4380,{"知识体","知识域","知识区","知识主题","知识点"},0))</f>
        <v>point</v>
      </c>
      <c r="H4380" s="21" t="str">
        <f>INDEX( {"super","just","sub","infras"},MATCH(F4380,{"超","恰","亚","次"},0))</f>
        <v>sub</v>
      </c>
      <c r="I4380" s="21">
        <f>MATCH(E4380,{"知识体","知识域","知识区","知识主题","知识点"},0)-1</f>
        <v>4</v>
      </c>
      <c r="J4380" s="21">
        <f>MATCH(F4380,{"超","恰","亚","次"},0)-1</f>
        <v>2</v>
      </c>
      <c r="K4380" s="21" t="str">
        <f t="shared" si="557"/>
        <v>地理</v>
      </c>
      <c r="L4380" s="26" t="s">
        <v>3880</v>
      </c>
      <c r="M4380" s="23"/>
      <c r="N4380" s="23"/>
      <c r="O4380" s="24" t="str">
        <f t="shared" si="551"/>
        <v xml:space="preserve">
  - 
    name:  降水的影响因素
    title:  降水的影响因素
    description: 
    koLyro: point
    koLyri:  sub
    son: </v>
      </c>
      <c r="P4380" s="27" t="str">
        <f t="shared" si="558"/>
        <v xml:space="preserve">
            - 
              name:  降水的影响因素
              title:  降水的影响因素
              description: 
              koLyro: point
              koLyri:  sub
              son: </v>
      </c>
    </row>
    <row r="4381" spans="1:16" ht="15" customHeight="1">
      <c r="A4381" s="20">
        <f t="shared" si="552"/>
        <v>5</v>
      </c>
      <c r="B4381" s="21" t="str">
        <f t="shared" si="553"/>
        <v>知识亚点</v>
      </c>
      <c r="C4381" s="21" t="str">
        <f t="shared" si="554"/>
        <v>降水的类型</v>
      </c>
      <c r="D4381" s="21" t="str">
        <f>IFERROR(IF(I4381=1,INDEX( {"chinese","english","math","physics","chemistry","biology","politics","history","geography"},MATCH(C4381,{"语文","英语","数学","物理","化学","生物","政治","历史","地理"},0)),IF(I4381=2,INDEX(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4381,{"单项选择","阅读理解","信息匹配","完形填空","短文填空","单句填空","短文改错","单句改错","句型转换","翻译短语","翻译句子","词汇/短语及固搭","完成句子","听力"},0)),"")), "")</f>
        <v/>
      </c>
      <c r="E4381" s="21" t="str">
        <f t="shared" si="555"/>
        <v>知识点</v>
      </c>
      <c r="F4381" s="21" t="str">
        <f t="shared" si="556"/>
        <v>亚</v>
      </c>
      <c r="G4381" s="21" t="str">
        <f>INDEX( {"body","discipline","area","topic","point"},MATCH(E4381,{"知识体","知识域","知识区","知识主题","知识点"},0))</f>
        <v>point</v>
      </c>
      <c r="H4381" s="21" t="str">
        <f>INDEX( {"super","just","sub","infras"},MATCH(F4381,{"超","恰","亚","次"},0))</f>
        <v>sub</v>
      </c>
      <c r="I4381" s="21">
        <f>MATCH(E4381,{"知识体","知识域","知识区","知识主题","知识点"},0)-1</f>
        <v>4</v>
      </c>
      <c r="J4381" s="21">
        <f>MATCH(F4381,{"超","恰","亚","次"},0)-1</f>
        <v>2</v>
      </c>
      <c r="K4381" s="21" t="str">
        <f t="shared" si="557"/>
        <v>地理</v>
      </c>
      <c r="L4381" s="26" t="s">
        <v>3881</v>
      </c>
      <c r="M4381" s="23"/>
      <c r="N4381" s="23"/>
      <c r="O4381" s="24" t="str">
        <f t="shared" si="551"/>
        <v xml:space="preserve">
  - 
    name:  降水的类型
    title:  降水的类型
    description: 
    koLyro: point
    koLyri:  sub
    son: </v>
      </c>
      <c r="P4381" s="27" t="str">
        <f t="shared" si="558"/>
        <v xml:space="preserve">
            - 
              name:  降水的类型
              title:  降水的类型
              description: 
              koLyro: point
              koLyri:  sub
              son: </v>
      </c>
    </row>
    <row r="4382" spans="1:16" ht="15" customHeight="1">
      <c r="A4382" s="20">
        <f t="shared" si="552"/>
        <v>5</v>
      </c>
      <c r="B4382" s="21" t="str">
        <f t="shared" si="553"/>
        <v>知识亚点</v>
      </c>
      <c r="C4382" s="21" t="str">
        <f t="shared" si="554"/>
        <v>等降水量线图的判读</v>
      </c>
      <c r="D4382" s="21" t="str">
        <f>IFERROR(IF(I4382=1,INDEX( {"chinese","english","math","physics","chemistry","biology","politics","history","geography"},MATCH(C4382,{"语文","英语","数学","物理","化学","生物","政治","历史","地理"},0)),IF(I4382=2,INDEX(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4382,{"单项选择","阅读理解","信息匹配","完形填空","短文填空","单句填空","短文改错","单句改错","句型转换","翻译短语","翻译句子","词汇/短语及固搭","完成句子","听力"},0)),"")), "")</f>
        <v/>
      </c>
      <c r="E4382" s="21" t="str">
        <f t="shared" si="555"/>
        <v>知识点</v>
      </c>
      <c r="F4382" s="21" t="str">
        <f t="shared" si="556"/>
        <v>亚</v>
      </c>
      <c r="G4382" s="21" t="str">
        <f>INDEX( {"body","discipline","area","topic","point"},MATCH(E4382,{"知识体","知识域","知识区","知识主题","知识点"},0))</f>
        <v>point</v>
      </c>
      <c r="H4382" s="21" t="str">
        <f>INDEX( {"super","just","sub","infras"},MATCH(F4382,{"超","恰","亚","次"},0))</f>
        <v>sub</v>
      </c>
      <c r="I4382" s="21">
        <f>MATCH(E4382,{"知识体","知识域","知识区","知识主题","知识点"},0)-1</f>
        <v>4</v>
      </c>
      <c r="J4382" s="21">
        <f>MATCH(F4382,{"超","恰","亚","次"},0)-1</f>
        <v>2</v>
      </c>
      <c r="K4382" s="21" t="str">
        <f t="shared" si="557"/>
        <v>地理</v>
      </c>
      <c r="L4382" s="26" t="s">
        <v>3882</v>
      </c>
      <c r="M4382" s="23"/>
      <c r="N4382" s="23"/>
      <c r="O4382" s="24" t="str">
        <f t="shared" si="551"/>
        <v xml:space="preserve">
  - 
    name:  等降水量线图的判读
    title:  等降水量线图的判读
    description: 
    koLyro: point
    koLyri:  sub
    son: </v>
      </c>
      <c r="P4382" s="27" t="str">
        <f t="shared" si="558"/>
        <v xml:space="preserve">
            - 
              name:  等降水量线图的判读
              title:  等降水量线图的判读
              description: 
              koLyro: point
              koLyri:  sub
              son: </v>
      </c>
    </row>
    <row r="4383" spans="1:16" ht="15" customHeight="1">
      <c r="A4383" s="20">
        <f t="shared" si="552"/>
        <v>3</v>
      </c>
      <c r="B4383" s="21" t="str">
        <f t="shared" si="553"/>
        <v>知识主题</v>
      </c>
      <c r="C4383" s="21" t="str">
        <f t="shared" si="554"/>
        <v>常见天气系统</v>
      </c>
      <c r="D4383" s="21" t="str">
        <f>IFERROR(IF(I4383=1,INDEX( {"chinese","english","math","physics","chemistry","biology","politics","history","geography"},MATCH(C4383,{"语文","英语","数学","物理","化学","生物","政治","历史","地理"},0)),IF(I4383=2,INDEX(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4383,{"单项选择","阅读理解","信息匹配","完形填空","短文填空","单句填空","短文改错","单句改错","句型转换","翻译短语","翻译句子","词汇/短语及固搭","完成句子","听力"},0)),"")), "")</f>
        <v/>
      </c>
      <c r="E4383" s="21" t="str">
        <f t="shared" si="555"/>
        <v>知识主题</v>
      </c>
      <c r="F4383" s="21" t="str">
        <f t="shared" si="556"/>
        <v>恰</v>
      </c>
      <c r="G4383" s="21" t="str">
        <f>INDEX( {"body","discipline","area","topic","point"},MATCH(E4383,{"知识体","知识域","知识区","知识主题","知识点"},0))</f>
        <v>topic</v>
      </c>
      <c r="H4383" s="21" t="str">
        <f>INDEX( {"super","just","sub","infras"},MATCH(F4383,{"超","恰","亚","次"},0))</f>
        <v>just</v>
      </c>
      <c r="I4383" s="21">
        <f>MATCH(E4383,{"知识体","知识域","知识区","知识主题","知识点"},0)-1</f>
        <v>3</v>
      </c>
      <c r="J4383" s="21">
        <f>MATCH(F4383,{"超","恰","亚","次"},0)-1</f>
        <v>1</v>
      </c>
      <c r="K4383" s="21" t="str">
        <f t="shared" si="557"/>
        <v>地理</v>
      </c>
      <c r="L4383" s="26" t="s">
        <v>3883</v>
      </c>
      <c r="M4383" s="23"/>
      <c r="N4383" s="23"/>
      <c r="O4383" s="24" t="str">
        <f t="shared" si="551"/>
        <v xml:space="preserve">
  - 
    name:  常见天气系统
    title:  常见天气系统
    description: 
    koLyro: topic
    koLyri:  just
    son: </v>
      </c>
      <c r="P4383" s="27" t="str">
        <f t="shared" si="558"/>
        <v xml:space="preserve">
        - 
          name:  常见天气系统
          title:  常见天气系统
          description: 
          koLyro: topic
          koLyri:  just
          son: </v>
      </c>
    </row>
    <row r="4384" spans="1:16" ht="15" customHeight="1">
      <c r="A4384" s="20">
        <f t="shared" si="552"/>
        <v>4</v>
      </c>
      <c r="B4384" s="21" t="str">
        <f t="shared" si="553"/>
        <v>知识点</v>
      </c>
      <c r="C4384" s="21" t="str">
        <f t="shared" si="554"/>
        <v>锋与天气</v>
      </c>
      <c r="D4384" s="21" t="str">
        <f>IFERROR(IF(I4384=1,INDEX( {"chinese","english","math","physics","chemistry","biology","politics","history","geography"},MATCH(C4384,{"语文","英语","数学","物理","化学","生物","政治","历史","地理"},0)),IF(I4384=2,INDEX(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4384,{"单项选择","阅读理解","信息匹配","完形填空","短文填空","单句填空","短文改错","单句改错","句型转换","翻译短语","翻译句子","词汇/短语及固搭","完成句子","听力"},0)),"")), "")</f>
        <v/>
      </c>
      <c r="E4384" s="21" t="str">
        <f t="shared" si="555"/>
        <v>知识点</v>
      </c>
      <c r="F4384" s="21" t="str">
        <f t="shared" si="556"/>
        <v>恰</v>
      </c>
      <c r="G4384" s="21" t="str">
        <f>INDEX( {"body","discipline","area","topic","point"},MATCH(E4384,{"知识体","知识域","知识区","知识主题","知识点"},0))</f>
        <v>point</v>
      </c>
      <c r="H4384" s="21" t="str">
        <f>INDEX( {"super","just","sub","infras"},MATCH(F4384,{"超","恰","亚","次"},0))</f>
        <v>just</v>
      </c>
      <c r="I4384" s="21">
        <f>MATCH(E4384,{"知识体","知识域","知识区","知识主题","知识点"},0)-1</f>
        <v>4</v>
      </c>
      <c r="J4384" s="21">
        <f>MATCH(F4384,{"超","恰","亚","次"},0)-1</f>
        <v>1</v>
      </c>
      <c r="K4384" s="21" t="str">
        <f t="shared" si="557"/>
        <v>地理</v>
      </c>
      <c r="L4384" s="26" t="s">
        <v>3884</v>
      </c>
      <c r="M4384" s="23"/>
      <c r="N4384" s="23"/>
      <c r="O4384" s="24" t="str">
        <f t="shared" ref="O4384:O4447" si="559">SUBSTITUTE(SUBSTITUTE(SUBSTITUTE(SUBSTITUTE($O$1,"NAME",IF(D4384="",C4384,D4384)),"TITLE",C4384),"KO_LYRO",G4384),"KO_LYRI",H4384)</f>
        <v xml:space="preserve">
  - 
    name:  锋与天气
    title:  锋与天气
    description: 
    koLyro: point
    koLyri:  just
    son: </v>
      </c>
      <c r="P4384" s="27" t="str">
        <f t="shared" si="558"/>
        <v xml:space="preserve">
          - 
            name:  锋与天气
            title:  锋与天气
            description: 
            koLyro: point
            koLyri:  just
            son: </v>
      </c>
    </row>
    <row r="4385" spans="1:16" ht="15" customHeight="1">
      <c r="A4385" s="20">
        <f t="shared" si="552"/>
        <v>5</v>
      </c>
      <c r="B4385" s="21" t="str">
        <f t="shared" si="553"/>
        <v>知识亚点</v>
      </c>
      <c r="C4385" s="21" t="str">
        <f t="shared" si="554"/>
        <v>锋面特征</v>
      </c>
      <c r="D4385" s="21" t="str">
        <f>IFERROR(IF(I4385=1,INDEX( {"chinese","english","math","physics","chemistry","biology","politics","history","geography"},MATCH(C4385,{"语文","英语","数学","物理","化学","生物","政治","历史","地理"},0)),IF(I4385=2,INDEX(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4385,{"单项选择","阅读理解","信息匹配","完形填空","短文填空","单句填空","短文改错","单句改错","句型转换","翻译短语","翻译句子","词汇/短语及固搭","完成句子","听力"},0)),"")), "")</f>
        <v/>
      </c>
      <c r="E4385" s="21" t="str">
        <f t="shared" si="555"/>
        <v>知识点</v>
      </c>
      <c r="F4385" s="21" t="str">
        <f t="shared" si="556"/>
        <v>亚</v>
      </c>
      <c r="G4385" s="21" t="str">
        <f>INDEX( {"body","discipline","area","topic","point"},MATCH(E4385,{"知识体","知识域","知识区","知识主题","知识点"},0))</f>
        <v>point</v>
      </c>
      <c r="H4385" s="21" t="str">
        <f>INDEX( {"super","just","sub","infras"},MATCH(F4385,{"超","恰","亚","次"},0))</f>
        <v>sub</v>
      </c>
      <c r="I4385" s="21">
        <f>MATCH(E4385,{"知识体","知识域","知识区","知识主题","知识点"},0)-1</f>
        <v>4</v>
      </c>
      <c r="J4385" s="21">
        <f>MATCH(F4385,{"超","恰","亚","次"},0)-1</f>
        <v>2</v>
      </c>
      <c r="K4385" s="21" t="str">
        <f t="shared" si="557"/>
        <v>地理</v>
      </c>
      <c r="L4385" s="26" t="s">
        <v>3885</v>
      </c>
      <c r="M4385" s="23"/>
      <c r="N4385" s="23"/>
      <c r="O4385" s="24" t="str">
        <f t="shared" si="559"/>
        <v xml:space="preserve">
  - 
    name:  锋面特征
    title:  锋面特征
    description: 
    koLyro: point
    koLyri:  sub
    son: </v>
      </c>
      <c r="P4385" s="27" t="str">
        <f t="shared" si="558"/>
        <v xml:space="preserve">
            - 
              name:  锋面特征
              title:  锋面特征
              description: 
              koLyro: point
              koLyri:  sub
              son: </v>
      </c>
    </row>
    <row r="4386" spans="1:16" ht="15" customHeight="1">
      <c r="A4386" s="20">
        <f t="shared" si="552"/>
        <v>5</v>
      </c>
      <c r="B4386" s="21" t="str">
        <f t="shared" si="553"/>
        <v>知识亚点</v>
      </c>
      <c r="C4386" s="21" t="str">
        <f t="shared" si="554"/>
        <v>冷锋与天气</v>
      </c>
      <c r="D4386" s="21" t="str">
        <f>IFERROR(IF(I4386=1,INDEX( {"chinese","english","math","physics","chemistry","biology","politics","history","geography"},MATCH(C4386,{"语文","英语","数学","物理","化学","生物","政治","历史","地理"},0)),IF(I4386=2,INDEX(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4386,{"单项选择","阅读理解","信息匹配","完形填空","短文填空","单句填空","短文改错","单句改错","句型转换","翻译短语","翻译句子","词汇/短语及固搭","完成句子","听力"},0)),"")), "")</f>
        <v/>
      </c>
      <c r="E4386" s="21" t="str">
        <f t="shared" si="555"/>
        <v>知识点</v>
      </c>
      <c r="F4386" s="21" t="str">
        <f t="shared" si="556"/>
        <v>亚</v>
      </c>
      <c r="G4386" s="21" t="str">
        <f>INDEX( {"body","discipline","area","topic","point"},MATCH(E4386,{"知识体","知识域","知识区","知识主题","知识点"},0))</f>
        <v>point</v>
      </c>
      <c r="H4386" s="21" t="str">
        <f>INDEX( {"super","just","sub","infras"},MATCH(F4386,{"超","恰","亚","次"},0))</f>
        <v>sub</v>
      </c>
      <c r="I4386" s="21">
        <f>MATCH(E4386,{"知识体","知识域","知识区","知识主题","知识点"},0)-1</f>
        <v>4</v>
      </c>
      <c r="J4386" s="21">
        <f>MATCH(F4386,{"超","恰","亚","次"},0)-1</f>
        <v>2</v>
      </c>
      <c r="K4386" s="21" t="str">
        <f t="shared" si="557"/>
        <v>地理</v>
      </c>
      <c r="L4386" s="26" t="s">
        <v>3886</v>
      </c>
      <c r="M4386" s="23"/>
      <c r="N4386" s="23"/>
      <c r="O4386" s="24" t="str">
        <f t="shared" si="559"/>
        <v xml:space="preserve">
  - 
    name:  冷锋与天气
    title:  冷锋与天气
    description: 
    koLyro: point
    koLyri:  sub
    son: </v>
      </c>
      <c r="P4386" s="27" t="str">
        <f t="shared" si="558"/>
        <v xml:space="preserve">
            - 
              name:  冷锋与天气
              title:  冷锋与天气
              description: 
              koLyro: point
              koLyri:  sub
              son: </v>
      </c>
    </row>
    <row r="4387" spans="1:16" ht="15" customHeight="1">
      <c r="A4387" s="20">
        <f t="shared" si="552"/>
        <v>5</v>
      </c>
      <c r="B4387" s="21" t="str">
        <f t="shared" si="553"/>
        <v>知识亚点</v>
      </c>
      <c r="C4387" s="21" t="str">
        <f t="shared" si="554"/>
        <v>暖锋与天气</v>
      </c>
      <c r="D4387" s="21" t="str">
        <f>IFERROR(IF(I4387=1,INDEX( {"chinese","english","math","physics","chemistry","biology","politics","history","geography"},MATCH(C4387,{"语文","英语","数学","物理","化学","生物","政治","历史","地理"},0)),IF(I4387=2,INDEX(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4387,{"单项选择","阅读理解","信息匹配","完形填空","短文填空","单句填空","短文改错","单句改错","句型转换","翻译短语","翻译句子","词汇/短语及固搭","完成句子","听力"},0)),"")), "")</f>
        <v/>
      </c>
      <c r="E4387" s="21" t="str">
        <f t="shared" si="555"/>
        <v>知识点</v>
      </c>
      <c r="F4387" s="21" t="str">
        <f t="shared" si="556"/>
        <v>亚</v>
      </c>
      <c r="G4387" s="21" t="str">
        <f>INDEX( {"body","discipline","area","topic","point"},MATCH(E4387,{"知识体","知识域","知识区","知识主题","知识点"},0))</f>
        <v>point</v>
      </c>
      <c r="H4387" s="21" t="str">
        <f>INDEX( {"super","just","sub","infras"},MATCH(F4387,{"超","恰","亚","次"},0))</f>
        <v>sub</v>
      </c>
      <c r="I4387" s="21">
        <f>MATCH(E4387,{"知识体","知识域","知识区","知识主题","知识点"},0)-1</f>
        <v>4</v>
      </c>
      <c r="J4387" s="21">
        <f>MATCH(F4387,{"超","恰","亚","次"},0)-1</f>
        <v>2</v>
      </c>
      <c r="K4387" s="21" t="str">
        <f t="shared" si="557"/>
        <v>地理</v>
      </c>
      <c r="L4387" s="26" t="s">
        <v>3887</v>
      </c>
      <c r="M4387" s="23"/>
      <c r="N4387" s="23"/>
      <c r="O4387" s="24" t="str">
        <f t="shared" si="559"/>
        <v xml:space="preserve">
  - 
    name:  暖锋与天气
    title:  暖锋与天气
    description: 
    koLyro: point
    koLyri:  sub
    son: </v>
      </c>
      <c r="P4387" s="27" t="str">
        <f t="shared" si="558"/>
        <v xml:space="preserve">
            - 
              name:  暖锋与天气
              title:  暖锋与天气
              description: 
              koLyro: point
              koLyri:  sub
              son: </v>
      </c>
    </row>
    <row r="4388" spans="1:16" ht="15" customHeight="1">
      <c r="A4388" s="20">
        <f t="shared" si="552"/>
        <v>5</v>
      </c>
      <c r="B4388" s="21" t="str">
        <f t="shared" si="553"/>
        <v>知识亚点</v>
      </c>
      <c r="C4388" s="21" t="str">
        <f t="shared" si="554"/>
        <v>准静止锋与天气</v>
      </c>
      <c r="D4388" s="21" t="str">
        <f>IFERROR(IF(I4388=1,INDEX( {"chinese","english","math","physics","chemistry","biology","politics","history","geography"},MATCH(C4388,{"语文","英语","数学","物理","化学","生物","政治","历史","地理"},0)),IF(I4388=2,INDEX(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4388,{"单项选择","阅读理解","信息匹配","完形填空","短文填空","单句填空","短文改错","单句改错","句型转换","翻译短语","翻译句子","词汇/短语及固搭","完成句子","听力"},0)),"")), "")</f>
        <v/>
      </c>
      <c r="E4388" s="21" t="str">
        <f t="shared" si="555"/>
        <v>知识点</v>
      </c>
      <c r="F4388" s="21" t="str">
        <f t="shared" si="556"/>
        <v>亚</v>
      </c>
      <c r="G4388" s="21" t="str">
        <f>INDEX( {"body","discipline","area","topic","point"},MATCH(E4388,{"知识体","知识域","知识区","知识主题","知识点"},0))</f>
        <v>point</v>
      </c>
      <c r="H4388" s="21" t="str">
        <f>INDEX( {"super","just","sub","infras"},MATCH(F4388,{"超","恰","亚","次"},0))</f>
        <v>sub</v>
      </c>
      <c r="I4388" s="21">
        <f>MATCH(E4388,{"知识体","知识域","知识区","知识主题","知识点"},0)-1</f>
        <v>4</v>
      </c>
      <c r="J4388" s="21">
        <f>MATCH(F4388,{"超","恰","亚","次"},0)-1</f>
        <v>2</v>
      </c>
      <c r="K4388" s="21" t="str">
        <f t="shared" si="557"/>
        <v>地理</v>
      </c>
      <c r="L4388" s="26" t="s">
        <v>3888</v>
      </c>
      <c r="M4388" s="23"/>
      <c r="N4388" s="23"/>
      <c r="O4388" s="24" t="str">
        <f t="shared" si="559"/>
        <v xml:space="preserve">
  - 
    name:  准静止锋与天气
    title:  准静止锋与天气
    description: 
    koLyro: point
    koLyri:  sub
    son: </v>
      </c>
      <c r="P4388" s="27" t="str">
        <f t="shared" si="558"/>
        <v xml:space="preserve">
            - 
              name:  准静止锋与天气
              title:  准静止锋与天气
              description: 
              koLyro: point
              koLyri:  sub
              son: </v>
      </c>
    </row>
    <row r="4389" spans="1:16" ht="15" customHeight="1">
      <c r="A4389" s="20">
        <f t="shared" si="552"/>
        <v>5</v>
      </c>
      <c r="B4389" s="21" t="str">
        <f t="shared" si="553"/>
        <v>知识亚点</v>
      </c>
      <c r="C4389" s="21" t="str">
        <f t="shared" si="554"/>
        <v>锋面种类的比较和判断</v>
      </c>
      <c r="D4389" s="21" t="str">
        <f>IFERROR(IF(I4389=1,INDEX( {"chinese","english","math","physics","chemistry","biology","politics","history","geography"},MATCH(C4389,{"语文","英语","数学","物理","化学","生物","政治","历史","地理"},0)),IF(I4389=2,INDEX(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4389,{"单项选择","阅读理解","信息匹配","完形填空","短文填空","单句填空","短文改错","单句改错","句型转换","翻译短语","翻译句子","词汇/短语及固搭","完成句子","听力"},0)),"")), "")</f>
        <v/>
      </c>
      <c r="E4389" s="21" t="str">
        <f t="shared" si="555"/>
        <v>知识点</v>
      </c>
      <c r="F4389" s="21" t="str">
        <f t="shared" si="556"/>
        <v>亚</v>
      </c>
      <c r="G4389" s="21" t="str">
        <f>INDEX( {"body","discipline","area","topic","point"},MATCH(E4389,{"知识体","知识域","知识区","知识主题","知识点"},0))</f>
        <v>point</v>
      </c>
      <c r="H4389" s="21" t="str">
        <f>INDEX( {"super","just","sub","infras"},MATCH(F4389,{"超","恰","亚","次"},0))</f>
        <v>sub</v>
      </c>
      <c r="I4389" s="21">
        <f>MATCH(E4389,{"知识体","知识域","知识区","知识主题","知识点"},0)-1</f>
        <v>4</v>
      </c>
      <c r="J4389" s="21">
        <f>MATCH(F4389,{"超","恰","亚","次"},0)-1</f>
        <v>2</v>
      </c>
      <c r="K4389" s="21" t="str">
        <f t="shared" si="557"/>
        <v>地理</v>
      </c>
      <c r="L4389" s="26" t="s">
        <v>3889</v>
      </c>
      <c r="M4389" s="23"/>
      <c r="N4389" s="23"/>
      <c r="O4389" s="24" t="str">
        <f t="shared" si="559"/>
        <v xml:space="preserve">
  - 
    name:  锋面种类的比较和判断
    title:  锋面种类的比较和判断
    description: 
    koLyro: point
    koLyri:  sub
    son: </v>
      </c>
      <c r="P4389" s="27" t="str">
        <f t="shared" si="558"/>
        <v xml:space="preserve">
            - 
              name:  锋面种类的比较和判断
              title:  锋面种类的比较和判断
              description: 
              koLyro: point
              koLyri:  sub
              son: </v>
      </c>
    </row>
    <row r="4390" spans="1:16" ht="15" customHeight="1">
      <c r="A4390" s="20">
        <f t="shared" si="552"/>
        <v>5</v>
      </c>
      <c r="B4390" s="21" t="str">
        <f t="shared" si="553"/>
        <v>知识亚点</v>
      </c>
      <c r="C4390" s="21" t="str">
        <f t="shared" si="554"/>
        <v>我国典型锋面天气</v>
      </c>
      <c r="D4390" s="21" t="str">
        <f>IFERROR(IF(I4390=1,INDEX( {"chinese","english","math","physics","chemistry","biology","politics","history","geography"},MATCH(C4390,{"语文","英语","数学","物理","化学","生物","政治","历史","地理"},0)),IF(I4390=2,INDEX(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4390,{"单项选择","阅读理解","信息匹配","完形填空","短文填空","单句填空","短文改错","单句改错","句型转换","翻译短语","翻译句子","词汇/短语及固搭","完成句子","听力"},0)),"")), "")</f>
        <v/>
      </c>
      <c r="E4390" s="21" t="str">
        <f t="shared" si="555"/>
        <v>知识点</v>
      </c>
      <c r="F4390" s="21" t="str">
        <f t="shared" si="556"/>
        <v>亚</v>
      </c>
      <c r="G4390" s="21" t="str">
        <f>INDEX( {"body","discipline","area","topic","point"},MATCH(E4390,{"知识体","知识域","知识区","知识主题","知识点"},0))</f>
        <v>point</v>
      </c>
      <c r="H4390" s="21" t="str">
        <f>INDEX( {"super","just","sub","infras"},MATCH(F4390,{"超","恰","亚","次"},0))</f>
        <v>sub</v>
      </c>
      <c r="I4390" s="21">
        <f>MATCH(E4390,{"知识体","知识域","知识区","知识主题","知识点"},0)-1</f>
        <v>4</v>
      </c>
      <c r="J4390" s="21">
        <f>MATCH(F4390,{"超","恰","亚","次"},0)-1</f>
        <v>2</v>
      </c>
      <c r="K4390" s="21" t="str">
        <f t="shared" si="557"/>
        <v>地理</v>
      </c>
      <c r="L4390" s="26" t="s">
        <v>3890</v>
      </c>
      <c r="M4390" s="23"/>
      <c r="N4390" s="23"/>
      <c r="O4390" s="24" t="str">
        <f t="shared" si="559"/>
        <v xml:space="preserve">
  - 
    name:  我国典型锋面天气
    title:  我国典型锋面天气
    description: 
    koLyro: point
    koLyri:  sub
    son: </v>
      </c>
      <c r="P4390" s="27" t="str">
        <f t="shared" si="558"/>
        <v xml:space="preserve">
            - 
              name:  我国典型锋面天气
              title:  我国典型锋面天气
              description: 
              koLyro: point
              koLyri:  sub
              son: </v>
      </c>
    </row>
    <row r="4391" spans="1:16" ht="15" customHeight="1">
      <c r="A4391" s="20">
        <f t="shared" si="552"/>
        <v>5</v>
      </c>
      <c r="B4391" s="21" t="str">
        <f t="shared" si="553"/>
        <v>知识亚点</v>
      </c>
      <c r="C4391" s="21" t="str">
        <f t="shared" si="554"/>
        <v>气象（候）要素的变化及其影响因素</v>
      </c>
      <c r="D4391" s="21" t="str">
        <f>IFERROR(IF(I4391=1,INDEX( {"chinese","english","math","physics","chemistry","biology","politics","history","geography"},MATCH(C4391,{"语文","英语","数学","物理","化学","生物","政治","历史","地理"},0)),IF(I4391=2,INDEX(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4391,{"单项选择","阅读理解","信息匹配","完形填空","短文填空","单句填空","短文改错","单句改错","句型转换","翻译短语","翻译句子","词汇/短语及固搭","完成句子","听力"},0)),"")), "")</f>
        <v/>
      </c>
      <c r="E4391" s="21" t="str">
        <f t="shared" si="555"/>
        <v>知识点</v>
      </c>
      <c r="F4391" s="21" t="str">
        <f t="shared" si="556"/>
        <v>亚</v>
      </c>
      <c r="G4391" s="21" t="str">
        <f>INDEX( {"body","discipline","area","topic","point"},MATCH(E4391,{"知识体","知识域","知识区","知识主题","知识点"},0))</f>
        <v>point</v>
      </c>
      <c r="H4391" s="21" t="str">
        <f>INDEX( {"super","just","sub","infras"},MATCH(F4391,{"超","恰","亚","次"},0))</f>
        <v>sub</v>
      </c>
      <c r="I4391" s="21">
        <f>MATCH(E4391,{"知识体","知识域","知识区","知识主题","知识点"},0)-1</f>
        <v>4</v>
      </c>
      <c r="J4391" s="21">
        <f>MATCH(F4391,{"超","恰","亚","次"},0)-1</f>
        <v>2</v>
      </c>
      <c r="K4391" s="21" t="str">
        <f t="shared" si="557"/>
        <v>地理</v>
      </c>
      <c r="L4391" s="26" t="s">
        <v>3891</v>
      </c>
      <c r="M4391" s="23"/>
      <c r="N4391" s="23"/>
      <c r="O4391" s="24" t="str">
        <f t="shared" si="559"/>
        <v xml:space="preserve">
  - 
    name:  气象（候）要素的变化及其影响因素
    title:  气象（候）要素的变化及其影响因素
    description: 
    koLyro: point
    koLyri:  sub
    son: </v>
      </c>
      <c r="P4391" s="27" t="str">
        <f t="shared" si="558"/>
        <v xml:space="preserve">
            - 
              name:  气象（候）要素的变化及其影响因素
              title:  气象（候）要素的变化及其影响因素
              description: 
              koLyro: point
              koLyri:  sub
              son: </v>
      </c>
    </row>
    <row r="4392" spans="1:16" ht="15" customHeight="1">
      <c r="A4392" s="20">
        <f t="shared" si="552"/>
        <v>4</v>
      </c>
      <c r="B4392" s="21" t="str">
        <f t="shared" si="553"/>
        <v>知识点</v>
      </c>
      <c r="C4392" s="21" t="str">
        <f t="shared" si="554"/>
        <v>低压（气旋）、高压（反气旋）与天气</v>
      </c>
      <c r="D4392" s="21" t="str">
        <f>IFERROR(IF(I4392=1,INDEX( {"chinese","english","math","physics","chemistry","biology","politics","history","geography"},MATCH(C4392,{"语文","英语","数学","物理","化学","生物","政治","历史","地理"},0)),IF(I4392=2,INDEX(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4392,{"单项选择","阅读理解","信息匹配","完形填空","短文填空","单句填空","短文改错","单句改错","句型转换","翻译短语","翻译句子","词汇/短语及固搭","完成句子","听力"},0)),"")), "")</f>
        <v/>
      </c>
      <c r="E4392" s="21" t="str">
        <f t="shared" si="555"/>
        <v>知识点</v>
      </c>
      <c r="F4392" s="21" t="str">
        <f t="shared" si="556"/>
        <v>恰</v>
      </c>
      <c r="G4392" s="21" t="str">
        <f>INDEX( {"body","discipline","area","topic","point"},MATCH(E4392,{"知识体","知识域","知识区","知识主题","知识点"},0))</f>
        <v>point</v>
      </c>
      <c r="H4392" s="21" t="str">
        <f>INDEX( {"super","just","sub","infras"},MATCH(F4392,{"超","恰","亚","次"},0))</f>
        <v>just</v>
      </c>
      <c r="I4392" s="21">
        <f>MATCH(E4392,{"知识体","知识域","知识区","知识主题","知识点"},0)-1</f>
        <v>4</v>
      </c>
      <c r="J4392" s="21">
        <f>MATCH(F4392,{"超","恰","亚","次"},0)-1</f>
        <v>1</v>
      </c>
      <c r="K4392" s="21" t="str">
        <f t="shared" si="557"/>
        <v>地理</v>
      </c>
      <c r="L4392" s="26" t="s">
        <v>3892</v>
      </c>
      <c r="M4392" s="23"/>
      <c r="N4392" s="23"/>
      <c r="O4392" s="24" t="str">
        <f t="shared" si="559"/>
        <v xml:space="preserve">
  - 
    name:  低压（气旋）、高压（反气旋）与天气
    title:  低压（气旋）、高压（反气旋）与天气
    description: 
    koLyro: point
    koLyri:  just
    son: </v>
      </c>
      <c r="P4392" s="27" t="str">
        <f t="shared" si="558"/>
        <v xml:space="preserve">
          - 
            name:  低压（气旋）、高压（反气旋）与天气
            title:  低压（气旋）、高压（反气旋）与天气
            description: 
            koLyro: point
            koLyri:  just
            son: </v>
      </c>
    </row>
    <row r="4393" spans="1:16" ht="15" customHeight="1">
      <c r="A4393" s="20">
        <f t="shared" si="552"/>
        <v>5</v>
      </c>
      <c r="B4393" s="21" t="str">
        <f t="shared" si="553"/>
        <v>知识亚点</v>
      </c>
      <c r="C4393" s="21" t="str">
        <f t="shared" si="554"/>
        <v>气旋与天气</v>
      </c>
      <c r="D4393" s="21" t="str">
        <f>IFERROR(IF(I4393=1,INDEX( {"chinese","english","math","physics","chemistry","biology","politics","history","geography"},MATCH(C4393,{"语文","英语","数学","物理","化学","生物","政治","历史","地理"},0)),IF(I4393=2,INDEX(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4393,{"单项选择","阅读理解","信息匹配","完形填空","短文填空","单句填空","短文改错","单句改错","句型转换","翻译短语","翻译句子","词汇/短语及固搭","完成句子","听力"},0)),"")), "")</f>
        <v/>
      </c>
      <c r="E4393" s="21" t="str">
        <f t="shared" si="555"/>
        <v>知识点</v>
      </c>
      <c r="F4393" s="21" t="str">
        <f t="shared" si="556"/>
        <v>亚</v>
      </c>
      <c r="G4393" s="21" t="str">
        <f>INDEX( {"body","discipline","area","topic","point"},MATCH(E4393,{"知识体","知识域","知识区","知识主题","知识点"},0))</f>
        <v>point</v>
      </c>
      <c r="H4393" s="21" t="str">
        <f>INDEX( {"super","just","sub","infras"},MATCH(F4393,{"超","恰","亚","次"},0))</f>
        <v>sub</v>
      </c>
      <c r="I4393" s="21">
        <f>MATCH(E4393,{"知识体","知识域","知识区","知识主题","知识点"},0)-1</f>
        <v>4</v>
      </c>
      <c r="J4393" s="21">
        <f>MATCH(F4393,{"超","恰","亚","次"},0)-1</f>
        <v>2</v>
      </c>
      <c r="K4393" s="21" t="str">
        <f t="shared" si="557"/>
        <v>地理</v>
      </c>
      <c r="L4393" s="26" t="s">
        <v>3893</v>
      </c>
      <c r="M4393" s="23"/>
      <c r="N4393" s="23"/>
      <c r="O4393" s="24" t="str">
        <f t="shared" si="559"/>
        <v xml:space="preserve">
  - 
    name:  气旋与天气
    title:  气旋与天气
    description: 
    koLyro: point
    koLyri:  sub
    son: </v>
      </c>
      <c r="P4393" s="27" t="str">
        <f t="shared" si="558"/>
        <v xml:space="preserve">
            - 
              name:  气旋与天气
              title:  气旋与天气
              description: 
              koLyro: point
              koLyri:  sub
              son: </v>
      </c>
    </row>
    <row r="4394" spans="1:16" ht="15" customHeight="1">
      <c r="A4394" s="20">
        <f t="shared" si="552"/>
        <v>5</v>
      </c>
      <c r="B4394" s="21" t="str">
        <f t="shared" si="553"/>
        <v>知识亚点</v>
      </c>
      <c r="C4394" s="21" t="str">
        <f t="shared" si="554"/>
        <v>反气旋与天气</v>
      </c>
      <c r="D4394" s="21" t="str">
        <f>IFERROR(IF(I4394=1,INDEX( {"chinese","english","math","physics","chemistry","biology","politics","history","geography"},MATCH(C4394,{"语文","英语","数学","物理","化学","生物","政治","历史","地理"},0)),IF(I4394=2,INDEX(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4394,{"单项选择","阅读理解","信息匹配","完形填空","短文填空","单句填空","短文改错","单句改错","句型转换","翻译短语","翻译句子","词汇/短语及固搭","完成句子","听力"},0)),"")), "")</f>
        <v/>
      </c>
      <c r="E4394" s="21" t="str">
        <f t="shared" si="555"/>
        <v>知识点</v>
      </c>
      <c r="F4394" s="21" t="str">
        <f t="shared" si="556"/>
        <v>亚</v>
      </c>
      <c r="G4394" s="21" t="str">
        <f>INDEX( {"body","discipline","area","topic","point"},MATCH(E4394,{"知识体","知识域","知识区","知识主题","知识点"},0))</f>
        <v>point</v>
      </c>
      <c r="H4394" s="21" t="str">
        <f>INDEX( {"super","just","sub","infras"},MATCH(F4394,{"超","恰","亚","次"},0))</f>
        <v>sub</v>
      </c>
      <c r="I4394" s="21">
        <f>MATCH(E4394,{"知识体","知识域","知识区","知识主题","知识点"},0)-1</f>
        <v>4</v>
      </c>
      <c r="J4394" s="21">
        <f>MATCH(F4394,{"超","恰","亚","次"},0)-1</f>
        <v>2</v>
      </c>
      <c r="K4394" s="21" t="str">
        <f t="shared" si="557"/>
        <v>地理</v>
      </c>
      <c r="L4394" s="26" t="s">
        <v>3894</v>
      </c>
      <c r="M4394" s="23"/>
      <c r="N4394" s="23"/>
      <c r="O4394" s="24" t="str">
        <f t="shared" si="559"/>
        <v xml:space="preserve">
  - 
    name:  反气旋与天气
    title:  反气旋与天气
    description: 
    koLyro: point
    koLyri:  sub
    son: </v>
      </c>
      <c r="P4394" s="27" t="str">
        <f t="shared" si="558"/>
        <v xml:space="preserve">
            - 
              name:  反气旋与天气
              title:  反气旋与天气
              description: 
              koLyro: point
              koLyri:  sub
              son: </v>
      </c>
    </row>
    <row r="4395" spans="1:16" ht="15" customHeight="1">
      <c r="A4395" s="20">
        <f t="shared" si="552"/>
        <v>5</v>
      </c>
      <c r="B4395" s="21" t="str">
        <f t="shared" si="553"/>
        <v>知识亚点</v>
      </c>
      <c r="C4395" s="21" t="str">
        <f t="shared" si="554"/>
        <v>低压（气旋）和高压（反气旋）的特征比较</v>
      </c>
      <c r="D4395" s="21" t="str">
        <f>IFERROR(IF(I4395=1,INDEX( {"chinese","english","math","physics","chemistry","biology","politics","history","geography"},MATCH(C4395,{"语文","英语","数学","物理","化学","生物","政治","历史","地理"},0)),IF(I4395=2,INDEX(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4395,{"单项选择","阅读理解","信息匹配","完形填空","短文填空","单句填空","短文改错","单句改错","句型转换","翻译短语","翻译句子","词汇/短语及固搭","完成句子","听力"},0)),"")), "")</f>
        <v/>
      </c>
      <c r="E4395" s="21" t="str">
        <f t="shared" si="555"/>
        <v>知识点</v>
      </c>
      <c r="F4395" s="21" t="str">
        <f t="shared" si="556"/>
        <v>亚</v>
      </c>
      <c r="G4395" s="21" t="str">
        <f>INDEX( {"body","discipline","area","topic","point"},MATCH(E4395,{"知识体","知识域","知识区","知识主题","知识点"},0))</f>
        <v>point</v>
      </c>
      <c r="H4395" s="21" t="str">
        <f>INDEX( {"super","just","sub","infras"},MATCH(F4395,{"超","恰","亚","次"},0))</f>
        <v>sub</v>
      </c>
      <c r="I4395" s="21">
        <f>MATCH(E4395,{"知识体","知识域","知识区","知识主题","知识点"},0)-1</f>
        <v>4</v>
      </c>
      <c r="J4395" s="21">
        <f>MATCH(F4395,{"超","恰","亚","次"},0)-1</f>
        <v>2</v>
      </c>
      <c r="K4395" s="21" t="str">
        <f t="shared" si="557"/>
        <v>地理</v>
      </c>
      <c r="L4395" s="26" t="s">
        <v>3895</v>
      </c>
      <c r="M4395" s="23"/>
      <c r="N4395" s="23"/>
      <c r="O4395" s="24" t="str">
        <f t="shared" si="559"/>
        <v xml:space="preserve">
  - 
    name:  低压（气旋）和高压（反气旋）的特征比较
    title:  低压（气旋）和高压（反气旋）的特征比较
    description: 
    koLyro: point
    koLyri:  sub
    son: </v>
      </c>
      <c r="P4395" s="27" t="str">
        <f t="shared" si="558"/>
        <v xml:space="preserve">
            - 
              name:  低压（气旋）和高压（反气旋）的特征比较
              title:  低压（气旋）和高压（反气旋）的特征比较
              description: 
              koLyro: point
              koLyri:  sub
              son: </v>
      </c>
    </row>
    <row r="4396" spans="1:16" ht="15" customHeight="1">
      <c r="A4396" s="20">
        <f t="shared" si="552"/>
        <v>5</v>
      </c>
      <c r="B4396" s="21" t="str">
        <f t="shared" si="553"/>
        <v>知识亚点</v>
      </c>
      <c r="C4396" s="21" t="str">
        <f t="shared" si="554"/>
        <v>我国典型低压、高压天气</v>
      </c>
      <c r="D4396" s="21" t="str">
        <f>IFERROR(IF(I4396=1,INDEX( {"chinese","english","math","physics","chemistry","biology","politics","history","geography"},MATCH(C4396,{"语文","英语","数学","物理","化学","生物","政治","历史","地理"},0)),IF(I4396=2,INDEX(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4396,{"单项选择","阅读理解","信息匹配","完形填空","短文填空","单句填空","短文改错","单句改错","句型转换","翻译短语","翻译句子","词汇/短语及固搭","完成句子","听力"},0)),"")), "")</f>
        <v/>
      </c>
      <c r="E4396" s="21" t="str">
        <f t="shared" si="555"/>
        <v>知识点</v>
      </c>
      <c r="F4396" s="21" t="str">
        <f t="shared" si="556"/>
        <v>亚</v>
      </c>
      <c r="G4396" s="21" t="str">
        <f>INDEX( {"body","discipline","area","topic","point"},MATCH(E4396,{"知识体","知识域","知识区","知识主题","知识点"},0))</f>
        <v>point</v>
      </c>
      <c r="H4396" s="21" t="str">
        <f>INDEX( {"super","just","sub","infras"},MATCH(F4396,{"超","恰","亚","次"},0))</f>
        <v>sub</v>
      </c>
      <c r="I4396" s="21">
        <f>MATCH(E4396,{"知识体","知识域","知识区","知识主题","知识点"},0)-1</f>
        <v>4</v>
      </c>
      <c r="J4396" s="21">
        <f>MATCH(F4396,{"超","恰","亚","次"},0)-1</f>
        <v>2</v>
      </c>
      <c r="K4396" s="21" t="str">
        <f t="shared" si="557"/>
        <v>地理</v>
      </c>
      <c r="L4396" s="26" t="s">
        <v>3896</v>
      </c>
      <c r="M4396" s="23"/>
      <c r="N4396" s="23"/>
      <c r="O4396" s="24" t="str">
        <f t="shared" si="559"/>
        <v xml:space="preserve">
  - 
    name:  我国典型低压、高压天气
    title:  我国典型低压、高压天气
    description: 
    koLyro: point
    koLyri:  sub
    son: </v>
      </c>
      <c r="P4396" s="27" t="str">
        <f t="shared" si="558"/>
        <v xml:space="preserve">
            - 
              name:  我国典型低压、高压天气
              title:  我国典型低压、高压天气
              description: 
              koLyro: point
              koLyri:  sub
              son: </v>
      </c>
    </row>
    <row r="4397" spans="1:16" ht="15" customHeight="1">
      <c r="A4397" s="20">
        <f t="shared" si="552"/>
        <v>4</v>
      </c>
      <c r="B4397" s="21" t="str">
        <f t="shared" si="553"/>
        <v>知识点</v>
      </c>
      <c r="C4397" s="21" t="str">
        <f t="shared" si="554"/>
        <v>锋面气旋</v>
      </c>
      <c r="D4397" s="21" t="str">
        <f>IFERROR(IF(I4397=1,INDEX( {"chinese","english","math","physics","chemistry","biology","politics","history","geography"},MATCH(C4397,{"语文","英语","数学","物理","化学","生物","政治","历史","地理"},0)),IF(I4397=2,INDEX(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4397,{"单项选择","阅读理解","信息匹配","完形填空","短文填空","单句填空","短文改错","单句改错","句型转换","翻译短语","翻译句子","词汇/短语及固搭","完成句子","听力"},0)),"")), "")</f>
        <v/>
      </c>
      <c r="E4397" s="21" t="str">
        <f t="shared" si="555"/>
        <v>知识点</v>
      </c>
      <c r="F4397" s="21" t="str">
        <f t="shared" si="556"/>
        <v>恰</v>
      </c>
      <c r="G4397" s="21" t="str">
        <f>INDEX( {"body","discipline","area","topic","point"},MATCH(E4397,{"知识体","知识域","知识区","知识主题","知识点"},0))</f>
        <v>point</v>
      </c>
      <c r="H4397" s="21" t="str">
        <f>INDEX( {"super","just","sub","infras"},MATCH(F4397,{"超","恰","亚","次"},0))</f>
        <v>just</v>
      </c>
      <c r="I4397" s="21">
        <f>MATCH(E4397,{"知识体","知识域","知识区","知识主题","知识点"},0)-1</f>
        <v>4</v>
      </c>
      <c r="J4397" s="21">
        <f>MATCH(F4397,{"超","恰","亚","次"},0)-1</f>
        <v>1</v>
      </c>
      <c r="K4397" s="21" t="str">
        <f t="shared" si="557"/>
        <v>地理</v>
      </c>
      <c r="L4397" s="26" t="s">
        <v>3897</v>
      </c>
      <c r="M4397" s="23"/>
      <c r="N4397" s="23"/>
      <c r="O4397" s="24" t="str">
        <f t="shared" si="559"/>
        <v xml:space="preserve">
  - 
    name:  锋面气旋
    title:  锋面气旋
    description: 
    koLyro: point
    koLyri:  just
    son: </v>
      </c>
      <c r="P4397" s="27" t="str">
        <f t="shared" si="558"/>
        <v xml:space="preserve">
          - 
            name:  锋面气旋
            title:  锋面气旋
            description: 
            koLyro: point
            koLyri:  just
            son: </v>
      </c>
    </row>
    <row r="4398" spans="1:16" ht="15" customHeight="1">
      <c r="A4398" s="20">
        <f t="shared" si="552"/>
        <v>5</v>
      </c>
      <c r="B4398" s="21" t="str">
        <f t="shared" si="553"/>
        <v>知识亚点</v>
      </c>
      <c r="C4398" s="21" t="str">
        <f t="shared" si="554"/>
        <v>锋面气旋的判读</v>
      </c>
      <c r="D4398" s="21" t="str">
        <f>IFERROR(IF(I4398=1,INDEX( {"chinese","english","math","physics","chemistry","biology","politics","history","geography"},MATCH(C4398,{"语文","英语","数学","物理","化学","生物","政治","历史","地理"},0)),IF(I4398=2,INDEX(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4398,{"单项选择","阅读理解","信息匹配","完形填空","短文填空","单句填空","短文改错","单句改错","句型转换","翻译短语","翻译句子","词汇/短语及固搭","完成句子","听力"},0)),"")), "")</f>
        <v/>
      </c>
      <c r="E4398" s="21" t="str">
        <f t="shared" si="555"/>
        <v>知识点</v>
      </c>
      <c r="F4398" s="21" t="str">
        <f t="shared" si="556"/>
        <v>亚</v>
      </c>
      <c r="G4398" s="21" t="str">
        <f>INDEX( {"body","discipline","area","topic","point"},MATCH(E4398,{"知识体","知识域","知识区","知识主题","知识点"},0))</f>
        <v>point</v>
      </c>
      <c r="H4398" s="21" t="str">
        <f>INDEX( {"super","just","sub","infras"},MATCH(F4398,{"超","恰","亚","次"},0))</f>
        <v>sub</v>
      </c>
      <c r="I4398" s="21">
        <f>MATCH(E4398,{"知识体","知识域","知识区","知识主题","知识点"},0)-1</f>
        <v>4</v>
      </c>
      <c r="J4398" s="21">
        <f>MATCH(F4398,{"超","恰","亚","次"},0)-1</f>
        <v>2</v>
      </c>
      <c r="K4398" s="21" t="str">
        <f t="shared" si="557"/>
        <v>地理</v>
      </c>
      <c r="L4398" s="26" t="s">
        <v>3898</v>
      </c>
      <c r="M4398" s="23"/>
      <c r="N4398" s="23"/>
      <c r="O4398" s="24" t="str">
        <f t="shared" si="559"/>
        <v xml:space="preserve">
  - 
    name:  锋面气旋的判读
    title:  锋面气旋的判读
    description: 
    koLyro: point
    koLyri:  sub
    son: </v>
      </c>
      <c r="P4398" s="27" t="str">
        <f t="shared" si="558"/>
        <v xml:space="preserve">
            - 
              name:  锋面气旋的判读
              title:  锋面气旋的判读
              description: 
              koLyro: point
              koLyri:  sub
              son: </v>
      </c>
    </row>
    <row r="4399" spans="1:16" ht="15" customHeight="1">
      <c r="A4399" s="20">
        <f t="shared" si="552"/>
        <v>5</v>
      </c>
      <c r="B4399" s="21" t="str">
        <f t="shared" si="553"/>
        <v>知识亚点</v>
      </c>
      <c r="C4399" s="21" t="str">
        <f t="shared" si="554"/>
        <v>锋面气旋的绘制</v>
      </c>
      <c r="D4399" s="21" t="str">
        <f>IFERROR(IF(I4399=1,INDEX( {"chinese","english","math","physics","chemistry","biology","politics","history","geography"},MATCH(C4399,{"语文","英语","数学","物理","化学","生物","政治","历史","地理"},0)),IF(I4399=2,INDEX(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4399,{"单项选择","阅读理解","信息匹配","完形填空","短文填空","单句填空","短文改错","单句改错","句型转换","翻译短语","翻译句子","词汇/短语及固搭","完成句子","听力"},0)),"")), "")</f>
        <v/>
      </c>
      <c r="E4399" s="21" t="str">
        <f t="shared" si="555"/>
        <v>知识点</v>
      </c>
      <c r="F4399" s="21" t="str">
        <f t="shared" si="556"/>
        <v>亚</v>
      </c>
      <c r="G4399" s="21" t="str">
        <f>INDEX( {"body","discipline","area","topic","point"},MATCH(E4399,{"知识体","知识域","知识区","知识主题","知识点"},0))</f>
        <v>point</v>
      </c>
      <c r="H4399" s="21" t="str">
        <f>INDEX( {"super","just","sub","infras"},MATCH(F4399,{"超","恰","亚","次"},0))</f>
        <v>sub</v>
      </c>
      <c r="I4399" s="21">
        <f>MATCH(E4399,{"知识体","知识域","知识区","知识主题","知识点"},0)-1</f>
        <v>4</v>
      </c>
      <c r="J4399" s="21">
        <f>MATCH(F4399,{"超","恰","亚","次"},0)-1</f>
        <v>2</v>
      </c>
      <c r="K4399" s="21" t="str">
        <f t="shared" si="557"/>
        <v>地理</v>
      </c>
      <c r="L4399" s="26" t="s">
        <v>3899</v>
      </c>
      <c r="M4399" s="23"/>
      <c r="N4399" s="23"/>
      <c r="O4399" s="24" t="str">
        <f t="shared" si="559"/>
        <v xml:space="preserve">
  - 
    name:  锋面气旋的绘制
    title:  锋面气旋的绘制
    description: 
    koLyro: point
    koLyri:  sub
    son: </v>
      </c>
      <c r="P4399" s="27" t="str">
        <f t="shared" si="558"/>
        <v xml:space="preserve">
            - 
              name:  锋面气旋的绘制
              title:  锋面气旋的绘制
              description: 
              koLyro: point
              koLyri:  sub
              son: </v>
      </c>
    </row>
    <row r="4400" spans="1:16" ht="15" customHeight="1">
      <c r="A4400" s="20">
        <f t="shared" si="552"/>
        <v>3</v>
      </c>
      <c r="B4400" s="21" t="str">
        <f t="shared" si="553"/>
        <v>知识主题</v>
      </c>
      <c r="C4400" s="21" t="str">
        <f t="shared" si="554"/>
        <v>气候类型的判断与全球气候变化</v>
      </c>
      <c r="D4400" s="21" t="str">
        <f>IFERROR(IF(I4400=1,INDEX( {"chinese","english","math","physics","chemistry","biology","politics","history","geography"},MATCH(C4400,{"语文","英语","数学","物理","化学","生物","政治","历史","地理"},0)),IF(I4400=2,INDEX(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4400,{"单项选择","阅读理解","信息匹配","完形填空","短文填空","单句填空","短文改错","单句改错","句型转换","翻译短语","翻译句子","词汇/短语及固搭","完成句子","听力"},0)),"")), "")</f>
        <v/>
      </c>
      <c r="E4400" s="21" t="str">
        <f t="shared" si="555"/>
        <v>知识主题</v>
      </c>
      <c r="F4400" s="21" t="str">
        <f t="shared" si="556"/>
        <v>恰</v>
      </c>
      <c r="G4400" s="21" t="str">
        <f>INDEX( {"body","discipline","area","topic","point"},MATCH(E4400,{"知识体","知识域","知识区","知识主题","知识点"},0))</f>
        <v>topic</v>
      </c>
      <c r="H4400" s="21" t="str">
        <f>INDEX( {"super","just","sub","infras"},MATCH(F4400,{"超","恰","亚","次"},0))</f>
        <v>just</v>
      </c>
      <c r="I4400" s="21">
        <f>MATCH(E4400,{"知识体","知识域","知识区","知识主题","知识点"},0)-1</f>
        <v>3</v>
      </c>
      <c r="J4400" s="21">
        <f>MATCH(F4400,{"超","恰","亚","次"},0)-1</f>
        <v>1</v>
      </c>
      <c r="K4400" s="21" t="str">
        <f t="shared" si="557"/>
        <v>地理</v>
      </c>
      <c r="L4400" s="26" t="s">
        <v>3900</v>
      </c>
      <c r="M4400" s="23"/>
      <c r="N4400" s="23"/>
      <c r="O4400" s="24" t="str">
        <f t="shared" si="559"/>
        <v xml:space="preserve">
  - 
    name:  气候类型的判断与全球气候变化
    title:  气候类型的判断与全球气候变化
    description: 
    koLyro: topic
    koLyri:  just
    son: </v>
      </c>
      <c r="P4400" s="27" t="str">
        <f t="shared" si="558"/>
        <v xml:space="preserve">
        - 
          name:  气候类型的判断与全球气候变化
          title:  气候类型的判断与全球气候变化
          description: 
          koLyro: topic
          koLyri:  just
          son: </v>
      </c>
    </row>
    <row r="4401" spans="1:16" ht="15" customHeight="1">
      <c r="A4401" s="20">
        <f t="shared" si="552"/>
        <v>4</v>
      </c>
      <c r="B4401" s="21" t="str">
        <f t="shared" si="553"/>
        <v>知识点</v>
      </c>
      <c r="C4401" s="21" t="str">
        <f t="shared" si="554"/>
        <v>世界主要气候类型</v>
      </c>
      <c r="D4401" s="21" t="str">
        <f>IFERROR(IF(I4401=1,INDEX( {"chinese","english","math","physics","chemistry","biology","politics","history","geography"},MATCH(C4401,{"语文","英语","数学","物理","化学","生物","政治","历史","地理"},0)),IF(I4401=2,INDEX(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4401,{"单项选择","阅读理解","信息匹配","完形填空","短文填空","单句填空","短文改错","单句改错","句型转换","翻译短语","翻译句子","词汇/短语及固搭","完成句子","听力"},0)),"")), "")</f>
        <v/>
      </c>
      <c r="E4401" s="21" t="str">
        <f t="shared" si="555"/>
        <v>知识点</v>
      </c>
      <c r="F4401" s="21" t="str">
        <f t="shared" si="556"/>
        <v>恰</v>
      </c>
      <c r="G4401" s="21" t="str">
        <f>INDEX( {"body","discipline","area","topic","point"},MATCH(E4401,{"知识体","知识域","知识区","知识主题","知识点"},0))</f>
        <v>point</v>
      </c>
      <c r="H4401" s="21" t="str">
        <f>INDEX( {"super","just","sub","infras"},MATCH(F4401,{"超","恰","亚","次"},0))</f>
        <v>just</v>
      </c>
      <c r="I4401" s="21">
        <f>MATCH(E4401,{"知识体","知识域","知识区","知识主题","知识点"},0)-1</f>
        <v>4</v>
      </c>
      <c r="J4401" s="21">
        <f>MATCH(F4401,{"超","恰","亚","次"},0)-1</f>
        <v>1</v>
      </c>
      <c r="K4401" s="21" t="str">
        <f t="shared" si="557"/>
        <v>地理</v>
      </c>
      <c r="L4401" s="26" t="s">
        <v>3901</v>
      </c>
      <c r="M4401" s="23"/>
      <c r="N4401" s="23"/>
      <c r="O4401" s="24" t="str">
        <f t="shared" si="559"/>
        <v xml:space="preserve">
  - 
    name:  世界主要气候类型
    title:  世界主要气候类型
    description: 
    koLyro: point
    koLyri:  just
    son: </v>
      </c>
      <c r="P4401" s="27" t="str">
        <f t="shared" si="558"/>
        <v xml:space="preserve">
          - 
            name:  世界主要气候类型
            title:  世界主要气候类型
            description: 
            koLyro: point
            koLyri:  just
            son: </v>
      </c>
    </row>
    <row r="4402" spans="1:16" ht="15" customHeight="1">
      <c r="A4402" s="20">
        <f t="shared" si="552"/>
        <v>5</v>
      </c>
      <c r="B4402" s="21" t="str">
        <f t="shared" si="553"/>
        <v>知识亚点</v>
      </c>
      <c r="C4402" s="21" t="str">
        <f t="shared" si="554"/>
        <v>主要的气候类型</v>
      </c>
      <c r="D4402" s="21" t="str">
        <f>IFERROR(IF(I4402=1,INDEX( {"chinese","english","math","physics","chemistry","biology","politics","history","geography"},MATCH(C4402,{"语文","英语","数学","物理","化学","生物","政治","历史","地理"},0)),IF(I4402=2,INDEX(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4402,{"单项选择","阅读理解","信息匹配","完形填空","短文填空","单句填空","短文改错","单句改错","句型转换","翻译短语","翻译句子","词汇/短语及固搭","完成句子","听力"},0)),"")), "")</f>
        <v/>
      </c>
      <c r="E4402" s="21" t="str">
        <f t="shared" si="555"/>
        <v>知识点</v>
      </c>
      <c r="F4402" s="21" t="str">
        <f t="shared" si="556"/>
        <v>亚</v>
      </c>
      <c r="G4402" s="21" t="str">
        <f>INDEX( {"body","discipline","area","topic","point"},MATCH(E4402,{"知识体","知识域","知识区","知识主题","知识点"},0))</f>
        <v>point</v>
      </c>
      <c r="H4402" s="21" t="str">
        <f>INDEX( {"super","just","sub","infras"},MATCH(F4402,{"超","恰","亚","次"},0))</f>
        <v>sub</v>
      </c>
      <c r="I4402" s="21">
        <f>MATCH(E4402,{"知识体","知识域","知识区","知识主题","知识点"},0)-1</f>
        <v>4</v>
      </c>
      <c r="J4402" s="21">
        <f>MATCH(F4402,{"超","恰","亚","次"},0)-1</f>
        <v>2</v>
      </c>
      <c r="K4402" s="21" t="str">
        <f t="shared" si="557"/>
        <v>地理</v>
      </c>
      <c r="L4402" s="26" t="s">
        <v>3902</v>
      </c>
      <c r="M4402" s="23"/>
      <c r="N4402" s="23"/>
      <c r="O4402" s="24" t="str">
        <f t="shared" si="559"/>
        <v xml:space="preserve">
  - 
    name:  主要的气候类型
    title:  主要的气候类型
    description: 
    koLyro: point
    koLyri:  sub
    son: </v>
      </c>
      <c r="P4402" s="27" t="str">
        <f t="shared" si="558"/>
        <v xml:space="preserve">
            - 
              name:  主要的气候类型
              title:  主要的气候类型
              description: 
              koLyro: point
              koLyri:  sub
              son: </v>
      </c>
    </row>
    <row r="4403" spans="1:16" ht="15" customHeight="1">
      <c r="A4403" s="20">
        <f t="shared" si="552"/>
        <v>5</v>
      </c>
      <c r="B4403" s="21" t="str">
        <f t="shared" si="553"/>
        <v>知识亚点</v>
      </c>
      <c r="C4403" s="21" t="str">
        <f t="shared" si="554"/>
        <v>气候类型的特征</v>
      </c>
      <c r="D4403" s="21" t="str">
        <f>IFERROR(IF(I4403=1,INDEX( {"chinese","english","math","physics","chemistry","biology","politics","history","geography"},MATCH(C4403,{"语文","英语","数学","物理","化学","生物","政治","历史","地理"},0)),IF(I4403=2,INDEX(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4403,{"单项选择","阅读理解","信息匹配","完形填空","短文填空","单句填空","短文改错","单句改错","句型转换","翻译短语","翻译句子","词汇/短语及固搭","完成句子","听力"},0)),"")), "")</f>
        <v/>
      </c>
      <c r="E4403" s="21" t="str">
        <f t="shared" si="555"/>
        <v>知识点</v>
      </c>
      <c r="F4403" s="21" t="str">
        <f t="shared" si="556"/>
        <v>亚</v>
      </c>
      <c r="G4403" s="21" t="str">
        <f>INDEX( {"body","discipline","area","topic","point"},MATCH(E4403,{"知识体","知识域","知识区","知识主题","知识点"},0))</f>
        <v>point</v>
      </c>
      <c r="H4403" s="21" t="str">
        <f>INDEX( {"super","just","sub","infras"},MATCH(F4403,{"超","恰","亚","次"},0))</f>
        <v>sub</v>
      </c>
      <c r="I4403" s="21">
        <f>MATCH(E4403,{"知识体","知识域","知识区","知识主题","知识点"},0)-1</f>
        <v>4</v>
      </c>
      <c r="J4403" s="21">
        <f>MATCH(F4403,{"超","恰","亚","次"},0)-1</f>
        <v>2</v>
      </c>
      <c r="K4403" s="21" t="str">
        <f t="shared" si="557"/>
        <v>地理</v>
      </c>
      <c r="L4403" s="26" t="s">
        <v>3903</v>
      </c>
      <c r="M4403" s="23"/>
      <c r="N4403" s="23"/>
      <c r="O4403" s="24" t="str">
        <f t="shared" si="559"/>
        <v xml:space="preserve">
  - 
    name:  气候类型的特征
    title:  气候类型的特征
    description: 
    koLyro: point
    koLyri:  sub
    son: </v>
      </c>
      <c r="P4403" s="27" t="str">
        <f t="shared" si="558"/>
        <v xml:space="preserve">
            - 
              name:  气候类型的特征
              title:  气候类型的特征
              description: 
              koLyro: point
              koLyri:  sub
              son: </v>
      </c>
    </row>
    <row r="4404" spans="1:16" ht="15" customHeight="1">
      <c r="A4404" s="20">
        <f t="shared" si="552"/>
        <v>5</v>
      </c>
      <c r="B4404" s="21" t="str">
        <f t="shared" si="553"/>
        <v>知识亚点</v>
      </c>
      <c r="C4404" s="21" t="str">
        <f t="shared" si="554"/>
        <v>气候类型的分布</v>
      </c>
      <c r="D4404" s="21" t="str">
        <f>IFERROR(IF(I4404=1,INDEX( {"chinese","english","math","physics","chemistry","biology","politics","history","geography"},MATCH(C4404,{"语文","英语","数学","物理","化学","生物","政治","历史","地理"},0)),IF(I4404=2,INDEX(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4404,{"单项选择","阅读理解","信息匹配","完形填空","短文填空","单句填空","短文改错","单句改错","句型转换","翻译短语","翻译句子","词汇/短语及固搭","完成句子","听力"},0)),"")), "")</f>
        <v/>
      </c>
      <c r="E4404" s="21" t="str">
        <f t="shared" si="555"/>
        <v>知识点</v>
      </c>
      <c r="F4404" s="21" t="str">
        <f t="shared" si="556"/>
        <v>亚</v>
      </c>
      <c r="G4404" s="21" t="str">
        <f>INDEX( {"body","discipline","area","topic","point"},MATCH(E4404,{"知识体","知识域","知识区","知识主题","知识点"},0))</f>
        <v>point</v>
      </c>
      <c r="H4404" s="21" t="str">
        <f>INDEX( {"super","just","sub","infras"},MATCH(F4404,{"超","恰","亚","次"},0))</f>
        <v>sub</v>
      </c>
      <c r="I4404" s="21">
        <f>MATCH(E4404,{"知识体","知识域","知识区","知识主题","知识点"},0)-1</f>
        <v>4</v>
      </c>
      <c r="J4404" s="21">
        <f>MATCH(F4404,{"超","恰","亚","次"},0)-1</f>
        <v>2</v>
      </c>
      <c r="K4404" s="21" t="str">
        <f t="shared" si="557"/>
        <v>地理</v>
      </c>
      <c r="L4404" s="26" t="s">
        <v>3904</v>
      </c>
      <c r="M4404" s="23"/>
      <c r="N4404" s="23"/>
      <c r="O4404" s="24" t="str">
        <f t="shared" si="559"/>
        <v xml:space="preserve">
  - 
    name:  气候类型的分布
    title:  气候类型的分布
    description: 
    koLyro: point
    koLyri:  sub
    son: </v>
      </c>
      <c r="P4404" s="27" t="str">
        <f t="shared" si="558"/>
        <v xml:space="preserve">
            - 
              name:  气候类型的分布
              title:  气候类型的分布
              description: 
              koLyro: point
              koLyri:  sub
              son: </v>
      </c>
    </row>
    <row r="4405" spans="1:16" ht="15" customHeight="1">
      <c r="A4405" s="20">
        <f t="shared" si="552"/>
        <v>5</v>
      </c>
      <c r="B4405" s="21" t="str">
        <f t="shared" si="553"/>
        <v>知识亚点</v>
      </c>
      <c r="C4405" s="21" t="str">
        <f t="shared" si="554"/>
        <v>气候类型的成因</v>
      </c>
      <c r="D4405" s="21" t="str">
        <f>IFERROR(IF(I4405=1,INDEX( {"chinese","english","math","physics","chemistry","biology","politics","history","geography"},MATCH(C4405,{"语文","英语","数学","物理","化学","生物","政治","历史","地理"},0)),IF(I4405=2,INDEX(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4405,{"单项选择","阅读理解","信息匹配","完形填空","短文填空","单句填空","短文改错","单句改错","句型转换","翻译短语","翻译句子","词汇/短语及固搭","完成句子","听力"},0)),"")), "")</f>
        <v/>
      </c>
      <c r="E4405" s="21" t="str">
        <f t="shared" si="555"/>
        <v>知识点</v>
      </c>
      <c r="F4405" s="21" t="str">
        <f t="shared" si="556"/>
        <v>亚</v>
      </c>
      <c r="G4405" s="21" t="str">
        <f>INDEX( {"body","discipline","area","topic","point"},MATCH(E4405,{"知识体","知识域","知识区","知识主题","知识点"},0))</f>
        <v>point</v>
      </c>
      <c r="H4405" s="21" t="str">
        <f>INDEX( {"super","just","sub","infras"},MATCH(F4405,{"超","恰","亚","次"},0))</f>
        <v>sub</v>
      </c>
      <c r="I4405" s="21">
        <f>MATCH(E4405,{"知识体","知识域","知识区","知识主题","知识点"},0)-1</f>
        <v>4</v>
      </c>
      <c r="J4405" s="21">
        <f>MATCH(F4405,{"超","恰","亚","次"},0)-1</f>
        <v>2</v>
      </c>
      <c r="K4405" s="21" t="str">
        <f t="shared" si="557"/>
        <v>地理</v>
      </c>
      <c r="L4405" s="26" t="s">
        <v>3905</v>
      </c>
      <c r="M4405" s="23"/>
      <c r="N4405" s="23"/>
      <c r="O4405" s="24" t="str">
        <f t="shared" si="559"/>
        <v xml:space="preserve">
  - 
    name:  气候类型的成因
    title:  气候类型的成因
    description: 
    koLyro: point
    koLyri:  sub
    son: </v>
      </c>
      <c r="P4405" s="27" t="str">
        <f t="shared" si="558"/>
        <v xml:space="preserve">
            - 
              name:  气候类型的成因
              title:  气候类型的成因
              description: 
              koLyro: point
              koLyri:  sub
              son: </v>
      </c>
    </row>
    <row r="4406" spans="1:16" ht="15" customHeight="1">
      <c r="A4406" s="20">
        <f t="shared" si="552"/>
        <v>5</v>
      </c>
      <c r="B4406" s="21" t="str">
        <f t="shared" si="553"/>
        <v>知识亚点</v>
      </c>
      <c r="C4406" s="21" t="str">
        <f t="shared" si="554"/>
        <v>气候类型的判断</v>
      </c>
      <c r="D4406" s="21" t="str">
        <f>IFERROR(IF(I4406=1,INDEX( {"chinese","english","math","physics","chemistry","biology","politics","history","geography"},MATCH(C4406,{"语文","英语","数学","物理","化学","生物","政治","历史","地理"},0)),IF(I4406=2,INDEX(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4406,{"单项选择","阅读理解","信息匹配","完形填空","短文填空","单句填空","短文改错","单句改错","句型转换","翻译短语","翻译句子","词汇/短语及固搭","完成句子","听力"},0)),"")), "")</f>
        <v/>
      </c>
      <c r="E4406" s="21" t="str">
        <f t="shared" si="555"/>
        <v>知识点</v>
      </c>
      <c r="F4406" s="21" t="str">
        <f t="shared" si="556"/>
        <v>亚</v>
      </c>
      <c r="G4406" s="21" t="str">
        <f>INDEX( {"body","discipline","area","topic","point"},MATCH(E4406,{"知识体","知识域","知识区","知识主题","知识点"},0))</f>
        <v>point</v>
      </c>
      <c r="H4406" s="21" t="str">
        <f>INDEX( {"super","just","sub","infras"},MATCH(F4406,{"超","恰","亚","次"},0))</f>
        <v>sub</v>
      </c>
      <c r="I4406" s="21">
        <f>MATCH(E4406,{"知识体","知识域","知识区","知识主题","知识点"},0)-1</f>
        <v>4</v>
      </c>
      <c r="J4406" s="21">
        <f>MATCH(F4406,{"超","恰","亚","次"},0)-1</f>
        <v>2</v>
      </c>
      <c r="K4406" s="21" t="str">
        <f t="shared" si="557"/>
        <v>地理</v>
      </c>
      <c r="L4406" s="26" t="s">
        <v>3906</v>
      </c>
      <c r="M4406" s="23"/>
      <c r="N4406" s="23"/>
      <c r="O4406" s="24" t="str">
        <f t="shared" si="559"/>
        <v xml:space="preserve">
  - 
    name:  气候类型的判断
    title:  气候类型的判断
    description: 
    koLyro: point
    koLyri:  sub
    son: </v>
      </c>
      <c r="P4406" s="27" t="str">
        <f t="shared" si="558"/>
        <v xml:space="preserve">
            - 
              name:  气候类型的判断
              title:  气候类型的判断
              description: 
              koLyro: point
              koLyri:  sub
              son: </v>
      </c>
    </row>
    <row r="4407" spans="1:16" ht="15" customHeight="1">
      <c r="A4407" s="20">
        <f t="shared" si="552"/>
        <v>5</v>
      </c>
      <c r="B4407" s="21" t="str">
        <f t="shared" si="553"/>
        <v>知识亚点</v>
      </c>
      <c r="C4407" s="21" t="str">
        <f t="shared" si="554"/>
        <v>气候特征对生产的影响</v>
      </c>
      <c r="D4407" s="21" t="str">
        <f>IFERROR(IF(I4407=1,INDEX( {"chinese","english","math","physics","chemistry","biology","politics","history","geography"},MATCH(C4407,{"语文","英语","数学","物理","化学","生物","政治","历史","地理"},0)),IF(I4407=2,INDEX(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4407,{"单项选择","阅读理解","信息匹配","完形填空","短文填空","单句填空","短文改错","单句改错","句型转换","翻译短语","翻译句子","词汇/短语及固搭","完成句子","听力"},0)),"")), "")</f>
        <v/>
      </c>
      <c r="E4407" s="21" t="str">
        <f t="shared" si="555"/>
        <v>知识点</v>
      </c>
      <c r="F4407" s="21" t="str">
        <f t="shared" si="556"/>
        <v>亚</v>
      </c>
      <c r="G4407" s="21" t="str">
        <f>INDEX( {"body","discipline","area","topic","point"},MATCH(E4407,{"知识体","知识域","知识区","知识主题","知识点"},0))</f>
        <v>point</v>
      </c>
      <c r="H4407" s="21" t="str">
        <f>INDEX( {"super","just","sub","infras"},MATCH(F4407,{"超","恰","亚","次"},0))</f>
        <v>sub</v>
      </c>
      <c r="I4407" s="21">
        <f>MATCH(E4407,{"知识体","知识域","知识区","知识主题","知识点"},0)-1</f>
        <v>4</v>
      </c>
      <c r="J4407" s="21">
        <f>MATCH(F4407,{"超","恰","亚","次"},0)-1</f>
        <v>2</v>
      </c>
      <c r="K4407" s="21" t="str">
        <f t="shared" si="557"/>
        <v>地理</v>
      </c>
      <c r="L4407" s="26" t="s">
        <v>3907</v>
      </c>
      <c r="M4407" s="23"/>
      <c r="N4407" s="23"/>
      <c r="O4407" s="24" t="str">
        <f t="shared" si="559"/>
        <v xml:space="preserve">
  - 
    name:  气候特征对生产的影响
    title:  气候特征对生产的影响
    description: 
    koLyro: point
    koLyri:  sub
    son: </v>
      </c>
      <c r="P4407" s="27" t="str">
        <f t="shared" si="558"/>
        <v xml:space="preserve">
            - 
              name:  气候特征对生产的影响
              title:  气候特征对生产的影响
              description: 
              koLyro: point
              koLyri:  sub
              son: </v>
      </c>
    </row>
    <row r="4408" spans="1:16" ht="15" customHeight="1">
      <c r="A4408" s="20">
        <f t="shared" si="552"/>
        <v>5</v>
      </c>
      <c r="B4408" s="21" t="str">
        <f t="shared" si="553"/>
        <v>知识亚点</v>
      </c>
      <c r="C4408" s="21" t="str">
        <f t="shared" si="554"/>
        <v>几种易混气候类型的比较</v>
      </c>
      <c r="D4408" s="21" t="str">
        <f>IFERROR(IF(I4408=1,INDEX( {"chinese","english","math","physics","chemistry","biology","politics","history","geography"},MATCH(C4408,{"语文","英语","数学","物理","化学","生物","政治","历史","地理"},0)),IF(I4408=2,INDEX(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4408,{"单项选择","阅读理解","信息匹配","完形填空","短文填空","单句填空","短文改错","单句改错","句型转换","翻译短语","翻译句子","词汇/短语及固搭","完成句子","听力"},0)),"")), "")</f>
        <v/>
      </c>
      <c r="E4408" s="21" t="str">
        <f t="shared" si="555"/>
        <v>知识点</v>
      </c>
      <c r="F4408" s="21" t="str">
        <f t="shared" si="556"/>
        <v>亚</v>
      </c>
      <c r="G4408" s="21" t="str">
        <f>INDEX( {"body","discipline","area","topic","point"},MATCH(E4408,{"知识体","知识域","知识区","知识主题","知识点"},0))</f>
        <v>point</v>
      </c>
      <c r="H4408" s="21" t="str">
        <f>INDEX( {"super","just","sub","infras"},MATCH(F4408,{"超","恰","亚","次"},0))</f>
        <v>sub</v>
      </c>
      <c r="I4408" s="21">
        <f>MATCH(E4408,{"知识体","知识域","知识区","知识主题","知识点"},0)-1</f>
        <v>4</v>
      </c>
      <c r="J4408" s="21">
        <f>MATCH(F4408,{"超","恰","亚","次"},0)-1</f>
        <v>2</v>
      </c>
      <c r="K4408" s="21" t="str">
        <f t="shared" si="557"/>
        <v>地理</v>
      </c>
      <c r="L4408" s="26" t="s">
        <v>3908</v>
      </c>
      <c r="M4408" s="23"/>
      <c r="N4408" s="23"/>
      <c r="O4408" s="24" t="str">
        <f t="shared" si="559"/>
        <v xml:space="preserve">
  - 
    name:  几种易混气候类型的比较
    title:  几种易混气候类型的比较
    description: 
    koLyro: point
    koLyri:  sub
    son: </v>
      </c>
      <c r="P4408" s="27" t="str">
        <f t="shared" si="558"/>
        <v xml:space="preserve">
            - 
              name:  几种易混气候类型的比较
              title:  几种易混气候类型的比较
              description: 
              koLyro: point
              koLyri:  sub
              son: </v>
      </c>
    </row>
    <row r="4409" spans="1:16" ht="15" customHeight="1">
      <c r="A4409" s="20">
        <f t="shared" si="552"/>
        <v>5</v>
      </c>
      <c r="B4409" s="21" t="str">
        <f t="shared" si="553"/>
        <v>知识亚点</v>
      </c>
      <c r="C4409" s="21" t="str">
        <f t="shared" si="554"/>
        <v>非地带性气候类型</v>
      </c>
      <c r="D4409" s="21" t="str">
        <f>IFERROR(IF(I4409=1,INDEX( {"chinese","english","math","physics","chemistry","biology","politics","history","geography"},MATCH(C4409,{"语文","英语","数学","物理","化学","生物","政治","历史","地理"},0)),IF(I4409=2,INDEX(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4409,{"单项选择","阅读理解","信息匹配","完形填空","短文填空","单句填空","短文改错","单句改错","句型转换","翻译短语","翻译句子","词汇/短语及固搭","完成句子","听力"},0)),"")), "")</f>
        <v/>
      </c>
      <c r="E4409" s="21" t="str">
        <f t="shared" si="555"/>
        <v>知识点</v>
      </c>
      <c r="F4409" s="21" t="str">
        <f t="shared" si="556"/>
        <v>亚</v>
      </c>
      <c r="G4409" s="21" t="str">
        <f>INDEX( {"body","discipline","area","topic","point"},MATCH(E4409,{"知识体","知识域","知识区","知识主题","知识点"},0))</f>
        <v>point</v>
      </c>
      <c r="H4409" s="21" t="str">
        <f>INDEX( {"super","just","sub","infras"},MATCH(F4409,{"超","恰","亚","次"},0))</f>
        <v>sub</v>
      </c>
      <c r="I4409" s="21">
        <f>MATCH(E4409,{"知识体","知识域","知识区","知识主题","知识点"},0)-1</f>
        <v>4</v>
      </c>
      <c r="J4409" s="21">
        <f>MATCH(F4409,{"超","恰","亚","次"},0)-1</f>
        <v>2</v>
      </c>
      <c r="K4409" s="21" t="str">
        <f t="shared" si="557"/>
        <v>地理</v>
      </c>
      <c r="L4409" s="26" t="s">
        <v>3909</v>
      </c>
      <c r="M4409" s="23"/>
      <c r="N4409" s="23"/>
      <c r="O4409" s="24" t="str">
        <f t="shared" si="559"/>
        <v xml:space="preserve">
  - 
    name:  非地带性气候类型
    title:  非地带性气候类型
    description: 
    koLyro: point
    koLyri:  sub
    son: </v>
      </c>
      <c r="P4409" s="27" t="str">
        <f t="shared" si="558"/>
        <v xml:space="preserve">
            - 
              name:  非地带性气候类型
              title:  非地带性气候类型
              description: 
              koLyro: point
              koLyri:  sub
              son: </v>
      </c>
    </row>
    <row r="4410" spans="1:16" ht="15" customHeight="1">
      <c r="A4410" s="20">
        <f t="shared" si="552"/>
        <v>5</v>
      </c>
      <c r="B4410" s="21" t="str">
        <f t="shared" si="553"/>
        <v>知识亚点</v>
      </c>
      <c r="C4410" s="21" t="str">
        <f t="shared" si="554"/>
        <v>气候资料图表的判读</v>
      </c>
      <c r="D4410" s="21" t="str">
        <f>IFERROR(IF(I4410=1,INDEX( {"chinese","english","math","physics","chemistry","biology","politics","history","geography"},MATCH(C4410,{"语文","英语","数学","物理","化学","生物","政治","历史","地理"},0)),IF(I4410=2,INDEX(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4410,{"单项选择","阅读理解","信息匹配","完形填空","短文填空","单句填空","短文改错","单句改错","句型转换","翻译短语","翻译句子","词汇/短语及固搭","完成句子","听力"},0)),"")), "")</f>
        <v/>
      </c>
      <c r="E4410" s="21" t="str">
        <f t="shared" si="555"/>
        <v>知识点</v>
      </c>
      <c r="F4410" s="21" t="str">
        <f t="shared" si="556"/>
        <v>亚</v>
      </c>
      <c r="G4410" s="21" t="str">
        <f>INDEX( {"body","discipline","area","topic","point"},MATCH(E4410,{"知识体","知识域","知识区","知识主题","知识点"},0))</f>
        <v>point</v>
      </c>
      <c r="H4410" s="21" t="str">
        <f>INDEX( {"super","just","sub","infras"},MATCH(F4410,{"超","恰","亚","次"},0))</f>
        <v>sub</v>
      </c>
      <c r="I4410" s="21">
        <f>MATCH(E4410,{"知识体","知识域","知识区","知识主题","知识点"},0)-1</f>
        <v>4</v>
      </c>
      <c r="J4410" s="21">
        <f>MATCH(F4410,{"超","恰","亚","次"},0)-1</f>
        <v>2</v>
      </c>
      <c r="K4410" s="21" t="str">
        <f t="shared" si="557"/>
        <v>地理</v>
      </c>
      <c r="L4410" s="26" t="s">
        <v>3910</v>
      </c>
      <c r="M4410" s="23"/>
      <c r="N4410" s="23"/>
      <c r="O4410" s="24" t="str">
        <f t="shared" si="559"/>
        <v xml:space="preserve">
  - 
    name:  气候资料图表的判读
    title:  气候资料图表的判读
    description: 
    koLyro: point
    koLyri:  sub
    son: </v>
      </c>
      <c r="P4410" s="27" t="str">
        <f t="shared" si="558"/>
        <v xml:space="preserve">
            - 
              name:  气候资料图表的判读
              title:  气候资料图表的判读
              description: 
              koLyro: point
              koLyri:  sub
              son: </v>
      </c>
    </row>
    <row r="4411" spans="1:16" ht="15" customHeight="1">
      <c r="A4411" s="20">
        <f t="shared" si="552"/>
        <v>4</v>
      </c>
      <c r="B4411" s="21" t="str">
        <f t="shared" si="553"/>
        <v>知识点</v>
      </c>
      <c r="C4411" s="21" t="str">
        <f t="shared" si="554"/>
        <v>全球气候的变化</v>
      </c>
      <c r="D4411" s="21" t="str">
        <f>IFERROR(IF(I4411=1,INDEX( {"chinese","english","math","physics","chemistry","biology","politics","history","geography"},MATCH(C4411,{"语文","英语","数学","物理","化学","生物","政治","历史","地理"},0)),IF(I4411=2,INDEX(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4411,{"单项选择","阅读理解","信息匹配","完形填空","短文填空","单句填空","短文改错","单句改错","句型转换","翻译短语","翻译句子","词汇/短语及固搭","完成句子","听力"},0)),"")), "")</f>
        <v/>
      </c>
      <c r="E4411" s="21" t="str">
        <f t="shared" si="555"/>
        <v>知识点</v>
      </c>
      <c r="F4411" s="21" t="str">
        <f t="shared" si="556"/>
        <v>恰</v>
      </c>
      <c r="G4411" s="21" t="str">
        <f>INDEX( {"body","discipline","area","topic","point"},MATCH(E4411,{"知识体","知识域","知识区","知识主题","知识点"},0))</f>
        <v>point</v>
      </c>
      <c r="H4411" s="21" t="str">
        <f>INDEX( {"super","just","sub","infras"},MATCH(F4411,{"超","恰","亚","次"},0))</f>
        <v>just</v>
      </c>
      <c r="I4411" s="21">
        <f>MATCH(E4411,{"知识体","知识域","知识区","知识主题","知识点"},0)-1</f>
        <v>4</v>
      </c>
      <c r="J4411" s="21">
        <f>MATCH(F4411,{"超","恰","亚","次"},0)-1</f>
        <v>1</v>
      </c>
      <c r="K4411" s="21" t="str">
        <f t="shared" si="557"/>
        <v>地理</v>
      </c>
      <c r="L4411" s="26" t="s">
        <v>3911</v>
      </c>
      <c r="M4411" s="23"/>
      <c r="N4411" s="23"/>
      <c r="O4411" s="24" t="str">
        <f t="shared" si="559"/>
        <v xml:space="preserve">
  - 
    name:  全球气候的变化
    title:  全球气候的变化
    description: 
    koLyro: point
    koLyri:  just
    son: </v>
      </c>
      <c r="P4411" s="27" t="str">
        <f t="shared" si="558"/>
        <v xml:space="preserve">
          - 
            name:  全球气候的变化
            title:  全球气候的变化
            description: 
            koLyro: point
            koLyri:  just
            son: </v>
      </c>
    </row>
    <row r="4412" spans="1:16" ht="15" customHeight="1">
      <c r="A4412" s="20">
        <f t="shared" si="552"/>
        <v>5</v>
      </c>
      <c r="B4412" s="21" t="str">
        <f t="shared" si="553"/>
        <v>知识亚点</v>
      </c>
      <c r="C4412" s="21" t="str">
        <f t="shared" si="554"/>
        <v>全球气候变化特征</v>
      </c>
      <c r="D4412" s="21" t="str">
        <f>IFERROR(IF(I4412=1,INDEX( {"chinese","english","math","physics","chemistry","biology","politics","history","geography"},MATCH(C4412,{"语文","英语","数学","物理","化学","生物","政治","历史","地理"},0)),IF(I4412=2,INDEX(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4412,{"单项选择","阅读理解","信息匹配","完形填空","短文填空","单句填空","短文改错","单句改错","句型转换","翻译短语","翻译句子","词汇/短语及固搭","完成句子","听力"},0)),"")), "")</f>
        <v/>
      </c>
      <c r="E4412" s="21" t="str">
        <f t="shared" si="555"/>
        <v>知识点</v>
      </c>
      <c r="F4412" s="21" t="str">
        <f t="shared" si="556"/>
        <v>亚</v>
      </c>
      <c r="G4412" s="21" t="str">
        <f>INDEX( {"body","discipline","area","topic","point"},MATCH(E4412,{"知识体","知识域","知识区","知识主题","知识点"},0))</f>
        <v>point</v>
      </c>
      <c r="H4412" s="21" t="str">
        <f>INDEX( {"super","just","sub","infras"},MATCH(F4412,{"超","恰","亚","次"},0))</f>
        <v>sub</v>
      </c>
      <c r="I4412" s="21">
        <f>MATCH(E4412,{"知识体","知识域","知识区","知识主题","知识点"},0)-1</f>
        <v>4</v>
      </c>
      <c r="J4412" s="21">
        <f>MATCH(F4412,{"超","恰","亚","次"},0)-1</f>
        <v>2</v>
      </c>
      <c r="K4412" s="21" t="str">
        <f t="shared" si="557"/>
        <v>地理</v>
      </c>
      <c r="L4412" s="26" t="s">
        <v>3912</v>
      </c>
      <c r="M4412" s="23"/>
      <c r="N4412" s="23"/>
      <c r="O4412" s="24" t="str">
        <f t="shared" si="559"/>
        <v xml:space="preserve">
  - 
    name:  全球气候变化特征
    title:  全球气候变化特征
    description: 
    koLyro: point
    koLyri:  sub
    son: </v>
      </c>
      <c r="P4412" s="27" t="str">
        <f t="shared" si="558"/>
        <v xml:space="preserve">
            - 
              name:  全球气候变化特征
              title:  全球气候变化特征
              description: 
              koLyro: point
              koLyri:  sub
              son: </v>
      </c>
    </row>
    <row r="4413" spans="1:16" ht="15" customHeight="1">
      <c r="A4413" s="20">
        <f t="shared" si="552"/>
        <v>5</v>
      </c>
      <c r="B4413" s="21" t="str">
        <f t="shared" si="553"/>
        <v>知识亚点</v>
      </c>
      <c r="C4413" s="21" t="str">
        <f t="shared" si="554"/>
        <v>全球气候变暖的原因</v>
      </c>
      <c r="D4413" s="21" t="str">
        <f>IFERROR(IF(I4413=1,INDEX( {"chinese","english","math","physics","chemistry","biology","politics","history","geography"},MATCH(C4413,{"语文","英语","数学","物理","化学","生物","政治","历史","地理"},0)),IF(I4413=2,INDEX(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4413,{"单项选择","阅读理解","信息匹配","完形填空","短文填空","单句填空","短文改错","单句改错","句型转换","翻译短语","翻译句子","词汇/短语及固搭","完成句子","听力"},0)),"")), "")</f>
        <v/>
      </c>
      <c r="E4413" s="21" t="str">
        <f t="shared" si="555"/>
        <v>知识点</v>
      </c>
      <c r="F4413" s="21" t="str">
        <f t="shared" si="556"/>
        <v>亚</v>
      </c>
      <c r="G4413" s="21" t="str">
        <f>INDEX( {"body","discipline","area","topic","point"},MATCH(E4413,{"知识体","知识域","知识区","知识主题","知识点"},0))</f>
        <v>point</v>
      </c>
      <c r="H4413" s="21" t="str">
        <f>INDEX( {"super","just","sub","infras"},MATCH(F4413,{"超","恰","亚","次"},0))</f>
        <v>sub</v>
      </c>
      <c r="I4413" s="21">
        <f>MATCH(E4413,{"知识体","知识域","知识区","知识主题","知识点"},0)-1</f>
        <v>4</v>
      </c>
      <c r="J4413" s="21">
        <f>MATCH(F4413,{"超","恰","亚","次"},0)-1</f>
        <v>2</v>
      </c>
      <c r="K4413" s="21" t="str">
        <f t="shared" si="557"/>
        <v>地理</v>
      </c>
      <c r="L4413" s="26" t="s">
        <v>3913</v>
      </c>
      <c r="M4413" s="23"/>
      <c r="N4413" s="23"/>
      <c r="O4413" s="24" t="str">
        <f t="shared" si="559"/>
        <v xml:space="preserve">
  - 
    name:  全球气候变暖的原因
    title:  全球气候变暖的原因
    description: 
    koLyro: point
    koLyri:  sub
    son: </v>
      </c>
      <c r="P4413" s="27" t="str">
        <f t="shared" si="558"/>
        <v xml:space="preserve">
            - 
              name:  全球气候变暖的原因
              title:  全球气候变暖的原因
              description: 
              koLyro: point
              koLyri:  sub
              son: </v>
      </c>
    </row>
    <row r="4414" spans="1:16" ht="15" customHeight="1">
      <c r="A4414" s="20">
        <f t="shared" si="552"/>
        <v>5</v>
      </c>
      <c r="B4414" s="21" t="str">
        <f t="shared" si="553"/>
        <v>知识亚点</v>
      </c>
      <c r="C4414" s="21" t="str">
        <f t="shared" si="554"/>
        <v>全球气候变化的影响</v>
      </c>
      <c r="D4414" s="21" t="str">
        <f>IFERROR(IF(I4414=1,INDEX( {"chinese","english","math","physics","chemistry","biology","politics","history","geography"},MATCH(C4414,{"语文","英语","数学","物理","化学","生物","政治","历史","地理"},0)),IF(I4414=2,INDEX(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4414,{"单项选择","阅读理解","信息匹配","完形填空","短文填空","单句填空","短文改错","单句改错","句型转换","翻译短语","翻译句子","词汇/短语及固搭","完成句子","听力"},0)),"")), "")</f>
        <v/>
      </c>
      <c r="E4414" s="21" t="str">
        <f t="shared" si="555"/>
        <v>知识点</v>
      </c>
      <c r="F4414" s="21" t="str">
        <f t="shared" si="556"/>
        <v>亚</v>
      </c>
      <c r="G4414" s="21" t="str">
        <f>INDEX( {"body","discipline","area","topic","point"},MATCH(E4414,{"知识体","知识域","知识区","知识主题","知识点"},0))</f>
        <v>point</v>
      </c>
      <c r="H4414" s="21" t="str">
        <f>INDEX( {"super","just","sub","infras"},MATCH(F4414,{"超","恰","亚","次"},0))</f>
        <v>sub</v>
      </c>
      <c r="I4414" s="21">
        <f>MATCH(E4414,{"知识体","知识域","知识区","知识主题","知识点"},0)-1</f>
        <v>4</v>
      </c>
      <c r="J4414" s="21">
        <f>MATCH(F4414,{"超","恰","亚","次"},0)-1</f>
        <v>2</v>
      </c>
      <c r="K4414" s="21" t="str">
        <f t="shared" si="557"/>
        <v>地理</v>
      </c>
      <c r="L4414" s="26" t="s">
        <v>3914</v>
      </c>
      <c r="M4414" s="23"/>
      <c r="N4414" s="23"/>
      <c r="O4414" s="24" t="str">
        <f t="shared" si="559"/>
        <v xml:space="preserve">
  - 
    name:  全球气候变化的影响
    title:  全球气候变化的影响
    description: 
    koLyro: point
    koLyri:  sub
    son: </v>
      </c>
      <c r="P4414" s="27" t="str">
        <f t="shared" si="558"/>
        <v xml:space="preserve">
            - 
              name:  全球气候变化的影响
              title:  全球气候变化的影响
              description: 
              koLyro: point
              koLyri:  sub
              son: </v>
      </c>
    </row>
    <row r="4415" spans="1:16" ht="15" customHeight="1">
      <c r="A4415" s="20">
        <f t="shared" si="552"/>
        <v>5</v>
      </c>
      <c r="B4415" s="21" t="str">
        <f t="shared" si="553"/>
        <v>知识亚点</v>
      </c>
      <c r="C4415" s="21" t="str">
        <f t="shared" si="554"/>
        <v>全球变暖的具体对策</v>
      </c>
      <c r="D4415" s="21" t="str">
        <f>IFERROR(IF(I4415=1,INDEX( {"chinese","english","math","physics","chemistry","biology","politics","history","geography"},MATCH(C4415,{"语文","英语","数学","物理","化学","生物","政治","历史","地理"},0)),IF(I4415=2,INDEX(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4415,{"单项选择","阅读理解","信息匹配","完形填空","短文填空","单句填空","短文改错","单句改错","句型转换","翻译短语","翻译句子","词汇/短语及固搭","完成句子","听力"},0)),"")), "")</f>
        <v/>
      </c>
      <c r="E4415" s="21" t="str">
        <f t="shared" si="555"/>
        <v>知识点</v>
      </c>
      <c r="F4415" s="21" t="str">
        <f t="shared" si="556"/>
        <v>亚</v>
      </c>
      <c r="G4415" s="21" t="str">
        <f>INDEX( {"body","discipline","area","topic","point"},MATCH(E4415,{"知识体","知识域","知识区","知识主题","知识点"},0))</f>
        <v>point</v>
      </c>
      <c r="H4415" s="21" t="str">
        <f>INDEX( {"super","just","sub","infras"},MATCH(F4415,{"超","恰","亚","次"},0))</f>
        <v>sub</v>
      </c>
      <c r="I4415" s="21">
        <f>MATCH(E4415,{"知识体","知识域","知识区","知识主题","知识点"},0)-1</f>
        <v>4</v>
      </c>
      <c r="J4415" s="21">
        <f>MATCH(F4415,{"超","恰","亚","次"},0)-1</f>
        <v>2</v>
      </c>
      <c r="K4415" s="21" t="str">
        <f t="shared" si="557"/>
        <v>地理</v>
      </c>
      <c r="L4415" s="26" t="s">
        <v>3915</v>
      </c>
      <c r="M4415" s="23"/>
      <c r="N4415" s="23"/>
      <c r="O4415" s="24" t="str">
        <f t="shared" si="559"/>
        <v xml:space="preserve">
  - 
    name:  全球变暖的具体对策
    title:  全球变暖的具体对策
    description: 
    koLyro: point
    koLyri:  sub
    son: </v>
      </c>
      <c r="P4415" s="27" t="str">
        <f t="shared" si="558"/>
        <v xml:space="preserve">
            - 
              name:  全球变暖的具体对策
              title:  全球变暖的具体对策
              description: 
              koLyro: point
              koLyri:  sub
              son: </v>
      </c>
    </row>
    <row r="4416" spans="1:16" ht="15" customHeight="1">
      <c r="A4416" s="20">
        <f t="shared" si="552"/>
        <v>2</v>
      </c>
      <c r="B4416" s="21" t="str">
        <f t="shared" si="553"/>
        <v>知识区</v>
      </c>
      <c r="C4416" s="21" t="str">
        <f t="shared" si="554"/>
        <v>4.地球上的水</v>
      </c>
      <c r="D4416" s="21" t="str">
        <f>IFERROR(IF(I4416=1,INDEX( {"chinese","english","math","physics","chemistry","biology","politics","history","geography"},MATCH(C4416,{"语文","英语","数学","物理","化学","生物","政治","历史","地理"},0)),IF(I4416=2,INDEX(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4416,{"单项选择","阅读理解","信息匹配","完形填空","短文填空","单句填空","短文改错","单句改错","句型转换","翻译短语","翻译句子","词汇/短语及固搭","完成句子","听力"},0)),"")), "")</f>
        <v/>
      </c>
      <c r="E4416" s="21" t="str">
        <f t="shared" si="555"/>
        <v>知识区</v>
      </c>
      <c r="F4416" s="21" t="str">
        <f t="shared" si="556"/>
        <v>恰</v>
      </c>
      <c r="G4416" s="21" t="str">
        <f>INDEX( {"body","discipline","area","topic","point"},MATCH(E4416,{"知识体","知识域","知识区","知识主题","知识点"},0))</f>
        <v>area</v>
      </c>
      <c r="H4416" s="21" t="str">
        <f>INDEX( {"super","just","sub","infras"},MATCH(F4416,{"超","恰","亚","次"},0))</f>
        <v>just</v>
      </c>
      <c r="I4416" s="21">
        <f>MATCH(E4416,{"知识体","知识域","知识区","知识主题","知识点"},0)-1</f>
        <v>2</v>
      </c>
      <c r="J4416" s="21">
        <f>MATCH(F4416,{"超","恰","亚","次"},0)-1</f>
        <v>1</v>
      </c>
      <c r="K4416" s="21" t="str">
        <f t="shared" si="557"/>
        <v>地理</v>
      </c>
      <c r="L4416" s="26" t="s">
        <v>4693</v>
      </c>
      <c r="M4416" s="23"/>
      <c r="N4416" s="23"/>
      <c r="O4416" s="24" t="str">
        <f t="shared" si="559"/>
        <v xml:space="preserve">
  - 
    name:  4.地球上的水
    title:  4.地球上的水
    description: 
    koLyro: area
    koLyri:  just
    son: </v>
      </c>
      <c r="P4416" s="27" t="str">
        <f t="shared" si="558"/>
        <v xml:space="preserve">
      - 
        name:  4.地球上的水
        title:  4.地球上的水
        description: 
        koLyro: area
        koLyri:  just
        son: </v>
      </c>
    </row>
    <row r="4417" spans="1:16" ht="15" customHeight="1">
      <c r="A4417" s="20">
        <f t="shared" si="552"/>
        <v>3</v>
      </c>
      <c r="B4417" s="21" t="str">
        <f t="shared" si="553"/>
        <v>知识主题</v>
      </c>
      <c r="C4417" s="21" t="str">
        <f t="shared" si="554"/>
        <v>自然界的水循环与水资源的合理利用</v>
      </c>
      <c r="D4417" s="21" t="str">
        <f>IFERROR(IF(I4417=1,INDEX( {"chinese","english","math","physics","chemistry","biology","politics","history","geography"},MATCH(C4417,{"语文","英语","数学","物理","化学","生物","政治","历史","地理"},0)),IF(I4417=2,INDEX(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4417,{"单项选择","阅读理解","信息匹配","完形填空","短文填空","单句填空","短文改错","单句改错","句型转换","翻译短语","翻译句子","词汇/短语及固搭","完成句子","听力"},0)),"")), "")</f>
        <v/>
      </c>
      <c r="E4417" s="21" t="str">
        <f t="shared" si="555"/>
        <v>知识主题</v>
      </c>
      <c r="F4417" s="21" t="str">
        <f t="shared" si="556"/>
        <v>恰</v>
      </c>
      <c r="G4417" s="21" t="str">
        <f>INDEX( {"body","discipline","area","topic","point"},MATCH(E4417,{"知识体","知识域","知识区","知识主题","知识点"},0))</f>
        <v>topic</v>
      </c>
      <c r="H4417" s="21" t="str">
        <f>INDEX( {"super","just","sub","infras"},MATCH(F4417,{"超","恰","亚","次"},0))</f>
        <v>just</v>
      </c>
      <c r="I4417" s="21">
        <f>MATCH(E4417,{"知识体","知识域","知识区","知识主题","知识点"},0)-1</f>
        <v>3</v>
      </c>
      <c r="J4417" s="21">
        <f>MATCH(F4417,{"超","恰","亚","次"},0)-1</f>
        <v>1</v>
      </c>
      <c r="K4417" s="21" t="str">
        <f t="shared" si="557"/>
        <v>地理</v>
      </c>
      <c r="L4417" s="26" t="s">
        <v>3916</v>
      </c>
      <c r="M4417" s="23"/>
      <c r="N4417" s="23"/>
      <c r="O4417" s="24" t="str">
        <f t="shared" si="559"/>
        <v xml:space="preserve">
  - 
    name:  自然界的水循环与水资源的合理利用
    title:  自然界的水循环与水资源的合理利用
    description: 
    koLyro: topic
    koLyri:  just
    son: </v>
      </c>
      <c r="P4417" s="27" t="str">
        <f t="shared" si="558"/>
        <v xml:space="preserve">
        - 
          name:  自然界的水循环与水资源的合理利用
          title:  自然界的水循环与水资源的合理利用
          description: 
          koLyro: topic
          koLyri:  just
          son: </v>
      </c>
    </row>
    <row r="4418" spans="1:16" ht="15" customHeight="1">
      <c r="A4418" s="20">
        <f t="shared" si="552"/>
        <v>4</v>
      </c>
      <c r="B4418" s="21" t="str">
        <f t="shared" si="553"/>
        <v>知识点</v>
      </c>
      <c r="C4418" s="21" t="str">
        <f t="shared" si="554"/>
        <v>水循环</v>
      </c>
      <c r="D4418" s="21" t="str">
        <f>IFERROR(IF(I4418=1,INDEX( {"chinese","english","math","physics","chemistry","biology","politics","history","geography"},MATCH(C4418,{"语文","英语","数学","物理","化学","生物","政治","历史","地理"},0)),IF(I4418=2,INDEX(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4418,{"单项选择","阅读理解","信息匹配","完形填空","短文填空","单句填空","短文改错","单句改错","句型转换","翻译短语","翻译句子","词汇/短语及固搭","完成句子","听力"},0)),"")), "")</f>
        <v/>
      </c>
      <c r="E4418" s="21" t="str">
        <f t="shared" si="555"/>
        <v>知识点</v>
      </c>
      <c r="F4418" s="21" t="str">
        <f t="shared" si="556"/>
        <v>恰</v>
      </c>
      <c r="G4418" s="21" t="str">
        <f>INDEX( {"body","discipline","area","topic","point"},MATCH(E4418,{"知识体","知识域","知识区","知识主题","知识点"},0))</f>
        <v>point</v>
      </c>
      <c r="H4418" s="21" t="str">
        <f>INDEX( {"super","just","sub","infras"},MATCH(F4418,{"超","恰","亚","次"},0))</f>
        <v>just</v>
      </c>
      <c r="I4418" s="21">
        <f>MATCH(E4418,{"知识体","知识域","知识区","知识主题","知识点"},0)-1</f>
        <v>4</v>
      </c>
      <c r="J4418" s="21">
        <f>MATCH(F4418,{"超","恰","亚","次"},0)-1</f>
        <v>1</v>
      </c>
      <c r="K4418" s="21" t="str">
        <f t="shared" si="557"/>
        <v>地理</v>
      </c>
      <c r="L4418" s="26" t="s">
        <v>3917</v>
      </c>
      <c r="M4418" s="23"/>
      <c r="N4418" s="23"/>
      <c r="O4418" s="24" t="str">
        <f t="shared" si="559"/>
        <v xml:space="preserve">
  - 
    name:  水循环
    title:  水循环
    description: 
    koLyro: point
    koLyri:  just
    son: </v>
      </c>
      <c r="P4418" s="27" t="str">
        <f t="shared" si="558"/>
        <v xml:space="preserve">
          - 
            name:  水循环
            title:  水循环
            description: 
            koLyro: point
            koLyri:  just
            son: </v>
      </c>
    </row>
    <row r="4419" spans="1:16" ht="15" customHeight="1">
      <c r="A4419" s="20">
        <f t="shared" si="552"/>
        <v>5</v>
      </c>
      <c r="B4419" s="21" t="str">
        <f t="shared" si="553"/>
        <v>知识亚点</v>
      </c>
      <c r="C4419" s="21" t="str">
        <f t="shared" si="554"/>
        <v>水圈中的水体</v>
      </c>
      <c r="D4419" s="21" t="str">
        <f>IFERROR(IF(I4419=1,INDEX( {"chinese","english","math","physics","chemistry","biology","politics","history","geography"},MATCH(C4419,{"语文","英语","数学","物理","化学","生物","政治","历史","地理"},0)),IF(I4419=2,INDEX(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4419,{"单项选择","阅读理解","信息匹配","完形填空","短文填空","单句填空","短文改错","单句改错","句型转换","翻译短语","翻译句子","词汇/短语及固搭","完成句子","听力"},0)),"")), "")</f>
        <v/>
      </c>
      <c r="E4419" s="21" t="str">
        <f t="shared" si="555"/>
        <v>知识点</v>
      </c>
      <c r="F4419" s="21" t="str">
        <f t="shared" si="556"/>
        <v>亚</v>
      </c>
      <c r="G4419" s="21" t="str">
        <f>INDEX( {"body","discipline","area","topic","point"},MATCH(E4419,{"知识体","知识域","知识区","知识主题","知识点"},0))</f>
        <v>point</v>
      </c>
      <c r="H4419" s="21" t="str">
        <f>INDEX( {"super","just","sub","infras"},MATCH(F4419,{"超","恰","亚","次"},0))</f>
        <v>sub</v>
      </c>
      <c r="I4419" s="21">
        <f>MATCH(E4419,{"知识体","知识域","知识区","知识主题","知识点"},0)-1</f>
        <v>4</v>
      </c>
      <c r="J4419" s="21">
        <f>MATCH(F4419,{"超","恰","亚","次"},0)-1</f>
        <v>2</v>
      </c>
      <c r="K4419" s="21" t="str">
        <f t="shared" si="557"/>
        <v>地理</v>
      </c>
      <c r="L4419" s="26" t="s">
        <v>3918</v>
      </c>
      <c r="M4419" s="23"/>
      <c r="N4419" s="23"/>
      <c r="O4419" s="24" t="str">
        <f t="shared" si="559"/>
        <v xml:space="preserve">
  - 
    name:  水圈中的水体
    title:  水圈中的水体
    description: 
    koLyro: point
    koLyri:  sub
    son: </v>
      </c>
      <c r="P4419" s="27" t="str">
        <f t="shared" si="558"/>
        <v xml:space="preserve">
            - 
              name:  水圈中的水体
              title:  水圈中的水体
              description: 
              koLyro: point
              koLyri:  sub
              son: </v>
      </c>
    </row>
    <row r="4420" spans="1:16" ht="15" customHeight="1">
      <c r="A4420" s="20">
        <f t="shared" si="552"/>
        <v>5</v>
      </c>
      <c r="B4420" s="21" t="str">
        <f t="shared" si="553"/>
        <v>知识亚点</v>
      </c>
      <c r="C4420" s="21" t="str">
        <f t="shared" si="554"/>
        <v>水循环的类型</v>
      </c>
      <c r="D4420" s="21" t="str">
        <f>IFERROR(IF(I4420=1,INDEX( {"chinese","english","math","physics","chemistry","biology","politics","history","geography"},MATCH(C4420,{"语文","英语","数学","物理","化学","生物","政治","历史","地理"},0)),IF(I4420=2,INDEX(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4420,{"单项选择","阅读理解","信息匹配","完形填空","短文填空","单句填空","短文改错","单句改错","句型转换","翻译短语","翻译句子","词汇/短语及固搭","完成句子","听力"},0)),"")), "")</f>
        <v/>
      </c>
      <c r="E4420" s="21" t="str">
        <f t="shared" si="555"/>
        <v>知识点</v>
      </c>
      <c r="F4420" s="21" t="str">
        <f t="shared" si="556"/>
        <v>亚</v>
      </c>
      <c r="G4420" s="21" t="str">
        <f>INDEX( {"body","discipline","area","topic","point"},MATCH(E4420,{"知识体","知识域","知识区","知识主题","知识点"},0))</f>
        <v>point</v>
      </c>
      <c r="H4420" s="21" t="str">
        <f>INDEX( {"super","just","sub","infras"},MATCH(F4420,{"超","恰","亚","次"},0))</f>
        <v>sub</v>
      </c>
      <c r="I4420" s="21">
        <f>MATCH(E4420,{"知识体","知识域","知识区","知识主题","知识点"},0)-1</f>
        <v>4</v>
      </c>
      <c r="J4420" s="21">
        <f>MATCH(F4420,{"超","恰","亚","次"},0)-1</f>
        <v>2</v>
      </c>
      <c r="K4420" s="21" t="str">
        <f t="shared" si="557"/>
        <v>地理</v>
      </c>
      <c r="L4420" s="26" t="s">
        <v>3919</v>
      </c>
      <c r="M4420" s="23"/>
      <c r="N4420" s="23"/>
      <c r="O4420" s="24" t="str">
        <f t="shared" si="559"/>
        <v xml:space="preserve">
  - 
    name:  水循环的类型
    title:  水循环的类型
    description: 
    koLyro: point
    koLyri:  sub
    son: </v>
      </c>
      <c r="P4420" s="27" t="str">
        <f t="shared" si="558"/>
        <v xml:space="preserve">
            - 
              name:  水循环的类型
              title:  水循环的类型
              description: 
              koLyro: point
              koLyri:  sub
              son: </v>
      </c>
    </row>
    <row r="4421" spans="1:16" ht="15" customHeight="1">
      <c r="A4421" s="20">
        <f t="shared" ref="A4421:A4484" si="560">IFERROR(FIND("├",L4421),0)</f>
        <v>5</v>
      </c>
      <c r="B4421" s="21" t="str">
        <f t="shared" ref="B4421:B4484" si="561">MID(L4421,FIND("«",L4421)+1,FIND("»",L4421)-FIND("«",L4421)-1)</f>
        <v>知识亚点</v>
      </c>
      <c r="C4421" s="21" t="str">
        <f t="shared" ref="C4421:C4484" si="562">RIGHT(L4421,LEN(L4421)-FIND("»",L4421))</f>
        <v>水循环的主要环节</v>
      </c>
      <c r="D4421" s="21" t="str">
        <f>IFERROR(IF(I4421=1,INDEX( {"chinese","english","math","physics","chemistry","biology","politics","history","geography"},MATCH(C4421,{"语文","英语","数学","物理","化学","生物","政治","历史","地理"},0)),IF(I4421=2,INDEX(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4421,{"单项选择","阅读理解","信息匹配","完形填空","短文填空","单句填空","短文改错","单句改错","句型转换","翻译短语","翻译句子","词汇/短语及固搭","完成句子","听力"},0)),"")), "")</f>
        <v/>
      </c>
      <c r="E4421" s="21" t="str">
        <f t="shared" ref="E4421:E4484" si="563">SUBSTITUTE(SUBSTITUTE(SUBSTITUTE(SUBSTITUTE(B4421,"超",""),"恰",""),"亚",""),"次","")</f>
        <v>知识点</v>
      </c>
      <c r="F4421" s="21" t="str">
        <f t="shared" ref="F4421:F4484" si="564">IF(IFERROR(FIND("超",B4421),-1)&gt;0,"超",  IF(IFERROR(FIND("亚",B4421),-1)&gt;0,"亚",   IF(IFERROR(FIND("次",B4421),-1)&gt;0,"次",    "恰"  )))</f>
        <v>亚</v>
      </c>
      <c r="G4421" s="21" t="str">
        <f>INDEX( {"body","discipline","area","topic","point"},MATCH(E4421,{"知识体","知识域","知识区","知识主题","知识点"},0))</f>
        <v>point</v>
      </c>
      <c r="H4421" s="21" t="str">
        <f>INDEX( {"super","just","sub","infras"},MATCH(F4421,{"超","恰","亚","次"},0))</f>
        <v>sub</v>
      </c>
      <c r="I4421" s="21">
        <f>MATCH(E4421,{"知识体","知识域","知识区","知识主题","知识点"},0)-1</f>
        <v>4</v>
      </c>
      <c r="J4421" s="21">
        <f>MATCH(F4421,{"超","恰","亚","次"},0)-1</f>
        <v>2</v>
      </c>
      <c r="K4421" s="21" t="str">
        <f t="shared" ref="K4421:K4484" si="565">IF(I4421=0,"",IF(I4421=1,C4421,K4420))</f>
        <v>地理</v>
      </c>
      <c r="L4421" s="26" t="s">
        <v>3920</v>
      </c>
      <c r="M4421" s="23"/>
      <c r="N4421" s="23"/>
      <c r="O4421" s="24" t="str">
        <f t="shared" si="559"/>
        <v xml:space="preserve">
  - 
    name:  水循环的主要环节
    title:  水循环的主要环节
    description: 
    koLyro: point
    koLyri:  sub
    son: </v>
      </c>
      <c r="P4421" s="27" t="str">
        <f t="shared" ref="P4421:P4484" si="566">SUBSTITUTE(O4421,CHAR(10),CHAR(10)&amp;REPT("  ",A4421))</f>
        <v xml:space="preserve">
            - 
              name:  水循环的主要环节
              title:  水循环的主要环节
              description: 
              koLyro: point
              koLyri:  sub
              son: </v>
      </c>
    </row>
    <row r="4422" spans="1:16" ht="15" customHeight="1">
      <c r="A4422" s="20">
        <f t="shared" si="560"/>
        <v>5</v>
      </c>
      <c r="B4422" s="21" t="str">
        <f t="shared" si="561"/>
        <v>知识亚点</v>
      </c>
      <c r="C4422" s="21" t="str">
        <f t="shared" si="562"/>
        <v>水循环的意义</v>
      </c>
      <c r="D4422" s="21" t="str">
        <f>IFERROR(IF(I4422=1,INDEX( {"chinese","english","math","physics","chemistry","biology","politics","history","geography"},MATCH(C4422,{"语文","英语","数学","物理","化学","生物","政治","历史","地理"},0)),IF(I4422=2,INDEX(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4422,{"单项选择","阅读理解","信息匹配","完形填空","短文填空","单句填空","短文改错","单句改错","句型转换","翻译短语","翻译句子","词汇/短语及固搭","完成句子","听力"},0)),"")), "")</f>
        <v/>
      </c>
      <c r="E4422" s="21" t="str">
        <f t="shared" si="563"/>
        <v>知识点</v>
      </c>
      <c r="F4422" s="21" t="str">
        <f t="shared" si="564"/>
        <v>亚</v>
      </c>
      <c r="G4422" s="21" t="str">
        <f>INDEX( {"body","discipline","area","topic","point"},MATCH(E4422,{"知识体","知识域","知识区","知识主题","知识点"},0))</f>
        <v>point</v>
      </c>
      <c r="H4422" s="21" t="str">
        <f>INDEX( {"super","just","sub","infras"},MATCH(F4422,{"超","恰","亚","次"},0))</f>
        <v>sub</v>
      </c>
      <c r="I4422" s="21">
        <f>MATCH(E4422,{"知识体","知识域","知识区","知识主题","知识点"},0)-1</f>
        <v>4</v>
      </c>
      <c r="J4422" s="21">
        <f>MATCH(F4422,{"超","恰","亚","次"},0)-1</f>
        <v>2</v>
      </c>
      <c r="K4422" s="21" t="str">
        <f t="shared" si="565"/>
        <v>地理</v>
      </c>
      <c r="L4422" s="26" t="s">
        <v>3921</v>
      </c>
      <c r="M4422" s="23"/>
      <c r="N4422" s="23"/>
      <c r="O4422" s="24" t="str">
        <f t="shared" si="559"/>
        <v xml:space="preserve">
  - 
    name:  水循环的意义
    title:  水循环的意义
    description: 
    koLyro: point
    koLyri:  sub
    son: </v>
      </c>
      <c r="P4422" s="27" t="str">
        <f t="shared" si="566"/>
        <v xml:space="preserve">
            - 
              name:  水循环的意义
              title:  水循环的意义
              description: 
              koLyro: point
              koLyri:  sub
              son: </v>
      </c>
    </row>
    <row r="4423" spans="1:16" ht="15" customHeight="1">
      <c r="A4423" s="20">
        <f t="shared" si="560"/>
        <v>5</v>
      </c>
      <c r="B4423" s="21" t="str">
        <f t="shared" si="561"/>
        <v>知识亚点</v>
      </c>
      <c r="C4423" s="21" t="str">
        <f t="shared" si="562"/>
        <v>影响水循环环节的因素</v>
      </c>
      <c r="D4423" s="21" t="str">
        <f>IFERROR(IF(I4423=1,INDEX( {"chinese","english","math","physics","chemistry","biology","politics","history","geography"},MATCH(C4423,{"语文","英语","数学","物理","化学","生物","政治","历史","地理"},0)),IF(I4423=2,INDEX(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4423,{"单项选择","阅读理解","信息匹配","完形填空","短文填空","单句填空","短文改错","单句改错","句型转换","翻译短语","翻译句子","词汇/短语及固搭","完成句子","听力"},0)),"")), "")</f>
        <v/>
      </c>
      <c r="E4423" s="21" t="str">
        <f t="shared" si="563"/>
        <v>知识点</v>
      </c>
      <c r="F4423" s="21" t="str">
        <f t="shared" si="564"/>
        <v>亚</v>
      </c>
      <c r="G4423" s="21" t="str">
        <f>INDEX( {"body","discipline","area","topic","point"},MATCH(E4423,{"知识体","知识域","知识区","知识主题","知识点"},0))</f>
        <v>point</v>
      </c>
      <c r="H4423" s="21" t="str">
        <f>INDEX( {"super","just","sub","infras"},MATCH(F4423,{"超","恰","亚","次"},0))</f>
        <v>sub</v>
      </c>
      <c r="I4423" s="21">
        <f>MATCH(E4423,{"知识体","知识域","知识区","知识主题","知识点"},0)-1</f>
        <v>4</v>
      </c>
      <c r="J4423" s="21">
        <f>MATCH(F4423,{"超","恰","亚","次"},0)-1</f>
        <v>2</v>
      </c>
      <c r="K4423" s="21" t="str">
        <f t="shared" si="565"/>
        <v>地理</v>
      </c>
      <c r="L4423" s="26" t="s">
        <v>3922</v>
      </c>
      <c r="M4423" s="23"/>
      <c r="N4423" s="23"/>
      <c r="O4423" s="24" t="str">
        <f t="shared" si="559"/>
        <v xml:space="preserve">
  - 
    name:  影响水循环环节的因素
    title:  影响水循环环节的因素
    description: 
    koLyro: point
    koLyri:  sub
    son: </v>
      </c>
      <c r="P4423" s="27" t="str">
        <f t="shared" si="566"/>
        <v xml:space="preserve">
            - 
              name:  影响水循环环节的因素
              title:  影响水循环环节的因素
              description: 
              koLyro: point
              koLyri:  sub
              son: </v>
      </c>
    </row>
    <row r="4424" spans="1:16" ht="15" customHeight="1">
      <c r="A4424" s="20">
        <f t="shared" si="560"/>
        <v>5</v>
      </c>
      <c r="B4424" s="21" t="str">
        <f t="shared" si="561"/>
        <v>知识亚点</v>
      </c>
      <c r="C4424" s="21" t="str">
        <f t="shared" si="562"/>
        <v>人类活动对水循环的影响</v>
      </c>
      <c r="D4424" s="21" t="str">
        <f>IFERROR(IF(I4424=1,INDEX( {"chinese","english","math","physics","chemistry","biology","politics","history","geography"},MATCH(C4424,{"语文","英语","数学","物理","化学","生物","政治","历史","地理"},0)),IF(I4424=2,INDEX(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4424,{"单项选择","阅读理解","信息匹配","完形填空","短文填空","单句填空","短文改错","单句改错","句型转换","翻译短语","翻译句子","词汇/短语及固搭","完成句子","听力"},0)),"")), "")</f>
        <v/>
      </c>
      <c r="E4424" s="21" t="str">
        <f t="shared" si="563"/>
        <v>知识点</v>
      </c>
      <c r="F4424" s="21" t="str">
        <f t="shared" si="564"/>
        <v>亚</v>
      </c>
      <c r="G4424" s="21" t="str">
        <f>INDEX( {"body","discipline","area","topic","point"},MATCH(E4424,{"知识体","知识域","知识区","知识主题","知识点"},0))</f>
        <v>point</v>
      </c>
      <c r="H4424" s="21" t="str">
        <f>INDEX( {"super","just","sub","infras"},MATCH(F4424,{"超","恰","亚","次"},0))</f>
        <v>sub</v>
      </c>
      <c r="I4424" s="21">
        <f>MATCH(E4424,{"知识体","知识域","知识区","知识主题","知识点"},0)-1</f>
        <v>4</v>
      </c>
      <c r="J4424" s="21">
        <f>MATCH(F4424,{"超","恰","亚","次"},0)-1</f>
        <v>2</v>
      </c>
      <c r="K4424" s="21" t="str">
        <f t="shared" si="565"/>
        <v>地理</v>
      </c>
      <c r="L4424" s="26" t="s">
        <v>3923</v>
      </c>
      <c r="M4424" s="23"/>
      <c r="N4424" s="23"/>
      <c r="O4424" s="24" t="str">
        <f t="shared" si="559"/>
        <v xml:space="preserve">
  - 
    name:  人类活动对水循环的影响
    title:  人类活动对水循环的影响
    description: 
    koLyro: point
    koLyri:  sub
    son: </v>
      </c>
      <c r="P4424" s="27" t="str">
        <f t="shared" si="566"/>
        <v xml:space="preserve">
            - 
              name:  人类活动对水循环的影响
              title:  人类活动对水循环的影响
              description: 
              koLyro: point
              koLyri:  sub
              son: </v>
      </c>
    </row>
    <row r="4425" spans="1:16" ht="15" customHeight="1">
      <c r="A4425" s="20">
        <f t="shared" si="560"/>
        <v>4</v>
      </c>
      <c r="B4425" s="21" t="str">
        <f t="shared" si="561"/>
        <v>知识点</v>
      </c>
      <c r="C4425" s="21" t="str">
        <f t="shared" si="562"/>
        <v>河流的补给</v>
      </c>
      <c r="D4425" s="21" t="str">
        <f>IFERROR(IF(I4425=1,INDEX( {"chinese","english","math","physics","chemistry","biology","politics","history","geography"},MATCH(C4425,{"语文","英语","数学","物理","化学","生物","政治","历史","地理"},0)),IF(I4425=2,INDEX(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4425,{"单项选择","阅读理解","信息匹配","完形填空","短文填空","单句填空","短文改错","单句改错","句型转换","翻译短语","翻译句子","词汇/短语及固搭","完成句子","听力"},0)),"")), "")</f>
        <v/>
      </c>
      <c r="E4425" s="21" t="str">
        <f t="shared" si="563"/>
        <v>知识点</v>
      </c>
      <c r="F4425" s="21" t="str">
        <f t="shared" si="564"/>
        <v>恰</v>
      </c>
      <c r="G4425" s="21" t="str">
        <f>INDEX( {"body","discipline","area","topic","point"},MATCH(E4425,{"知识体","知识域","知识区","知识主题","知识点"},0))</f>
        <v>point</v>
      </c>
      <c r="H4425" s="21" t="str">
        <f>INDEX( {"super","just","sub","infras"},MATCH(F4425,{"超","恰","亚","次"},0))</f>
        <v>just</v>
      </c>
      <c r="I4425" s="21">
        <f>MATCH(E4425,{"知识体","知识域","知识区","知识主题","知识点"},0)-1</f>
        <v>4</v>
      </c>
      <c r="J4425" s="21">
        <f>MATCH(F4425,{"超","恰","亚","次"},0)-1</f>
        <v>1</v>
      </c>
      <c r="K4425" s="21" t="str">
        <f t="shared" si="565"/>
        <v>地理</v>
      </c>
      <c r="L4425" s="26" t="s">
        <v>3924</v>
      </c>
      <c r="M4425" s="23"/>
      <c r="N4425" s="23"/>
      <c r="O4425" s="24" t="str">
        <f t="shared" si="559"/>
        <v xml:space="preserve">
  - 
    name:  河流的补给
    title:  河流的补给
    description: 
    koLyro: point
    koLyri:  just
    son: </v>
      </c>
      <c r="P4425" s="27" t="str">
        <f t="shared" si="566"/>
        <v xml:space="preserve">
          - 
            name:  河流的补给
            title:  河流的补给
            description: 
            koLyro: point
            koLyri:  just
            son: </v>
      </c>
    </row>
    <row r="4426" spans="1:16" ht="15" customHeight="1">
      <c r="A4426" s="20">
        <f t="shared" si="560"/>
        <v>5</v>
      </c>
      <c r="B4426" s="21" t="str">
        <f t="shared" si="561"/>
        <v>知识亚点</v>
      </c>
      <c r="C4426" s="21" t="str">
        <f t="shared" si="562"/>
        <v>陆地水体的相互补给关系</v>
      </c>
      <c r="D4426" s="21" t="str">
        <f>IFERROR(IF(I4426=1,INDEX( {"chinese","english","math","physics","chemistry","biology","politics","history","geography"},MATCH(C4426,{"语文","英语","数学","物理","化学","生物","政治","历史","地理"},0)),IF(I4426=2,INDEX(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4426,{"单项选择","阅读理解","信息匹配","完形填空","短文填空","单句填空","短文改错","单句改错","句型转换","翻译短语","翻译句子","词汇/短语及固搭","完成句子","听力"},0)),"")), "")</f>
        <v/>
      </c>
      <c r="E4426" s="21" t="str">
        <f t="shared" si="563"/>
        <v>知识点</v>
      </c>
      <c r="F4426" s="21" t="str">
        <f t="shared" si="564"/>
        <v>亚</v>
      </c>
      <c r="G4426" s="21" t="str">
        <f>INDEX( {"body","discipline","area","topic","point"},MATCH(E4426,{"知识体","知识域","知识区","知识主题","知识点"},0))</f>
        <v>point</v>
      </c>
      <c r="H4426" s="21" t="str">
        <f>INDEX( {"super","just","sub","infras"},MATCH(F4426,{"超","恰","亚","次"},0))</f>
        <v>sub</v>
      </c>
      <c r="I4426" s="21">
        <f>MATCH(E4426,{"知识体","知识域","知识区","知识主题","知识点"},0)-1</f>
        <v>4</v>
      </c>
      <c r="J4426" s="21">
        <f>MATCH(F4426,{"超","恰","亚","次"},0)-1</f>
        <v>2</v>
      </c>
      <c r="K4426" s="21" t="str">
        <f t="shared" si="565"/>
        <v>地理</v>
      </c>
      <c r="L4426" s="26" t="s">
        <v>3925</v>
      </c>
      <c r="M4426" s="23"/>
      <c r="N4426" s="23"/>
      <c r="O4426" s="24" t="str">
        <f t="shared" si="559"/>
        <v xml:space="preserve">
  - 
    name:  陆地水体的相互补给关系
    title:  陆地水体的相互补给关系
    description: 
    koLyro: point
    koLyri:  sub
    son: </v>
      </c>
      <c r="P4426" s="27" t="str">
        <f t="shared" si="566"/>
        <v xml:space="preserve">
            - 
              name:  陆地水体的相互补给关系
              title:  陆地水体的相互补给关系
              description: 
              koLyro: point
              koLyri:  sub
              son: </v>
      </c>
    </row>
    <row r="4427" spans="1:16" ht="15" customHeight="1">
      <c r="A4427" s="20">
        <f t="shared" si="560"/>
        <v>5</v>
      </c>
      <c r="B4427" s="21" t="str">
        <f t="shared" si="561"/>
        <v>知识亚点</v>
      </c>
      <c r="C4427" s="21" t="str">
        <f t="shared" si="562"/>
        <v>等潜水位线图的判读</v>
      </c>
      <c r="D4427" s="21" t="str">
        <f>IFERROR(IF(I4427=1,INDEX( {"chinese","english","math","physics","chemistry","biology","politics","history","geography"},MATCH(C4427,{"语文","英语","数学","物理","化学","生物","政治","历史","地理"},0)),IF(I4427=2,INDEX(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4427,{"单项选择","阅读理解","信息匹配","完形填空","短文填空","单句填空","短文改错","单句改错","句型转换","翻译短语","翻译句子","词汇/短语及固搭","完成句子","听力"},0)),"")), "")</f>
        <v/>
      </c>
      <c r="E4427" s="21" t="str">
        <f t="shared" si="563"/>
        <v>知识点</v>
      </c>
      <c r="F4427" s="21" t="str">
        <f t="shared" si="564"/>
        <v>亚</v>
      </c>
      <c r="G4427" s="21" t="str">
        <f>INDEX( {"body","discipline","area","topic","point"},MATCH(E4427,{"知识体","知识域","知识区","知识主题","知识点"},0))</f>
        <v>point</v>
      </c>
      <c r="H4427" s="21" t="str">
        <f>INDEX( {"super","just","sub","infras"},MATCH(F4427,{"超","恰","亚","次"},0))</f>
        <v>sub</v>
      </c>
      <c r="I4427" s="21">
        <f>MATCH(E4427,{"知识体","知识域","知识区","知识主题","知识点"},0)-1</f>
        <v>4</v>
      </c>
      <c r="J4427" s="21">
        <f>MATCH(F4427,{"超","恰","亚","次"},0)-1</f>
        <v>2</v>
      </c>
      <c r="K4427" s="21" t="str">
        <f t="shared" si="565"/>
        <v>地理</v>
      </c>
      <c r="L4427" s="26" t="s">
        <v>3926</v>
      </c>
      <c r="M4427" s="23"/>
      <c r="N4427" s="23"/>
      <c r="O4427" s="24" t="str">
        <f t="shared" si="559"/>
        <v xml:space="preserve">
  - 
    name:  等潜水位线图的判读
    title:  等潜水位线图的判读
    description: 
    koLyro: point
    koLyri:  sub
    son: </v>
      </c>
      <c r="P4427" s="27" t="str">
        <f t="shared" si="566"/>
        <v xml:space="preserve">
            - 
              name:  等潜水位线图的判读
              title:  等潜水位线图的判读
              description: 
              koLyro: point
              koLyri:  sub
              son: </v>
      </c>
    </row>
    <row r="4428" spans="1:16" ht="15" customHeight="1">
      <c r="A4428" s="20">
        <f t="shared" si="560"/>
        <v>5</v>
      </c>
      <c r="B4428" s="21" t="str">
        <f t="shared" si="561"/>
        <v>知识亚点</v>
      </c>
      <c r="C4428" s="21" t="str">
        <f t="shared" si="562"/>
        <v>河流的的补给类型及特点</v>
      </c>
      <c r="D4428" s="21" t="str">
        <f>IFERROR(IF(I4428=1,INDEX( {"chinese","english","math","physics","chemistry","biology","politics","history","geography"},MATCH(C4428,{"语文","英语","数学","物理","化学","生物","政治","历史","地理"},0)),IF(I4428=2,INDEX(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4428,{"单项选择","阅读理解","信息匹配","完形填空","短文填空","单句填空","短文改错","单句改错","句型转换","翻译短语","翻译句子","词汇/短语及固搭","完成句子","听力"},0)),"")), "")</f>
        <v/>
      </c>
      <c r="E4428" s="21" t="str">
        <f t="shared" si="563"/>
        <v>知识点</v>
      </c>
      <c r="F4428" s="21" t="str">
        <f t="shared" si="564"/>
        <v>亚</v>
      </c>
      <c r="G4428" s="21" t="str">
        <f>INDEX( {"body","discipline","area","topic","point"},MATCH(E4428,{"知识体","知识域","知识区","知识主题","知识点"},0))</f>
        <v>point</v>
      </c>
      <c r="H4428" s="21" t="str">
        <f>INDEX( {"super","just","sub","infras"},MATCH(F4428,{"超","恰","亚","次"},0))</f>
        <v>sub</v>
      </c>
      <c r="I4428" s="21">
        <f>MATCH(E4428,{"知识体","知识域","知识区","知识主题","知识点"},0)-1</f>
        <v>4</v>
      </c>
      <c r="J4428" s="21">
        <f>MATCH(F4428,{"超","恰","亚","次"},0)-1</f>
        <v>2</v>
      </c>
      <c r="K4428" s="21" t="str">
        <f t="shared" si="565"/>
        <v>地理</v>
      </c>
      <c r="L4428" s="26" t="s">
        <v>3927</v>
      </c>
      <c r="M4428" s="23"/>
      <c r="N4428" s="23"/>
      <c r="O4428" s="24" t="str">
        <f t="shared" si="559"/>
        <v xml:space="preserve">
  - 
    name:  河流的的补给类型及特点
    title:  河流的的补给类型及特点
    description: 
    koLyro: point
    koLyri:  sub
    son: </v>
      </c>
      <c r="P4428" s="27" t="str">
        <f t="shared" si="566"/>
        <v xml:space="preserve">
            - 
              name:  河流的的补给类型及特点
              title:  河流的的补给类型及特点
              description: 
              koLyro: point
              koLyri:  sub
              son: </v>
      </c>
    </row>
    <row r="4429" spans="1:16" ht="15" customHeight="1">
      <c r="A4429" s="20">
        <f t="shared" si="560"/>
        <v>5</v>
      </c>
      <c r="B4429" s="21" t="str">
        <f t="shared" si="561"/>
        <v>知识亚点</v>
      </c>
      <c r="C4429" s="21" t="str">
        <f t="shared" si="562"/>
        <v>河流补给类型的判断</v>
      </c>
      <c r="D4429" s="21" t="str">
        <f>IFERROR(IF(I4429=1,INDEX( {"chinese","english","math","physics","chemistry","biology","politics","history","geography"},MATCH(C4429,{"语文","英语","数学","物理","化学","生物","政治","历史","地理"},0)),IF(I4429=2,INDEX(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4429,{"单项选择","阅读理解","信息匹配","完形填空","短文填空","单句填空","短文改错","单句改错","句型转换","翻译短语","翻译句子","词汇/短语及固搭","完成句子","听力"},0)),"")), "")</f>
        <v/>
      </c>
      <c r="E4429" s="21" t="str">
        <f t="shared" si="563"/>
        <v>知识点</v>
      </c>
      <c r="F4429" s="21" t="str">
        <f t="shared" si="564"/>
        <v>亚</v>
      </c>
      <c r="G4429" s="21" t="str">
        <f>INDEX( {"body","discipline","area","topic","point"},MATCH(E4429,{"知识体","知识域","知识区","知识主题","知识点"},0))</f>
        <v>point</v>
      </c>
      <c r="H4429" s="21" t="str">
        <f>INDEX( {"super","just","sub","infras"},MATCH(F4429,{"超","恰","亚","次"},0))</f>
        <v>sub</v>
      </c>
      <c r="I4429" s="21">
        <f>MATCH(E4429,{"知识体","知识域","知识区","知识主题","知识点"},0)-1</f>
        <v>4</v>
      </c>
      <c r="J4429" s="21">
        <f>MATCH(F4429,{"超","恰","亚","次"},0)-1</f>
        <v>2</v>
      </c>
      <c r="K4429" s="21" t="str">
        <f t="shared" si="565"/>
        <v>地理</v>
      </c>
      <c r="L4429" s="26" t="s">
        <v>3928</v>
      </c>
      <c r="M4429" s="23"/>
      <c r="N4429" s="23"/>
      <c r="O4429" s="24" t="str">
        <f t="shared" si="559"/>
        <v xml:space="preserve">
  - 
    name:  河流补给类型的判断
    title:  河流补给类型的判断
    description: 
    koLyro: point
    koLyri:  sub
    son: </v>
      </c>
      <c r="P4429" s="27" t="str">
        <f t="shared" si="566"/>
        <v xml:space="preserve">
            - 
              name:  河流补给类型的判断
              title:  河流补给类型的判断
              description: 
              koLyro: point
              koLyri:  sub
              son: </v>
      </c>
    </row>
    <row r="4430" spans="1:16" ht="15" customHeight="1">
      <c r="A4430" s="20">
        <f t="shared" si="560"/>
        <v>5</v>
      </c>
      <c r="B4430" s="21" t="str">
        <f t="shared" si="561"/>
        <v>知识亚点</v>
      </c>
      <c r="C4430" s="21" t="str">
        <f t="shared" si="562"/>
        <v>影响河流补给的因素</v>
      </c>
      <c r="D4430" s="21" t="str">
        <f>IFERROR(IF(I4430=1,INDEX( {"chinese","english","math","physics","chemistry","biology","politics","history","geography"},MATCH(C4430,{"语文","英语","数学","物理","化学","生物","政治","历史","地理"},0)),IF(I4430=2,INDEX(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4430,{"单项选择","阅读理解","信息匹配","完形填空","短文填空","单句填空","短文改错","单句改错","句型转换","翻译短语","翻译句子","词汇/短语及固搭","完成句子","听力"},0)),"")), "")</f>
        <v/>
      </c>
      <c r="E4430" s="21" t="str">
        <f t="shared" si="563"/>
        <v>知识点</v>
      </c>
      <c r="F4430" s="21" t="str">
        <f t="shared" si="564"/>
        <v>亚</v>
      </c>
      <c r="G4430" s="21" t="str">
        <f>INDEX( {"body","discipline","area","topic","point"},MATCH(E4430,{"知识体","知识域","知识区","知识主题","知识点"},0))</f>
        <v>point</v>
      </c>
      <c r="H4430" s="21" t="str">
        <f>INDEX( {"super","just","sub","infras"},MATCH(F4430,{"超","恰","亚","次"},0))</f>
        <v>sub</v>
      </c>
      <c r="I4430" s="21">
        <f>MATCH(E4430,{"知识体","知识域","知识区","知识主题","知识点"},0)-1</f>
        <v>4</v>
      </c>
      <c r="J4430" s="21">
        <f>MATCH(F4430,{"超","恰","亚","次"},0)-1</f>
        <v>2</v>
      </c>
      <c r="K4430" s="21" t="str">
        <f t="shared" si="565"/>
        <v>地理</v>
      </c>
      <c r="L4430" s="26" t="s">
        <v>3929</v>
      </c>
      <c r="M4430" s="23"/>
      <c r="N4430" s="23"/>
      <c r="O4430" s="24" t="str">
        <f t="shared" si="559"/>
        <v xml:space="preserve">
  - 
    name:  影响河流补给的因素
    title:  影响河流补给的因素
    description: 
    koLyro: point
    koLyri:  sub
    son: </v>
      </c>
      <c r="P4430" s="27" t="str">
        <f t="shared" si="566"/>
        <v xml:space="preserve">
            - 
              name:  影响河流补给的因素
              title:  影响河流补给的因素
              description: 
              koLyro: point
              koLyri:  sub
              son: </v>
      </c>
    </row>
    <row r="4431" spans="1:16" ht="15" customHeight="1">
      <c r="A4431" s="20">
        <f t="shared" si="560"/>
        <v>5</v>
      </c>
      <c r="B4431" s="21" t="str">
        <f t="shared" si="561"/>
        <v>知识亚点</v>
      </c>
      <c r="C4431" s="21" t="str">
        <f t="shared" si="562"/>
        <v>我国不同地区河流的补给差异</v>
      </c>
      <c r="D4431" s="21" t="str">
        <f>IFERROR(IF(I4431=1,INDEX( {"chinese","english","math","physics","chemistry","biology","politics","history","geography"},MATCH(C4431,{"语文","英语","数学","物理","化学","生物","政治","历史","地理"},0)),IF(I4431=2,INDEX(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4431,{"单项选择","阅读理解","信息匹配","完形填空","短文填空","单句填空","短文改错","单句改错","句型转换","翻译短语","翻译句子","词汇/短语及固搭","完成句子","听力"},0)),"")), "")</f>
        <v/>
      </c>
      <c r="E4431" s="21" t="str">
        <f t="shared" si="563"/>
        <v>知识点</v>
      </c>
      <c r="F4431" s="21" t="str">
        <f t="shared" si="564"/>
        <v>亚</v>
      </c>
      <c r="G4431" s="21" t="str">
        <f>INDEX( {"body","discipline","area","topic","point"},MATCH(E4431,{"知识体","知识域","知识区","知识主题","知识点"},0))</f>
        <v>point</v>
      </c>
      <c r="H4431" s="21" t="str">
        <f>INDEX( {"super","just","sub","infras"},MATCH(F4431,{"超","恰","亚","次"},0))</f>
        <v>sub</v>
      </c>
      <c r="I4431" s="21">
        <f>MATCH(E4431,{"知识体","知识域","知识区","知识主题","知识点"},0)-1</f>
        <v>4</v>
      </c>
      <c r="J4431" s="21">
        <f>MATCH(F4431,{"超","恰","亚","次"},0)-1</f>
        <v>2</v>
      </c>
      <c r="K4431" s="21" t="str">
        <f t="shared" si="565"/>
        <v>地理</v>
      </c>
      <c r="L4431" s="26" t="s">
        <v>3930</v>
      </c>
      <c r="M4431" s="23"/>
      <c r="N4431" s="23"/>
      <c r="O4431" s="24" t="str">
        <f t="shared" si="559"/>
        <v xml:space="preserve">
  - 
    name:  我国不同地区河流的补给差异
    title:  我国不同地区河流的补给差异
    description: 
    koLyro: point
    koLyri:  sub
    son: </v>
      </c>
      <c r="P4431" s="27" t="str">
        <f t="shared" si="566"/>
        <v xml:space="preserve">
            - 
              name:  我国不同地区河流的补给差异
              title:  我国不同地区河流的补给差异
              description: 
              koLyro: point
              koLyri:  sub
              son: </v>
      </c>
    </row>
    <row r="4432" spans="1:16" ht="15" customHeight="1">
      <c r="A4432" s="20">
        <f t="shared" si="560"/>
        <v>4</v>
      </c>
      <c r="B4432" s="21" t="str">
        <f t="shared" si="561"/>
        <v>知识点</v>
      </c>
      <c r="C4432" s="21" t="str">
        <f t="shared" si="562"/>
        <v>河流水文、水系特征</v>
      </c>
      <c r="D4432" s="21" t="str">
        <f>IFERROR(IF(I4432=1,INDEX( {"chinese","english","math","physics","chemistry","biology","politics","history","geography"},MATCH(C4432,{"语文","英语","数学","物理","化学","生物","政治","历史","地理"},0)),IF(I4432=2,INDEX(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4432,{"单项选择","阅读理解","信息匹配","完形填空","短文填空","单句填空","短文改错","单句改错","句型转换","翻译短语","翻译句子","词汇/短语及固搭","完成句子","听力"},0)),"")), "")</f>
        <v/>
      </c>
      <c r="E4432" s="21" t="str">
        <f t="shared" si="563"/>
        <v>知识点</v>
      </c>
      <c r="F4432" s="21" t="str">
        <f t="shared" si="564"/>
        <v>恰</v>
      </c>
      <c r="G4432" s="21" t="str">
        <f>INDEX( {"body","discipline","area","topic","point"},MATCH(E4432,{"知识体","知识域","知识区","知识主题","知识点"},0))</f>
        <v>point</v>
      </c>
      <c r="H4432" s="21" t="str">
        <f>INDEX( {"super","just","sub","infras"},MATCH(F4432,{"超","恰","亚","次"},0))</f>
        <v>just</v>
      </c>
      <c r="I4432" s="21">
        <f>MATCH(E4432,{"知识体","知识域","知识区","知识主题","知识点"},0)-1</f>
        <v>4</v>
      </c>
      <c r="J4432" s="21">
        <f>MATCH(F4432,{"超","恰","亚","次"},0)-1</f>
        <v>1</v>
      </c>
      <c r="K4432" s="21" t="str">
        <f t="shared" si="565"/>
        <v>地理</v>
      </c>
      <c r="L4432" s="26" t="s">
        <v>3931</v>
      </c>
      <c r="M4432" s="23"/>
      <c r="N4432" s="23"/>
      <c r="O4432" s="24" t="str">
        <f t="shared" si="559"/>
        <v xml:space="preserve">
  - 
    name:  河流水文、水系特征
    title:  河流水文、水系特征
    description: 
    koLyro: point
    koLyri:  just
    son: </v>
      </c>
      <c r="P4432" s="27" t="str">
        <f t="shared" si="566"/>
        <v xml:space="preserve">
          - 
            name:  河流水文、水系特征
            title:  河流水文、水系特征
            description: 
            koLyro: point
            koLyri:  just
            son: </v>
      </c>
    </row>
    <row r="4433" spans="1:16" ht="15" customHeight="1">
      <c r="A4433" s="20">
        <f t="shared" si="560"/>
        <v>5</v>
      </c>
      <c r="B4433" s="21" t="str">
        <f t="shared" si="561"/>
        <v>知识亚点</v>
      </c>
      <c r="C4433" s="21" t="str">
        <f t="shared" si="562"/>
        <v>河流的水文特征</v>
      </c>
      <c r="D4433" s="21" t="str">
        <f>IFERROR(IF(I4433=1,INDEX( {"chinese","english","math","physics","chemistry","biology","politics","history","geography"},MATCH(C4433,{"语文","英语","数学","物理","化学","生物","政治","历史","地理"},0)),IF(I4433=2,INDEX(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4433,{"单项选择","阅读理解","信息匹配","完形填空","短文填空","单句填空","短文改错","单句改错","句型转换","翻译短语","翻译句子","词汇/短语及固搭","完成句子","听力"},0)),"")), "")</f>
        <v/>
      </c>
      <c r="E4433" s="21" t="str">
        <f t="shared" si="563"/>
        <v>知识点</v>
      </c>
      <c r="F4433" s="21" t="str">
        <f t="shared" si="564"/>
        <v>亚</v>
      </c>
      <c r="G4433" s="21" t="str">
        <f>INDEX( {"body","discipline","area","topic","point"},MATCH(E4433,{"知识体","知识域","知识区","知识主题","知识点"},0))</f>
        <v>point</v>
      </c>
      <c r="H4433" s="21" t="str">
        <f>INDEX( {"super","just","sub","infras"},MATCH(F4433,{"超","恰","亚","次"},0))</f>
        <v>sub</v>
      </c>
      <c r="I4433" s="21">
        <f>MATCH(E4433,{"知识体","知识域","知识区","知识主题","知识点"},0)-1</f>
        <v>4</v>
      </c>
      <c r="J4433" s="21">
        <f>MATCH(F4433,{"超","恰","亚","次"},0)-1</f>
        <v>2</v>
      </c>
      <c r="K4433" s="21" t="str">
        <f t="shared" si="565"/>
        <v>地理</v>
      </c>
      <c r="L4433" s="26" t="s">
        <v>3932</v>
      </c>
      <c r="M4433" s="23"/>
      <c r="N4433" s="23"/>
      <c r="O4433" s="24" t="str">
        <f t="shared" si="559"/>
        <v xml:space="preserve">
  - 
    name:  河流的水文特征
    title:  河流的水文特征
    description: 
    koLyro: point
    koLyri:  sub
    son: </v>
      </c>
      <c r="P4433" s="27" t="str">
        <f t="shared" si="566"/>
        <v xml:space="preserve">
            - 
              name:  河流的水文特征
              title:  河流的水文特征
              description: 
              koLyro: point
              koLyri:  sub
              son: </v>
      </c>
    </row>
    <row r="4434" spans="1:16" ht="15" customHeight="1">
      <c r="A4434" s="20">
        <f t="shared" si="560"/>
        <v>5</v>
      </c>
      <c r="B4434" s="21" t="str">
        <f t="shared" si="561"/>
        <v>知识亚点</v>
      </c>
      <c r="C4434" s="21" t="str">
        <f t="shared" si="562"/>
        <v>河流的水系特征</v>
      </c>
      <c r="D4434" s="21" t="str">
        <f>IFERROR(IF(I4434=1,INDEX( {"chinese","english","math","physics","chemistry","biology","politics","history","geography"},MATCH(C4434,{"语文","英语","数学","物理","化学","生物","政治","历史","地理"},0)),IF(I4434=2,INDEX(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4434,{"单项选择","阅读理解","信息匹配","完形填空","短文填空","单句填空","短文改错","单句改错","句型转换","翻译短语","翻译句子","词汇/短语及固搭","完成句子","听力"},0)),"")), "")</f>
        <v/>
      </c>
      <c r="E4434" s="21" t="str">
        <f t="shared" si="563"/>
        <v>知识点</v>
      </c>
      <c r="F4434" s="21" t="str">
        <f t="shared" si="564"/>
        <v>亚</v>
      </c>
      <c r="G4434" s="21" t="str">
        <f>INDEX( {"body","discipline","area","topic","point"},MATCH(E4434,{"知识体","知识域","知识区","知识主题","知识点"},0))</f>
        <v>point</v>
      </c>
      <c r="H4434" s="21" t="str">
        <f>INDEX( {"super","just","sub","infras"},MATCH(F4434,{"超","恰","亚","次"},0))</f>
        <v>sub</v>
      </c>
      <c r="I4434" s="21">
        <f>MATCH(E4434,{"知识体","知识域","知识区","知识主题","知识点"},0)-1</f>
        <v>4</v>
      </c>
      <c r="J4434" s="21">
        <f>MATCH(F4434,{"超","恰","亚","次"},0)-1</f>
        <v>2</v>
      </c>
      <c r="K4434" s="21" t="str">
        <f t="shared" si="565"/>
        <v>地理</v>
      </c>
      <c r="L4434" s="26" t="s">
        <v>3933</v>
      </c>
      <c r="M4434" s="23"/>
      <c r="N4434" s="23"/>
      <c r="O4434" s="24" t="str">
        <f t="shared" si="559"/>
        <v xml:space="preserve">
  - 
    name:  河流的水系特征
    title:  河流的水系特征
    description: 
    koLyro: point
    koLyri:  sub
    son: </v>
      </c>
      <c r="P4434" s="27" t="str">
        <f t="shared" si="566"/>
        <v xml:space="preserve">
            - 
              name:  河流的水系特征
              title:  河流的水系特征
              description: 
              koLyro: point
              koLyri:  sub
              son: </v>
      </c>
    </row>
    <row r="4435" spans="1:16" ht="15" customHeight="1">
      <c r="A4435" s="20">
        <f t="shared" si="560"/>
        <v>5</v>
      </c>
      <c r="B4435" s="21" t="str">
        <f t="shared" si="561"/>
        <v>知识亚点</v>
      </c>
      <c r="C4435" s="21" t="str">
        <f t="shared" si="562"/>
        <v>影响水文（系）特征的因素</v>
      </c>
      <c r="D4435" s="21" t="str">
        <f>IFERROR(IF(I4435=1,INDEX( {"chinese","english","math","physics","chemistry","biology","politics","history","geography"},MATCH(C4435,{"语文","英语","数学","物理","化学","生物","政治","历史","地理"},0)),IF(I4435=2,INDEX(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4435,{"单项选择","阅读理解","信息匹配","完形填空","短文填空","单句填空","短文改错","单句改错","句型转换","翻译短语","翻译句子","词汇/短语及固搭","完成句子","听力"},0)),"")), "")</f>
        <v/>
      </c>
      <c r="E4435" s="21" t="str">
        <f t="shared" si="563"/>
        <v>知识点</v>
      </c>
      <c r="F4435" s="21" t="str">
        <f t="shared" si="564"/>
        <v>亚</v>
      </c>
      <c r="G4435" s="21" t="str">
        <f>INDEX( {"body","discipline","area","topic","point"},MATCH(E4435,{"知识体","知识域","知识区","知识主题","知识点"},0))</f>
        <v>point</v>
      </c>
      <c r="H4435" s="21" t="str">
        <f>INDEX( {"super","just","sub","infras"},MATCH(F4435,{"超","恰","亚","次"},0))</f>
        <v>sub</v>
      </c>
      <c r="I4435" s="21">
        <f>MATCH(E4435,{"知识体","知识域","知识区","知识主题","知识点"},0)-1</f>
        <v>4</v>
      </c>
      <c r="J4435" s="21">
        <f>MATCH(F4435,{"超","恰","亚","次"},0)-1</f>
        <v>2</v>
      </c>
      <c r="K4435" s="21" t="str">
        <f t="shared" si="565"/>
        <v>地理</v>
      </c>
      <c r="L4435" s="26" t="s">
        <v>3934</v>
      </c>
      <c r="M4435" s="23"/>
      <c r="N4435" s="23"/>
      <c r="O4435" s="24" t="str">
        <f t="shared" si="559"/>
        <v xml:space="preserve">
  - 
    name:  影响水文（系）特征的因素
    title:  影响水文（系）特征的因素
    description: 
    koLyro: point
    koLyri:  sub
    son: </v>
      </c>
      <c r="P4435" s="27" t="str">
        <f t="shared" si="566"/>
        <v xml:space="preserve">
            - 
              name:  影响水文（系）特征的因素
              title:  影响水文（系）特征的因素
              description: 
              koLyro: point
              koLyri:  sub
              son: </v>
      </c>
    </row>
    <row r="4436" spans="1:16" ht="15" customHeight="1">
      <c r="A4436" s="20">
        <f t="shared" si="560"/>
        <v>4</v>
      </c>
      <c r="B4436" s="21" t="str">
        <f t="shared" si="561"/>
        <v>知识点</v>
      </c>
      <c r="C4436" s="21" t="str">
        <f t="shared" si="562"/>
        <v>河流流向的判断</v>
      </c>
      <c r="D4436" s="21" t="str">
        <f>IFERROR(IF(I4436=1,INDEX( {"chinese","english","math","physics","chemistry","biology","politics","history","geography"},MATCH(C4436,{"语文","英语","数学","物理","化学","生物","政治","历史","地理"},0)),IF(I4436=2,INDEX(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4436,{"单项选择","阅读理解","信息匹配","完形填空","短文填空","单句填空","短文改错","单句改错","句型转换","翻译短语","翻译句子","词汇/短语及固搭","完成句子","听力"},0)),"")), "")</f>
        <v/>
      </c>
      <c r="E4436" s="21" t="str">
        <f t="shared" si="563"/>
        <v>知识点</v>
      </c>
      <c r="F4436" s="21" t="str">
        <f t="shared" si="564"/>
        <v>恰</v>
      </c>
      <c r="G4436" s="21" t="str">
        <f>INDEX( {"body","discipline","area","topic","point"},MATCH(E4436,{"知识体","知识域","知识区","知识主题","知识点"},0))</f>
        <v>point</v>
      </c>
      <c r="H4436" s="21" t="str">
        <f>INDEX( {"super","just","sub","infras"},MATCH(F4436,{"超","恰","亚","次"},0))</f>
        <v>just</v>
      </c>
      <c r="I4436" s="21">
        <f>MATCH(E4436,{"知识体","知识域","知识区","知识主题","知识点"},0)-1</f>
        <v>4</v>
      </c>
      <c r="J4436" s="21">
        <f>MATCH(F4436,{"超","恰","亚","次"},0)-1</f>
        <v>1</v>
      </c>
      <c r="K4436" s="21" t="str">
        <f t="shared" si="565"/>
        <v>地理</v>
      </c>
      <c r="L4436" s="26" t="s">
        <v>3935</v>
      </c>
      <c r="M4436" s="23"/>
      <c r="N4436" s="23"/>
      <c r="O4436" s="24" t="str">
        <f t="shared" si="559"/>
        <v xml:space="preserve">
  - 
    name:  河流流向的判断
    title:  河流流向的判断
    description: 
    koLyro: point
    koLyri:  just
    son: </v>
      </c>
      <c r="P4436" s="27" t="str">
        <f t="shared" si="566"/>
        <v xml:space="preserve">
          - 
            name:  河流流向的判断
            title:  河流流向的判断
            description: 
            koLyro: point
            koLyri:  just
            son: </v>
      </c>
    </row>
    <row r="4437" spans="1:16" ht="15" customHeight="1">
      <c r="A4437" s="20">
        <f t="shared" si="560"/>
        <v>4</v>
      </c>
      <c r="B4437" s="21" t="str">
        <f t="shared" si="561"/>
        <v>知识点</v>
      </c>
      <c r="C4437" s="21" t="str">
        <f t="shared" si="562"/>
        <v>河流流量过程线的判读</v>
      </c>
      <c r="D4437" s="21" t="str">
        <f>IFERROR(IF(I4437=1,INDEX( {"chinese","english","math","physics","chemistry","biology","politics","history","geography"},MATCH(C4437,{"语文","英语","数学","物理","化学","生物","政治","历史","地理"},0)),IF(I4437=2,INDEX(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4437,{"单项选择","阅读理解","信息匹配","完形填空","短文填空","单句填空","短文改错","单句改错","句型转换","翻译短语","翻译句子","词汇/短语及固搭","完成句子","听力"},0)),"")), "")</f>
        <v/>
      </c>
      <c r="E4437" s="21" t="str">
        <f t="shared" si="563"/>
        <v>知识点</v>
      </c>
      <c r="F4437" s="21" t="str">
        <f t="shared" si="564"/>
        <v>恰</v>
      </c>
      <c r="G4437" s="21" t="str">
        <f>INDEX( {"body","discipline","area","topic","point"},MATCH(E4437,{"知识体","知识域","知识区","知识主题","知识点"},0))</f>
        <v>point</v>
      </c>
      <c r="H4437" s="21" t="str">
        <f>INDEX( {"super","just","sub","infras"},MATCH(F4437,{"超","恰","亚","次"},0))</f>
        <v>just</v>
      </c>
      <c r="I4437" s="21">
        <f>MATCH(E4437,{"知识体","知识域","知识区","知识主题","知识点"},0)-1</f>
        <v>4</v>
      </c>
      <c r="J4437" s="21">
        <f>MATCH(F4437,{"超","恰","亚","次"},0)-1</f>
        <v>1</v>
      </c>
      <c r="K4437" s="21" t="str">
        <f t="shared" si="565"/>
        <v>地理</v>
      </c>
      <c r="L4437" s="26" t="s">
        <v>3936</v>
      </c>
      <c r="M4437" s="23"/>
      <c r="N4437" s="23"/>
      <c r="O4437" s="24" t="str">
        <f t="shared" si="559"/>
        <v xml:space="preserve">
  - 
    name:  河流流量过程线的判读
    title:  河流流量过程线的判读
    description: 
    koLyro: point
    koLyri:  just
    son: </v>
      </c>
      <c r="P4437" s="27" t="str">
        <f t="shared" si="566"/>
        <v xml:space="preserve">
          - 
            name:  河流流量过程线的判读
            title:  河流流量过程线的判读
            description: 
            koLyro: point
            koLyri:  just
            son: </v>
      </c>
    </row>
    <row r="4438" spans="1:16" ht="15" customHeight="1">
      <c r="A4438" s="20">
        <f t="shared" si="560"/>
        <v>4</v>
      </c>
      <c r="B4438" s="21" t="str">
        <f t="shared" si="561"/>
        <v>知识点</v>
      </c>
      <c r="C4438" s="21" t="str">
        <f t="shared" si="562"/>
        <v>河流对生产的影响</v>
      </c>
      <c r="D4438" s="21" t="str">
        <f>IFERROR(IF(I4438=1,INDEX( {"chinese","english","math","physics","chemistry","biology","politics","history","geography"},MATCH(C4438,{"语文","英语","数学","物理","化学","生物","政治","历史","地理"},0)),IF(I4438=2,INDEX(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4438,{"单项选择","阅读理解","信息匹配","完形填空","短文填空","单句填空","短文改错","单句改错","句型转换","翻译短语","翻译句子","词汇/短语及固搭","完成句子","听力"},0)),"")), "")</f>
        <v/>
      </c>
      <c r="E4438" s="21" t="str">
        <f t="shared" si="563"/>
        <v>知识点</v>
      </c>
      <c r="F4438" s="21" t="str">
        <f t="shared" si="564"/>
        <v>恰</v>
      </c>
      <c r="G4438" s="21" t="str">
        <f>INDEX( {"body","discipline","area","topic","point"},MATCH(E4438,{"知识体","知识域","知识区","知识主题","知识点"},0))</f>
        <v>point</v>
      </c>
      <c r="H4438" s="21" t="str">
        <f>INDEX( {"super","just","sub","infras"},MATCH(F4438,{"超","恰","亚","次"},0))</f>
        <v>just</v>
      </c>
      <c r="I4438" s="21">
        <f>MATCH(E4438,{"知识体","知识域","知识区","知识主题","知识点"},0)-1</f>
        <v>4</v>
      </c>
      <c r="J4438" s="21">
        <f>MATCH(F4438,{"超","恰","亚","次"},0)-1</f>
        <v>1</v>
      </c>
      <c r="K4438" s="21" t="str">
        <f t="shared" si="565"/>
        <v>地理</v>
      </c>
      <c r="L4438" s="26" t="s">
        <v>3937</v>
      </c>
      <c r="M4438" s="23"/>
      <c r="N4438" s="23"/>
      <c r="O4438" s="24" t="str">
        <f t="shared" si="559"/>
        <v xml:space="preserve">
  - 
    name:  河流对生产的影响
    title:  河流对生产的影响
    description: 
    koLyro: point
    koLyri:  just
    son: </v>
      </c>
      <c r="P4438" s="27" t="str">
        <f t="shared" si="566"/>
        <v xml:space="preserve">
          - 
            name:  河流对生产的影响
            title:  河流对生产的影响
            description: 
            koLyro: point
            koLyri:  just
            son: </v>
      </c>
    </row>
    <row r="4439" spans="1:16" ht="15" customHeight="1">
      <c r="A4439" s="20">
        <f t="shared" si="560"/>
        <v>4</v>
      </c>
      <c r="B4439" s="21" t="str">
        <f t="shared" si="561"/>
        <v>知识点</v>
      </c>
      <c r="C4439" s="21" t="str">
        <f t="shared" si="562"/>
        <v>水资源的合理利用</v>
      </c>
      <c r="D4439" s="21" t="str">
        <f>IFERROR(IF(I4439=1,INDEX( {"chinese","english","math","physics","chemistry","biology","politics","history","geography"},MATCH(C4439,{"语文","英语","数学","物理","化学","生物","政治","历史","地理"},0)),IF(I4439=2,INDEX(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4439,{"单项选择","阅读理解","信息匹配","完形填空","短文填空","单句填空","短文改错","单句改错","句型转换","翻译短语","翻译句子","词汇/短语及固搭","完成句子","听力"},0)),"")), "")</f>
        <v/>
      </c>
      <c r="E4439" s="21" t="str">
        <f t="shared" si="563"/>
        <v>知识点</v>
      </c>
      <c r="F4439" s="21" t="str">
        <f t="shared" si="564"/>
        <v>恰</v>
      </c>
      <c r="G4439" s="21" t="str">
        <f>INDEX( {"body","discipline","area","topic","point"},MATCH(E4439,{"知识体","知识域","知识区","知识主题","知识点"},0))</f>
        <v>point</v>
      </c>
      <c r="H4439" s="21" t="str">
        <f>INDEX( {"super","just","sub","infras"},MATCH(F4439,{"超","恰","亚","次"},0))</f>
        <v>just</v>
      </c>
      <c r="I4439" s="21">
        <f>MATCH(E4439,{"知识体","知识域","知识区","知识主题","知识点"},0)-1</f>
        <v>4</v>
      </c>
      <c r="J4439" s="21">
        <f>MATCH(F4439,{"超","恰","亚","次"},0)-1</f>
        <v>1</v>
      </c>
      <c r="K4439" s="21" t="str">
        <f t="shared" si="565"/>
        <v>地理</v>
      </c>
      <c r="L4439" s="26" t="s">
        <v>3938</v>
      </c>
      <c r="M4439" s="23"/>
      <c r="N4439" s="23"/>
      <c r="O4439" s="24" t="str">
        <f t="shared" si="559"/>
        <v xml:space="preserve">
  - 
    name:  水资源的合理利用
    title:  水资源的合理利用
    description: 
    koLyro: point
    koLyri:  just
    son: </v>
      </c>
      <c r="P4439" s="27" t="str">
        <f t="shared" si="566"/>
        <v xml:space="preserve">
          - 
            name:  水资源的合理利用
            title:  水资源的合理利用
            description: 
            koLyro: point
            koLyri:  just
            son: </v>
      </c>
    </row>
    <row r="4440" spans="1:16" ht="15" customHeight="1">
      <c r="A4440" s="20">
        <f t="shared" si="560"/>
        <v>5</v>
      </c>
      <c r="B4440" s="21" t="str">
        <f t="shared" si="561"/>
        <v>知识亚点</v>
      </c>
      <c r="C4440" s="21" t="str">
        <f t="shared" si="562"/>
        <v>水资源的概念</v>
      </c>
      <c r="D4440" s="21" t="str">
        <f>IFERROR(IF(I4440=1,INDEX( {"chinese","english","math","physics","chemistry","biology","politics","history","geography"},MATCH(C4440,{"语文","英语","数学","物理","化学","生物","政治","历史","地理"},0)),IF(I4440=2,INDEX(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4440,{"单项选择","阅读理解","信息匹配","完形填空","短文填空","单句填空","短文改错","单句改错","句型转换","翻译短语","翻译句子","词汇/短语及固搭","完成句子","听力"},0)),"")), "")</f>
        <v/>
      </c>
      <c r="E4440" s="21" t="str">
        <f t="shared" si="563"/>
        <v>知识点</v>
      </c>
      <c r="F4440" s="21" t="str">
        <f t="shared" si="564"/>
        <v>亚</v>
      </c>
      <c r="G4440" s="21" t="str">
        <f>INDEX( {"body","discipline","area","topic","point"},MATCH(E4440,{"知识体","知识域","知识区","知识主题","知识点"},0))</f>
        <v>point</v>
      </c>
      <c r="H4440" s="21" t="str">
        <f>INDEX( {"super","just","sub","infras"},MATCH(F4440,{"超","恰","亚","次"},0))</f>
        <v>sub</v>
      </c>
      <c r="I4440" s="21">
        <f>MATCH(E4440,{"知识体","知识域","知识区","知识主题","知识点"},0)-1</f>
        <v>4</v>
      </c>
      <c r="J4440" s="21">
        <f>MATCH(F4440,{"超","恰","亚","次"},0)-1</f>
        <v>2</v>
      </c>
      <c r="K4440" s="21" t="str">
        <f t="shared" si="565"/>
        <v>地理</v>
      </c>
      <c r="L4440" s="26" t="s">
        <v>3939</v>
      </c>
      <c r="M4440" s="23"/>
      <c r="N4440" s="23"/>
      <c r="O4440" s="24" t="str">
        <f t="shared" si="559"/>
        <v xml:space="preserve">
  - 
    name:  水资源的概念
    title:  水资源的概念
    description: 
    koLyro: point
    koLyri:  sub
    son: </v>
      </c>
      <c r="P4440" s="27" t="str">
        <f t="shared" si="566"/>
        <v xml:space="preserve">
            - 
              name:  水资源的概念
              title:  水资源的概念
              description: 
              koLyro: point
              koLyri:  sub
              son: </v>
      </c>
    </row>
    <row r="4441" spans="1:16" ht="15" customHeight="1">
      <c r="A4441" s="20">
        <f t="shared" si="560"/>
        <v>5</v>
      </c>
      <c r="B4441" s="21" t="str">
        <f t="shared" si="561"/>
        <v>知识亚点</v>
      </c>
      <c r="C4441" s="21" t="str">
        <f t="shared" si="562"/>
        <v>水资源的分布</v>
      </c>
      <c r="D4441" s="21" t="str">
        <f>IFERROR(IF(I4441=1,INDEX( {"chinese","english","math","physics","chemistry","biology","politics","history","geography"},MATCH(C4441,{"语文","英语","数学","物理","化学","生物","政治","历史","地理"},0)),IF(I4441=2,INDEX(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4441,{"单项选择","阅读理解","信息匹配","完形填空","短文填空","单句填空","短文改错","单句改错","句型转换","翻译短语","翻译句子","词汇/短语及固搭","完成句子","听力"},0)),"")), "")</f>
        <v/>
      </c>
      <c r="E4441" s="21" t="str">
        <f t="shared" si="563"/>
        <v>知识点</v>
      </c>
      <c r="F4441" s="21" t="str">
        <f t="shared" si="564"/>
        <v>亚</v>
      </c>
      <c r="G4441" s="21" t="str">
        <f>INDEX( {"body","discipline","area","topic","point"},MATCH(E4441,{"知识体","知识域","知识区","知识主题","知识点"},0))</f>
        <v>point</v>
      </c>
      <c r="H4441" s="21" t="str">
        <f>INDEX( {"super","just","sub","infras"},MATCH(F4441,{"超","恰","亚","次"},0))</f>
        <v>sub</v>
      </c>
      <c r="I4441" s="21">
        <f>MATCH(E4441,{"知识体","知识域","知识区","知识主题","知识点"},0)-1</f>
        <v>4</v>
      </c>
      <c r="J4441" s="21">
        <f>MATCH(F4441,{"超","恰","亚","次"},0)-1</f>
        <v>2</v>
      </c>
      <c r="K4441" s="21" t="str">
        <f t="shared" si="565"/>
        <v>地理</v>
      </c>
      <c r="L4441" s="26" t="s">
        <v>3940</v>
      </c>
      <c r="M4441" s="23"/>
      <c r="N4441" s="23"/>
      <c r="O4441" s="24" t="str">
        <f t="shared" si="559"/>
        <v xml:space="preserve">
  - 
    name:  水资源的分布
    title:  水资源的分布
    description: 
    koLyro: point
    koLyri:  sub
    son: </v>
      </c>
      <c r="P4441" s="27" t="str">
        <f t="shared" si="566"/>
        <v xml:space="preserve">
            - 
              name:  水资源的分布
              title:  水资源的分布
              description: 
              koLyro: point
              koLyri:  sub
              son: </v>
      </c>
    </row>
    <row r="4442" spans="1:16" ht="15" customHeight="1">
      <c r="A4442" s="20">
        <f t="shared" si="560"/>
        <v>5</v>
      </c>
      <c r="B4442" s="21" t="str">
        <f t="shared" si="561"/>
        <v>知识亚点</v>
      </c>
      <c r="C4442" s="21" t="str">
        <f t="shared" si="562"/>
        <v>影响区域水资源数量的因素</v>
      </c>
      <c r="D4442" s="21" t="str">
        <f>IFERROR(IF(I4442=1,INDEX( {"chinese","english","math","physics","chemistry","biology","politics","history","geography"},MATCH(C4442,{"语文","英语","数学","物理","化学","生物","政治","历史","地理"},0)),IF(I4442=2,INDEX(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4442,{"单项选择","阅读理解","信息匹配","完形填空","短文填空","单句填空","短文改错","单句改错","句型转换","翻译短语","翻译句子","词汇/短语及固搭","完成句子","听力"},0)),"")), "")</f>
        <v/>
      </c>
      <c r="E4442" s="21" t="str">
        <f t="shared" si="563"/>
        <v>知识点</v>
      </c>
      <c r="F4442" s="21" t="str">
        <f t="shared" si="564"/>
        <v>亚</v>
      </c>
      <c r="G4442" s="21" t="str">
        <f>INDEX( {"body","discipline","area","topic","point"},MATCH(E4442,{"知识体","知识域","知识区","知识主题","知识点"},0))</f>
        <v>point</v>
      </c>
      <c r="H4442" s="21" t="str">
        <f>INDEX( {"super","just","sub","infras"},MATCH(F4442,{"超","恰","亚","次"},0))</f>
        <v>sub</v>
      </c>
      <c r="I4442" s="21">
        <f>MATCH(E4442,{"知识体","知识域","知识区","知识主题","知识点"},0)-1</f>
        <v>4</v>
      </c>
      <c r="J4442" s="21">
        <f>MATCH(F4442,{"超","恰","亚","次"},0)-1</f>
        <v>2</v>
      </c>
      <c r="K4442" s="21" t="str">
        <f t="shared" si="565"/>
        <v>地理</v>
      </c>
      <c r="L4442" s="26" t="s">
        <v>3941</v>
      </c>
      <c r="M4442" s="23"/>
      <c r="N4442" s="23"/>
      <c r="O4442" s="24" t="str">
        <f t="shared" si="559"/>
        <v xml:space="preserve">
  - 
    name:  影响区域水资源数量的因素
    title:  影响区域水资源数量的因素
    description: 
    koLyro: point
    koLyri:  sub
    son: </v>
      </c>
      <c r="P4442" s="27" t="str">
        <f t="shared" si="566"/>
        <v xml:space="preserve">
            - 
              name:  影响区域水资源数量的因素
              title:  影响区域水资源数量的因素
              description: 
              koLyro: point
              koLyri:  sub
              son: </v>
      </c>
    </row>
    <row r="4443" spans="1:16" ht="15" customHeight="1">
      <c r="A4443" s="20">
        <f t="shared" si="560"/>
        <v>5</v>
      </c>
      <c r="B4443" s="21" t="str">
        <f t="shared" si="561"/>
        <v>知识亚点</v>
      </c>
      <c r="C4443" s="21" t="str">
        <f t="shared" si="562"/>
        <v>水资源与人类社会</v>
      </c>
      <c r="D4443" s="21" t="str">
        <f>IFERROR(IF(I4443=1,INDEX( {"chinese","english","math","physics","chemistry","biology","politics","history","geography"},MATCH(C4443,{"语文","英语","数学","物理","化学","生物","政治","历史","地理"},0)),IF(I4443=2,INDEX(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4443,{"单项选择","阅读理解","信息匹配","完形填空","短文填空","单句填空","短文改错","单句改错","句型转换","翻译短语","翻译句子","词汇/短语及固搭","完成句子","听力"},0)),"")), "")</f>
        <v/>
      </c>
      <c r="E4443" s="21" t="str">
        <f t="shared" si="563"/>
        <v>知识点</v>
      </c>
      <c r="F4443" s="21" t="str">
        <f t="shared" si="564"/>
        <v>亚</v>
      </c>
      <c r="G4443" s="21" t="str">
        <f>INDEX( {"body","discipline","area","topic","point"},MATCH(E4443,{"知识体","知识域","知识区","知识主题","知识点"},0))</f>
        <v>point</v>
      </c>
      <c r="H4443" s="21" t="str">
        <f>INDEX( {"super","just","sub","infras"},MATCH(F4443,{"超","恰","亚","次"},0))</f>
        <v>sub</v>
      </c>
      <c r="I4443" s="21">
        <f>MATCH(E4443,{"知识体","知识域","知识区","知识主题","知识点"},0)-1</f>
        <v>4</v>
      </c>
      <c r="J4443" s="21">
        <f>MATCH(F4443,{"超","恰","亚","次"},0)-1</f>
        <v>2</v>
      </c>
      <c r="K4443" s="21" t="str">
        <f t="shared" si="565"/>
        <v>地理</v>
      </c>
      <c r="L4443" s="26" t="s">
        <v>3942</v>
      </c>
      <c r="M4443" s="23"/>
      <c r="N4443" s="23"/>
      <c r="O4443" s="24" t="str">
        <f t="shared" si="559"/>
        <v xml:space="preserve">
  - 
    name:  水资源与人类社会
    title:  水资源与人类社会
    description: 
    koLyro: point
    koLyri:  sub
    son: </v>
      </c>
      <c r="P4443" s="27" t="str">
        <f t="shared" si="566"/>
        <v xml:space="preserve">
            - 
              name:  水资源与人类社会
              title:  水资源与人类社会
              description: 
              koLyro: point
              koLyri:  sub
              son: </v>
      </c>
    </row>
    <row r="4444" spans="1:16" ht="15" customHeight="1">
      <c r="A4444" s="20">
        <f t="shared" si="560"/>
        <v>5</v>
      </c>
      <c r="B4444" s="21" t="str">
        <f t="shared" si="561"/>
        <v>知识亚点</v>
      </c>
      <c r="C4444" s="21" t="str">
        <f t="shared" si="562"/>
        <v>水资源紧张的原因及措施</v>
      </c>
      <c r="D4444" s="21" t="str">
        <f>IFERROR(IF(I4444=1,INDEX( {"chinese","english","math","physics","chemistry","biology","politics","history","geography"},MATCH(C4444,{"语文","英语","数学","物理","化学","生物","政治","历史","地理"},0)),IF(I4444=2,INDEX(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4444,{"单项选择","阅读理解","信息匹配","完形填空","短文填空","单句填空","短文改错","单句改错","句型转换","翻译短语","翻译句子","词汇/短语及固搭","完成句子","听力"},0)),"")), "")</f>
        <v/>
      </c>
      <c r="E4444" s="21" t="str">
        <f t="shared" si="563"/>
        <v>知识点</v>
      </c>
      <c r="F4444" s="21" t="str">
        <f t="shared" si="564"/>
        <v>亚</v>
      </c>
      <c r="G4444" s="21" t="str">
        <f>INDEX( {"body","discipline","area","topic","point"},MATCH(E4444,{"知识体","知识域","知识区","知识主题","知识点"},0))</f>
        <v>point</v>
      </c>
      <c r="H4444" s="21" t="str">
        <f>INDEX( {"super","just","sub","infras"},MATCH(F4444,{"超","恰","亚","次"},0))</f>
        <v>sub</v>
      </c>
      <c r="I4444" s="21">
        <f>MATCH(E4444,{"知识体","知识域","知识区","知识主题","知识点"},0)-1</f>
        <v>4</v>
      </c>
      <c r="J4444" s="21">
        <f>MATCH(F4444,{"超","恰","亚","次"},0)-1</f>
        <v>2</v>
      </c>
      <c r="K4444" s="21" t="str">
        <f t="shared" si="565"/>
        <v>地理</v>
      </c>
      <c r="L4444" s="26" t="s">
        <v>3943</v>
      </c>
      <c r="M4444" s="23"/>
      <c r="N4444" s="23"/>
      <c r="O4444" s="24" t="str">
        <f t="shared" si="559"/>
        <v xml:space="preserve">
  - 
    name:  水资源紧张的原因及措施
    title:  水资源紧张的原因及措施
    description: 
    koLyro: point
    koLyri:  sub
    son: </v>
      </c>
      <c r="P4444" s="27" t="str">
        <f t="shared" si="566"/>
        <v xml:space="preserve">
            - 
              name:  水资源紧张的原因及措施
              title:  水资源紧张的原因及措施
              description: 
              koLyro: point
              koLyri:  sub
              son: </v>
      </c>
    </row>
    <row r="4445" spans="1:16" ht="15" customHeight="1">
      <c r="A4445" s="20">
        <f t="shared" si="560"/>
        <v>5</v>
      </c>
      <c r="B4445" s="21" t="str">
        <f t="shared" si="561"/>
        <v>知识亚点</v>
      </c>
      <c r="C4445" s="21" t="str">
        <f t="shared" si="562"/>
        <v>地下水的合理开发利用</v>
      </c>
      <c r="D4445" s="21" t="str">
        <f>IFERROR(IF(I4445=1,INDEX( {"chinese","english","math","physics","chemistry","biology","politics","history","geography"},MATCH(C4445,{"语文","英语","数学","物理","化学","生物","政治","历史","地理"},0)),IF(I4445=2,INDEX(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4445,{"单项选择","阅读理解","信息匹配","完形填空","短文填空","单句填空","短文改错","单句改错","句型转换","翻译短语","翻译句子","词汇/短语及固搭","完成句子","听力"},0)),"")), "")</f>
        <v/>
      </c>
      <c r="E4445" s="21" t="str">
        <f t="shared" si="563"/>
        <v>知识点</v>
      </c>
      <c r="F4445" s="21" t="str">
        <f t="shared" si="564"/>
        <v>亚</v>
      </c>
      <c r="G4445" s="21" t="str">
        <f>INDEX( {"body","discipline","area","topic","point"},MATCH(E4445,{"知识体","知识域","知识区","知识主题","知识点"},0))</f>
        <v>point</v>
      </c>
      <c r="H4445" s="21" t="str">
        <f>INDEX( {"super","just","sub","infras"},MATCH(F4445,{"超","恰","亚","次"},0))</f>
        <v>sub</v>
      </c>
      <c r="I4445" s="21">
        <f>MATCH(E4445,{"知识体","知识域","知识区","知识主题","知识点"},0)-1</f>
        <v>4</v>
      </c>
      <c r="J4445" s="21">
        <f>MATCH(F4445,{"超","恰","亚","次"},0)-1</f>
        <v>2</v>
      </c>
      <c r="K4445" s="21" t="str">
        <f t="shared" si="565"/>
        <v>地理</v>
      </c>
      <c r="L4445" s="26" t="s">
        <v>3944</v>
      </c>
      <c r="M4445" s="23"/>
      <c r="N4445" s="23"/>
      <c r="O4445" s="24" t="str">
        <f t="shared" si="559"/>
        <v xml:space="preserve">
  - 
    name:  地下水的合理开发利用
    title:  地下水的合理开发利用
    description: 
    koLyro: point
    koLyri:  sub
    son: </v>
      </c>
      <c r="P4445" s="27" t="str">
        <f t="shared" si="566"/>
        <v xml:space="preserve">
            - 
              name:  地下水的合理开发利用
              title:  地下水的合理开发利用
              description: 
              koLyro: point
              koLyri:  sub
              son: </v>
      </c>
    </row>
    <row r="4446" spans="1:16" ht="15" customHeight="1">
      <c r="A4446" s="20">
        <f t="shared" si="560"/>
        <v>3</v>
      </c>
      <c r="B4446" s="21" t="str">
        <f t="shared" si="561"/>
        <v>知识主题</v>
      </c>
      <c r="C4446" s="21" t="str">
        <f t="shared" si="562"/>
        <v>大规模的海水运动</v>
      </c>
      <c r="D4446" s="21" t="str">
        <f>IFERROR(IF(I4446=1,INDEX( {"chinese","english","math","physics","chemistry","biology","politics","history","geography"},MATCH(C4446,{"语文","英语","数学","物理","化学","生物","政治","历史","地理"},0)),IF(I4446=2,INDEX(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4446,{"单项选择","阅读理解","信息匹配","完形填空","短文填空","单句填空","短文改错","单句改错","句型转换","翻译短语","翻译句子","词汇/短语及固搭","完成句子","听力"},0)),"")), "")</f>
        <v/>
      </c>
      <c r="E4446" s="21" t="str">
        <f t="shared" si="563"/>
        <v>知识主题</v>
      </c>
      <c r="F4446" s="21" t="str">
        <f t="shared" si="564"/>
        <v>恰</v>
      </c>
      <c r="G4446" s="21" t="str">
        <f>INDEX( {"body","discipline","area","topic","point"},MATCH(E4446,{"知识体","知识域","知识区","知识主题","知识点"},0))</f>
        <v>topic</v>
      </c>
      <c r="H4446" s="21" t="str">
        <f>INDEX( {"super","just","sub","infras"},MATCH(F4446,{"超","恰","亚","次"},0))</f>
        <v>just</v>
      </c>
      <c r="I4446" s="21">
        <f>MATCH(E4446,{"知识体","知识域","知识区","知识主题","知识点"},0)-1</f>
        <v>3</v>
      </c>
      <c r="J4446" s="21">
        <f>MATCH(F4446,{"超","恰","亚","次"},0)-1</f>
        <v>1</v>
      </c>
      <c r="K4446" s="21" t="str">
        <f t="shared" si="565"/>
        <v>地理</v>
      </c>
      <c r="L4446" s="26" t="s">
        <v>3945</v>
      </c>
      <c r="M4446" s="23"/>
      <c r="N4446" s="23"/>
      <c r="O4446" s="24" t="str">
        <f t="shared" si="559"/>
        <v xml:space="preserve">
  - 
    name:  大规模的海水运动
    title:  大规模的海水运动
    description: 
    koLyro: topic
    koLyri:  just
    son: </v>
      </c>
      <c r="P4446" s="27" t="str">
        <f t="shared" si="566"/>
        <v xml:space="preserve">
        - 
          name:  大规模的海水运动
          title:  大规模的海水运动
          description: 
          koLyro: topic
          koLyri:  just
          son: </v>
      </c>
    </row>
    <row r="4447" spans="1:16" ht="15" customHeight="1">
      <c r="A4447" s="20">
        <f t="shared" si="560"/>
        <v>4</v>
      </c>
      <c r="B4447" s="21" t="str">
        <f t="shared" si="561"/>
        <v>知识点</v>
      </c>
      <c r="C4447" s="21" t="str">
        <f t="shared" si="562"/>
        <v>洋流的概念和分类</v>
      </c>
      <c r="D4447" s="21" t="str">
        <f>IFERROR(IF(I4447=1,INDEX( {"chinese","english","math","physics","chemistry","biology","politics","history","geography"},MATCH(C4447,{"语文","英语","数学","物理","化学","生物","政治","历史","地理"},0)),IF(I4447=2,INDEX(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4447,{"单项选择","阅读理解","信息匹配","完形填空","短文填空","单句填空","短文改错","单句改错","句型转换","翻译短语","翻译句子","词汇/短语及固搭","完成句子","听力"},0)),"")), "")</f>
        <v/>
      </c>
      <c r="E4447" s="21" t="str">
        <f t="shared" si="563"/>
        <v>知识点</v>
      </c>
      <c r="F4447" s="21" t="str">
        <f t="shared" si="564"/>
        <v>恰</v>
      </c>
      <c r="G4447" s="21" t="str">
        <f>INDEX( {"body","discipline","area","topic","point"},MATCH(E4447,{"知识体","知识域","知识区","知识主题","知识点"},0))</f>
        <v>point</v>
      </c>
      <c r="H4447" s="21" t="str">
        <f>INDEX( {"super","just","sub","infras"},MATCH(F4447,{"超","恰","亚","次"},0))</f>
        <v>just</v>
      </c>
      <c r="I4447" s="21">
        <f>MATCH(E4447,{"知识体","知识域","知识区","知识主题","知识点"},0)-1</f>
        <v>4</v>
      </c>
      <c r="J4447" s="21">
        <f>MATCH(F4447,{"超","恰","亚","次"},0)-1</f>
        <v>1</v>
      </c>
      <c r="K4447" s="21" t="str">
        <f t="shared" si="565"/>
        <v>地理</v>
      </c>
      <c r="L4447" s="26" t="s">
        <v>3946</v>
      </c>
      <c r="M4447" s="23"/>
      <c r="N4447" s="23"/>
      <c r="O4447" s="24" t="str">
        <f t="shared" si="559"/>
        <v xml:space="preserve">
  - 
    name:  洋流的概念和分类
    title:  洋流的概念和分类
    description: 
    koLyro: point
    koLyri:  just
    son: </v>
      </c>
      <c r="P4447" s="27" t="str">
        <f t="shared" si="566"/>
        <v xml:space="preserve">
          - 
            name:  洋流的概念和分类
            title:  洋流的概念和分类
            description: 
            koLyro: point
            koLyri:  just
            son: </v>
      </c>
    </row>
    <row r="4448" spans="1:16" ht="15" customHeight="1">
      <c r="A4448" s="20">
        <f t="shared" si="560"/>
        <v>5</v>
      </c>
      <c r="B4448" s="21" t="str">
        <f t="shared" si="561"/>
        <v>知识亚点</v>
      </c>
      <c r="C4448" s="21" t="str">
        <f t="shared" si="562"/>
        <v>洋流的概念</v>
      </c>
      <c r="D4448" s="21" t="str">
        <f>IFERROR(IF(I4448=1,INDEX( {"chinese","english","math","physics","chemistry","biology","politics","history","geography"},MATCH(C4448,{"语文","英语","数学","物理","化学","生物","政治","历史","地理"},0)),IF(I4448=2,INDEX(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4448,{"单项选择","阅读理解","信息匹配","完形填空","短文填空","单句填空","短文改错","单句改错","句型转换","翻译短语","翻译句子","词汇/短语及固搭","完成句子","听力"},0)),"")), "")</f>
        <v/>
      </c>
      <c r="E4448" s="21" t="str">
        <f t="shared" si="563"/>
        <v>知识点</v>
      </c>
      <c r="F4448" s="21" t="str">
        <f t="shared" si="564"/>
        <v>亚</v>
      </c>
      <c r="G4448" s="21" t="str">
        <f>INDEX( {"body","discipline","area","topic","point"},MATCH(E4448,{"知识体","知识域","知识区","知识主题","知识点"},0))</f>
        <v>point</v>
      </c>
      <c r="H4448" s="21" t="str">
        <f>INDEX( {"super","just","sub","infras"},MATCH(F4448,{"超","恰","亚","次"},0))</f>
        <v>sub</v>
      </c>
      <c r="I4448" s="21">
        <f>MATCH(E4448,{"知识体","知识域","知识区","知识主题","知识点"},0)-1</f>
        <v>4</v>
      </c>
      <c r="J4448" s="21">
        <f>MATCH(F4448,{"超","恰","亚","次"},0)-1</f>
        <v>2</v>
      </c>
      <c r="K4448" s="21" t="str">
        <f t="shared" si="565"/>
        <v>地理</v>
      </c>
      <c r="L4448" s="26" t="s">
        <v>3947</v>
      </c>
      <c r="M4448" s="23"/>
      <c r="N4448" s="23"/>
      <c r="O4448" s="24" t="str">
        <f t="shared" ref="O4448:O4511" si="567">SUBSTITUTE(SUBSTITUTE(SUBSTITUTE(SUBSTITUTE($O$1,"NAME",IF(D4448="",C4448,D4448)),"TITLE",C4448),"KO_LYRO",G4448),"KO_LYRI",H4448)</f>
        <v xml:space="preserve">
  - 
    name:  洋流的概念
    title:  洋流的概念
    description: 
    koLyro: point
    koLyri:  sub
    son: </v>
      </c>
      <c r="P4448" s="27" t="str">
        <f t="shared" si="566"/>
        <v xml:space="preserve">
            - 
              name:  洋流的概念
              title:  洋流的概念
              description: 
              koLyro: point
              koLyri:  sub
              son: </v>
      </c>
    </row>
    <row r="4449" spans="1:16" ht="15" customHeight="1">
      <c r="A4449" s="20">
        <f t="shared" si="560"/>
        <v>5</v>
      </c>
      <c r="B4449" s="21" t="str">
        <f t="shared" si="561"/>
        <v>知识亚点</v>
      </c>
      <c r="C4449" s="21" t="str">
        <f t="shared" si="562"/>
        <v>洋流的分类</v>
      </c>
      <c r="D4449" s="21" t="str">
        <f>IFERROR(IF(I4449=1,INDEX( {"chinese","english","math","physics","chemistry","biology","politics","history","geography"},MATCH(C4449,{"语文","英语","数学","物理","化学","生物","政治","历史","地理"},0)),IF(I4449=2,INDEX(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4449,{"单项选择","阅读理解","信息匹配","完形填空","短文填空","单句填空","短文改错","单句改错","句型转换","翻译短语","翻译句子","词汇/短语及固搭","完成句子","听力"},0)),"")), "")</f>
        <v/>
      </c>
      <c r="E4449" s="21" t="str">
        <f t="shared" si="563"/>
        <v>知识点</v>
      </c>
      <c r="F4449" s="21" t="str">
        <f t="shared" si="564"/>
        <v>亚</v>
      </c>
      <c r="G4449" s="21" t="str">
        <f>INDEX( {"body","discipline","area","topic","point"},MATCH(E4449,{"知识体","知识域","知识区","知识主题","知识点"},0))</f>
        <v>point</v>
      </c>
      <c r="H4449" s="21" t="str">
        <f>INDEX( {"super","just","sub","infras"},MATCH(F4449,{"超","恰","亚","次"},0))</f>
        <v>sub</v>
      </c>
      <c r="I4449" s="21">
        <f>MATCH(E4449,{"知识体","知识域","知识区","知识主题","知识点"},0)-1</f>
        <v>4</v>
      </c>
      <c r="J4449" s="21">
        <f>MATCH(F4449,{"超","恰","亚","次"},0)-1</f>
        <v>2</v>
      </c>
      <c r="K4449" s="21" t="str">
        <f t="shared" si="565"/>
        <v>地理</v>
      </c>
      <c r="L4449" s="26" t="s">
        <v>3948</v>
      </c>
      <c r="M4449" s="23"/>
      <c r="N4449" s="23"/>
      <c r="O4449" s="24" t="str">
        <f t="shared" si="567"/>
        <v xml:space="preserve">
  - 
    name:  洋流的分类
    title:  洋流的分类
    description: 
    koLyro: point
    koLyri:  sub
    son: </v>
      </c>
      <c r="P4449" s="27" t="str">
        <f t="shared" si="566"/>
        <v xml:space="preserve">
            - 
              name:  洋流的分类
              title:  洋流的分类
              description: 
              koLyro: point
              koLyri:  sub
              son: </v>
      </c>
    </row>
    <row r="4450" spans="1:16" ht="15" customHeight="1">
      <c r="A4450" s="20">
        <f t="shared" si="560"/>
        <v>5</v>
      </c>
      <c r="B4450" s="21" t="str">
        <f t="shared" si="561"/>
        <v>知识亚点</v>
      </c>
      <c r="C4450" s="21" t="str">
        <f t="shared" si="562"/>
        <v>洋流类型的判断</v>
      </c>
      <c r="D4450" s="21" t="str">
        <f>IFERROR(IF(I4450=1,INDEX( {"chinese","english","math","physics","chemistry","biology","politics","history","geography"},MATCH(C4450,{"语文","英语","数学","物理","化学","生物","政治","历史","地理"},0)),IF(I4450=2,INDEX(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4450,{"单项选择","阅读理解","信息匹配","完形填空","短文填空","单句填空","短文改错","单句改错","句型转换","翻译短语","翻译句子","词汇/短语及固搭","完成句子","听力"},0)),"")), "")</f>
        <v/>
      </c>
      <c r="E4450" s="21" t="str">
        <f t="shared" si="563"/>
        <v>知识点</v>
      </c>
      <c r="F4450" s="21" t="str">
        <f t="shared" si="564"/>
        <v>亚</v>
      </c>
      <c r="G4450" s="21" t="str">
        <f>INDEX( {"body","discipline","area","topic","point"},MATCH(E4450,{"知识体","知识域","知识区","知识主题","知识点"},0))</f>
        <v>point</v>
      </c>
      <c r="H4450" s="21" t="str">
        <f>INDEX( {"super","just","sub","infras"},MATCH(F4450,{"超","恰","亚","次"},0))</f>
        <v>sub</v>
      </c>
      <c r="I4450" s="21">
        <f>MATCH(E4450,{"知识体","知识域","知识区","知识主题","知识点"},0)-1</f>
        <v>4</v>
      </c>
      <c r="J4450" s="21">
        <f>MATCH(F4450,{"超","恰","亚","次"},0)-1</f>
        <v>2</v>
      </c>
      <c r="K4450" s="21" t="str">
        <f t="shared" si="565"/>
        <v>地理</v>
      </c>
      <c r="L4450" s="26" t="s">
        <v>3949</v>
      </c>
      <c r="M4450" s="23"/>
      <c r="N4450" s="23"/>
      <c r="O4450" s="24" t="str">
        <f t="shared" si="567"/>
        <v xml:space="preserve">
  - 
    name:  洋流类型的判断
    title:  洋流类型的判断
    description: 
    koLyro: point
    koLyri:  sub
    son: </v>
      </c>
      <c r="P4450" s="27" t="str">
        <f t="shared" si="566"/>
        <v xml:space="preserve">
            - 
              name:  洋流类型的判断
              title:  洋流类型的判断
              description: 
              koLyro: point
              koLyri:  sub
              son: </v>
      </c>
    </row>
    <row r="4451" spans="1:16" ht="15" customHeight="1">
      <c r="A4451" s="20">
        <f t="shared" si="560"/>
        <v>5</v>
      </c>
      <c r="B4451" s="21" t="str">
        <f t="shared" si="561"/>
        <v>知识亚点</v>
      </c>
      <c r="C4451" s="21" t="str">
        <f t="shared" si="562"/>
        <v>洋流流向的判断</v>
      </c>
      <c r="D4451" s="21" t="str">
        <f>IFERROR(IF(I4451=1,INDEX( {"chinese","english","math","physics","chemistry","biology","politics","history","geography"},MATCH(C4451,{"语文","英语","数学","物理","化学","生物","政治","历史","地理"},0)),IF(I4451=2,INDEX(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4451,{"单项选择","阅读理解","信息匹配","完形填空","短文填空","单句填空","短文改错","单句改错","句型转换","翻译短语","翻译句子","词汇/短语及固搭","完成句子","听力"},0)),"")), "")</f>
        <v/>
      </c>
      <c r="E4451" s="21" t="str">
        <f t="shared" si="563"/>
        <v>知识点</v>
      </c>
      <c r="F4451" s="21" t="str">
        <f t="shared" si="564"/>
        <v>亚</v>
      </c>
      <c r="G4451" s="21" t="str">
        <f>INDEX( {"body","discipline","area","topic","point"},MATCH(E4451,{"知识体","知识域","知识区","知识主题","知识点"},0))</f>
        <v>point</v>
      </c>
      <c r="H4451" s="21" t="str">
        <f>INDEX( {"super","just","sub","infras"},MATCH(F4451,{"超","恰","亚","次"},0))</f>
        <v>sub</v>
      </c>
      <c r="I4451" s="21">
        <f>MATCH(E4451,{"知识体","知识域","知识区","知识主题","知识点"},0)-1</f>
        <v>4</v>
      </c>
      <c r="J4451" s="21">
        <f>MATCH(F4451,{"超","恰","亚","次"},0)-1</f>
        <v>2</v>
      </c>
      <c r="K4451" s="21" t="str">
        <f t="shared" si="565"/>
        <v>地理</v>
      </c>
      <c r="L4451" s="26" t="s">
        <v>3950</v>
      </c>
      <c r="M4451" s="23"/>
      <c r="N4451" s="23"/>
      <c r="O4451" s="24" t="str">
        <f t="shared" si="567"/>
        <v xml:space="preserve">
  - 
    name:  洋流流向的判断
    title:  洋流流向的判断
    description: 
    koLyro: point
    koLyri:  sub
    son: </v>
      </c>
      <c r="P4451" s="27" t="str">
        <f t="shared" si="566"/>
        <v xml:space="preserve">
            - 
              name:  洋流流向的判断
              title:  洋流流向的判断
              description: 
              koLyro: point
              koLyri:  sub
              son: </v>
      </c>
    </row>
    <row r="4452" spans="1:16" ht="15" customHeight="1">
      <c r="A4452" s="20">
        <f t="shared" si="560"/>
        <v>5</v>
      </c>
      <c r="B4452" s="21" t="str">
        <f t="shared" si="561"/>
        <v>知识亚点</v>
      </c>
      <c r="C4452" s="21" t="str">
        <f t="shared" si="562"/>
        <v>影响洋流流向的因素</v>
      </c>
      <c r="D4452" s="21" t="str">
        <f>IFERROR(IF(I4452=1,INDEX( {"chinese","english","math","physics","chemistry","biology","politics","history","geography"},MATCH(C4452,{"语文","英语","数学","物理","化学","生物","政治","历史","地理"},0)),IF(I4452=2,INDEX(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4452,{"单项选择","阅读理解","信息匹配","完形填空","短文填空","单句填空","短文改错","单句改错","句型转换","翻译短语","翻译句子","词汇/短语及固搭","完成句子","听力"},0)),"")), "")</f>
        <v/>
      </c>
      <c r="E4452" s="21" t="str">
        <f t="shared" si="563"/>
        <v>知识点</v>
      </c>
      <c r="F4452" s="21" t="str">
        <f t="shared" si="564"/>
        <v>亚</v>
      </c>
      <c r="G4452" s="21" t="str">
        <f>INDEX( {"body","discipline","area","topic","point"},MATCH(E4452,{"知识体","知识域","知识区","知识主题","知识点"},0))</f>
        <v>point</v>
      </c>
      <c r="H4452" s="21" t="str">
        <f>INDEX( {"super","just","sub","infras"},MATCH(F4452,{"超","恰","亚","次"},0))</f>
        <v>sub</v>
      </c>
      <c r="I4452" s="21">
        <f>MATCH(E4452,{"知识体","知识域","知识区","知识主题","知识点"},0)-1</f>
        <v>4</v>
      </c>
      <c r="J4452" s="21">
        <f>MATCH(F4452,{"超","恰","亚","次"},0)-1</f>
        <v>2</v>
      </c>
      <c r="K4452" s="21" t="str">
        <f t="shared" si="565"/>
        <v>地理</v>
      </c>
      <c r="L4452" s="26" t="s">
        <v>3951</v>
      </c>
      <c r="M4452" s="23"/>
      <c r="N4452" s="23"/>
      <c r="O4452" s="24" t="str">
        <f t="shared" si="567"/>
        <v xml:space="preserve">
  - 
    name:  影响洋流流向的因素
    title:  影响洋流流向的因素
    description: 
    koLyro: point
    koLyri:  sub
    son: </v>
      </c>
      <c r="P4452" s="27" t="str">
        <f t="shared" si="566"/>
        <v xml:space="preserve">
            - 
              name:  影响洋流流向的因素
              title:  影响洋流流向的因素
              description: 
              koLyro: point
              koLyri:  sub
              son: </v>
      </c>
    </row>
    <row r="4453" spans="1:16" ht="15" customHeight="1">
      <c r="A4453" s="20">
        <f t="shared" si="560"/>
        <v>4</v>
      </c>
      <c r="B4453" s="21" t="str">
        <f t="shared" si="561"/>
        <v>知识点</v>
      </c>
      <c r="C4453" s="21" t="str">
        <f t="shared" si="562"/>
        <v>世界海洋表层洋流的分布</v>
      </c>
      <c r="D4453" s="21" t="str">
        <f>IFERROR(IF(I4453=1,INDEX( {"chinese","english","math","physics","chemistry","biology","politics","history","geography"},MATCH(C4453,{"语文","英语","数学","物理","化学","生物","政治","历史","地理"},0)),IF(I4453=2,INDEX(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4453,{"单项选择","阅读理解","信息匹配","完形填空","短文填空","单句填空","短文改错","单句改错","句型转换","翻译短语","翻译句子","词汇/短语及固搭","完成句子","听力"},0)),"")), "")</f>
        <v/>
      </c>
      <c r="E4453" s="21" t="str">
        <f t="shared" si="563"/>
        <v>知识点</v>
      </c>
      <c r="F4453" s="21" t="str">
        <f t="shared" si="564"/>
        <v>恰</v>
      </c>
      <c r="G4453" s="21" t="str">
        <f>INDEX( {"body","discipline","area","topic","point"},MATCH(E4453,{"知识体","知识域","知识区","知识主题","知识点"},0))</f>
        <v>point</v>
      </c>
      <c r="H4453" s="21" t="str">
        <f>INDEX( {"super","just","sub","infras"},MATCH(F4453,{"超","恰","亚","次"},0))</f>
        <v>just</v>
      </c>
      <c r="I4453" s="21">
        <f>MATCH(E4453,{"知识体","知识域","知识区","知识主题","知识点"},0)-1</f>
        <v>4</v>
      </c>
      <c r="J4453" s="21">
        <f>MATCH(F4453,{"超","恰","亚","次"},0)-1</f>
        <v>1</v>
      </c>
      <c r="K4453" s="21" t="str">
        <f t="shared" si="565"/>
        <v>地理</v>
      </c>
      <c r="L4453" s="26" t="s">
        <v>3952</v>
      </c>
      <c r="M4453" s="23"/>
      <c r="N4453" s="23"/>
      <c r="O4453" s="24" t="str">
        <f t="shared" si="567"/>
        <v xml:space="preserve">
  - 
    name:  世界海洋表层洋流的分布
    title:  世界海洋表层洋流的分布
    description: 
    koLyro: point
    koLyri:  just
    son: </v>
      </c>
      <c r="P4453" s="27" t="str">
        <f t="shared" si="566"/>
        <v xml:space="preserve">
          - 
            name:  世界海洋表层洋流的分布
            title:  世界海洋表层洋流的分布
            description: 
            koLyro: point
            koLyri:  just
            son: </v>
      </c>
    </row>
    <row r="4454" spans="1:16" ht="15" customHeight="1">
      <c r="A4454" s="20">
        <f t="shared" si="560"/>
        <v>5</v>
      </c>
      <c r="B4454" s="21" t="str">
        <f t="shared" si="561"/>
        <v>知识亚点</v>
      </c>
      <c r="C4454" s="21" t="str">
        <f t="shared" si="562"/>
        <v>世界表层洋流的分布规律</v>
      </c>
      <c r="D4454" s="21" t="str">
        <f>IFERROR(IF(I4454=1,INDEX( {"chinese","english","math","physics","chemistry","biology","politics","history","geography"},MATCH(C4454,{"语文","英语","数学","物理","化学","生物","政治","历史","地理"},0)),IF(I4454=2,INDEX(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4454,{"单项选择","阅读理解","信息匹配","完形填空","短文填空","单句填空","短文改错","单句改错","句型转换","翻译短语","翻译句子","词汇/短语及固搭","完成句子","听力"},0)),"")), "")</f>
        <v/>
      </c>
      <c r="E4454" s="21" t="str">
        <f t="shared" si="563"/>
        <v>知识点</v>
      </c>
      <c r="F4454" s="21" t="str">
        <f t="shared" si="564"/>
        <v>亚</v>
      </c>
      <c r="G4454" s="21" t="str">
        <f>INDEX( {"body","discipline","area","topic","point"},MATCH(E4454,{"知识体","知识域","知识区","知识主题","知识点"},0))</f>
        <v>point</v>
      </c>
      <c r="H4454" s="21" t="str">
        <f>INDEX( {"super","just","sub","infras"},MATCH(F4454,{"超","恰","亚","次"},0))</f>
        <v>sub</v>
      </c>
      <c r="I4454" s="21">
        <f>MATCH(E4454,{"知识体","知识域","知识区","知识主题","知识点"},0)-1</f>
        <v>4</v>
      </c>
      <c r="J4454" s="21">
        <f>MATCH(F4454,{"超","恰","亚","次"},0)-1</f>
        <v>2</v>
      </c>
      <c r="K4454" s="21" t="str">
        <f t="shared" si="565"/>
        <v>地理</v>
      </c>
      <c r="L4454" s="26" t="s">
        <v>3953</v>
      </c>
      <c r="M4454" s="23"/>
      <c r="N4454" s="23"/>
      <c r="O4454" s="24" t="str">
        <f t="shared" si="567"/>
        <v xml:space="preserve">
  - 
    name:  世界表层洋流的分布规律
    title:  世界表层洋流的分布规律
    description: 
    koLyro: point
    koLyri:  sub
    son: </v>
      </c>
      <c r="P4454" s="27" t="str">
        <f t="shared" si="566"/>
        <v xml:space="preserve">
            - 
              name:  世界表层洋流的分布规律
              title:  世界表层洋流的分布规律
              description: 
              koLyro: point
              koLyri:  sub
              son: </v>
      </c>
    </row>
    <row r="4455" spans="1:16" ht="15" customHeight="1">
      <c r="A4455" s="20">
        <f t="shared" si="560"/>
        <v>5</v>
      </c>
      <c r="B4455" s="21" t="str">
        <f t="shared" si="561"/>
        <v>知识亚点</v>
      </c>
      <c r="C4455" s="21" t="str">
        <f t="shared" si="562"/>
        <v>北印度洋海区季风洋流</v>
      </c>
      <c r="D4455" s="21" t="str">
        <f>IFERROR(IF(I4455=1,INDEX( {"chinese","english","math","physics","chemistry","biology","politics","history","geography"},MATCH(C4455,{"语文","英语","数学","物理","化学","生物","政治","历史","地理"},0)),IF(I4455=2,INDEX(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4455,{"单项选择","阅读理解","信息匹配","完形填空","短文填空","单句填空","短文改错","单句改错","句型转换","翻译短语","翻译句子","词汇/短语及固搭","完成句子","听力"},0)),"")), "")</f>
        <v/>
      </c>
      <c r="E4455" s="21" t="str">
        <f t="shared" si="563"/>
        <v>知识点</v>
      </c>
      <c r="F4455" s="21" t="str">
        <f t="shared" si="564"/>
        <v>亚</v>
      </c>
      <c r="G4455" s="21" t="str">
        <f>INDEX( {"body","discipline","area","topic","point"},MATCH(E4455,{"知识体","知识域","知识区","知识主题","知识点"},0))</f>
        <v>point</v>
      </c>
      <c r="H4455" s="21" t="str">
        <f>INDEX( {"super","just","sub","infras"},MATCH(F4455,{"超","恰","亚","次"},0))</f>
        <v>sub</v>
      </c>
      <c r="I4455" s="21">
        <f>MATCH(E4455,{"知识体","知识域","知识区","知识主题","知识点"},0)-1</f>
        <v>4</v>
      </c>
      <c r="J4455" s="21">
        <f>MATCH(F4455,{"超","恰","亚","次"},0)-1</f>
        <v>2</v>
      </c>
      <c r="K4455" s="21" t="str">
        <f t="shared" si="565"/>
        <v>地理</v>
      </c>
      <c r="L4455" s="26" t="s">
        <v>3954</v>
      </c>
      <c r="M4455" s="23"/>
      <c r="N4455" s="23"/>
      <c r="O4455" s="24" t="str">
        <f t="shared" si="567"/>
        <v xml:space="preserve">
  - 
    name:  北印度洋海区季风洋流
    title:  北印度洋海区季风洋流
    description: 
    koLyro: point
    koLyri:  sub
    son: </v>
      </c>
      <c r="P4455" s="27" t="str">
        <f t="shared" si="566"/>
        <v xml:space="preserve">
            - 
              name:  北印度洋海区季风洋流
              title:  北印度洋海区季风洋流
              description: 
              koLyro: point
              koLyri:  sub
              son: </v>
      </c>
    </row>
    <row r="4456" spans="1:16" ht="15" customHeight="1">
      <c r="A4456" s="20">
        <f t="shared" si="560"/>
        <v>5</v>
      </c>
      <c r="B4456" s="21" t="str">
        <f t="shared" si="561"/>
        <v>知识亚点</v>
      </c>
      <c r="C4456" s="21" t="str">
        <f t="shared" si="562"/>
        <v>洋流分布与气压带、风带的关系</v>
      </c>
      <c r="D4456" s="21" t="str">
        <f>IFERROR(IF(I4456=1,INDEX( {"chinese","english","math","physics","chemistry","biology","politics","history","geography"},MATCH(C4456,{"语文","英语","数学","物理","化学","生物","政治","历史","地理"},0)),IF(I4456=2,INDEX(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4456,{"单项选择","阅读理解","信息匹配","完形填空","短文填空","单句填空","短文改错","单句改错","句型转换","翻译短语","翻译句子","词汇/短语及固搭","完成句子","听力"},0)),"")), "")</f>
        <v/>
      </c>
      <c r="E4456" s="21" t="str">
        <f t="shared" si="563"/>
        <v>知识点</v>
      </c>
      <c r="F4456" s="21" t="str">
        <f t="shared" si="564"/>
        <v>亚</v>
      </c>
      <c r="G4456" s="21" t="str">
        <f>INDEX( {"body","discipline","area","topic","point"},MATCH(E4456,{"知识体","知识域","知识区","知识主题","知识点"},0))</f>
        <v>point</v>
      </c>
      <c r="H4456" s="21" t="str">
        <f>INDEX( {"super","just","sub","infras"},MATCH(F4456,{"超","恰","亚","次"},0))</f>
        <v>sub</v>
      </c>
      <c r="I4456" s="21">
        <f>MATCH(E4456,{"知识体","知识域","知识区","知识主题","知识点"},0)-1</f>
        <v>4</v>
      </c>
      <c r="J4456" s="21">
        <f>MATCH(F4456,{"超","恰","亚","次"},0)-1</f>
        <v>2</v>
      </c>
      <c r="K4456" s="21" t="str">
        <f t="shared" si="565"/>
        <v>地理</v>
      </c>
      <c r="L4456" s="26" t="s">
        <v>3955</v>
      </c>
      <c r="M4456" s="23"/>
      <c r="N4456" s="23"/>
      <c r="O4456" s="24" t="str">
        <f t="shared" si="567"/>
        <v xml:space="preserve">
  - 
    name:  洋流分布与气压带、风带的关系
    title:  洋流分布与气压带、风带的关系
    description: 
    koLyro: point
    koLyri:  sub
    son: </v>
      </c>
      <c r="P4456" s="27" t="str">
        <f t="shared" si="566"/>
        <v xml:space="preserve">
            - 
              name:  洋流分布与气压带、风带的关系
              title:  洋流分布与气压带、风带的关系
              description: 
              koLyro: point
              koLyri:  sub
              son: </v>
      </c>
    </row>
    <row r="4457" spans="1:16" ht="15" customHeight="1">
      <c r="A4457" s="20">
        <f t="shared" si="560"/>
        <v>4</v>
      </c>
      <c r="B4457" s="21" t="str">
        <f t="shared" si="561"/>
        <v>知识点</v>
      </c>
      <c r="C4457" s="21" t="str">
        <f t="shared" si="562"/>
        <v>洋流对地理环境的影响</v>
      </c>
      <c r="D4457" s="21" t="str">
        <f>IFERROR(IF(I4457=1,INDEX( {"chinese","english","math","physics","chemistry","biology","politics","history","geography"},MATCH(C4457,{"语文","英语","数学","物理","化学","生物","政治","历史","地理"},0)),IF(I4457=2,INDEX(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4457,{"单项选择","阅读理解","信息匹配","完形填空","短文填空","单句填空","短文改错","单句改错","句型转换","翻译短语","翻译句子","词汇/短语及固搭","完成句子","听力"},0)),"")), "")</f>
        <v/>
      </c>
      <c r="E4457" s="21" t="str">
        <f t="shared" si="563"/>
        <v>知识点</v>
      </c>
      <c r="F4457" s="21" t="str">
        <f t="shared" si="564"/>
        <v>恰</v>
      </c>
      <c r="G4457" s="21" t="str">
        <f>INDEX( {"body","discipline","area","topic","point"},MATCH(E4457,{"知识体","知识域","知识区","知识主题","知识点"},0))</f>
        <v>point</v>
      </c>
      <c r="H4457" s="21" t="str">
        <f>INDEX( {"super","just","sub","infras"},MATCH(F4457,{"超","恰","亚","次"},0))</f>
        <v>just</v>
      </c>
      <c r="I4457" s="21">
        <f>MATCH(E4457,{"知识体","知识域","知识区","知识主题","知识点"},0)-1</f>
        <v>4</v>
      </c>
      <c r="J4457" s="21">
        <f>MATCH(F4457,{"超","恰","亚","次"},0)-1</f>
        <v>1</v>
      </c>
      <c r="K4457" s="21" t="str">
        <f t="shared" si="565"/>
        <v>地理</v>
      </c>
      <c r="L4457" s="26" t="s">
        <v>3956</v>
      </c>
      <c r="M4457" s="23"/>
      <c r="N4457" s="23"/>
      <c r="O4457" s="24" t="str">
        <f t="shared" si="567"/>
        <v xml:space="preserve">
  - 
    name:  洋流对地理环境的影响
    title:  洋流对地理环境的影响
    description: 
    koLyro: point
    koLyri:  just
    son: </v>
      </c>
      <c r="P4457" s="27" t="str">
        <f t="shared" si="566"/>
        <v xml:space="preserve">
          - 
            name:  洋流对地理环境的影响
            title:  洋流对地理环境的影响
            description: 
            koLyro: point
            koLyri:  just
            son: </v>
      </c>
    </row>
    <row r="4458" spans="1:16" ht="15" customHeight="1">
      <c r="A4458" s="20">
        <f t="shared" si="560"/>
        <v>4</v>
      </c>
      <c r="B4458" s="21" t="str">
        <f t="shared" si="561"/>
        <v>知识点</v>
      </c>
      <c r="C4458" s="21" t="str">
        <f t="shared" si="562"/>
        <v>海水的性质</v>
      </c>
      <c r="D4458" s="21" t="str">
        <f>IFERROR(IF(I4458=1,INDEX( {"chinese","english","math","physics","chemistry","biology","politics","history","geography"},MATCH(C4458,{"语文","英语","数学","物理","化学","生物","政治","历史","地理"},0)),IF(I4458=2,INDEX(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4458,{"单项选择","阅读理解","信息匹配","完形填空","短文填空","单句填空","短文改错","单句改错","句型转换","翻译短语","翻译句子","词汇/短语及固搭","完成句子","听力"},0)),"")), "")</f>
        <v/>
      </c>
      <c r="E4458" s="21" t="str">
        <f t="shared" si="563"/>
        <v>知识点</v>
      </c>
      <c r="F4458" s="21" t="str">
        <f t="shared" si="564"/>
        <v>恰</v>
      </c>
      <c r="G4458" s="21" t="str">
        <f>INDEX( {"body","discipline","area","topic","point"},MATCH(E4458,{"知识体","知识域","知识区","知识主题","知识点"},0))</f>
        <v>point</v>
      </c>
      <c r="H4458" s="21" t="str">
        <f>INDEX( {"super","just","sub","infras"},MATCH(F4458,{"超","恰","亚","次"},0))</f>
        <v>just</v>
      </c>
      <c r="I4458" s="21">
        <f>MATCH(E4458,{"知识体","知识域","知识区","知识主题","知识点"},0)-1</f>
        <v>4</v>
      </c>
      <c r="J4458" s="21">
        <f>MATCH(F4458,{"超","恰","亚","次"},0)-1</f>
        <v>1</v>
      </c>
      <c r="K4458" s="21" t="str">
        <f t="shared" si="565"/>
        <v>地理</v>
      </c>
      <c r="L4458" s="26" t="s">
        <v>3957</v>
      </c>
      <c r="M4458" s="23"/>
      <c r="N4458" s="23"/>
      <c r="O4458" s="24" t="str">
        <f t="shared" si="567"/>
        <v xml:space="preserve">
  - 
    name:  海水的性质
    title:  海水的性质
    description: 
    koLyro: point
    koLyri:  just
    son: </v>
      </c>
      <c r="P4458" s="27" t="str">
        <f t="shared" si="566"/>
        <v xml:space="preserve">
          - 
            name:  海水的性质
            title:  海水的性质
            description: 
            koLyro: point
            koLyri:  just
            son: </v>
      </c>
    </row>
    <row r="4459" spans="1:16" ht="15" customHeight="1">
      <c r="A4459" s="20">
        <f t="shared" si="560"/>
        <v>5</v>
      </c>
      <c r="B4459" s="21" t="str">
        <f t="shared" si="561"/>
        <v>知识亚点</v>
      </c>
      <c r="C4459" s="21" t="str">
        <f t="shared" si="562"/>
        <v>海水的温度及影响因素</v>
      </c>
      <c r="D4459" s="21" t="str">
        <f>IFERROR(IF(I4459=1,INDEX( {"chinese","english","math","physics","chemistry","biology","politics","history","geography"},MATCH(C4459,{"语文","英语","数学","物理","化学","生物","政治","历史","地理"},0)),IF(I4459=2,INDEX(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4459,{"单项选择","阅读理解","信息匹配","完形填空","短文填空","单句填空","短文改错","单句改错","句型转换","翻译短语","翻译句子","词汇/短语及固搭","完成句子","听力"},0)),"")), "")</f>
        <v/>
      </c>
      <c r="E4459" s="21" t="str">
        <f t="shared" si="563"/>
        <v>知识点</v>
      </c>
      <c r="F4459" s="21" t="str">
        <f t="shared" si="564"/>
        <v>亚</v>
      </c>
      <c r="G4459" s="21" t="str">
        <f>INDEX( {"body","discipline","area","topic","point"},MATCH(E4459,{"知识体","知识域","知识区","知识主题","知识点"},0))</f>
        <v>point</v>
      </c>
      <c r="H4459" s="21" t="str">
        <f>INDEX( {"super","just","sub","infras"},MATCH(F4459,{"超","恰","亚","次"},0))</f>
        <v>sub</v>
      </c>
      <c r="I4459" s="21">
        <f>MATCH(E4459,{"知识体","知识域","知识区","知识主题","知识点"},0)-1</f>
        <v>4</v>
      </c>
      <c r="J4459" s="21">
        <f>MATCH(F4459,{"超","恰","亚","次"},0)-1</f>
        <v>2</v>
      </c>
      <c r="K4459" s="21" t="str">
        <f t="shared" si="565"/>
        <v>地理</v>
      </c>
      <c r="L4459" s="26" t="s">
        <v>3958</v>
      </c>
      <c r="M4459" s="23"/>
      <c r="N4459" s="23"/>
      <c r="O4459" s="24" t="str">
        <f t="shared" si="567"/>
        <v xml:space="preserve">
  - 
    name:  海水的温度及影响因素
    title:  海水的温度及影响因素
    description: 
    koLyro: point
    koLyri:  sub
    son: </v>
      </c>
      <c r="P4459" s="27" t="str">
        <f t="shared" si="566"/>
        <v xml:space="preserve">
            - 
              name:  海水的温度及影响因素
              title:  海水的温度及影响因素
              description: 
              koLyro: point
              koLyri:  sub
              son: </v>
      </c>
    </row>
    <row r="4460" spans="1:16" ht="15" customHeight="1">
      <c r="A4460" s="20">
        <f t="shared" si="560"/>
        <v>5</v>
      </c>
      <c r="B4460" s="21" t="str">
        <f t="shared" si="561"/>
        <v>知识亚点</v>
      </c>
      <c r="C4460" s="21" t="str">
        <f t="shared" si="562"/>
        <v>海水的盐度及影响因素</v>
      </c>
      <c r="D4460" s="21" t="str">
        <f>IFERROR(IF(I4460=1,INDEX( {"chinese","english","math","physics","chemistry","biology","politics","history","geography"},MATCH(C4460,{"语文","英语","数学","物理","化学","生物","政治","历史","地理"},0)),IF(I4460=2,INDEX(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4460,{"单项选择","阅读理解","信息匹配","完形填空","短文填空","单句填空","短文改错","单句改错","句型转换","翻译短语","翻译句子","词汇/短语及固搭","完成句子","听力"},0)),"")), "")</f>
        <v/>
      </c>
      <c r="E4460" s="21" t="str">
        <f t="shared" si="563"/>
        <v>知识点</v>
      </c>
      <c r="F4460" s="21" t="str">
        <f t="shared" si="564"/>
        <v>亚</v>
      </c>
      <c r="G4460" s="21" t="str">
        <f>INDEX( {"body","discipline","area","topic","point"},MATCH(E4460,{"知识体","知识域","知识区","知识主题","知识点"},0))</f>
        <v>point</v>
      </c>
      <c r="H4460" s="21" t="str">
        <f>INDEX( {"super","just","sub","infras"},MATCH(F4460,{"超","恰","亚","次"},0))</f>
        <v>sub</v>
      </c>
      <c r="I4460" s="21">
        <f>MATCH(E4460,{"知识体","知识域","知识区","知识主题","知识点"},0)-1</f>
        <v>4</v>
      </c>
      <c r="J4460" s="21">
        <f>MATCH(F4460,{"超","恰","亚","次"},0)-1</f>
        <v>2</v>
      </c>
      <c r="K4460" s="21" t="str">
        <f t="shared" si="565"/>
        <v>地理</v>
      </c>
      <c r="L4460" s="26" t="s">
        <v>3959</v>
      </c>
      <c r="M4460" s="23"/>
      <c r="N4460" s="23"/>
      <c r="O4460" s="24" t="str">
        <f t="shared" si="567"/>
        <v xml:space="preserve">
  - 
    name:  海水的盐度及影响因素
    title:  海水的盐度及影响因素
    description: 
    koLyro: point
    koLyri:  sub
    son: </v>
      </c>
      <c r="P4460" s="27" t="str">
        <f t="shared" si="566"/>
        <v xml:space="preserve">
            - 
              name:  海水的盐度及影响因素
              title:  海水的盐度及影响因素
              description: 
              koLyro: point
              koLyri:  sub
              son: </v>
      </c>
    </row>
    <row r="4461" spans="1:16" ht="15" customHeight="1">
      <c r="A4461" s="20">
        <f t="shared" si="560"/>
        <v>4</v>
      </c>
      <c r="B4461" s="21" t="str">
        <f t="shared" si="561"/>
        <v>知识点</v>
      </c>
      <c r="C4461" s="21" t="str">
        <f t="shared" si="562"/>
        <v>盐场的分布及其区位因素</v>
      </c>
      <c r="D4461" s="21" t="str">
        <f>IFERROR(IF(I4461=1,INDEX( {"chinese","english","math","physics","chemistry","biology","politics","history","geography"},MATCH(C4461,{"语文","英语","数学","物理","化学","生物","政治","历史","地理"},0)),IF(I4461=2,INDEX(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4461,{"单项选择","阅读理解","信息匹配","完形填空","短文填空","单句填空","短文改错","单句改错","句型转换","翻译短语","翻译句子","词汇/短语及固搭","完成句子","听力"},0)),"")), "")</f>
        <v/>
      </c>
      <c r="E4461" s="21" t="str">
        <f t="shared" si="563"/>
        <v>知识点</v>
      </c>
      <c r="F4461" s="21" t="str">
        <f t="shared" si="564"/>
        <v>恰</v>
      </c>
      <c r="G4461" s="21" t="str">
        <f>INDEX( {"body","discipline","area","topic","point"},MATCH(E4461,{"知识体","知识域","知识区","知识主题","知识点"},0))</f>
        <v>point</v>
      </c>
      <c r="H4461" s="21" t="str">
        <f>INDEX( {"super","just","sub","infras"},MATCH(F4461,{"超","恰","亚","次"},0))</f>
        <v>just</v>
      </c>
      <c r="I4461" s="21">
        <f>MATCH(E4461,{"知识体","知识域","知识区","知识主题","知识点"},0)-1</f>
        <v>4</v>
      </c>
      <c r="J4461" s="21">
        <f>MATCH(F4461,{"超","恰","亚","次"},0)-1</f>
        <v>1</v>
      </c>
      <c r="K4461" s="21" t="str">
        <f t="shared" si="565"/>
        <v>地理</v>
      </c>
      <c r="L4461" s="26" t="s">
        <v>3960</v>
      </c>
      <c r="M4461" s="23"/>
      <c r="N4461" s="23"/>
      <c r="O4461" s="24" t="str">
        <f t="shared" si="567"/>
        <v xml:space="preserve">
  - 
    name:  盐场的分布及其区位因素
    title:  盐场的分布及其区位因素
    description: 
    koLyro: point
    koLyri:  just
    son: </v>
      </c>
      <c r="P4461" s="27" t="str">
        <f t="shared" si="566"/>
        <v xml:space="preserve">
          - 
            name:  盐场的分布及其区位因素
            title:  盐场的分布及其区位因素
            description: 
            koLyro: point
            koLyri:  just
            son: </v>
      </c>
    </row>
    <row r="4462" spans="1:16" ht="15" customHeight="1">
      <c r="A4462" s="20">
        <f t="shared" si="560"/>
        <v>4</v>
      </c>
      <c r="B4462" s="21" t="str">
        <f t="shared" si="561"/>
        <v>知识点</v>
      </c>
      <c r="C4462" s="21" t="str">
        <f t="shared" si="562"/>
        <v>渔场的分布及其成因</v>
      </c>
      <c r="D4462" s="21" t="str">
        <f>IFERROR(IF(I4462=1,INDEX( {"chinese","english","math","physics","chemistry","biology","politics","history","geography"},MATCH(C4462,{"语文","英语","数学","物理","化学","生物","政治","历史","地理"},0)),IF(I4462=2,INDEX(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4462,{"单项选择","阅读理解","信息匹配","完形填空","短文填空","单句填空","短文改错","单句改错","句型转换","翻译短语","翻译句子","词汇/短语及固搭","完成句子","听力"},0)),"")), "")</f>
        <v/>
      </c>
      <c r="E4462" s="21" t="str">
        <f t="shared" si="563"/>
        <v>知识点</v>
      </c>
      <c r="F4462" s="21" t="str">
        <f t="shared" si="564"/>
        <v>恰</v>
      </c>
      <c r="G4462" s="21" t="str">
        <f>INDEX( {"body","discipline","area","topic","point"},MATCH(E4462,{"知识体","知识域","知识区","知识主题","知识点"},0))</f>
        <v>point</v>
      </c>
      <c r="H4462" s="21" t="str">
        <f>INDEX( {"super","just","sub","infras"},MATCH(F4462,{"超","恰","亚","次"},0))</f>
        <v>just</v>
      </c>
      <c r="I4462" s="21">
        <f>MATCH(E4462,{"知识体","知识域","知识区","知识主题","知识点"},0)-1</f>
        <v>4</v>
      </c>
      <c r="J4462" s="21">
        <f>MATCH(F4462,{"超","恰","亚","次"},0)-1</f>
        <v>1</v>
      </c>
      <c r="K4462" s="21" t="str">
        <f t="shared" si="565"/>
        <v>地理</v>
      </c>
      <c r="L4462" s="26" t="s">
        <v>3961</v>
      </c>
      <c r="M4462" s="23"/>
      <c r="N4462" s="23"/>
      <c r="O4462" s="24" t="str">
        <f t="shared" si="567"/>
        <v xml:space="preserve">
  - 
    name:  渔场的分布及其成因
    title:  渔场的分布及其成因
    description: 
    koLyro: point
    koLyri:  just
    son: </v>
      </c>
      <c r="P4462" s="27" t="str">
        <f t="shared" si="566"/>
        <v xml:space="preserve">
          - 
            name:  渔场的分布及其成因
            title:  渔场的分布及其成因
            description: 
            koLyro: point
            koLyri:  just
            son: </v>
      </c>
    </row>
    <row r="4463" spans="1:16" ht="15" customHeight="1">
      <c r="A4463" s="20">
        <f t="shared" si="560"/>
        <v>2</v>
      </c>
      <c r="B4463" s="21" t="str">
        <f t="shared" si="561"/>
        <v>知识区</v>
      </c>
      <c r="C4463" s="21" t="str">
        <f t="shared" si="562"/>
        <v>5.地表形态的塑造</v>
      </c>
      <c r="D4463" s="21" t="str">
        <f>IFERROR(IF(I4463=1,INDEX( {"chinese","english","math","physics","chemistry","biology","politics","history","geography"},MATCH(C4463,{"语文","英语","数学","物理","化学","生物","政治","历史","地理"},0)),IF(I4463=2,INDEX(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4463,{"单项选择","阅读理解","信息匹配","完形填空","短文填空","单句填空","短文改错","单句改错","句型转换","翻译短语","翻译句子","词汇/短语及固搭","完成句子","听力"},0)),"")), "")</f>
        <v/>
      </c>
      <c r="E4463" s="21" t="str">
        <f t="shared" si="563"/>
        <v>知识区</v>
      </c>
      <c r="F4463" s="21" t="str">
        <f t="shared" si="564"/>
        <v>恰</v>
      </c>
      <c r="G4463" s="21" t="str">
        <f>INDEX( {"body","discipline","area","topic","point"},MATCH(E4463,{"知识体","知识域","知识区","知识主题","知识点"},0))</f>
        <v>area</v>
      </c>
      <c r="H4463" s="21" t="str">
        <f>INDEX( {"super","just","sub","infras"},MATCH(F4463,{"超","恰","亚","次"},0))</f>
        <v>just</v>
      </c>
      <c r="I4463" s="21">
        <f>MATCH(E4463,{"知识体","知识域","知识区","知识主题","知识点"},0)-1</f>
        <v>2</v>
      </c>
      <c r="J4463" s="21">
        <f>MATCH(F4463,{"超","恰","亚","次"},0)-1</f>
        <v>1</v>
      </c>
      <c r="K4463" s="21" t="str">
        <f t="shared" si="565"/>
        <v>地理</v>
      </c>
      <c r="L4463" s="26" t="s">
        <v>4694</v>
      </c>
      <c r="M4463" s="23"/>
      <c r="N4463" s="23"/>
      <c r="O4463" s="24" t="str">
        <f t="shared" si="567"/>
        <v xml:space="preserve">
  - 
    name:  5.地表形态的塑造
    title:  5.地表形态的塑造
    description: 
    koLyro: area
    koLyri:  just
    son: </v>
      </c>
      <c r="P4463" s="27" t="str">
        <f t="shared" si="566"/>
        <v xml:space="preserve">
      - 
        name:  5.地表形态的塑造
        title:  5.地表形态的塑造
        description: 
        koLyro: area
        koLyri:  just
        son: </v>
      </c>
    </row>
    <row r="4464" spans="1:16" ht="15" customHeight="1">
      <c r="A4464" s="20">
        <f t="shared" si="560"/>
        <v>3</v>
      </c>
      <c r="B4464" s="21" t="str">
        <f t="shared" si="561"/>
        <v>知识主题</v>
      </c>
      <c r="C4464" s="21" t="str">
        <f t="shared" si="562"/>
        <v>营造地表形态的力量</v>
      </c>
      <c r="D4464" s="21" t="str">
        <f>IFERROR(IF(I4464=1,INDEX( {"chinese","english","math","physics","chemistry","biology","politics","history","geography"},MATCH(C4464,{"语文","英语","数学","物理","化学","生物","政治","历史","地理"},0)),IF(I4464=2,INDEX(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4464,{"单项选择","阅读理解","信息匹配","完形填空","短文填空","单句填空","短文改错","单句改错","句型转换","翻译短语","翻译句子","词汇/短语及固搭","完成句子","听力"},0)),"")), "")</f>
        <v/>
      </c>
      <c r="E4464" s="21" t="str">
        <f t="shared" si="563"/>
        <v>知识主题</v>
      </c>
      <c r="F4464" s="21" t="str">
        <f t="shared" si="564"/>
        <v>恰</v>
      </c>
      <c r="G4464" s="21" t="str">
        <f>INDEX( {"body","discipline","area","topic","point"},MATCH(E4464,{"知识体","知识域","知识区","知识主题","知识点"},0))</f>
        <v>topic</v>
      </c>
      <c r="H4464" s="21" t="str">
        <f>INDEX( {"super","just","sub","infras"},MATCH(F4464,{"超","恰","亚","次"},0))</f>
        <v>just</v>
      </c>
      <c r="I4464" s="21">
        <f>MATCH(E4464,{"知识体","知识域","知识区","知识主题","知识点"},0)-1</f>
        <v>3</v>
      </c>
      <c r="J4464" s="21">
        <f>MATCH(F4464,{"超","恰","亚","次"},0)-1</f>
        <v>1</v>
      </c>
      <c r="K4464" s="21" t="str">
        <f t="shared" si="565"/>
        <v>地理</v>
      </c>
      <c r="L4464" s="26" t="s">
        <v>3962</v>
      </c>
      <c r="M4464" s="23"/>
      <c r="N4464" s="23"/>
      <c r="O4464" s="24" t="str">
        <f t="shared" si="567"/>
        <v xml:space="preserve">
  - 
    name:  营造地表形态的力量
    title:  营造地表形态的力量
    description: 
    koLyro: topic
    koLyri:  just
    son: </v>
      </c>
      <c r="P4464" s="27" t="str">
        <f t="shared" si="566"/>
        <v xml:space="preserve">
        - 
          name:  营造地表形态的力量
          title:  营造地表形态的力量
          description: 
          koLyro: topic
          koLyri:  just
          son: </v>
      </c>
    </row>
    <row r="4465" spans="1:16" ht="15" customHeight="1">
      <c r="A4465" s="20">
        <f t="shared" si="560"/>
        <v>4</v>
      </c>
      <c r="B4465" s="21" t="str">
        <f t="shared" si="561"/>
        <v>知识点</v>
      </c>
      <c r="C4465" s="21" t="str">
        <f t="shared" si="562"/>
        <v>岩石圈的物质循环</v>
      </c>
      <c r="D4465" s="21" t="str">
        <f>IFERROR(IF(I4465=1,INDEX( {"chinese","english","math","physics","chemistry","biology","politics","history","geography"},MATCH(C4465,{"语文","英语","数学","物理","化学","生物","政治","历史","地理"},0)),IF(I4465=2,INDEX(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4465,{"单项选择","阅读理解","信息匹配","完形填空","短文填空","单句填空","短文改错","单句改错","句型转换","翻译短语","翻译句子","词汇/短语及固搭","完成句子","听力"},0)),"")), "")</f>
        <v/>
      </c>
      <c r="E4465" s="21" t="str">
        <f t="shared" si="563"/>
        <v>知识点</v>
      </c>
      <c r="F4465" s="21" t="str">
        <f t="shared" si="564"/>
        <v>恰</v>
      </c>
      <c r="G4465" s="21" t="str">
        <f>INDEX( {"body","discipline","area","topic","point"},MATCH(E4465,{"知识体","知识域","知识区","知识主题","知识点"},0))</f>
        <v>point</v>
      </c>
      <c r="H4465" s="21" t="str">
        <f>INDEX( {"super","just","sub","infras"},MATCH(F4465,{"超","恰","亚","次"},0))</f>
        <v>just</v>
      </c>
      <c r="I4465" s="21">
        <f>MATCH(E4465,{"知识体","知识域","知识区","知识主题","知识点"},0)-1</f>
        <v>4</v>
      </c>
      <c r="J4465" s="21">
        <f>MATCH(F4465,{"超","恰","亚","次"},0)-1</f>
        <v>1</v>
      </c>
      <c r="K4465" s="21" t="str">
        <f t="shared" si="565"/>
        <v>地理</v>
      </c>
      <c r="L4465" s="26" t="s">
        <v>3963</v>
      </c>
      <c r="M4465" s="23"/>
      <c r="N4465" s="23"/>
      <c r="O4465" s="24" t="str">
        <f t="shared" si="567"/>
        <v xml:space="preserve">
  - 
    name:  岩石圈的物质循环
    title:  岩石圈的物质循环
    description: 
    koLyro: point
    koLyri:  just
    son: </v>
      </c>
      <c r="P4465" s="27" t="str">
        <f t="shared" si="566"/>
        <v xml:space="preserve">
          - 
            name:  岩石圈的物质循环
            title:  岩石圈的物质循环
            description: 
            koLyro: point
            koLyri:  just
            son: </v>
      </c>
    </row>
    <row r="4466" spans="1:16" ht="15" customHeight="1">
      <c r="A4466" s="20">
        <f t="shared" si="560"/>
        <v>5</v>
      </c>
      <c r="B4466" s="21" t="str">
        <f t="shared" si="561"/>
        <v>知识亚点</v>
      </c>
      <c r="C4466" s="21" t="str">
        <f t="shared" si="562"/>
        <v>三类岩石的判断</v>
      </c>
      <c r="D4466" s="21" t="str">
        <f>IFERROR(IF(I4466=1,INDEX( {"chinese","english","math","physics","chemistry","biology","politics","history","geography"},MATCH(C4466,{"语文","英语","数学","物理","化学","生物","政治","历史","地理"},0)),IF(I4466=2,INDEX(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4466,{"单项选择","阅读理解","信息匹配","完形填空","短文填空","单句填空","短文改错","单句改错","句型转换","翻译短语","翻译句子","词汇/短语及固搭","完成句子","听力"},0)),"")), "")</f>
        <v/>
      </c>
      <c r="E4466" s="21" t="str">
        <f t="shared" si="563"/>
        <v>知识点</v>
      </c>
      <c r="F4466" s="21" t="str">
        <f t="shared" si="564"/>
        <v>亚</v>
      </c>
      <c r="G4466" s="21" t="str">
        <f>INDEX( {"body","discipline","area","topic","point"},MATCH(E4466,{"知识体","知识域","知识区","知识主题","知识点"},0))</f>
        <v>point</v>
      </c>
      <c r="H4466" s="21" t="str">
        <f>INDEX( {"super","just","sub","infras"},MATCH(F4466,{"超","恰","亚","次"},0))</f>
        <v>sub</v>
      </c>
      <c r="I4466" s="21">
        <f>MATCH(E4466,{"知识体","知识域","知识区","知识主题","知识点"},0)-1</f>
        <v>4</v>
      </c>
      <c r="J4466" s="21">
        <f>MATCH(F4466,{"超","恰","亚","次"},0)-1</f>
        <v>2</v>
      </c>
      <c r="K4466" s="21" t="str">
        <f t="shared" si="565"/>
        <v>地理</v>
      </c>
      <c r="L4466" s="26" t="s">
        <v>3964</v>
      </c>
      <c r="M4466" s="23"/>
      <c r="N4466" s="23"/>
      <c r="O4466" s="24" t="str">
        <f t="shared" si="567"/>
        <v xml:space="preserve">
  - 
    name:  三类岩石的判断
    title:  三类岩石的判断
    description: 
    koLyro: point
    koLyri:  sub
    son: </v>
      </c>
      <c r="P4466" s="27" t="str">
        <f t="shared" si="566"/>
        <v xml:space="preserve">
            - 
              name:  三类岩石的判断
              title:  三类岩石的判断
              description: 
              koLyro: point
              koLyri:  sub
              son: </v>
      </c>
    </row>
    <row r="4467" spans="1:16" ht="15" customHeight="1">
      <c r="A4467" s="20">
        <f t="shared" si="560"/>
        <v>5</v>
      </c>
      <c r="B4467" s="21" t="str">
        <f t="shared" si="561"/>
        <v>知识亚点</v>
      </c>
      <c r="C4467" s="21" t="str">
        <f t="shared" si="562"/>
        <v>三类岩石的形成、特点和用途</v>
      </c>
      <c r="D4467" s="21" t="str">
        <f>IFERROR(IF(I4467=1,INDEX( {"chinese","english","math","physics","chemistry","biology","politics","history","geography"},MATCH(C4467,{"语文","英语","数学","物理","化学","生物","政治","历史","地理"},0)),IF(I4467=2,INDEX(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4467,{"单项选择","阅读理解","信息匹配","完形填空","短文填空","单句填空","短文改错","单句改错","句型转换","翻译短语","翻译句子","词汇/短语及固搭","完成句子","听力"},0)),"")), "")</f>
        <v/>
      </c>
      <c r="E4467" s="21" t="str">
        <f t="shared" si="563"/>
        <v>知识点</v>
      </c>
      <c r="F4467" s="21" t="str">
        <f t="shared" si="564"/>
        <v>亚</v>
      </c>
      <c r="G4467" s="21" t="str">
        <f>INDEX( {"body","discipline","area","topic","point"},MATCH(E4467,{"知识体","知识域","知识区","知识主题","知识点"},0))</f>
        <v>point</v>
      </c>
      <c r="H4467" s="21" t="str">
        <f>INDEX( {"super","just","sub","infras"},MATCH(F4467,{"超","恰","亚","次"},0))</f>
        <v>sub</v>
      </c>
      <c r="I4467" s="21">
        <f>MATCH(E4467,{"知识体","知识域","知识区","知识主题","知识点"},0)-1</f>
        <v>4</v>
      </c>
      <c r="J4467" s="21">
        <f>MATCH(F4467,{"超","恰","亚","次"},0)-1</f>
        <v>2</v>
      </c>
      <c r="K4467" s="21" t="str">
        <f t="shared" si="565"/>
        <v>地理</v>
      </c>
      <c r="L4467" s="26" t="s">
        <v>3965</v>
      </c>
      <c r="M4467" s="23"/>
      <c r="N4467" s="23"/>
      <c r="O4467" s="24" t="str">
        <f t="shared" si="567"/>
        <v xml:space="preserve">
  - 
    name:  三类岩石的形成、特点和用途
    title:  三类岩石的形成、特点和用途
    description: 
    koLyro: point
    koLyri:  sub
    son: </v>
      </c>
      <c r="P4467" s="27" t="str">
        <f t="shared" si="566"/>
        <v xml:space="preserve">
            - 
              name:  三类岩石的形成、特点和用途
              title:  三类岩石的形成、特点和用途
              description: 
              koLyro: point
              koLyri:  sub
              son: </v>
      </c>
    </row>
    <row r="4468" spans="1:16" ht="15" customHeight="1">
      <c r="A4468" s="20">
        <f t="shared" si="560"/>
        <v>5</v>
      </c>
      <c r="B4468" s="21" t="str">
        <f t="shared" si="561"/>
        <v>知识亚点</v>
      </c>
      <c r="C4468" s="21" t="str">
        <f t="shared" si="562"/>
        <v>岩石圈的物质循环过程</v>
      </c>
      <c r="D4468" s="21" t="str">
        <f>IFERROR(IF(I4468=1,INDEX( {"chinese","english","math","physics","chemistry","biology","politics","history","geography"},MATCH(C4468,{"语文","英语","数学","物理","化学","生物","政治","历史","地理"},0)),IF(I4468=2,INDEX(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4468,{"单项选择","阅读理解","信息匹配","完形填空","短文填空","单句填空","短文改错","单句改错","句型转换","翻译短语","翻译句子","词汇/短语及固搭","完成句子","听力"},0)),"")), "")</f>
        <v/>
      </c>
      <c r="E4468" s="21" t="str">
        <f t="shared" si="563"/>
        <v>知识点</v>
      </c>
      <c r="F4468" s="21" t="str">
        <f t="shared" si="564"/>
        <v>亚</v>
      </c>
      <c r="G4468" s="21" t="str">
        <f>INDEX( {"body","discipline","area","topic","point"},MATCH(E4468,{"知识体","知识域","知识区","知识主题","知识点"},0))</f>
        <v>point</v>
      </c>
      <c r="H4468" s="21" t="str">
        <f>INDEX( {"super","just","sub","infras"},MATCH(F4468,{"超","恰","亚","次"},0))</f>
        <v>sub</v>
      </c>
      <c r="I4468" s="21">
        <f>MATCH(E4468,{"知识体","知识域","知识区","知识主题","知识点"},0)-1</f>
        <v>4</v>
      </c>
      <c r="J4468" s="21">
        <f>MATCH(F4468,{"超","恰","亚","次"},0)-1</f>
        <v>2</v>
      </c>
      <c r="K4468" s="21" t="str">
        <f t="shared" si="565"/>
        <v>地理</v>
      </c>
      <c r="L4468" s="26" t="s">
        <v>3966</v>
      </c>
      <c r="M4468" s="23"/>
      <c r="N4468" s="23"/>
      <c r="O4468" s="24" t="str">
        <f t="shared" si="567"/>
        <v xml:space="preserve">
  - 
    name:  岩石圈的物质循环过程
    title:  岩石圈的物质循环过程
    description: 
    koLyro: point
    koLyri:  sub
    son: </v>
      </c>
      <c r="P4468" s="27" t="str">
        <f t="shared" si="566"/>
        <v xml:space="preserve">
            - 
              name:  岩石圈的物质循环过程
              title:  岩石圈的物质循环过程
              description: 
              koLyro: point
              koLyri:  sub
              son: </v>
      </c>
    </row>
    <row r="4469" spans="1:16" ht="15" customHeight="1">
      <c r="A4469" s="20">
        <f t="shared" si="560"/>
        <v>4</v>
      </c>
      <c r="B4469" s="21" t="str">
        <f t="shared" si="561"/>
        <v>知识点</v>
      </c>
      <c r="C4469" s="21" t="str">
        <f t="shared" si="562"/>
        <v>地表形态变化的内、外力因素</v>
      </c>
      <c r="D4469" s="21" t="str">
        <f>IFERROR(IF(I4469=1,INDEX( {"chinese","english","math","physics","chemistry","biology","politics","history","geography"},MATCH(C4469,{"语文","英语","数学","物理","化学","生物","政治","历史","地理"},0)),IF(I4469=2,INDEX(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4469,{"单项选择","阅读理解","信息匹配","完形填空","短文填空","单句填空","短文改错","单句改错","句型转换","翻译短语","翻译句子","词汇/短语及固搭","完成句子","听力"},0)),"")), "")</f>
        <v/>
      </c>
      <c r="E4469" s="21" t="str">
        <f t="shared" si="563"/>
        <v>知识点</v>
      </c>
      <c r="F4469" s="21" t="str">
        <f t="shared" si="564"/>
        <v>恰</v>
      </c>
      <c r="G4469" s="21" t="str">
        <f>INDEX( {"body","discipline","area","topic","point"},MATCH(E4469,{"知识体","知识域","知识区","知识主题","知识点"},0))</f>
        <v>point</v>
      </c>
      <c r="H4469" s="21" t="str">
        <f>INDEX( {"super","just","sub","infras"},MATCH(F4469,{"超","恰","亚","次"},0))</f>
        <v>just</v>
      </c>
      <c r="I4469" s="21">
        <f>MATCH(E4469,{"知识体","知识域","知识区","知识主题","知识点"},0)-1</f>
        <v>4</v>
      </c>
      <c r="J4469" s="21">
        <f>MATCH(F4469,{"超","恰","亚","次"},0)-1</f>
        <v>1</v>
      </c>
      <c r="K4469" s="21" t="str">
        <f t="shared" si="565"/>
        <v>地理</v>
      </c>
      <c r="L4469" s="26" t="s">
        <v>3967</v>
      </c>
      <c r="M4469" s="23"/>
      <c r="N4469" s="23"/>
      <c r="O4469" s="24" t="str">
        <f t="shared" si="567"/>
        <v xml:space="preserve">
  - 
    name:  地表形态变化的内、外力因素
    title:  地表形态变化的内、外力因素
    description: 
    koLyro: point
    koLyri:  just
    son: </v>
      </c>
      <c r="P4469" s="27" t="str">
        <f t="shared" si="566"/>
        <v xml:space="preserve">
          - 
            name:  地表形态变化的内、外力因素
            title:  地表形态变化的内、外力因素
            description: 
            koLyro: point
            koLyri:  just
            son: </v>
      </c>
    </row>
    <row r="4470" spans="1:16" ht="15" customHeight="1">
      <c r="A4470" s="20">
        <f t="shared" si="560"/>
        <v>5</v>
      </c>
      <c r="B4470" s="21" t="str">
        <f t="shared" si="561"/>
        <v>知识亚点</v>
      </c>
      <c r="C4470" s="21" t="str">
        <f t="shared" si="562"/>
        <v>内、外力作用的能量来源</v>
      </c>
      <c r="D4470" s="21" t="str">
        <f>IFERROR(IF(I4470=1,INDEX( {"chinese","english","math","physics","chemistry","biology","politics","history","geography"},MATCH(C4470,{"语文","英语","数学","物理","化学","生物","政治","历史","地理"},0)),IF(I4470=2,INDEX(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4470,{"单项选择","阅读理解","信息匹配","完形填空","短文填空","单句填空","短文改错","单句改错","句型转换","翻译短语","翻译句子","词汇/短语及固搭","完成句子","听力"},0)),"")), "")</f>
        <v/>
      </c>
      <c r="E4470" s="21" t="str">
        <f t="shared" si="563"/>
        <v>知识点</v>
      </c>
      <c r="F4470" s="21" t="str">
        <f t="shared" si="564"/>
        <v>亚</v>
      </c>
      <c r="G4470" s="21" t="str">
        <f>INDEX( {"body","discipline","area","topic","point"},MATCH(E4470,{"知识体","知识域","知识区","知识主题","知识点"},0))</f>
        <v>point</v>
      </c>
      <c r="H4470" s="21" t="str">
        <f>INDEX( {"super","just","sub","infras"},MATCH(F4470,{"超","恰","亚","次"},0))</f>
        <v>sub</v>
      </c>
      <c r="I4470" s="21">
        <f>MATCH(E4470,{"知识体","知识域","知识区","知识主题","知识点"},0)-1</f>
        <v>4</v>
      </c>
      <c r="J4470" s="21">
        <f>MATCH(F4470,{"超","恰","亚","次"},0)-1</f>
        <v>2</v>
      </c>
      <c r="K4470" s="21" t="str">
        <f t="shared" si="565"/>
        <v>地理</v>
      </c>
      <c r="L4470" s="26" t="s">
        <v>3968</v>
      </c>
      <c r="M4470" s="23"/>
      <c r="N4470" s="23"/>
      <c r="O4470" s="24" t="str">
        <f t="shared" si="567"/>
        <v xml:space="preserve">
  - 
    name:  内、外力作用的能量来源
    title:  内、外力作用的能量来源
    description: 
    koLyro: point
    koLyri:  sub
    son: </v>
      </c>
      <c r="P4470" s="27" t="str">
        <f t="shared" si="566"/>
        <v xml:space="preserve">
            - 
              name:  内、外力作用的能量来源
              title:  内、外力作用的能量来源
              description: 
              koLyro: point
              koLyri:  sub
              son: </v>
      </c>
    </row>
    <row r="4471" spans="1:16" ht="15" customHeight="1">
      <c r="A4471" s="20">
        <f t="shared" si="560"/>
        <v>5</v>
      </c>
      <c r="B4471" s="21" t="str">
        <f t="shared" si="561"/>
        <v>知识亚点</v>
      </c>
      <c r="C4471" s="21" t="str">
        <f t="shared" si="562"/>
        <v>内力作用及其对地表形态的影响</v>
      </c>
      <c r="D4471" s="21" t="str">
        <f>IFERROR(IF(I4471=1,INDEX( {"chinese","english","math","physics","chemistry","biology","politics","history","geography"},MATCH(C4471,{"语文","英语","数学","物理","化学","生物","政治","历史","地理"},0)),IF(I4471=2,INDEX(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4471,{"单项选择","阅读理解","信息匹配","完形填空","短文填空","单句填空","短文改错","单句改错","句型转换","翻译短语","翻译句子","词汇/短语及固搭","完成句子","听力"},0)),"")), "")</f>
        <v/>
      </c>
      <c r="E4471" s="21" t="str">
        <f t="shared" si="563"/>
        <v>知识点</v>
      </c>
      <c r="F4471" s="21" t="str">
        <f t="shared" si="564"/>
        <v>亚</v>
      </c>
      <c r="G4471" s="21" t="str">
        <f>INDEX( {"body","discipline","area","topic","point"},MATCH(E4471,{"知识体","知识域","知识区","知识主题","知识点"},0))</f>
        <v>point</v>
      </c>
      <c r="H4471" s="21" t="str">
        <f>INDEX( {"super","just","sub","infras"},MATCH(F4471,{"超","恰","亚","次"},0))</f>
        <v>sub</v>
      </c>
      <c r="I4471" s="21">
        <f>MATCH(E4471,{"知识体","知识域","知识区","知识主题","知识点"},0)-1</f>
        <v>4</v>
      </c>
      <c r="J4471" s="21">
        <f>MATCH(F4471,{"超","恰","亚","次"},0)-1</f>
        <v>2</v>
      </c>
      <c r="K4471" s="21" t="str">
        <f t="shared" si="565"/>
        <v>地理</v>
      </c>
      <c r="L4471" s="26" t="s">
        <v>3969</v>
      </c>
      <c r="M4471" s="23"/>
      <c r="N4471" s="23"/>
      <c r="O4471" s="24" t="str">
        <f t="shared" si="567"/>
        <v xml:space="preserve">
  - 
    name:  内力作用及其对地表形态的影响
    title:  内力作用及其对地表形态的影响
    description: 
    koLyro: point
    koLyri:  sub
    son: </v>
      </c>
      <c r="P4471" s="27" t="str">
        <f t="shared" si="566"/>
        <v xml:space="preserve">
            - 
              name:  内力作用及其对地表形态的影响
              title:  内力作用及其对地表形态的影响
              description: 
              koLyro: point
              koLyri:  sub
              son: </v>
      </c>
    </row>
    <row r="4472" spans="1:16" ht="15" customHeight="1">
      <c r="A4472" s="20">
        <f t="shared" si="560"/>
        <v>5</v>
      </c>
      <c r="B4472" s="21" t="str">
        <f t="shared" si="561"/>
        <v>知识亚点</v>
      </c>
      <c r="C4472" s="21" t="str">
        <f t="shared" si="562"/>
        <v>外力作用及其对地表形态的影响</v>
      </c>
      <c r="D4472" s="21" t="str">
        <f>IFERROR(IF(I4472=1,INDEX( {"chinese","english","math","physics","chemistry","biology","politics","history","geography"},MATCH(C4472,{"语文","英语","数学","物理","化学","生物","政治","历史","地理"},0)),IF(I4472=2,INDEX(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4472,{"单项选择","阅读理解","信息匹配","完形填空","短文填空","单句填空","短文改错","单句改错","句型转换","翻译短语","翻译句子","词汇/短语及固搭","完成句子","听力"},0)),"")), "")</f>
        <v/>
      </c>
      <c r="E4472" s="21" t="str">
        <f t="shared" si="563"/>
        <v>知识点</v>
      </c>
      <c r="F4472" s="21" t="str">
        <f t="shared" si="564"/>
        <v>亚</v>
      </c>
      <c r="G4472" s="21" t="str">
        <f>INDEX( {"body","discipline","area","topic","point"},MATCH(E4472,{"知识体","知识域","知识区","知识主题","知识点"},0))</f>
        <v>point</v>
      </c>
      <c r="H4472" s="21" t="str">
        <f>INDEX( {"super","just","sub","infras"},MATCH(F4472,{"超","恰","亚","次"},0))</f>
        <v>sub</v>
      </c>
      <c r="I4472" s="21">
        <f>MATCH(E4472,{"知识体","知识域","知识区","知识主题","知识点"},0)-1</f>
        <v>4</v>
      </c>
      <c r="J4472" s="21">
        <f>MATCH(F4472,{"超","恰","亚","次"},0)-1</f>
        <v>2</v>
      </c>
      <c r="K4472" s="21" t="str">
        <f t="shared" si="565"/>
        <v>地理</v>
      </c>
      <c r="L4472" s="26" t="s">
        <v>3970</v>
      </c>
      <c r="M4472" s="23"/>
      <c r="N4472" s="23"/>
      <c r="O4472" s="24" t="str">
        <f t="shared" si="567"/>
        <v xml:space="preserve">
  - 
    name:  外力作用及其对地表形态的影响
    title:  外力作用及其对地表形态的影响
    description: 
    koLyro: point
    koLyri:  sub
    son: </v>
      </c>
      <c r="P4472" s="27" t="str">
        <f t="shared" si="566"/>
        <v xml:space="preserve">
            - 
              name:  外力作用及其对地表形态的影响
              title:  外力作用及其对地表形态的影响
              description: 
              koLyro: point
              koLyri:  sub
              son: </v>
      </c>
    </row>
    <row r="4473" spans="1:16" ht="15" customHeight="1">
      <c r="A4473" s="20">
        <f t="shared" si="560"/>
        <v>5</v>
      </c>
      <c r="B4473" s="21" t="str">
        <f t="shared" si="561"/>
        <v>知识亚点</v>
      </c>
      <c r="C4473" s="21" t="str">
        <f t="shared" si="562"/>
        <v>内、外力作用的判断</v>
      </c>
      <c r="D4473" s="21" t="str">
        <f>IFERROR(IF(I4473=1,INDEX( {"chinese","english","math","physics","chemistry","biology","politics","history","geography"},MATCH(C4473,{"语文","英语","数学","物理","化学","生物","政治","历史","地理"},0)),IF(I4473=2,INDEX(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4473,{"单项选择","阅读理解","信息匹配","完形填空","短文填空","单句填空","短文改错","单句改错","句型转换","翻译短语","翻译句子","词汇/短语及固搭","完成句子","听力"},0)),"")), "")</f>
        <v/>
      </c>
      <c r="E4473" s="21" t="str">
        <f t="shared" si="563"/>
        <v>知识点</v>
      </c>
      <c r="F4473" s="21" t="str">
        <f t="shared" si="564"/>
        <v>亚</v>
      </c>
      <c r="G4473" s="21" t="str">
        <f>INDEX( {"body","discipline","area","topic","point"},MATCH(E4473,{"知识体","知识域","知识区","知识主题","知识点"},0))</f>
        <v>point</v>
      </c>
      <c r="H4473" s="21" t="str">
        <f>INDEX( {"super","just","sub","infras"},MATCH(F4473,{"超","恰","亚","次"},0))</f>
        <v>sub</v>
      </c>
      <c r="I4473" s="21">
        <f>MATCH(E4473,{"知识体","知识域","知识区","知识主题","知识点"},0)-1</f>
        <v>4</v>
      </c>
      <c r="J4473" s="21">
        <f>MATCH(F4473,{"超","恰","亚","次"},0)-1</f>
        <v>2</v>
      </c>
      <c r="K4473" s="21" t="str">
        <f t="shared" si="565"/>
        <v>地理</v>
      </c>
      <c r="L4473" s="26" t="s">
        <v>3971</v>
      </c>
      <c r="M4473" s="23"/>
      <c r="N4473" s="23"/>
      <c r="O4473" s="24" t="str">
        <f t="shared" si="567"/>
        <v xml:space="preserve">
  - 
    name:  内、外力作用的判断
    title:  内、外力作用的判断
    description: 
    koLyro: point
    koLyri:  sub
    son: </v>
      </c>
      <c r="P4473" s="27" t="str">
        <f t="shared" si="566"/>
        <v xml:space="preserve">
            - 
              name:  内、外力作用的判断
              title:  内、外力作用的判断
              description: 
              koLyro: point
              koLyri:  sub
              son: </v>
      </c>
    </row>
    <row r="4474" spans="1:16" ht="15" customHeight="1">
      <c r="A4474" s="20">
        <f t="shared" si="560"/>
        <v>3</v>
      </c>
      <c r="B4474" s="21" t="str">
        <f t="shared" si="561"/>
        <v>知识主题</v>
      </c>
      <c r="C4474" s="21" t="str">
        <f t="shared" si="562"/>
        <v>山地的形成</v>
      </c>
      <c r="D4474" s="21" t="str">
        <f>IFERROR(IF(I4474=1,INDEX( {"chinese","english","math","physics","chemistry","biology","politics","history","geography"},MATCH(C4474,{"语文","英语","数学","物理","化学","生物","政治","历史","地理"},0)),IF(I4474=2,INDEX(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4474,{"单项选择","阅读理解","信息匹配","完形填空","短文填空","单句填空","短文改错","单句改错","句型转换","翻译短语","翻译句子","词汇/短语及固搭","完成句子","听力"},0)),"")), "")</f>
        <v/>
      </c>
      <c r="E4474" s="21" t="str">
        <f t="shared" si="563"/>
        <v>知识主题</v>
      </c>
      <c r="F4474" s="21" t="str">
        <f t="shared" si="564"/>
        <v>恰</v>
      </c>
      <c r="G4474" s="21" t="str">
        <f>INDEX( {"body","discipline","area","topic","point"},MATCH(E4474,{"知识体","知识域","知识区","知识主题","知识点"},0))</f>
        <v>topic</v>
      </c>
      <c r="H4474" s="21" t="str">
        <f>INDEX( {"super","just","sub","infras"},MATCH(F4474,{"超","恰","亚","次"},0))</f>
        <v>just</v>
      </c>
      <c r="I4474" s="21">
        <f>MATCH(E4474,{"知识体","知识域","知识区","知识主题","知识点"},0)-1</f>
        <v>3</v>
      </c>
      <c r="J4474" s="21">
        <f>MATCH(F4474,{"超","恰","亚","次"},0)-1</f>
        <v>1</v>
      </c>
      <c r="K4474" s="21" t="str">
        <f t="shared" si="565"/>
        <v>地理</v>
      </c>
      <c r="L4474" s="26" t="s">
        <v>3972</v>
      </c>
      <c r="M4474" s="23"/>
      <c r="N4474" s="23"/>
      <c r="O4474" s="24" t="str">
        <f t="shared" si="567"/>
        <v xml:space="preserve">
  - 
    name:  山地的形成
    title:  山地的形成
    description: 
    koLyro: topic
    koLyri:  just
    son: </v>
      </c>
      <c r="P4474" s="27" t="str">
        <f t="shared" si="566"/>
        <v xml:space="preserve">
        - 
          name:  山地的形成
          title:  山地的形成
          description: 
          koLyro: topic
          koLyri:  just
          son: </v>
      </c>
    </row>
    <row r="4475" spans="1:16" ht="15" customHeight="1">
      <c r="A4475" s="20">
        <f t="shared" si="560"/>
        <v>4</v>
      </c>
      <c r="B4475" s="21" t="str">
        <f t="shared" si="561"/>
        <v>知识点</v>
      </c>
      <c r="C4475" s="21" t="str">
        <f t="shared" si="562"/>
        <v>褶皱山和断块山</v>
      </c>
      <c r="D4475" s="21" t="str">
        <f>IFERROR(IF(I4475=1,INDEX( {"chinese","english","math","physics","chemistry","biology","politics","history","geography"},MATCH(C4475,{"语文","英语","数学","物理","化学","生物","政治","历史","地理"},0)),IF(I4475=2,INDEX(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4475,{"单项选择","阅读理解","信息匹配","完形填空","短文填空","单句填空","短文改错","单句改错","句型转换","翻译短语","翻译句子","词汇/短语及固搭","完成句子","听力"},0)),"")), "")</f>
        <v/>
      </c>
      <c r="E4475" s="21" t="str">
        <f t="shared" si="563"/>
        <v>知识点</v>
      </c>
      <c r="F4475" s="21" t="str">
        <f t="shared" si="564"/>
        <v>恰</v>
      </c>
      <c r="G4475" s="21" t="str">
        <f>INDEX( {"body","discipline","area","topic","point"},MATCH(E4475,{"知识体","知识域","知识区","知识主题","知识点"},0))</f>
        <v>point</v>
      </c>
      <c r="H4475" s="21" t="str">
        <f>INDEX( {"super","just","sub","infras"},MATCH(F4475,{"超","恰","亚","次"},0))</f>
        <v>just</v>
      </c>
      <c r="I4475" s="21">
        <f>MATCH(E4475,{"知识体","知识域","知识区","知识主题","知识点"},0)-1</f>
        <v>4</v>
      </c>
      <c r="J4475" s="21">
        <f>MATCH(F4475,{"超","恰","亚","次"},0)-1</f>
        <v>1</v>
      </c>
      <c r="K4475" s="21" t="str">
        <f t="shared" si="565"/>
        <v>地理</v>
      </c>
      <c r="L4475" s="26" t="s">
        <v>3973</v>
      </c>
      <c r="M4475" s="23"/>
      <c r="N4475" s="23"/>
      <c r="O4475" s="24" t="str">
        <f t="shared" si="567"/>
        <v xml:space="preserve">
  - 
    name:  褶皱山和断块山
    title:  褶皱山和断块山
    description: 
    koLyro: point
    koLyri:  just
    son: </v>
      </c>
      <c r="P4475" s="27" t="str">
        <f t="shared" si="566"/>
        <v xml:space="preserve">
          - 
            name:  褶皱山和断块山
            title:  褶皱山和断块山
            description: 
            koLyro: point
            koLyri:  just
            son: </v>
      </c>
    </row>
    <row r="4476" spans="1:16" ht="15" customHeight="1">
      <c r="A4476" s="20">
        <f t="shared" si="560"/>
        <v>5</v>
      </c>
      <c r="B4476" s="21" t="str">
        <f t="shared" si="561"/>
        <v>知识亚点</v>
      </c>
      <c r="C4476" s="21" t="str">
        <f t="shared" si="562"/>
        <v>褶皱构造和断层构造的判断</v>
      </c>
      <c r="D4476" s="21" t="str">
        <f>IFERROR(IF(I4476=1,INDEX( {"chinese","english","math","physics","chemistry","biology","politics","history","geography"},MATCH(C4476,{"语文","英语","数学","物理","化学","生物","政治","历史","地理"},0)),IF(I4476=2,INDEX(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4476,{"单项选择","阅读理解","信息匹配","完形填空","短文填空","单句填空","短文改错","单句改错","句型转换","翻译短语","翻译句子","词汇/短语及固搭","完成句子","听力"},0)),"")), "")</f>
        <v/>
      </c>
      <c r="E4476" s="21" t="str">
        <f t="shared" si="563"/>
        <v>知识点</v>
      </c>
      <c r="F4476" s="21" t="str">
        <f t="shared" si="564"/>
        <v>亚</v>
      </c>
      <c r="G4476" s="21" t="str">
        <f>INDEX( {"body","discipline","area","topic","point"},MATCH(E4476,{"知识体","知识域","知识区","知识主题","知识点"},0))</f>
        <v>point</v>
      </c>
      <c r="H4476" s="21" t="str">
        <f>INDEX( {"super","just","sub","infras"},MATCH(F4476,{"超","恰","亚","次"},0))</f>
        <v>sub</v>
      </c>
      <c r="I4476" s="21">
        <f>MATCH(E4476,{"知识体","知识域","知识区","知识主题","知识点"},0)-1</f>
        <v>4</v>
      </c>
      <c r="J4476" s="21">
        <f>MATCH(F4476,{"超","恰","亚","次"},0)-1</f>
        <v>2</v>
      </c>
      <c r="K4476" s="21" t="str">
        <f t="shared" si="565"/>
        <v>地理</v>
      </c>
      <c r="L4476" s="26" t="s">
        <v>3974</v>
      </c>
      <c r="M4476" s="23"/>
      <c r="N4476" s="23"/>
      <c r="O4476" s="24" t="str">
        <f t="shared" si="567"/>
        <v xml:space="preserve">
  - 
    name:  褶皱构造和断层构造的判断
    title:  褶皱构造和断层构造的判断
    description: 
    koLyro: point
    koLyri:  sub
    son: </v>
      </c>
      <c r="P4476" s="27" t="str">
        <f t="shared" si="566"/>
        <v xml:space="preserve">
            - 
              name:  褶皱构造和断层构造的判断
              title:  褶皱构造和断层构造的判断
              description: 
              koLyro: point
              koLyri:  sub
              son: </v>
      </c>
    </row>
    <row r="4477" spans="1:16" ht="15" customHeight="1">
      <c r="A4477" s="20">
        <f t="shared" si="560"/>
        <v>5</v>
      </c>
      <c r="B4477" s="21" t="str">
        <f t="shared" si="561"/>
        <v>知识亚点</v>
      </c>
      <c r="C4477" s="21" t="str">
        <f t="shared" si="562"/>
        <v>褶皱构造与构造地貌</v>
      </c>
      <c r="D4477" s="21" t="str">
        <f>IFERROR(IF(I4477=1,INDEX( {"chinese","english","math","physics","chemistry","biology","politics","history","geography"},MATCH(C4477,{"语文","英语","数学","物理","化学","生物","政治","历史","地理"},0)),IF(I4477=2,INDEX(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4477,{"单项选择","阅读理解","信息匹配","完形填空","短文填空","单句填空","短文改错","单句改错","句型转换","翻译短语","翻译句子","词汇/短语及固搭","完成句子","听力"},0)),"")), "")</f>
        <v/>
      </c>
      <c r="E4477" s="21" t="str">
        <f t="shared" si="563"/>
        <v>知识点</v>
      </c>
      <c r="F4477" s="21" t="str">
        <f t="shared" si="564"/>
        <v>亚</v>
      </c>
      <c r="G4477" s="21" t="str">
        <f>INDEX( {"body","discipline","area","topic","point"},MATCH(E4477,{"知识体","知识域","知识区","知识主题","知识点"},0))</f>
        <v>point</v>
      </c>
      <c r="H4477" s="21" t="str">
        <f>INDEX( {"super","just","sub","infras"},MATCH(F4477,{"超","恰","亚","次"},0))</f>
        <v>sub</v>
      </c>
      <c r="I4477" s="21">
        <f>MATCH(E4477,{"知识体","知识域","知识区","知识主题","知识点"},0)-1</f>
        <v>4</v>
      </c>
      <c r="J4477" s="21">
        <f>MATCH(F4477,{"超","恰","亚","次"},0)-1</f>
        <v>2</v>
      </c>
      <c r="K4477" s="21" t="str">
        <f t="shared" si="565"/>
        <v>地理</v>
      </c>
      <c r="L4477" s="26" t="s">
        <v>3975</v>
      </c>
      <c r="M4477" s="23"/>
      <c r="N4477" s="23"/>
      <c r="O4477" s="24" t="str">
        <f t="shared" si="567"/>
        <v xml:space="preserve">
  - 
    name:  褶皱构造与构造地貌
    title:  褶皱构造与构造地貌
    description: 
    koLyro: point
    koLyri:  sub
    son: </v>
      </c>
      <c r="P4477" s="27" t="str">
        <f t="shared" si="566"/>
        <v xml:space="preserve">
            - 
              name:  褶皱构造与构造地貌
              title:  褶皱构造与构造地貌
              description: 
              koLyro: point
              koLyri:  sub
              son: </v>
      </c>
    </row>
    <row r="4478" spans="1:16" ht="15" customHeight="1">
      <c r="A4478" s="20">
        <f t="shared" si="560"/>
        <v>5</v>
      </c>
      <c r="B4478" s="21" t="str">
        <f t="shared" si="561"/>
        <v>知识亚点</v>
      </c>
      <c r="C4478" s="21" t="str">
        <f t="shared" si="562"/>
        <v>断层构造与构造地貌</v>
      </c>
      <c r="D4478" s="21" t="str">
        <f>IFERROR(IF(I4478=1,INDEX( {"chinese","english","math","physics","chemistry","biology","politics","history","geography"},MATCH(C4478,{"语文","英语","数学","物理","化学","生物","政治","历史","地理"},0)),IF(I4478=2,INDEX(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4478,{"单项选择","阅读理解","信息匹配","完形填空","短文填空","单句填空","短文改错","单句改错","句型转换","翻译短语","翻译句子","词汇/短语及固搭","完成句子","听力"},0)),"")), "")</f>
        <v/>
      </c>
      <c r="E4478" s="21" t="str">
        <f t="shared" si="563"/>
        <v>知识点</v>
      </c>
      <c r="F4478" s="21" t="str">
        <f t="shared" si="564"/>
        <v>亚</v>
      </c>
      <c r="G4478" s="21" t="str">
        <f>INDEX( {"body","discipline","area","topic","point"},MATCH(E4478,{"知识体","知识域","知识区","知识主题","知识点"},0))</f>
        <v>point</v>
      </c>
      <c r="H4478" s="21" t="str">
        <f>INDEX( {"super","just","sub","infras"},MATCH(F4478,{"超","恰","亚","次"},0))</f>
        <v>sub</v>
      </c>
      <c r="I4478" s="21">
        <f>MATCH(E4478,{"知识体","知识域","知识区","知识主题","知识点"},0)-1</f>
        <v>4</v>
      </c>
      <c r="J4478" s="21">
        <f>MATCH(F4478,{"超","恰","亚","次"},0)-1</f>
        <v>2</v>
      </c>
      <c r="K4478" s="21" t="str">
        <f t="shared" si="565"/>
        <v>地理</v>
      </c>
      <c r="L4478" s="26" t="s">
        <v>3976</v>
      </c>
      <c r="M4478" s="23"/>
      <c r="N4478" s="23"/>
      <c r="O4478" s="24" t="str">
        <f t="shared" si="567"/>
        <v xml:space="preserve">
  - 
    name:  断层构造与构造地貌
    title:  断层构造与构造地貌
    description: 
    koLyro: point
    koLyri:  sub
    son: </v>
      </c>
      <c r="P4478" s="27" t="str">
        <f t="shared" si="566"/>
        <v xml:space="preserve">
            - 
              name:  断层构造与构造地貌
              title:  断层构造与构造地貌
              description: 
              koLyro: point
              koLyri:  sub
              son: </v>
      </c>
    </row>
    <row r="4479" spans="1:16" ht="15" customHeight="1">
      <c r="A4479" s="20">
        <f t="shared" si="560"/>
        <v>4</v>
      </c>
      <c r="B4479" s="21" t="str">
        <f t="shared" si="561"/>
        <v>知识点</v>
      </c>
      <c r="C4479" s="21" t="str">
        <f t="shared" si="562"/>
        <v>火山</v>
      </c>
      <c r="D4479" s="21" t="str">
        <f>IFERROR(IF(I4479=1,INDEX( {"chinese","english","math","physics","chemistry","biology","politics","history","geography"},MATCH(C4479,{"语文","英语","数学","物理","化学","生物","政治","历史","地理"},0)),IF(I4479=2,INDEX(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4479,{"单项选择","阅读理解","信息匹配","完形填空","短文填空","单句填空","短文改错","单句改错","句型转换","翻译短语","翻译句子","词汇/短语及固搭","完成句子","听力"},0)),"")), "")</f>
        <v/>
      </c>
      <c r="E4479" s="21" t="str">
        <f t="shared" si="563"/>
        <v>知识点</v>
      </c>
      <c r="F4479" s="21" t="str">
        <f t="shared" si="564"/>
        <v>恰</v>
      </c>
      <c r="G4479" s="21" t="str">
        <f>INDEX( {"body","discipline","area","topic","point"},MATCH(E4479,{"知识体","知识域","知识区","知识主题","知识点"},0))</f>
        <v>point</v>
      </c>
      <c r="H4479" s="21" t="str">
        <f>INDEX( {"super","just","sub","infras"},MATCH(F4479,{"超","恰","亚","次"},0))</f>
        <v>just</v>
      </c>
      <c r="I4479" s="21">
        <f>MATCH(E4479,{"知识体","知识域","知识区","知识主题","知识点"},0)-1</f>
        <v>4</v>
      </c>
      <c r="J4479" s="21">
        <f>MATCH(F4479,{"超","恰","亚","次"},0)-1</f>
        <v>1</v>
      </c>
      <c r="K4479" s="21" t="str">
        <f t="shared" si="565"/>
        <v>地理</v>
      </c>
      <c r="L4479" s="26" t="s">
        <v>3977</v>
      </c>
      <c r="M4479" s="23"/>
      <c r="N4479" s="23"/>
      <c r="O4479" s="24" t="str">
        <f t="shared" si="567"/>
        <v xml:space="preserve">
  - 
    name:  火山
    title:  火山
    description: 
    koLyro: point
    koLyri:  just
    son: </v>
      </c>
      <c r="P4479" s="27" t="str">
        <f t="shared" si="566"/>
        <v xml:space="preserve">
          - 
            name:  火山
            title:  火山
            description: 
            koLyro: point
            koLyri:  just
            son: </v>
      </c>
    </row>
    <row r="4480" spans="1:16" ht="15" customHeight="1">
      <c r="A4480" s="20">
        <f t="shared" si="560"/>
        <v>5</v>
      </c>
      <c r="B4480" s="21" t="str">
        <f t="shared" si="561"/>
        <v>知识亚点</v>
      </c>
      <c r="C4480" s="21" t="str">
        <f t="shared" si="562"/>
        <v>火山的成因</v>
      </c>
      <c r="D4480" s="21" t="str">
        <f>IFERROR(IF(I4480=1,INDEX( {"chinese","english","math","physics","chemistry","biology","politics","history","geography"},MATCH(C4480,{"语文","英语","数学","物理","化学","生物","政治","历史","地理"},0)),IF(I4480=2,INDEX(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4480,{"单项选择","阅读理解","信息匹配","完形填空","短文填空","单句填空","短文改错","单句改错","句型转换","翻译短语","翻译句子","词汇/短语及固搭","完成句子","听力"},0)),"")), "")</f>
        <v/>
      </c>
      <c r="E4480" s="21" t="str">
        <f t="shared" si="563"/>
        <v>知识点</v>
      </c>
      <c r="F4480" s="21" t="str">
        <f t="shared" si="564"/>
        <v>亚</v>
      </c>
      <c r="G4480" s="21" t="str">
        <f>INDEX( {"body","discipline","area","topic","point"},MATCH(E4480,{"知识体","知识域","知识区","知识主题","知识点"},0))</f>
        <v>point</v>
      </c>
      <c r="H4480" s="21" t="str">
        <f>INDEX( {"super","just","sub","infras"},MATCH(F4480,{"超","恰","亚","次"},0))</f>
        <v>sub</v>
      </c>
      <c r="I4480" s="21">
        <f>MATCH(E4480,{"知识体","知识域","知识区","知识主题","知识点"},0)-1</f>
        <v>4</v>
      </c>
      <c r="J4480" s="21">
        <f>MATCH(F4480,{"超","恰","亚","次"},0)-1</f>
        <v>2</v>
      </c>
      <c r="K4480" s="21" t="str">
        <f t="shared" si="565"/>
        <v>地理</v>
      </c>
      <c r="L4480" s="26" t="s">
        <v>3978</v>
      </c>
      <c r="M4480" s="23"/>
      <c r="N4480" s="23"/>
      <c r="O4480" s="24" t="str">
        <f t="shared" si="567"/>
        <v xml:space="preserve">
  - 
    name:  火山的成因
    title:  火山的成因
    description: 
    koLyro: point
    koLyri:  sub
    son: </v>
      </c>
      <c r="P4480" s="27" t="str">
        <f t="shared" si="566"/>
        <v xml:space="preserve">
            - 
              name:  火山的成因
              title:  火山的成因
              description: 
              koLyro: point
              koLyri:  sub
              son: </v>
      </c>
    </row>
    <row r="4481" spans="1:16" ht="15" customHeight="1">
      <c r="A4481" s="20">
        <f t="shared" si="560"/>
        <v>5</v>
      </c>
      <c r="B4481" s="21" t="str">
        <f t="shared" si="561"/>
        <v>知识亚点</v>
      </c>
      <c r="C4481" s="21" t="str">
        <f t="shared" si="562"/>
        <v>火山的组成</v>
      </c>
      <c r="D4481" s="21" t="str">
        <f>IFERROR(IF(I4481=1,INDEX( {"chinese","english","math","physics","chemistry","biology","politics","history","geography"},MATCH(C4481,{"语文","英语","数学","物理","化学","生物","政治","历史","地理"},0)),IF(I4481=2,INDEX(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4481,{"单项选择","阅读理解","信息匹配","完形填空","短文填空","单句填空","短文改错","单句改错","句型转换","翻译短语","翻译句子","词汇/短语及固搭","完成句子","听力"},0)),"")), "")</f>
        <v/>
      </c>
      <c r="E4481" s="21" t="str">
        <f t="shared" si="563"/>
        <v>知识点</v>
      </c>
      <c r="F4481" s="21" t="str">
        <f t="shared" si="564"/>
        <v>亚</v>
      </c>
      <c r="G4481" s="21" t="str">
        <f>INDEX( {"body","discipline","area","topic","point"},MATCH(E4481,{"知识体","知识域","知识区","知识主题","知识点"},0))</f>
        <v>point</v>
      </c>
      <c r="H4481" s="21" t="str">
        <f>INDEX( {"super","just","sub","infras"},MATCH(F4481,{"超","恰","亚","次"},0))</f>
        <v>sub</v>
      </c>
      <c r="I4481" s="21">
        <f>MATCH(E4481,{"知识体","知识域","知识区","知识主题","知识点"},0)-1</f>
        <v>4</v>
      </c>
      <c r="J4481" s="21">
        <f>MATCH(F4481,{"超","恰","亚","次"},0)-1</f>
        <v>2</v>
      </c>
      <c r="K4481" s="21" t="str">
        <f t="shared" si="565"/>
        <v>地理</v>
      </c>
      <c r="L4481" s="26" t="s">
        <v>3979</v>
      </c>
      <c r="M4481" s="23"/>
      <c r="N4481" s="23"/>
      <c r="O4481" s="24" t="str">
        <f t="shared" si="567"/>
        <v xml:space="preserve">
  - 
    name:  火山的组成
    title:  火山的组成
    description: 
    koLyro: point
    koLyri:  sub
    son: </v>
      </c>
      <c r="P4481" s="27" t="str">
        <f t="shared" si="566"/>
        <v xml:space="preserve">
            - 
              name:  火山的组成
              title:  火山的组成
              description: 
              koLyro: point
              koLyri:  sub
              son: </v>
      </c>
    </row>
    <row r="4482" spans="1:16" ht="15" customHeight="1">
      <c r="A4482" s="20">
        <f t="shared" si="560"/>
        <v>5</v>
      </c>
      <c r="B4482" s="21" t="str">
        <f t="shared" si="561"/>
        <v>知识亚点</v>
      </c>
      <c r="C4482" s="21" t="str">
        <f t="shared" si="562"/>
        <v>火山喷发对地貌的影响</v>
      </c>
      <c r="D4482" s="21" t="str">
        <f>IFERROR(IF(I4482=1,INDEX( {"chinese","english","math","physics","chemistry","biology","politics","history","geography"},MATCH(C4482,{"语文","英语","数学","物理","化学","生物","政治","历史","地理"},0)),IF(I4482=2,INDEX(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4482,{"单项选择","阅读理解","信息匹配","完形填空","短文填空","单句填空","短文改错","单句改错","句型转换","翻译短语","翻译句子","词汇/短语及固搭","完成句子","听力"},0)),"")), "")</f>
        <v/>
      </c>
      <c r="E4482" s="21" t="str">
        <f t="shared" si="563"/>
        <v>知识点</v>
      </c>
      <c r="F4482" s="21" t="str">
        <f t="shared" si="564"/>
        <v>亚</v>
      </c>
      <c r="G4482" s="21" t="str">
        <f>INDEX( {"body","discipline","area","topic","point"},MATCH(E4482,{"知识体","知识域","知识区","知识主题","知识点"},0))</f>
        <v>point</v>
      </c>
      <c r="H4482" s="21" t="str">
        <f>INDEX( {"super","just","sub","infras"},MATCH(F4482,{"超","恰","亚","次"},0))</f>
        <v>sub</v>
      </c>
      <c r="I4482" s="21">
        <f>MATCH(E4482,{"知识体","知识域","知识区","知识主题","知识点"},0)-1</f>
        <v>4</v>
      </c>
      <c r="J4482" s="21">
        <f>MATCH(F4482,{"超","恰","亚","次"},0)-1</f>
        <v>2</v>
      </c>
      <c r="K4482" s="21" t="str">
        <f t="shared" si="565"/>
        <v>地理</v>
      </c>
      <c r="L4482" s="26" t="s">
        <v>3980</v>
      </c>
      <c r="M4482" s="23"/>
      <c r="N4482" s="23"/>
      <c r="O4482" s="24" t="str">
        <f t="shared" si="567"/>
        <v xml:space="preserve">
  - 
    name:  火山喷发对地貌的影响
    title:  火山喷发对地貌的影响
    description: 
    koLyro: point
    koLyri:  sub
    son: </v>
      </c>
      <c r="P4482" s="27" t="str">
        <f t="shared" si="566"/>
        <v xml:space="preserve">
            - 
              name:  火山喷发对地貌的影响
              title:  火山喷发对地貌的影响
              description: 
              koLyro: point
              koLyri:  sub
              son: </v>
      </c>
    </row>
    <row r="4483" spans="1:16" ht="15" customHeight="1">
      <c r="A4483" s="20">
        <f t="shared" si="560"/>
        <v>4</v>
      </c>
      <c r="B4483" s="21" t="str">
        <f t="shared" si="561"/>
        <v>知识点</v>
      </c>
      <c r="C4483" s="21" t="str">
        <f t="shared" si="562"/>
        <v>地质构造的实践意义</v>
      </c>
      <c r="D4483" s="21" t="str">
        <f>IFERROR(IF(I4483=1,INDEX( {"chinese","english","math","physics","chemistry","biology","politics","history","geography"},MATCH(C4483,{"语文","英语","数学","物理","化学","生物","政治","历史","地理"},0)),IF(I4483=2,INDEX(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4483,{"单项选择","阅读理解","信息匹配","完形填空","短文填空","单句填空","短文改错","单句改错","句型转换","翻译短语","翻译句子","词汇/短语及固搭","完成句子","听力"},0)),"")), "")</f>
        <v/>
      </c>
      <c r="E4483" s="21" t="str">
        <f t="shared" si="563"/>
        <v>知识点</v>
      </c>
      <c r="F4483" s="21" t="str">
        <f t="shared" si="564"/>
        <v>恰</v>
      </c>
      <c r="G4483" s="21" t="str">
        <f>INDEX( {"body","discipline","area","topic","point"},MATCH(E4483,{"知识体","知识域","知识区","知识主题","知识点"},0))</f>
        <v>point</v>
      </c>
      <c r="H4483" s="21" t="str">
        <f>INDEX( {"super","just","sub","infras"},MATCH(F4483,{"超","恰","亚","次"},0))</f>
        <v>just</v>
      </c>
      <c r="I4483" s="21">
        <f>MATCH(E4483,{"知识体","知识域","知识区","知识主题","知识点"},0)-1</f>
        <v>4</v>
      </c>
      <c r="J4483" s="21">
        <f>MATCH(F4483,{"超","恰","亚","次"},0)-1</f>
        <v>1</v>
      </c>
      <c r="K4483" s="21" t="str">
        <f t="shared" si="565"/>
        <v>地理</v>
      </c>
      <c r="L4483" s="26" t="s">
        <v>3981</v>
      </c>
      <c r="M4483" s="23"/>
      <c r="N4483" s="23"/>
      <c r="O4483" s="24" t="str">
        <f t="shared" si="567"/>
        <v xml:space="preserve">
  - 
    name:  地质构造的实践意义
    title:  地质构造的实践意义
    description: 
    koLyro: point
    koLyri:  just
    son: </v>
      </c>
      <c r="P4483" s="27" t="str">
        <f t="shared" si="566"/>
        <v xml:space="preserve">
          - 
            name:  地质构造的实践意义
            title:  地质构造的实践意义
            description: 
            koLyro: point
            koLyri:  just
            son: </v>
      </c>
    </row>
    <row r="4484" spans="1:16" ht="15" customHeight="1">
      <c r="A4484" s="20">
        <f t="shared" si="560"/>
        <v>5</v>
      </c>
      <c r="B4484" s="21" t="str">
        <f t="shared" si="561"/>
        <v>知识亚点</v>
      </c>
      <c r="C4484" s="21" t="str">
        <f t="shared" si="562"/>
        <v>利用地质构造找水</v>
      </c>
      <c r="D4484" s="21" t="str">
        <f>IFERROR(IF(I4484=1,INDEX( {"chinese","english","math","physics","chemistry","biology","politics","history","geography"},MATCH(C4484,{"语文","英语","数学","物理","化学","生物","政治","历史","地理"},0)),IF(I4484=2,INDEX(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4484,{"单项选择","阅读理解","信息匹配","完形填空","短文填空","单句填空","短文改错","单句改错","句型转换","翻译短语","翻译句子","词汇/短语及固搭","完成句子","听力"},0)),"")), "")</f>
        <v/>
      </c>
      <c r="E4484" s="21" t="str">
        <f t="shared" si="563"/>
        <v>知识点</v>
      </c>
      <c r="F4484" s="21" t="str">
        <f t="shared" si="564"/>
        <v>亚</v>
      </c>
      <c r="G4484" s="21" t="str">
        <f>INDEX( {"body","discipline","area","topic","point"},MATCH(E4484,{"知识体","知识域","知识区","知识主题","知识点"},0))</f>
        <v>point</v>
      </c>
      <c r="H4484" s="21" t="str">
        <f>INDEX( {"super","just","sub","infras"},MATCH(F4484,{"超","恰","亚","次"},0))</f>
        <v>sub</v>
      </c>
      <c r="I4484" s="21">
        <f>MATCH(E4484,{"知识体","知识域","知识区","知识主题","知识点"},0)-1</f>
        <v>4</v>
      </c>
      <c r="J4484" s="21">
        <f>MATCH(F4484,{"超","恰","亚","次"},0)-1</f>
        <v>2</v>
      </c>
      <c r="K4484" s="21" t="str">
        <f t="shared" si="565"/>
        <v>地理</v>
      </c>
      <c r="L4484" s="26" t="s">
        <v>3982</v>
      </c>
      <c r="M4484" s="23"/>
      <c r="N4484" s="23"/>
      <c r="O4484" s="24" t="str">
        <f t="shared" si="567"/>
        <v xml:space="preserve">
  - 
    name:  利用地质构造找水
    title:  利用地质构造找水
    description: 
    koLyro: point
    koLyri:  sub
    son: </v>
      </c>
      <c r="P4484" s="27" t="str">
        <f t="shared" si="566"/>
        <v xml:space="preserve">
            - 
              name:  利用地质构造找水
              title:  利用地质构造找水
              description: 
              koLyro: point
              koLyri:  sub
              son: </v>
      </c>
    </row>
    <row r="4485" spans="1:16" ht="15" customHeight="1">
      <c r="A4485" s="20">
        <f t="shared" ref="A4485:A4548" si="568">IFERROR(FIND("├",L4485),0)</f>
        <v>5</v>
      </c>
      <c r="B4485" s="21" t="str">
        <f t="shared" ref="B4485:B4548" si="569">MID(L4485,FIND("«",L4485)+1,FIND("»",L4485)-FIND("«",L4485)-1)</f>
        <v>知识亚点</v>
      </c>
      <c r="C4485" s="21" t="str">
        <f t="shared" ref="C4485:C4548" si="570">RIGHT(L4485,LEN(L4485)-FIND("»",L4485))</f>
        <v>利用地质构造找矿</v>
      </c>
      <c r="D4485" s="21" t="str">
        <f>IFERROR(IF(I4485=1,INDEX( {"chinese","english","math","physics","chemistry","biology","politics","history","geography"},MATCH(C4485,{"语文","英语","数学","物理","化学","生物","政治","历史","地理"},0)),IF(I4485=2,INDEX(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4485,{"单项选择","阅读理解","信息匹配","完形填空","短文填空","单句填空","短文改错","单句改错","句型转换","翻译短语","翻译句子","词汇/短语及固搭","完成句子","听力"},0)),"")), "")</f>
        <v/>
      </c>
      <c r="E4485" s="21" t="str">
        <f t="shared" ref="E4485:E4548" si="571">SUBSTITUTE(SUBSTITUTE(SUBSTITUTE(SUBSTITUTE(B4485,"超",""),"恰",""),"亚",""),"次","")</f>
        <v>知识点</v>
      </c>
      <c r="F4485" s="21" t="str">
        <f t="shared" ref="F4485:F4548" si="572">IF(IFERROR(FIND("超",B4485),-1)&gt;0,"超",  IF(IFERROR(FIND("亚",B4485),-1)&gt;0,"亚",   IF(IFERROR(FIND("次",B4485),-1)&gt;0,"次",    "恰"  )))</f>
        <v>亚</v>
      </c>
      <c r="G4485" s="21" t="str">
        <f>INDEX( {"body","discipline","area","topic","point"},MATCH(E4485,{"知识体","知识域","知识区","知识主题","知识点"},0))</f>
        <v>point</v>
      </c>
      <c r="H4485" s="21" t="str">
        <f>INDEX( {"super","just","sub","infras"},MATCH(F4485,{"超","恰","亚","次"},0))</f>
        <v>sub</v>
      </c>
      <c r="I4485" s="21">
        <f>MATCH(E4485,{"知识体","知识域","知识区","知识主题","知识点"},0)-1</f>
        <v>4</v>
      </c>
      <c r="J4485" s="21">
        <f>MATCH(F4485,{"超","恰","亚","次"},0)-1</f>
        <v>2</v>
      </c>
      <c r="K4485" s="21" t="str">
        <f t="shared" ref="K4485:K4548" si="573">IF(I4485=0,"",IF(I4485=1,C4485,K4484))</f>
        <v>地理</v>
      </c>
      <c r="L4485" s="26" t="s">
        <v>3983</v>
      </c>
      <c r="M4485" s="23"/>
      <c r="N4485" s="23"/>
      <c r="O4485" s="24" t="str">
        <f t="shared" si="567"/>
        <v xml:space="preserve">
  - 
    name:  利用地质构造找矿
    title:  利用地质构造找矿
    description: 
    koLyro: point
    koLyri:  sub
    son: </v>
      </c>
      <c r="P4485" s="27" t="str">
        <f t="shared" ref="P4485:P4548" si="574">SUBSTITUTE(O4485,CHAR(10),CHAR(10)&amp;REPT("  ",A4485))</f>
        <v xml:space="preserve">
            - 
              name:  利用地质构造找矿
              title:  利用地质构造找矿
              description: 
              koLyro: point
              koLyri:  sub
              son: </v>
      </c>
    </row>
    <row r="4486" spans="1:16" ht="15" customHeight="1">
      <c r="A4486" s="20">
        <f t="shared" si="568"/>
        <v>5</v>
      </c>
      <c r="B4486" s="21" t="str">
        <f t="shared" si="569"/>
        <v>知识亚点</v>
      </c>
      <c r="C4486" s="21" t="str">
        <f t="shared" si="570"/>
        <v>利用地质构造确定工程建设</v>
      </c>
      <c r="D4486" s="21" t="str">
        <f>IFERROR(IF(I4486=1,INDEX( {"chinese","english","math","physics","chemistry","biology","politics","history","geography"},MATCH(C4486,{"语文","英语","数学","物理","化学","生物","政治","历史","地理"},0)),IF(I4486=2,INDEX(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4486,{"单项选择","阅读理解","信息匹配","完形填空","短文填空","单句填空","短文改错","单句改错","句型转换","翻译短语","翻译句子","词汇/短语及固搭","完成句子","听力"},0)),"")), "")</f>
        <v/>
      </c>
      <c r="E4486" s="21" t="str">
        <f t="shared" si="571"/>
        <v>知识点</v>
      </c>
      <c r="F4486" s="21" t="str">
        <f t="shared" si="572"/>
        <v>亚</v>
      </c>
      <c r="G4486" s="21" t="str">
        <f>INDEX( {"body","discipline","area","topic","point"},MATCH(E4486,{"知识体","知识域","知识区","知识主题","知识点"},0))</f>
        <v>point</v>
      </c>
      <c r="H4486" s="21" t="str">
        <f>INDEX( {"super","just","sub","infras"},MATCH(F4486,{"超","恰","亚","次"},0))</f>
        <v>sub</v>
      </c>
      <c r="I4486" s="21">
        <f>MATCH(E4486,{"知识体","知识域","知识区","知识主题","知识点"},0)-1</f>
        <v>4</v>
      </c>
      <c r="J4486" s="21">
        <f>MATCH(F4486,{"超","恰","亚","次"},0)-1</f>
        <v>2</v>
      </c>
      <c r="K4486" s="21" t="str">
        <f t="shared" si="573"/>
        <v>地理</v>
      </c>
      <c r="L4486" s="26" t="s">
        <v>3984</v>
      </c>
      <c r="M4486" s="23"/>
      <c r="N4486" s="23"/>
      <c r="O4486" s="24" t="str">
        <f t="shared" si="567"/>
        <v xml:space="preserve">
  - 
    name:  利用地质构造确定工程建设
    title:  利用地质构造确定工程建设
    description: 
    koLyro: point
    koLyri:  sub
    son: </v>
      </c>
      <c r="P4486" s="27" t="str">
        <f t="shared" si="574"/>
        <v xml:space="preserve">
            - 
              name:  利用地质构造确定工程建设
              title:  利用地质构造确定工程建设
              description: 
              koLyro: point
              koLyri:  sub
              son: </v>
      </c>
    </row>
    <row r="4487" spans="1:16" ht="15" customHeight="1">
      <c r="A4487" s="20">
        <f t="shared" si="568"/>
        <v>4</v>
      </c>
      <c r="B4487" s="21" t="str">
        <f t="shared" si="569"/>
        <v>知识点</v>
      </c>
      <c r="C4487" s="21" t="str">
        <f t="shared" si="570"/>
        <v>地质构造图的判读</v>
      </c>
      <c r="D4487" s="21" t="str">
        <f>IFERROR(IF(I4487=1,INDEX( {"chinese","english","math","physics","chemistry","biology","politics","history","geography"},MATCH(C4487,{"语文","英语","数学","物理","化学","生物","政治","历史","地理"},0)),IF(I4487=2,INDEX(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4487,{"单项选择","阅读理解","信息匹配","完形填空","短文填空","单句填空","短文改错","单句改错","句型转换","翻译短语","翻译句子","词汇/短语及固搭","完成句子","听力"},0)),"")), "")</f>
        <v/>
      </c>
      <c r="E4487" s="21" t="str">
        <f t="shared" si="571"/>
        <v>知识点</v>
      </c>
      <c r="F4487" s="21" t="str">
        <f t="shared" si="572"/>
        <v>恰</v>
      </c>
      <c r="G4487" s="21" t="str">
        <f>INDEX( {"body","discipline","area","topic","point"},MATCH(E4487,{"知识体","知识域","知识区","知识主题","知识点"},0))</f>
        <v>point</v>
      </c>
      <c r="H4487" s="21" t="str">
        <f>INDEX( {"super","just","sub","infras"},MATCH(F4487,{"超","恰","亚","次"},0))</f>
        <v>just</v>
      </c>
      <c r="I4487" s="21">
        <f>MATCH(E4487,{"知识体","知识域","知识区","知识主题","知识点"},0)-1</f>
        <v>4</v>
      </c>
      <c r="J4487" s="21">
        <f>MATCH(F4487,{"超","恰","亚","次"},0)-1</f>
        <v>1</v>
      </c>
      <c r="K4487" s="21" t="str">
        <f t="shared" si="573"/>
        <v>地理</v>
      </c>
      <c r="L4487" s="26" t="s">
        <v>3985</v>
      </c>
      <c r="M4487" s="23"/>
      <c r="N4487" s="23"/>
      <c r="O4487" s="24" t="str">
        <f t="shared" si="567"/>
        <v xml:space="preserve">
  - 
    name:  地质构造图的判读
    title:  地质构造图的判读
    description: 
    koLyro: point
    koLyri:  just
    son: </v>
      </c>
      <c r="P4487" s="27" t="str">
        <f t="shared" si="574"/>
        <v xml:space="preserve">
          - 
            name:  地质构造图的判读
            title:  地质构造图的判读
            description: 
            koLyro: point
            koLyri:  just
            son: </v>
      </c>
    </row>
    <row r="4488" spans="1:16" ht="15" customHeight="1">
      <c r="A4488" s="20">
        <f t="shared" si="568"/>
        <v>4</v>
      </c>
      <c r="B4488" s="21" t="str">
        <f t="shared" si="569"/>
        <v>知识点</v>
      </c>
      <c r="C4488" s="21" t="str">
        <f t="shared" si="570"/>
        <v>板块构造</v>
      </c>
      <c r="D4488" s="21" t="str">
        <f>IFERROR(IF(I4488=1,INDEX( {"chinese","english","math","physics","chemistry","biology","politics","history","geography"},MATCH(C4488,{"语文","英语","数学","物理","化学","生物","政治","历史","地理"},0)),IF(I4488=2,INDEX(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4488,{"单项选择","阅读理解","信息匹配","完形填空","短文填空","单句填空","短文改错","单句改错","句型转换","翻译短语","翻译句子","词汇/短语及固搭","完成句子","听力"},0)),"")), "")</f>
        <v/>
      </c>
      <c r="E4488" s="21" t="str">
        <f t="shared" si="571"/>
        <v>知识点</v>
      </c>
      <c r="F4488" s="21" t="str">
        <f t="shared" si="572"/>
        <v>恰</v>
      </c>
      <c r="G4488" s="21" t="str">
        <f>INDEX( {"body","discipline","area","topic","point"},MATCH(E4488,{"知识体","知识域","知识区","知识主题","知识点"},0))</f>
        <v>point</v>
      </c>
      <c r="H4488" s="21" t="str">
        <f>INDEX( {"super","just","sub","infras"},MATCH(F4488,{"超","恰","亚","次"},0))</f>
        <v>just</v>
      </c>
      <c r="I4488" s="21">
        <f>MATCH(E4488,{"知识体","知识域","知识区","知识主题","知识点"},0)-1</f>
        <v>4</v>
      </c>
      <c r="J4488" s="21">
        <f>MATCH(F4488,{"超","恰","亚","次"},0)-1</f>
        <v>1</v>
      </c>
      <c r="K4488" s="21" t="str">
        <f t="shared" si="573"/>
        <v>地理</v>
      </c>
      <c r="L4488" s="26" t="s">
        <v>3986</v>
      </c>
      <c r="M4488" s="23"/>
      <c r="N4488" s="23"/>
      <c r="O4488" s="24" t="str">
        <f t="shared" si="567"/>
        <v xml:space="preserve">
  - 
    name:  板块构造
    title:  板块构造
    description: 
    koLyro: point
    koLyri:  just
    son: </v>
      </c>
      <c r="P4488" s="27" t="str">
        <f t="shared" si="574"/>
        <v xml:space="preserve">
          - 
            name:  板块构造
            title:  板块构造
            description: 
            koLyro: point
            koLyri:  just
            son: </v>
      </c>
    </row>
    <row r="4489" spans="1:16" ht="15" customHeight="1">
      <c r="A4489" s="20">
        <f t="shared" si="568"/>
        <v>5</v>
      </c>
      <c r="B4489" s="21" t="str">
        <f t="shared" si="569"/>
        <v>知识亚点</v>
      </c>
      <c r="C4489" s="21" t="str">
        <f t="shared" si="570"/>
        <v>“大陆漂移学说”与“海底扩张学说”</v>
      </c>
      <c r="D4489" s="21" t="str">
        <f>IFERROR(IF(I4489=1,INDEX( {"chinese","english","math","physics","chemistry","biology","politics","history","geography"},MATCH(C4489,{"语文","英语","数学","物理","化学","生物","政治","历史","地理"},0)),IF(I4489=2,INDEX(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4489,{"单项选择","阅读理解","信息匹配","完形填空","短文填空","单句填空","短文改错","单句改错","句型转换","翻译短语","翻译句子","词汇/短语及固搭","完成句子","听力"},0)),"")), "")</f>
        <v/>
      </c>
      <c r="E4489" s="21" t="str">
        <f t="shared" si="571"/>
        <v>知识点</v>
      </c>
      <c r="F4489" s="21" t="str">
        <f t="shared" si="572"/>
        <v>亚</v>
      </c>
      <c r="G4489" s="21" t="str">
        <f>INDEX( {"body","discipline","area","topic","point"},MATCH(E4489,{"知识体","知识域","知识区","知识主题","知识点"},0))</f>
        <v>point</v>
      </c>
      <c r="H4489" s="21" t="str">
        <f>INDEX( {"super","just","sub","infras"},MATCH(F4489,{"超","恰","亚","次"},0))</f>
        <v>sub</v>
      </c>
      <c r="I4489" s="21">
        <f>MATCH(E4489,{"知识体","知识域","知识区","知识主题","知识点"},0)-1</f>
        <v>4</v>
      </c>
      <c r="J4489" s="21">
        <f>MATCH(F4489,{"超","恰","亚","次"},0)-1</f>
        <v>2</v>
      </c>
      <c r="K4489" s="21" t="str">
        <f t="shared" si="573"/>
        <v>地理</v>
      </c>
      <c r="L4489" s="26" t="s">
        <v>3987</v>
      </c>
      <c r="M4489" s="23"/>
      <c r="N4489" s="23"/>
      <c r="O4489" s="24" t="str">
        <f t="shared" si="567"/>
        <v xml:space="preserve">
  - 
    name:  “大陆漂移学说”与“海底扩张学说”
    title:  “大陆漂移学说”与“海底扩张学说”
    description: 
    koLyro: point
    koLyri:  sub
    son: </v>
      </c>
      <c r="P4489" s="27" t="str">
        <f t="shared" si="574"/>
        <v xml:space="preserve">
            - 
              name:  “大陆漂移学说”与“海底扩张学说”
              title:  “大陆漂移学说”与“海底扩张学说”
              description: 
              koLyro: point
              koLyri:  sub
              son: </v>
      </c>
    </row>
    <row r="4490" spans="1:16" ht="15" customHeight="1">
      <c r="A4490" s="20">
        <f t="shared" si="568"/>
        <v>5</v>
      </c>
      <c r="B4490" s="21" t="str">
        <f t="shared" si="569"/>
        <v>知识亚点</v>
      </c>
      <c r="C4490" s="21" t="str">
        <f t="shared" si="570"/>
        <v>板块的划分</v>
      </c>
      <c r="D4490" s="21" t="str">
        <f>IFERROR(IF(I4490=1,INDEX( {"chinese","english","math","physics","chemistry","biology","politics","history","geography"},MATCH(C4490,{"语文","英语","数学","物理","化学","生物","政治","历史","地理"},0)),IF(I4490=2,INDEX(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4490,{"单项选择","阅读理解","信息匹配","完形填空","短文填空","单句填空","短文改错","单句改错","句型转换","翻译短语","翻译句子","词汇/短语及固搭","完成句子","听力"},0)),"")), "")</f>
        <v/>
      </c>
      <c r="E4490" s="21" t="str">
        <f t="shared" si="571"/>
        <v>知识点</v>
      </c>
      <c r="F4490" s="21" t="str">
        <f t="shared" si="572"/>
        <v>亚</v>
      </c>
      <c r="G4490" s="21" t="str">
        <f>INDEX( {"body","discipline","area","topic","point"},MATCH(E4490,{"知识体","知识域","知识区","知识主题","知识点"},0))</f>
        <v>point</v>
      </c>
      <c r="H4490" s="21" t="str">
        <f>INDEX( {"super","just","sub","infras"},MATCH(F4490,{"超","恰","亚","次"},0))</f>
        <v>sub</v>
      </c>
      <c r="I4490" s="21">
        <f>MATCH(E4490,{"知识体","知识域","知识区","知识主题","知识点"},0)-1</f>
        <v>4</v>
      </c>
      <c r="J4490" s="21">
        <f>MATCH(F4490,{"超","恰","亚","次"},0)-1</f>
        <v>2</v>
      </c>
      <c r="K4490" s="21" t="str">
        <f t="shared" si="573"/>
        <v>地理</v>
      </c>
      <c r="L4490" s="26" t="s">
        <v>3988</v>
      </c>
      <c r="M4490" s="23"/>
      <c r="N4490" s="23"/>
      <c r="O4490" s="24" t="str">
        <f t="shared" si="567"/>
        <v xml:space="preserve">
  - 
    name:  板块的划分
    title:  板块的划分
    description: 
    koLyro: point
    koLyri:  sub
    son: </v>
      </c>
      <c r="P4490" s="27" t="str">
        <f t="shared" si="574"/>
        <v xml:space="preserve">
            - 
              name:  板块的划分
              title:  板块的划分
              description: 
              koLyro: point
              koLyri:  sub
              son: </v>
      </c>
    </row>
    <row r="4491" spans="1:16" ht="15" customHeight="1">
      <c r="A4491" s="20">
        <f t="shared" si="568"/>
        <v>5</v>
      </c>
      <c r="B4491" s="21" t="str">
        <f t="shared" si="569"/>
        <v>知识亚点</v>
      </c>
      <c r="C4491" s="21" t="str">
        <f t="shared" si="570"/>
        <v>板块运动与地貌</v>
      </c>
      <c r="D4491" s="21" t="str">
        <f>IFERROR(IF(I4491=1,INDEX( {"chinese","english","math","physics","chemistry","biology","politics","history","geography"},MATCH(C4491,{"语文","英语","数学","物理","化学","生物","政治","历史","地理"},0)),IF(I4491=2,INDEX(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4491,{"单项选择","阅读理解","信息匹配","完形填空","短文填空","单句填空","短文改错","单句改错","句型转换","翻译短语","翻译句子","词汇/短语及固搭","完成句子","听力"},0)),"")), "")</f>
        <v/>
      </c>
      <c r="E4491" s="21" t="str">
        <f t="shared" si="571"/>
        <v>知识点</v>
      </c>
      <c r="F4491" s="21" t="str">
        <f t="shared" si="572"/>
        <v>亚</v>
      </c>
      <c r="G4491" s="21" t="str">
        <f>INDEX( {"body","discipline","area","topic","point"},MATCH(E4491,{"知识体","知识域","知识区","知识主题","知识点"},0))</f>
        <v>point</v>
      </c>
      <c r="H4491" s="21" t="str">
        <f>INDEX( {"super","just","sub","infras"},MATCH(F4491,{"超","恰","亚","次"},0))</f>
        <v>sub</v>
      </c>
      <c r="I4491" s="21">
        <f>MATCH(E4491,{"知识体","知识域","知识区","知识主题","知识点"},0)-1</f>
        <v>4</v>
      </c>
      <c r="J4491" s="21">
        <f>MATCH(F4491,{"超","恰","亚","次"},0)-1</f>
        <v>2</v>
      </c>
      <c r="K4491" s="21" t="str">
        <f t="shared" si="573"/>
        <v>地理</v>
      </c>
      <c r="L4491" s="26" t="s">
        <v>3989</v>
      </c>
      <c r="M4491" s="23"/>
      <c r="N4491" s="23"/>
      <c r="O4491" s="24" t="str">
        <f t="shared" si="567"/>
        <v xml:space="preserve">
  - 
    name:  板块运动与地貌
    title:  板块运动与地貌
    description: 
    koLyro: point
    koLyri:  sub
    son: </v>
      </c>
      <c r="P4491" s="27" t="str">
        <f t="shared" si="574"/>
        <v xml:space="preserve">
            - 
              name:  板块运动与地貌
              title:  板块运动与地貌
              description: 
              koLyro: point
              koLyri:  sub
              son: </v>
      </c>
    </row>
    <row r="4492" spans="1:16" ht="15" customHeight="1">
      <c r="A4492" s="20">
        <f t="shared" si="568"/>
        <v>5</v>
      </c>
      <c r="B4492" s="21" t="str">
        <f t="shared" si="569"/>
        <v>知识亚点</v>
      </c>
      <c r="C4492" s="21" t="str">
        <f t="shared" si="570"/>
        <v>板块运动与地质灾害</v>
      </c>
      <c r="D4492" s="21" t="str">
        <f>IFERROR(IF(I4492=1,INDEX( {"chinese","english","math","physics","chemistry","biology","politics","history","geography"},MATCH(C4492,{"语文","英语","数学","物理","化学","生物","政治","历史","地理"},0)),IF(I4492=2,INDEX(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4492,{"单项选择","阅读理解","信息匹配","完形填空","短文填空","单句填空","短文改错","单句改错","句型转换","翻译短语","翻译句子","词汇/短语及固搭","完成句子","听力"},0)),"")), "")</f>
        <v/>
      </c>
      <c r="E4492" s="21" t="str">
        <f t="shared" si="571"/>
        <v>知识点</v>
      </c>
      <c r="F4492" s="21" t="str">
        <f t="shared" si="572"/>
        <v>亚</v>
      </c>
      <c r="G4492" s="21" t="str">
        <f>INDEX( {"body","discipline","area","topic","point"},MATCH(E4492,{"知识体","知识域","知识区","知识主题","知识点"},0))</f>
        <v>point</v>
      </c>
      <c r="H4492" s="21" t="str">
        <f>INDEX( {"super","just","sub","infras"},MATCH(F4492,{"超","恰","亚","次"},0))</f>
        <v>sub</v>
      </c>
      <c r="I4492" s="21">
        <f>MATCH(E4492,{"知识体","知识域","知识区","知识主题","知识点"},0)-1</f>
        <v>4</v>
      </c>
      <c r="J4492" s="21">
        <f>MATCH(F4492,{"超","恰","亚","次"},0)-1</f>
        <v>2</v>
      </c>
      <c r="K4492" s="21" t="str">
        <f t="shared" si="573"/>
        <v>地理</v>
      </c>
      <c r="L4492" s="26" t="s">
        <v>3990</v>
      </c>
      <c r="M4492" s="23"/>
      <c r="N4492" s="23"/>
      <c r="O4492" s="24" t="str">
        <f t="shared" si="567"/>
        <v xml:space="preserve">
  - 
    name:  板块运动与地质灾害
    title:  板块运动与地质灾害
    description: 
    koLyro: point
    koLyri:  sub
    son: </v>
      </c>
      <c r="P4492" s="27" t="str">
        <f t="shared" si="574"/>
        <v xml:space="preserve">
            - 
              name:  板块运动与地质灾害
              title:  板块运动与地质灾害
              description: 
              koLyro: point
              koLyri:  sub
              son: </v>
      </c>
    </row>
    <row r="4493" spans="1:16" ht="15" customHeight="1">
      <c r="A4493" s="20">
        <f t="shared" si="568"/>
        <v>4</v>
      </c>
      <c r="B4493" s="21" t="str">
        <f t="shared" si="569"/>
        <v>知识点</v>
      </c>
      <c r="C4493" s="21" t="str">
        <f t="shared" si="570"/>
        <v>岩层新老关系的判断</v>
      </c>
      <c r="D4493" s="21" t="str">
        <f>IFERROR(IF(I4493=1,INDEX( {"chinese","english","math","physics","chemistry","biology","politics","history","geography"},MATCH(C4493,{"语文","英语","数学","物理","化学","生物","政治","历史","地理"},0)),IF(I4493=2,INDEX(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4493,{"单项选择","阅读理解","信息匹配","完形填空","短文填空","单句填空","短文改错","单句改错","句型转换","翻译短语","翻译句子","词汇/短语及固搭","完成句子","听力"},0)),"")), "")</f>
        <v/>
      </c>
      <c r="E4493" s="21" t="str">
        <f t="shared" si="571"/>
        <v>知识点</v>
      </c>
      <c r="F4493" s="21" t="str">
        <f t="shared" si="572"/>
        <v>恰</v>
      </c>
      <c r="G4493" s="21" t="str">
        <f>INDEX( {"body","discipline","area","topic","point"},MATCH(E4493,{"知识体","知识域","知识区","知识主题","知识点"},0))</f>
        <v>point</v>
      </c>
      <c r="H4493" s="21" t="str">
        <f>INDEX( {"super","just","sub","infras"},MATCH(F4493,{"超","恰","亚","次"},0))</f>
        <v>just</v>
      </c>
      <c r="I4493" s="21">
        <f>MATCH(E4493,{"知识体","知识域","知识区","知识主题","知识点"},0)-1</f>
        <v>4</v>
      </c>
      <c r="J4493" s="21">
        <f>MATCH(F4493,{"超","恰","亚","次"},0)-1</f>
        <v>1</v>
      </c>
      <c r="K4493" s="21" t="str">
        <f t="shared" si="573"/>
        <v>地理</v>
      </c>
      <c r="L4493" s="26" t="s">
        <v>3991</v>
      </c>
      <c r="M4493" s="23"/>
      <c r="N4493" s="23"/>
      <c r="O4493" s="24" t="str">
        <f t="shared" si="567"/>
        <v xml:space="preserve">
  - 
    name:  岩层新老关系的判断
    title:  岩层新老关系的判断
    description: 
    koLyro: point
    koLyri:  just
    son: </v>
      </c>
      <c r="P4493" s="27" t="str">
        <f t="shared" si="574"/>
        <v xml:space="preserve">
          - 
            name:  岩层新老关系的判断
            title:  岩层新老关系的判断
            description: 
            koLyro: point
            koLyri:  just
            son: </v>
      </c>
    </row>
    <row r="4494" spans="1:16" ht="15" customHeight="1">
      <c r="A4494" s="20">
        <f t="shared" si="568"/>
        <v>4</v>
      </c>
      <c r="B4494" s="21" t="str">
        <f t="shared" si="569"/>
        <v>知识点</v>
      </c>
      <c r="C4494" s="21" t="str">
        <f t="shared" si="570"/>
        <v>地貌的形成过程</v>
      </c>
      <c r="D4494" s="21" t="str">
        <f>IFERROR(IF(I4494=1,INDEX( {"chinese","english","math","physics","chemistry","biology","politics","history","geography"},MATCH(C4494,{"语文","英语","数学","物理","化学","生物","政治","历史","地理"},0)),IF(I4494=2,INDEX(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4494,{"单项选择","阅读理解","信息匹配","完形填空","短文填空","单句填空","短文改错","单句改错","句型转换","翻译短语","翻译句子","词汇/短语及固搭","完成句子","听力"},0)),"")), "")</f>
        <v/>
      </c>
      <c r="E4494" s="21" t="str">
        <f t="shared" si="571"/>
        <v>知识点</v>
      </c>
      <c r="F4494" s="21" t="str">
        <f t="shared" si="572"/>
        <v>恰</v>
      </c>
      <c r="G4494" s="21" t="str">
        <f>INDEX( {"body","discipline","area","topic","point"},MATCH(E4494,{"知识体","知识域","知识区","知识主题","知识点"},0))</f>
        <v>point</v>
      </c>
      <c r="H4494" s="21" t="str">
        <f>INDEX( {"super","just","sub","infras"},MATCH(F4494,{"超","恰","亚","次"},0))</f>
        <v>just</v>
      </c>
      <c r="I4494" s="21">
        <f>MATCH(E4494,{"知识体","知识域","知识区","知识主题","知识点"},0)-1</f>
        <v>4</v>
      </c>
      <c r="J4494" s="21">
        <f>MATCH(F4494,{"超","恰","亚","次"},0)-1</f>
        <v>1</v>
      </c>
      <c r="K4494" s="21" t="str">
        <f t="shared" si="573"/>
        <v>地理</v>
      </c>
      <c r="L4494" s="26" t="s">
        <v>3992</v>
      </c>
      <c r="M4494" s="23"/>
      <c r="N4494" s="23"/>
      <c r="O4494" s="24" t="str">
        <f t="shared" si="567"/>
        <v xml:space="preserve">
  - 
    name:  地貌的形成过程
    title:  地貌的形成过程
    description: 
    koLyro: point
    koLyri:  just
    son: </v>
      </c>
      <c r="P4494" s="27" t="str">
        <f t="shared" si="574"/>
        <v xml:space="preserve">
          - 
            name:  地貌的形成过程
            title:  地貌的形成过程
            description: 
            koLyro: point
            koLyri:  just
            son: </v>
      </c>
    </row>
    <row r="4495" spans="1:16" ht="15" customHeight="1">
      <c r="A4495" s="20">
        <f t="shared" si="568"/>
        <v>3</v>
      </c>
      <c r="B4495" s="21" t="str">
        <f t="shared" si="569"/>
        <v>知识主题</v>
      </c>
      <c r="C4495" s="21" t="str">
        <f t="shared" si="570"/>
        <v>河流地貌的发育</v>
      </c>
      <c r="D4495" s="21" t="str">
        <f>IFERROR(IF(I4495=1,INDEX( {"chinese","english","math","physics","chemistry","biology","politics","history","geography"},MATCH(C4495,{"语文","英语","数学","物理","化学","生物","政治","历史","地理"},0)),IF(I4495=2,INDEX(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4495,{"单项选择","阅读理解","信息匹配","完形填空","短文填空","单句填空","短文改错","单句改错","句型转换","翻译短语","翻译句子","词汇/短语及固搭","完成句子","听力"},0)),"")), "")</f>
        <v/>
      </c>
      <c r="E4495" s="21" t="str">
        <f t="shared" si="571"/>
        <v>知识主题</v>
      </c>
      <c r="F4495" s="21" t="str">
        <f t="shared" si="572"/>
        <v>恰</v>
      </c>
      <c r="G4495" s="21" t="str">
        <f>INDEX( {"body","discipline","area","topic","point"},MATCH(E4495,{"知识体","知识域","知识区","知识主题","知识点"},0))</f>
        <v>topic</v>
      </c>
      <c r="H4495" s="21" t="str">
        <f>INDEX( {"super","just","sub","infras"},MATCH(F4495,{"超","恰","亚","次"},0))</f>
        <v>just</v>
      </c>
      <c r="I4495" s="21">
        <f>MATCH(E4495,{"知识体","知识域","知识区","知识主题","知识点"},0)-1</f>
        <v>3</v>
      </c>
      <c r="J4495" s="21">
        <f>MATCH(F4495,{"超","恰","亚","次"},0)-1</f>
        <v>1</v>
      </c>
      <c r="K4495" s="21" t="str">
        <f t="shared" si="573"/>
        <v>地理</v>
      </c>
      <c r="L4495" s="26" t="s">
        <v>3993</v>
      </c>
      <c r="M4495" s="23"/>
      <c r="N4495" s="23"/>
      <c r="O4495" s="24" t="str">
        <f t="shared" si="567"/>
        <v xml:space="preserve">
  - 
    name:  河流地貌的发育
    title:  河流地貌的发育
    description: 
    koLyro: topic
    koLyri:  just
    son: </v>
      </c>
      <c r="P4495" s="27" t="str">
        <f t="shared" si="574"/>
        <v xml:space="preserve">
        - 
          name:  河流地貌的发育
          title:  河流地貌的发育
          description: 
          koLyro: topic
          koLyri:  just
          son: </v>
      </c>
    </row>
    <row r="4496" spans="1:16" ht="15" customHeight="1">
      <c r="A4496" s="20">
        <f t="shared" si="568"/>
        <v>4</v>
      </c>
      <c r="B4496" s="21" t="str">
        <f t="shared" si="569"/>
        <v>知识点</v>
      </c>
      <c r="C4496" s="21" t="str">
        <f t="shared" si="570"/>
        <v>河流侵蚀地貌与堆积地貌</v>
      </c>
      <c r="D4496" s="21" t="str">
        <f>IFERROR(IF(I4496=1,INDEX( {"chinese","english","math","physics","chemistry","biology","politics","history","geography"},MATCH(C4496,{"语文","英语","数学","物理","化学","生物","政治","历史","地理"},0)),IF(I4496=2,INDEX(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4496,{"单项选择","阅读理解","信息匹配","完形填空","短文填空","单句填空","短文改错","单句改错","句型转换","翻译短语","翻译句子","词汇/短语及固搭","完成句子","听力"},0)),"")), "")</f>
        <v/>
      </c>
      <c r="E4496" s="21" t="str">
        <f t="shared" si="571"/>
        <v>知识点</v>
      </c>
      <c r="F4496" s="21" t="str">
        <f t="shared" si="572"/>
        <v>恰</v>
      </c>
      <c r="G4496" s="21" t="str">
        <f>INDEX( {"body","discipline","area","topic","point"},MATCH(E4496,{"知识体","知识域","知识区","知识主题","知识点"},0))</f>
        <v>point</v>
      </c>
      <c r="H4496" s="21" t="str">
        <f>INDEX( {"super","just","sub","infras"},MATCH(F4496,{"超","恰","亚","次"},0))</f>
        <v>just</v>
      </c>
      <c r="I4496" s="21">
        <f>MATCH(E4496,{"知识体","知识域","知识区","知识主题","知识点"},0)-1</f>
        <v>4</v>
      </c>
      <c r="J4496" s="21">
        <f>MATCH(F4496,{"超","恰","亚","次"},0)-1</f>
        <v>1</v>
      </c>
      <c r="K4496" s="21" t="str">
        <f t="shared" si="573"/>
        <v>地理</v>
      </c>
      <c r="L4496" s="26" t="s">
        <v>3994</v>
      </c>
      <c r="M4496" s="23"/>
      <c r="N4496" s="23"/>
      <c r="O4496" s="24" t="str">
        <f t="shared" si="567"/>
        <v xml:space="preserve">
  - 
    name:  河流侵蚀地貌与堆积地貌
    title:  河流侵蚀地貌与堆积地貌
    description: 
    koLyro: point
    koLyri:  just
    son: </v>
      </c>
      <c r="P4496" s="27" t="str">
        <f t="shared" si="574"/>
        <v xml:space="preserve">
          - 
            name:  河流侵蚀地貌与堆积地貌
            title:  河流侵蚀地貌与堆积地貌
            description: 
            koLyro: point
            koLyri:  just
            son: </v>
      </c>
    </row>
    <row r="4497" spans="1:16" ht="15" customHeight="1">
      <c r="A4497" s="20">
        <f t="shared" si="568"/>
        <v>5</v>
      </c>
      <c r="B4497" s="21" t="str">
        <f t="shared" si="569"/>
        <v>知识亚点</v>
      </c>
      <c r="C4497" s="21" t="str">
        <f t="shared" si="570"/>
        <v>河流侵蚀方式的判断</v>
      </c>
      <c r="D4497" s="21" t="str">
        <f>IFERROR(IF(I4497=1,INDEX( {"chinese","english","math","physics","chemistry","biology","politics","history","geography"},MATCH(C4497,{"语文","英语","数学","物理","化学","生物","政治","历史","地理"},0)),IF(I4497=2,INDEX(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4497,{"单项选择","阅读理解","信息匹配","完形填空","短文填空","单句填空","短文改错","单句改错","句型转换","翻译短语","翻译句子","词汇/短语及固搭","完成句子","听力"},0)),"")), "")</f>
        <v/>
      </c>
      <c r="E4497" s="21" t="str">
        <f t="shared" si="571"/>
        <v>知识点</v>
      </c>
      <c r="F4497" s="21" t="str">
        <f t="shared" si="572"/>
        <v>亚</v>
      </c>
      <c r="G4497" s="21" t="str">
        <f>INDEX( {"body","discipline","area","topic","point"},MATCH(E4497,{"知识体","知识域","知识区","知识主题","知识点"},0))</f>
        <v>point</v>
      </c>
      <c r="H4497" s="21" t="str">
        <f>INDEX( {"super","just","sub","infras"},MATCH(F4497,{"超","恰","亚","次"},0))</f>
        <v>sub</v>
      </c>
      <c r="I4497" s="21">
        <f>MATCH(E4497,{"知识体","知识域","知识区","知识主题","知识点"},0)-1</f>
        <v>4</v>
      </c>
      <c r="J4497" s="21">
        <f>MATCH(F4497,{"超","恰","亚","次"},0)-1</f>
        <v>2</v>
      </c>
      <c r="K4497" s="21" t="str">
        <f t="shared" si="573"/>
        <v>地理</v>
      </c>
      <c r="L4497" s="26" t="s">
        <v>3995</v>
      </c>
      <c r="M4497" s="23"/>
      <c r="N4497" s="23"/>
      <c r="O4497" s="24" t="str">
        <f t="shared" si="567"/>
        <v xml:space="preserve">
  - 
    name:  河流侵蚀方式的判断
    title:  河流侵蚀方式的判断
    description: 
    koLyro: point
    koLyri:  sub
    son: </v>
      </c>
      <c r="P4497" s="27" t="str">
        <f t="shared" si="574"/>
        <v xml:space="preserve">
            - 
              name:  河流侵蚀方式的判断
              title:  河流侵蚀方式的判断
              description: 
              koLyro: point
              koLyri:  sub
              son: </v>
      </c>
    </row>
    <row r="4498" spans="1:16" ht="15" customHeight="1">
      <c r="A4498" s="20">
        <f t="shared" si="568"/>
        <v>5</v>
      </c>
      <c r="B4498" s="21" t="str">
        <f t="shared" si="569"/>
        <v>知识亚点</v>
      </c>
      <c r="C4498" s="21" t="str">
        <f t="shared" si="570"/>
        <v>河流不同侵蚀方式的影响</v>
      </c>
      <c r="D4498" s="21" t="str">
        <f>IFERROR(IF(I4498=1,INDEX( {"chinese","english","math","physics","chemistry","biology","politics","history","geography"},MATCH(C4498,{"语文","英语","数学","物理","化学","生物","政治","历史","地理"},0)),IF(I4498=2,INDEX(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4498,{"单项选择","阅读理解","信息匹配","完形填空","短文填空","单句填空","短文改错","单句改错","句型转换","翻译短语","翻译句子","词汇/短语及固搭","完成句子","听力"},0)),"")), "")</f>
        <v/>
      </c>
      <c r="E4498" s="21" t="str">
        <f t="shared" si="571"/>
        <v>知识点</v>
      </c>
      <c r="F4498" s="21" t="str">
        <f t="shared" si="572"/>
        <v>亚</v>
      </c>
      <c r="G4498" s="21" t="str">
        <f>INDEX( {"body","discipline","area","topic","point"},MATCH(E4498,{"知识体","知识域","知识区","知识主题","知识点"},0))</f>
        <v>point</v>
      </c>
      <c r="H4498" s="21" t="str">
        <f>INDEX( {"super","just","sub","infras"},MATCH(F4498,{"超","恰","亚","次"},0))</f>
        <v>sub</v>
      </c>
      <c r="I4498" s="21">
        <f>MATCH(E4498,{"知识体","知识域","知识区","知识主题","知识点"},0)-1</f>
        <v>4</v>
      </c>
      <c r="J4498" s="21">
        <f>MATCH(F4498,{"超","恰","亚","次"},0)-1</f>
        <v>2</v>
      </c>
      <c r="K4498" s="21" t="str">
        <f t="shared" si="573"/>
        <v>地理</v>
      </c>
      <c r="L4498" s="26" t="s">
        <v>3996</v>
      </c>
      <c r="M4498" s="23"/>
      <c r="N4498" s="23"/>
      <c r="O4498" s="24" t="str">
        <f t="shared" si="567"/>
        <v xml:space="preserve">
  - 
    name:  河流不同侵蚀方式的影响
    title:  河流不同侵蚀方式的影响
    description: 
    koLyro: point
    koLyri:  sub
    son: </v>
      </c>
      <c r="P4498" s="27" t="str">
        <f t="shared" si="574"/>
        <v xml:space="preserve">
            - 
              name:  河流不同侵蚀方式的影响
              title:  河流不同侵蚀方式的影响
              description: 
              koLyro: point
              koLyri:  sub
              son: </v>
      </c>
    </row>
    <row r="4499" spans="1:16" ht="15" customHeight="1">
      <c r="A4499" s="20">
        <f t="shared" si="568"/>
        <v>5</v>
      </c>
      <c r="B4499" s="21" t="str">
        <f t="shared" si="569"/>
        <v>知识亚点</v>
      </c>
      <c r="C4499" s="21" t="str">
        <f t="shared" si="570"/>
        <v>河流堆积地貌的形成</v>
      </c>
      <c r="D4499" s="21" t="str">
        <f>IFERROR(IF(I4499=1,INDEX( {"chinese","english","math","physics","chemistry","biology","politics","history","geography"},MATCH(C4499,{"语文","英语","数学","物理","化学","生物","政治","历史","地理"},0)),IF(I4499=2,INDEX(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4499,{"单项选择","阅读理解","信息匹配","完形填空","短文填空","单句填空","短文改错","单句改错","句型转换","翻译短语","翻译句子","词汇/短语及固搭","完成句子","听力"},0)),"")), "")</f>
        <v/>
      </c>
      <c r="E4499" s="21" t="str">
        <f t="shared" si="571"/>
        <v>知识点</v>
      </c>
      <c r="F4499" s="21" t="str">
        <f t="shared" si="572"/>
        <v>亚</v>
      </c>
      <c r="G4499" s="21" t="str">
        <f>INDEX( {"body","discipline","area","topic","point"},MATCH(E4499,{"知识体","知识域","知识区","知识主题","知识点"},0))</f>
        <v>point</v>
      </c>
      <c r="H4499" s="21" t="str">
        <f>INDEX( {"super","just","sub","infras"},MATCH(F4499,{"超","恰","亚","次"},0))</f>
        <v>sub</v>
      </c>
      <c r="I4499" s="21">
        <f>MATCH(E4499,{"知识体","知识域","知识区","知识主题","知识点"},0)-1</f>
        <v>4</v>
      </c>
      <c r="J4499" s="21">
        <f>MATCH(F4499,{"超","恰","亚","次"},0)-1</f>
        <v>2</v>
      </c>
      <c r="K4499" s="21" t="str">
        <f t="shared" si="573"/>
        <v>地理</v>
      </c>
      <c r="L4499" s="26" t="s">
        <v>3997</v>
      </c>
      <c r="M4499" s="23"/>
      <c r="N4499" s="23"/>
      <c r="O4499" s="24" t="str">
        <f t="shared" si="567"/>
        <v xml:space="preserve">
  - 
    name:  河流堆积地貌的形成
    title:  河流堆积地貌的形成
    description: 
    koLyro: point
    koLyri:  sub
    son: </v>
      </c>
      <c r="P4499" s="27" t="str">
        <f t="shared" si="574"/>
        <v xml:space="preserve">
            - 
              name:  河流堆积地貌的形成
              title:  河流堆积地貌的形成
              description: 
              koLyro: point
              koLyri:  sub
              son: </v>
      </c>
    </row>
    <row r="4500" spans="1:16" ht="15" customHeight="1">
      <c r="A4500" s="20">
        <f t="shared" si="568"/>
        <v>5</v>
      </c>
      <c r="B4500" s="21" t="str">
        <f t="shared" si="569"/>
        <v>知识亚点</v>
      </c>
      <c r="C4500" s="21" t="str">
        <f t="shared" si="570"/>
        <v>河流堆积地貌的判断</v>
      </c>
      <c r="D4500" s="21" t="str">
        <f>IFERROR(IF(I4500=1,INDEX( {"chinese","english","math","physics","chemistry","biology","politics","history","geography"},MATCH(C4500,{"语文","英语","数学","物理","化学","生物","政治","历史","地理"},0)),IF(I4500=2,INDEX(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4500,{"单项选择","阅读理解","信息匹配","完形填空","短文填空","单句填空","短文改错","单句改错","句型转换","翻译短语","翻译句子","词汇/短语及固搭","完成句子","听力"},0)),"")), "")</f>
        <v/>
      </c>
      <c r="E4500" s="21" t="str">
        <f t="shared" si="571"/>
        <v>知识点</v>
      </c>
      <c r="F4500" s="21" t="str">
        <f t="shared" si="572"/>
        <v>亚</v>
      </c>
      <c r="G4500" s="21" t="str">
        <f>INDEX( {"body","discipline","area","topic","point"},MATCH(E4500,{"知识体","知识域","知识区","知识主题","知识点"},0))</f>
        <v>point</v>
      </c>
      <c r="H4500" s="21" t="str">
        <f>INDEX( {"super","just","sub","infras"},MATCH(F4500,{"超","恰","亚","次"},0))</f>
        <v>sub</v>
      </c>
      <c r="I4500" s="21">
        <f>MATCH(E4500,{"知识体","知识域","知识区","知识主题","知识点"},0)-1</f>
        <v>4</v>
      </c>
      <c r="J4500" s="21">
        <f>MATCH(F4500,{"超","恰","亚","次"},0)-1</f>
        <v>2</v>
      </c>
      <c r="K4500" s="21" t="str">
        <f t="shared" si="573"/>
        <v>地理</v>
      </c>
      <c r="L4500" s="26" t="s">
        <v>3998</v>
      </c>
      <c r="M4500" s="23"/>
      <c r="N4500" s="23"/>
      <c r="O4500" s="24" t="str">
        <f t="shared" si="567"/>
        <v xml:space="preserve">
  - 
    name:  河流堆积地貌的判断
    title:  河流堆积地貌的判断
    description: 
    koLyro: point
    koLyri:  sub
    son: </v>
      </c>
      <c r="P4500" s="27" t="str">
        <f t="shared" si="574"/>
        <v xml:space="preserve">
            - 
              name:  河流堆积地貌的判断
              title:  河流堆积地貌的判断
              description: 
              koLyro: point
              koLyri:  sub
              son: </v>
      </c>
    </row>
    <row r="4501" spans="1:16" ht="15" customHeight="1">
      <c r="A4501" s="20">
        <f t="shared" si="568"/>
        <v>5</v>
      </c>
      <c r="B4501" s="21" t="str">
        <f t="shared" si="569"/>
        <v>知识亚点</v>
      </c>
      <c r="C4501" s="21" t="str">
        <f t="shared" si="570"/>
        <v>河流凹岸和凸岸的判断及实践应用</v>
      </c>
      <c r="D4501" s="21" t="str">
        <f>IFERROR(IF(I4501=1,INDEX( {"chinese","english","math","physics","chemistry","biology","politics","history","geography"},MATCH(C4501,{"语文","英语","数学","物理","化学","生物","政治","历史","地理"},0)),IF(I4501=2,INDEX(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4501,{"单项选择","阅读理解","信息匹配","完形填空","短文填空","单句填空","短文改错","单句改错","句型转换","翻译短语","翻译句子","词汇/短语及固搭","完成句子","听力"},0)),"")), "")</f>
        <v/>
      </c>
      <c r="E4501" s="21" t="str">
        <f t="shared" si="571"/>
        <v>知识点</v>
      </c>
      <c r="F4501" s="21" t="str">
        <f t="shared" si="572"/>
        <v>亚</v>
      </c>
      <c r="G4501" s="21" t="str">
        <f>INDEX( {"body","discipline","area","topic","point"},MATCH(E4501,{"知识体","知识域","知识区","知识主题","知识点"},0))</f>
        <v>point</v>
      </c>
      <c r="H4501" s="21" t="str">
        <f>INDEX( {"super","just","sub","infras"},MATCH(F4501,{"超","恰","亚","次"},0))</f>
        <v>sub</v>
      </c>
      <c r="I4501" s="21">
        <f>MATCH(E4501,{"知识体","知识域","知识区","知识主题","知识点"},0)-1</f>
        <v>4</v>
      </c>
      <c r="J4501" s="21">
        <f>MATCH(F4501,{"超","恰","亚","次"},0)-1</f>
        <v>2</v>
      </c>
      <c r="K4501" s="21" t="str">
        <f t="shared" si="573"/>
        <v>地理</v>
      </c>
      <c r="L4501" s="26" t="s">
        <v>3999</v>
      </c>
      <c r="M4501" s="23"/>
      <c r="N4501" s="23"/>
      <c r="O4501" s="24" t="str">
        <f t="shared" si="567"/>
        <v xml:space="preserve">
  - 
    name:  河流凹岸和凸岸的判断及实践应用
    title:  河流凹岸和凸岸的判断及实践应用
    description: 
    koLyro: point
    koLyri:  sub
    son: </v>
      </c>
      <c r="P4501" s="27" t="str">
        <f t="shared" si="574"/>
        <v xml:space="preserve">
            - 
              name:  河流凹岸和凸岸的判断及实践应用
              title:  河流凹岸和凸岸的判断及实践应用
              description: 
              koLyro: point
              koLyri:  sub
              son: </v>
      </c>
    </row>
    <row r="4502" spans="1:16" ht="15" customHeight="1">
      <c r="A4502" s="20">
        <f t="shared" si="568"/>
        <v>4</v>
      </c>
      <c r="B4502" s="21" t="str">
        <f t="shared" si="569"/>
        <v>知识点</v>
      </c>
      <c r="C4502" s="21" t="str">
        <f t="shared" si="570"/>
        <v>地表形态对聚落及交通线路分布的影响</v>
      </c>
      <c r="D4502" s="21" t="str">
        <f>IFERROR(IF(I4502=1,INDEX( {"chinese","english","math","physics","chemistry","biology","politics","history","geography"},MATCH(C4502,{"语文","英语","数学","物理","化学","生物","政治","历史","地理"},0)),IF(I4502=2,INDEX(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4502,{"单项选择","阅读理解","信息匹配","完形填空","短文填空","单句填空","短文改错","单句改错","句型转换","翻译短语","翻译句子","词汇/短语及固搭","完成句子","听力"},0)),"")), "")</f>
        <v/>
      </c>
      <c r="E4502" s="21" t="str">
        <f t="shared" si="571"/>
        <v>知识点</v>
      </c>
      <c r="F4502" s="21" t="str">
        <f t="shared" si="572"/>
        <v>恰</v>
      </c>
      <c r="G4502" s="21" t="str">
        <f>INDEX( {"body","discipline","area","topic","point"},MATCH(E4502,{"知识体","知识域","知识区","知识主题","知识点"},0))</f>
        <v>point</v>
      </c>
      <c r="H4502" s="21" t="str">
        <f>INDEX( {"super","just","sub","infras"},MATCH(F4502,{"超","恰","亚","次"},0))</f>
        <v>just</v>
      </c>
      <c r="I4502" s="21">
        <f>MATCH(E4502,{"知识体","知识域","知识区","知识主题","知识点"},0)-1</f>
        <v>4</v>
      </c>
      <c r="J4502" s="21">
        <f>MATCH(F4502,{"超","恰","亚","次"},0)-1</f>
        <v>1</v>
      </c>
      <c r="K4502" s="21" t="str">
        <f t="shared" si="573"/>
        <v>地理</v>
      </c>
      <c r="L4502" s="26" t="s">
        <v>4000</v>
      </c>
      <c r="M4502" s="23"/>
      <c r="N4502" s="23"/>
      <c r="O4502" s="24" t="str">
        <f t="shared" si="567"/>
        <v xml:space="preserve">
  - 
    name:  地表形态对聚落及交通线路分布的影响
    title:  地表形态对聚落及交通线路分布的影响
    description: 
    koLyro: point
    koLyri:  just
    son: </v>
      </c>
      <c r="P4502" s="27" t="str">
        <f t="shared" si="574"/>
        <v xml:space="preserve">
          - 
            name:  地表形态对聚落及交通线路分布的影响
            title:  地表形态对聚落及交通线路分布的影响
            description: 
            koLyro: point
            koLyri:  just
            son: </v>
      </c>
    </row>
    <row r="4503" spans="1:16" ht="15" customHeight="1">
      <c r="A4503" s="20">
        <f t="shared" si="568"/>
        <v>5</v>
      </c>
      <c r="B4503" s="21" t="str">
        <f t="shared" si="569"/>
        <v>知识亚点</v>
      </c>
      <c r="C4503" s="21" t="str">
        <f t="shared" si="570"/>
        <v>地表形态对聚落的影响</v>
      </c>
      <c r="D4503" s="21" t="str">
        <f>IFERROR(IF(I4503=1,INDEX( {"chinese","english","math","physics","chemistry","biology","politics","history","geography"},MATCH(C4503,{"语文","英语","数学","物理","化学","生物","政治","历史","地理"},0)),IF(I4503=2,INDEX(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4503,{"单项选择","阅读理解","信息匹配","完形填空","短文填空","单句填空","短文改错","单句改错","句型转换","翻译短语","翻译句子","词汇/短语及固搭","完成句子","听力"},0)),"")), "")</f>
        <v/>
      </c>
      <c r="E4503" s="21" t="str">
        <f t="shared" si="571"/>
        <v>知识点</v>
      </c>
      <c r="F4503" s="21" t="str">
        <f t="shared" si="572"/>
        <v>亚</v>
      </c>
      <c r="G4503" s="21" t="str">
        <f>INDEX( {"body","discipline","area","topic","point"},MATCH(E4503,{"知识体","知识域","知识区","知识主题","知识点"},0))</f>
        <v>point</v>
      </c>
      <c r="H4503" s="21" t="str">
        <f>INDEX( {"super","just","sub","infras"},MATCH(F4503,{"超","恰","亚","次"},0))</f>
        <v>sub</v>
      </c>
      <c r="I4503" s="21">
        <f>MATCH(E4503,{"知识体","知识域","知识区","知识主题","知识点"},0)-1</f>
        <v>4</v>
      </c>
      <c r="J4503" s="21">
        <f>MATCH(F4503,{"超","恰","亚","次"},0)-1</f>
        <v>2</v>
      </c>
      <c r="K4503" s="21" t="str">
        <f t="shared" si="573"/>
        <v>地理</v>
      </c>
      <c r="L4503" s="26" t="s">
        <v>4001</v>
      </c>
      <c r="M4503" s="23"/>
      <c r="N4503" s="23"/>
      <c r="O4503" s="24" t="str">
        <f t="shared" si="567"/>
        <v xml:space="preserve">
  - 
    name:  地表形态对聚落的影响
    title:  地表形态对聚落的影响
    description: 
    koLyro: point
    koLyri:  sub
    son: </v>
      </c>
      <c r="P4503" s="27" t="str">
        <f t="shared" si="574"/>
        <v xml:space="preserve">
            - 
              name:  地表形态对聚落的影响
              title:  地表形态对聚落的影响
              description: 
              koLyro: point
              koLyri:  sub
              son: </v>
      </c>
    </row>
    <row r="4504" spans="1:16" ht="15" customHeight="1">
      <c r="A4504" s="20">
        <f t="shared" si="568"/>
        <v>5</v>
      </c>
      <c r="B4504" s="21" t="str">
        <f t="shared" si="569"/>
        <v>知识亚点</v>
      </c>
      <c r="C4504" s="21" t="str">
        <f t="shared" si="570"/>
        <v>地表形态对交通运输的影响</v>
      </c>
      <c r="D4504" s="21" t="str">
        <f>IFERROR(IF(I4504=1,INDEX( {"chinese","english","math","physics","chemistry","biology","politics","history","geography"},MATCH(C4504,{"语文","英语","数学","物理","化学","生物","政治","历史","地理"},0)),IF(I4504=2,INDEX(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4504,{"单项选择","阅读理解","信息匹配","完形填空","短文填空","单句填空","短文改错","单句改错","句型转换","翻译短语","翻译句子","词汇/短语及固搭","完成句子","听力"},0)),"")), "")</f>
        <v/>
      </c>
      <c r="E4504" s="21" t="str">
        <f t="shared" si="571"/>
        <v>知识点</v>
      </c>
      <c r="F4504" s="21" t="str">
        <f t="shared" si="572"/>
        <v>亚</v>
      </c>
      <c r="G4504" s="21" t="str">
        <f>INDEX( {"body","discipline","area","topic","point"},MATCH(E4504,{"知识体","知识域","知识区","知识主题","知识点"},0))</f>
        <v>point</v>
      </c>
      <c r="H4504" s="21" t="str">
        <f>INDEX( {"super","just","sub","infras"},MATCH(F4504,{"超","恰","亚","次"},0))</f>
        <v>sub</v>
      </c>
      <c r="I4504" s="21">
        <f>MATCH(E4504,{"知识体","知识域","知识区","知识主题","知识点"},0)-1</f>
        <v>4</v>
      </c>
      <c r="J4504" s="21">
        <f>MATCH(F4504,{"超","恰","亚","次"},0)-1</f>
        <v>2</v>
      </c>
      <c r="K4504" s="21" t="str">
        <f t="shared" si="573"/>
        <v>地理</v>
      </c>
      <c r="L4504" s="26" t="s">
        <v>4002</v>
      </c>
      <c r="M4504" s="23"/>
      <c r="N4504" s="23"/>
      <c r="O4504" s="24" t="str">
        <f t="shared" si="567"/>
        <v xml:space="preserve">
  - 
    name:  地表形态对交通运输的影响
    title:  地表形态对交通运输的影响
    description: 
    koLyro: point
    koLyri:  sub
    son: </v>
      </c>
      <c r="P4504" s="27" t="str">
        <f t="shared" si="574"/>
        <v xml:space="preserve">
            - 
              name:  地表形态对交通运输的影响
              title:  地表形态对交通运输的影响
              description: 
              koLyro: point
              koLyri:  sub
              son: </v>
      </c>
    </row>
    <row r="4505" spans="1:16" ht="15" customHeight="1">
      <c r="A4505" s="20">
        <f t="shared" si="568"/>
        <v>2</v>
      </c>
      <c r="B4505" s="21" t="str">
        <f t="shared" si="569"/>
        <v>知识区</v>
      </c>
      <c r="C4505" s="21" t="str">
        <f t="shared" si="570"/>
        <v>6.自然地理环境的整体性与差异性</v>
      </c>
      <c r="D4505" s="21" t="str">
        <f>IFERROR(IF(I4505=1,INDEX( {"chinese","english","math","physics","chemistry","biology","politics","history","geography"},MATCH(C4505,{"语文","英语","数学","物理","化学","生物","政治","历史","地理"},0)),IF(I4505=2,INDEX(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4505,{"单项选择","阅读理解","信息匹配","完形填空","短文填空","单句填空","短文改错","单句改错","句型转换","翻译短语","翻译句子","词汇/短语及固搭","完成句子","听力"},0)),"")), "")</f>
        <v/>
      </c>
      <c r="E4505" s="21" t="str">
        <f t="shared" si="571"/>
        <v>知识区</v>
      </c>
      <c r="F4505" s="21" t="str">
        <f t="shared" si="572"/>
        <v>恰</v>
      </c>
      <c r="G4505" s="21" t="str">
        <f>INDEX( {"body","discipline","area","topic","point"},MATCH(E4505,{"知识体","知识域","知识区","知识主题","知识点"},0))</f>
        <v>area</v>
      </c>
      <c r="H4505" s="21" t="str">
        <f>INDEX( {"super","just","sub","infras"},MATCH(F4505,{"超","恰","亚","次"},0))</f>
        <v>just</v>
      </c>
      <c r="I4505" s="21">
        <f>MATCH(E4505,{"知识体","知识域","知识区","知识主题","知识点"},0)-1</f>
        <v>2</v>
      </c>
      <c r="J4505" s="21">
        <f>MATCH(F4505,{"超","恰","亚","次"},0)-1</f>
        <v>1</v>
      </c>
      <c r="K4505" s="21" t="str">
        <f t="shared" si="573"/>
        <v>地理</v>
      </c>
      <c r="L4505" s="26" t="s">
        <v>4695</v>
      </c>
      <c r="M4505" s="23"/>
      <c r="N4505" s="23"/>
      <c r="O4505" s="24" t="str">
        <f t="shared" si="567"/>
        <v xml:space="preserve">
  - 
    name:  6.自然地理环境的整体性与差异性
    title:  6.自然地理环境的整体性与差异性
    description: 
    koLyro: area
    koLyri:  just
    son: </v>
      </c>
      <c r="P4505" s="27" t="str">
        <f t="shared" si="574"/>
        <v xml:space="preserve">
      - 
        name:  6.自然地理环境的整体性与差异性
        title:  6.自然地理环境的整体性与差异性
        description: 
        koLyro: area
        koLyri:  just
        son: </v>
      </c>
    </row>
    <row r="4506" spans="1:16" ht="15" customHeight="1">
      <c r="A4506" s="20">
        <f t="shared" si="568"/>
        <v>3</v>
      </c>
      <c r="B4506" s="21" t="str">
        <f t="shared" si="569"/>
        <v>知识主题</v>
      </c>
      <c r="C4506" s="21" t="str">
        <f t="shared" si="570"/>
        <v>自然地理环境的整体性</v>
      </c>
      <c r="D4506" s="21" t="str">
        <f>IFERROR(IF(I4506=1,INDEX( {"chinese","english","math","physics","chemistry","biology","politics","history","geography"},MATCH(C4506,{"语文","英语","数学","物理","化学","生物","政治","历史","地理"},0)),IF(I4506=2,INDEX(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4506,{"单项选择","阅读理解","信息匹配","完形填空","短文填空","单句填空","短文改错","单句改错","句型转换","翻译短语","翻译句子","词汇/短语及固搭","完成句子","听力"},0)),"")), "")</f>
        <v/>
      </c>
      <c r="E4506" s="21" t="str">
        <f t="shared" si="571"/>
        <v>知识主题</v>
      </c>
      <c r="F4506" s="21" t="str">
        <f t="shared" si="572"/>
        <v>恰</v>
      </c>
      <c r="G4506" s="21" t="str">
        <f>INDEX( {"body","discipline","area","topic","point"},MATCH(E4506,{"知识体","知识域","知识区","知识主题","知识点"},0))</f>
        <v>topic</v>
      </c>
      <c r="H4506" s="21" t="str">
        <f>INDEX( {"super","just","sub","infras"},MATCH(F4506,{"超","恰","亚","次"},0))</f>
        <v>just</v>
      </c>
      <c r="I4506" s="21">
        <f>MATCH(E4506,{"知识体","知识域","知识区","知识主题","知识点"},0)-1</f>
        <v>3</v>
      </c>
      <c r="J4506" s="21">
        <f>MATCH(F4506,{"超","恰","亚","次"},0)-1</f>
        <v>1</v>
      </c>
      <c r="K4506" s="21" t="str">
        <f t="shared" si="573"/>
        <v>地理</v>
      </c>
      <c r="L4506" s="26" t="s">
        <v>4003</v>
      </c>
      <c r="M4506" s="23"/>
      <c r="N4506" s="23"/>
      <c r="O4506" s="24" t="str">
        <f t="shared" si="567"/>
        <v xml:space="preserve">
  - 
    name:  自然地理环境的整体性
    title:  自然地理环境的整体性
    description: 
    koLyro: topic
    koLyri:  just
    son: </v>
      </c>
      <c r="P4506" s="27" t="str">
        <f t="shared" si="574"/>
        <v xml:space="preserve">
        - 
          name:  自然地理环境的整体性
          title:  自然地理环境的整体性
          description: 
          koLyro: topic
          koLyri:  just
          son: </v>
      </c>
    </row>
    <row r="4507" spans="1:16" ht="15" customHeight="1">
      <c r="A4507" s="20">
        <f t="shared" si="568"/>
        <v>4</v>
      </c>
      <c r="B4507" s="21" t="str">
        <f t="shared" si="569"/>
        <v>知识点</v>
      </c>
      <c r="C4507" s="21" t="str">
        <f t="shared" si="570"/>
        <v>地理要素间进行着物质与能量的交换</v>
      </c>
      <c r="D4507" s="21" t="str">
        <f>IFERROR(IF(I4507=1,INDEX( {"chinese","english","math","physics","chemistry","biology","politics","history","geography"},MATCH(C4507,{"语文","英语","数学","物理","化学","生物","政治","历史","地理"},0)),IF(I4507=2,INDEX(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4507,{"单项选择","阅读理解","信息匹配","完形填空","短文填空","单句填空","短文改错","单句改错","句型转换","翻译短语","翻译句子","词汇/短语及固搭","完成句子","听力"},0)),"")), "")</f>
        <v/>
      </c>
      <c r="E4507" s="21" t="str">
        <f t="shared" si="571"/>
        <v>知识点</v>
      </c>
      <c r="F4507" s="21" t="str">
        <f t="shared" si="572"/>
        <v>恰</v>
      </c>
      <c r="G4507" s="21" t="str">
        <f>INDEX( {"body","discipline","area","topic","point"},MATCH(E4507,{"知识体","知识域","知识区","知识主题","知识点"},0))</f>
        <v>point</v>
      </c>
      <c r="H4507" s="21" t="str">
        <f>INDEX( {"super","just","sub","infras"},MATCH(F4507,{"超","恰","亚","次"},0))</f>
        <v>just</v>
      </c>
      <c r="I4507" s="21">
        <f>MATCH(E4507,{"知识体","知识域","知识区","知识主题","知识点"},0)-1</f>
        <v>4</v>
      </c>
      <c r="J4507" s="21">
        <f>MATCH(F4507,{"超","恰","亚","次"},0)-1</f>
        <v>1</v>
      </c>
      <c r="K4507" s="21" t="str">
        <f t="shared" si="573"/>
        <v>地理</v>
      </c>
      <c r="L4507" s="26" t="s">
        <v>4004</v>
      </c>
      <c r="M4507" s="23"/>
      <c r="N4507" s="23"/>
      <c r="O4507" s="24" t="str">
        <f t="shared" si="567"/>
        <v xml:space="preserve">
  - 
    name:  地理要素间进行着物质与能量的交换
    title:  地理要素间进行着物质与能量的交换
    description: 
    koLyro: point
    koLyri:  just
    son: </v>
      </c>
      <c r="P4507" s="27" t="str">
        <f t="shared" si="574"/>
        <v xml:space="preserve">
          - 
            name:  地理要素间进行着物质与能量的交换
            title:  地理要素间进行着物质与能量的交换
            description: 
            koLyro: point
            koLyri:  just
            son: </v>
      </c>
    </row>
    <row r="4508" spans="1:16" ht="15" customHeight="1">
      <c r="A4508" s="20">
        <f t="shared" si="568"/>
        <v>4</v>
      </c>
      <c r="B4508" s="21" t="str">
        <f t="shared" si="569"/>
        <v>知识点</v>
      </c>
      <c r="C4508" s="21" t="str">
        <f t="shared" si="570"/>
        <v>地理要素间相互作用产生新功能</v>
      </c>
      <c r="D4508" s="21" t="str">
        <f>IFERROR(IF(I4508=1,INDEX( {"chinese","english","math","physics","chemistry","biology","politics","history","geography"},MATCH(C4508,{"语文","英语","数学","物理","化学","生物","政治","历史","地理"},0)),IF(I4508=2,INDEX(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4508,{"单项选择","阅读理解","信息匹配","完形填空","短文填空","单句填空","短文改错","单句改错","句型转换","翻译短语","翻译句子","词汇/短语及固搭","完成句子","听力"},0)),"")), "")</f>
        <v/>
      </c>
      <c r="E4508" s="21" t="str">
        <f t="shared" si="571"/>
        <v>知识点</v>
      </c>
      <c r="F4508" s="21" t="str">
        <f t="shared" si="572"/>
        <v>恰</v>
      </c>
      <c r="G4508" s="21" t="str">
        <f>INDEX( {"body","discipline","area","topic","point"},MATCH(E4508,{"知识体","知识域","知识区","知识主题","知识点"},0))</f>
        <v>point</v>
      </c>
      <c r="H4508" s="21" t="str">
        <f>INDEX( {"super","just","sub","infras"},MATCH(F4508,{"超","恰","亚","次"},0))</f>
        <v>just</v>
      </c>
      <c r="I4508" s="21">
        <f>MATCH(E4508,{"知识体","知识域","知识区","知识主题","知识点"},0)-1</f>
        <v>4</v>
      </c>
      <c r="J4508" s="21">
        <f>MATCH(F4508,{"超","恰","亚","次"},0)-1</f>
        <v>1</v>
      </c>
      <c r="K4508" s="21" t="str">
        <f t="shared" si="573"/>
        <v>地理</v>
      </c>
      <c r="L4508" s="26" t="s">
        <v>4005</v>
      </c>
      <c r="M4508" s="23"/>
      <c r="N4508" s="23"/>
      <c r="O4508" s="24" t="str">
        <f t="shared" si="567"/>
        <v xml:space="preserve">
  - 
    name:  地理要素间相互作用产生新功能
    title:  地理要素间相互作用产生新功能
    description: 
    koLyro: point
    koLyri:  just
    son: </v>
      </c>
      <c r="P4508" s="27" t="str">
        <f t="shared" si="574"/>
        <v xml:space="preserve">
          - 
            name:  地理要素间相互作用产生新功能
            title:  地理要素间相互作用产生新功能
            description: 
            koLyro: point
            koLyri:  just
            son: </v>
      </c>
    </row>
    <row r="4509" spans="1:16" ht="15" customHeight="1">
      <c r="A4509" s="20">
        <f t="shared" si="568"/>
        <v>4</v>
      </c>
      <c r="B4509" s="21" t="str">
        <f t="shared" si="569"/>
        <v>知识点</v>
      </c>
      <c r="C4509" s="21" t="str">
        <f t="shared" si="570"/>
        <v>自然地理环境整体性的表现</v>
      </c>
      <c r="D4509" s="21" t="str">
        <f>IFERROR(IF(I4509=1,INDEX( {"chinese","english","math","physics","chemistry","biology","politics","history","geography"},MATCH(C4509,{"语文","英语","数学","物理","化学","生物","政治","历史","地理"},0)),IF(I4509=2,INDEX(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4509,{"单项选择","阅读理解","信息匹配","完形填空","短文填空","单句填空","短文改错","单句改错","句型转换","翻译短语","翻译句子","词汇/短语及固搭","完成句子","听力"},0)),"")), "")</f>
        <v/>
      </c>
      <c r="E4509" s="21" t="str">
        <f t="shared" si="571"/>
        <v>知识点</v>
      </c>
      <c r="F4509" s="21" t="str">
        <f t="shared" si="572"/>
        <v>恰</v>
      </c>
      <c r="G4509" s="21" t="str">
        <f>INDEX( {"body","discipline","area","topic","point"},MATCH(E4509,{"知识体","知识域","知识区","知识主题","知识点"},0))</f>
        <v>point</v>
      </c>
      <c r="H4509" s="21" t="str">
        <f>INDEX( {"super","just","sub","infras"},MATCH(F4509,{"超","恰","亚","次"},0))</f>
        <v>just</v>
      </c>
      <c r="I4509" s="21">
        <f>MATCH(E4509,{"知识体","知识域","知识区","知识主题","知识点"},0)-1</f>
        <v>4</v>
      </c>
      <c r="J4509" s="21">
        <f>MATCH(F4509,{"超","恰","亚","次"},0)-1</f>
        <v>1</v>
      </c>
      <c r="K4509" s="21" t="str">
        <f t="shared" si="573"/>
        <v>地理</v>
      </c>
      <c r="L4509" s="26" t="s">
        <v>4006</v>
      </c>
      <c r="M4509" s="23"/>
      <c r="N4509" s="23"/>
      <c r="O4509" s="24" t="str">
        <f t="shared" si="567"/>
        <v xml:space="preserve">
  - 
    name:  自然地理环境整体性的表现
    title:  自然地理环境整体性的表现
    description: 
    koLyro: point
    koLyri:  just
    son: </v>
      </c>
      <c r="P4509" s="27" t="str">
        <f t="shared" si="574"/>
        <v xml:space="preserve">
          - 
            name:  自然地理环境整体性的表现
            title:  自然地理环境整体性的表现
            description: 
            koLyro: point
            koLyri:  just
            son: </v>
      </c>
    </row>
    <row r="4510" spans="1:16" ht="15" customHeight="1">
      <c r="A4510" s="20">
        <f t="shared" si="568"/>
        <v>5</v>
      </c>
      <c r="B4510" s="21" t="str">
        <f t="shared" si="569"/>
        <v>知识亚点</v>
      </c>
      <c r="C4510" s="21" t="str">
        <f t="shared" si="570"/>
        <v>自然地理环境具有统一演化的过程</v>
      </c>
      <c r="D4510" s="21" t="str">
        <f>IFERROR(IF(I4510=1,INDEX( {"chinese","english","math","physics","chemistry","biology","politics","history","geography"},MATCH(C4510,{"语文","英语","数学","物理","化学","生物","政治","历史","地理"},0)),IF(I4510=2,INDEX(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4510,{"单项选择","阅读理解","信息匹配","完形填空","短文填空","单句填空","短文改错","单句改错","句型转换","翻译短语","翻译句子","词汇/短语及固搭","完成句子","听力"},0)),"")), "")</f>
        <v/>
      </c>
      <c r="E4510" s="21" t="str">
        <f t="shared" si="571"/>
        <v>知识点</v>
      </c>
      <c r="F4510" s="21" t="str">
        <f t="shared" si="572"/>
        <v>亚</v>
      </c>
      <c r="G4510" s="21" t="str">
        <f>INDEX( {"body","discipline","area","topic","point"},MATCH(E4510,{"知识体","知识域","知识区","知识主题","知识点"},0))</f>
        <v>point</v>
      </c>
      <c r="H4510" s="21" t="str">
        <f>INDEX( {"super","just","sub","infras"},MATCH(F4510,{"超","恰","亚","次"},0))</f>
        <v>sub</v>
      </c>
      <c r="I4510" s="21">
        <f>MATCH(E4510,{"知识体","知识域","知识区","知识主题","知识点"},0)-1</f>
        <v>4</v>
      </c>
      <c r="J4510" s="21">
        <f>MATCH(F4510,{"超","恰","亚","次"},0)-1</f>
        <v>2</v>
      </c>
      <c r="K4510" s="21" t="str">
        <f t="shared" si="573"/>
        <v>地理</v>
      </c>
      <c r="L4510" s="26" t="s">
        <v>4007</v>
      </c>
      <c r="M4510" s="23"/>
      <c r="N4510" s="23"/>
      <c r="O4510" s="24" t="str">
        <f t="shared" si="567"/>
        <v xml:space="preserve">
  - 
    name:  自然地理环境具有统一演化的过程
    title:  自然地理环境具有统一演化的过程
    description: 
    koLyro: point
    koLyri:  sub
    son: </v>
      </c>
      <c r="P4510" s="27" t="str">
        <f t="shared" si="574"/>
        <v xml:space="preserve">
            - 
              name:  自然地理环境具有统一演化的过程
              title:  自然地理环境具有统一演化的过程
              description: 
              koLyro: point
              koLyri:  sub
              son: </v>
      </c>
    </row>
    <row r="4511" spans="1:16" ht="15" customHeight="1">
      <c r="A4511" s="20">
        <f t="shared" si="568"/>
        <v>5</v>
      </c>
      <c r="B4511" s="21" t="str">
        <f t="shared" si="569"/>
        <v>知识亚点</v>
      </c>
      <c r="C4511" s="21" t="str">
        <f t="shared" si="570"/>
        <v>地理要素的变化牵一发而动全身</v>
      </c>
      <c r="D4511" s="21" t="str">
        <f>IFERROR(IF(I4511=1,INDEX( {"chinese","english","math","physics","chemistry","biology","politics","history","geography"},MATCH(C4511,{"语文","英语","数学","物理","化学","生物","政治","历史","地理"},0)),IF(I4511=2,INDEX(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4511,{"单项选择","阅读理解","信息匹配","完形填空","短文填空","单句填空","短文改错","单句改错","句型转换","翻译短语","翻译句子","词汇/短语及固搭","完成句子","听力"},0)),"")), "")</f>
        <v/>
      </c>
      <c r="E4511" s="21" t="str">
        <f t="shared" si="571"/>
        <v>知识点</v>
      </c>
      <c r="F4511" s="21" t="str">
        <f t="shared" si="572"/>
        <v>亚</v>
      </c>
      <c r="G4511" s="21" t="str">
        <f>INDEX( {"body","discipline","area","topic","point"},MATCH(E4511,{"知识体","知识域","知识区","知识主题","知识点"},0))</f>
        <v>point</v>
      </c>
      <c r="H4511" s="21" t="str">
        <f>INDEX( {"super","just","sub","infras"},MATCH(F4511,{"超","恰","亚","次"},0))</f>
        <v>sub</v>
      </c>
      <c r="I4511" s="21">
        <f>MATCH(E4511,{"知识体","知识域","知识区","知识主题","知识点"},0)-1</f>
        <v>4</v>
      </c>
      <c r="J4511" s="21">
        <f>MATCH(F4511,{"超","恰","亚","次"},0)-1</f>
        <v>2</v>
      </c>
      <c r="K4511" s="21" t="str">
        <f t="shared" si="573"/>
        <v>地理</v>
      </c>
      <c r="L4511" s="26" t="s">
        <v>4008</v>
      </c>
      <c r="M4511" s="23"/>
      <c r="N4511" s="23"/>
      <c r="O4511" s="24" t="str">
        <f t="shared" si="567"/>
        <v xml:space="preserve">
  - 
    name:  地理要素的变化牵一发而动全身
    title:  地理要素的变化牵一发而动全身
    description: 
    koLyro: point
    koLyri:  sub
    son: </v>
      </c>
      <c r="P4511" s="27" t="str">
        <f t="shared" si="574"/>
        <v xml:space="preserve">
            - 
              name:  地理要素的变化牵一发而动全身
              title:  地理要素的变化牵一发而动全身
              description: 
              koLyro: point
              koLyri:  sub
              son: </v>
      </c>
    </row>
    <row r="4512" spans="1:16" ht="15" customHeight="1">
      <c r="A4512" s="20">
        <f t="shared" si="568"/>
        <v>5</v>
      </c>
      <c r="B4512" s="21" t="str">
        <f t="shared" si="569"/>
        <v>知识亚点</v>
      </c>
      <c r="C4512" s="21" t="str">
        <f t="shared" si="570"/>
        <v>一个区域的变化不可避免地影响到其他区域</v>
      </c>
      <c r="D4512" s="21" t="str">
        <f>IFERROR(IF(I4512=1,INDEX( {"chinese","english","math","physics","chemistry","biology","politics","history","geography"},MATCH(C4512,{"语文","英语","数学","物理","化学","生物","政治","历史","地理"},0)),IF(I4512=2,INDEX(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4512,{"单项选择","阅读理解","信息匹配","完形填空","短文填空","单句填空","短文改错","单句改错","句型转换","翻译短语","翻译句子","词汇/短语及固搭","完成句子","听力"},0)),"")), "")</f>
        <v/>
      </c>
      <c r="E4512" s="21" t="str">
        <f t="shared" si="571"/>
        <v>知识点</v>
      </c>
      <c r="F4512" s="21" t="str">
        <f t="shared" si="572"/>
        <v>亚</v>
      </c>
      <c r="G4512" s="21" t="str">
        <f>INDEX( {"body","discipline","area","topic","point"},MATCH(E4512,{"知识体","知识域","知识区","知识主题","知识点"},0))</f>
        <v>point</v>
      </c>
      <c r="H4512" s="21" t="str">
        <f>INDEX( {"super","just","sub","infras"},MATCH(F4512,{"超","恰","亚","次"},0))</f>
        <v>sub</v>
      </c>
      <c r="I4512" s="21">
        <f>MATCH(E4512,{"知识体","知识域","知识区","知识主题","知识点"},0)-1</f>
        <v>4</v>
      </c>
      <c r="J4512" s="21">
        <f>MATCH(F4512,{"超","恰","亚","次"},0)-1</f>
        <v>2</v>
      </c>
      <c r="K4512" s="21" t="str">
        <f t="shared" si="573"/>
        <v>地理</v>
      </c>
      <c r="L4512" s="26" t="s">
        <v>4009</v>
      </c>
      <c r="M4512" s="23"/>
      <c r="N4512" s="23"/>
      <c r="O4512" s="24" t="str">
        <f t="shared" ref="O4512:O4575" si="575">SUBSTITUTE(SUBSTITUTE(SUBSTITUTE(SUBSTITUTE($O$1,"NAME",IF(D4512="",C4512,D4512)),"TITLE",C4512),"KO_LYRO",G4512),"KO_LYRI",H4512)</f>
        <v xml:space="preserve">
  - 
    name:  一个区域的变化不可避免地影响到其他区域
    title:  一个区域的变化不可避免地影响到其他区域
    description: 
    koLyro: point
    koLyri:  sub
    son: </v>
      </c>
      <c r="P4512" s="27" t="str">
        <f t="shared" si="574"/>
        <v xml:space="preserve">
            - 
              name:  一个区域的变化不可避免地影响到其他区域
              title:  一个区域的变化不可避免地影响到其他区域
              description: 
              koLyro: point
              koLyri:  sub
              son: </v>
      </c>
    </row>
    <row r="4513" spans="1:16" ht="15" customHeight="1">
      <c r="A4513" s="20">
        <f t="shared" si="568"/>
        <v>4</v>
      </c>
      <c r="B4513" s="21" t="str">
        <f t="shared" si="569"/>
        <v>知识点</v>
      </c>
      <c r="C4513" s="21" t="str">
        <f t="shared" si="570"/>
        <v>物质循环示意图的判读</v>
      </c>
      <c r="D4513" s="21" t="str">
        <f>IFERROR(IF(I4513=1,INDEX( {"chinese","english","math","physics","chemistry","biology","politics","history","geography"},MATCH(C4513,{"语文","英语","数学","物理","化学","生物","政治","历史","地理"},0)),IF(I4513=2,INDEX(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4513,{"单项选择","阅读理解","信息匹配","完形填空","短文填空","单句填空","短文改错","单句改错","句型转换","翻译短语","翻译句子","词汇/短语及固搭","完成句子","听力"},0)),"")), "")</f>
        <v/>
      </c>
      <c r="E4513" s="21" t="str">
        <f t="shared" si="571"/>
        <v>知识点</v>
      </c>
      <c r="F4513" s="21" t="str">
        <f t="shared" si="572"/>
        <v>恰</v>
      </c>
      <c r="G4513" s="21" t="str">
        <f>INDEX( {"body","discipline","area","topic","point"},MATCH(E4513,{"知识体","知识域","知识区","知识主题","知识点"},0))</f>
        <v>point</v>
      </c>
      <c r="H4513" s="21" t="str">
        <f>INDEX( {"super","just","sub","infras"},MATCH(F4513,{"超","恰","亚","次"},0))</f>
        <v>just</v>
      </c>
      <c r="I4513" s="21">
        <f>MATCH(E4513,{"知识体","知识域","知识区","知识主题","知识点"},0)-1</f>
        <v>4</v>
      </c>
      <c r="J4513" s="21">
        <f>MATCH(F4513,{"超","恰","亚","次"},0)-1</f>
        <v>1</v>
      </c>
      <c r="K4513" s="21" t="str">
        <f t="shared" si="573"/>
        <v>地理</v>
      </c>
      <c r="L4513" s="26" t="s">
        <v>4010</v>
      </c>
      <c r="M4513" s="23"/>
      <c r="N4513" s="23"/>
      <c r="O4513" s="24" t="str">
        <f t="shared" si="575"/>
        <v xml:space="preserve">
  - 
    name:  物质循环示意图的判读
    title:  物质循环示意图的判读
    description: 
    koLyro: point
    koLyri:  just
    son: </v>
      </c>
      <c r="P4513" s="27" t="str">
        <f t="shared" si="574"/>
        <v xml:space="preserve">
          - 
            name:  物质循环示意图的判读
            title:  物质循环示意图的判读
            description: 
            koLyro: point
            koLyri:  just
            son: </v>
      </c>
    </row>
    <row r="4514" spans="1:16" ht="15" customHeight="1">
      <c r="A4514" s="20">
        <f t="shared" si="568"/>
        <v>3</v>
      </c>
      <c r="B4514" s="21" t="str">
        <f t="shared" si="569"/>
        <v>知识主题</v>
      </c>
      <c r="C4514" s="21" t="str">
        <f t="shared" si="570"/>
        <v>自然地理环境的差异性</v>
      </c>
      <c r="D4514" s="21" t="str">
        <f>IFERROR(IF(I4514=1,INDEX( {"chinese","english","math","physics","chemistry","biology","politics","history","geography"},MATCH(C4514,{"语文","英语","数学","物理","化学","生物","政治","历史","地理"},0)),IF(I4514=2,INDEX(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4514,{"单项选择","阅读理解","信息匹配","完形填空","短文填空","单句填空","短文改错","单句改错","句型转换","翻译短语","翻译句子","词汇/短语及固搭","完成句子","听力"},0)),"")), "")</f>
        <v/>
      </c>
      <c r="E4514" s="21" t="str">
        <f t="shared" si="571"/>
        <v>知识主题</v>
      </c>
      <c r="F4514" s="21" t="str">
        <f t="shared" si="572"/>
        <v>恰</v>
      </c>
      <c r="G4514" s="21" t="str">
        <f>INDEX( {"body","discipline","area","topic","point"},MATCH(E4514,{"知识体","知识域","知识区","知识主题","知识点"},0))</f>
        <v>topic</v>
      </c>
      <c r="H4514" s="21" t="str">
        <f>INDEX( {"super","just","sub","infras"},MATCH(F4514,{"超","恰","亚","次"},0))</f>
        <v>just</v>
      </c>
      <c r="I4514" s="21">
        <f>MATCH(E4514,{"知识体","知识域","知识区","知识主题","知识点"},0)-1</f>
        <v>3</v>
      </c>
      <c r="J4514" s="21">
        <f>MATCH(F4514,{"超","恰","亚","次"},0)-1</f>
        <v>1</v>
      </c>
      <c r="K4514" s="21" t="str">
        <f t="shared" si="573"/>
        <v>地理</v>
      </c>
      <c r="L4514" s="26" t="s">
        <v>4011</v>
      </c>
      <c r="M4514" s="23"/>
      <c r="N4514" s="23"/>
      <c r="O4514" s="24" t="str">
        <f t="shared" si="575"/>
        <v xml:space="preserve">
  - 
    name:  自然地理环境的差异性
    title:  自然地理环境的差异性
    description: 
    koLyro: topic
    koLyri:  just
    son: </v>
      </c>
      <c r="P4514" s="27" t="str">
        <f t="shared" si="574"/>
        <v xml:space="preserve">
        - 
          name:  自然地理环境的差异性
          title:  自然地理环境的差异性
          description: 
          koLyro: topic
          koLyri:  just
          son: </v>
      </c>
    </row>
    <row r="4515" spans="1:16" ht="15" customHeight="1">
      <c r="A4515" s="20">
        <f t="shared" si="568"/>
        <v>4</v>
      </c>
      <c r="B4515" s="21" t="str">
        <f t="shared" si="569"/>
        <v>知识点</v>
      </c>
      <c r="C4515" s="21" t="str">
        <f t="shared" si="570"/>
        <v>陆地自然带</v>
      </c>
      <c r="D4515" s="21" t="str">
        <f>IFERROR(IF(I4515=1,INDEX( {"chinese","english","math","physics","chemistry","biology","politics","history","geography"},MATCH(C4515,{"语文","英语","数学","物理","化学","生物","政治","历史","地理"},0)),IF(I4515=2,INDEX(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4515,{"单项选择","阅读理解","信息匹配","完形填空","短文填空","单句填空","短文改错","单句改错","句型转换","翻译短语","翻译句子","词汇/短语及固搭","完成句子","听力"},0)),"")), "")</f>
        <v/>
      </c>
      <c r="E4515" s="21" t="str">
        <f t="shared" si="571"/>
        <v>知识点</v>
      </c>
      <c r="F4515" s="21" t="str">
        <f t="shared" si="572"/>
        <v>恰</v>
      </c>
      <c r="G4515" s="21" t="str">
        <f>INDEX( {"body","discipline","area","topic","point"},MATCH(E4515,{"知识体","知识域","知识区","知识主题","知识点"},0))</f>
        <v>point</v>
      </c>
      <c r="H4515" s="21" t="str">
        <f>INDEX( {"super","just","sub","infras"},MATCH(F4515,{"超","恰","亚","次"},0))</f>
        <v>just</v>
      </c>
      <c r="I4515" s="21">
        <f>MATCH(E4515,{"知识体","知识域","知识区","知识主题","知识点"},0)-1</f>
        <v>4</v>
      </c>
      <c r="J4515" s="21">
        <f>MATCH(F4515,{"超","恰","亚","次"},0)-1</f>
        <v>1</v>
      </c>
      <c r="K4515" s="21" t="str">
        <f t="shared" si="573"/>
        <v>地理</v>
      </c>
      <c r="L4515" s="26" t="s">
        <v>4012</v>
      </c>
      <c r="M4515" s="23"/>
      <c r="N4515" s="23"/>
      <c r="O4515" s="24" t="str">
        <f t="shared" si="575"/>
        <v xml:space="preserve">
  - 
    name:  陆地自然带
    title:  陆地自然带
    description: 
    koLyro: point
    koLyri:  just
    son: </v>
      </c>
      <c r="P4515" s="27" t="str">
        <f t="shared" si="574"/>
        <v xml:space="preserve">
          - 
            name:  陆地自然带
            title:  陆地自然带
            description: 
            koLyro: point
            koLyri:  just
            son: </v>
      </c>
    </row>
    <row r="4516" spans="1:16" ht="15" customHeight="1">
      <c r="A4516" s="20">
        <f t="shared" si="568"/>
        <v>5</v>
      </c>
      <c r="B4516" s="21" t="str">
        <f t="shared" si="569"/>
        <v>知识亚点</v>
      </c>
      <c r="C4516" s="21" t="str">
        <f t="shared" si="570"/>
        <v>陆地自然带的形成及特点</v>
      </c>
      <c r="D4516" s="21" t="str">
        <f>IFERROR(IF(I4516=1,INDEX( {"chinese","english","math","physics","chemistry","biology","politics","history","geography"},MATCH(C4516,{"语文","英语","数学","物理","化学","生物","政治","历史","地理"},0)),IF(I4516=2,INDEX(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4516,{"单项选择","阅读理解","信息匹配","完形填空","短文填空","单句填空","短文改错","单句改错","句型转换","翻译短语","翻译句子","词汇/短语及固搭","完成句子","听力"},0)),"")), "")</f>
        <v/>
      </c>
      <c r="E4516" s="21" t="str">
        <f t="shared" si="571"/>
        <v>知识点</v>
      </c>
      <c r="F4516" s="21" t="str">
        <f t="shared" si="572"/>
        <v>亚</v>
      </c>
      <c r="G4516" s="21" t="str">
        <f>INDEX( {"body","discipline","area","topic","point"},MATCH(E4516,{"知识体","知识域","知识区","知识主题","知识点"},0))</f>
        <v>point</v>
      </c>
      <c r="H4516" s="21" t="str">
        <f>INDEX( {"super","just","sub","infras"},MATCH(F4516,{"超","恰","亚","次"},0))</f>
        <v>sub</v>
      </c>
      <c r="I4516" s="21">
        <f>MATCH(E4516,{"知识体","知识域","知识区","知识主题","知识点"},0)-1</f>
        <v>4</v>
      </c>
      <c r="J4516" s="21">
        <f>MATCH(F4516,{"超","恰","亚","次"},0)-1</f>
        <v>2</v>
      </c>
      <c r="K4516" s="21" t="str">
        <f t="shared" si="573"/>
        <v>地理</v>
      </c>
      <c r="L4516" s="26" t="s">
        <v>4013</v>
      </c>
      <c r="M4516" s="23"/>
      <c r="N4516" s="23"/>
      <c r="O4516" s="24" t="str">
        <f t="shared" si="575"/>
        <v xml:space="preserve">
  - 
    name:  陆地自然带的形成及特点
    title:  陆地自然带的形成及特点
    description: 
    koLyro: point
    koLyri:  sub
    son: </v>
      </c>
      <c r="P4516" s="27" t="str">
        <f t="shared" si="574"/>
        <v xml:space="preserve">
            - 
              name:  陆地自然带的形成及特点
              title:  陆地自然带的形成及特点
              description: 
              koLyro: point
              koLyri:  sub
              son: </v>
      </c>
    </row>
    <row r="4517" spans="1:16" ht="15" customHeight="1">
      <c r="A4517" s="20">
        <f t="shared" si="568"/>
        <v>5</v>
      </c>
      <c r="B4517" s="21" t="str">
        <f t="shared" si="569"/>
        <v>知识亚点</v>
      </c>
      <c r="C4517" s="21" t="str">
        <f t="shared" si="570"/>
        <v>自然带和气候类型的分布</v>
      </c>
      <c r="D4517" s="21" t="str">
        <f>IFERROR(IF(I4517=1,INDEX( {"chinese","english","math","physics","chemistry","biology","politics","history","geography"},MATCH(C4517,{"语文","英语","数学","物理","化学","生物","政治","历史","地理"},0)),IF(I4517=2,INDEX(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4517,{"单项选择","阅读理解","信息匹配","完形填空","短文填空","单句填空","短文改错","单句改错","句型转换","翻译短语","翻译句子","词汇/短语及固搭","完成句子","听力"},0)),"")), "")</f>
        <v/>
      </c>
      <c r="E4517" s="21" t="str">
        <f t="shared" si="571"/>
        <v>知识点</v>
      </c>
      <c r="F4517" s="21" t="str">
        <f t="shared" si="572"/>
        <v>亚</v>
      </c>
      <c r="G4517" s="21" t="str">
        <f>INDEX( {"body","discipline","area","topic","point"},MATCH(E4517,{"知识体","知识域","知识区","知识主题","知识点"},0))</f>
        <v>point</v>
      </c>
      <c r="H4517" s="21" t="str">
        <f>INDEX( {"super","just","sub","infras"},MATCH(F4517,{"超","恰","亚","次"},0))</f>
        <v>sub</v>
      </c>
      <c r="I4517" s="21">
        <f>MATCH(E4517,{"知识体","知识域","知识区","知识主题","知识点"},0)-1</f>
        <v>4</v>
      </c>
      <c r="J4517" s="21">
        <f>MATCH(F4517,{"超","恰","亚","次"},0)-1</f>
        <v>2</v>
      </c>
      <c r="K4517" s="21" t="str">
        <f t="shared" si="573"/>
        <v>地理</v>
      </c>
      <c r="L4517" s="26" t="s">
        <v>4014</v>
      </c>
      <c r="M4517" s="23"/>
      <c r="N4517" s="23"/>
      <c r="O4517" s="24" t="str">
        <f t="shared" si="575"/>
        <v xml:space="preserve">
  - 
    name:  自然带和气候类型的分布
    title:  自然带和气候类型的分布
    description: 
    koLyro: point
    koLyri:  sub
    son: </v>
      </c>
      <c r="P4517" s="27" t="str">
        <f t="shared" si="574"/>
        <v xml:space="preserve">
            - 
              name:  自然带和气候类型的分布
              title:  自然带和气候类型的分布
              description: 
              koLyro: point
              koLyri:  sub
              son: </v>
      </c>
    </row>
    <row r="4518" spans="1:16" ht="15" customHeight="1">
      <c r="A4518" s="20">
        <f t="shared" si="568"/>
        <v>5</v>
      </c>
      <c r="B4518" s="21" t="str">
        <f t="shared" si="569"/>
        <v>知识亚点</v>
      </c>
      <c r="C4518" s="21" t="str">
        <f t="shared" si="570"/>
        <v>陆地自然带的判断</v>
      </c>
      <c r="D4518" s="21" t="str">
        <f>IFERROR(IF(I4518=1,INDEX( {"chinese","english","math","physics","chemistry","biology","politics","history","geography"},MATCH(C4518,{"语文","英语","数学","物理","化学","生物","政治","历史","地理"},0)),IF(I4518=2,INDEX(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4518,{"单项选择","阅读理解","信息匹配","完形填空","短文填空","单句填空","短文改错","单句改错","句型转换","翻译短语","翻译句子","词汇/短语及固搭","完成句子","听力"},0)),"")), "")</f>
        <v/>
      </c>
      <c r="E4518" s="21" t="str">
        <f t="shared" si="571"/>
        <v>知识点</v>
      </c>
      <c r="F4518" s="21" t="str">
        <f t="shared" si="572"/>
        <v>亚</v>
      </c>
      <c r="G4518" s="21" t="str">
        <f>INDEX( {"body","discipline","area","topic","point"},MATCH(E4518,{"知识体","知识域","知识区","知识主题","知识点"},0))</f>
        <v>point</v>
      </c>
      <c r="H4518" s="21" t="str">
        <f>INDEX( {"super","just","sub","infras"},MATCH(F4518,{"超","恰","亚","次"},0))</f>
        <v>sub</v>
      </c>
      <c r="I4518" s="21">
        <f>MATCH(E4518,{"知识体","知识域","知识区","知识主题","知识点"},0)-1</f>
        <v>4</v>
      </c>
      <c r="J4518" s="21">
        <f>MATCH(F4518,{"超","恰","亚","次"},0)-1</f>
        <v>2</v>
      </c>
      <c r="K4518" s="21" t="str">
        <f t="shared" si="573"/>
        <v>地理</v>
      </c>
      <c r="L4518" s="26" t="s">
        <v>4015</v>
      </c>
      <c r="M4518" s="23"/>
      <c r="N4518" s="23"/>
      <c r="O4518" s="24" t="str">
        <f t="shared" si="575"/>
        <v xml:space="preserve">
  - 
    name:  陆地自然带的判断
    title:  陆地自然带的判断
    description: 
    koLyro: point
    koLyri:  sub
    son: </v>
      </c>
      <c r="P4518" s="27" t="str">
        <f t="shared" si="574"/>
        <v xml:space="preserve">
            - 
              name:  陆地自然带的判断
              title:  陆地自然带的判断
              description: 
              koLyro: point
              koLyri:  sub
              son: </v>
      </c>
    </row>
    <row r="4519" spans="1:16" ht="15" customHeight="1">
      <c r="A4519" s="20">
        <f t="shared" si="568"/>
        <v>4</v>
      </c>
      <c r="B4519" s="21" t="str">
        <f t="shared" si="569"/>
        <v>知识点</v>
      </c>
      <c r="C4519" s="21" t="str">
        <f t="shared" si="570"/>
        <v>水平地域分异规律</v>
      </c>
      <c r="D4519" s="21" t="str">
        <f>IFERROR(IF(I4519=1,INDEX( {"chinese","english","math","physics","chemistry","biology","politics","history","geography"},MATCH(C4519,{"语文","英语","数学","物理","化学","生物","政治","历史","地理"},0)),IF(I4519=2,INDEX(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4519,{"单项选择","阅读理解","信息匹配","完形填空","短文填空","单句填空","短文改错","单句改错","句型转换","翻译短语","翻译句子","词汇/短语及固搭","完成句子","听力"},0)),"")), "")</f>
        <v/>
      </c>
      <c r="E4519" s="21" t="str">
        <f t="shared" si="571"/>
        <v>知识点</v>
      </c>
      <c r="F4519" s="21" t="str">
        <f t="shared" si="572"/>
        <v>恰</v>
      </c>
      <c r="G4519" s="21" t="str">
        <f>INDEX( {"body","discipline","area","topic","point"},MATCH(E4519,{"知识体","知识域","知识区","知识主题","知识点"},0))</f>
        <v>point</v>
      </c>
      <c r="H4519" s="21" t="str">
        <f>INDEX( {"super","just","sub","infras"},MATCH(F4519,{"超","恰","亚","次"},0))</f>
        <v>just</v>
      </c>
      <c r="I4519" s="21">
        <f>MATCH(E4519,{"知识体","知识域","知识区","知识主题","知识点"},0)-1</f>
        <v>4</v>
      </c>
      <c r="J4519" s="21">
        <f>MATCH(F4519,{"超","恰","亚","次"},0)-1</f>
        <v>1</v>
      </c>
      <c r="K4519" s="21" t="str">
        <f t="shared" si="573"/>
        <v>地理</v>
      </c>
      <c r="L4519" s="26" t="s">
        <v>4016</v>
      </c>
      <c r="M4519" s="23"/>
      <c r="N4519" s="23"/>
      <c r="O4519" s="24" t="str">
        <f t="shared" si="575"/>
        <v xml:space="preserve">
  - 
    name:  水平地域分异规律
    title:  水平地域分异规律
    description: 
    koLyro: point
    koLyri:  just
    son: </v>
      </c>
      <c r="P4519" s="27" t="str">
        <f t="shared" si="574"/>
        <v xml:space="preserve">
          - 
            name:  水平地域分异规律
            title:  水平地域分异规律
            description: 
            koLyro: point
            koLyri:  just
            son: </v>
      </c>
    </row>
    <row r="4520" spans="1:16" ht="15" customHeight="1">
      <c r="A4520" s="20">
        <f t="shared" si="568"/>
        <v>5</v>
      </c>
      <c r="B4520" s="21" t="str">
        <f t="shared" si="569"/>
        <v>知识亚点</v>
      </c>
      <c r="C4520" s="21" t="str">
        <f t="shared" si="570"/>
        <v>由赤道到两极的地域分异</v>
      </c>
      <c r="D4520" s="21" t="str">
        <f>IFERROR(IF(I4520=1,INDEX( {"chinese","english","math","physics","chemistry","biology","politics","history","geography"},MATCH(C4520,{"语文","英语","数学","物理","化学","生物","政治","历史","地理"},0)),IF(I4520=2,INDEX(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4520,{"单项选择","阅读理解","信息匹配","完形填空","短文填空","单句填空","短文改错","单句改错","句型转换","翻译短语","翻译句子","词汇/短语及固搭","完成句子","听力"},0)),"")), "")</f>
        <v/>
      </c>
      <c r="E4520" s="21" t="str">
        <f t="shared" si="571"/>
        <v>知识点</v>
      </c>
      <c r="F4520" s="21" t="str">
        <f t="shared" si="572"/>
        <v>亚</v>
      </c>
      <c r="G4520" s="21" t="str">
        <f>INDEX( {"body","discipline","area","topic","point"},MATCH(E4520,{"知识体","知识域","知识区","知识主题","知识点"},0))</f>
        <v>point</v>
      </c>
      <c r="H4520" s="21" t="str">
        <f>INDEX( {"super","just","sub","infras"},MATCH(F4520,{"超","恰","亚","次"},0))</f>
        <v>sub</v>
      </c>
      <c r="I4520" s="21">
        <f>MATCH(E4520,{"知识体","知识域","知识区","知识主题","知识点"},0)-1</f>
        <v>4</v>
      </c>
      <c r="J4520" s="21">
        <f>MATCH(F4520,{"超","恰","亚","次"},0)-1</f>
        <v>2</v>
      </c>
      <c r="K4520" s="21" t="str">
        <f t="shared" si="573"/>
        <v>地理</v>
      </c>
      <c r="L4520" s="26" t="s">
        <v>4017</v>
      </c>
      <c r="M4520" s="23"/>
      <c r="N4520" s="23"/>
      <c r="O4520" s="24" t="str">
        <f t="shared" si="575"/>
        <v xml:space="preserve">
  - 
    name:  由赤道到两极的地域分异
    title:  由赤道到两极的地域分异
    description: 
    koLyro: point
    koLyri:  sub
    son: </v>
      </c>
      <c r="P4520" s="27" t="str">
        <f t="shared" si="574"/>
        <v xml:space="preserve">
            - 
              name:  由赤道到两极的地域分异
              title:  由赤道到两极的地域分异
              description: 
              koLyro: point
              koLyri:  sub
              son: </v>
      </c>
    </row>
    <row r="4521" spans="1:16" ht="15" customHeight="1">
      <c r="A4521" s="20">
        <f t="shared" si="568"/>
        <v>5</v>
      </c>
      <c r="B4521" s="21" t="str">
        <f t="shared" si="569"/>
        <v>知识亚点</v>
      </c>
      <c r="C4521" s="21" t="str">
        <f t="shared" si="570"/>
        <v>从沿海到内陆的地域分异</v>
      </c>
      <c r="D4521" s="21" t="str">
        <f>IFERROR(IF(I4521=1,INDEX( {"chinese","english","math","physics","chemistry","biology","politics","history","geography"},MATCH(C4521,{"语文","英语","数学","物理","化学","生物","政治","历史","地理"},0)),IF(I4521=2,INDEX(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4521,{"单项选择","阅读理解","信息匹配","完形填空","短文填空","单句填空","短文改错","单句改错","句型转换","翻译短语","翻译句子","词汇/短语及固搭","完成句子","听力"},0)),"")), "")</f>
        <v/>
      </c>
      <c r="E4521" s="21" t="str">
        <f t="shared" si="571"/>
        <v>知识点</v>
      </c>
      <c r="F4521" s="21" t="str">
        <f t="shared" si="572"/>
        <v>亚</v>
      </c>
      <c r="G4521" s="21" t="str">
        <f>INDEX( {"body","discipline","area","topic","point"},MATCH(E4521,{"知识体","知识域","知识区","知识主题","知识点"},0))</f>
        <v>point</v>
      </c>
      <c r="H4521" s="21" t="str">
        <f>INDEX( {"super","just","sub","infras"},MATCH(F4521,{"超","恰","亚","次"},0))</f>
        <v>sub</v>
      </c>
      <c r="I4521" s="21">
        <f>MATCH(E4521,{"知识体","知识域","知识区","知识主题","知识点"},0)-1</f>
        <v>4</v>
      </c>
      <c r="J4521" s="21">
        <f>MATCH(F4521,{"超","恰","亚","次"},0)-1</f>
        <v>2</v>
      </c>
      <c r="K4521" s="21" t="str">
        <f t="shared" si="573"/>
        <v>地理</v>
      </c>
      <c r="L4521" s="26" t="s">
        <v>4018</v>
      </c>
      <c r="M4521" s="23"/>
      <c r="N4521" s="23"/>
      <c r="O4521" s="24" t="str">
        <f t="shared" si="575"/>
        <v xml:space="preserve">
  - 
    name:  从沿海到内陆的地域分异
    title:  从沿海到内陆的地域分异
    description: 
    koLyro: point
    koLyri:  sub
    son: </v>
      </c>
      <c r="P4521" s="27" t="str">
        <f t="shared" si="574"/>
        <v xml:space="preserve">
            - 
              name:  从沿海到内陆的地域分异
              title:  从沿海到内陆的地域分异
              description: 
              koLyro: point
              koLyri:  sub
              son: </v>
      </c>
    </row>
    <row r="4522" spans="1:16" ht="15" customHeight="1">
      <c r="A4522" s="20">
        <f t="shared" si="568"/>
        <v>4</v>
      </c>
      <c r="B4522" s="21" t="str">
        <f t="shared" si="569"/>
        <v>知识点</v>
      </c>
      <c r="C4522" s="21" t="str">
        <f t="shared" si="570"/>
        <v>垂直地域分异规律</v>
      </c>
      <c r="D4522" s="21" t="str">
        <f>IFERROR(IF(I4522=1,INDEX( {"chinese","english","math","physics","chemistry","biology","politics","history","geography"},MATCH(C4522,{"语文","英语","数学","物理","化学","生物","政治","历史","地理"},0)),IF(I4522=2,INDEX(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4522,{"单项选择","阅读理解","信息匹配","完形填空","短文填空","单句填空","短文改错","单句改错","句型转换","翻译短语","翻译句子","词汇/短语及固搭","完成句子","听力"},0)),"")), "")</f>
        <v/>
      </c>
      <c r="E4522" s="21" t="str">
        <f t="shared" si="571"/>
        <v>知识点</v>
      </c>
      <c r="F4522" s="21" t="str">
        <f t="shared" si="572"/>
        <v>恰</v>
      </c>
      <c r="G4522" s="21" t="str">
        <f>INDEX( {"body","discipline","area","topic","point"},MATCH(E4522,{"知识体","知识域","知识区","知识主题","知识点"},0))</f>
        <v>point</v>
      </c>
      <c r="H4522" s="21" t="str">
        <f>INDEX( {"super","just","sub","infras"},MATCH(F4522,{"超","恰","亚","次"},0))</f>
        <v>just</v>
      </c>
      <c r="I4522" s="21">
        <f>MATCH(E4522,{"知识体","知识域","知识区","知识主题","知识点"},0)-1</f>
        <v>4</v>
      </c>
      <c r="J4522" s="21">
        <f>MATCH(F4522,{"超","恰","亚","次"},0)-1</f>
        <v>1</v>
      </c>
      <c r="K4522" s="21" t="str">
        <f t="shared" si="573"/>
        <v>地理</v>
      </c>
      <c r="L4522" s="26" t="s">
        <v>4019</v>
      </c>
      <c r="M4522" s="23"/>
      <c r="N4522" s="23"/>
      <c r="O4522" s="24" t="str">
        <f t="shared" si="575"/>
        <v xml:space="preserve">
  - 
    name:  垂直地域分异规律
    title:  垂直地域分异规律
    description: 
    koLyro: point
    koLyri:  just
    son: </v>
      </c>
      <c r="P4522" s="27" t="str">
        <f t="shared" si="574"/>
        <v xml:space="preserve">
          - 
            name:  垂直地域分异规律
            title:  垂直地域分异规律
            description: 
            koLyro: point
            koLyri:  just
            son: </v>
      </c>
    </row>
    <row r="4523" spans="1:16" ht="15" customHeight="1">
      <c r="A4523" s="20">
        <f t="shared" si="568"/>
        <v>5</v>
      </c>
      <c r="B4523" s="21" t="str">
        <f t="shared" si="569"/>
        <v>知识亚点</v>
      </c>
      <c r="C4523" s="21" t="str">
        <f t="shared" si="570"/>
        <v>自然带垂直分布特点</v>
      </c>
      <c r="D4523" s="21" t="str">
        <f>IFERROR(IF(I4523=1,INDEX( {"chinese","english","math","physics","chemistry","biology","politics","history","geography"},MATCH(C4523,{"语文","英语","数学","物理","化学","生物","政治","历史","地理"},0)),IF(I4523=2,INDEX(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4523,{"单项选择","阅读理解","信息匹配","完形填空","短文填空","单句填空","短文改错","单句改错","句型转换","翻译短语","翻译句子","词汇/短语及固搭","完成句子","听力"},0)),"")), "")</f>
        <v/>
      </c>
      <c r="E4523" s="21" t="str">
        <f t="shared" si="571"/>
        <v>知识点</v>
      </c>
      <c r="F4523" s="21" t="str">
        <f t="shared" si="572"/>
        <v>亚</v>
      </c>
      <c r="G4523" s="21" t="str">
        <f>INDEX( {"body","discipline","area","topic","point"},MATCH(E4523,{"知识体","知识域","知识区","知识主题","知识点"},0))</f>
        <v>point</v>
      </c>
      <c r="H4523" s="21" t="str">
        <f>INDEX( {"super","just","sub","infras"},MATCH(F4523,{"超","恰","亚","次"},0))</f>
        <v>sub</v>
      </c>
      <c r="I4523" s="21">
        <f>MATCH(E4523,{"知识体","知识域","知识区","知识主题","知识点"},0)-1</f>
        <v>4</v>
      </c>
      <c r="J4523" s="21">
        <f>MATCH(F4523,{"超","恰","亚","次"},0)-1</f>
        <v>2</v>
      </c>
      <c r="K4523" s="21" t="str">
        <f t="shared" si="573"/>
        <v>地理</v>
      </c>
      <c r="L4523" s="26" t="s">
        <v>4020</v>
      </c>
      <c r="M4523" s="23"/>
      <c r="N4523" s="23"/>
      <c r="O4523" s="24" t="str">
        <f t="shared" si="575"/>
        <v xml:space="preserve">
  - 
    name:  自然带垂直分布特点
    title:  自然带垂直分布特点
    description: 
    koLyro: point
    koLyri:  sub
    son: </v>
      </c>
      <c r="P4523" s="27" t="str">
        <f t="shared" si="574"/>
        <v xml:space="preserve">
            - 
              name:  自然带垂直分布特点
              title:  自然带垂直分布特点
              description: 
              koLyro: point
              koLyri:  sub
              son: </v>
      </c>
    </row>
    <row r="4524" spans="1:16" ht="15" customHeight="1">
      <c r="A4524" s="20">
        <f t="shared" si="568"/>
        <v>5</v>
      </c>
      <c r="B4524" s="21" t="str">
        <f t="shared" si="569"/>
        <v>知识亚点</v>
      </c>
      <c r="C4524" s="21" t="str">
        <f t="shared" si="570"/>
        <v>山地垂直自然带的判读</v>
      </c>
      <c r="D4524" s="21" t="str">
        <f>IFERROR(IF(I4524=1,INDEX( {"chinese","english","math","physics","chemistry","biology","politics","history","geography"},MATCH(C4524,{"语文","英语","数学","物理","化学","生物","政治","历史","地理"},0)),IF(I4524=2,INDEX(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4524,{"单项选择","阅读理解","信息匹配","完形填空","短文填空","单句填空","短文改错","单句改错","句型转换","翻译短语","翻译句子","词汇/短语及固搭","完成句子","听力"},0)),"")), "")</f>
        <v/>
      </c>
      <c r="E4524" s="21" t="str">
        <f t="shared" si="571"/>
        <v>知识点</v>
      </c>
      <c r="F4524" s="21" t="str">
        <f t="shared" si="572"/>
        <v>亚</v>
      </c>
      <c r="G4524" s="21" t="str">
        <f>INDEX( {"body","discipline","area","topic","point"},MATCH(E4524,{"知识体","知识域","知识区","知识主题","知识点"},0))</f>
        <v>point</v>
      </c>
      <c r="H4524" s="21" t="str">
        <f>INDEX( {"super","just","sub","infras"},MATCH(F4524,{"超","恰","亚","次"},0))</f>
        <v>sub</v>
      </c>
      <c r="I4524" s="21">
        <f>MATCH(E4524,{"知识体","知识域","知识区","知识主题","知识点"},0)-1</f>
        <v>4</v>
      </c>
      <c r="J4524" s="21">
        <f>MATCH(F4524,{"超","恰","亚","次"},0)-1</f>
        <v>2</v>
      </c>
      <c r="K4524" s="21" t="str">
        <f t="shared" si="573"/>
        <v>地理</v>
      </c>
      <c r="L4524" s="26" t="s">
        <v>4021</v>
      </c>
      <c r="M4524" s="23"/>
      <c r="N4524" s="23"/>
      <c r="O4524" s="24" t="str">
        <f t="shared" si="575"/>
        <v xml:space="preserve">
  - 
    name:  山地垂直自然带的判读
    title:  山地垂直自然带的判读
    description: 
    koLyro: point
    koLyri:  sub
    son: </v>
      </c>
      <c r="P4524" s="27" t="str">
        <f t="shared" si="574"/>
        <v xml:space="preserve">
            - 
              name:  山地垂直自然带的判读
              title:  山地垂直自然带的判读
              description: 
              koLyro: point
              koLyri:  sub
              son: </v>
      </c>
    </row>
    <row r="4525" spans="1:16" ht="15" customHeight="1">
      <c r="A4525" s="20">
        <f t="shared" si="568"/>
        <v>5</v>
      </c>
      <c r="B4525" s="21" t="str">
        <f t="shared" si="569"/>
        <v>知识亚点</v>
      </c>
      <c r="C4525" s="21" t="str">
        <f t="shared" si="570"/>
        <v>雪线的影响因素和高度判断</v>
      </c>
      <c r="D4525" s="21" t="str">
        <f>IFERROR(IF(I4525=1,INDEX( {"chinese","english","math","physics","chemistry","biology","politics","history","geography"},MATCH(C4525,{"语文","英语","数学","物理","化学","生物","政治","历史","地理"},0)),IF(I4525=2,INDEX(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4525,{"单项选择","阅读理解","信息匹配","完形填空","短文填空","单句填空","短文改错","单句改错","句型转换","翻译短语","翻译句子","词汇/短语及固搭","完成句子","听力"},0)),"")), "")</f>
        <v/>
      </c>
      <c r="E4525" s="21" t="str">
        <f t="shared" si="571"/>
        <v>知识点</v>
      </c>
      <c r="F4525" s="21" t="str">
        <f t="shared" si="572"/>
        <v>亚</v>
      </c>
      <c r="G4525" s="21" t="str">
        <f>INDEX( {"body","discipline","area","topic","point"},MATCH(E4525,{"知识体","知识域","知识区","知识主题","知识点"},0))</f>
        <v>point</v>
      </c>
      <c r="H4525" s="21" t="str">
        <f>INDEX( {"super","just","sub","infras"},MATCH(F4525,{"超","恰","亚","次"},0))</f>
        <v>sub</v>
      </c>
      <c r="I4525" s="21">
        <f>MATCH(E4525,{"知识体","知识域","知识区","知识主题","知识点"},0)-1</f>
        <v>4</v>
      </c>
      <c r="J4525" s="21">
        <f>MATCH(F4525,{"超","恰","亚","次"},0)-1</f>
        <v>2</v>
      </c>
      <c r="K4525" s="21" t="str">
        <f t="shared" si="573"/>
        <v>地理</v>
      </c>
      <c r="L4525" s="26" t="s">
        <v>4022</v>
      </c>
      <c r="M4525" s="23"/>
      <c r="N4525" s="23"/>
      <c r="O4525" s="24" t="str">
        <f t="shared" si="575"/>
        <v xml:space="preserve">
  - 
    name:  雪线的影响因素和高度判断
    title:  雪线的影响因素和高度判断
    description: 
    koLyro: point
    koLyri:  sub
    son: </v>
      </c>
      <c r="P4525" s="27" t="str">
        <f t="shared" si="574"/>
        <v xml:space="preserve">
            - 
              name:  雪线的影响因素和高度判断
              title:  雪线的影响因素和高度判断
              description: 
              koLyro: point
              koLyri:  sub
              son: </v>
      </c>
    </row>
    <row r="4526" spans="1:16" ht="15" customHeight="1">
      <c r="A4526" s="20">
        <f t="shared" si="568"/>
        <v>4</v>
      </c>
      <c r="B4526" s="21" t="str">
        <f t="shared" si="569"/>
        <v>知识点</v>
      </c>
      <c r="C4526" s="21" t="str">
        <f t="shared" si="570"/>
        <v>地域分异规律的区别及判断</v>
      </c>
      <c r="D4526" s="21" t="str">
        <f>IFERROR(IF(I4526=1,INDEX( {"chinese","english","math","physics","chemistry","biology","politics","history","geography"},MATCH(C4526,{"语文","英语","数学","物理","化学","生物","政治","历史","地理"},0)),IF(I4526=2,INDEX(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4526,{"单项选择","阅读理解","信息匹配","完形填空","短文填空","单句填空","短文改错","单句改错","句型转换","翻译短语","翻译句子","词汇/短语及固搭","完成句子","听力"},0)),"")), "")</f>
        <v/>
      </c>
      <c r="E4526" s="21" t="str">
        <f t="shared" si="571"/>
        <v>知识点</v>
      </c>
      <c r="F4526" s="21" t="str">
        <f t="shared" si="572"/>
        <v>恰</v>
      </c>
      <c r="G4526" s="21" t="str">
        <f>INDEX( {"body","discipline","area","topic","point"},MATCH(E4526,{"知识体","知识域","知识区","知识主题","知识点"},0))</f>
        <v>point</v>
      </c>
      <c r="H4526" s="21" t="str">
        <f>INDEX( {"super","just","sub","infras"},MATCH(F4526,{"超","恰","亚","次"},0))</f>
        <v>just</v>
      </c>
      <c r="I4526" s="21">
        <f>MATCH(E4526,{"知识体","知识域","知识区","知识主题","知识点"},0)-1</f>
        <v>4</v>
      </c>
      <c r="J4526" s="21">
        <f>MATCH(F4526,{"超","恰","亚","次"},0)-1</f>
        <v>1</v>
      </c>
      <c r="K4526" s="21" t="str">
        <f t="shared" si="573"/>
        <v>地理</v>
      </c>
      <c r="L4526" s="26" t="s">
        <v>4023</v>
      </c>
      <c r="M4526" s="23"/>
      <c r="N4526" s="23"/>
      <c r="O4526" s="24" t="str">
        <f t="shared" si="575"/>
        <v xml:space="preserve">
  - 
    name:  地域分异规律的区别及判断
    title:  地域分异规律的区别及判断
    description: 
    koLyro: point
    koLyri:  just
    son: </v>
      </c>
      <c r="P4526" s="27" t="str">
        <f t="shared" si="574"/>
        <v xml:space="preserve">
          - 
            name:  地域分异规律的区别及判断
            title:  地域分异规律的区别及判断
            description: 
            koLyro: point
            koLyri:  just
            son: </v>
      </c>
    </row>
    <row r="4527" spans="1:16" ht="15" customHeight="1">
      <c r="A4527" s="20">
        <f t="shared" si="568"/>
        <v>4</v>
      </c>
      <c r="B4527" s="21" t="str">
        <f t="shared" si="569"/>
        <v>知识点</v>
      </c>
      <c r="C4527" s="21" t="str">
        <f t="shared" si="570"/>
        <v>非地带性现象</v>
      </c>
      <c r="D4527" s="21" t="str">
        <f>IFERROR(IF(I4527=1,INDEX( {"chinese","english","math","physics","chemistry","biology","politics","history","geography"},MATCH(C4527,{"语文","英语","数学","物理","化学","生物","政治","历史","地理"},0)),IF(I4527=2,INDEX(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4527,{"单项选择","阅读理解","信息匹配","完形填空","短文填空","单句填空","短文改错","单句改错","句型转换","翻译短语","翻译句子","词汇/短语及固搭","完成句子","听力"},0)),"")), "")</f>
        <v/>
      </c>
      <c r="E4527" s="21" t="str">
        <f t="shared" si="571"/>
        <v>知识点</v>
      </c>
      <c r="F4527" s="21" t="str">
        <f t="shared" si="572"/>
        <v>恰</v>
      </c>
      <c r="G4527" s="21" t="str">
        <f>INDEX( {"body","discipline","area","topic","point"},MATCH(E4527,{"知识体","知识域","知识区","知识主题","知识点"},0))</f>
        <v>point</v>
      </c>
      <c r="H4527" s="21" t="str">
        <f>INDEX( {"super","just","sub","infras"},MATCH(F4527,{"超","恰","亚","次"},0))</f>
        <v>just</v>
      </c>
      <c r="I4527" s="21">
        <f>MATCH(E4527,{"知识体","知识域","知识区","知识主题","知识点"},0)-1</f>
        <v>4</v>
      </c>
      <c r="J4527" s="21">
        <f>MATCH(F4527,{"超","恰","亚","次"},0)-1</f>
        <v>1</v>
      </c>
      <c r="K4527" s="21" t="str">
        <f t="shared" si="573"/>
        <v>地理</v>
      </c>
      <c r="L4527" s="26" t="s">
        <v>4024</v>
      </c>
      <c r="M4527" s="23"/>
      <c r="N4527" s="23"/>
      <c r="O4527" s="24" t="str">
        <f t="shared" si="575"/>
        <v xml:space="preserve">
  - 
    name:  非地带性现象
    title:  非地带性现象
    description: 
    koLyro: point
    koLyri:  just
    son: </v>
      </c>
      <c r="P4527" s="27" t="str">
        <f t="shared" si="574"/>
        <v xml:space="preserve">
          - 
            name:  非地带性现象
            title:  非地带性现象
            description: 
            koLyro: point
            koLyri:  just
            son: </v>
      </c>
    </row>
    <row r="4528" spans="1:16" ht="15" customHeight="1">
      <c r="A4528" s="20">
        <f t="shared" si="568"/>
        <v>5</v>
      </c>
      <c r="B4528" s="21" t="str">
        <f t="shared" si="569"/>
        <v>知识亚点</v>
      </c>
      <c r="C4528" s="21" t="str">
        <f t="shared" si="570"/>
        <v>常见的非地带性现象</v>
      </c>
      <c r="D4528" s="21" t="str">
        <f>IFERROR(IF(I4528=1,INDEX( {"chinese","english","math","physics","chemistry","biology","politics","history","geography"},MATCH(C4528,{"语文","英语","数学","物理","化学","生物","政治","历史","地理"},0)),IF(I4528=2,INDEX(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4528,{"单项选择","阅读理解","信息匹配","完形填空","短文填空","单句填空","短文改错","单句改错","句型转换","翻译短语","翻译句子","词汇/短语及固搭","完成句子","听力"},0)),"")), "")</f>
        <v/>
      </c>
      <c r="E4528" s="21" t="str">
        <f t="shared" si="571"/>
        <v>知识点</v>
      </c>
      <c r="F4528" s="21" t="str">
        <f t="shared" si="572"/>
        <v>亚</v>
      </c>
      <c r="G4528" s="21" t="str">
        <f>INDEX( {"body","discipline","area","topic","point"},MATCH(E4528,{"知识体","知识域","知识区","知识主题","知识点"},0))</f>
        <v>point</v>
      </c>
      <c r="H4528" s="21" t="str">
        <f>INDEX( {"super","just","sub","infras"},MATCH(F4528,{"超","恰","亚","次"},0))</f>
        <v>sub</v>
      </c>
      <c r="I4528" s="21">
        <f>MATCH(E4528,{"知识体","知识域","知识区","知识主题","知识点"},0)-1</f>
        <v>4</v>
      </c>
      <c r="J4528" s="21">
        <f>MATCH(F4528,{"超","恰","亚","次"},0)-1</f>
        <v>2</v>
      </c>
      <c r="K4528" s="21" t="str">
        <f t="shared" si="573"/>
        <v>地理</v>
      </c>
      <c r="L4528" s="26" t="s">
        <v>4025</v>
      </c>
      <c r="M4528" s="23"/>
      <c r="N4528" s="23"/>
      <c r="O4528" s="24" t="str">
        <f t="shared" si="575"/>
        <v xml:space="preserve">
  - 
    name:  常见的非地带性现象
    title:  常见的非地带性现象
    description: 
    koLyro: point
    koLyri:  sub
    son: </v>
      </c>
      <c r="P4528" s="27" t="str">
        <f t="shared" si="574"/>
        <v xml:space="preserve">
            - 
              name:  常见的非地带性现象
              title:  常见的非地带性现象
              description: 
              koLyro: point
              koLyri:  sub
              son: </v>
      </c>
    </row>
    <row r="4529" spans="1:16" ht="15" customHeight="1">
      <c r="A4529" s="20">
        <f t="shared" si="568"/>
        <v>5</v>
      </c>
      <c r="B4529" s="21" t="str">
        <f t="shared" si="569"/>
        <v>知识亚点</v>
      </c>
      <c r="C4529" s="21" t="str">
        <f t="shared" si="570"/>
        <v>非地带性现象的成因</v>
      </c>
      <c r="D4529" s="21" t="str">
        <f>IFERROR(IF(I4529=1,INDEX( {"chinese","english","math","physics","chemistry","biology","politics","history","geography"},MATCH(C4529,{"语文","英语","数学","物理","化学","生物","政治","历史","地理"},0)),IF(I4529=2,INDEX(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4529,{"单项选择","阅读理解","信息匹配","完形填空","短文填空","单句填空","短文改错","单句改错","句型转换","翻译短语","翻译句子","词汇/短语及固搭","完成句子","听力"},0)),"")), "")</f>
        <v/>
      </c>
      <c r="E4529" s="21" t="str">
        <f t="shared" si="571"/>
        <v>知识点</v>
      </c>
      <c r="F4529" s="21" t="str">
        <f t="shared" si="572"/>
        <v>亚</v>
      </c>
      <c r="G4529" s="21" t="str">
        <f>INDEX( {"body","discipline","area","topic","point"},MATCH(E4529,{"知识体","知识域","知识区","知识主题","知识点"},0))</f>
        <v>point</v>
      </c>
      <c r="H4529" s="21" t="str">
        <f>INDEX( {"super","just","sub","infras"},MATCH(F4529,{"超","恰","亚","次"},0))</f>
        <v>sub</v>
      </c>
      <c r="I4529" s="21">
        <f>MATCH(E4529,{"知识体","知识域","知识区","知识主题","知识点"},0)-1</f>
        <v>4</v>
      </c>
      <c r="J4529" s="21">
        <f>MATCH(F4529,{"超","恰","亚","次"},0)-1</f>
        <v>2</v>
      </c>
      <c r="K4529" s="21" t="str">
        <f t="shared" si="573"/>
        <v>地理</v>
      </c>
      <c r="L4529" s="26" t="s">
        <v>4026</v>
      </c>
      <c r="M4529" s="23"/>
      <c r="N4529" s="23"/>
      <c r="O4529" s="24" t="str">
        <f t="shared" si="575"/>
        <v xml:space="preserve">
  - 
    name:  非地带性现象的成因
    title:  非地带性现象的成因
    description: 
    koLyro: point
    koLyri:  sub
    son: </v>
      </c>
      <c r="P4529" s="27" t="str">
        <f t="shared" si="574"/>
        <v xml:space="preserve">
            - 
              name:  非地带性现象的成因
              title:  非地带性现象的成因
              description: 
              koLyro: point
              koLyri:  sub
              son: </v>
      </c>
    </row>
    <row r="4530" spans="1:16" ht="15" customHeight="1">
      <c r="A4530" s="20">
        <f t="shared" si="568"/>
        <v>5</v>
      </c>
      <c r="B4530" s="21" t="str">
        <f t="shared" si="569"/>
        <v>知识亚点</v>
      </c>
      <c r="C4530" s="21" t="str">
        <f t="shared" si="570"/>
        <v>地带性和非地带性分异现象的判断</v>
      </c>
      <c r="D4530" s="21" t="str">
        <f>IFERROR(IF(I4530=1,INDEX( {"chinese","english","math","physics","chemistry","biology","politics","history","geography"},MATCH(C4530,{"语文","英语","数学","物理","化学","生物","政治","历史","地理"},0)),IF(I4530=2,INDEX(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4530,{"单项选择","阅读理解","信息匹配","完形填空","短文填空","单句填空","短文改错","单句改错","句型转换","翻译短语","翻译句子","词汇/短语及固搭","完成句子","听力"},0)),"")), "")</f>
        <v/>
      </c>
      <c r="E4530" s="21" t="str">
        <f t="shared" si="571"/>
        <v>知识点</v>
      </c>
      <c r="F4530" s="21" t="str">
        <f t="shared" si="572"/>
        <v>亚</v>
      </c>
      <c r="G4530" s="21" t="str">
        <f>INDEX( {"body","discipline","area","topic","point"},MATCH(E4530,{"知识体","知识域","知识区","知识主题","知识点"},0))</f>
        <v>point</v>
      </c>
      <c r="H4530" s="21" t="str">
        <f>INDEX( {"super","just","sub","infras"},MATCH(F4530,{"超","恰","亚","次"},0))</f>
        <v>sub</v>
      </c>
      <c r="I4530" s="21">
        <f>MATCH(E4530,{"知识体","知识域","知识区","知识主题","知识点"},0)-1</f>
        <v>4</v>
      </c>
      <c r="J4530" s="21">
        <f>MATCH(F4530,{"超","恰","亚","次"},0)-1</f>
        <v>2</v>
      </c>
      <c r="K4530" s="21" t="str">
        <f t="shared" si="573"/>
        <v>地理</v>
      </c>
      <c r="L4530" s="26" t="s">
        <v>4027</v>
      </c>
      <c r="M4530" s="23"/>
      <c r="N4530" s="23"/>
      <c r="O4530" s="24" t="str">
        <f t="shared" si="575"/>
        <v xml:space="preserve">
  - 
    name:  地带性和非地带性分异现象的判断
    title:  地带性和非地带性分异现象的判断
    description: 
    koLyro: point
    koLyri:  sub
    son: </v>
      </c>
      <c r="P4530" s="27" t="str">
        <f t="shared" si="574"/>
        <v xml:space="preserve">
            - 
              name:  地带性和非地带性分异现象的判断
              title:  地带性和非地带性分异现象的判断
              description: 
              koLyro: point
              koLyri:  sub
              son: </v>
      </c>
    </row>
    <row r="4531" spans="1:16" ht="15" customHeight="1">
      <c r="A4531" s="20">
        <f t="shared" si="568"/>
        <v>2</v>
      </c>
      <c r="B4531" s="21" t="str">
        <f t="shared" si="569"/>
        <v>知识区</v>
      </c>
      <c r="C4531" s="21" t="str">
        <f t="shared" si="570"/>
        <v>7.人口的变化</v>
      </c>
      <c r="D4531" s="21" t="str">
        <f>IFERROR(IF(I4531=1,INDEX( {"chinese","english","math","physics","chemistry","biology","politics","history","geography"},MATCH(C4531,{"语文","英语","数学","物理","化学","生物","政治","历史","地理"},0)),IF(I4531=2,INDEX(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4531,{"单项选择","阅读理解","信息匹配","完形填空","短文填空","单句填空","短文改错","单句改错","句型转换","翻译短语","翻译句子","词汇/短语及固搭","完成句子","听力"},0)),"")), "")</f>
        <v/>
      </c>
      <c r="E4531" s="21" t="str">
        <f t="shared" si="571"/>
        <v>知识区</v>
      </c>
      <c r="F4531" s="21" t="str">
        <f t="shared" si="572"/>
        <v>恰</v>
      </c>
      <c r="G4531" s="21" t="str">
        <f>INDEX( {"body","discipline","area","topic","point"},MATCH(E4531,{"知识体","知识域","知识区","知识主题","知识点"},0))</f>
        <v>area</v>
      </c>
      <c r="H4531" s="21" t="str">
        <f>INDEX( {"super","just","sub","infras"},MATCH(F4531,{"超","恰","亚","次"},0))</f>
        <v>just</v>
      </c>
      <c r="I4531" s="21">
        <f>MATCH(E4531,{"知识体","知识域","知识区","知识主题","知识点"},0)-1</f>
        <v>2</v>
      </c>
      <c r="J4531" s="21">
        <f>MATCH(F4531,{"超","恰","亚","次"},0)-1</f>
        <v>1</v>
      </c>
      <c r="K4531" s="21" t="str">
        <f t="shared" si="573"/>
        <v>地理</v>
      </c>
      <c r="L4531" s="26" t="s">
        <v>4696</v>
      </c>
      <c r="M4531" s="23"/>
      <c r="N4531" s="23"/>
      <c r="O4531" s="24" t="str">
        <f t="shared" si="575"/>
        <v xml:space="preserve">
  - 
    name:  7.人口的变化
    title:  7.人口的变化
    description: 
    koLyro: area
    koLyri:  just
    son: </v>
      </c>
      <c r="P4531" s="27" t="str">
        <f t="shared" si="574"/>
        <v xml:space="preserve">
      - 
        name:  7.人口的变化
        title:  7.人口的变化
        description: 
        koLyro: area
        koLyri:  just
        son: </v>
      </c>
    </row>
    <row r="4532" spans="1:16" ht="15" customHeight="1">
      <c r="A4532" s="20">
        <f t="shared" si="568"/>
        <v>3</v>
      </c>
      <c r="B4532" s="21" t="str">
        <f t="shared" si="569"/>
        <v>知识主题</v>
      </c>
      <c r="C4532" s="21" t="str">
        <f t="shared" si="570"/>
        <v>人口数量的变化</v>
      </c>
      <c r="D4532" s="21" t="str">
        <f>IFERROR(IF(I4532=1,INDEX( {"chinese","english","math","physics","chemistry","biology","politics","history","geography"},MATCH(C4532,{"语文","英语","数学","物理","化学","生物","政治","历史","地理"},0)),IF(I4532=2,INDEX(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4532,{"单项选择","阅读理解","信息匹配","完形填空","短文填空","单句填空","短文改错","单句改错","句型转换","翻译短语","翻译句子","词汇/短语及固搭","完成句子","听力"},0)),"")), "")</f>
        <v/>
      </c>
      <c r="E4532" s="21" t="str">
        <f t="shared" si="571"/>
        <v>知识主题</v>
      </c>
      <c r="F4532" s="21" t="str">
        <f t="shared" si="572"/>
        <v>恰</v>
      </c>
      <c r="G4532" s="21" t="str">
        <f>INDEX( {"body","discipline","area","topic","point"},MATCH(E4532,{"知识体","知识域","知识区","知识主题","知识点"},0))</f>
        <v>topic</v>
      </c>
      <c r="H4532" s="21" t="str">
        <f>INDEX( {"super","just","sub","infras"},MATCH(F4532,{"超","恰","亚","次"},0))</f>
        <v>just</v>
      </c>
      <c r="I4532" s="21">
        <f>MATCH(E4532,{"知识体","知识域","知识区","知识主题","知识点"},0)-1</f>
        <v>3</v>
      </c>
      <c r="J4532" s="21">
        <f>MATCH(F4532,{"超","恰","亚","次"},0)-1</f>
        <v>1</v>
      </c>
      <c r="K4532" s="21" t="str">
        <f t="shared" si="573"/>
        <v>地理</v>
      </c>
      <c r="L4532" s="26" t="s">
        <v>4028</v>
      </c>
      <c r="M4532" s="23"/>
      <c r="N4532" s="23"/>
      <c r="O4532" s="24" t="str">
        <f t="shared" si="575"/>
        <v xml:space="preserve">
  - 
    name:  人口数量的变化
    title:  人口数量的变化
    description: 
    koLyro: topic
    koLyri:  just
    son: </v>
      </c>
      <c r="P4532" s="27" t="str">
        <f t="shared" si="574"/>
        <v xml:space="preserve">
        - 
          name:  人口数量的变化
          title:  人口数量的变化
          description: 
          koLyro: topic
          koLyri:  just
          son: </v>
      </c>
    </row>
    <row r="4533" spans="1:16" ht="15" customHeight="1">
      <c r="A4533" s="20">
        <f t="shared" si="568"/>
        <v>4</v>
      </c>
      <c r="B4533" s="21" t="str">
        <f t="shared" si="569"/>
        <v>知识点</v>
      </c>
      <c r="C4533" s="21" t="str">
        <f t="shared" si="570"/>
        <v>人口的自然增长</v>
      </c>
      <c r="D4533" s="21" t="str">
        <f>IFERROR(IF(I4533=1,INDEX( {"chinese","english","math","physics","chemistry","biology","politics","history","geography"},MATCH(C4533,{"语文","英语","数学","物理","化学","生物","政治","历史","地理"},0)),IF(I4533=2,INDEX(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4533,{"单项选择","阅读理解","信息匹配","完形填空","短文填空","单句填空","短文改错","单句改错","句型转换","翻译短语","翻译句子","词汇/短语及固搭","完成句子","听力"},0)),"")), "")</f>
        <v/>
      </c>
      <c r="E4533" s="21" t="str">
        <f t="shared" si="571"/>
        <v>知识点</v>
      </c>
      <c r="F4533" s="21" t="str">
        <f t="shared" si="572"/>
        <v>恰</v>
      </c>
      <c r="G4533" s="21" t="str">
        <f>INDEX( {"body","discipline","area","topic","point"},MATCH(E4533,{"知识体","知识域","知识区","知识主题","知识点"},0))</f>
        <v>point</v>
      </c>
      <c r="H4533" s="21" t="str">
        <f>INDEX( {"super","just","sub","infras"},MATCH(F4533,{"超","恰","亚","次"},0))</f>
        <v>just</v>
      </c>
      <c r="I4533" s="21">
        <f>MATCH(E4533,{"知识体","知识域","知识区","知识主题","知识点"},0)-1</f>
        <v>4</v>
      </c>
      <c r="J4533" s="21">
        <f>MATCH(F4533,{"超","恰","亚","次"},0)-1</f>
        <v>1</v>
      </c>
      <c r="K4533" s="21" t="str">
        <f t="shared" si="573"/>
        <v>地理</v>
      </c>
      <c r="L4533" s="26" t="s">
        <v>4029</v>
      </c>
      <c r="M4533" s="23"/>
      <c r="N4533" s="23"/>
      <c r="O4533" s="24" t="str">
        <f t="shared" si="575"/>
        <v xml:space="preserve">
  - 
    name:  人口的自然增长
    title:  人口的自然增长
    description: 
    koLyro: point
    koLyri:  just
    son: </v>
      </c>
      <c r="P4533" s="27" t="str">
        <f t="shared" si="574"/>
        <v xml:space="preserve">
          - 
            name:  人口的自然增长
            title:  人口的自然增长
            description: 
            koLyro: point
            koLyri:  just
            son: </v>
      </c>
    </row>
    <row r="4534" spans="1:16" ht="15" customHeight="1">
      <c r="A4534" s="20">
        <f t="shared" si="568"/>
        <v>5</v>
      </c>
      <c r="B4534" s="21" t="str">
        <f t="shared" si="569"/>
        <v>知识亚点</v>
      </c>
      <c r="C4534" s="21" t="str">
        <f t="shared" si="570"/>
        <v>人口数量的时间变化</v>
      </c>
      <c r="D4534" s="21" t="str">
        <f>IFERROR(IF(I4534=1,INDEX( {"chinese","english","math","physics","chemistry","biology","politics","history","geography"},MATCH(C4534,{"语文","英语","数学","物理","化学","生物","政治","历史","地理"},0)),IF(I4534=2,INDEX(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4534,{"单项选择","阅读理解","信息匹配","完形填空","短文填空","单句填空","短文改错","单句改错","句型转换","翻译短语","翻译句子","词汇/短语及固搭","完成句子","听力"},0)),"")), "")</f>
        <v/>
      </c>
      <c r="E4534" s="21" t="str">
        <f t="shared" si="571"/>
        <v>知识点</v>
      </c>
      <c r="F4534" s="21" t="str">
        <f t="shared" si="572"/>
        <v>亚</v>
      </c>
      <c r="G4534" s="21" t="str">
        <f>INDEX( {"body","discipline","area","topic","point"},MATCH(E4534,{"知识体","知识域","知识区","知识主题","知识点"},0))</f>
        <v>point</v>
      </c>
      <c r="H4534" s="21" t="str">
        <f>INDEX( {"super","just","sub","infras"},MATCH(F4534,{"超","恰","亚","次"},0))</f>
        <v>sub</v>
      </c>
      <c r="I4534" s="21">
        <f>MATCH(E4534,{"知识体","知识域","知识区","知识主题","知识点"},0)-1</f>
        <v>4</v>
      </c>
      <c r="J4534" s="21">
        <f>MATCH(F4534,{"超","恰","亚","次"},0)-1</f>
        <v>2</v>
      </c>
      <c r="K4534" s="21" t="str">
        <f t="shared" si="573"/>
        <v>地理</v>
      </c>
      <c r="L4534" s="26" t="s">
        <v>4030</v>
      </c>
      <c r="M4534" s="23"/>
      <c r="N4534" s="23"/>
      <c r="O4534" s="24" t="str">
        <f t="shared" si="575"/>
        <v xml:space="preserve">
  - 
    name:  人口数量的时间变化
    title:  人口数量的时间变化
    description: 
    koLyro: point
    koLyri:  sub
    son: </v>
      </c>
      <c r="P4534" s="27" t="str">
        <f t="shared" si="574"/>
        <v xml:space="preserve">
            - 
              name:  人口数量的时间变化
              title:  人口数量的时间变化
              description: 
              koLyro: point
              koLyri:  sub
              son: </v>
      </c>
    </row>
    <row r="4535" spans="1:16" ht="15" customHeight="1">
      <c r="A4535" s="20">
        <f t="shared" si="568"/>
        <v>5</v>
      </c>
      <c r="B4535" s="21" t="str">
        <f t="shared" si="569"/>
        <v>知识亚点</v>
      </c>
      <c r="C4535" s="21" t="str">
        <f t="shared" si="570"/>
        <v>人口增长的空间差异</v>
      </c>
      <c r="D4535" s="21" t="str">
        <f>IFERROR(IF(I4535=1,INDEX( {"chinese","english","math","physics","chemistry","biology","politics","history","geography"},MATCH(C4535,{"语文","英语","数学","物理","化学","生物","政治","历史","地理"},0)),IF(I4535=2,INDEX(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4535,{"单项选择","阅读理解","信息匹配","完形填空","短文填空","单句填空","短文改错","单句改错","句型转换","翻译短语","翻译句子","词汇/短语及固搭","完成句子","听力"},0)),"")), "")</f>
        <v/>
      </c>
      <c r="E4535" s="21" t="str">
        <f t="shared" si="571"/>
        <v>知识点</v>
      </c>
      <c r="F4535" s="21" t="str">
        <f t="shared" si="572"/>
        <v>亚</v>
      </c>
      <c r="G4535" s="21" t="str">
        <f>INDEX( {"body","discipline","area","topic","point"},MATCH(E4535,{"知识体","知识域","知识区","知识主题","知识点"},0))</f>
        <v>point</v>
      </c>
      <c r="H4535" s="21" t="str">
        <f>INDEX( {"super","just","sub","infras"},MATCH(F4535,{"超","恰","亚","次"},0))</f>
        <v>sub</v>
      </c>
      <c r="I4535" s="21">
        <f>MATCH(E4535,{"知识体","知识域","知识区","知识主题","知识点"},0)-1</f>
        <v>4</v>
      </c>
      <c r="J4535" s="21">
        <f>MATCH(F4535,{"超","恰","亚","次"},0)-1</f>
        <v>2</v>
      </c>
      <c r="K4535" s="21" t="str">
        <f t="shared" si="573"/>
        <v>地理</v>
      </c>
      <c r="L4535" s="26" t="s">
        <v>4031</v>
      </c>
      <c r="M4535" s="23"/>
      <c r="N4535" s="23"/>
      <c r="O4535" s="24" t="str">
        <f t="shared" si="575"/>
        <v xml:space="preserve">
  - 
    name:  人口增长的空间差异
    title:  人口增长的空间差异
    description: 
    koLyro: point
    koLyri:  sub
    son: </v>
      </c>
      <c r="P4535" s="27" t="str">
        <f t="shared" si="574"/>
        <v xml:space="preserve">
            - 
              name:  人口增长的空间差异
              title:  人口增长的空间差异
              description: 
              koLyro: point
              koLyri:  sub
              son: </v>
      </c>
    </row>
    <row r="4536" spans="1:16" ht="15" customHeight="1">
      <c r="A4536" s="20">
        <f t="shared" si="568"/>
        <v>5</v>
      </c>
      <c r="B4536" s="21" t="str">
        <f t="shared" si="569"/>
        <v>知识亚点</v>
      </c>
      <c r="C4536" s="21" t="str">
        <f t="shared" si="570"/>
        <v>人口增长快慢的影响因素</v>
      </c>
      <c r="D4536" s="21" t="str">
        <f>IFERROR(IF(I4536=1,INDEX( {"chinese","english","math","physics","chemistry","biology","politics","history","geography"},MATCH(C4536,{"语文","英语","数学","物理","化学","生物","政治","历史","地理"},0)),IF(I4536=2,INDEX(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4536,{"单项选择","阅读理解","信息匹配","完形填空","短文填空","单句填空","短文改错","单句改错","句型转换","翻译短语","翻译句子","词汇/短语及固搭","完成句子","听力"},0)),"")), "")</f>
        <v/>
      </c>
      <c r="E4536" s="21" t="str">
        <f t="shared" si="571"/>
        <v>知识点</v>
      </c>
      <c r="F4536" s="21" t="str">
        <f t="shared" si="572"/>
        <v>亚</v>
      </c>
      <c r="G4536" s="21" t="str">
        <f>INDEX( {"body","discipline","area","topic","point"},MATCH(E4536,{"知识体","知识域","知识区","知识主题","知识点"},0))</f>
        <v>point</v>
      </c>
      <c r="H4536" s="21" t="str">
        <f>INDEX( {"super","just","sub","infras"},MATCH(F4536,{"超","恰","亚","次"},0))</f>
        <v>sub</v>
      </c>
      <c r="I4536" s="21">
        <f>MATCH(E4536,{"知识体","知识域","知识区","知识主题","知识点"},0)-1</f>
        <v>4</v>
      </c>
      <c r="J4536" s="21">
        <f>MATCH(F4536,{"超","恰","亚","次"},0)-1</f>
        <v>2</v>
      </c>
      <c r="K4536" s="21" t="str">
        <f t="shared" si="573"/>
        <v>地理</v>
      </c>
      <c r="L4536" s="26" t="s">
        <v>4032</v>
      </c>
      <c r="M4536" s="23"/>
      <c r="N4536" s="23"/>
      <c r="O4536" s="24" t="str">
        <f t="shared" si="575"/>
        <v xml:space="preserve">
  - 
    name:  人口增长快慢的影响因素
    title:  人口增长快慢的影响因素
    description: 
    koLyro: point
    koLyri:  sub
    son: </v>
      </c>
      <c r="P4536" s="27" t="str">
        <f t="shared" si="574"/>
        <v xml:space="preserve">
            - 
              name:  人口增长快慢的影响因素
              title:  人口增长快慢的影响因素
              description: 
              koLyro: point
              koLyri:  sub
              son: </v>
      </c>
    </row>
    <row r="4537" spans="1:16" ht="15" customHeight="1">
      <c r="A4537" s="20">
        <f t="shared" si="568"/>
        <v>5</v>
      </c>
      <c r="B4537" s="21" t="str">
        <f t="shared" si="569"/>
        <v>知识亚点</v>
      </c>
      <c r="C4537" s="21" t="str">
        <f t="shared" si="570"/>
        <v>人口的相关计算</v>
      </c>
      <c r="D4537" s="21" t="str">
        <f>IFERROR(IF(I4537=1,INDEX( {"chinese","english","math","physics","chemistry","biology","politics","history","geography"},MATCH(C4537,{"语文","英语","数学","物理","化学","生物","政治","历史","地理"},0)),IF(I4537=2,INDEX(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4537,{"单项选择","阅读理解","信息匹配","完形填空","短文填空","单句填空","短文改错","单句改错","句型转换","翻译短语","翻译句子","词汇/短语及固搭","完成句子","听力"},0)),"")), "")</f>
        <v/>
      </c>
      <c r="E4537" s="21" t="str">
        <f t="shared" si="571"/>
        <v>知识点</v>
      </c>
      <c r="F4537" s="21" t="str">
        <f t="shared" si="572"/>
        <v>亚</v>
      </c>
      <c r="G4537" s="21" t="str">
        <f>INDEX( {"body","discipline","area","topic","point"},MATCH(E4537,{"知识体","知识域","知识区","知识主题","知识点"},0))</f>
        <v>point</v>
      </c>
      <c r="H4537" s="21" t="str">
        <f>INDEX( {"super","just","sub","infras"},MATCH(F4537,{"超","恰","亚","次"},0))</f>
        <v>sub</v>
      </c>
      <c r="I4537" s="21">
        <f>MATCH(E4537,{"知识体","知识域","知识区","知识主题","知识点"},0)-1</f>
        <v>4</v>
      </c>
      <c r="J4537" s="21">
        <f>MATCH(F4537,{"超","恰","亚","次"},0)-1</f>
        <v>2</v>
      </c>
      <c r="K4537" s="21" t="str">
        <f t="shared" si="573"/>
        <v>地理</v>
      </c>
      <c r="L4537" s="26" t="s">
        <v>4033</v>
      </c>
      <c r="M4537" s="23"/>
      <c r="N4537" s="23"/>
      <c r="O4537" s="24" t="str">
        <f t="shared" si="575"/>
        <v xml:space="preserve">
  - 
    name:  人口的相关计算
    title:  人口的相关计算
    description: 
    koLyro: point
    koLyri:  sub
    son: </v>
      </c>
      <c r="P4537" s="27" t="str">
        <f t="shared" si="574"/>
        <v xml:space="preserve">
            - 
              name:  人口的相关计算
              title:  人口的相关计算
              description: 
              koLyro: point
              koLyri:  sub
              son: </v>
      </c>
    </row>
    <row r="4538" spans="1:16" ht="15" customHeight="1">
      <c r="A4538" s="20">
        <f t="shared" si="568"/>
        <v>4</v>
      </c>
      <c r="B4538" s="21" t="str">
        <f t="shared" si="569"/>
        <v>知识点</v>
      </c>
      <c r="C4538" s="21" t="str">
        <f t="shared" si="570"/>
        <v>人口增长模式</v>
      </c>
      <c r="D4538" s="21" t="str">
        <f>IFERROR(IF(I4538=1,INDEX( {"chinese","english","math","physics","chemistry","biology","politics","history","geography"},MATCH(C4538,{"语文","英语","数学","物理","化学","生物","政治","历史","地理"},0)),IF(I4538=2,INDEX(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4538,{"单项选择","阅读理解","信息匹配","完形填空","短文填空","单句填空","短文改错","单句改错","句型转换","翻译短语","翻译句子","词汇/短语及固搭","完成句子","听力"},0)),"")), "")</f>
        <v/>
      </c>
      <c r="E4538" s="21" t="str">
        <f t="shared" si="571"/>
        <v>知识点</v>
      </c>
      <c r="F4538" s="21" t="str">
        <f t="shared" si="572"/>
        <v>恰</v>
      </c>
      <c r="G4538" s="21" t="str">
        <f>INDEX( {"body","discipline","area","topic","point"},MATCH(E4538,{"知识体","知识域","知识区","知识主题","知识点"},0))</f>
        <v>point</v>
      </c>
      <c r="H4538" s="21" t="str">
        <f>INDEX( {"super","just","sub","infras"},MATCH(F4538,{"超","恰","亚","次"},0))</f>
        <v>just</v>
      </c>
      <c r="I4538" s="21">
        <f>MATCH(E4538,{"知识体","知识域","知识区","知识主题","知识点"},0)-1</f>
        <v>4</v>
      </c>
      <c r="J4538" s="21">
        <f>MATCH(F4538,{"超","恰","亚","次"},0)-1</f>
        <v>1</v>
      </c>
      <c r="K4538" s="21" t="str">
        <f t="shared" si="573"/>
        <v>地理</v>
      </c>
      <c r="L4538" s="26" t="s">
        <v>4034</v>
      </c>
      <c r="M4538" s="23"/>
      <c r="N4538" s="23"/>
      <c r="O4538" s="24" t="str">
        <f t="shared" si="575"/>
        <v xml:space="preserve">
  - 
    name:  人口增长模式
    title:  人口增长模式
    description: 
    koLyro: point
    koLyri:  just
    son: </v>
      </c>
      <c r="P4538" s="27" t="str">
        <f t="shared" si="574"/>
        <v xml:space="preserve">
          - 
            name:  人口增长模式
            title:  人口增长模式
            description: 
            koLyro: point
            koLyri:  just
            son: </v>
      </c>
    </row>
    <row r="4539" spans="1:16" ht="15" customHeight="1">
      <c r="A4539" s="20">
        <f t="shared" si="568"/>
        <v>5</v>
      </c>
      <c r="B4539" s="21" t="str">
        <f t="shared" si="569"/>
        <v>知识亚点</v>
      </c>
      <c r="C4539" s="21" t="str">
        <f t="shared" si="570"/>
        <v>人口增长模式的构成</v>
      </c>
      <c r="D4539" s="21" t="str">
        <f>IFERROR(IF(I4539=1,INDEX( {"chinese","english","math","physics","chemistry","biology","politics","history","geography"},MATCH(C4539,{"语文","英语","数学","物理","化学","生物","政治","历史","地理"},0)),IF(I4539=2,INDEX(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4539,{"单项选择","阅读理解","信息匹配","完形填空","短文填空","单句填空","短文改错","单句改错","句型转换","翻译短语","翻译句子","词汇/短语及固搭","完成句子","听力"},0)),"")), "")</f>
        <v/>
      </c>
      <c r="E4539" s="21" t="str">
        <f t="shared" si="571"/>
        <v>知识点</v>
      </c>
      <c r="F4539" s="21" t="str">
        <f t="shared" si="572"/>
        <v>亚</v>
      </c>
      <c r="G4539" s="21" t="str">
        <f>INDEX( {"body","discipline","area","topic","point"},MATCH(E4539,{"知识体","知识域","知识区","知识主题","知识点"},0))</f>
        <v>point</v>
      </c>
      <c r="H4539" s="21" t="str">
        <f>INDEX( {"super","just","sub","infras"},MATCH(F4539,{"超","恰","亚","次"},0))</f>
        <v>sub</v>
      </c>
      <c r="I4539" s="21">
        <f>MATCH(E4539,{"知识体","知识域","知识区","知识主题","知识点"},0)-1</f>
        <v>4</v>
      </c>
      <c r="J4539" s="21">
        <f>MATCH(F4539,{"超","恰","亚","次"},0)-1</f>
        <v>2</v>
      </c>
      <c r="K4539" s="21" t="str">
        <f t="shared" si="573"/>
        <v>地理</v>
      </c>
      <c r="L4539" s="26" t="s">
        <v>4035</v>
      </c>
      <c r="M4539" s="23"/>
      <c r="N4539" s="23"/>
      <c r="O4539" s="24" t="str">
        <f t="shared" si="575"/>
        <v xml:space="preserve">
  - 
    name:  人口增长模式的构成
    title:  人口增长模式的构成
    description: 
    koLyro: point
    koLyri:  sub
    son: </v>
      </c>
      <c r="P4539" s="27" t="str">
        <f t="shared" si="574"/>
        <v xml:space="preserve">
            - 
              name:  人口增长模式的构成
              title:  人口增长模式的构成
              description: 
              koLyro: point
              koLyri:  sub
              son: </v>
      </c>
    </row>
    <row r="4540" spans="1:16" ht="15" customHeight="1">
      <c r="A4540" s="20">
        <f t="shared" si="568"/>
        <v>5</v>
      </c>
      <c r="B4540" s="21" t="str">
        <f t="shared" si="569"/>
        <v>知识亚点</v>
      </c>
      <c r="C4540" s="21" t="str">
        <f t="shared" si="570"/>
        <v>影响人口增长模式转变的因素</v>
      </c>
      <c r="D4540" s="21" t="str">
        <f>IFERROR(IF(I4540=1,INDEX( {"chinese","english","math","physics","chemistry","biology","politics","history","geography"},MATCH(C4540,{"语文","英语","数学","物理","化学","生物","政治","历史","地理"},0)),IF(I4540=2,INDEX(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4540,{"单项选择","阅读理解","信息匹配","完形填空","短文填空","单句填空","短文改错","单句改错","句型转换","翻译短语","翻译句子","词汇/短语及固搭","完成句子","听力"},0)),"")), "")</f>
        <v/>
      </c>
      <c r="E4540" s="21" t="str">
        <f t="shared" si="571"/>
        <v>知识点</v>
      </c>
      <c r="F4540" s="21" t="str">
        <f t="shared" si="572"/>
        <v>亚</v>
      </c>
      <c r="G4540" s="21" t="str">
        <f>INDEX( {"body","discipline","area","topic","point"},MATCH(E4540,{"知识体","知识域","知识区","知识主题","知识点"},0))</f>
        <v>point</v>
      </c>
      <c r="H4540" s="21" t="str">
        <f>INDEX( {"super","just","sub","infras"},MATCH(F4540,{"超","恰","亚","次"},0))</f>
        <v>sub</v>
      </c>
      <c r="I4540" s="21">
        <f>MATCH(E4540,{"知识体","知识域","知识区","知识主题","知识点"},0)-1</f>
        <v>4</v>
      </c>
      <c r="J4540" s="21">
        <f>MATCH(F4540,{"超","恰","亚","次"},0)-1</f>
        <v>2</v>
      </c>
      <c r="K4540" s="21" t="str">
        <f t="shared" si="573"/>
        <v>地理</v>
      </c>
      <c r="L4540" s="26" t="s">
        <v>4036</v>
      </c>
      <c r="M4540" s="23"/>
      <c r="N4540" s="23"/>
      <c r="O4540" s="24" t="str">
        <f t="shared" si="575"/>
        <v xml:space="preserve">
  - 
    name:  影响人口增长模式转变的因素
    title:  影响人口增长模式转变的因素
    description: 
    koLyro: point
    koLyri:  sub
    son: </v>
      </c>
      <c r="P4540" s="27" t="str">
        <f t="shared" si="574"/>
        <v xml:space="preserve">
            - 
              name:  影响人口增长模式转变的因素
              title:  影响人口增长模式转变的因素
              description: 
              koLyro: point
              koLyri:  sub
              son: </v>
      </c>
    </row>
    <row r="4541" spans="1:16" ht="15" customHeight="1">
      <c r="A4541" s="20">
        <f t="shared" si="568"/>
        <v>5</v>
      </c>
      <c r="B4541" s="21" t="str">
        <f t="shared" si="569"/>
        <v>知识亚点</v>
      </c>
      <c r="C4541" s="21" t="str">
        <f t="shared" si="570"/>
        <v>人口增长模式的类型及特征</v>
      </c>
      <c r="D4541" s="21" t="str">
        <f>IFERROR(IF(I4541=1,INDEX( {"chinese","english","math","physics","chemistry","biology","politics","history","geography"},MATCH(C4541,{"语文","英语","数学","物理","化学","生物","政治","历史","地理"},0)),IF(I4541=2,INDEX(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4541,{"单项选择","阅读理解","信息匹配","完形填空","短文填空","单句填空","短文改错","单句改错","句型转换","翻译短语","翻译句子","词汇/短语及固搭","完成句子","听力"},0)),"")), "")</f>
        <v/>
      </c>
      <c r="E4541" s="21" t="str">
        <f t="shared" si="571"/>
        <v>知识点</v>
      </c>
      <c r="F4541" s="21" t="str">
        <f t="shared" si="572"/>
        <v>亚</v>
      </c>
      <c r="G4541" s="21" t="str">
        <f>INDEX( {"body","discipline","area","topic","point"},MATCH(E4541,{"知识体","知识域","知识区","知识主题","知识点"},0))</f>
        <v>point</v>
      </c>
      <c r="H4541" s="21" t="str">
        <f>INDEX( {"super","just","sub","infras"},MATCH(F4541,{"超","恰","亚","次"},0))</f>
        <v>sub</v>
      </c>
      <c r="I4541" s="21">
        <f>MATCH(E4541,{"知识体","知识域","知识区","知识主题","知识点"},0)-1</f>
        <v>4</v>
      </c>
      <c r="J4541" s="21">
        <f>MATCH(F4541,{"超","恰","亚","次"},0)-1</f>
        <v>2</v>
      </c>
      <c r="K4541" s="21" t="str">
        <f t="shared" si="573"/>
        <v>地理</v>
      </c>
      <c r="L4541" s="26" t="s">
        <v>4037</v>
      </c>
      <c r="M4541" s="23"/>
      <c r="N4541" s="23"/>
      <c r="O4541" s="24" t="str">
        <f t="shared" si="575"/>
        <v xml:space="preserve">
  - 
    name:  人口增长模式的类型及特征
    title:  人口增长模式的类型及特征
    description: 
    koLyro: point
    koLyri:  sub
    son: </v>
      </c>
      <c r="P4541" s="27" t="str">
        <f t="shared" si="574"/>
        <v xml:space="preserve">
            - 
              name:  人口增长模式的类型及特征
              title:  人口增长模式的类型及特征
              description: 
              koLyro: point
              koLyri:  sub
              son: </v>
      </c>
    </row>
    <row r="4542" spans="1:16" ht="15" customHeight="1">
      <c r="A4542" s="20">
        <f t="shared" si="568"/>
        <v>5</v>
      </c>
      <c r="B4542" s="21" t="str">
        <f t="shared" si="569"/>
        <v>知识亚点</v>
      </c>
      <c r="C4542" s="21" t="str">
        <f t="shared" si="570"/>
        <v>人口增长模式的判断</v>
      </c>
      <c r="D4542" s="21" t="str">
        <f>IFERROR(IF(I4542=1,INDEX( {"chinese","english","math","physics","chemistry","biology","politics","history","geography"},MATCH(C4542,{"语文","英语","数学","物理","化学","生物","政治","历史","地理"},0)),IF(I4542=2,INDEX(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4542,{"单项选择","阅读理解","信息匹配","完形填空","短文填空","单句填空","短文改错","单句改错","句型转换","翻译短语","翻译句子","词汇/短语及固搭","完成句子","听力"},0)),"")), "")</f>
        <v/>
      </c>
      <c r="E4542" s="21" t="str">
        <f t="shared" si="571"/>
        <v>知识点</v>
      </c>
      <c r="F4542" s="21" t="str">
        <f t="shared" si="572"/>
        <v>亚</v>
      </c>
      <c r="G4542" s="21" t="str">
        <f>INDEX( {"body","discipline","area","topic","point"},MATCH(E4542,{"知识体","知识域","知识区","知识主题","知识点"},0))</f>
        <v>point</v>
      </c>
      <c r="H4542" s="21" t="str">
        <f>INDEX( {"super","just","sub","infras"},MATCH(F4542,{"超","恰","亚","次"},0))</f>
        <v>sub</v>
      </c>
      <c r="I4542" s="21">
        <f>MATCH(E4542,{"知识体","知识域","知识区","知识主题","知识点"},0)-1</f>
        <v>4</v>
      </c>
      <c r="J4542" s="21">
        <f>MATCH(F4542,{"超","恰","亚","次"},0)-1</f>
        <v>2</v>
      </c>
      <c r="K4542" s="21" t="str">
        <f t="shared" si="573"/>
        <v>地理</v>
      </c>
      <c r="L4542" s="26" t="s">
        <v>4038</v>
      </c>
      <c r="M4542" s="23"/>
      <c r="N4542" s="23"/>
      <c r="O4542" s="24" t="str">
        <f t="shared" si="575"/>
        <v xml:space="preserve">
  - 
    name:  人口增长模式的判断
    title:  人口增长模式的判断
    description: 
    koLyro: point
    koLyri:  sub
    son: </v>
      </c>
      <c r="P4542" s="27" t="str">
        <f t="shared" si="574"/>
        <v xml:space="preserve">
            - 
              name:  人口增长模式的判断
              title:  人口增长模式的判断
              description: 
              koLyro: point
              koLyri:  sub
              son: </v>
      </c>
    </row>
    <row r="4543" spans="1:16" ht="15" customHeight="1">
      <c r="A4543" s="20">
        <f t="shared" si="568"/>
        <v>5</v>
      </c>
      <c r="B4543" s="21" t="str">
        <f t="shared" si="569"/>
        <v>知识亚点</v>
      </c>
      <c r="C4543" s="21" t="str">
        <f t="shared" si="570"/>
        <v>人口增长模式的时间差异</v>
      </c>
      <c r="D4543" s="21" t="str">
        <f>IFERROR(IF(I4543=1,INDEX( {"chinese","english","math","physics","chemistry","biology","politics","history","geography"},MATCH(C4543,{"语文","英语","数学","物理","化学","生物","政治","历史","地理"},0)),IF(I4543=2,INDEX(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4543,{"单项选择","阅读理解","信息匹配","完形填空","短文填空","单句填空","短文改错","单句改错","句型转换","翻译短语","翻译句子","词汇/短语及固搭","完成句子","听力"},0)),"")), "")</f>
        <v/>
      </c>
      <c r="E4543" s="21" t="str">
        <f t="shared" si="571"/>
        <v>知识点</v>
      </c>
      <c r="F4543" s="21" t="str">
        <f t="shared" si="572"/>
        <v>亚</v>
      </c>
      <c r="G4543" s="21" t="str">
        <f>INDEX( {"body","discipline","area","topic","point"},MATCH(E4543,{"知识体","知识域","知识区","知识主题","知识点"},0))</f>
        <v>point</v>
      </c>
      <c r="H4543" s="21" t="str">
        <f>INDEX( {"super","just","sub","infras"},MATCH(F4543,{"超","恰","亚","次"},0))</f>
        <v>sub</v>
      </c>
      <c r="I4543" s="21">
        <f>MATCH(E4543,{"知识体","知识域","知识区","知识主题","知识点"},0)-1</f>
        <v>4</v>
      </c>
      <c r="J4543" s="21">
        <f>MATCH(F4543,{"超","恰","亚","次"},0)-1</f>
        <v>2</v>
      </c>
      <c r="K4543" s="21" t="str">
        <f t="shared" si="573"/>
        <v>地理</v>
      </c>
      <c r="L4543" s="26" t="s">
        <v>4039</v>
      </c>
      <c r="M4543" s="23"/>
      <c r="N4543" s="23"/>
      <c r="O4543" s="24" t="str">
        <f t="shared" si="575"/>
        <v xml:space="preserve">
  - 
    name:  人口增长模式的时间差异
    title:  人口增长模式的时间差异
    description: 
    koLyro: point
    koLyri:  sub
    son: </v>
      </c>
      <c r="P4543" s="27" t="str">
        <f t="shared" si="574"/>
        <v xml:space="preserve">
            - 
              name:  人口增长模式的时间差异
              title:  人口增长模式的时间差异
              description: 
              koLyro: point
              koLyri:  sub
              son: </v>
      </c>
    </row>
    <row r="4544" spans="1:16" ht="15" customHeight="1">
      <c r="A4544" s="20">
        <f t="shared" si="568"/>
        <v>5</v>
      </c>
      <c r="B4544" s="21" t="str">
        <f t="shared" si="569"/>
        <v>知识亚点</v>
      </c>
      <c r="C4544" s="21" t="str">
        <f t="shared" si="570"/>
        <v>人口增长模式的空间差异</v>
      </c>
      <c r="D4544" s="21" t="str">
        <f>IFERROR(IF(I4544=1,INDEX( {"chinese","english","math","physics","chemistry","biology","politics","history","geography"},MATCH(C4544,{"语文","英语","数学","物理","化学","生物","政治","历史","地理"},0)),IF(I4544=2,INDEX(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4544,{"单项选择","阅读理解","信息匹配","完形填空","短文填空","单句填空","短文改错","单句改错","句型转换","翻译短语","翻译句子","词汇/短语及固搭","完成句子","听力"},0)),"")), "")</f>
        <v/>
      </c>
      <c r="E4544" s="21" t="str">
        <f t="shared" si="571"/>
        <v>知识点</v>
      </c>
      <c r="F4544" s="21" t="str">
        <f t="shared" si="572"/>
        <v>亚</v>
      </c>
      <c r="G4544" s="21" t="str">
        <f>INDEX( {"body","discipline","area","topic","point"},MATCH(E4544,{"知识体","知识域","知识区","知识主题","知识点"},0))</f>
        <v>point</v>
      </c>
      <c r="H4544" s="21" t="str">
        <f>INDEX( {"super","just","sub","infras"},MATCH(F4544,{"超","恰","亚","次"},0))</f>
        <v>sub</v>
      </c>
      <c r="I4544" s="21">
        <f>MATCH(E4544,{"知识体","知识域","知识区","知识主题","知识点"},0)-1</f>
        <v>4</v>
      </c>
      <c r="J4544" s="21">
        <f>MATCH(F4544,{"超","恰","亚","次"},0)-1</f>
        <v>2</v>
      </c>
      <c r="K4544" s="21" t="str">
        <f t="shared" si="573"/>
        <v>地理</v>
      </c>
      <c r="L4544" s="26" t="s">
        <v>4040</v>
      </c>
      <c r="M4544" s="23"/>
      <c r="N4544" s="23"/>
      <c r="O4544" s="24" t="str">
        <f t="shared" si="575"/>
        <v xml:space="preserve">
  - 
    name:  人口增长模式的空间差异
    title:  人口增长模式的空间差异
    description: 
    koLyro: point
    koLyri:  sub
    son: </v>
      </c>
      <c r="P4544" s="27" t="str">
        <f t="shared" si="574"/>
        <v xml:space="preserve">
            - 
              name:  人口增长模式的空间差异
              title:  人口增长模式的空间差异
              description: 
              koLyro: point
              koLyri:  sub
              son: </v>
      </c>
    </row>
    <row r="4545" spans="1:16" ht="15" customHeight="1">
      <c r="A4545" s="20">
        <f t="shared" si="568"/>
        <v>4</v>
      </c>
      <c r="B4545" s="21" t="str">
        <f t="shared" si="569"/>
        <v>知识点</v>
      </c>
      <c r="C4545" s="21" t="str">
        <f t="shared" si="570"/>
        <v>人口问题</v>
      </c>
      <c r="D4545" s="21" t="str">
        <f>IFERROR(IF(I4545=1,INDEX( {"chinese","english","math","physics","chemistry","biology","politics","history","geography"},MATCH(C4545,{"语文","英语","数学","物理","化学","生物","政治","历史","地理"},0)),IF(I4545=2,INDEX(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4545,{"单项选择","阅读理解","信息匹配","完形填空","短文填空","单句填空","短文改错","单句改错","句型转换","翻译短语","翻译句子","词汇/短语及固搭","完成句子","听力"},0)),"")), "")</f>
        <v/>
      </c>
      <c r="E4545" s="21" t="str">
        <f t="shared" si="571"/>
        <v>知识点</v>
      </c>
      <c r="F4545" s="21" t="str">
        <f t="shared" si="572"/>
        <v>恰</v>
      </c>
      <c r="G4545" s="21" t="str">
        <f>INDEX( {"body","discipline","area","topic","point"},MATCH(E4545,{"知识体","知识域","知识区","知识主题","知识点"},0))</f>
        <v>point</v>
      </c>
      <c r="H4545" s="21" t="str">
        <f>INDEX( {"super","just","sub","infras"},MATCH(F4545,{"超","恰","亚","次"},0))</f>
        <v>just</v>
      </c>
      <c r="I4545" s="21">
        <f>MATCH(E4545,{"知识体","知识域","知识区","知识主题","知识点"},0)-1</f>
        <v>4</v>
      </c>
      <c r="J4545" s="21">
        <f>MATCH(F4545,{"超","恰","亚","次"},0)-1</f>
        <v>1</v>
      </c>
      <c r="K4545" s="21" t="str">
        <f t="shared" si="573"/>
        <v>地理</v>
      </c>
      <c r="L4545" s="26" t="s">
        <v>4041</v>
      </c>
      <c r="M4545" s="23"/>
      <c r="N4545" s="23"/>
      <c r="O4545" s="24" t="str">
        <f t="shared" si="575"/>
        <v xml:space="preserve">
  - 
    name:  人口问题
    title:  人口问题
    description: 
    koLyro: point
    koLyri:  just
    son: </v>
      </c>
      <c r="P4545" s="27" t="str">
        <f t="shared" si="574"/>
        <v xml:space="preserve">
          - 
            name:  人口问题
            title:  人口问题
            description: 
            koLyro: point
            koLyri:  just
            son: </v>
      </c>
    </row>
    <row r="4546" spans="1:16" ht="15" customHeight="1">
      <c r="A4546" s="20">
        <f t="shared" si="568"/>
        <v>5</v>
      </c>
      <c r="B4546" s="21" t="str">
        <f t="shared" si="569"/>
        <v>知识亚点</v>
      </c>
      <c r="C4546" s="21" t="str">
        <f t="shared" si="570"/>
        <v>人口问题的表现</v>
      </c>
      <c r="D4546" s="21" t="str">
        <f>IFERROR(IF(I4546=1,INDEX( {"chinese","english","math","physics","chemistry","biology","politics","history","geography"},MATCH(C4546,{"语文","英语","数学","物理","化学","生物","政治","历史","地理"},0)),IF(I4546=2,INDEX(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4546,{"单项选择","阅读理解","信息匹配","完形填空","短文填空","单句填空","短文改错","单句改错","句型转换","翻译短语","翻译句子","词汇/短语及固搭","完成句子","听力"},0)),"")), "")</f>
        <v/>
      </c>
      <c r="E4546" s="21" t="str">
        <f t="shared" si="571"/>
        <v>知识点</v>
      </c>
      <c r="F4546" s="21" t="str">
        <f t="shared" si="572"/>
        <v>亚</v>
      </c>
      <c r="G4546" s="21" t="str">
        <f>INDEX( {"body","discipline","area","topic","point"},MATCH(E4546,{"知识体","知识域","知识区","知识主题","知识点"},0))</f>
        <v>point</v>
      </c>
      <c r="H4546" s="21" t="str">
        <f>INDEX( {"super","just","sub","infras"},MATCH(F4546,{"超","恰","亚","次"},0))</f>
        <v>sub</v>
      </c>
      <c r="I4546" s="21">
        <f>MATCH(E4546,{"知识体","知识域","知识区","知识主题","知识点"},0)-1</f>
        <v>4</v>
      </c>
      <c r="J4546" s="21">
        <f>MATCH(F4546,{"超","恰","亚","次"},0)-1</f>
        <v>2</v>
      </c>
      <c r="K4546" s="21" t="str">
        <f t="shared" si="573"/>
        <v>地理</v>
      </c>
      <c r="L4546" s="26" t="s">
        <v>4042</v>
      </c>
      <c r="M4546" s="23"/>
      <c r="N4546" s="23"/>
      <c r="O4546" s="24" t="str">
        <f t="shared" si="575"/>
        <v xml:space="preserve">
  - 
    name:  人口问题的表现
    title:  人口问题的表现
    description: 
    koLyro: point
    koLyri:  sub
    son: </v>
      </c>
      <c r="P4546" s="27" t="str">
        <f t="shared" si="574"/>
        <v xml:space="preserve">
            - 
              name:  人口问题的表现
              title:  人口问题的表现
              description: 
              koLyro: point
              koLyri:  sub
              son: </v>
      </c>
    </row>
    <row r="4547" spans="1:16" ht="15" customHeight="1">
      <c r="A4547" s="20">
        <f t="shared" si="568"/>
        <v>5</v>
      </c>
      <c r="B4547" s="21" t="str">
        <f t="shared" si="569"/>
        <v>知识亚点</v>
      </c>
      <c r="C4547" s="21" t="str">
        <f t="shared" si="570"/>
        <v>人口问题的区域差异</v>
      </c>
      <c r="D4547" s="21" t="str">
        <f>IFERROR(IF(I4547=1,INDEX( {"chinese","english","math","physics","chemistry","biology","politics","history","geography"},MATCH(C4547,{"语文","英语","数学","物理","化学","生物","政治","历史","地理"},0)),IF(I4547=2,INDEX(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4547,{"单项选择","阅读理解","信息匹配","完形填空","短文填空","单句填空","短文改错","单句改错","句型转换","翻译短语","翻译句子","词汇/短语及固搭","完成句子","听力"},0)),"")), "")</f>
        <v/>
      </c>
      <c r="E4547" s="21" t="str">
        <f t="shared" si="571"/>
        <v>知识点</v>
      </c>
      <c r="F4547" s="21" t="str">
        <f t="shared" si="572"/>
        <v>亚</v>
      </c>
      <c r="G4547" s="21" t="str">
        <f>INDEX( {"body","discipline","area","topic","point"},MATCH(E4547,{"知识体","知识域","知识区","知识主题","知识点"},0))</f>
        <v>point</v>
      </c>
      <c r="H4547" s="21" t="str">
        <f>INDEX( {"super","just","sub","infras"},MATCH(F4547,{"超","恰","亚","次"},0))</f>
        <v>sub</v>
      </c>
      <c r="I4547" s="21">
        <f>MATCH(E4547,{"知识体","知识域","知识区","知识主题","知识点"},0)-1</f>
        <v>4</v>
      </c>
      <c r="J4547" s="21">
        <f>MATCH(F4547,{"超","恰","亚","次"},0)-1</f>
        <v>2</v>
      </c>
      <c r="K4547" s="21" t="str">
        <f t="shared" si="573"/>
        <v>地理</v>
      </c>
      <c r="L4547" s="26" t="s">
        <v>4043</v>
      </c>
      <c r="M4547" s="23"/>
      <c r="N4547" s="23"/>
      <c r="O4547" s="24" t="str">
        <f t="shared" si="575"/>
        <v xml:space="preserve">
  - 
    name:  人口问题的区域差异
    title:  人口问题的区域差异
    description: 
    koLyro: point
    koLyri:  sub
    son: </v>
      </c>
      <c r="P4547" s="27" t="str">
        <f t="shared" si="574"/>
        <v xml:space="preserve">
            - 
              name:  人口问题的区域差异
              title:  人口问题的区域差异
              description: 
              koLyro: point
              koLyri:  sub
              son: </v>
      </c>
    </row>
    <row r="4548" spans="1:16" ht="15" customHeight="1">
      <c r="A4548" s="20">
        <f t="shared" si="568"/>
        <v>5</v>
      </c>
      <c r="B4548" s="21" t="str">
        <f t="shared" si="569"/>
        <v>知识亚点</v>
      </c>
      <c r="C4548" s="21" t="str">
        <f t="shared" si="570"/>
        <v>人口问题出现的原因、影响及对策</v>
      </c>
      <c r="D4548" s="21" t="str">
        <f>IFERROR(IF(I4548=1,INDEX( {"chinese","english","math","physics","chemistry","biology","politics","history","geography"},MATCH(C4548,{"语文","英语","数学","物理","化学","生物","政治","历史","地理"},0)),IF(I4548=2,INDEX(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4548,{"单项选择","阅读理解","信息匹配","完形填空","短文填空","单句填空","短文改错","单句改错","句型转换","翻译短语","翻译句子","词汇/短语及固搭","完成句子","听力"},0)),"")), "")</f>
        <v/>
      </c>
      <c r="E4548" s="21" t="str">
        <f t="shared" si="571"/>
        <v>知识点</v>
      </c>
      <c r="F4548" s="21" t="str">
        <f t="shared" si="572"/>
        <v>亚</v>
      </c>
      <c r="G4548" s="21" t="str">
        <f>INDEX( {"body","discipline","area","topic","point"},MATCH(E4548,{"知识体","知识域","知识区","知识主题","知识点"},0))</f>
        <v>point</v>
      </c>
      <c r="H4548" s="21" t="str">
        <f>INDEX( {"super","just","sub","infras"},MATCH(F4548,{"超","恰","亚","次"},0))</f>
        <v>sub</v>
      </c>
      <c r="I4548" s="21">
        <f>MATCH(E4548,{"知识体","知识域","知识区","知识主题","知识点"},0)-1</f>
        <v>4</v>
      </c>
      <c r="J4548" s="21">
        <f>MATCH(F4548,{"超","恰","亚","次"},0)-1</f>
        <v>2</v>
      </c>
      <c r="K4548" s="21" t="str">
        <f t="shared" si="573"/>
        <v>地理</v>
      </c>
      <c r="L4548" s="26" t="s">
        <v>4044</v>
      </c>
      <c r="M4548" s="23"/>
      <c r="N4548" s="23"/>
      <c r="O4548" s="24" t="str">
        <f t="shared" si="575"/>
        <v xml:space="preserve">
  - 
    name:  人口问题出现的原因、影响及对策
    title:  人口问题出现的原因、影响及对策
    description: 
    koLyro: point
    koLyri:  sub
    son: </v>
      </c>
      <c r="P4548" s="27" t="str">
        <f t="shared" si="574"/>
        <v xml:space="preserve">
            - 
              name:  人口问题出现的原因、影响及对策
              title:  人口问题出现的原因、影响及对策
              description: 
              koLyro: point
              koLyri:  sub
              son: </v>
      </c>
    </row>
    <row r="4549" spans="1:16" ht="15" customHeight="1">
      <c r="A4549" s="20">
        <f t="shared" ref="A4549:A4612" si="576">IFERROR(FIND("├",L4549),0)</f>
        <v>4</v>
      </c>
      <c r="B4549" s="21" t="str">
        <f t="shared" ref="B4549:B4612" si="577">MID(L4549,FIND("«",L4549)+1,FIND("»",L4549)-FIND("«",L4549)-1)</f>
        <v>知识点</v>
      </c>
      <c r="C4549" s="21" t="str">
        <f t="shared" ref="C4549:C4612" si="578">RIGHT(L4549,LEN(L4549)-FIND("»",L4549))</f>
        <v>人口的分布及其影响因素</v>
      </c>
      <c r="D4549" s="21" t="str">
        <f>IFERROR(IF(I4549=1,INDEX( {"chinese","english","math","physics","chemistry","biology","politics","history","geography"},MATCH(C4549,{"语文","英语","数学","物理","化学","生物","政治","历史","地理"},0)),IF(I4549=2,INDEX(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4549,{"单项选择","阅读理解","信息匹配","完形填空","短文填空","单句填空","短文改错","单句改错","句型转换","翻译短语","翻译句子","词汇/短语及固搭","完成句子","听力"},0)),"")), "")</f>
        <v/>
      </c>
      <c r="E4549" s="21" t="str">
        <f t="shared" ref="E4549:E4612" si="579">SUBSTITUTE(SUBSTITUTE(SUBSTITUTE(SUBSTITUTE(B4549,"超",""),"恰",""),"亚",""),"次","")</f>
        <v>知识点</v>
      </c>
      <c r="F4549" s="21" t="str">
        <f t="shared" ref="F4549:F4612" si="580">IF(IFERROR(FIND("超",B4549),-1)&gt;0,"超",  IF(IFERROR(FIND("亚",B4549),-1)&gt;0,"亚",   IF(IFERROR(FIND("次",B4549),-1)&gt;0,"次",    "恰"  )))</f>
        <v>恰</v>
      </c>
      <c r="G4549" s="21" t="str">
        <f>INDEX( {"body","discipline","area","topic","point"},MATCH(E4549,{"知识体","知识域","知识区","知识主题","知识点"},0))</f>
        <v>point</v>
      </c>
      <c r="H4549" s="21" t="str">
        <f>INDEX( {"super","just","sub","infras"},MATCH(F4549,{"超","恰","亚","次"},0))</f>
        <v>just</v>
      </c>
      <c r="I4549" s="21">
        <f>MATCH(E4549,{"知识体","知识域","知识区","知识主题","知识点"},0)-1</f>
        <v>4</v>
      </c>
      <c r="J4549" s="21">
        <f>MATCH(F4549,{"超","恰","亚","次"},0)-1</f>
        <v>1</v>
      </c>
      <c r="K4549" s="21" t="str">
        <f t="shared" ref="K4549:K4612" si="581">IF(I4549=0,"",IF(I4549=1,C4549,K4548))</f>
        <v>地理</v>
      </c>
      <c r="L4549" s="26" t="s">
        <v>4045</v>
      </c>
      <c r="M4549" s="23"/>
      <c r="N4549" s="23"/>
      <c r="O4549" s="24" t="str">
        <f t="shared" si="575"/>
        <v xml:space="preserve">
  - 
    name:  人口的分布及其影响因素
    title:  人口的分布及其影响因素
    description: 
    koLyro: point
    koLyri:  just
    son: </v>
      </c>
      <c r="P4549" s="27" t="str">
        <f t="shared" ref="P4549:P4612" si="582">SUBSTITUTE(O4549,CHAR(10),CHAR(10)&amp;REPT("  ",A4549))</f>
        <v xml:space="preserve">
          - 
            name:  人口的分布及其影响因素
            title:  人口的分布及其影响因素
            description: 
            koLyro: point
            koLyri:  just
            son: </v>
      </c>
    </row>
    <row r="4550" spans="1:16" ht="15" customHeight="1">
      <c r="A4550" s="20">
        <f t="shared" si="576"/>
        <v>4</v>
      </c>
      <c r="B4550" s="21" t="str">
        <f t="shared" si="577"/>
        <v>知识点</v>
      </c>
      <c r="C4550" s="21" t="str">
        <f t="shared" si="578"/>
        <v>人口金字塔图的判读</v>
      </c>
      <c r="D4550" s="21" t="str">
        <f>IFERROR(IF(I4550=1,INDEX( {"chinese","english","math","physics","chemistry","biology","politics","history","geography"},MATCH(C4550,{"语文","英语","数学","物理","化学","生物","政治","历史","地理"},0)),IF(I4550=2,INDEX(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4550,{"单项选择","阅读理解","信息匹配","完形填空","短文填空","单句填空","短文改错","单句改错","句型转换","翻译短语","翻译句子","词汇/短语及固搭","完成句子","听力"},0)),"")), "")</f>
        <v/>
      </c>
      <c r="E4550" s="21" t="str">
        <f t="shared" si="579"/>
        <v>知识点</v>
      </c>
      <c r="F4550" s="21" t="str">
        <f t="shared" si="580"/>
        <v>恰</v>
      </c>
      <c r="G4550" s="21" t="str">
        <f>INDEX( {"body","discipline","area","topic","point"},MATCH(E4550,{"知识体","知识域","知识区","知识主题","知识点"},0))</f>
        <v>point</v>
      </c>
      <c r="H4550" s="21" t="str">
        <f>INDEX( {"super","just","sub","infras"},MATCH(F4550,{"超","恰","亚","次"},0))</f>
        <v>just</v>
      </c>
      <c r="I4550" s="21">
        <f>MATCH(E4550,{"知识体","知识域","知识区","知识主题","知识点"},0)-1</f>
        <v>4</v>
      </c>
      <c r="J4550" s="21">
        <f>MATCH(F4550,{"超","恰","亚","次"},0)-1</f>
        <v>1</v>
      </c>
      <c r="K4550" s="21" t="str">
        <f t="shared" si="581"/>
        <v>地理</v>
      </c>
      <c r="L4550" s="26" t="s">
        <v>4046</v>
      </c>
      <c r="M4550" s="23"/>
      <c r="N4550" s="23"/>
      <c r="O4550" s="24" t="str">
        <f t="shared" si="575"/>
        <v xml:space="preserve">
  - 
    name:  人口金字塔图的判读
    title:  人口金字塔图的判读
    description: 
    koLyro: point
    koLyri:  just
    son: </v>
      </c>
      <c r="P4550" s="27" t="str">
        <f t="shared" si="582"/>
        <v xml:space="preserve">
          - 
            name:  人口金字塔图的判读
            title:  人口金字塔图的判读
            description: 
            koLyro: point
            koLyri:  just
            son: </v>
      </c>
    </row>
    <row r="4551" spans="1:16" ht="15" customHeight="1">
      <c r="A4551" s="20">
        <f t="shared" si="576"/>
        <v>3</v>
      </c>
      <c r="B4551" s="21" t="str">
        <f t="shared" si="577"/>
        <v>知识主题</v>
      </c>
      <c r="C4551" s="21" t="str">
        <f t="shared" si="578"/>
        <v>人口的空间变化</v>
      </c>
      <c r="D4551" s="21" t="str">
        <f>IFERROR(IF(I4551=1,INDEX( {"chinese","english","math","physics","chemistry","biology","politics","history","geography"},MATCH(C4551,{"语文","英语","数学","物理","化学","生物","政治","历史","地理"},0)),IF(I4551=2,INDEX(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4551,{"单项选择","阅读理解","信息匹配","完形填空","短文填空","单句填空","短文改错","单句改错","句型转换","翻译短语","翻译句子","词汇/短语及固搭","完成句子","听力"},0)),"")), "")</f>
        <v/>
      </c>
      <c r="E4551" s="21" t="str">
        <f t="shared" si="579"/>
        <v>知识主题</v>
      </c>
      <c r="F4551" s="21" t="str">
        <f t="shared" si="580"/>
        <v>恰</v>
      </c>
      <c r="G4551" s="21" t="str">
        <f>INDEX( {"body","discipline","area","topic","point"},MATCH(E4551,{"知识体","知识域","知识区","知识主题","知识点"},0))</f>
        <v>topic</v>
      </c>
      <c r="H4551" s="21" t="str">
        <f>INDEX( {"super","just","sub","infras"},MATCH(F4551,{"超","恰","亚","次"},0))</f>
        <v>just</v>
      </c>
      <c r="I4551" s="21">
        <f>MATCH(E4551,{"知识体","知识域","知识区","知识主题","知识点"},0)-1</f>
        <v>3</v>
      </c>
      <c r="J4551" s="21">
        <f>MATCH(F4551,{"超","恰","亚","次"},0)-1</f>
        <v>1</v>
      </c>
      <c r="K4551" s="21" t="str">
        <f t="shared" si="581"/>
        <v>地理</v>
      </c>
      <c r="L4551" s="26" t="s">
        <v>4047</v>
      </c>
      <c r="M4551" s="23"/>
      <c r="N4551" s="23"/>
      <c r="O4551" s="24" t="str">
        <f t="shared" si="575"/>
        <v xml:space="preserve">
  - 
    name:  人口的空间变化
    title:  人口的空间变化
    description: 
    koLyro: topic
    koLyri:  just
    son: </v>
      </c>
      <c r="P4551" s="27" t="str">
        <f t="shared" si="582"/>
        <v xml:space="preserve">
        - 
          name:  人口的空间变化
          title:  人口的空间变化
          description: 
          koLyro: topic
          koLyri:  just
          son: </v>
      </c>
    </row>
    <row r="4552" spans="1:16" ht="15" customHeight="1">
      <c r="A4552" s="20">
        <f t="shared" si="576"/>
        <v>4</v>
      </c>
      <c r="B4552" s="21" t="str">
        <f t="shared" si="577"/>
        <v>知识点</v>
      </c>
      <c r="C4552" s="21" t="str">
        <f t="shared" si="578"/>
        <v>人口迁移的概念及类型</v>
      </c>
      <c r="D4552" s="21" t="str">
        <f>IFERROR(IF(I4552=1,INDEX( {"chinese","english","math","physics","chemistry","biology","politics","history","geography"},MATCH(C4552,{"语文","英语","数学","物理","化学","生物","政治","历史","地理"},0)),IF(I4552=2,INDEX(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4552,{"单项选择","阅读理解","信息匹配","完形填空","短文填空","单句填空","短文改错","单句改错","句型转换","翻译短语","翻译句子","词汇/短语及固搭","完成句子","听力"},0)),"")), "")</f>
        <v/>
      </c>
      <c r="E4552" s="21" t="str">
        <f t="shared" si="579"/>
        <v>知识点</v>
      </c>
      <c r="F4552" s="21" t="str">
        <f t="shared" si="580"/>
        <v>恰</v>
      </c>
      <c r="G4552" s="21" t="str">
        <f>INDEX( {"body","discipline","area","topic","point"},MATCH(E4552,{"知识体","知识域","知识区","知识主题","知识点"},0))</f>
        <v>point</v>
      </c>
      <c r="H4552" s="21" t="str">
        <f>INDEX( {"super","just","sub","infras"},MATCH(F4552,{"超","恰","亚","次"},0))</f>
        <v>just</v>
      </c>
      <c r="I4552" s="21">
        <f>MATCH(E4552,{"知识体","知识域","知识区","知识主题","知识点"},0)-1</f>
        <v>4</v>
      </c>
      <c r="J4552" s="21">
        <f>MATCH(F4552,{"超","恰","亚","次"},0)-1</f>
        <v>1</v>
      </c>
      <c r="K4552" s="21" t="str">
        <f t="shared" si="581"/>
        <v>地理</v>
      </c>
      <c r="L4552" s="26" t="s">
        <v>4048</v>
      </c>
      <c r="M4552" s="23"/>
      <c r="N4552" s="23"/>
      <c r="O4552" s="24" t="str">
        <f t="shared" si="575"/>
        <v xml:space="preserve">
  - 
    name:  人口迁移的概念及类型
    title:  人口迁移的概念及类型
    description: 
    koLyro: point
    koLyri:  just
    son: </v>
      </c>
      <c r="P4552" s="27" t="str">
        <f t="shared" si="582"/>
        <v xml:space="preserve">
          - 
            name:  人口迁移的概念及类型
            title:  人口迁移的概念及类型
            description: 
            koLyro: point
            koLyri:  just
            son: </v>
      </c>
    </row>
    <row r="4553" spans="1:16" ht="15" customHeight="1">
      <c r="A4553" s="20">
        <f t="shared" si="576"/>
        <v>4</v>
      </c>
      <c r="B4553" s="21" t="str">
        <f t="shared" si="577"/>
        <v>知识点</v>
      </c>
      <c r="C4553" s="21" t="str">
        <f t="shared" si="578"/>
        <v>人口迁移的原因及影响</v>
      </c>
      <c r="D4553" s="21" t="str">
        <f>IFERROR(IF(I4553=1,INDEX( {"chinese","english","math","physics","chemistry","biology","politics","history","geography"},MATCH(C4553,{"语文","英语","数学","物理","化学","生物","政治","历史","地理"},0)),IF(I4553=2,INDEX(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4553,{"单项选择","阅读理解","信息匹配","完形填空","短文填空","单句填空","短文改错","单句改错","句型转换","翻译短语","翻译句子","词汇/短语及固搭","完成句子","听力"},0)),"")), "")</f>
        <v/>
      </c>
      <c r="E4553" s="21" t="str">
        <f t="shared" si="579"/>
        <v>知识点</v>
      </c>
      <c r="F4553" s="21" t="str">
        <f t="shared" si="580"/>
        <v>恰</v>
      </c>
      <c r="G4553" s="21" t="str">
        <f>INDEX( {"body","discipline","area","topic","point"},MATCH(E4553,{"知识体","知识域","知识区","知识主题","知识点"},0))</f>
        <v>point</v>
      </c>
      <c r="H4553" s="21" t="str">
        <f>INDEX( {"super","just","sub","infras"},MATCH(F4553,{"超","恰","亚","次"},0))</f>
        <v>just</v>
      </c>
      <c r="I4553" s="21">
        <f>MATCH(E4553,{"知识体","知识域","知识区","知识主题","知识点"},0)-1</f>
        <v>4</v>
      </c>
      <c r="J4553" s="21">
        <f>MATCH(F4553,{"超","恰","亚","次"},0)-1</f>
        <v>1</v>
      </c>
      <c r="K4553" s="21" t="str">
        <f t="shared" si="581"/>
        <v>地理</v>
      </c>
      <c r="L4553" s="26" t="s">
        <v>4049</v>
      </c>
      <c r="M4553" s="23"/>
      <c r="N4553" s="23"/>
      <c r="O4553" s="24" t="str">
        <f t="shared" si="575"/>
        <v xml:space="preserve">
  - 
    name:  人口迁移的原因及影响
    title:  人口迁移的原因及影响
    description: 
    koLyro: point
    koLyri:  just
    son: </v>
      </c>
      <c r="P4553" s="27" t="str">
        <f t="shared" si="582"/>
        <v xml:space="preserve">
          - 
            name:  人口迁移的原因及影响
            title:  人口迁移的原因及影响
            description: 
            koLyro: point
            koLyri:  just
            son: </v>
      </c>
    </row>
    <row r="4554" spans="1:16" ht="15" customHeight="1">
      <c r="A4554" s="20">
        <f t="shared" si="576"/>
        <v>5</v>
      </c>
      <c r="B4554" s="21" t="str">
        <f t="shared" si="577"/>
        <v>知识亚点</v>
      </c>
      <c r="C4554" s="21" t="str">
        <f t="shared" si="578"/>
        <v>影响人口迁移的主要因素</v>
      </c>
      <c r="D4554" s="21" t="str">
        <f>IFERROR(IF(I4554=1,INDEX( {"chinese","english","math","physics","chemistry","biology","politics","history","geography"},MATCH(C4554,{"语文","英语","数学","物理","化学","生物","政治","历史","地理"},0)),IF(I4554=2,INDEX(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4554,{"单项选择","阅读理解","信息匹配","完形填空","短文填空","单句填空","短文改错","单句改错","句型转换","翻译短语","翻译句子","词汇/短语及固搭","完成句子","听力"},0)),"")), "")</f>
        <v/>
      </c>
      <c r="E4554" s="21" t="str">
        <f t="shared" si="579"/>
        <v>知识点</v>
      </c>
      <c r="F4554" s="21" t="str">
        <f t="shared" si="580"/>
        <v>亚</v>
      </c>
      <c r="G4554" s="21" t="str">
        <f>INDEX( {"body","discipline","area","topic","point"},MATCH(E4554,{"知识体","知识域","知识区","知识主题","知识点"},0))</f>
        <v>point</v>
      </c>
      <c r="H4554" s="21" t="str">
        <f>INDEX( {"super","just","sub","infras"},MATCH(F4554,{"超","恰","亚","次"},0))</f>
        <v>sub</v>
      </c>
      <c r="I4554" s="21">
        <f>MATCH(E4554,{"知识体","知识域","知识区","知识主题","知识点"},0)-1</f>
        <v>4</v>
      </c>
      <c r="J4554" s="21">
        <f>MATCH(F4554,{"超","恰","亚","次"},0)-1</f>
        <v>2</v>
      </c>
      <c r="K4554" s="21" t="str">
        <f t="shared" si="581"/>
        <v>地理</v>
      </c>
      <c r="L4554" s="26" t="s">
        <v>4050</v>
      </c>
      <c r="M4554" s="23"/>
      <c r="N4554" s="23"/>
      <c r="O4554" s="24" t="str">
        <f t="shared" si="575"/>
        <v xml:space="preserve">
  - 
    name:  影响人口迁移的主要因素
    title:  影响人口迁移的主要因素
    description: 
    koLyro: point
    koLyri:  sub
    son: </v>
      </c>
      <c r="P4554" s="27" t="str">
        <f t="shared" si="582"/>
        <v xml:space="preserve">
            - 
              name:  影响人口迁移的主要因素
              title:  影响人口迁移的主要因素
              description: 
              koLyro: point
              koLyri:  sub
              son: </v>
      </c>
    </row>
    <row r="4555" spans="1:16" ht="15" customHeight="1">
      <c r="A4555" s="20">
        <f t="shared" si="576"/>
        <v>5</v>
      </c>
      <c r="B4555" s="21" t="str">
        <f t="shared" si="577"/>
        <v>知识亚点</v>
      </c>
      <c r="C4555" s="21" t="str">
        <f t="shared" si="578"/>
        <v>人口迁移的影响</v>
      </c>
      <c r="D4555" s="21" t="str">
        <f>IFERROR(IF(I4555=1,INDEX( {"chinese","english","math","physics","chemistry","biology","politics","history","geography"},MATCH(C4555,{"语文","英语","数学","物理","化学","生物","政治","历史","地理"},0)),IF(I4555=2,INDEX(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4555,{"单项选择","阅读理解","信息匹配","完形填空","短文填空","单句填空","短文改错","单句改错","句型转换","翻译短语","翻译句子","词汇/短语及固搭","完成句子","听力"},0)),"")), "")</f>
        <v/>
      </c>
      <c r="E4555" s="21" t="str">
        <f t="shared" si="579"/>
        <v>知识点</v>
      </c>
      <c r="F4555" s="21" t="str">
        <f t="shared" si="580"/>
        <v>亚</v>
      </c>
      <c r="G4555" s="21" t="str">
        <f>INDEX( {"body","discipline","area","topic","point"},MATCH(E4555,{"知识体","知识域","知识区","知识主题","知识点"},0))</f>
        <v>point</v>
      </c>
      <c r="H4555" s="21" t="str">
        <f>INDEX( {"super","just","sub","infras"},MATCH(F4555,{"超","恰","亚","次"},0))</f>
        <v>sub</v>
      </c>
      <c r="I4555" s="21">
        <f>MATCH(E4555,{"知识体","知识域","知识区","知识主题","知识点"},0)-1</f>
        <v>4</v>
      </c>
      <c r="J4555" s="21">
        <f>MATCH(F4555,{"超","恰","亚","次"},0)-1</f>
        <v>2</v>
      </c>
      <c r="K4555" s="21" t="str">
        <f t="shared" si="581"/>
        <v>地理</v>
      </c>
      <c r="L4555" s="26" t="s">
        <v>4051</v>
      </c>
      <c r="M4555" s="23"/>
      <c r="N4555" s="23"/>
      <c r="O4555" s="24" t="str">
        <f t="shared" si="575"/>
        <v xml:space="preserve">
  - 
    name:  人口迁移的影响
    title:  人口迁移的影响
    description: 
    koLyro: point
    koLyri:  sub
    son: </v>
      </c>
      <c r="P4555" s="27" t="str">
        <f t="shared" si="582"/>
        <v xml:space="preserve">
            - 
              name:  人口迁移的影响
              title:  人口迁移的影响
              description: 
              koLyro: point
              koLyri:  sub
              son: </v>
      </c>
    </row>
    <row r="4556" spans="1:16" ht="15" customHeight="1">
      <c r="A4556" s="20">
        <f t="shared" si="576"/>
        <v>4</v>
      </c>
      <c r="B4556" s="21" t="str">
        <f t="shared" si="577"/>
        <v>知识点</v>
      </c>
      <c r="C4556" s="21" t="str">
        <f t="shared" si="578"/>
        <v>人口迁移的特点及方向</v>
      </c>
      <c r="D4556" s="21" t="str">
        <f>IFERROR(IF(I4556=1,INDEX( {"chinese","english","math","physics","chemistry","biology","politics","history","geography"},MATCH(C4556,{"语文","英语","数学","物理","化学","生物","政治","历史","地理"},0)),IF(I4556=2,INDEX(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4556,{"单项选择","阅读理解","信息匹配","完形填空","短文填空","单句填空","短文改错","单句改错","句型转换","翻译短语","翻译句子","词汇/短语及固搭","完成句子","听力"},0)),"")), "")</f>
        <v/>
      </c>
      <c r="E4556" s="21" t="str">
        <f t="shared" si="579"/>
        <v>知识点</v>
      </c>
      <c r="F4556" s="21" t="str">
        <f t="shared" si="580"/>
        <v>恰</v>
      </c>
      <c r="G4556" s="21" t="str">
        <f>INDEX( {"body","discipline","area","topic","point"},MATCH(E4556,{"知识体","知识域","知识区","知识主题","知识点"},0))</f>
        <v>point</v>
      </c>
      <c r="H4556" s="21" t="str">
        <f>INDEX( {"super","just","sub","infras"},MATCH(F4556,{"超","恰","亚","次"},0))</f>
        <v>just</v>
      </c>
      <c r="I4556" s="21">
        <f>MATCH(E4556,{"知识体","知识域","知识区","知识主题","知识点"},0)-1</f>
        <v>4</v>
      </c>
      <c r="J4556" s="21">
        <f>MATCH(F4556,{"超","恰","亚","次"},0)-1</f>
        <v>1</v>
      </c>
      <c r="K4556" s="21" t="str">
        <f t="shared" si="581"/>
        <v>地理</v>
      </c>
      <c r="L4556" s="26" t="s">
        <v>4052</v>
      </c>
      <c r="M4556" s="23"/>
      <c r="N4556" s="23"/>
      <c r="O4556" s="24" t="str">
        <f t="shared" si="575"/>
        <v xml:space="preserve">
  - 
    name:  人口迁移的特点及方向
    title:  人口迁移的特点及方向
    description: 
    koLyro: point
    koLyri:  just
    son: </v>
      </c>
      <c r="P4556" s="27" t="str">
        <f t="shared" si="582"/>
        <v xml:space="preserve">
          - 
            name:  人口迁移的特点及方向
            title:  人口迁移的特点及方向
            description: 
            koLyro: point
            koLyri:  just
            son: </v>
      </c>
    </row>
    <row r="4557" spans="1:16" ht="15" customHeight="1">
      <c r="A4557" s="20">
        <f t="shared" si="576"/>
        <v>4</v>
      </c>
      <c r="B4557" s="21" t="str">
        <f t="shared" si="577"/>
        <v>知识点</v>
      </c>
      <c r="C4557" s="21" t="str">
        <f t="shared" si="578"/>
        <v>世界及我国的人口迁移</v>
      </c>
      <c r="D4557" s="21" t="str">
        <f>IFERROR(IF(I4557=1,INDEX( {"chinese","english","math","physics","chemistry","biology","politics","history","geography"},MATCH(C4557,{"语文","英语","数学","物理","化学","生物","政治","历史","地理"},0)),IF(I4557=2,INDEX(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4557,{"单项选择","阅读理解","信息匹配","完形填空","短文填空","单句填空","短文改错","单句改错","句型转换","翻译短语","翻译句子","词汇/短语及固搭","完成句子","听力"},0)),"")), "")</f>
        <v/>
      </c>
      <c r="E4557" s="21" t="str">
        <f t="shared" si="579"/>
        <v>知识点</v>
      </c>
      <c r="F4557" s="21" t="str">
        <f t="shared" si="580"/>
        <v>恰</v>
      </c>
      <c r="G4557" s="21" t="str">
        <f>INDEX( {"body","discipline","area","topic","point"},MATCH(E4557,{"知识体","知识域","知识区","知识主题","知识点"},0))</f>
        <v>point</v>
      </c>
      <c r="H4557" s="21" t="str">
        <f>INDEX( {"super","just","sub","infras"},MATCH(F4557,{"超","恰","亚","次"},0))</f>
        <v>just</v>
      </c>
      <c r="I4557" s="21">
        <f>MATCH(E4557,{"知识体","知识域","知识区","知识主题","知识点"},0)-1</f>
        <v>4</v>
      </c>
      <c r="J4557" s="21">
        <f>MATCH(F4557,{"超","恰","亚","次"},0)-1</f>
        <v>1</v>
      </c>
      <c r="K4557" s="21" t="str">
        <f t="shared" si="581"/>
        <v>地理</v>
      </c>
      <c r="L4557" s="26" t="s">
        <v>4053</v>
      </c>
      <c r="M4557" s="23"/>
      <c r="N4557" s="23"/>
      <c r="O4557" s="24" t="str">
        <f t="shared" si="575"/>
        <v xml:space="preserve">
  - 
    name:  世界及我国的人口迁移
    title:  世界及我国的人口迁移
    description: 
    koLyro: point
    koLyri:  just
    son: </v>
      </c>
      <c r="P4557" s="27" t="str">
        <f t="shared" si="582"/>
        <v xml:space="preserve">
          - 
            name:  世界及我国的人口迁移
            title:  世界及我国的人口迁移
            description: 
            koLyro: point
            koLyri:  just
            son: </v>
      </c>
    </row>
    <row r="4558" spans="1:16" ht="15" customHeight="1">
      <c r="A4558" s="20">
        <f t="shared" si="576"/>
        <v>5</v>
      </c>
      <c r="B4558" s="21" t="str">
        <f t="shared" si="577"/>
        <v>知识亚点</v>
      </c>
      <c r="C4558" s="21" t="str">
        <f t="shared" si="578"/>
        <v>世界人口迁移</v>
      </c>
      <c r="D4558" s="21" t="str">
        <f>IFERROR(IF(I4558=1,INDEX( {"chinese","english","math","physics","chemistry","biology","politics","history","geography"},MATCH(C4558,{"语文","英语","数学","物理","化学","生物","政治","历史","地理"},0)),IF(I4558=2,INDEX(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4558,{"单项选择","阅读理解","信息匹配","完形填空","短文填空","单句填空","短文改错","单句改错","句型转换","翻译短语","翻译句子","词汇/短语及固搭","完成句子","听力"},0)),"")), "")</f>
        <v/>
      </c>
      <c r="E4558" s="21" t="str">
        <f t="shared" si="579"/>
        <v>知识点</v>
      </c>
      <c r="F4558" s="21" t="str">
        <f t="shared" si="580"/>
        <v>亚</v>
      </c>
      <c r="G4558" s="21" t="str">
        <f>INDEX( {"body","discipline","area","topic","point"},MATCH(E4558,{"知识体","知识域","知识区","知识主题","知识点"},0))</f>
        <v>point</v>
      </c>
      <c r="H4558" s="21" t="str">
        <f>INDEX( {"super","just","sub","infras"},MATCH(F4558,{"超","恰","亚","次"},0))</f>
        <v>sub</v>
      </c>
      <c r="I4558" s="21">
        <f>MATCH(E4558,{"知识体","知识域","知识区","知识主题","知识点"},0)-1</f>
        <v>4</v>
      </c>
      <c r="J4558" s="21">
        <f>MATCH(F4558,{"超","恰","亚","次"},0)-1</f>
        <v>2</v>
      </c>
      <c r="K4558" s="21" t="str">
        <f t="shared" si="581"/>
        <v>地理</v>
      </c>
      <c r="L4558" s="26" t="s">
        <v>4054</v>
      </c>
      <c r="M4558" s="23"/>
      <c r="N4558" s="23"/>
      <c r="O4558" s="24" t="str">
        <f t="shared" si="575"/>
        <v xml:space="preserve">
  - 
    name:  世界人口迁移
    title:  世界人口迁移
    description: 
    koLyro: point
    koLyri:  sub
    son: </v>
      </c>
      <c r="P4558" s="27" t="str">
        <f t="shared" si="582"/>
        <v xml:space="preserve">
            - 
              name:  世界人口迁移
              title:  世界人口迁移
              description: 
              koLyro: point
              koLyri:  sub
              son: </v>
      </c>
    </row>
    <row r="4559" spans="1:16" ht="15" customHeight="1">
      <c r="A4559" s="20">
        <f t="shared" si="576"/>
        <v>5</v>
      </c>
      <c r="B4559" s="21" t="str">
        <f t="shared" si="577"/>
        <v>知识亚点</v>
      </c>
      <c r="C4559" s="21" t="str">
        <f t="shared" si="578"/>
        <v>我国人口迁移</v>
      </c>
      <c r="D4559" s="21" t="str">
        <f>IFERROR(IF(I4559=1,INDEX( {"chinese","english","math","physics","chemistry","biology","politics","history","geography"},MATCH(C4559,{"语文","英语","数学","物理","化学","生物","政治","历史","地理"},0)),IF(I4559=2,INDEX(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4559,{"单项选择","阅读理解","信息匹配","完形填空","短文填空","单句填空","短文改错","单句改错","句型转换","翻译短语","翻译句子","词汇/短语及固搭","完成句子","听力"},0)),"")), "")</f>
        <v/>
      </c>
      <c r="E4559" s="21" t="str">
        <f t="shared" si="579"/>
        <v>知识点</v>
      </c>
      <c r="F4559" s="21" t="str">
        <f t="shared" si="580"/>
        <v>亚</v>
      </c>
      <c r="G4559" s="21" t="str">
        <f>INDEX( {"body","discipline","area","topic","point"},MATCH(E4559,{"知识体","知识域","知识区","知识主题","知识点"},0))</f>
        <v>point</v>
      </c>
      <c r="H4559" s="21" t="str">
        <f>INDEX( {"super","just","sub","infras"},MATCH(F4559,{"超","恰","亚","次"},0))</f>
        <v>sub</v>
      </c>
      <c r="I4559" s="21">
        <f>MATCH(E4559,{"知识体","知识域","知识区","知识主题","知识点"},0)-1</f>
        <v>4</v>
      </c>
      <c r="J4559" s="21">
        <f>MATCH(F4559,{"超","恰","亚","次"},0)-1</f>
        <v>2</v>
      </c>
      <c r="K4559" s="21" t="str">
        <f t="shared" si="581"/>
        <v>地理</v>
      </c>
      <c r="L4559" s="26" t="s">
        <v>4055</v>
      </c>
      <c r="M4559" s="23"/>
      <c r="N4559" s="23"/>
      <c r="O4559" s="24" t="str">
        <f t="shared" si="575"/>
        <v xml:space="preserve">
  - 
    name:  我国人口迁移
    title:  我国人口迁移
    description: 
    koLyro: point
    koLyri:  sub
    son: </v>
      </c>
      <c r="P4559" s="27" t="str">
        <f t="shared" si="582"/>
        <v xml:space="preserve">
            - 
              name:  我国人口迁移
              title:  我国人口迁移
              description: 
              koLyro: point
              koLyri:  sub
              son: </v>
      </c>
    </row>
    <row r="4560" spans="1:16" ht="15" customHeight="1">
      <c r="A4560" s="20">
        <f t="shared" si="576"/>
        <v>3</v>
      </c>
      <c r="B4560" s="21" t="str">
        <f t="shared" si="577"/>
        <v>知识主题</v>
      </c>
      <c r="C4560" s="21" t="str">
        <f t="shared" si="578"/>
        <v>人口合理容量</v>
      </c>
      <c r="D4560" s="21" t="str">
        <f>IFERROR(IF(I4560=1,INDEX( {"chinese","english","math","physics","chemistry","biology","politics","history","geography"},MATCH(C4560,{"语文","英语","数学","物理","化学","生物","政治","历史","地理"},0)),IF(I4560=2,INDEX(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4560,{"单项选择","阅读理解","信息匹配","完形填空","短文填空","单句填空","短文改错","单句改错","句型转换","翻译短语","翻译句子","词汇/短语及固搭","完成句子","听力"},0)),"")), "")</f>
        <v/>
      </c>
      <c r="E4560" s="21" t="str">
        <f t="shared" si="579"/>
        <v>知识主题</v>
      </c>
      <c r="F4560" s="21" t="str">
        <f t="shared" si="580"/>
        <v>恰</v>
      </c>
      <c r="G4560" s="21" t="str">
        <f>INDEX( {"body","discipline","area","topic","point"},MATCH(E4560,{"知识体","知识域","知识区","知识主题","知识点"},0))</f>
        <v>topic</v>
      </c>
      <c r="H4560" s="21" t="str">
        <f>INDEX( {"super","just","sub","infras"},MATCH(F4560,{"超","恰","亚","次"},0))</f>
        <v>just</v>
      </c>
      <c r="I4560" s="21">
        <f>MATCH(E4560,{"知识体","知识域","知识区","知识主题","知识点"},0)-1</f>
        <v>3</v>
      </c>
      <c r="J4560" s="21">
        <f>MATCH(F4560,{"超","恰","亚","次"},0)-1</f>
        <v>1</v>
      </c>
      <c r="K4560" s="21" t="str">
        <f t="shared" si="581"/>
        <v>地理</v>
      </c>
      <c r="L4560" s="26" t="s">
        <v>4056</v>
      </c>
      <c r="M4560" s="23"/>
      <c r="N4560" s="23"/>
      <c r="O4560" s="24" t="str">
        <f t="shared" si="575"/>
        <v xml:space="preserve">
  - 
    name:  人口合理容量
    title:  人口合理容量
    description: 
    koLyro: topic
    koLyri:  just
    son: </v>
      </c>
      <c r="P4560" s="27" t="str">
        <f t="shared" si="582"/>
        <v xml:space="preserve">
        - 
          name:  人口合理容量
          title:  人口合理容量
          description: 
          koLyro: topic
          koLyri:  just
          son: </v>
      </c>
    </row>
    <row r="4561" spans="1:16" ht="15" customHeight="1">
      <c r="A4561" s="20">
        <f t="shared" si="576"/>
        <v>4</v>
      </c>
      <c r="B4561" s="21" t="str">
        <f t="shared" si="577"/>
        <v>知识点</v>
      </c>
      <c r="C4561" s="21" t="str">
        <f t="shared" si="578"/>
        <v>环境人口容量与人口合理容量</v>
      </c>
      <c r="D4561" s="21" t="str">
        <f>IFERROR(IF(I4561=1,INDEX( {"chinese","english","math","physics","chemistry","biology","politics","history","geography"},MATCH(C4561,{"语文","英语","数学","物理","化学","生物","政治","历史","地理"},0)),IF(I4561=2,INDEX(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4561,{"单项选择","阅读理解","信息匹配","完形填空","短文填空","单句填空","短文改错","单句改错","句型转换","翻译短语","翻译句子","词汇/短语及固搭","完成句子","听力"},0)),"")), "")</f>
        <v/>
      </c>
      <c r="E4561" s="21" t="str">
        <f t="shared" si="579"/>
        <v>知识点</v>
      </c>
      <c r="F4561" s="21" t="str">
        <f t="shared" si="580"/>
        <v>恰</v>
      </c>
      <c r="G4561" s="21" t="str">
        <f>INDEX( {"body","discipline","area","topic","point"},MATCH(E4561,{"知识体","知识域","知识区","知识主题","知识点"},0))</f>
        <v>point</v>
      </c>
      <c r="H4561" s="21" t="str">
        <f>INDEX( {"super","just","sub","infras"},MATCH(F4561,{"超","恰","亚","次"},0))</f>
        <v>just</v>
      </c>
      <c r="I4561" s="21">
        <f>MATCH(E4561,{"知识体","知识域","知识区","知识主题","知识点"},0)-1</f>
        <v>4</v>
      </c>
      <c r="J4561" s="21">
        <f>MATCH(F4561,{"超","恰","亚","次"},0)-1</f>
        <v>1</v>
      </c>
      <c r="K4561" s="21" t="str">
        <f t="shared" si="581"/>
        <v>地理</v>
      </c>
      <c r="L4561" s="26" t="s">
        <v>4057</v>
      </c>
      <c r="M4561" s="23"/>
      <c r="N4561" s="23"/>
      <c r="O4561" s="24" t="str">
        <f t="shared" si="575"/>
        <v xml:space="preserve">
  - 
    name:  环境人口容量与人口合理容量
    title:  环境人口容量与人口合理容量
    description: 
    koLyro: point
    koLyri:  just
    son: </v>
      </c>
      <c r="P4561" s="27" t="str">
        <f t="shared" si="582"/>
        <v xml:space="preserve">
          - 
            name:  环境人口容量与人口合理容量
            title:  环境人口容量与人口合理容量
            description: 
            koLyro: point
            koLyri:  just
            son: </v>
      </c>
    </row>
    <row r="4562" spans="1:16" ht="15" customHeight="1">
      <c r="A4562" s="20">
        <f t="shared" si="576"/>
        <v>5</v>
      </c>
      <c r="B4562" s="21" t="str">
        <f t="shared" si="577"/>
        <v>知识亚点</v>
      </c>
      <c r="C4562" s="21" t="str">
        <f t="shared" si="578"/>
        <v>环境人口容量和人口合理容量的概念</v>
      </c>
      <c r="D4562" s="21" t="str">
        <f>IFERROR(IF(I4562=1,INDEX( {"chinese","english","math","physics","chemistry","biology","politics","history","geography"},MATCH(C4562,{"语文","英语","数学","物理","化学","生物","政治","历史","地理"},0)),IF(I4562=2,INDEX(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4562,{"单项选择","阅读理解","信息匹配","完形填空","短文填空","单句填空","短文改错","单句改错","句型转换","翻译短语","翻译句子","词汇/短语及固搭","完成句子","听力"},0)),"")), "")</f>
        <v/>
      </c>
      <c r="E4562" s="21" t="str">
        <f t="shared" si="579"/>
        <v>知识点</v>
      </c>
      <c r="F4562" s="21" t="str">
        <f t="shared" si="580"/>
        <v>亚</v>
      </c>
      <c r="G4562" s="21" t="str">
        <f>INDEX( {"body","discipline","area","topic","point"},MATCH(E4562,{"知识体","知识域","知识区","知识主题","知识点"},0))</f>
        <v>point</v>
      </c>
      <c r="H4562" s="21" t="str">
        <f>INDEX( {"super","just","sub","infras"},MATCH(F4562,{"超","恰","亚","次"},0))</f>
        <v>sub</v>
      </c>
      <c r="I4562" s="21">
        <f>MATCH(E4562,{"知识体","知识域","知识区","知识主题","知识点"},0)-1</f>
        <v>4</v>
      </c>
      <c r="J4562" s="21">
        <f>MATCH(F4562,{"超","恰","亚","次"},0)-1</f>
        <v>2</v>
      </c>
      <c r="K4562" s="21" t="str">
        <f t="shared" si="581"/>
        <v>地理</v>
      </c>
      <c r="L4562" s="26" t="s">
        <v>4058</v>
      </c>
      <c r="M4562" s="23"/>
      <c r="N4562" s="23"/>
      <c r="O4562" s="24" t="str">
        <f t="shared" si="575"/>
        <v xml:space="preserve">
  - 
    name:  环境人口容量和人口合理容量的概念
    title:  环境人口容量和人口合理容量的概念
    description: 
    koLyro: point
    koLyri:  sub
    son: </v>
      </c>
      <c r="P4562" s="27" t="str">
        <f t="shared" si="582"/>
        <v xml:space="preserve">
            - 
              name:  环境人口容量和人口合理容量的概念
              title:  环境人口容量和人口合理容量的概念
              description: 
              koLyro: point
              koLyri:  sub
              son: </v>
      </c>
    </row>
    <row r="4563" spans="1:16" ht="15" customHeight="1">
      <c r="A4563" s="20">
        <f t="shared" si="576"/>
        <v>5</v>
      </c>
      <c r="B4563" s="21" t="str">
        <f t="shared" si="577"/>
        <v>知识亚点</v>
      </c>
      <c r="C4563" s="21" t="str">
        <f t="shared" si="578"/>
        <v>环境人口容量和人口合理容量的区别</v>
      </c>
      <c r="D4563" s="21" t="str">
        <f>IFERROR(IF(I4563=1,INDEX( {"chinese","english","math","physics","chemistry","biology","politics","history","geography"},MATCH(C4563,{"语文","英语","数学","物理","化学","生物","政治","历史","地理"},0)),IF(I4563=2,INDEX(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4563,{"单项选择","阅读理解","信息匹配","完形填空","短文填空","单句填空","短文改错","单句改错","句型转换","翻译短语","翻译句子","词汇/短语及固搭","完成句子","听力"},0)),"")), "")</f>
        <v/>
      </c>
      <c r="E4563" s="21" t="str">
        <f t="shared" si="579"/>
        <v>知识点</v>
      </c>
      <c r="F4563" s="21" t="str">
        <f t="shared" si="580"/>
        <v>亚</v>
      </c>
      <c r="G4563" s="21" t="str">
        <f>INDEX( {"body","discipline","area","topic","point"},MATCH(E4563,{"知识体","知识域","知识区","知识主题","知识点"},0))</f>
        <v>point</v>
      </c>
      <c r="H4563" s="21" t="str">
        <f>INDEX( {"super","just","sub","infras"},MATCH(F4563,{"超","恰","亚","次"},0))</f>
        <v>sub</v>
      </c>
      <c r="I4563" s="21">
        <f>MATCH(E4563,{"知识体","知识域","知识区","知识主题","知识点"},0)-1</f>
        <v>4</v>
      </c>
      <c r="J4563" s="21">
        <f>MATCH(F4563,{"超","恰","亚","次"},0)-1</f>
        <v>2</v>
      </c>
      <c r="K4563" s="21" t="str">
        <f t="shared" si="581"/>
        <v>地理</v>
      </c>
      <c r="L4563" s="26" t="s">
        <v>4059</v>
      </c>
      <c r="M4563" s="23"/>
      <c r="N4563" s="23"/>
      <c r="O4563" s="24" t="str">
        <f t="shared" si="575"/>
        <v xml:space="preserve">
  - 
    name:  环境人口容量和人口合理容量的区别
    title:  环境人口容量和人口合理容量的区别
    description: 
    koLyro: point
    koLyri:  sub
    son: </v>
      </c>
      <c r="P4563" s="27" t="str">
        <f t="shared" si="582"/>
        <v xml:space="preserve">
            - 
              name:  环境人口容量和人口合理容量的区别
              title:  环境人口容量和人口合理容量的区别
              description: 
              koLyro: point
              koLyri:  sub
              son: </v>
      </c>
    </row>
    <row r="4564" spans="1:16" ht="15" customHeight="1">
      <c r="A4564" s="20">
        <f t="shared" si="576"/>
        <v>5</v>
      </c>
      <c r="B4564" s="21" t="str">
        <f t="shared" si="577"/>
        <v>知识亚点</v>
      </c>
      <c r="C4564" s="21" t="str">
        <f t="shared" si="578"/>
        <v>环境人口容量的影响因素</v>
      </c>
      <c r="D4564" s="21" t="str">
        <f>IFERROR(IF(I4564=1,INDEX( {"chinese","english","math","physics","chemistry","biology","politics","history","geography"},MATCH(C4564,{"语文","英语","数学","物理","化学","生物","政治","历史","地理"},0)),IF(I4564=2,INDEX(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4564,{"单项选择","阅读理解","信息匹配","完形填空","短文填空","单句填空","短文改错","单句改错","句型转换","翻译短语","翻译句子","词汇/短语及固搭","完成句子","听力"},0)),"")), "")</f>
        <v/>
      </c>
      <c r="E4564" s="21" t="str">
        <f t="shared" si="579"/>
        <v>知识点</v>
      </c>
      <c r="F4564" s="21" t="str">
        <f t="shared" si="580"/>
        <v>亚</v>
      </c>
      <c r="G4564" s="21" t="str">
        <f>INDEX( {"body","discipline","area","topic","point"},MATCH(E4564,{"知识体","知识域","知识区","知识主题","知识点"},0))</f>
        <v>point</v>
      </c>
      <c r="H4564" s="21" t="str">
        <f>INDEX( {"super","just","sub","infras"},MATCH(F4564,{"超","恰","亚","次"},0))</f>
        <v>sub</v>
      </c>
      <c r="I4564" s="21">
        <f>MATCH(E4564,{"知识体","知识域","知识区","知识主题","知识点"},0)-1</f>
        <v>4</v>
      </c>
      <c r="J4564" s="21">
        <f>MATCH(F4564,{"超","恰","亚","次"},0)-1</f>
        <v>2</v>
      </c>
      <c r="K4564" s="21" t="str">
        <f t="shared" si="581"/>
        <v>地理</v>
      </c>
      <c r="L4564" s="26" t="s">
        <v>4060</v>
      </c>
      <c r="M4564" s="23"/>
      <c r="N4564" s="23"/>
      <c r="O4564" s="24" t="str">
        <f t="shared" si="575"/>
        <v xml:space="preserve">
  - 
    name:  环境人口容量的影响因素
    title:  环境人口容量的影响因素
    description: 
    koLyro: point
    koLyri:  sub
    son: </v>
      </c>
      <c r="P4564" s="27" t="str">
        <f t="shared" si="582"/>
        <v xml:space="preserve">
            - 
              name:  环境人口容量的影响因素
              title:  环境人口容量的影响因素
              description: 
              koLyro: point
              koLyri:  sub
              son: </v>
      </c>
    </row>
    <row r="4565" spans="1:16" ht="15" customHeight="1">
      <c r="A4565" s="20">
        <f t="shared" si="576"/>
        <v>2</v>
      </c>
      <c r="B4565" s="21" t="str">
        <f t="shared" si="577"/>
        <v>知识区</v>
      </c>
      <c r="C4565" s="21" t="str">
        <f t="shared" si="578"/>
        <v>8.城市与城市化</v>
      </c>
      <c r="D4565" s="21" t="str">
        <f>IFERROR(IF(I4565=1,INDEX( {"chinese","english","math","physics","chemistry","biology","politics","history","geography"},MATCH(C4565,{"语文","英语","数学","物理","化学","生物","政治","历史","地理"},0)),IF(I4565=2,INDEX(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4565,{"单项选择","阅读理解","信息匹配","完形填空","短文填空","单句填空","短文改错","单句改错","句型转换","翻译短语","翻译句子","词汇/短语及固搭","完成句子","听力"},0)),"")), "")</f>
        <v/>
      </c>
      <c r="E4565" s="21" t="str">
        <f t="shared" si="579"/>
        <v>知识区</v>
      </c>
      <c r="F4565" s="21" t="str">
        <f t="shared" si="580"/>
        <v>恰</v>
      </c>
      <c r="G4565" s="21" t="str">
        <f>INDEX( {"body","discipline","area","topic","point"},MATCH(E4565,{"知识体","知识域","知识区","知识主题","知识点"},0))</f>
        <v>area</v>
      </c>
      <c r="H4565" s="21" t="str">
        <f>INDEX( {"super","just","sub","infras"},MATCH(F4565,{"超","恰","亚","次"},0))</f>
        <v>just</v>
      </c>
      <c r="I4565" s="21">
        <f>MATCH(E4565,{"知识体","知识域","知识区","知识主题","知识点"},0)-1</f>
        <v>2</v>
      </c>
      <c r="J4565" s="21">
        <f>MATCH(F4565,{"超","恰","亚","次"},0)-1</f>
        <v>1</v>
      </c>
      <c r="K4565" s="21" t="str">
        <f t="shared" si="581"/>
        <v>地理</v>
      </c>
      <c r="L4565" s="26" t="s">
        <v>4697</v>
      </c>
      <c r="M4565" s="23"/>
      <c r="N4565" s="23"/>
      <c r="O4565" s="24" t="str">
        <f t="shared" si="575"/>
        <v xml:space="preserve">
  - 
    name:  8.城市与城市化
    title:  8.城市与城市化
    description: 
    koLyro: area
    koLyri:  just
    son: </v>
      </c>
      <c r="P4565" s="27" t="str">
        <f t="shared" si="582"/>
        <v xml:space="preserve">
      - 
        name:  8.城市与城市化
        title:  8.城市与城市化
        description: 
        koLyro: area
        koLyri:  just
        son: </v>
      </c>
    </row>
    <row r="4566" spans="1:16" ht="15" customHeight="1">
      <c r="A4566" s="20">
        <f t="shared" si="576"/>
        <v>3</v>
      </c>
      <c r="B4566" s="21" t="str">
        <f t="shared" si="577"/>
        <v>知识主题</v>
      </c>
      <c r="C4566" s="21" t="str">
        <f t="shared" si="578"/>
        <v>城市内部空间结构</v>
      </c>
      <c r="D4566" s="21" t="str">
        <f>IFERROR(IF(I4566=1,INDEX( {"chinese","english","math","physics","chemistry","biology","politics","history","geography"},MATCH(C4566,{"语文","英语","数学","物理","化学","生物","政治","历史","地理"},0)),IF(I4566=2,INDEX(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4566,{"单项选择","阅读理解","信息匹配","完形填空","短文填空","单句填空","短文改错","单句改错","句型转换","翻译短语","翻译句子","词汇/短语及固搭","完成句子","听力"},0)),"")), "")</f>
        <v/>
      </c>
      <c r="E4566" s="21" t="str">
        <f t="shared" si="579"/>
        <v>知识主题</v>
      </c>
      <c r="F4566" s="21" t="str">
        <f t="shared" si="580"/>
        <v>恰</v>
      </c>
      <c r="G4566" s="21" t="str">
        <f>INDEX( {"body","discipline","area","topic","point"},MATCH(E4566,{"知识体","知识域","知识区","知识主题","知识点"},0))</f>
        <v>topic</v>
      </c>
      <c r="H4566" s="21" t="str">
        <f>INDEX( {"super","just","sub","infras"},MATCH(F4566,{"超","恰","亚","次"},0))</f>
        <v>just</v>
      </c>
      <c r="I4566" s="21">
        <f>MATCH(E4566,{"知识体","知识域","知识区","知识主题","知识点"},0)-1</f>
        <v>3</v>
      </c>
      <c r="J4566" s="21">
        <f>MATCH(F4566,{"超","恰","亚","次"},0)-1</f>
        <v>1</v>
      </c>
      <c r="K4566" s="21" t="str">
        <f t="shared" si="581"/>
        <v>地理</v>
      </c>
      <c r="L4566" s="26" t="s">
        <v>4061</v>
      </c>
      <c r="M4566" s="23"/>
      <c r="N4566" s="23"/>
      <c r="O4566" s="24" t="str">
        <f t="shared" si="575"/>
        <v xml:space="preserve">
  - 
    name:  城市内部空间结构
    title:  城市内部空间结构
    description: 
    koLyro: topic
    koLyri:  just
    son: </v>
      </c>
      <c r="P4566" s="27" t="str">
        <f t="shared" si="582"/>
        <v xml:space="preserve">
        - 
          name:  城市内部空间结构
          title:  城市内部空间结构
          description: 
          koLyro: topic
          koLyri:  just
          son: </v>
      </c>
    </row>
    <row r="4567" spans="1:16" ht="15" customHeight="1">
      <c r="A4567" s="20">
        <f t="shared" si="576"/>
        <v>4</v>
      </c>
      <c r="B4567" s="21" t="str">
        <f t="shared" si="577"/>
        <v>知识点</v>
      </c>
      <c r="C4567" s="21" t="str">
        <f t="shared" si="578"/>
        <v>城市形态类型及成因</v>
      </c>
      <c r="D4567" s="21" t="str">
        <f>IFERROR(IF(I4567=1,INDEX( {"chinese","english","math","physics","chemistry","biology","politics","history","geography"},MATCH(C4567,{"语文","英语","数学","物理","化学","生物","政治","历史","地理"},0)),IF(I4567=2,INDEX(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4567,{"单项选择","阅读理解","信息匹配","完形填空","短文填空","单句填空","短文改错","单句改错","句型转换","翻译短语","翻译句子","词汇/短语及固搭","完成句子","听力"},0)),"")), "")</f>
        <v/>
      </c>
      <c r="E4567" s="21" t="str">
        <f t="shared" si="579"/>
        <v>知识点</v>
      </c>
      <c r="F4567" s="21" t="str">
        <f t="shared" si="580"/>
        <v>恰</v>
      </c>
      <c r="G4567" s="21" t="str">
        <f>INDEX( {"body","discipline","area","topic","point"},MATCH(E4567,{"知识体","知识域","知识区","知识主题","知识点"},0))</f>
        <v>point</v>
      </c>
      <c r="H4567" s="21" t="str">
        <f>INDEX( {"super","just","sub","infras"},MATCH(F4567,{"超","恰","亚","次"},0))</f>
        <v>just</v>
      </c>
      <c r="I4567" s="21">
        <f>MATCH(E4567,{"知识体","知识域","知识区","知识主题","知识点"},0)-1</f>
        <v>4</v>
      </c>
      <c r="J4567" s="21">
        <f>MATCH(F4567,{"超","恰","亚","次"},0)-1</f>
        <v>1</v>
      </c>
      <c r="K4567" s="21" t="str">
        <f t="shared" si="581"/>
        <v>地理</v>
      </c>
      <c r="L4567" s="26" t="s">
        <v>4062</v>
      </c>
      <c r="M4567" s="23"/>
      <c r="N4567" s="23"/>
      <c r="O4567" s="24" t="str">
        <f t="shared" si="575"/>
        <v xml:space="preserve">
  - 
    name:  城市形态类型及成因
    title:  城市形态类型及成因
    description: 
    koLyro: point
    koLyri:  just
    son: </v>
      </c>
      <c r="P4567" s="27" t="str">
        <f t="shared" si="582"/>
        <v xml:space="preserve">
          - 
            name:  城市形态类型及成因
            title:  城市形态类型及成因
            description: 
            koLyro: point
            koLyri:  just
            son: </v>
      </c>
    </row>
    <row r="4568" spans="1:16" ht="15" customHeight="1">
      <c r="A4568" s="20">
        <f t="shared" si="576"/>
        <v>4</v>
      </c>
      <c r="B4568" s="21" t="str">
        <f t="shared" si="577"/>
        <v>知识点</v>
      </c>
      <c r="C4568" s="21" t="str">
        <f t="shared" si="578"/>
        <v>城市土地的利用类型</v>
      </c>
      <c r="D4568" s="21" t="str">
        <f>IFERROR(IF(I4568=1,INDEX( {"chinese","english","math","physics","chemistry","biology","politics","history","geography"},MATCH(C4568,{"语文","英语","数学","物理","化学","生物","政治","历史","地理"},0)),IF(I4568=2,INDEX(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4568,{"单项选择","阅读理解","信息匹配","完形填空","短文填空","单句填空","短文改错","单句改错","句型转换","翻译短语","翻译句子","词汇/短语及固搭","完成句子","听力"},0)),"")), "")</f>
        <v/>
      </c>
      <c r="E4568" s="21" t="str">
        <f t="shared" si="579"/>
        <v>知识点</v>
      </c>
      <c r="F4568" s="21" t="str">
        <f t="shared" si="580"/>
        <v>恰</v>
      </c>
      <c r="G4568" s="21" t="str">
        <f>INDEX( {"body","discipline","area","topic","point"},MATCH(E4568,{"知识体","知识域","知识区","知识主题","知识点"},0))</f>
        <v>point</v>
      </c>
      <c r="H4568" s="21" t="str">
        <f>INDEX( {"super","just","sub","infras"},MATCH(F4568,{"超","恰","亚","次"},0))</f>
        <v>just</v>
      </c>
      <c r="I4568" s="21">
        <f>MATCH(E4568,{"知识体","知识域","知识区","知识主题","知识点"},0)-1</f>
        <v>4</v>
      </c>
      <c r="J4568" s="21">
        <f>MATCH(F4568,{"超","恰","亚","次"},0)-1</f>
        <v>1</v>
      </c>
      <c r="K4568" s="21" t="str">
        <f t="shared" si="581"/>
        <v>地理</v>
      </c>
      <c r="L4568" s="26" t="s">
        <v>4063</v>
      </c>
      <c r="M4568" s="23"/>
      <c r="N4568" s="23"/>
      <c r="O4568" s="24" t="str">
        <f t="shared" si="575"/>
        <v xml:space="preserve">
  - 
    name:  城市土地的利用类型
    title:  城市土地的利用类型
    description: 
    koLyro: point
    koLyri:  just
    son: </v>
      </c>
      <c r="P4568" s="27" t="str">
        <f t="shared" si="582"/>
        <v xml:space="preserve">
          - 
            name:  城市土地的利用类型
            title:  城市土地的利用类型
            description: 
            koLyro: point
            koLyri:  just
            son: </v>
      </c>
    </row>
    <row r="4569" spans="1:16" ht="15" customHeight="1">
      <c r="A4569" s="20">
        <f t="shared" si="576"/>
        <v>5</v>
      </c>
      <c r="B4569" s="21" t="str">
        <f t="shared" si="577"/>
        <v>知识亚点</v>
      </c>
      <c r="C4569" s="21" t="str">
        <f t="shared" si="578"/>
        <v>城市土地利用类型的变化</v>
      </c>
      <c r="D4569" s="21" t="str">
        <f>IFERROR(IF(I4569=1,INDEX( {"chinese","english","math","physics","chemistry","biology","politics","history","geography"},MATCH(C4569,{"语文","英语","数学","物理","化学","生物","政治","历史","地理"},0)),IF(I4569=2,INDEX(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4569,{"单项选择","阅读理解","信息匹配","完形填空","短文填空","单句填空","短文改错","单句改错","句型转换","翻译短语","翻译句子","词汇/短语及固搭","完成句子","听力"},0)),"")), "")</f>
        <v/>
      </c>
      <c r="E4569" s="21" t="str">
        <f t="shared" si="579"/>
        <v>知识点</v>
      </c>
      <c r="F4569" s="21" t="str">
        <f t="shared" si="580"/>
        <v>亚</v>
      </c>
      <c r="G4569" s="21" t="str">
        <f>INDEX( {"body","discipline","area","topic","point"},MATCH(E4569,{"知识体","知识域","知识区","知识主题","知识点"},0))</f>
        <v>point</v>
      </c>
      <c r="H4569" s="21" t="str">
        <f>INDEX( {"super","just","sub","infras"},MATCH(F4569,{"超","恰","亚","次"},0))</f>
        <v>sub</v>
      </c>
      <c r="I4569" s="21">
        <f>MATCH(E4569,{"知识体","知识域","知识区","知识主题","知识点"},0)-1</f>
        <v>4</v>
      </c>
      <c r="J4569" s="21">
        <f>MATCH(F4569,{"超","恰","亚","次"},0)-1</f>
        <v>2</v>
      </c>
      <c r="K4569" s="21" t="str">
        <f t="shared" si="581"/>
        <v>地理</v>
      </c>
      <c r="L4569" s="26" t="s">
        <v>4064</v>
      </c>
      <c r="M4569" s="23"/>
      <c r="N4569" s="23"/>
      <c r="O4569" s="24" t="str">
        <f t="shared" si="575"/>
        <v xml:space="preserve">
  - 
    name:  城市土地利用类型的变化
    title:  城市土地利用类型的变化
    description: 
    koLyro: point
    koLyri:  sub
    son: </v>
      </c>
      <c r="P4569" s="27" t="str">
        <f t="shared" si="582"/>
        <v xml:space="preserve">
            - 
              name:  城市土地利用类型的变化
              title:  城市土地利用类型的变化
              description: 
              koLyro: point
              koLyri:  sub
              son: </v>
      </c>
    </row>
    <row r="4570" spans="1:16" ht="15" customHeight="1">
      <c r="A4570" s="20">
        <f t="shared" si="576"/>
        <v>5</v>
      </c>
      <c r="B4570" s="21" t="str">
        <f t="shared" si="577"/>
        <v>知识亚点</v>
      </c>
      <c r="C4570" s="21" t="str">
        <f t="shared" si="578"/>
        <v>城市土地利用类型变化的原因及影响</v>
      </c>
      <c r="D4570" s="21" t="str">
        <f>IFERROR(IF(I4570=1,INDEX( {"chinese","english","math","physics","chemistry","biology","politics","history","geography"},MATCH(C4570,{"语文","英语","数学","物理","化学","生物","政治","历史","地理"},0)),IF(I4570=2,INDEX(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4570,{"单项选择","阅读理解","信息匹配","完形填空","短文填空","单句填空","短文改错","单句改错","句型转换","翻译短语","翻译句子","词汇/短语及固搭","完成句子","听力"},0)),"")), "")</f>
        <v/>
      </c>
      <c r="E4570" s="21" t="str">
        <f t="shared" si="579"/>
        <v>知识点</v>
      </c>
      <c r="F4570" s="21" t="str">
        <f t="shared" si="580"/>
        <v>亚</v>
      </c>
      <c r="G4570" s="21" t="str">
        <f>INDEX( {"body","discipline","area","topic","point"},MATCH(E4570,{"知识体","知识域","知识区","知识主题","知识点"},0))</f>
        <v>point</v>
      </c>
      <c r="H4570" s="21" t="str">
        <f>INDEX( {"super","just","sub","infras"},MATCH(F4570,{"超","恰","亚","次"},0))</f>
        <v>sub</v>
      </c>
      <c r="I4570" s="21">
        <f>MATCH(E4570,{"知识体","知识域","知识区","知识主题","知识点"},0)-1</f>
        <v>4</v>
      </c>
      <c r="J4570" s="21">
        <f>MATCH(F4570,{"超","恰","亚","次"},0)-1</f>
        <v>2</v>
      </c>
      <c r="K4570" s="21" t="str">
        <f t="shared" si="581"/>
        <v>地理</v>
      </c>
      <c r="L4570" s="26" t="s">
        <v>4065</v>
      </c>
      <c r="M4570" s="23"/>
      <c r="N4570" s="23"/>
      <c r="O4570" s="24" t="str">
        <f t="shared" si="575"/>
        <v xml:space="preserve">
  - 
    name:  城市土地利用类型变化的原因及影响
    title:  城市土地利用类型变化的原因及影响
    description: 
    koLyro: point
    koLyri:  sub
    son: </v>
      </c>
      <c r="P4570" s="27" t="str">
        <f t="shared" si="582"/>
        <v xml:space="preserve">
            - 
              name:  城市土地利用类型变化的原因及影响
              title:  城市土地利用类型变化的原因及影响
              description: 
              koLyro: point
              koLyri:  sub
              son: </v>
      </c>
    </row>
    <row r="4571" spans="1:16" ht="15" customHeight="1">
      <c r="A4571" s="20">
        <f t="shared" si="576"/>
        <v>4</v>
      </c>
      <c r="B4571" s="21" t="str">
        <f t="shared" si="577"/>
        <v>知识点</v>
      </c>
      <c r="C4571" s="21" t="str">
        <f t="shared" si="578"/>
        <v>城市功能区</v>
      </c>
      <c r="D4571" s="21" t="str">
        <f>IFERROR(IF(I4571=1,INDEX( {"chinese","english","math","physics","chemistry","biology","politics","history","geography"},MATCH(C4571,{"语文","英语","数学","物理","化学","生物","政治","历史","地理"},0)),IF(I4571=2,INDEX(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4571,{"单项选择","阅读理解","信息匹配","完形填空","短文填空","单句填空","短文改错","单句改错","句型转换","翻译短语","翻译句子","词汇/短语及固搭","完成句子","听力"},0)),"")), "")</f>
        <v/>
      </c>
      <c r="E4571" s="21" t="str">
        <f t="shared" si="579"/>
        <v>知识点</v>
      </c>
      <c r="F4571" s="21" t="str">
        <f t="shared" si="580"/>
        <v>恰</v>
      </c>
      <c r="G4571" s="21" t="str">
        <f>INDEX( {"body","discipline","area","topic","point"},MATCH(E4571,{"知识体","知识域","知识区","知识主题","知识点"},0))</f>
        <v>point</v>
      </c>
      <c r="H4571" s="21" t="str">
        <f>INDEX( {"super","just","sub","infras"},MATCH(F4571,{"超","恰","亚","次"},0))</f>
        <v>just</v>
      </c>
      <c r="I4571" s="21">
        <f>MATCH(E4571,{"知识体","知识域","知识区","知识主题","知识点"},0)-1</f>
        <v>4</v>
      </c>
      <c r="J4571" s="21">
        <f>MATCH(F4571,{"超","恰","亚","次"},0)-1</f>
        <v>1</v>
      </c>
      <c r="K4571" s="21" t="str">
        <f t="shared" si="581"/>
        <v>地理</v>
      </c>
      <c r="L4571" s="26" t="s">
        <v>4066</v>
      </c>
      <c r="M4571" s="23"/>
      <c r="N4571" s="23"/>
      <c r="O4571" s="24" t="str">
        <f t="shared" si="575"/>
        <v xml:space="preserve">
  - 
    name:  城市功能区
    title:  城市功能区
    description: 
    koLyro: point
    koLyri:  just
    son: </v>
      </c>
      <c r="P4571" s="27" t="str">
        <f t="shared" si="582"/>
        <v xml:space="preserve">
          - 
            name:  城市功能区
            title:  城市功能区
            description: 
            koLyro: point
            koLyri:  just
            son: </v>
      </c>
    </row>
    <row r="4572" spans="1:16" ht="15" customHeight="1">
      <c r="A4572" s="20">
        <f t="shared" si="576"/>
        <v>5</v>
      </c>
      <c r="B4572" s="21" t="str">
        <f t="shared" si="577"/>
        <v>知识亚点</v>
      </c>
      <c r="C4572" s="21" t="str">
        <f t="shared" si="578"/>
        <v>城市功能区的形成</v>
      </c>
      <c r="D4572" s="21" t="str">
        <f>IFERROR(IF(I4572=1,INDEX( {"chinese","english","math","physics","chemistry","biology","politics","history","geography"},MATCH(C4572,{"语文","英语","数学","物理","化学","生物","政治","历史","地理"},0)),IF(I4572=2,INDEX(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4572,{"单项选择","阅读理解","信息匹配","完形填空","短文填空","单句填空","短文改错","单句改错","句型转换","翻译短语","翻译句子","词汇/短语及固搭","完成句子","听力"},0)),"")), "")</f>
        <v/>
      </c>
      <c r="E4572" s="21" t="str">
        <f t="shared" si="579"/>
        <v>知识点</v>
      </c>
      <c r="F4572" s="21" t="str">
        <f t="shared" si="580"/>
        <v>亚</v>
      </c>
      <c r="G4572" s="21" t="str">
        <f>INDEX( {"body","discipline","area","topic","point"},MATCH(E4572,{"知识体","知识域","知识区","知识主题","知识点"},0))</f>
        <v>point</v>
      </c>
      <c r="H4572" s="21" t="str">
        <f>INDEX( {"super","just","sub","infras"},MATCH(F4572,{"超","恰","亚","次"},0))</f>
        <v>sub</v>
      </c>
      <c r="I4572" s="21">
        <f>MATCH(E4572,{"知识体","知识域","知识区","知识主题","知识点"},0)-1</f>
        <v>4</v>
      </c>
      <c r="J4572" s="21">
        <f>MATCH(F4572,{"超","恰","亚","次"},0)-1</f>
        <v>2</v>
      </c>
      <c r="K4572" s="21" t="str">
        <f t="shared" si="581"/>
        <v>地理</v>
      </c>
      <c r="L4572" s="26" t="s">
        <v>4067</v>
      </c>
      <c r="M4572" s="23"/>
      <c r="N4572" s="23"/>
      <c r="O4572" s="24" t="str">
        <f t="shared" si="575"/>
        <v xml:space="preserve">
  - 
    name:  城市功能区的形成
    title:  城市功能区的形成
    description: 
    koLyro: point
    koLyri:  sub
    son: </v>
      </c>
      <c r="P4572" s="27" t="str">
        <f t="shared" si="582"/>
        <v xml:space="preserve">
            - 
              name:  城市功能区的形成
              title:  城市功能区的形成
              description: 
              koLyro: point
              koLyri:  sub
              son: </v>
      </c>
    </row>
    <row r="4573" spans="1:16" ht="15" customHeight="1">
      <c r="A4573" s="20">
        <f t="shared" si="576"/>
        <v>5</v>
      </c>
      <c r="B4573" s="21" t="str">
        <f t="shared" si="577"/>
        <v>知识亚点</v>
      </c>
      <c r="C4573" s="21" t="str">
        <f t="shared" si="578"/>
        <v>城市功能区的形态、特征及位置</v>
      </c>
      <c r="D4573" s="21" t="str">
        <f>IFERROR(IF(I4573=1,INDEX( {"chinese","english","math","physics","chemistry","biology","politics","history","geography"},MATCH(C4573,{"语文","英语","数学","物理","化学","生物","政治","历史","地理"},0)),IF(I4573=2,INDEX(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4573,{"单项选择","阅读理解","信息匹配","完形填空","短文填空","单句填空","短文改错","单句改错","句型转换","翻译短语","翻译句子","词汇/短语及固搭","完成句子","听力"},0)),"")), "")</f>
        <v/>
      </c>
      <c r="E4573" s="21" t="str">
        <f t="shared" si="579"/>
        <v>知识点</v>
      </c>
      <c r="F4573" s="21" t="str">
        <f t="shared" si="580"/>
        <v>亚</v>
      </c>
      <c r="G4573" s="21" t="str">
        <f>INDEX( {"body","discipline","area","topic","point"},MATCH(E4573,{"知识体","知识域","知识区","知识主题","知识点"},0))</f>
        <v>point</v>
      </c>
      <c r="H4573" s="21" t="str">
        <f>INDEX( {"super","just","sub","infras"},MATCH(F4573,{"超","恰","亚","次"},0))</f>
        <v>sub</v>
      </c>
      <c r="I4573" s="21">
        <f>MATCH(E4573,{"知识体","知识域","知识区","知识主题","知识点"},0)-1</f>
        <v>4</v>
      </c>
      <c r="J4573" s="21">
        <f>MATCH(F4573,{"超","恰","亚","次"},0)-1</f>
        <v>2</v>
      </c>
      <c r="K4573" s="21" t="str">
        <f t="shared" si="581"/>
        <v>地理</v>
      </c>
      <c r="L4573" s="26" t="s">
        <v>4068</v>
      </c>
      <c r="M4573" s="23"/>
      <c r="N4573" s="23"/>
      <c r="O4573" s="24" t="str">
        <f t="shared" si="575"/>
        <v xml:space="preserve">
  - 
    name:  城市功能区的形态、特征及位置
    title:  城市功能区的形态、特征及位置
    description: 
    koLyro: point
    koLyri:  sub
    son: </v>
      </c>
      <c r="P4573" s="27" t="str">
        <f t="shared" si="582"/>
        <v xml:space="preserve">
            - 
              name:  城市功能区的形态、特征及位置
              title:  城市功能区的形态、特征及位置
              description: 
              koLyro: point
              koLyri:  sub
              son: </v>
      </c>
    </row>
    <row r="4574" spans="1:16" ht="15" customHeight="1">
      <c r="A4574" s="20">
        <f t="shared" si="576"/>
        <v>5</v>
      </c>
      <c r="B4574" s="21" t="str">
        <f t="shared" si="577"/>
        <v>知识亚点</v>
      </c>
      <c r="C4574" s="21" t="str">
        <f t="shared" si="578"/>
        <v>城市功能区的判读</v>
      </c>
      <c r="D4574" s="21" t="str">
        <f>IFERROR(IF(I4574=1,INDEX( {"chinese","english","math","physics","chemistry","biology","politics","history","geography"},MATCH(C4574,{"语文","英语","数学","物理","化学","生物","政治","历史","地理"},0)),IF(I4574=2,INDEX(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4574,{"单项选择","阅读理解","信息匹配","完形填空","短文填空","单句填空","短文改错","单句改错","句型转换","翻译短语","翻译句子","词汇/短语及固搭","完成句子","听力"},0)),"")), "")</f>
        <v/>
      </c>
      <c r="E4574" s="21" t="str">
        <f t="shared" si="579"/>
        <v>知识点</v>
      </c>
      <c r="F4574" s="21" t="str">
        <f t="shared" si="580"/>
        <v>亚</v>
      </c>
      <c r="G4574" s="21" t="str">
        <f>INDEX( {"body","discipline","area","topic","point"},MATCH(E4574,{"知识体","知识域","知识区","知识主题","知识点"},0))</f>
        <v>point</v>
      </c>
      <c r="H4574" s="21" t="str">
        <f>INDEX( {"super","just","sub","infras"},MATCH(F4574,{"超","恰","亚","次"},0))</f>
        <v>sub</v>
      </c>
      <c r="I4574" s="21">
        <f>MATCH(E4574,{"知识体","知识域","知识区","知识主题","知识点"},0)-1</f>
        <v>4</v>
      </c>
      <c r="J4574" s="21">
        <f>MATCH(F4574,{"超","恰","亚","次"},0)-1</f>
        <v>2</v>
      </c>
      <c r="K4574" s="21" t="str">
        <f t="shared" si="581"/>
        <v>地理</v>
      </c>
      <c r="L4574" s="26" t="s">
        <v>4069</v>
      </c>
      <c r="M4574" s="23"/>
      <c r="N4574" s="23"/>
      <c r="O4574" s="24" t="str">
        <f t="shared" si="575"/>
        <v xml:space="preserve">
  - 
    name:  城市功能区的判读
    title:  城市功能区的判读
    description: 
    koLyro: point
    koLyri:  sub
    son: </v>
      </c>
      <c r="P4574" s="27" t="str">
        <f t="shared" si="582"/>
        <v xml:space="preserve">
            - 
              name:  城市功能区的判读
              title:  城市功能区的判读
              description: 
              koLyro: point
              koLyri:  sub
              son: </v>
      </c>
    </row>
    <row r="4575" spans="1:16" ht="15" customHeight="1">
      <c r="A4575" s="20">
        <f t="shared" si="576"/>
        <v>5</v>
      </c>
      <c r="B4575" s="21" t="str">
        <f t="shared" si="577"/>
        <v>知识亚点</v>
      </c>
      <c r="C4575" s="21" t="str">
        <f t="shared" si="578"/>
        <v>城市功能区的合理布局</v>
      </c>
      <c r="D4575" s="21" t="str">
        <f>IFERROR(IF(I4575=1,INDEX( {"chinese","english","math","physics","chemistry","biology","politics","history","geography"},MATCH(C4575,{"语文","英语","数学","物理","化学","生物","政治","历史","地理"},0)),IF(I4575=2,INDEX(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4575,{"单项选择","阅读理解","信息匹配","完形填空","短文填空","单句填空","短文改错","单句改错","句型转换","翻译短语","翻译句子","词汇/短语及固搭","完成句子","听力"},0)),"")), "")</f>
        <v/>
      </c>
      <c r="E4575" s="21" t="str">
        <f t="shared" si="579"/>
        <v>知识点</v>
      </c>
      <c r="F4575" s="21" t="str">
        <f t="shared" si="580"/>
        <v>亚</v>
      </c>
      <c r="G4575" s="21" t="str">
        <f>INDEX( {"body","discipline","area","topic","point"},MATCH(E4575,{"知识体","知识域","知识区","知识主题","知识点"},0))</f>
        <v>point</v>
      </c>
      <c r="H4575" s="21" t="str">
        <f>INDEX( {"super","just","sub","infras"},MATCH(F4575,{"超","恰","亚","次"},0))</f>
        <v>sub</v>
      </c>
      <c r="I4575" s="21">
        <f>MATCH(E4575,{"知识体","知识域","知识区","知识主题","知识点"},0)-1</f>
        <v>4</v>
      </c>
      <c r="J4575" s="21">
        <f>MATCH(F4575,{"超","恰","亚","次"},0)-1</f>
        <v>2</v>
      </c>
      <c r="K4575" s="21" t="str">
        <f t="shared" si="581"/>
        <v>地理</v>
      </c>
      <c r="L4575" s="26" t="s">
        <v>4070</v>
      </c>
      <c r="M4575" s="23"/>
      <c r="N4575" s="23"/>
      <c r="O4575" s="24" t="str">
        <f t="shared" si="575"/>
        <v xml:space="preserve">
  - 
    name:  城市功能区的合理布局
    title:  城市功能区的合理布局
    description: 
    koLyro: point
    koLyri:  sub
    son: </v>
      </c>
      <c r="P4575" s="27" t="str">
        <f t="shared" si="582"/>
        <v xml:space="preserve">
            - 
              name:  城市功能区的合理布局
              title:  城市功能区的合理布局
              description: 
              koLyro: point
              koLyri:  sub
              son: </v>
      </c>
    </row>
    <row r="4576" spans="1:16" ht="15" customHeight="1">
      <c r="A4576" s="20">
        <f t="shared" si="576"/>
        <v>4</v>
      </c>
      <c r="B4576" s="21" t="str">
        <f t="shared" si="577"/>
        <v>知识点</v>
      </c>
      <c r="C4576" s="21" t="str">
        <f t="shared" si="578"/>
        <v>城市内部空间的形成与变化</v>
      </c>
      <c r="D4576" s="21" t="str">
        <f>IFERROR(IF(I4576=1,INDEX( {"chinese","english","math","physics","chemistry","biology","politics","history","geography"},MATCH(C4576,{"语文","英语","数学","物理","化学","生物","政治","历史","地理"},0)),IF(I4576=2,INDEX(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4576,{"单项选择","阅读理解","信息匹配","完形填空","短文填空","单句填空","短文改错","单句改错","句型转换","翻译短语","翻译句子","词汇/短语及固搭","完成句子","听力"},0)),"")), "")</f>
        <v/>
      </c>
      <c r="E4576" s="21" t="str">
        <f t="shared" si="579"/>
        <v>知识点</v>
      </c>
      <c r="F4576" s="21" t="str">
        <f t="shared" si="580"/>
        <v>恰</v>
      </c>
      <c r="G4576" s="21" t="str">
        <f>INDEX( {"body","discipline","area","topic","point"},MATCH(E4576,{"知识体","知识域","知识区","知识主题","知识点"},0))</f>
        <v>point</v>
      </c>
      <c r="H4576" s="21" t="str">
        <f>INDEX( {"super","just","sub","infras"},MATCH(F4576,{"超","恰","亚","次"},0))</f>
        <v>just</v>
      </c>
      <c r="I4576" s="21">
        <f>MATCH(E4576,{"知识体","知识域","知识区","知识主题","知识点"},0)-1</f>
        <v>4</v>
      </c>
      <c r="J4576" s="21">
        <f>MATCH(F4576,{"超","恰","亚","次"},0)-1</f>
        <v>1</v>
      </c>
      <c r="K4576" s="21" t="str">
        <f t="shared" si="581"/>
        <v>地理</v>
      </c>
      <c r="L4576" s="26" t="s">
        <v>4071</v>
      </c>
      <c r="M4576" s="23"/>
      <c r="N4576" s="23"/>
      <c r="O4576" s="24" t="str">
        <f t="shared" ref="O4576:O4639" si="583">SUBSTITUTE(SUBSTITUTE(SUBSTITUTE(SUBSTITUTE($O$1,"NAME",IF(D4576="",C4576,D4576)),"TITLE",C4576),"KO_LYRO",G4576),"KO_LYRI",H4576)</f>
        <v xml:space="preserve">
  - 
    name:  城市内部空间的形成与变化
    title:  城市内部空间的形成与变化
    description: 
    koLyro: point
    koLyri:  just
    son: </v>
      </c>
      <c r="P4576" s="27" t="str">
        <f t="shared" si="582"/>
        <v xml:space="preserve">
          - 
            name:  城市内部空间的形成与变化
            title:  城市内部空间的形成与变化
            description: 
            koLyro: point
            koLyri:  just
            son: </v>
      </c>
    </row>
    <row r="4577" spans="1:16" ht="15" customHeight="1">
      <c r="A4577" s="20">
        <f t="shared" si="576"/>
        <v>5</v>
      </c>
      <c r="B4577" s="21" t="str">
        <f t="shared" si="577"/>
        <v>知识亚点</v>
      </c>
      <c r="C4577" s="21" t="str">
        <f t="shared" si="578"/>
        <v>城市内部空间结构的含义</v>
      </c>
      <c r="D4577" s="21" t="str">
        <f>IFERROR(IF(I4577=1,INDEX( {"chinese","english","math","physics","chemistry","biology","politics","history","geography"},MATCH(C4577,{"语文","英语","数学","物理","化学","生物","政治","历史","地理"},0)),IF(I4577=2,INDEX(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4577,{"单项选择","阅读理解","信息匹配","完形填空","短文填空","单句填空","短文改错","单句改错","句型转换","翻译短语","翻译句子","词汇/短语及固搭","完成句子","听力"},0)),"")), "")</f>
        <v/>
      </c>
      <c r="E4577" s="21" t="str">
        <f t="shared" si="579"/>
        <v>知识点</v>
      </c>
      <c r="F4577" s="21" t="str">
        <f t="shared" si="580"/>
        <v>亚</v>
      </c>
      <c r="G4577" s="21" t="str">
        <f>INDEX( {"body","discipline","area","topic","point"},MATCH(E4577,{"知识体","知识域","知识区","知识主题","知识点"},0))</f>
        <v>point</v>
      </c>
      <c r="H4577" s="21" t="str">
        <f>INDEX( {"super","just","sub","infras"},MATCH(F4577,{"超","恰","亚","次"},0))</f>
        <v>sub</v>
      </c>
      <c r="I4577" s="21">
        <f>MATCH(E4577,{"知识体","知识域","知识区","知识主题","知识点"},0)-1</f>
        <v>4</v>
      </c>
      <c r="J4577" s="21">
        <f>MATCH(F4577,{"超","恰","亚","次"},0)-1</f>
        <v>2</v>
      </c>
      <c r="K4577" s="21" t="str">
        <f t="shared" si="581"/>
        <v>地理</v>
      </c>
      <c r="L4577" s="26" t="s">
        <v>4072</v>
      </c>
      <c r="M4577" s="23"/>
      <c r="N4577" s="23"/>
      <c r="O4577" s="24" t="str">
        <f t="shared" si="583"/>
        <v xml:space="preserve">
  - 
    name:  城市内部空间结构的含义
    title:  城市内部空间结构的含义
    description: 
    koLyro: point
    koLyri:  sub
    son: </v>
      </c>
      <c r="P4577" s="27" t="str">
        <f t="shared" si="582"/>
        <v xml:space="preserve">
            - 
              name:  城市内部空间结构的含义
              title:  城市内部空间结构的含义
              description: 
              koLyro: point
              koLyri:  sub
              son: </v>
      </c>
    </row>
    <row r="4578" spans="1:16" ht="15" customHeight="1">
      <c r="A4578" s="20">
        <f t="shared" si="576"/>
        <v>5</v>
      </c>
      <c r="B4578" s="21" t="str">
        <f t="shared" si="577"/>
        <v>知识亚点</v>
      </c>
      <c r="C4578" s="21" t="str">
        <f t="shared" si="578"/>
        <v>城市内部空间结构的模式</v>
      </c>
      <c r="D4578" s="21" t="str">
        <f>IFERROR(IF(I4578=1,INDEX( {"chinese","english","math","physics","chemistry","biology","politics","history","geography"},MATCH(C4578,{"语文","英语","数学","物理","化学","生物","政治","历史","地理"},0)),IF(I4578=2,INDEX(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4578,{"单项选择","阅读理解","信息匹配","完形填空","短文填空","单句填空","短文改错","单句改错","句型转换","翻译短语","翻译句子","词汇/短语及固搭","完成句子","听力"},0)),"")), "")</f>
        <v/>
      </c>
      <c r="E4578" s="21" t="str">
        <f t="shared" si="579"/>
        <v>知识点</v>
      </c>
      <c r="F4578" s="21" t="str">
        <f t="shared" si="580"/>
        <v>亚</v>
      </c>
      <c r="G4578" s="21" t="str">
        <f>INDEX( {"body","discipline","area","topic","point"},MATCH(E4578,{"知识体","知识域","知识区","知识主题","知识点"},0))</f>
        <v>point</v>
      </c>
      <c r="H4578" s="21" t="str">
        <f>INDEX( {"super","just","sub","infras"},MATCH(F4578,{"超","恰","亚","次"},0))</f>
        <v>sub</v>
      </c>
      <c r="I4578" s="21">
        <f>MATCH(E4578,{"知识体","知识域","知识区","知识主题","知识点"},0)-1</f>
        <v>4</v>
      </c>
      <c r="J4578" s="21">
        <f>MATCH(F4578,{"超","恰","亚","次"},0)-1</f>
        <v>2</v>
      </c>
      <c r="K4578" s="21" t="str">
        <f t="shared" si="581"/>
        <v>地理</v>
      </c>
      <c r="L4578" s="26" t="s">
        <v>4073</v>
      </c>
      <c r="M4578" s="23"/>
      <c r="N4578" s="23"/>
      <c r="O4578" s="24" t="str">
        <f t="shared" si="583"/>
        <v xml:space="preserve">
  - 
    name:  城市内部空间结构的模式
    title:  城市内部空间结构的模式
    description: 
    koLyro: point
    koLyri:  sub
    son: </v>
      </c>
      <c r="P4578" s="27" t="str">
        <f t="shared" si="582"/>
        <v xml:space="preserve">
            - 
              name:  城市内部空间结构的模式
              title:  城市内部空间结构的模式
              description: 
              koLyro: point
              koLyri:  sub
              son: </v>
      </c>
    </row>
    <row r="4579" spans="1:16" ht="15" customHeight="1">
      <c r="A4579" s="20">
        <f t="shared" si="576"/>
        <v>5</v>
      </c>
      <c r="B4579" s="21" t="str">
        <f t="shared" si="577"/>
        <v>知识亚点</v>
      </c>
      <c r="C4579" s="21" t="str">
        <f t="shared" si="578"/>
        <v>影响城市内部空间结构形成和变化的因素</v>
      </c>
      <c r="D4579" s="21" t="str">
        <f>IFERROR(IF(I4579=1,INDEX( {"chinese","english","math","physics","chemistry","biology","politics","history","geography"},MATCH(C4579,{"语文","英语","数学","物理","化学","生物","政治","历史","地理"},0)),IF(I4579=2,INDEX(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4579,{"单项选择","阅读理解","信息匹配","完形填空","短文填空","单句填空","短文改错","单句改错","句型转换","翻译短语","翻译句子","词汇/短语及固搭","完成句子","听力"},0)),"")), "")</f>
        <v/>
      </c>
      <c r="E4579" s="21" t="str">
        <f t="shared" si="579"/>
        <v>知识点</v>
      </c>
      <c r="F4579" s="21" t="str">
        <f t="shared" si="580"/>
        <v>亚</v>
      </c>
      <c r="G4579" s="21" t="str">
        <f>INDEX( {"body","discipline","area","topic","point"},MATCH(E4579,{"知识体","知识域","知识区","知识主题","知识点"},0))</f>
        <v>point</v>
      </c>
      <c r="H4579" s="21" t="str">
        <f>INDEX( {"super","just","sub","infras"},MATCH(F4579,{"超","恰","亚","次"},0))</f>
        <v>sub</v>
      </c>
      <c r="I4579" s="21">
        <f>MATCH(E4579,{"知识体","知识域","知识区","知识主题","知识点"},0)-1</f>
        <v>4</v>
      </c>
      <c r="J4579" s="21">
        <f>MATCH(F4579,{"超","恰","亚","次"},0)-1</f>
        <v>2</v>
      </c>
      <c r="K4579" s="21" t="str">
        <f t="shared" si="581"/>
        <v>地理</v>
      </c>
      <c r="L4579" s="26" t="s">
        <v>4074</v>
      </c>
      <c r="M4579" s="23"/>
      <c r="N4579" s="23"/>
      <c r="O4579" s="24" t="str">
        <f t="shared" si="583"/>
        <v xml:space="preserve">
  - 
    name:  影响城市内部空间结构形成和变化的因素
    title:  影响城市内部空间结构形成和变化的因素
    description: 
    koLyro: point
    koLyri:  sub
    son: </v>
      </c>
      <c r="P4579" s="27" t="str">
        <f t="shared" si="582"/>
        <v xml:space="preserve">
            - 
              name:  影响城市内部空间结构形成和变化的因素
              title:  影响城市内部空间结构形成和变化的因素
              description: 
              koLyro: point
              koLyri:  sub
              son: </v>
      </c>
    </row>
    <row r="4580" spans="1:16" ht="15" customHeight="1">
      <c r="A4580" s="20">
        <f t="shared" si="576"/>
        <v>5</v>
      </c>
      <c r="B4580" s="21" t="str">
        <f t="shared" si="577"/>
        <v>知识亚点</v>
      </c>
      <c r="C4580" s="21" t="str">
        <f t="shared" si="578"/>
        <v>城市内部空间结构的变化</v>
      </c>
      <c r="D4580" s="21" t="str">
        <f>IFERROR(IF(I4580=1,INDEX( {"chinese","english","math","physics","chemistry","biology","politics","history","geography"},MATCH(C4580,{"语文","英语","数学","物理","化学","生物","政治","历史","地理"},0)),IF(I4580=2,INDEX(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4580,{"单项选择","阅读理解","信息匹配","完形填空","短文填空","单句填空","短文改错","单句改错","句型转换","翻译短语","翻译句子","词汇/短语及固搭","完成句子","听力"},0)),"")), "")</f>
        <v/>
      </c>
      <c r="E4580" s="21" t="str">
        <f t="shared" si="579"/>
        <v>知识点</v>
      </c>
      <c r="F4580" s="21" t="str">
        <f t="shared" si="580"/>
        <v>亚</v>
      </c>
      <c r="G4580" s="21" t="str">
        <f>INDEX( {"body","discipline","area","topic","point"},MATCH(E4580,{"知识体","知识域","知识区","知识主题","知识点"},0))</f>
        <v>point</v>
      </c>
      <c r="H4580" s="21" t="str">
        <f>INDEX( {"super","just","sub","infras"},MATCH(F4580,{"超","恰","亚","次"},0))</f>
        <v>sub</v>
      </c>
      <c r="I4580" s="21">
        <f>MATCH(E4580,{"知识体","知识域","知识区","知识主题","知识点"},0)-1</f>
        <v>4</v>
      </c>
      <c r="J4580" s="21">
        <f>MATCH(F4580,{"超","恰","亚","次"},0)-1</f>
        <v>2</v>
      </c>
      <c r="K4580" s="21" t="str">
        <f t="shared" si="581"/>
        <v>地理</v>
      </c>
      <c r="L4580" s="26" t="s">
        <v>4075</v>
      </c>
      <c r="M4580" s="23"/>
      <c r="N4580" s="23"/>
      <c r="O4580" s="24" t="str">
        <f t="shared" si="583"/>
        <v xml:space="preserve">
  - 
    name:  城市内部空间结构的变化
    title:  城市内部空间结构的变化
    description: 
    koLyro: point
    koLyri:  sub
    son: </v>
      </c>
      <c r="P4580" s="27" t="str">
        <f t="shared" si="582"/>
        <v xml:space="preserve">
            - 
              name:  城市内部空间结构的变化
              title:  城市内部空间结构的变化
              description: 
              koLyro: point
              koLyri:  sub
              son: </v>
      </c>
    </row>
    <row r="4581" spans="1:16" ht="15" customHeight="1">
      <c r="A4581" s="20">
        <f t="shared" si="576"/>
        <v>4</v>
      </c>
      <c r="B4581" s="21" t="str">
        <f t="shared" si="577"/>
        <v>知识点</v>
      </c>
      <c r="C4581" s="21" t="str">
        <f t="shared" si="578"/>
        <v>聚落的分布及影响因素</v>
      </c>
      <c r="D4581" s="21" t="str">
        <f>IFERROR(IF(I4581=1,INDEX( {"chinese","english","math","physics","chemistry","biology","politics","history","geography"},MATCH(C4581,{"语文","英语","数学","物理","化学","生物","政治","历史","地理"},0)),IF(I4581=2,INDEX(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4581,{"单项选择","阅读理解","信息匹配","完形填空","短文填空","单句填空","短文改错","单句改错","句型转换","翻译短语","翻译句子","词汇/短语及固搭","完成句子","听力"},0)),"")), "")</f>
        <v/>
      </c>
      <c r="E4581" s="21" t="str">
        <f t="shared" si="579"/>
        <v>知识点</v>
      </c>
      <c r="F4581" s="21" t="str">
        <f t="shared" si="580"/>
        <v>恰</v>
      </c>
      <c r="G4581" s="21" t="str">
        <f>INDEX( {"body","discipline","area","topic","point"},MATCH(E4581,{"知识体","知识域","知识区","知识主题","知识点"},0))</f>
        <v>point</v>
      </c>
      <c r="H4581" s="21" t="str">
        <f>INDEX( {"super","just","sub","infras"},MATCH(F4581,{"超","恰","亚","次"},0))</f>
        <v>just</v>
      </c>
      <c r="I4581" s="21">
        <f>MATCH(E4581,{"知识体","知识域","知识区","知识主题","知识点"},0)-1</f>
        <v>4</v>
      </c>
      <c r="J4581" s="21">
        <f>MATCH(F4581,{"超","恰","亚","次"},0)-1</f>
        <v>1</v>
      </c>
      <c r="K4581" s="21" t="str">
        <f t="shared" si="581"/>
        <v>地理</v>
      </c>
      <c r="L4581" s="26" t="s">
        <v>4076</v>
      </c>
      <c r="M4581" s="23"/>
      <c r="N4581" s="23"/>
      <c r="O4581" s="24" t="str">
        <f t="shared" si="583"/>
        <v xml:space="preserve">
  - 
    name:  聚落的分布及影响因素
    title:  聚落的分布及影响因素
    description: 
    koLyro: point
    koLyri:  just
    son: </v>
      </c>
      <c r="P4581" s="27" t="str">
        <f t="shared" si="582"/>
        <v xml:space="preserve">
          - 
            name:  聚落的分布及影响因素
            title:  聚落的分布及影响因素
            description: 
            koLyro: point
            koLyri:  just
            son: </v>
      </c>
    </row>
    <row r="4582" spans="1:16" ht="15" customHeight="1">
      <c r="A4582" s="20">
        <f t="shared" si="576"/>
        <v>5</v>
      </c>
      <c r="B4582" s="21" t="str">
        <f t="shared" si="577"/>
        <v>知识亚点</v>
      </c>
      <c r="C4582" s="21" t="str">
        <f t="shared" si="578"/>
        <v>聚落的分布</v>
      </c>
      <c r="D4582" s="21" t="str">
        <f>IFERROR(IF(I4582=1,INDEX( {"chinese","english","math","physics","chemistry","biology","politics","history","geography"},MATCH(C4582,{"语文","英语","数学","物理","化学","生物","政治","历史","地理"},0)),IF(I4582=2,INDEX(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4582,{"单项选择","阅读理解","信息匹配","完形填空","短文填空","单句填空","短文改错","单句改错","句型转换","翻译短语","翻译句子","词汇/短语及固搭","完成句子","听力"},0)),"")), "")</f>
        <v/>
      </c>
      <c r="E4582" s="21" t="str">
        <f t="shared" si="579"/>
        <v>知识点</v>
      </c>
      <c r="F4582" s="21" t="str">
        <f t="shared" si="580"/>
        <v>亚</v>
      </c>
      <c r="G4582" s="21" t="str">
        <f>INDEX( {"body","discipline","area","topic","point"},MATCH(E4582,{"知识体","知识域","知识区","知识主题","知识点"},0))</f>
        <v>point</v>
      </c>
      <c r="H4582" s="21" t="str">
        <f>INDEX( {"super","just","sub","infras"},MATCH(F4582,{"超","恰","亚","次"},0))</f>
        <v>sub</v>
      </c>
      <c r="I4582" s="21">
        <f>MATCH(E4582,{"知识体","知识域","知识区","知识主题","知识点"},0)-1</f>
        <v>4</v>
      </c>
      <c r="J4582" s="21">
        <f>MATCH(F4582,{"超","恰","亚","次"},0)-1</f>
        <v>2</v>
      </c>
      <c r="K4582" s="21" t="str">
        <f t="shared" si="581"/>
        <v>地理</v>
      </c>
      <c r="L4582" s="26" t="s">
        <v>4077</v>
      </c>
      <c r="M4582" s="23"/>
      <c r="N4582" s="23"/>
      <c r="O4582" s="24" t="str">
        <f t="shared" si="583"/>
        <v xml:space="preserve">
  - 
    name:  聚落的分布
    title:  聚落的分布
    description: 
    koLyro: point
    koLyri:  sub
    son: </v>
      </c>
      <c r="P4582" s="27" t="str">
        <f t="shared" si="582"/>
        <v xml:space="preserve">
            - 
              name:  聚落的分布
              title:  聚落的分布
              description: 
              koLyro: point
              koLyri:  sub
              son: </v>
      </c>
    </row>
    <row r="4583" spans="1:16" ht="15" customHeight="1">
      <c r="A4583" s="20">
        <f t="shared" si="576"/>
        <v>5</v>
      </c>
      <c r="B4583" s="21" t="str">
        <f t="shared" si="577"/>
        <v>知识亚点</v>
      </c>
      <c r="C4583" s="21" t="str">
        <f t="shared" si="578"/>
        <v>影响聚落（城市）形成与发展的区位因素</v>
      </c>
      <c r="D4583" s="21" t="str">
        <f>IFERROR(IF(I4583=1,INDEX( {"chinese","english","math","physics","chemistry","biology","politics","history","geography"},MATCH(C4583,{"语文","英语","数学","物理","化学","生物","政治","历史","地理"},0)),IF(I4583=2,INDEX(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4583,{"单项选择","阅读理解","信息匹配","完形填空","短文填空","单句填空","短文改错","单句改错","句型转换","翻译短语","翻译句子","词汇/短语及固搭","完成句子","听力"},0)),"")), "")</f>
        <v/>
      </c>
      <c r="E4583" s="21" t="str">
        <f t="shared" si="579"/>
        <v>知识点</v>
      </c>
      <c r="F4583" s="21" t="str">
        <f t="shared" si="580"/>
        <v>亚</v>
      </c>
      <c r="G4583" s="21" t="str">
        <f>INDEX( {"body","discipline","area","topic","point"},MATCH(E4583,{"知识体","知识域","知识区","知识主题","知识点"},0))</f>
        <v>point</v>
      </c>
      <c r="H4583" s="21" t="str">
        <f>INDEX( {"super","just","sub","infras"},MATCH(F4583,{"超","恰","亚","次"},0))</f>
        <v>sub</v>
      </c>
      <c r="I4583" s="21">
        <f>MATCH(E4583,{"知识体","知识域","知识区","知识主题","知识点"},0)-1</f>
        <v>4</v>
      </c>
      <c r="J4583" s="21">
        <f>MATCH(F4583,{"超","恰","亚","次"},0)-1</f>
        <v>2</v>
      </c>
      <c r="K4583" s="21" t="str">
        <f t="shared" si="581"/>
        <v>地理</v>
      </c>
      <c r="L4583" s="26" t="s">
        <v>4078</v>
      </c>
      <c r="M4583" s="23"/>
      <c r="N4583" s="23"/>
      <c r="O4583" s="24" t="str">
        <f t="shared" si="583"/>
        <v xml:space="preserve">
  - 
    name:  影响聚落（城市）形成与发展的区位因素
    title:  影响聚落（城市）形成与发展的区位因素
    description: 
    koLyro: point
    koLyri:  sub
    son: </v>
      </c>
      <c r="P4583" s="27" t="str">
        <f t="shared" si="582"/>
        <v xml:space="preserve">
            - 
              name:  影响聚落（城市）形成与发展的区位因素
              title:  影响聚落（城市）形成与发展的区位因素
              description: 
              koLyro: point
              koLyri:  sub
              son: </v>
      </c>
    </row>
    <row r="4584" spans="1:16" ht="15" customHeight="1">
      <c r="A4584" s="20">
        <f t="shared" si="576"/>
        <v>4</v>
      </c>
      <c r="B4584" s="21" t="str">
        <f t="shared" si="577"/>
        <v>知识点</v>
      </c>
      <c r="C4584" s="21" t="str">
        <f t="shared" si="578"/>
        <v>地租变化图的判读</v>
      </c>
      <c r="D4584" s="21" t="str">
        <f>IFERROR(IF(I4584=1,INDEX( {"chinese","english","math","physics","chemistry","biology","politics","history","geography"},MATCH(C4584,{"语文","英语","数学","物理","化学","生物","政治","历史","地理"},0)),IF(I4584=2,INDEX(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4584,{"单项选择","阅读理解","信息匹配","完形填空","短文填空","单句填空","短文改错","单句改错","句型转换","翻译短语","翻译句子","词汇/短语及固搭","完成句子","听力"},0)),"")), "")</f>
        <v/>
      </c>
      <c r="E4584" s="21" t="str">
        <f t="shared" si="579"/>
        <v>知识点</v>
      </c>
      <c r="F4584" s="21" t="str">
        <f t="shared" si="580"/>
        <v>恰</v>
      </c>
      <c r="G4584" s="21" t="str">
        <f>INDEX( {"body","discipline","area","topic","point"},MATCH(E4584,{"知识体","知识域","知识区","知识主题","知识点"},0))</f>
        <v>point</v>
      </c>
      <c r="H4584" s="21" t="str">
        <f>INDEX( {"super","just","sub","infras"},MATCH(F4584,{"超","恰","亚","次"},0))</f>
        <v>just</v>
      </c>
      <c r="I4584" s="21">
        <f>MATCH(E4584,{"知识体","知识域","知识区","知识主题","知识点"},0)-1</f>
        <v>4</v>
      </c>
      <c r="J4584" s="21">
        <f>MATCH(F4584,{"超","恰","亚","次"},0)-1</f>
        <v>1</v>
      </c>
      <c r="K4584" s="21" t="str">
        <f t="shared" si="581"/>
        <v>地理</v>
      </c>
      <c r="L4584" s="26" t="s">
        <v>4079</v>
      </c>
      <c r="M4584" s="23"/>
      <c r="N4584" s="23"/>
      <c r="O4584" s="24" t="str">
        <f t="shared" si="583"/>
        <v xml:space="preserve">
  - 
    name:  地租变化图的判读
    title:  地租变化图的判读
    description: 
    koLyro: point
    koLyri:  just
    son: </v>
      </c>
      <c r="P4584" s="27" t="str">
        <f t="shared" si="582"/>
        <v xml:space="preserve">
          - 
            name:  地租变化图的判读
            title:  地租变化图的判读
            description: 
            koLyro: point
            koLyri:  just
            son: </v>
      </c>
    </row>
    <row r="4585" spans="1:16" ht="15" customHeight="1">
      <c r="A4585" s="20">
        <f t="shared" si="576"/>
        <v>3</v>
      </c>
      <c r="B4585" s="21" t="str">
        <f t="shared" si="577"/>
        <v>知识主题</v>
      </c>
      <c r="C4585" s="21" t="str">
        <f t="shared" si="578"/>
        <v>不同等级城市的服务功能</v>
      </c>
      <c r="D4585" s="21" t="str">
        <f>IFERROR(IF(I4585=1,INDEX( {"chinese","english","math","physics","chemistry","biology","politics","history","geography"},MATCH(C4585,{"语文","英语","数学","物理","化学","生物","政治","历史","地理"},0)),IF(I4585=2,INDEX(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4585,{"单项选择","阅读理解","信息匹配","完形填空","短文填空","单句填空","短文改错","单句改错","句型转换","翻译短语","翻译句子","词汇/短语及固搭","完成句子","听力"},0)),"")), "")</f>
        <v/>
      </c>
      <c r="E4585" s="21" t="str">
        <f t="shared" si="579"/>
        <v>知识主题</v>
      </c>
      <c r="F4585" s="21" t="str">
        <f t="shared" si="580"/>
        <v>恰</v>
      </c>
      <c r="G4585" s="21" t="str">
        <f>INDEX( {"body","discipline","area","topic","point"},MATCH(E4585,{"知识体","知识域","知识区","知识主题","知识点"},0))</f>
        <v>topic</v>
      </c>
      <c r="H4585" s="21" t="str">
        <f>INDEX( {"super","just","sub","infras"},MATCH(F4585,{"超","恰","亚","次"},0))</f>
        <v>just</v>
      </c>
      <c r="I4585" s="21">
        <f>MATCH(E4585,{"知识体","知识域","知识区","知识主题","知识点"},0)-1</f>
        <v>3</v>
      </c>
      <c r="J4585" s="21">
        <f>MATCH(F4585,{"超","恰","亚","次"},0)-1</f>
        <v>1</v>
      </c>
      <c r="K4585" s="21" t="str">
        <f t="shared" si="581"/>
        <v>地理</v>
      </c>
      <c r="L4585" s="26" t="s">
        <v>4080</v>
      </c>
      <c r="M4585" s="23"/>
      <c r="N4585" s="23"/>
      <c r="O4585" s="24" t="str">
        <f t="shared" si="583"/>
        <v xml:space="preserve">
  - 
    name:  不同等级城市的服务功能
    title:  不同等级城市的服务功能
    description: 
    koLyro: topic
    koLyri:  just
    son: </v>
      </c>
      <c r="P4585" s="27" t="str">
        <f t="shared" si="582"/>
        <v xml:space="preserve">
        - 
          name:  不同等级城市的服务功能
          title:  不同等级城市的服务功能
          description: 
          koLyro: topic
          koLyri:  just
          son: </v>
      </c>
    </row>
    <row r="4586" spans="1:16" ht="15" customHeight="1">
      <c r="A4586" s="20">
        <f t="shared" si="576"/>
        <v>4</v>
      </c>
      <c r="B4586" s="21" t="str">
        <f t="shared" si="577"/>
        <v>知识点</v>
      </c>
      <c r="C4586" s="21" t="str">
        <f t="shared" si="578"/>
        <v>城市等级划分</v>
      </c>
      <c r="D4586" s="21" t="str">
        <f>IFERROR(IF(I4586=1,INDEX( {"chinese","english","math","physics","chemistry","biology","politics","history","geography"},MATCH(C4586,{"语文","英语","数学","物理","化学","生物","政治","历史","地理"},0)),IF(I4586=2,INDEX(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4586,{"单项选择","阅读理解","信息匹配","完形填空","短文填空","单句填空","短文改错","单句改错","句型转换","翻译短语","翻译句子","词汇/短语及固搭","完成句子","听力"},0)),"")), "")</f>
        <v/>
      </c>
      <c r="E4586" s="21" t="str">
        <f t="shared" si="579"/>
        <v>知识点</v>
      </c>
      <c r="F4586" s="21" t="str">
        <f t="shared" si="580"/>
        <v>恰</v>
      </c>
      <c r="G4586" s="21" t="str">
        <f>INDEX( {"body","discipline","area","topic","point"},MATCH(E4586,{"知识体","知识域","知识区","知识主题","知识点"},0))</f>
        <v>point</v>
      </c>
      <c r="H4586" s="21" t="str">
        <f>INDEX( {"super","just","sub","infras"},MATCH(F4586,{"超","恰","亚","次"},0))</f>
        <v>just</v>
      </c>
      <c r="I4586" s="21">
        <f>MATCH(E4586,{"知识体","知识域","知识区","知识主题","知识点"},0)-1</f>
        <v>4</v>
      </c>
      <c r="J4586" s="21">
        <f>MATCH(F4586,{"超","恰","亚","次"},0)-1</f>
        <v>1</v>
      </c>
      <c r="K4586" s="21" t="str">
        <f t="shared" si="581"/>
        <v>地理</v>
      </c>
      <c r="L4586" s="26" t="s">
        <v>4081</v>
      </c>
      <c r="M4586" s="23"/>
      <c r="N4586" s="23"/>
      <c r="O4586" s="24" t="str">
        <f t="shared" si="583"/>
        <v xml:space="preserve">
  - 
    name:  城市等级划分
    title:  城市等级划分
    description: 
    koLyro: point
    koLyri:  just
    son: </v>
      </c>
      <c r="P4586" s="27" t="str">
        <f t="shared" si="582"/>
        <v xml:space="preserve">
          - 
            name:  城市等级划分
            title:  城市等级划分
            description: 
            koLyro: point
            koLyri:  just
            son: </v>
      </c>
    </row>
    <row r="4587" spans="1:16" ht="15" customHeight="1">
      <c r="A4587" s="20">
        <f t="shared" si="576"/>
        <v>4</v>
      </c>
      <c r="B4587" s="21" t="str">
        <f t="shared" si="577"/>
        <v>知识点</v>
      </c>
      <c r="C4587" s="21" t="str">
        <f t="shared" si="578"/>
        <v>城市服务范围的确定</v>
      </c>
      <c r="D4587" s="21" t="str">
        <f>IFERROR(IF(I4587=1,INDEX( {"chinese","english","math","physics","chemistry","biology","politics","history","geography"},MATCH(C4587,{"语文","英语","数学","物理","化学","生物","政治","历史","地理"},0)),IF(I4587=2,INDEX(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4587,{"单项选择","阅读理解","信息匹配","完形填空","短文填空","单句填空","短文改错","单句改错","句型转换","翻译短语","翻译句子","词汇/短语及固搭","完成句子","听力"},0)),"")), "")</f>
        <v/>
      </c>
      <c r="E4587" s="21" t="str">
        <f t="shared" si="579"/>
        <v>知识点</v>
      </c>
      <c r="F4587" s="21" t="str">
        <f t="shared" si="580"/>
        <v>恰</v>
      </c>
      <c r="G4587" s="21" t="str">
        <f>INDEX( {"body","discipline","area","topic","point"},MATCH(E4587,{"知识体","知识域","知识区","知识主题","知识点"},0))</f>
        <v>point</v>
      </c>
      <c r="H4587" s="21" t="str">
        <f>INDEX( {"super","just","sub","infras"},MATCH(F4587,{"超","恰","亚","次"},0))</f>
        <v>just</v>
      </c>
      <c r="I4587" s="21">
        <f>MATCH(E4587,{"知识体","知识域","知识区","知识主题","知识点"},0)-1</f>
        <v>4</v>
      </c>
      <c r="J4587" s="21">
        <f>MATCH(F4587,{"超","恰","亚","次"},0)-1</f>
        <v>1</v>
      </c>
      <c r="K4587" s="21" t="str">
        <f t="shared" si="581"/>
        <v>地理</v>
      </c>
      <c r="L4587" s="26" t="s">
        <v>4082</v>
      </c>
      <c r="M4587" s="23"/>
      <c r="N4587" s="23"/>
      <c r="O4587" s="24" t="str">
        <f t="shared" si="583"/>
        <v xml:space="preserve">
  - 
    name:  城市服务范围的确定
    title:  城市服务范围的确定
    description: 
    koLyro: point
    koLyri:  just
    son: </v>
      </c>
      <c r="P4587" s="27" t="str">
        <f t="shared" si="582"/>
        <v xml:space="preserve">
          - 
            name:  城市服务范围的确定
            title:  城市服务范围的确定
            description: 
            koLyro: point
            koLyri:  just
            son: </v>
      </c>
    </row>
    <row r="4588" spans="1:16" ht="15" customHeight="1">
      <c r="A4588" s="20">
        <f t="shared" si="576"/>
        <v>4</v>
      </c>
      <c r="B4588" s="21" t="str">
        <f t="shared" si="577"/>
        <v>知识点</v>
      </c>
      <c r="C4588" s="21" t="str">
        <f t="shared" si="578"/>
        <v>城市等级与服务范围、服务功能的关系</v>
      </c>
      <c r="D4588" s="21" t="str">
        <f>IFERROR(IF(I4588=1,INDEX( {"chinese","english","math","physics","chemistry","biology","politics","history","geography"},MATCH(C4588,{"语文","英语","数学","物理","化学","生物","政治","历史","地理"},0)),IF(I4588=2,INDEX(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4588,{"单项选择","阅读理解","信息匹配","完形填空","短文填空","单句填空","短文改错","单句改错","句型转换","翻译短语","翻译句子","词汇/短语及固搭","完成句子","听力"},0)),"")), "")</f>
        <v/>
      </c>
      <c r="E4588" s="21" t="str">
        <f t="shared" si="579"/>
        <v>知识点</v>
      </c>
      <c r="F4588" s="21" t="str">
        <f t="shared" si="580"/>
        <v>恰</v>
      </c>
      <c r="G4588" s="21" t="str">
        <f>INDEX( {"body","discipline","area","topic","point"},MATCH(E4588,{"知识体","知识域","知识区","知识主题","知识点"},0))</f>
        <v>point</v>
      </c>
      <c r="H4588" s="21" t="str">
        <f>INDEX( {"super","just","sub","infras"},MATCH(F4588,{"超","恰","亚","次"},0))</f>
        <v>just</v>
      </c>
      <c r="I4588" s="21">
        <f>MATCH(E4588,{"知识体","知识域","知识区","知识主题","知识点"},0)-1</f>
        <v>4</v>
      </c>
      <c r="J4588" s="21">
        <f>MATCH(F4588,{"超","恰","亚","次"},0)-1</f>
        <v>1</v>
      </c>
      <c r="K4588" s="21" t="str">
        <f t="shared" si="581"/>
        <v>地理</v>
      </c>
      <c r="L4588" s="26" t="s">
        <v>4083</v>
      </c>
      <c r="M4588" s="23"/>
      <c r="N4588" s="23"/>
      <c r="O4588" s="24" t="str">
        <f t="shared" si="583"/>
        <v xml:space="preserve">
  - 
    name:  城市等级与服务范围、服务功能的关系
    title:  城市等级与服务范围、服务功能的关系
    description: 
    koLyro: point
    koLyri:  just
    son: </v>
      </c>
      <c r="P4588" s="27" t="str">
        <f t="shared" si="582"/>
        <v xml:space="preserve">
          - 
            name:  城市等级与服务范围、服务功能的关系
            title:  城市等级与服务范围、服务功能的关系
            description: 
            koLyro: point
            koLyri:  just
            son: </v>
      </c>
    </row>
    <row r="4589" spans="1:16" ht="15" customHeight="1">
      <c r="A4589" s="20">
        <f t="shared" si="576"/>
        <v>4</v>
      </c>
      <c r="B4589" s="21" t="str">
        <f t="shared" si="577"/>
        <v>知识点</v>
      </c>
      <c r="C4589" s="21" t="str">
        <f t="shared" si="578"/>
        <v>影响城市服务范围大小的因素</v>
      </c>
      <c r="D4589" s="21" t="str">
        <f>IFERROR(IF(I4589=1,INDEX( {"chinese","english","math","physics","chemistry","biology","politics","history","geography"},MATCH(C4589,{"语文","英语","数学","物理","化学","生物","政治","历史","地理"},0)),IF(I4589=2,INDEX(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4589,{"单项选择","阅读理解","信息匹配","完形填空","短文填空","单句填空","短文改错","单句改错","句型转换","翻译短语","翻译句子","词汇/短语及固搭","完成句子","听力"},0)),"")), "")</f>
        <v/>
      </c>
      <c r="E4589" s="21" t="str">
        <f t="shared" si="579"/>
        <v>知识点</v>
      </c>
      <c r="F4589" s="21" t="str">
        <f t="shared" si="580"/>
        <v>恰</v>
      </c>
      <c r="G4589" s="21" t="str">
        <f>INDEX( {"body","discipline","area","topic","point"},MATCH(E4589,{"知识体","知识域","知识区","知识主题","知识点"},0))</f>
        <v>point</v>
      </c>
      <c r="H4589" s="21" t="str">
        <f>INDEX( {"super","just","sub","infras"},MATCH(F4589,{"超","恰","亚","次"},0))</f>
        <v>just</v>
      </c>
      <c r="I4589" s="21">
        <f>MATCH(E4589,{"知识体","知识域","知识区","知识主题","知识点"},0)-1</f>
        <v>4</v>
      </c>
      <c r="J4589" s="21">
        <f>MATCH(F4589,{"超","恰","亚","次"},0)-1</f>
        <v>1</v>
      </c>
      <c r="K4589" s="21" t="str">
        <f t="shared" si="581"/>
        <v>地理</v>
      </c>
      <c r="L4589" s="26" t="s">
        <v>4084</v>
      </c>
      <c r="M4589" s="23"/>
      <c r="N4589" s="23"/>
      <c r="O4589" s="24" t="str">
        <f t="shared" si="583"/>
        <v xml:space="preserve">
  - 
    name:  影响城市服务范围大小的因素
    title:  影响城市服务范围大小的因素
    description: 
    koLyro: point
    koLyri:  just
    son: </v>
      </c>
      <c r="P4589" s="27" t="str">
        <f t="shared" si="582"/>
        <v xml:space="preserve">
          - 
            name:  影响城市服务范围大小的因素
            title:  影响城市服务范围大小的因素
            description: 
            koLyro: point
            koLyri:  just
            son: </v>
      </c>
    </row>
    <row r="4590" spans="1:16" ht="15" customHeight="1">
      <c r="A4590" s="20">
        <f t="shared" si="576"/>
        <v>4</v>
      </c>
      <c r="B4590" s="21" t="str">
        <f t="shared" si="577"/>
        <v>知识点</v>
      </c>
      <c r="C4590" s="21" t="str">
        <f t="shared" si="578"/>
        <v>城市等级体系</v>
      </c>
      <c r="D4590" s="21" t="str">
        <f>IFERROR(IF(I4590=1,INDEX( {"chinese","english","math","physics","chemistry","biology","politics","history","geography"},MATCH(C4590,{"语文","英语","数学","物理","化学","生物","政治","历史","地理"},0)),IF(I4590=2,INDEX(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4590,{"单项选择","阅读理解","信息匹配","完形填空","短文填空","单句填空","短文改错","单句改错","句型转换","翻译短语","翻译句子","词汇/短语及固搭","完成句子","听力"},0)),"")), "")</f>
        <v/>
      </c>
      <c r="E4590" s="21" t="str">
        <f t="shared" si="579"/>
        <v>知识点</v>
      </c>
      <c r="F4590" s="21" t="str">
        <f t="shared" si="580"/>
        <v>恰</v>
      </c>
      <c r="G4590" s="21" t="str">
        <f>INDEX( {"body","discipline","area","topic","point"},MATCH(E4590,{"知识体","知识域","知识区","知识主题","知识点"},0))</f>
        <v>point</v>
      </c>
      <c r="H4590" s="21" t="str">
        <f>INDEX( {"super","just","sub","infras"},MATCH(F4590,{"超","恰","亚","次"},0))</f>
        <v>just</v>
      </c>
      <c r="I4590" s="21">
        <f>MATCH(E4590,{"知识体","知识域","知识区","知识主题","知识点"},0)-1</f>
        <v>4</v>
      </c>
      <c r="J4590" s="21">
        <f>MATCH(F4590,{"超","恰","亚","次"},0)-1</f>
        <v>1</v>
      </c>
      <c r="K4590" s="21" t="str">
        <f t="shared" si="581"/>
        <v>地理</v>
      </c>
      <c r="L4590" s="26" t="s">
        <v>4085</v>
      </c>
      <c r="M4590" s="23"/>
      <c r="N4590" s="23"/>
      <c r="O4590" s="24" t="str">
        <f t="shared" si="583"/>
        <v xml:space="preserve">
  - 
    name:  城市等级体系
    title:  城市等级体系
    description: 
    koLyro: point
    koLyri:  just
    son: </v>
      </c>
      <c r="P4590" s="27" t="str">
        <f t="shared" si="582"/>
        <v xml:space="preserve">
          - 
            name:  城市等级体系
            title:  城市等级体系
            description: 
            koLyro: point
            koLyri:  just
            son: </v>
      </c>
    </row>
    <row r="4591" spans="1:16" ht="15" customHeight="1">
      <c r="A4591" s="20">
        <f t="shared" si="576"/>
        <v>4</v>
      </c>
      <c r="B4591" s="21" t="str">
        <f t="shared" si="577"/>
        <v>知识点</v>
      </c>
      <c r="C4591" s="21" t="str">
        <f t="shared" si="578"/>
        <v>城市职能</v>
      </c>
      <c r="D4591" s="21" t="str">
        <f>IFERROR(IF(I4591=1,INDEX( {"chinese","english","math","physics","chemistry","biology","politics","history","geography"},MATCH(C4591,{"语文","英语","数学","物理","化学","生物","政治","历史","地理"},0)),IF(I4591=2,INDEX(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4591,{"单项选择","阅读理解","信息匹配","完形填空","短文填空","单句填空","短文改错","单句改错","句型转换","翻译短语","翻译句子","词汇/短语及固搭","完成句子","听力"},0)),"")), "")</f>
        <v/>
      </c>
      <c r="E4591" s="21" t="str">
        <f t="shared" si="579"/>
        <v>知识点</v>
      </c>
      <c r="F4591" s="21" t="str">
        <f t="shared" si="580"/>
        <v>恰</v>
      </c>
      <c r="G4591" s="21" t="str">
        <f>INDEX( {"body","discipline","area","topic","point"},MATCH(E4591,{"知识体","知识域","知识区","知识主题","知识点"},0))</f>
        <v>point</v>
      </c>
      <c r="H4591" s="21" t="str">
        <f>INDEX( {"super","just","sub","infras"},MATCH(F4591,{"超","恰","亚","次"},0))</f>
        <v>just</v>
      </c>
      <c r="I4591" s="21">
        <f>MATCH(E4591,{"知识体","知识域","知识区","知识主题","知识点"},0)-1</f>
        <v>4</v>
      </c>
      <c r="J4591" s="21">
        <f>MATCH(F4591,{"超","恰","亚","次"},0)-1</f>
        <v>1</v>
      </c>
      <c r="K4591" s="21" t="str">
        <f t="shared" si="581"/>
        <v>地理</v>
      </c>
      <c r="L4591" s="26" t="s">
        <v>4086</v>
      </c>
      <c r="M4591" s="23"/>
      <c r="N4591" s="23"/>
      <c r="O4591" s="24" t="str">
        <f t="shared" si="583"/>
        <v xml:space="preserve">
  - 
    name:  城市职能
    title:  城市职能
    description: 
    koLyro: point
    koLyri:  just
    son: </v>
      </c>
      <c r="P4591" s="27" t="str">
        <f t="shared" si="582"/>
        <v xml:space="preserve">
          - 
            name:  城市职能
            title:  城市职能
            description: 
            koLyro: point
            koLyri:  just
            son: </v>
      </c>
    </row>
    <row r="4592" spans="1:16" ht="15" customHeight="1">
      <c r="A4592" s="20">
        <f t="shared" si="576"/>
        <v>4</v>
      </c>
      <c r="B4592" s="21" t="str">
        <f t="shared" si="577"/>
        <v>知识点</v>
      </c>
      <c r="C4592" s="21" t="str">
        <f t="shared" si="578"/>
        <v>城市群（带）的形成及影响</v>
      </c>
      <c r="D4592" s="21" t="str">
        <f>IFERROR(IF(I4592=1,INDEX( {"chinese","english","math","physics","chemistry","biology","politics","history","geography"},MATCH(C4592,{"语文","英语","数学","物理","化学","生物","政治","历史","地理"},0)),IF(I4592=2,INDEX(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4592,{"单项选择","阅读理解","信息匹配","完形填空","短文填空","单句填空","短文改错","单句改错","句型转换","翻译短语","翻译句子","词汇/短语及固搭","完成句子","听力"},0)),"")), "")</f>
        <v/>
      </c>
      <c r="E4592" s="21" t="str">
        <f t="shared" si="579"/>
        <v>知识点</v>
      </c>
      <c r="F4592" s="21" t="str">
        <f t="shared" si="580"/>
        <v>恰</v>
      </c>
      <c r="G4592" s="21" t="str">
        <f>INDEX( {"body","discipline","area","topic","point"},MATCH(E4592,{"知识体","知识域","知识区","知识主题","知识点"},0))</f>
        <v>point</v>
      </c>
      <c r="H4592" s="21" t="str">
        <f>INDEX( {"super","just","sub","infras"},MATCH(F4592,{"超","恰","亚","次"},0))</f>
        <v>just</v>
      </c>
      <c r="I4592" s="21">
        <f>MATCH(E4592,{"知识体","知识域","知识区","知识主题","知识点"},0)-1</f>
        <v>4</v>
      </c>
      <c r="J4592" s="21">
        <f>MATCH(F4592,{"超","恰","亚","次"},0)-1</f>
        <v>1</v>
      </c>
      <c r="K4592" s="21" t="str">
        <f t="shared" si="581"/>
        <v>地理</v>
      </c>
      <c r="L4592" s="26" t="s">
        <v>4087</v>
      </c>
      <c r="M4592" s="23"/>
      <c r="N4592" s="23"/>
      <c r="O4592" s="24" t="str">
        <f t="shared" si="583"/>
        <v xml:space="preserve">
  - 
    name:  城市群（带）的形成及影响
    title:  城市群（带）的形成及影响
    description: 
    koLyro: point
    koLyri:  just
    son: </v>
      </c>
      <c r="P4592" s="27" t="str">
        <f t="shared" si="582"/>
        <v xml:space="preserve">
          - 
            name:  城市群（带）的形成及影响
            title:  城市群（带）的形成及影响
            description: 
            koLyro: point
            koLyri:  just
            son: </v>
      </c>
    </row>
    <row r="4593" spans="1:16" ht="15" customHeight="1">
      <c r="A4593" s="20">
        <f t="shared" si="576"/>
        <v>4</v>
      </c>
      <c r="B4593" s="21" t="str">
        <f t="shared" si="577"/>
        <v>知识点</v>
      </c>
      <c r="C4593" s="21" t="str">
        <f t="shared" si="578"/>
        <v>地域文化对城市的影响</v>
      </c>
      <c r="D4593" s="21" t="str">
        <f>IFERROR(IF(I4593=1,INDEX( {"chinese","english","math","physics","chemistry","biology","politics","history","geography"},MATCH(C4593,{"语文","英语","数学","物理","化学","生物","政治","历史","地理"},0)),IF(I4593=2,INDEX(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4593,{"单项选择","阅读理解","信息匹配","完形填空","短文填空","单句填空","短文改错","单句改错","句型转换","翻译短语","翻译句子","词汇/短语及固搭","完成句子","听力"},0)),"")), "")</f>
        <v/>
      </c>
      <c r="E4593" s="21" t="str">
        <f t="shared" si="579"/>
        <v>知识点</v>
      </c>
      <c r="F4593" s="21" t="str">
        <f t="shared" si="580"/>
        <v>恰</v>
      </c>
      <c r="G4593" s="21" t="str">
        <f>INDEX( {"body","discipline","area","topic","point"},MATCH(E4593,{"知识体","知识域","知识区","知识主题","知识点"},0))</f>
        <v>point</v>
      </c>
      <c r="H4593" s="21" t="str">
        <f>INDEX( {"super","just","sub","infras"},MATCH(F4593,{"超","恰","亚","次"},0))</f>
        <v>just</v>
      </c>
      <c r="I4593" s="21">
        <f>MATCH(E4593,{"知识体","知识域","知识区","知识主题","知识点"},0)-1</f>
        <v>4</v>
      </c>
      <c r="J4593" s="21">
        <f>MATCH(F4593,{"超","恰","亚","次"},0)-1</f>
        <v>1</v>
      </c>
      <c r="K4593" s="21" t="str">
        <f t="shared" si="581"/>
        <v>地理</v>
      </c>
      <c r="L4593" s="26" t="s">
        <v>4088</v>
      </c>
      <c r="M4593" s="23"/>
      <c r="N4593" s="23"/>
      <c r="O4593" s="24" t="str">
        <f t="shared" si="583"/>
        <v xml:space="preserve">
  - 
    name:  地域文化对城市的影响
    title:  地域文化对城市的影响
    description: 
    koLyro: point
    koLyri:  just
    son: </v>
      </c>
      <c r="P4593" s="27" t="str">
        <f t="shared" si="582"/>
        <v xml:space="preserve">
          - 
            name:  地域文化对城市的影响
            title:  地域文化对城市的影响
            description: 
            koLyro: point
            koLyri:  just
            son: </v>
      </c>
    </row>
    <row r="4594" spans="1:16" ht="15" customHeight="1">
      <c r="A4594" s="20">
        <f t="shared" si="576"/>
        <v>3</v>
      </c>
      <c r="B4594" s="21" t="str">
        <f t="shared" si="577"/>
        <v>知识主题</v>
      </c>
      <c r="C4594" s="21" t="str">
        <f t="shared" si="578"/>
        <v>城市化</v>
      </c>
      <c r="D4594" s="21" t="str">
        <f>IFERROR(IF(I4594=1,INDEX( {"chinese","english","math","physics","chemistry","biology","politics","history","geography"},MATCH(C4594,{"语文","英语","数学","物理","化学","生物","政治","历史","地理"},0)),IF(I4594=2,INDEX(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4594,{"单项选择","阅读理解","信息匹配","完形填空","短文填空","单句填空","短文改错","单句改错","句型转换","翻译短语","翻译句子","词汇/短语及固搭","完成句子","听力"},0)),"")), "")</f>
        <v/>
      </c>
      <c r="E4594" s="21" t="str">
        <f t="shared" si="579"/>
        <v>知识主题</v>
      </c>
      <c r="F4594" s="21" t="str">
        <f t="shared" si="580"/>
        <v>恰</v>
      </c>
      <c r="G4594" s="21" t="str">
        <f>INDEX( {"body","discipline","area","topic","point"},MATCH(E4594,{"知识体","知识域","知识区","知识主题","知识点"},0))</f>
        <v>topic</v>
      </c>
      <c r="H4594" s="21" t="str">
        <f>INDEX( {"super","just","sub","infras"},MATCH(F4594,{"超","恰","亚","次"},0))</f>
        <v>just</v>
      </c>
      <c r="I4594" s="21">
        <f>MATCH(E4594,{"知识体","知识域","知识区","知识主题","知识点"},0)-1</f>
        <v>3</v>
      </c>
      <c r="J4594" s="21">
        <f>MATCH(F4594,{"超","恰","亚","次"},0)-1</f>
        <v>1</v>
      </c>
      <c r="K4594" s="21" t="str">
        <f t="shared" si="581"/>
        <v>地理</v>
      </c>
      <c r="L4594" s="26" t="s">
        <v>4089</v>
      </c>
      <c r="M4594" s="23"/>
      <c r="N4594" s="23"/>
      <c r="O4594" s="24" t="str">
        <f t="shared" si="583"/>
        <v xml:space="preserve">
  - 
    name:  城市化
    title:  城市化
    description: 
    koLyro: topic
    koLyri:  just
    son: </v>
      </c>
      <c r="P4594" s="27" t="str">
        <f t="shared" si="582"/>
        <v xml:space="preserve">
        - 
          name:  城市化
          title:  城市化
          description: 
          koLyro: topic
          koLyri:  just
          son: </v>
      </c>
    </row>
    <row r="4595" spans="1:16" ht="15" customHeight="1">
      <c r="A4595" s="20">
        <f t="shared" si="576"/>
        <v>4</v>
      </c>
      <c r="B4595" s="21" t="str">
        <f t="shared" si="577"/>
        <v>知识点</v>
      </c>
      <c r="C4595" s="21" t="str">
        <f t="shared" si="578"/>
        <v>城市化进程的时间差异</v>
      </c>
      <c r="D4595" s="21" t="str">
        <f>IFERROR(IF(I4595=1,INDEX( {"chinese","english","math","physics","chemistry","biology","politics","history","geography"},MATCH(C4595,{"语文","英语","数学","物理","化学","生物","政治","历史","地理"},0)),IF(I4595=2,INDEX(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4595,{"单项选择","阅读理解","信息匹配","完形填空","短文填空","单句填空","短文改错","单句改错","句型转换","翻译短语","翻译句子","词汇/短语及固搭","完成句子","听力"},0)),"")), "")</f>
        <v/>
      </c>
      <c r="E4595" s="21" t="str">
        <f t="shared" si="579"/>
        <v>知识点</v>
      </c>
      <c r="F4595" s="21" t="str">
        <f t="shared" si="580"/>
        <v>恰</v>
      </c>
      <c r="G4595" s="21" t="str">
        <f>INDEX( {"body","discipline","area","topic","point"},MATCH(E4595,{"知识体","知识域","知识区","知识主题","知识点"},0))</f>
        <v>point</v>
      </c>
      <c r="H4595" s="21" t="str">
        <f>INDEX( {"super","just","sub","infras"},MATCH(F4595,{"超","恰","亚","次"},0))</f>
        <v>just</v>
      </c>
      <c r="I4595" s="21">
        <f>MATCH(E4595,{"知识体","知识域","知识区","知识主题","知识点"},0)-1</f>
        <v>4</v>
      </c>
      <c r="J4595" s="21">
        <f>MATCH(F4595,{"超","恰","亚","次"},0)-1</f>
        <v>1</v>
      </c>
      <c r="K4595" s="21" t="str">
        <f t="shared" si="581"/>
        <v>地理</v>
      </c>
      <c r="L4595" s="26" t="s">
        <v>4090</v>
      </c>
      <c r="M4595" s="23"/>
      <c r="N4595" s="23"/>
      <c r="O4595" s="24" t="str">
        <f t="shared" si="583"/>
        <v xml:space="preserve">
  - 
    name:  城市化进程的时间差异
    title:  城市化进程的时间差异
    description: 
    koLyro: point
    koLyri:  just
    son: </v>
      </c>
      <c r="P4595" s="27" t="str">
        <f t="shared" si="582"/>
        <v xml:space="preserve">
          - 
            name:  城市化进程的时间差异
            title:  城市化进程的时间差异
            description: 
            koLyro: point
            koLyri:  just
            son: </v>
      </c>
    </row>
    <row r="4596" spans="1:16" ht="15" customHeight="1">
      <c r="A4596" s="20">
        <f t="shared" si="576"/>
        <v>5</v>
      </c>
      <c r="B4596" s="21" t="str">
        <f t="shared" si="577"/>
        <v>知识亚点</v>
      </c>
      <c r="C4596" s="21" t="str">
        <f t="shared" si="578"/>
        <v>城市化初期阶段的特点</v>
      </c>
      <c r="D4596" s="21" t="str">
        <f>IFERROR(IF(I4596=1,INDEX( {"chinese","english","math","physics","chemistry","biology","politics","history","geography"},MATCH(C4596,{"语文","英语","数学","物理","化学","生物","政治","历史","地理"},0)),IF(I4596=2,INDEX(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4596,{"单项选择","阅读理解","信息匹配","完形填空","短文填空","单句填空","短文改错","单句改错","句型转换","翻译短语","翻译句子","词汇/短语及固搭","完成句子","听力"},0)),"")), "")</f>
        <v/>
      </c>
      <c r="E4596" s="21" t="str">
        <f t="shared" si="579"/>
        <v>知识点</v>
      </c>
      <c r="F4596" s="21" t="str">
        <f t="shared" si="580"/>
        <v>亚</v>
      </c>
      <c r="G4596" s="21" t="str">
        <f>INDEX( {"body","discipline","area","topic","point"},MATCH(E4596,{"知识体","知识域","知识区","知识主题","知识点"},0))</f>
        <v>point</v>
      </c>
      <c r="H4596" s="21" t="str">
        <f>INDEX( {"super","just","sub","infras"},MATCH(F4596,{"超","恰","亚","次"},0))</f>
        <v>sub</v>
      </c>
      <c r="I4596" s="21">
        <f>MATCH(E4596,{"知识体","知识域","知识区","知识主题","知识点"},0)-1</f>
        <v>4</v>
      </c>
      <c r="J4596" s="21">
        <f>MATCH(F4596,{"超","恰","亚","次"},0)-1</f>
        <v>2</v>
      </c>
      <c r="K4596" s="21" t="str">
        <f t="shared" si="581"/>
        <v>地理</v>
      </c>
      <c r="L4596" s="26" t="s">
        <v>4091</v>
      </c>
      <c r="M4596" s="23"/>
      <c r="N4596" s="23"/>
      <c r="O4596" s="24" t="str">
        <f t="shared" si="583"/>
        <v xml:space="preserve">
  - 
    name:  城市化初期阶段的特点
    title:  城市化初期阶段的特点
    description: 
    koLyro: point
    koLyri:  sub
    son: </v>
      </c>
      <c r="P4596" s="27" t="str">
        <f t="shared" si="582"/>
        <v xml:space="preserve">
            - 
              name:  城市化初期阶段的特点
              title:  城市化初期阶段的特点
              description: 
              koLyro: point
              koLyri:  sub
              son: </v>
      </c>
    </row>
    <row r="4597" spans="1:16" ht="15" customHeight="1">
      <c r="A4597" s="20">
        <f t="shared" si="576"/>
        <v>5</v>
      </c>
      <c r="B4597" s="21" t="str">
        <f t="shared" si="577"/>
        <v>知识亚点</v>
      </c>
      <c r="C4597" s="21" t="str">
        <f t="shared" si="578"/>
        <v>城市化中期（加速）阶段的特点</v>
      </c>
      <c r="D4597" s="21" t="str">
        <f>IFERROR(IF(I4597=1,INDEX( {"chinese","english","math","physics","chemistry","biology","politics","history","geography"},MATCH(C4597,{"语文","英语","数学","物理","化学","生物","政治","历史","地理"},0)),IF(I4597=2,INDEX(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4597,{"单项选择","阅读理解","信息匹配","完形填空","短文填空","单句填空","短文改错","单句改错","句型转换","翻译短语","翻译句子","词汇/短语及固搭","完成句子","听力"},0)),"")), "")</f>
        <v/>
      </c>
      <c r="E4597" s="21" t="str">
        <f t="shared" si="579"/>
        <v>知识点</v>
      </c>
      <c r="F4597" s="21" t="str">
        <f t="shared" si="580"/>
        <v>亚</v>
      </c>
      <c r="G4597" s="21" t="str">
        <f>INDEX( {"body","discipline","area","topic","point"},MATCH(E4597,{"知识体","知识域","知识区","知识主题","知识点"},0))</f>
        <v>point</v>
      </c>
      <c r="H4597" s="21" t="str">
        <f>INDEX( {"super","just","sub","infras"},MATCH(F4597,{"超","恰","亚","次"},0))</f>
        <v>sub</v>
      </c>
      <c r="I4597" s="21">
        <f>MATCH(E4597,{"知识体","知识域","知识区","知识主题","知识点"},0)-1</f>
        <v>4</v>
      </c>
      <c r="J4597" s="21">
        <f>MATCH(F4597,{"超","恰","亚","次"},0)-1</f>
        <v>2</v>
      </c>
      <c r="K4597" s="21" t="str">
        <f t="shared" si="581"/>
        <v>地理</v>
      </c>
      <c r="L4597" s="26" t="s">
        <v>4092</v>
      </c>
      <c r="M4597" s="23"/>
      <c r="N4597" s="23"/>
      <c r="O4597" s="24" t="str">
        <f t="shared" si="583"/>
        <v xml:space="preserve">
  - 
    name:  城市化中期（加速）阶段的特点
    title:  城市化中期（加速）阶段的特点
    description: 
    koLyro: point
    koLyri:  sub
    son: </v>
      </c>
      <c r="P4597" s="27" t="str">
        <f t="shared" si="582"/>
        <v xml:space="preserve">
            - 
              name:  城市化中期（加速）阶段的特点
              title:  城市化中期（加速）阶段的特点
              description: 
              koLyro: point
              koLyri:  sub
              son: </v>
      </c>
    </row>
    <row r="4598" spans="1:16" ht="15" customHeight="1">
      <c r="A4598" s="20">
        <f t="shared" si="576"/>
        <v>5</v>
      </c>
      <c r="B4598" s="21" t="str">
        <f t="shared" si="577"/>
        <v>知识亚点</v>
      </c>
      <c r="C4598" s="21" t="str">
        <f t="shared" si="578"/>
        <v>城市化后期（成熟）阶段的特点</v>
      </c>
      <c r="D4598" s="21" t="str">
        <f>IFERROR(IF(I4598=1,INDEX( {"chinese","english","math","physics","chemistry","biology","politics","history","geography"},MATCH(C4598,{"语文","英语","数学","物理","化学","生物","政治","历史","地理"},0)),IF(I4598=2,INDEX(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4598,{"单项选择","阅读理解","信息匹配","完形填空","短文填空","单句填空","短文改错","单句改错","句型转换","翻译短语","翻译句子","词汇/短语及固搭","完成句子","听力"},0)),"")), "")</f>
        <v/>
      </c>
      <c r="E4598" s="21" t="str">
        <f t="shared" si="579"/>
        <v>知识点</v>
      </c>
      <c r="F4598" s="21" t="str">
        <f t="shared" si="580"/>
        <v>亚</v>
      </c>
      <c r="G4598" s="21" t="str">
        <f>INDEX( {"body","discipline","area","topic","point"},MATCH(E4598,{"知识体","知识域","知识区","知识主题","知识点"},0))</f>
        <v>point</v>
      </c>
      <c r="H4598" s="21" t="str">
        <f>INDEX( {"super","just","sub","infras"},MATCH(F4598,{"超","恰","亚","次"},0))</f>
        <v>sub</v>
      </c>
      <c r="I4598" s="21">
        <f>MATCH(E4598,{"知识体","知识域","知识区","知识主题","知识点"},0)-1</f>
        <v>4</v>
      </c>
      <c r="J4598" s="21">
        <f>MATCH(F4598,{"超","恰","亚","次"},0)-1</f>
        <v>2</v>
      </c>
      <c r="K4598" s="21" t="str">
        <f t="shared" si="581"/>
        <v>地理</v>
      </c>
      <c r="L4598" s="26" t="s">
        <v>4093</v>
      </c>
      <c r="M4598" s="23"/>
      <c r="N4598" s="23"/>
      <c r="O4598" s="24" t="str">
        <f t="shared" si="583"/>
        <v xml:space="preserve">
  - 
    name:  城市化后期（成熟）阶段的特点
    title:  城市化后期（成熟）阶段的特点
    description: 
    koLyro: point
    koLyri:  sub
    son: </v>
      </c>
      <c r="P4598" s="27" t="str">
        <f t="shared" si="582"/>
        <v xml:space="preserve">
            - 
              name:  城市化后期（成熟）阶段的特点
              title:  城市化后期（成熟）阶段的特点
              description: 
              koLyro: point
              koLyri:  sub
              son: </v>
      </c>
    </row>
    <row r="4599" spans="1:16" ht="15" customHeight="1">
      <c r="A4599" s="20">
        <f t="shared" si="576"/>
        <v>5</v>
      </c>
      <c r="B4599" s="21" t="str">
        <f t="shared" si="577"/>
        <v>知识亚点</v>
      </c>
      <c r="C4599" s="21" t="str">
        <f t="shared" si="578"/>
        <v>郊区城市化、逆城市化和再城市化现象</v>
      </c>
      <c r="D4599" s="21" t="str">
        <f>IFERROR(IF(I4599=1,INDEX( {"chinese","english","math","physics","chemistry","biology","politics","history","geography"},MATCH(C4599,{"语文","英语","数学","物理","化学","生物","政治","历史","地理"},0)),IF(I4599=2,INDEX(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4599,{"单项选择","阅读理解","信息匹配","完形填空","短文填空","单句填空","短文改错","单句改错","句型转换","翻译短语","翻译句子","词汇/短语及固搭","完成句子","听力"},0)),"")), "")</f>
        <v/>
      </c>
      <c r="E4599" s="21" t="str">
        <f t="shared" si="579"/>
        <v>知识点</v>
      </c>
      <c r="F4599" s="21" t="str">
        <f t="shared" si="580"/>
        <v>亚</v>
      </c>
      <c r="G4599" s="21" t="str">
        <f>INDEX( {"body","discipline","area","topic","point"},MATCH(E4599,{"知识体","知识域","知识区","知识主题","知识点"},0))</f>
        <v>point</v>
      </c>
      <c r="H4599" s="21" t="str">
        <f>INDEX( {"super","just","sub","infras"},MATCH(F4599,{"超","恰","亚","次"},0))</f>
        <v>sub</v>
      </c>
      <c r="I4599" s="21">
        <f>MATCH(E4599,{"知识体","知识域","知识区","知识主题","知识点"},0)-1</f>
        <v>4</v>
      </c>
      <c r="J4599" s="21">
        <f>MATCH(F4599,{"超","恰","亚","次"},0)-1</f>
        <v>2</v>
      </c>
      <c r="K4599" s="21" t="str">
        <f t="shared" si="581"/>
        <v>地理</v>
      </c>
      <c r="L4599" s="26" t="s">
        <v>4094</v>
      </c>
      <c r="M4599" s="23"/>
      <c r="N4599" s="23"/>
      <c r="O4599" s="24" t="str">
        <f t="shared" si="583"/>
        <v xml:space="preserve">
  - 
    name:  郊区城市化、逆城市化和再城市化现象
    title:  郊区城市化、逆城市化和再城市化现象
    description: 
    koLyro: point
    koLyri:  sub
    son: </v>
      </c>
      <c r="P4599" s="27" t="str">
        <f t="shared" si="582"/>
        <v xml:space="preserve">
            - 
              name:  郊区城市化、逆城市化和再城市化现象
              title:  郊区城市化、逆城市化和再城市化现象
              description: 
              koLyro: point
              koLyri:  sub
              son: </v>
      </c>
    </row>
    <row r="4600" spans="1:16" ht="15" customHeight="1">
      <c r="A4600" s="20">
        <f t="shared" si="576"/>
        <v>4</v>
      </c>
      <c r="B4600" s="21" t="str">
        <f t="shared" si="577"/>
        <v>知识点</v>
      </c>
      <c r="C4600" s="21" t="str">
        <f t="shared" si="578"/>
        <v>城市化的地区差异</v>
      </c>
      <c r="D4600" s="21" t="str">
        <f>IFERROR(IF(I4600=1,INDEX( {"chinese","english","math","physics","chemistry","biology","politics","history","geography"},MATCH(C4600,{"语文","英语","数学","物理","化学","生物","政治","历史","地理"},0)),IF(I4600=2,INDEX(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4600,{"单项选择","阅读理解","信息匹配","完形填空","短文填空","单句填空","短文改错","单句改错","句型转换","翻译短语","翻译句子","词汇/短语及固搭","完成句子","听力"},0)),"")), "")</f>
        <v/>
      </c>
      <c r="E4600" s="21" t="str">
        <f t="shared" si="579"/>
        <v>知识点</v>
      </c>
      <c r="F4600" s="21" t="str">
        <f t="shared" si="580"/>
        <v>恰</v>
      </c>
      <c r="G4600" s="21" t="str">
        <f>INDEX( {"body","discipline","area","topic","point"},MATCH(E4600,{"知识体","知识域","知识区","知识主题","知识点"},0))</f>
        <v>point</v>
      </c>
      <c r="H4600" s="21" t="str">
        <f>INDEX( {"super","just","sub","infras"},MATCH(F4600,{"超","恰","亚","次"},0))</f>
        <v>just</v>
      </c>
      <c r="I4600" s="21">
        <f>MATCH(E4600,{"知识体","知识域","知识区","知识主题","知识点"},0)-1</f>
        <v>4</v>
      </c>
      <c r="J4600" s="21">
        <f>MATCH(F4600,{"超","恰","亚","次"},0)-1</f>
        <v>1</v>
      </c>
      <c r="K4600" s="21" t="str">
        <f t="shared" si="581"/>
        <v>地理</v>
      </c>
      <c r="L4600" s="26" t="s">
        <v>4095</v>
      </c>
      <c r="M4600" s="23"/>
      <c r="N4600" s="23"/>
      <c r="O4600" s="24" t="str">
        <f t="shared" si="583"/>
        <v xml:space="preserve">
  - 
    name:  城市化的地区差异
    title:  城市化的地区差异
    description: 
    koLyro: point
    koLyri:  just
    son: </v>
      </c>
      <c r="P4600" s="27" t="str">
        <f t="shared" si="582"/>
        <v xml:space="preserve">
          - 
            name:  城市化的地区差异
            title:  城市化的地区差异
            description: 
            koLyro: point
            koLyri:  just
            son: </v>
      </c>
    </row>
    <row r="4601" spans="1:16" ht="15" customHeight="1">
      <c r="A4601" s="20">
        <f t="shared" si="576"/>
        <v>5</v>
      </c>
      <c r="B4601" s="21" t="str">
        <f t="shared" si="577"/>
        <v>知识亚点</v>
      </c>
      <c r="C4601" s="21" t="str">
        <f t="shared" si="578"/>
        <v>发达国家和发展中国家城市化进程比较</v>
      </c>
      <c r="D4601" s="21" t="str">
        <f>IFERROR(IF(I4601=1,INDEX( {"chinese","english","math","physics","chemistry","biology","politics","history","geography"},MATCH(C4601,{"语文","英语","数学","物理","化学","生物","政治","历史","地理"},0)),IF(I4601=2,INDEX(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4601,{"单项选择","阅读理解","信息匹配","完形填空","短文填空","单句填空","短文改错","单句改错","句型转换","翻译短语","翻译句子","词汇/短语及固搭","完成句子","听力"},0)),"")), "")</f>
        <v/>
      </c>
      <c r="E4601" s="21" t="str">
        <f t="shared" si="579"/>
        <v>知识点</v>
      </c>
      <c r="F4601" s="21" t="str">
        <f t="shared" si="580"/>
        <v>亚</v>
      </c>
      <c r="G4601" s="21" t="str">
        <f>INDEX( {"body","discipline","area","topic","point"},MATCH(E4601,{"知识体","知识域","知识区","知识主题","知识点"},0))</f>
        <v>point</v>
      </c>
      <c r="H4601" s="21" t="str">
        <f>INDEX( {"super","just","sub","infras"},MATCH(F4601,{"超","恰","亚","次"},0))</f>
        <v>sub</v>
      </c>
      <c r="I4601" s="21">
        <f>MATCH(E4601,{"知识体","知识域","知识区","知识主题","知识点"},0)-1</f>
        <v>4</v>
      </c>
      <c r="J4601" s="21">
        <f>MATCH(F4601,{"超","恰","亚","次"},0)-1</f>
        <v>2</v>
      </c>
      <c r="K4601" s="21" t="str">
        <f t="shared" si="581"/>
        <v>地理</v>
      </c>
      <c r="L4601" s="26" t="s">
        <v>4096</v>
      </c>
      <c r="M4601" s="23"/>
      <c r="N4601" s="23"/>
      <c r="O4601" s="24" t="str">
        <f t="shared" si="583"/>
        <v xml:space="preserve">
  - 
    name:  发达国家和发展中国家城市化进程比较
    title:  发达国家和发展中国家城市化进程比较
    description: 
    koLyro: point
    koLyri:  sub
    son: </v>
      </c>
      <c r="P4601" s="27" t="str">
        <f t="shared" si="582"/>
        <v xml:space="preserve">
            - 
              name:  发达国家和发展中国家城市化进程比较
              title:  发达国家和发展中国家城市化进程比较
              description: 
              koLyro: point
              koLyri:  sub
              son: </v>
      </c>
    </row>
    <row r="4602" spans="1:16" ht="15" customHeight="1">
      <c r="A4602" s="20">
        <f t="shared" si="576"/>
        <v>5</v>
      </c>
      <c r="B4602" s="21" t="str">
        <f t="shared" si="577"/>
        <v>知识亚点</v>
      </c>
      <c r="C4602" s="21" t="str">
        <f t="shared" si="578"/>
        <v>发达国家的城市化</v>
      </c>
      <c r="D4602" s="21" t="str">
        <f>IFERROR(IF(I4602=1,INDEX( {"chinese","english","math","physics","chemistry","biology","politics","history","geography"},MATCH(C4602,{"语文","英语","数学","物理","化学","生物","政治","历史","地理"},0)),IF(I4602=2,INDEX(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4602,{"单项选择","阅读理解","信息匹配","完形填空","短文填空","单句填空","短文改错","单句改错","句型转换","翻译短语","翻译句子","词汇/短语及固搭","完成句子","听力"},0)),"")), "")</f>
        <v/>
      </c>
      <c r="E4602" s="21" t="str">
        <f t="shared" si="579"/>
        <v>知识点</v>
      </c>
      <c r="F4602" s="21" t="str">
        <f t="shared" si="580"/>
        <v>亚</v>
      </c>
      <c r="G4602" s="21" t="str">
        <f>INDEX( {"body","discipline","area","topic","point"},MATCH(E4602,{"知识体","知识域","知识区","知识主题","知识点"},0))</f>
        <v>point</v>
      </c>
      <c r="H4602" s="21" t="str">
        <f>INDEX( {"super","just","sub","infras"},MATCH(F4602,{"超","恰","亚","次"},0))</f>
        <v>sub</v>
      </c>
      <c r="I4602" s="21">
        <f>MATCH(E4602,{"知识体","知识域","知识区","知识主题","知识点"},0)-1</f>
        <v>4</v>
      </c>
      <c r="J4602" s="21">
        <f>MATCH(F4602,{"超","恰","亚","次"},0)-1</f>
        <v>2</v>
      </c>
      <c r="K4602" s="21" t="str">
        <f t="shared" si="581"/>
        <v>地理</v>
      </c>
      <c r="L4602" s="26" t="s">
        <v>4097</v>
      </c>
      <c r="M4602" s="23"/>
      <c r="N4602" s="23"/>
      <c r="O4602" s="24" t="str">
        <f t="shared" si="583"/>
        <v xml:space="preserve">
  - 
    name:  发达国家的城市化
    title:  发达国家的城市化
    description: 
    koLyro: point
    koLyri:  sub
    son: </v>
      </c>
      <c r="P4602" s="27" t="str">
        <f t="shared" si="582"/>
        <v xml:space="preserve">
            - 
              name:  发达国家的城市化
              title:  发达国家的城市化
              description: 
              koLyro: point
              koLyri:  sub
              son: </v>
      </c>
    </row>
    <row r="4603" spans="1:16" ht="15" customHeight="1">
      <c r="A4603" s="20">
        <f t="shared" si="576"/>
        <v>5</v>
      </c>
      <c r="B4603" s="21" t="str">
        <f t="shared" si="577"/>
        <v>知识亚点</v>
      </c>
      <c r="C4603" s="21" t="str">
        <f t="shared" si="578"/>
        <v>发展中国家的城市化</v>
      </c>
      <c r="D4603" s="21" t="str">
        <f>IFERROR(IF(I4603=1,INDEX( {"chinese","english","math","physics","chemistry","biology","politics","history","geography"},MATCH(C4603,{"语文","英语","数学","物理","化学","生物","政治","历史","地理"},0)),IF(I4603=2,INDEX(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4603,{"单项选择","阅读理解","信息匹配","完形填空","短文填空","单句填空","短文改错","单句改错","句型转换","翻译短语","翻译句子","词汇/短语及固搭","完成句子","听力"},0)),"")), "")</f>
        <v/>
      </c>
      <c r="E4603" s="21" t="str">
        <f t="shared" si="579"/>
        <v>知识点</v>
      </c>
      <c r="F4603" s="21" t="str">
        <f t="shared" si="580"/>
        <v>亚</v>
      </c>
      <c r="G4603" s="21" t="str">
        <f>INDEX( {"body","discipline","area","topic","point"},MATCH(E4603,{"知识体","知识域","知识区","知识主题","知识点"},0))</f>
        <v>point</v>
      </c>
      <c r="H4603" s="21" t="str">
        <f>INDEX( {"super","just","sub","infras"},MATCH(F4603,{"超","恰","亚","次"},0))</f>
        <v>sub</v>
      </c>
      <c r="I4603" s="21">
        <f>MATCH(E4603,{"知识体","知识域","知识区","知识主题","知识点"},0)-1</f>
        <v>4</v>
      </c>
      <c r="J4603" s="21">
        <f>MATCH(F4603,{"超","恰","亚","次"},0)-1</f>
        <v>2</v>
      </c>
      <c r="K4603" s="21" t="str">
        <f t="shared" si="581"/>
        <v>地理</v>
      </c>
      <c r="L4603" s="26" t="s">
        <v>4098</v>
      </c>
      <c r="M4603" s="23"/>
      <c r="N4603" s="23"/>
      <c r="O4603" s="24" t="str">
        <f t="shared" si="583"/>
        <v xml:space="preserve">
  - 
    name:  发展中国家的城市化
    title:  发展中国家的城市化
    description: 
    koLyro: point
    koLyri:  sub
    son: </v>
      </c>
      <c r="P4603" s="27" t="str">
        <f t="shared" si="582"/>
        <v xml:space="preserve">
            - 
              name:  发展中国家的城市化
              title:  发展中国家的城市化
              description: 
              koLyro: point
              koLyri:  sub
              son: </v>
      </c>
    </row>
    <row r="4604" spans="1:16" ht="15" customHeight="1">
      <c r="A4604" s="20">
        <f t="shared" si="576"/>
        <v>5</v>
      </c>
      <c r="B4604" s="21" t="str">
        <f t="shared" si="577"/>
        <v>知识亚点</v>
      </c>
      <c r="C4604" s="21" t="str">
        <f t="shared" si="578"/>
        <v>我国的城市化</v>
      </c>
      <c r="D4604" s="21" t="str">
        <f>IFERROR(IF(I4604=1,INDEX( {"chinese","english","math","physics","chemistry","biology","politics","history","geography"},MATCH(C4604,{"语文","英语","数学","物理","化学","生物","政治","历史","地理"},0)),IF(I4604=2,INDEX(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4604,{"单项选择","阅读理解","信息匹配","完形填空","短文填空","单句填空","短文改错","单句改错","句型转换","翻译短语","翻译句子","词汇/短语及固搭","完成句子","听力"},0)),"")), "")</f>
        <v/>
      </c>
      <c r="E4604" s="21" t="str">
        <f t="shared" si="579"/>
        <v>知识点</v>
      </c>
      <c r="F4604" s="21" t="str">
        <f t="shared" si="580"/>
        <v>亚</v>
      </c>
      <c r="G4604" s="21" t="str">
        <f>INDEX( {"body","discipline","area","topic","point"},MATCH(E4604,{"知识体","知识域","知识区","知识主题","知识点"},0))</f>
        <v>point</v>
      </c>
      <c r="H4604" s="21" t="str">
        <f>INDEX( {"super","just","sub","infras"},MATCH(F4604,{"超","恰","亚","次"},0))</f>
        <v>sub</v>
      </c>
      <c r="I4604" s="21">
        <f>MATCH(E4604,{"知识体","知识域","知识区","知识主题","知识点"},0)-1</f>
        <v>4</v>
      </c>
      <c r="J4604" s="21">
        <f>MATCH(F4604,{"超","恰","亚","次"},0)-1</f>
        <v>2</v>
      </c>
      <c r="K4604" s="21" t="str">
        <f t="shared" si="581"/>
        <v>地理</v>
      </c>
      <c r="L4604" s="26" t="s">
        <v>4099</v>
      </c>
      <c r="M4604" s="23"/>
      <c r="N4604" s="23"/>
      <c r="O4604" s="24" t="str">
        <f t="shared" si="583"/>
        <v xml:space="preserve">
  - 
    name:  我国的城市化
    title:  我国的城市化
    description: 
    koLyro: point
    koLyri:  sub
    son: </v>
      </c>
      <c r="P4604" s="27" t="str">
        <f t="shared" si="582"/>
        <v xml:space="preserve">
            - 
              name:  我国的城市化
              title:  我国的城市化
              description: 
              koLyro: point
              koLyri:  sub
              son: </v>
      </c>
    </row>
    <row r="4605" spans="1:16" ht="15" customHeight="1">
      <c r="A4605" s="20">
        <f t="shared" si="576"/>
        <v>4</v>
      </c>
      <c r="B4605" s="21" t="str">
        <f t="shared" si="577"/>
        <v>知识点</v>
      </c>
      <c r="C4605" s="21" t="str">
        <f t="shared" si="578"/>
        <v>城市化进程示意图的判读</v>
      </c>
      <c r="D4605" s="21" t="str">
        <f>IFERROR(IF(I4605=1,INDEX( {"chinese","english","math","physics","chemistry","biology","politics","history","geography"},MATCH(C4605,{"语文","英语","数学","物理","化学","生物","政治","历史","地理"},0)),IF(I4605=2,INDEX(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4605,{"单项选择","阅读理解","信息匹配","完形填空","短文填空","单句填空","短文改错","单句改错","句型转换","翻译短语","翻译句子","词汇/短语及固搭","完成句子","听力"},0)),"")), "")</f>
        <v/>
      </c>
      <c r="E4605" s="21" t="str">
        <f t="shared" si="579"/>
        <v>知识点</v>
      </c>
      <c r="F4605" s="21" t="str">
        <f t="shared" si="580"/>
        <v>恰</v>
      </c>
      <c r="G4605" s="21" t="str">
        <f>INDEX( {"body","discipline","area","topic","point"},MATCH(E4605,{"知识体","知识域","知识区","知识主题","知识点"},0))</f>
        <v>point</v>
      </c>
      <c r="H4605" s="21" t="str">
        <f>INDEX( {"super","just","sub","infras"},MATCH(F4605,{"超","恰","亚","次"},0))</f>
        <v>just</v>
      </c>
      <c r="I4605" s="21">
        <f>MATCH(E4605,{"知识体","知识域","知识区","知识主题","知识点"},0)-1</f>
        <v>4</v>
      </c>
      <c r="J4605" s="21">
        <f>MATCH(F4605,{"超","恰","亚","次"},0)-1</f>
        <v>1</v>
      </c>
      <c r="K4605" s="21" t="str">
        <f t="shared" si="581"/>
        <v>地理</v>
      </c>
      <c r="L4605" s="26" t="s">
        <v>4100</v>
      </c>
      <c r="M4605" s="23"/>
      <c r="N4605" s="23"/>
      <c r="O4605" s="24" t="str">
        <f t="shared" si="583"/>
        <v xml:space="preserve">
  - 
    name:  城市化进程示意图的判读
    title:  城市化进程示意图的判读
    description: 
    koLyro: point
    koLyri:  just
    son: </v>
      </c>
      <c r="P4605" s="27" t="str">
        <f t="shared" si="582"/>
        <v xml:space="preserve">
          - 
            name:  城市化进程示意图的判读
            title:  城市化进程示意图的判读
            description: 
            koLyro: point
            koLyri:  just
            son: </v>
      </c>
    </row>
    <row r="4606" spans="1:16" ht="15" customHeight="1">
      <c r="A4606" s="20">
        <f t="shared" si="576"/>
        <v>4</v>
      </c>
      <c r="B4606" s="21" t="str">
        <f t="shared" si="577"/>
        <v>知识点</v>
      </c>
      <c r="C4606" s="21" t="str">
        <f t="shared" si="578"/>
        <v>城市化对地理环境的影响</v>
      </c>
      <c r="D4606" s="21" t="str">
        <f>IFERROR(IF(I4606=1,INDEX( {"chinese","english","math","physics","chemistry","biology","politics","history","geography"},MATCH(C4606,{"语文","英语","数学","物理","化学","生物","政治","历史","地理"},0)),IF(I4606=2,INDEX(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4606,{"单项选择","阅读理解","信息匹配","完形填空","短文填空","单句填空","短文改错","单句改错","句型转换","翻译短语","翻译句子","词汇/短语及固搭","完成句子","听力"},0)),"")), "")</f>
        <v/>
      </c>
      <c r="E4606" s="21" t="str">
        <f t="shared" si="579"/>
        <v>知识点</v>
      </c>
      <c r="F4606" s="21" t="str">
        <f t="shared" si="580"/>
        <v>恰</v>
      </c>
      <c r="G4606" s="21" t="str">
        <f>INDEX( {"body","discipline","area","topic","point"},MATCH(E4606,{"知识体","知识域","知识区","知识主题","知识点"},0))</f>
        <v>point</v>
      </c>
      <c r="H4606" s="21" t="str">
        <f>INDEX( {"super","just","sub","infras"},MATCH(F4606,{"超","恰","亚","次"},0))</f>
        <v>just</v>
      </c>
      <c r="I4606" s="21">
        <f>MATCH(E4606,{"知识体","知识域","知识区","知识主题","知识点"},0)-1</f>
        <v>4</v>
      </c>
      <c r="J4606" s="21">
        <f>MATCH(F4606,{"超","恰","亚","次"},0)-1</f>
        <v>1</v>
      </c>
      <c r="K4606" s="21" t="str">
        <f t="shared" si="581"/>
        <v>地理</v>
      </c>
      <c r="L4606" s="26" t="s">
        <v>4101</v>
      </c>
      <c r="M4606" s="23"/>
      <c r="N4606" s="23"/>
      <c r="O4606" s="24" t="str">
        <f t="shared" si="583"/>
        <v xml:space="preserve">
  - 
    name:  城市化对地理环境的影响
    title:  城市化对地理环境的影响
    description: 
    koLyro: point
    koLyri:  just
    son: </v>
      </c>
      <c r="P4606" s="27" t="str">
        <f t="shared" si="582"/>
        <v xml:space="preserve">
          - 
            name:  城市化对地理环境的影响
            title:  城市化对地理环境的影响
            description: 
            koLyro: point
            koLyri:  just
            son: </v>
      </c>
    </row>
    <row r="4607" spans="1:16" ht="15" customHeight="1">
      <c r="A4607" s="20">
        <f t="shared" si="576"/>
        <v>5</v>
      </c>
      <c r="B4607" s="21" t="str">
        <f t="shared" si="577"/>
        <v>知识亚点</v>
      </c>
      <c r="C4607" s="21" t="str">
        <f t="shared" si="578"/>
        <v>城市化对自然环境的影响</v>
      </c>
      <c r="D4607" s="21" t="str">
        <f>IFERROR(IF(I4607=1,INDEX( {"chinese","english","math","physics","chemistry","biology","politics","history","geography"},MATCH(C4607,{"语文","英语","数学","物理","化学","生物","政治","历史","地理"},0)),IF(I4607=2,INDEX(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4607,{"单项选择","阅读理解","信息匹配","完形填空","短文填空","单句填空","短文改错","单句改错","句型转换","翻译短语","翻译句子","词汇/短语及固搭","完成句子","听力"},0)),"")), "")</f>
        <v/>
      </c>
      <c r="E4607" s="21" t="str">
        <f t="shared" si="579"/>
        <v>知识点</v>
      </c>
      <c r="F4607" s="21" t="str">
        <f t="shared" si="580"/>
        <v>亚</v>
      </c>
      <c r="G4607" s="21" t="str">
        <f>INDEX( {"body","discipline","area","topic","point"},MATCH(E4607,{"知识体","知识域","知识区","知识主题","知识点"},0))</f>
        <v>point</v>
      </c>
      <c r="H4607" s="21" t="str">
        <f>INDEX( {"super","just","sub","infras"},MATCH(F4607,{"超","恰","亚","次"},0))</f>
        <v>sub</v>
      </c>
      <c r="I4607" s="21">
        <f>MATCH(E4607,{"知识体","知识域","知识区","知识主题","知识点"},0)-1</f>
        <v>4</v>
      </c>
      <c r="J4607" s="21">
        <f>MATCH(F4607,{"超","恰","亚","次"},0)-1</f>
        <v>2</v>
      </c>
      <c r="K4607" s="21" t="str">
        <f t="shared" si="581"/>
        <v>地理</v>
      </c>
      <c r="L4607" s="26" t="s">
        <v>4102</v>
      </c>
      <c r="M4607" s="23"/>
      <c r="N4607" s="23"/>
      <c r="O4607" s="24" t="str">
        <f t="shared" si="583"/>
        <v xml:space="preserve">
  - 
    name:  城市化对自然环境的影响
    title:  城市化对自然环境的影响
    description: 
    koLyro: point
    koLyri:  sub
    son: </v>
      </c>
      <c r="P4607" s="27" t="str">
        <f t="shared" si="582"/>
        <v xml:space="preserve">
            - 
              name:  城市化对自然环境的影响
              title:  城市化对自然环境的影响
              description: 
              koLyro: point
              koLyri:  sub
              son: </v>
      </c>
    </row>
    <row r="4608" spans="1:16" ht="15" customHeight="1">
      <c r="A4608" s="20">
        <f t="shared" si="576"/>
        <v>5</v>
      </c>
      <c r="B4608" s="21" t="str">
        <f t="shared" si="577"/>
        <v>知识亚点</v>
      </c>
      <c r="C4608" s="21" t="str">
        <f t="shared" si="578"/>
        <v>城市化对生产活动的影响</v>
      </c>
      <c r="D4608" s="21" t="str">
        <f>IFERROR(IF(I4608=1,INDEX( {"chinese","english","math","physics","chemistry","biology","politics","history","geography"},MATCH(C4608,{"语文","英语","数学","物理","化学","生物","政治","历史","地理"},0)),IF(I4608=2,INDEX(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4608,{"单项选择","阅读理解","信息匹配","完形填空","短文填空","单句填空","短文改错","单句改错","句型转换","翻译短语","翻译句子","词汇/短语及固搭","完成句子","听力"},0)),"")), "")</f>
        <v/>
      </c>
      <c r="E4608" s="21" t="str">
        <f t="shared" si="579"/>
        <v>知识点</v>
      </c>
      <c r="F4608" s="21" t="str">
        <f t="shared" si="580"/>
        <v>亚</v>
      </c>
      <c r="G4608" s="21" t="str">
        <f>INDEX( {"body","discipline","area","topic","point"},MATCH(E4608,{"知识体","知识域","知识区","知识主题","知识点"},0))</f>
        <v>point</v>
      </c>
      <c r="H4608" s="21" t="str">
        <f>INDEX( {"super","just","sub","infras"},MATCH(F4608,{"超","恰","亚","次"},0))</f>
        <v>sub</v>
      </c>
      <c r="I4608" s="21">
        <f>MATCH(E4608,{"知识体","知识域","知识区","知识主题","知识点"},0)-1</f>
        <v>4</v>
      </c>
      <c r="J4608" s="21">
        <f>MATCH(F4608,{"超","恰","亚","次"},0)-1</f>
        <v>2</v>
      </c>
      <c r="K4608" s="21" t="str">
        <f t="shared" si="581"/>
        <v>地理</v>
      </c>
      <c r="L4608" s="26" t="s">
        <v>4103</v>
      </c>
      <c r="M4608" s="23"/>
      <c r="N4608" s="23"/>
      <c r="O4608" s="24" t="str">
        <f t="shared" si="583"/>
        <v xml:space="preserve">
  - 
    name:  城市化对生产活动的影响
    title:  城市化对生产活动的影响
    description: 
    koLyro: point
    koLyri:  sub
    son: </v>
      </c>
      <c r="P4608" s="27" t="str">
        <f t="shared" si="582"/>
        <v xml:space="preserve">
            - 
              name:  城市化对生产活动的影响
              title:  城市化对生产活动的影响
              description: 
              koLyro: point
              koLyri:  sub
              son: </v>
      </c>
    </row>
    <row r="4609" spans="1:16" ht="15" customHeight="1">
      <c r="A4609" s="20">
        <f t="shared" si="576"/>
        <v>5</v>
      </c>
      <c r="B4609" s="21" t="str">
        <f t="shared" si="577"/>
        <v>知识亚点</v>
      </c>
      <c r="C4609" s="21" t="str">
        <f t="shared" si="578"/>
        <v>城市化发展过程中出现的问题</v>
      </c>
      <c r="D4609" s="21" t="str">
        <f>IFERROR(IF(I4609=1,INDEX( {"chinese","english","math","physics","chemistry","biology","politics","history","geography"},MATCH(C4609,{"语文","英语","数学","物理","化学","生物","政治","历史","地理"},0)),IF(I4609=2,INDEX(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4609,{"单项选择","阅读理解","信息匹配","完形填空","短文填空","单句填空","短文改错","单句改错","句型转换","翻译短语","翻译句子","词汇/短语及固搭","完成句子","听力"},0)),"")), "")</f>
        <v/>
      </c>
      <c r="E4609" s="21" t="str">
        <f t="shared" si="579"/>
        <v>知识点</v>
      </c>
      <c r="F4609" s="21" t="str">
        <f t="shared" si="580"/>
        <v>亚</v>
      </c>
      <c r="G4609" s="21" t="str">
        <f>INDEX( {"body","discipline","area","topic","point"},MATCH(E4609,{"知识体","知识域","知识区","知识主题","知识点"},0))</f>
        <v>point</v>
      </c>
      <c r="H4609" s="21" t="str">
        <f>INDEX( {"super","just","sub","infras"},MATCH(F4609,{"超","恰","亚","次"},0))</f>
        <v>sub</v>
      </c>
      <c r="I4609" s="21">
        <f>MATCH(E4609,{"知识体","知识域","知识区","知识主题","知识点"},0)-1</f>
        <v>4</v>
      </c>
      <c r="J4609" s="21">
        <f>MATCH(F4609,{"超","恰","亚","次"},0)-1</f>
        <v>2</v>
      </c>
      <c r="K4609" s="21" t="str">
        <f t="shared" si="581"/>
        <v>地理</v>
      </c>
      <c r="L4609" s="26" t="s">
        <v>4104</v>
      </c>
      <c r="M4609" s="23"/>
      <c r="N4609" s="23"/>
      <c r="O4609" s="24" t="str">
        <f t="shared" si="583"/>
        <v xml:space="preserve">
  - 
    name:  城市化发展过程中出现的问题
    title:  城市化发展过程中出现的问题
    description: 
    koLyro: point
    koLyri:  sub
    son: </v>
      </c>
      <c r="P4609" s="27" t="str">
        <f t="shared" si="582"/>
        <v xml:space="preserve">
            - 
              name:  城市化发展过程中出现的问题
              title:  城市化发展过程中出现的问题
              description: 
              koLyro: point
              koLyri:  sub
              son: </v>
      </c>
    </row>
    <row r="4610" spans="1:16" ht="15" customHeight="1">
      <c r="A4610" s="20">
        <f t="shared" si="576"/>
        <v>4</v>
      </c>
      <c r="B4610" s="21" t="str">
        <f t="shared" si="577"/>
        <v>知识点</v>
      </c>
      <c r="C4610" s="21" t="str">
        <f t="shared" si="578"/>
        <v>城市化问题的治理措施</v>
      </c>
      <c r="D4610" s="21" t="str">
        <f>IFERROR(IF(I4610=1,INDEX( {"chinese","english","math","physics","chemistry","biology","politics","history","geography"},MATCH(C4610,{"语文","英语","数学","物理","化学","生物","政治","历史","地理"},0)),IF(I4610=2,INDEX(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4610,{"单项选择","阅读理解","信息匹配","完形填空","短文填空","单句填空","短文改错","单句改错","句型转换","翻译短语","翻译句子","词汇/短语及固搭","完成句子","听力"},0)),"")), "")</f>
        <v/>
      </c>
      <c r="E4610" s="21" t="str">
        <f t="shared" si="579"/>
        <v>知识点</v>
      </c>
      <c r="F4610" s="21" t="str">
        <f t="shared" si="580"/>
        <v>恰</v>
      </c>
      <c r="G4610" s="21" t="str">
        <f>INDEX( {"body","discipline","area","topic","point"},MATCH(E4610,{"知识体","知识域","知识区","知识主题","知识点"},0))</f>
        <v>point</v>
      </c>
      <c r="H4610" s="21" t="str">
        <f>INDEX( {"super","just","sub","infras"},MATCH(F4610,{"超","恰","亚","次"},0))</f>
        <v>just</v>
      </c>
      <c r="I4610" s="21">
        <f>MATCH(E4610,{"知识体","知识域","知识区","知识主题","知识点"},0)-1</f>
        <v>4</v>
      </c>
      <c r="J4610" s="21">
        <f>MATCH(F4610,{"超","恰","亚","次"},0)-1</f>
        <v>1</v>
      </c>
      <c r="K4610" s="21" t="str">
        <f t="shared" si="581"/>
        <v>地理</v>
      </c>
      <c r="L4610" s="26" t="s">
        <v>4105</v>
      </c>
      <c r="M4610" s="23"/>
      <c r="N4610" s="23"/>
      <c r="O4610" s="24" t="str">
        <f t="shared" si="583"/>
        <v xml:space="preserve">
  - 
    name:  城市化问题的治理措施
    title:  城市化问题的治理措施
    description: 
    koLyro: point
    koLyri:  just
    son: </v>
      </c>
      <c r="P4610" s="27" t="str">
        <f t="shared" si="582"/>
        <v xml:space="preserve">
          - 
            name:  城市化问题的治理措施
            title:  城市化问题的治理措施
            description: 
            koLyro: point
            koLyri:  just
            son: </v>
      </c>
    </row>
    <row r="4611" spans="1:16" ht="15" customHeight="1">
      <c r="A4611" s="20">
        <f t="shared" si="576"/>
        <v>2</v>
      </c>
      <c r="B4611" s="21" t="str">
        <f t="shared" si="577"/>
        <v>知识区</v>
      </c>
      <c r="C4611" s="21" t="str">
        <f t="shared" si="578"/>
        <v>9.农业地域的形成与发展</v>
      </c>
      <c r="D4611" s="21" t="str">
        <f>IFERROR(IF(I4611=1,INDEX( {"chinese","english","math","physics","chemistry","biology","politics","history","geography"},MATCH(C4611,{"语文","英语","数学","物理","化学","生物","政治","历史","地理"},0)),IF(I4611=2,INDEX(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4611,{"单项选择","阅读理解","信息匹配","完形填空","短文填空","单句填空","短文改错","单句改错","句型转换","翻译短语","翻译句子","词汇/短语及固搭","完成句子","听力"},0)),"")), "")</f>
        <v/>
      </c>
      <c r="E4611" s="21" t="str">
        <f t="shared" si="579"/>
        <v>知识区</v>
      </c>
      <c r="F4611" s="21" t="str">
        <f t="shared" si="580"/>
        <v>恰</v>
      </c>
      <c r="G4611" s="21" t="str">
        <f>INDEX( {"body","discipline","area","topic","point"},MATCH(E4611,{"知识体","知识域","知识区","知识主题","知识点"},0))</f>
        <v>area</v>
      </c>
      <c r="H4611" s="21" t="str">
        <f>INDEX( {"super","just","sub","infras"},MATCH(F4611,{"超","恰","亚","次"},0))</f>
        <v>just</v>
      </c>
      <c r="I4611" s="21">
        <f>MATCH(E4611,{"知识体","知识域","知识区","知识主题","知识点"},0)-1</f>
        <v>2</v>
      </c>
      <c r="J4611" s="21">
        <f>MATCH(F4611,{"超","恰","亚","次"},0)-1</f>
        <v>1</v>
      </c>
      <c r="K4611" s="21" t="str">
        <f t="shared" si="581"/>
        <v>地理</v>
      </c>
      <c r="L4611" s="26" t="s">
        <v>4698</v>
      </c>
      <c r="M4611" s="23"/>
      <c r="N4611" s="23"/>
      <c r="O4611" s="24" t="str">
        <f t="shared" si="583"/>
        <v xml:space="preserve">
  - 
    name:  9.农业地域的形成与发展
    title:  9.农业地域的形成与发展
    description: 
    koLyro: area
    koLyri:  just
    son: </v>
      </c>
      <c r="P4611" s="27" t="str">
        <f t="shared" si="582"/>
        <v xml:space="preserve">
      - 
        name:  9.农业地域的形成与发展
        title:  9.农业地域的形成与发展
        description: 
        koLyro: area
        koLyri:  just
        son: </v>
      </c>
    </row>
    <row r="4612" spans="1:16" ht="15" customHeight="1">
      <c r="A4612" s="20">
        <f t="shared" si="576"/>
        <v>3</v>
      </c>
      <c r="B4612" s="21" t="str">
        <f t="shared" si="577"/>
        <v>知识主题</v>
      </c>
      <c r="C4612" s="21" t="str">
        <f t="shared" si="578"/>
        <v>农业的区位选择</v>
      </c>
      <c r="D4612" s="21" t="str">
        <f>IFERROR(IF(I4612=1,INDEX( {"chinese","english","math","physics","chemistry","biology","politics","history","geography"},MATCH(C4612,{"语文","英语","数学","物理","化学","生物","政治","历史","地理"},0)),IF(I4612=2,INDEX(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4612,{"单项选择","阅读理解","信息匹配","完形填空","短文填空","单句填空","短文改错","单句改错","句型转换","翻译短语","翻译句子","词汇/短语及固搭","完成句子","听力"},0)),"")), "")</f>
        <v/>
      </c>
      <c r="E4612" s="21" t="str">
        <f t="shared" si="579"/>
        <v>知识主题</v>
      </c>
      <c r="F4612" s="21" t="str">
        <f t="shared" si="580"/>
        <v>恰</v>
      </c>
      <c r="G4612" s="21" t="str">
        <f>INDEX( {"body","discipline","area","topic","point"},MATCH(E4612,{"知识体","知识域","知识区","知识主题","知识点"},0))</f>
        <v>topic</v>
      </c>
      <c r="H4612" s="21" t="str">
        <f>INDEX( {"super","just","sub","infras"},MATCH(F4612,{"超","恰","亚","次"},0))</f>
        <v>just</v>
      </c>
      <c r="I4612" s="21">
        <f>MATCH(E4612,{"知识体","知识域","知识区","知识主题","知识点"},0)-1</f>
        <v>3</v>
      </c>
      <c r="J4612" s="21">
        <f>MATCH(F4612,{"超","恰","亚","次"},0)-1</f>
        <v>1</v>
      </c>
      <c r="K4612" s="21" t="str">
        <f t="shared" si="581"/>
        <v>地理</v>
      </c>
      <c r="L4612" s="26" t="s">
        <v>4106</v>
      </c>
      <c r="M4612" s="23"/>
      <c r="N4612" s="23"/>
      <c r="O4612" s="24" t="str">
        <f t="shared" si="583"/>
        <v xml:space="preserve">
  - 
    name:  农业的区位选择
    title:  农业的区位选择
    description: 
    koLyro: topic
    koLyri:  just
    son: </v>
      </c>
      <c r="P4612" s="27" t="str">
        <f t="shared" si="582"/>
        <v xml:space="preserve">
        - 
          name:  农业的区位选择
          title:  农业的区位选择
          description: 
          koLyro: topic
          koLyri:  just
          son: </v>
      </c>
    </row>
    <row r="4613" spans="1:16" ht="15" customHeight="1">
      <c r="A4613" s="20">
        <f t="shared" ref="A4613:A4676" si="584">IFERROR(FIND("├",L4613),0)</f>
        <v>4</v>
      </c>
      <c r="B4613" s="21" t="str">
        <f t="shared" ref="B4613:B4676" si="585">MID(L4613,FIND("«",L4613)+1,FIND("»",L4613)-FIND("«",L4613)-1)</f>
        <v>知识点</v>
      </c>
      <c r="C4613" s="21" t="str">
        <f t="shared" ref="C4613:C4676" si="586">RIGHT(L4613,LEN(L4613)-FIND("»",L4613))</f>
        <v>农业生产的特点及分类</v>
      </c>
      <c r="D4613" s="21" t="str">
        <f>IFERROR(IF(I4613=1,INDEX( {"chinese","english","math","physics","chemistry","biology","politics","history","geography"},MATCH(C4613,{"语文","英语","数学","物理","化学","生物","政治","历史","地理"},0)),IF(I4613=2,INDEX(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4613,{"单项选择","阅读理解","信息匹配","完形填空","短文填空","单句填空","短文改错","单句改错","句型转换","翻译短语","翻译句子","词汇/短语及固搭","完成句子","听力"},0)),"")), "")</f>
        <v/>
      </c>
      <c r="E4613" s="21" t="str">
        <f t="shared" ref="E4613:E4676" si="587">SUBSTITUTE(SUBSTITUTE(SUBSTITUTE(SUBSTITUTE(B4613,"超",""),"恰",""),"亚",""),"次","")</f>
        <v>知识点</v>
      </c>
      <c r="F4613" s="21" t="str">
        <f t="shared" ref="F4613:F4676" si="588">IF(IFERROR(FIND("超",B4613),-1)&gt;0,"超",  IF(IFERROR(FIND("亚",B4613),-1)&gt;0,"亚",   IF(IFERROR(FIND("次",B4613),-1)&gt;0,"次",    "恰"  )))</f>
        <v>恰</v>
      </c>
      <c r="G4613" s="21" t="str">
        <f>INDEX( {"body","discipline","area","topic","point"},MATCH(E4613,{"知识体","知识域","知识区","知识主题","知识点"},0))</f>
        <v>point</v>
      </c>
      <c r="H4613" s="21" t="str">
        <f>INDEX( {"super","just","sub","infras"},MATCH(F4613,{"超","恰","亚","次"},0))</f>
        <v>just</v>
      </c>
      <c r="I4613" s="21">
        <f>MATCH(E4613,{"知识体","知识域","知识区","知识主题","知识点"},0)-1</f>
        <v>4</v>
      </c>
      <c r="J4613" s="21">
        <f>MATCH(F4613,{"超","恰","亚","次"},0)-1</f>
        <v>1</v>
      </c>
      <c r="K4613" s="21" t="str">
        <f t="shared" ref="K4613:K4676" si="589">IF(I4613=0,"",IF(I4613=1,C4613,K4612))</f>
        <v>地理</v>
      </c>
      <c r="L4613" s="26" t="s">
        <v>4107</v>
      </c>
      <c r="M4613" s="23"/>
      <c r="N4613" s="23"/>
      <c r="O4613" s="24" t="str">
        <f t="shared" si="583"/>
        <v xml:space="preserve">
  - 
    name:  农业生产的特点及分类
    title:  农业生产的特点及分类
    description: 
    koLyro: point
    koLyri:  just
    son: </v>
      </c>
      <c r="P4613" s="27" t="str">
        <f t="shared" ref="P4613:P4676" si="590">SUBSTITUTE(O4613,CHAR(10),CHAR(10)&amp;REPT("  ",A4613))</f>
        <v xml:space="preserve">
          - 
            name:  农业生产的特点及分类
            title:  农业生产的特点及分类
            description: 
            koLyro: point
            koLyri:  just
            son: </v>
      </c>
    </row>
    <row r="4614" spans="1:16" ht="15" customHeight="1">
      <c r="A4614" s="20">
        <f t="shared" si="584"/>
        <v>4</v>
      </c>
      <c r="B4614" s="21" t="str">
        <f t="shared" si="585"/>
        <v>知识点</v>
      </c>
      <c r="C4614" s="21" t="str">
        <f t="shared" si="586"/>
        <v>农业区位的含义</v>
      </c>
      <c r="D4614" s="21" t="str">
        <f>IFERROR(IF(I4614=1,INDEX( {"chinese","english","math","physics","chemistry","biology","politics","history","geography"},MATCH(C4614,{"语文","英语","数学","物理","化学","生物","政治","历史","地理"},0)),IF(I4614=2,INDEX(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4614,{"单项选择","阅读理解","信息匹配","完形填空","短文填空","单句填空","短文改错","单句改错","句型转换","翻译短语","翻译句子","词汇/短语及固搭","完成句子","听力"},0)),"")), "")</f>
        <v/>
      </c>
      <c r="E4614" s="21" t="str">
        <f t="shared" si="587"/>
        <v>知识点</v>
      </c>
      <c r="F4614" s="21" t="str">
        <f t="shared" si="588"/>
        <v>恰</v>
      </c>
      <c r="G4614" s="21" t="str">
        <f>INDEX( {"body","discipline","area","topic","point"},MATCH(E4614,{"知识体","知识域","知识区","知识主题","知识点"},0))</f>
        <v>point</v>
      </c>
      <c r="H4614" s="21" t="str">
        <f>INDEX( {"super","just","sub","infras"},MATCH(F4614,{"超","恰","亚","次"},0))</f>
        <v>just</v>
      </c>
      <c r="I4614" s="21">
        <f>MATCH(E4614,{"知识体","知识域","知识区","知识主题","知识点"},0)-1</f>
        <v>4</v>
      </c>
      <c r="J4614" s="21">
        <f>MATCH(F4614,{"超","恰","亚","次"},0)-1</f>
        <v>1</v>
      </c>
      <c r="K4614" s="21" t="str">
        <f t="shared" si="589"/>
        <v>地理</v>
      </c>
      <c r="L4614" s="26" t="s">
        <v>4108</v>
      </c>
      <c r="M4614" s="23"/>
      <c r="N4614" s="23"/>
      <c r="O4614" s="24" t="str">
        <f t="shared" si="583"/>
        <v xml:space="preserve">
  - 
    name:  农业区位的含义
    title:  农业区位的含义
    description: 
    koLyro: point
    koLyri:  just
    son: </v>
      </c>
      <c r="P4614" s="27" t="str">
        <f t="shared" si="590"/>
        <v xml:space="preserve">
          - 
            name:  农业区位的含义
            title:  农业区位的含义
            description: 
            koLyro: point
            koLyri:  just
            son: </v>
      </c>
    </row>
    <row r="4615" spans="1:16" ht="15" customHeight="1">
      <c r="A4615" s="20">
        <f t="shared" si="584"/>
        <v>4</v>
      </c>
      <c r="B4615" s="21" t="str">
        <f t="shared" si="585"/>
        <v>知识点</v>
      </c>
      <c r="C4615" s="21" t="str">
        <f t="shared" si="586"/>
        <v>农业区位的合理选择</v>
      </c>
      <c r="D4615" s="21" t="str">
        <f>IFERROR(IF(I4615=1,INDEX( {"chinese","english","math","physics","chemistry","biology","politics","history","geography"},MATCH(C4615,{"语文","英语","数学","物理","化学","生物","政治","历史","地理"},0)),IF(I4615=2,INDEX(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4615,{"单项选择","阅读理解","信息匹配","完形填空","短文填空","单句填空","短文改错","单句改错","句型转换","翻译短语","翻译句子","词汇/短语及固搭","完成句子","听力"},0)),"")), "")</f>
        <v/>
      </c>
      <c r="E4615" s="21" t="str">
        <f t="shared" si="587"/>
        <v>知识点</v>
      </c>
      <c r="F4615" s="21" t="str">
        <f t="shared" si="588"/>
        <v>恰</v>
      </c>
      <c r="G4615" s="21" t="str">
        <f>INDEX( {"body","discipline","area","topic","point"},MATCH(E4615,{"知识体","知识域","知识区","知识主题","知识点"},0))</f>
        <v>point</v>
      </c>
      <c r="H4615" s="21" t="str">
        <f>INDEX( {"super","just","sub","infras"},MATCH(F4615,{"超","恰","亚","次"},0))</f>
        <v>just</v>
      </c>
      <c r="I4615" s="21">
        <f>MATCH(E4615,{"知识体","知识域","知识区","知识主题","知识点"},0)-1</f>
        <v>4</v>
      </c>
      <c r="J4615" s="21">
        <f>MATCH(F4615,{"超","恰","亚","次"},0)-1</f>
        <v>1</v>
      </c>
      <c r="K4615" s="21" t="str">
        <f t="shared" si="589"/>
        <v>地理</v>
      </c>
      <c r="L4615" s="26" t="s">
        <v>4109</v>
      </c>
      <c r="M4615" s="23"/>
      <c r="N4615" s="23"/>
      <c r="O4615" s="24" t="str">
        <f t="shared" si="583"/>
        <v xml:space="preserve">
  - 
    name:  农业区位的合理选择
    title:  农业区位的合理选择
    description: 
    koLyro: point
    koLyri:  just
    son: </v>
      </c>
      <c r="P4615" s="27" t="str">
        <f t="shared" si="590"/>
        <v xml:space="preserve">
          - 
            name:  农业区位的合理选择
            title:  农业区位的合理选择
            description: 
            koLyro: point
            koLyri:  just
            son: </v>
      </c>
    </row>
    <row r="4616" spans="1:16" ht="15" customHeight="1">
      <c r="A4616" s="20">
        <f t="shared" si="584"/>
        <v>5</v>
      </c>
      <c r="B4616" s="21" t="str">
        <f t="shared" si="585"/>
        <v>知识亚点</v>
      </c>
      <c r="C4616" s="21" t="str">
        <f t="shared" si="586"/>
        <v>影响农业生产的区位因素</v>
      </c>
      <c r="D4616" s="21" t="str">
        <f>IFERROR(IF(I4616=1,INDEX( {"chinese","english","math","physics","chemistry","biology","politics","history","geography"},MATCH(C4616,{"语文","英语","数学","物理","化学","生物","政治","历史","地理"},0)),IF(I4616=2,INDEX(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4616,{"单项选择","阅读理解","信息匹配","完形填空","短文填空","单句填空","短文改错","单句改错","句型转换","翻译短语","翻译句子","词汇/短语及固搭","完成句子","听力"},0)),"")), "")</f>
        <v/>
      </c>
      <c r="E4616" s="21" t="str">
        <f t="shared" si="587"/>
        <v>知识点</v>
      </c>
      <c r="F4616" s="21" t="str">
        <f t="shared" si="588"/>
        <v>亚</v>
      </c>
      <c r="G4616" s="21" t="str">
        <f>INDEX( {"body","discipline","area","topic","point"},MATCH(E4616,{"知识体","知识域","知识区","知识主题","知识点"},0))</f>
        <v>point</v>
      </c>
      <c r="H4616" s="21" t="str">
        <f>INDEX( {"super","just","sub","infras"},MATCH(F4616,{"超","恰","亚","次"},0))</f>
        <v>sub</v>
      </c>
      <c r="I4616" s="21">
        <f>MATCH(E4616,{"知识体","知识域","知识区","知识主题","知识点"},0)-1</f>
        <v>4</v>
      </c>
      <c r="J4616" s="21">
        <f>MATCH(F4616,{"超","恰","亚","次"},0)-1</f>
        <v>2</v>
      </c>
      <c r="K4616" s="21" t="str">
        <f t="shared" si="589"/>
        <v>地理</v>
      </c>
      <c r="L4616" s="26" t="s">
        <v>4110</v>
      </c>
      <c r="M4616" s="23"/>
      <c r="N4616" s="23"/>
      <c r="O4616" s="24" t="str">
        <f t="shared" si="583"/>
        <v xml:space="preserve">
  - 
    name:  影响农业生产的区位因素
    title:  影响农业生产的区位因素
    description: 
    koLyro: point
    koLyri:  sub
    son: </v>
      </c>
      <c r="P4616" s="27" t="str">
        <f t="shared" si="590"/>
        <v xml:space="preserve">
            - 
              name:  影响农业生产的区位因素
              title:  影响农业生产的区位因素
              description: 
              koLyro: point
              koLyri:  sub
              son: </v>
      </c>
    </row>
    <row r="4617" spans="1:16" ht="15" customHeight="1">
      <c r="A4617" s="20">
        <f t="shared" si="584"/>
        <v>5</v>
      </c>
      <c r="B4617" s="21" t="str">
        <f t="shared" si="585"/>
        <v>知识亚点</v>
      </c>
      <c r="C4617" s="21" t="str">
        <f t="shared" si="586"/>
        <v>农业区位因素的发展变化</v>
      </c>
      <c r="D4617" s="21" t="str">
        <f>IFERROR(IF(I4617=1,INDEX( {"chinese","english","math","physics","chemistry","biology","politics","history","geography"},MATCH(C4617,{"语文","英语","数学","物理","化学","生物","政治","历史","地理"},0)),IF(I4617=2,INDEX(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4617,{"单项选择","阅读理解","信息匹配","完形填空","短文填空","单句填空","短文改错","单句改错","句型转换","翻译短语","翻译句子","词汇/短语及固搭","完成句子","听力"},0)),"")), "")</f>
        <v/>
      </c>
      <c r="E4617" s="21" t="str">
        <f t="shared" si="587"/>
        <v>知识点</v>
      </c>
      <c r="F4617" s="21" t="str">
        <f t="shared" si="588"/>
        <v>亚</v>
      </c>
      <c r="G4617" s="21" t="str">
        <f>INDEX( {"body","discipline","area","topic","point"},MATCH(E4617,{"知识体","知识域","知识区","知识主题","知识点"},0))</f>
        <v>point</v>
      </c>
      <c r="H4617" s="21" t="str">
        <f>INDEX( {"super","just","sub","infras"},MATCH(F4617,{"超","恰","亚","次"},0))</f>
        <v>sub</v>
      </c>
      <c r="I4617" s="21">
        <f>MATCH(E4617,{"知识体","知识域","知识区","知识主题","知识点"},0)-1</f>
        <v>4</v>
      </c>
      <c r="J4617" s="21">
        <f>MATCH(F4617,{"超","恰","亚","次"},0)-1</f>
        <v>2</v>
      </c>
      <c r="K4617" s="21" t="str">
        <f t="shared" si="589"/>
        <v>地理</v>
      </c>
      <c r="L4617" s="26" t="s">
        <v>4111</v>
      </c>
      <c r="M4617" s="23"/>
      <c r="N4617" s="23"/>
      <c r="O4617" s="24" t="str">
        <f t="shared" si="583"/>
        <v xml:space="preserve">
  - 
    name:  农业区位因素的发展变化
    title:  农业区位因素的发展变化
    description: 
    koLyro: point
    koLyri:  sub
    son: </v>
      </c>
      <c r="P4617" s="27" t="str">
        <f t="shared" si="590"/>
        <v xml:space="preserve">
            - 
              name:  农业区位因素的发展变化
              title:  农业区位因素的发展变化
              description: 
              koLyro: point
              koLyri:  sub
              son: </v>
      </c>
    </row>
    <row r="4618" spans="1:16" ht="15" customHeight="1">
      <c r="A4618" s="20">
        <f t="shared" si="584"/>
        <v>5</v>
      </c>
      <c r="B4618" s="21" t="str">
        <f t="shared" si="585"/>
        <v>知识亚点</v>
      </c>
      <c r="C4618" s="21" t="str">
        <f t="shared" si="586"/>
        <v>农业区位条件分析</v>
      </c>
      <c r="D4618" s="21" t="str">
        <f>IFERROR(IF(I4618=1,INDEX( {"chinese","english","math","physics","chemistry","biology","politics","history","geography"},MATCH(C4618,{"语文","英语","数学","物理","化学","生物","政治","历史","地理"},0)),IF(I4618=2,INDEX(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4618,{"单项选择","阅读理解","信息匹配","完形填空","短文填空","单句填空","短文改错","单句改错","句型转换","翻译短语","翻译句子","词汇/短语及固搭","完成句子","听力"},0)),"")), "")</f>
        <v/>
      </c>
      <c r="E4618" s="21" t="str">
        <f t="shared" si="587"/>
        <v>知识点</v>
      </c>
      <c r="F4618" s="21" t="str">
        <f t="shared" si="588"/>
        <v>亚</v>
      </c>
      <c r="G4618" s="21" t="str">
        <f>INDEX( {"body","discipline","area","topic","point"},MATCH(E4618,{"知识体","知识域","知识区","知识主题","知识点"},0))</f>
        <v>point</v>
      </c>
      <c r="H4618" s="21" t="str">
        <f>INDEX( {"super","just","sub","infras"},MATCH(F4618,{"超","恰","亚","次"},0))</f>
        <v>sub</v>
      </c>
      <c r="I4618" s="21">
        <f>MATCH(E4618,{"知识体","知识域","知识区","知识主题","知识点"},0)-1</f>
        <v>4</v>
      </c>
      <c r="J4618" s="21">
        <f>MATCH(F4618,{"超","恰","亚","次"},0)-1</f>
        <v>2</v>
      </c>
      <c r="K4618" s="21" t="str">
        <f t="shared" si="589"/>
        <v>地理</v>
      </c>
      <c r="L4618" s="26" t="s">
        <v>4112</v>
      </c>
      <c r="M4618" s="23"/>
      <c r="N4618" s="23"/>
      <c r="O4618" s="24" t="str">
        <f t="shared" si="583"/>
        <v xml:space="preserve">
  - 
    name:  农业区位条件分析
    title:  农业区位条件分析
    description: 
    koLyro: point
    koLyri:  sub
    son: </v>
      </c>
      <c r="P4618" s="27" t="str">
        <f t="shared" si="590"/>
        <v xml:space="preserve">
            - 
              name:  农业区位条件分析
              title:  农业区位条件分析
              description: 
              koLyro: point
              koLyri:  sub
              son: </v>
      </c>
    </row>
    <row r="4619" spans="1:16" ht="15" customHeight="1">
      <c r="A4619" s="20">
        <f t="shared" si="584"/>
        <v>5</v>
      </c>
      <c r="B4619" s="21" t="str">
        <f t="shared" si="585"/>
        <v>知识亚点</v>
      </c>
      <c r="C4619" s="21" t="str">
        <f t="shared" si="586"/>
        <v>农业结构的变化及影响</v>
      </c>
      <c r="D4619" s="21" t="str">
        <f>IFERROR(IF(I4619=1,INDEX( {"chinese","english","math","physics","chemistry","biology","politics","history","geography"},MATCH(C4619,{"语文","英语","数学","物理","化学","生物","政治","历史","地理"},0)),IF(I4619=2,INDEX(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4619,{"单项选择","阅读理解","信息匹配","完形填空","短文填空","单句填空","短文改错","单句改错","句型转换","翻译短语","翻译句子","词汇/短语及固搭","完成句子","听力"},0)),"")), "")</f>
        <v/>
      </c>
      <c r="E4619" s="21" t="str">
        <f t="shared" si="587"/>
        <v>知识点</v>
      </c>
      <c r="F4619" s="21" t="str">
        <f t="shared" si="588"/>
        <v>亚</v>
      </c>
      <c r="G4619" s="21" t="str">
        <f>INDEX( {"body","discipline","area","topic","point"},MATCH(E4619,{"知识体","知识域","知识区","知识主题","知识点"},0))</f>
        <v>point</v>
      </c>
      <c r="H4619" s="21" t="str">
        <f>INDEX( {"super","just","sub","infras"},MATCH(F4619,{"超","恰","亚","次"},0))</f>
        <v>sub</v>
      </c>
      <c r="I4619" s="21">
        <f>MATCH(E4619,{"知识体","知识域","知识区","知识主题","知识点"},0)-1</f>
        <v>4</v>
      </c>
      <c r="J4619" s="21">
        <f>MATCH(F4619,{"超","恰","亚","次"},0)-1</f>
        <v>2</v>
      </c>
      <c r="K4619" s="21" t="str">
        <f t="shared" si="589"/>
        <v>地理</v>
      </c>
      <c r="L4619" s="26" t="s">
        <v>4113</v>
      </c>
      <c r="M4619" s="23"/>
      <c r="N4619" s="23"/>
      <c r="O4619" s="24" t="str">
        <f t="shared" si="583"/>
        <v xml:space="preserve">
  - 
    name:  农业结构的变化及影响
    title:  农业结构的变化及影响
    description: 
    koLyro: point
    koLyri:  sub
    son: </v>
      </c>
      <c r="P4619" s="27" t="str">
        <f t="shared" si="590"/>
        <v xml:space="preserve">
            - 
              name:  农业结构的变化及影响
              title:  农业结构的变化及影响
              description: 
              koLyro: point
              koLyri:  sub
              son: </v>
      </c>
    </row>
    <row r="4620" spans="1:16" ht="15" customHeight="1">
      <c r="A4620" s="20">
        <f t="shared" si="584"/>
        <v>5</v>
      </c>
      <c r="B4620" s="21" t="str">
        <f t="shared" si="585"/>
        <v>知识亚点</v>
      </c>
      <c r="C4620" s="21" t="str">
        <f t="shared" si="586"/>
        <v>农业生产活动对地理环境的影响</v>
      </c>
      <c r="D4620" s="21" t="str">
        <f>IFERROR(IF(I4620=1,INDEX( {"chinese","english","math","physics","chemistry","biology","politics","history","geography"},MATCH(C4620,{"语文","英语","数学","物理","化学","生物","政治","历史","地理"},0)),IF(I4620=2,INDEX(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4620,{"单项选择","阅读理解","信息匹配","完形填空","短文填空","单句填空","短文改错","单句改错","句型转换","翻译短语","翻译句子","词汇/短语及固搭","完成句子","听力"},0)),"")), "")</f>
        <v/>
      </c>
      <c r="E4620" s="21" t="str">
        <f t="shared" si="587"/>
        <v>知识点</v>
      </c>
      <c r="F4620" s="21" t="str">
        <f t="shared" si="588"/>
        <v>亚</v>
      </c>
      <c r="G4620" s="21" t="str">
        <f>INDEX( {"body","discipline","area","topic","point"},MATCH(E4620,{"知识体","知识域","知识区","知识主题","知识点"},0))</f>
        <v>point</v>
      </c>
      <c r="H4620" s="21" t="str">
        <f>INDEX( {"super","just","sub","infras"},MATCH(F4620,{"超","恰","亚","次"},0))</f>
        <v>sub</v>
      </c>
      <c r="I4620" s="21">
        <f>MATCH(E4620,{"知识体","知识域","知识区","知识主题","知识点"},0)-1</f>
        <v>4</v>
      </c>
      <c r="J4620" s="21">
        <f>MATCH(F4620,{"超","恰","亚","次"},0)-1</f>
        <v>2</v>
      </c>
      <c r="K4620" s="21" t="str">
        <f t="shared" si="589"/>
        <v>地理</v>
      </c>
      <c r="L4620" s="26" t="s">
        <v>4114</v>
      </c>
      <c r="M4620" s="23"/>
      <c r="N4620" s="23"/>
      <c r="O4620" s="24" t="str">
        <f t="shared" si="583"/>
        <v xml:space="preserve">
  - 
    name:  农业生产活动对地理环境的影响
    title:  农业生产活动对地理环境的影响
    description: 
    koLyro: point
    koLyri:  sub
    son: </v>
      </c>
      <c r="P4620" s="27" t="str">
        <f t="shared" si="590"/>
        <v xml:space="preserve">
            - 
              name:  农业生产活动对地理环境的影响
              title:  农业生产活动对地理环境的影响
              description: 
              koLyro: point
              koLyri:  sub
              son: </v>
      </c>
    </row>
    <row r="4621" spans="1:16" ht="15" customHeight="1">
      <c r="A4621" s="20">
        <f t="shared" si="584"/>
        <v>4</v>
      </c>
      <c r="B4621" s="21" t="str">
        <f t="shared" si="585"/>
        <v>知识点</v>
      </c>
      <c r="C4621" s="21" t="str">
        <f t="shared" si="586"/>
        <v>常见农作物的生长习性与分布</v>
      </c>
      <c r="D4621" s="21" t="str">
        <f>IFERROR(IF(I4621=1,INDEX( {"chinese","english","math","physics","chemistry","biology","politics","history","geography"},MATCH(C4621,{"语文","英语","数学","物理","化学","生物","政治","历史","地理"},0)),IF(I4621=2,INDEX(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4621,{"单项选择","阅读理解","信息匹配","完形填空","短文填空","单句填空","短文改错","单句改错","句型转换","翻译短语","翻译句子","词汇/短语及固搭","完成句子","听力"},0)),"")), "")</f>
        <v/>
      </c>
      <c r="E4621" s="21" t="str">
        <f t="shared" si="587"/>
        <v>知识点</v>
      </c>
      <c r="F4621" s="21" t="str">
        <f t="shared" si="588"/>
        <v>恰</v>
      </c>
      <c r="G4621" s="21" t="str">
        <f>INDEX( {"body","discipline","area","topic","point"},MATCH(E4621,{"知识体","知识域","知识区","知识主题","知识点"},0))</f>
        <v>point</v>
      </c>
      <c r="H4621" s="21" t="str">
        <f>INDEX( {"super","just","sub","infras"},MATCH(F4621,{"超","恰","亚","次"},0))</f>
        <v>just</v>
      </c>
      <c r="I4621" s="21">
        <f>MATCH(E4621,{"知识体","知识域","知识区","知识主题","知识点"},0)-1</f>
        <v>4</v>
      </c>
      <c r="J4621" s="21">
        <f>MATCH(F4621,{"超","恰","亚","次"},0)-1</f>
        <v>1</v>
      </c>
      <c r="K4621" s="21" t="str">
        <f t="shared" si="589"/>
        <v>地理</v>
      </c>
      <c r="L4621" s="26" t="s">
        <v>4115</v>
      </c>
      <c r="M4621" s="23"/>
      <c r="N4621" s="23"/>
      <c r="O4621" s="24" t="str">
        <f t="shared" si="583"/>
        <v xml:space="preserve">
  - 
    name:  常见农作物的生长习性与分布
    title:  常见农作物的生长习性与分布
    description: 
    koLyro: point
    koLyri:  just
    son: </v>
      </c>
      <c r="P4621" s="27" t="str">
        <f t="shared" si="590"/>
        <v xml:space="preserve">
          - 
            name:  常见农作物的生长习性与分布
            title:  常见农作物的生长习性与分布
            description: 
            koLyro: point
            koLyri:  just
            son: </v>
      </c>
    </row>
    <row r="4622" spans="1:16" ht="15" customHeight="1">
      <c r="A4622" s="20">
        <f t="shared" si="584"/>
        <v>5</v>
      </c>
      <c r="B4622" s="21" t="str">
        <f t="shared" si="585"/>
        <v>知识亚点</v>
      </c>
      <c r="C4622" s="21" t="str">
        <f t="shared" si="586"/>
        <v>粮食作物的生长习性与分布</v>
      </c>
      <c r="D4622" s="21" t="str">
        <f>IFERROR(IF(I4622=1,INDEX( {"chinese","english","math","physics","chemistry","biology","politics","history","geography"},MATCH(C4622,{"语文","英语","数学","物理","化学","生物","政治","历史","地理"},0)),IF(I4622=2,INDEX(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4622,{"单项选择","阅读理解","信息匹配","完形填空","短文填空","单句填空","短文改错","单句改错","句型转换","翻译短语","翻译句子","词汇/短语及固搭","完成句子","听力"},0)),"")), "")</f>
        <v/>
      </c>
      <c r="E4622" s="21" t="str">
        <f t="shared" si="587"/>
        <v>知识点</v>
      </c>
      <c r="F4622" s="21" t="str">
        <f t="shared" si="588"/>
        <v>亚</v>
      </c>
      <c r="G4622" s="21" t="str">
        <f>INDEX( {"body","discipline","area","topic","point"},MATCH(E4622,{"知识体","知识域","知识区","知识主题","知识点"},0))</f>
        <v>point</v>
      </c>
      <c r="H4622" s="21" t="str">
        <f>INDEX( {"super","just","sub","infras"},MATCH(F4622,{"超","恰","亚","次"},0))</f>
        <v>sub</v>
      </c>
      <c r="I4622" s="21">
        <f>MATCH(E4622,{"知识体","知识域","知识区","知识主题","知识点"},0)-1</f>
        <v>4</v>
      </c>
      <c r="J4622" s="21">
        <f>MATCH(F4622,{"超","恰","亚","次"},0)-1</f>
        <v>2</v>
      </c>
      <c r="K4622" s="21" t="str">
        <f t="shared" si="589"/>
        <v>地理</v>
      </c>
      <c r="L4622" s="26" t="s">
        <v>4116</v>
      </c>
      <c r="M4622" s="23"/>
      <c r="N4622" s="23"/>
      <c r="O4622" s="24" t="str">
        <f t="shared" si="583"/>
        <v xml:space="preserve">
  - 
    name:  粮食作物的生长习性与分布
    title:  粮食作物的生长习性与分布
    description: 
    koLyro: point
    koLyri:  sub
    son: </v>
      </c>
      <c r="P4622" s="27" t="str">
        <f t="shared" si="590"/>
        <v xml:space="preserve">
            - 
              name:  粮食作物的生长习性与分布
              title:  粮食作物的生长习性与分布
              description: 
              koLyro: point
              koLyri:  sub
              son: </v>
      </c>
    </row>
    <row r="4623" spans="1:16" ht="15" customHeight="1">
      <c r="A4623" s="20">
        <f t="shared" si="584"/>
        <v>5</v>
      </c>
      <c r="B4623" s="21" t="str">
        <f t="shared" si="585"/>
        <v>知识亚点</v>
      </c>
      <c r="C4623" s="21" t="str">
        <f t="shared" si="586"/>
        <v>经济作物的生长习性与分布</v>
      </c>
      <c r="D4623" s="21" t="str">
        <f>IFERROR(IF(I4623=1,INDEX( {"chinese","english","math","physics","chemistry","biology","politics","history","geography"},MATCH(C4623,{"语文","英语","数学","物理","化学","生物","政治","历史","地理"},0)),IF(I4623=2,INDEX(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4623,{"单项选择","阅读理解","信息匹配","完形填空","短文填空","单句填空","短文改错","单句改错","句型转换","翻译短语","翻译句子","词汇/短语及固搭","完成句子","听力"},0)),"")), "")</f>
        <v/>
      </c>
      <c r="E4623" s="21" t="str">
        <f t="shared" si="587"/>
        <v>知识点</v>
      </c>
      <c r="F4623" s="21" t="str">
        <f t="shared" si="588"/>
        <v>亚</v>
      </c>
      <c r="G4623" s="21" t="str">
        <f>INDEX( {"body","discipline","area","topic","point"},MATCH(E4623,{"知识体","知识域","知识区","知识主题","知识点"},0))</f>
        <v>point</v>
      </c>
      <c r="H4623" s="21" t="str">
        <f>INDEX( {"super","just","sub","infras"},MATCH(F4623,{"超","恰","亚","次"},0))</f>
        <v>sub</v>
      </c>
      <c r="I4623" s="21">
        <f>MATCH(E4623,{"知识体","知识域","知识区","知识主题","知识点"},0)-1</f>
        <v>4</v>
      </c>
      <c r="J4623" s="21">
        <f>MATCH(F4623,{"超","恰","亚","次"},0)-1</f>
        <v>2</v>
      </c>
      <c r="K4623" s="21" t="str">
        <f t="shared" si="589"/>
        <v>地理</v>
      </c>
      <c r="L4623" s="26" t="s">
        <v>4117</v>
      </c>
      <c r="M4623" s="23"/>
      <c r="N4623" s="23"/>
      <c r="O4623" s="24" t="str">
        <f t="shared" si="583"/>
        <v xml:space="preserve">
  - 
    name:  经济作物的生长习性与分布
    title:  经济作物的生长习性与分布
    description: 
    koLyro: point
    koLyri:  sub
    son: </v>
      </c>
      <c r="P4623" s="27" t="str">
        <f t="shared" si="590"/>
        <v xml:space="preserve">
            - 
              name:  经济作物的生长习性与分布
              title:  经济作物的生长习性与分布
              description: 
              koLyro: point
              koLyri:  sub
              son: </v>
      </c>
    </row>
    <row r="4624" spans="1:16" ht="15" customHeight="1">
      <c r="A4624" s="20">
        <f t="shared" si="584"/>
        <v>3</v>
      </c>
      <c r="B4624" s="21" t="str">
        <f t="shared" si="585"/>
        <v>知识主题</v>
      </c>
      <c r="C4624" s="21" t="str">
        <f t="shared" si="586"/>
        <v>农业地域类型</v>
      </c>
      <c r="D4624" s="21" t="str">
        <f>IFERROR(IF(I4624=1,INDEX( {"chinese","english","math","physics","chemistry","biology","politics","history","geography"},MATCH(C4624,{"语文","英语","数学","物理","化学","生物","政治","历史","地理"},0)),IF(I4624=2,INDEX(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4624,{"单项选择","阅读理解","信息匹配","完形填空","短文填空","单句填空","短文改错","单句改错","句型转换","翻译短语","翻译句子","词汇/短语及固搭","完成句子","听力"},0)),"")), "")</f>
        <v/>
      </c>
      <c r="E4624" s="21" t="str">
        <f t="shared" si="587"/>
        <v>知识主题</v>
      </c>
      <c r="F4624" s="21" t="str">
        <f t="shared" si="588"/>
        <v>恰</v>
      </c>
      <c r="G4624" s="21" t="str">
        <f>INDEX( {"body","discipline","area","topic","point"},MATCH(E4624,{"知识体","知识域","知识区","知识主题","知识点"},0))</f>
        <v>topic</v>
      </c>
      <c r="H4624" s="21" t="str">
        <f>INDEX( {"super","just","sub","infras"},MATCH(F4624,{"超","恰","亚","次"},0))</f>
        <v>just</v>
      </c>
      <c r="I4624" s="21">
        <f>MATCH(E4624,{"知识体","知识域","知识区","知识主题","知识点"},0)-1</f>
        <v>3</v>
      </c>
      <c r="J4624" s="21">
        <f>MATCH(F4624,{"超","恰","亚","次"},0)-1</f>
        <v>1</v>
      </c>
      <c r="K4624" s="21" t="str">
        <f t="shared" si="589"/>
        <v>地理</v>
      </c>
      <c r="L4624" s="26" t="s">
        <v>4118</v>
      </c>
      <c r="M4624" s="23"/>
      <c r="N4624" s="23"/>
      <c r="O4624" s="24" t="str">
        <f t="shared" si="583"/>
        <v xml:space="preserve">
  - 
    name:  农业地域类型
    title:  农业地域类型
    description: 
    koLyro: topic
    koLyri:  just
    son: </v>
      </c>
      <c r="P4624" s="27" t="str">
        <f t="shared" si="590"/>
        <v xml:space="preserve">
        - 
          name:  农业地域类型
          title:  农业地域类型
          description: 
          koLyro: topic
          koLyri:  just
          son: </v>
      </c>
    </row>
    <row r="4625" spans="1:16" ht="15" customHeight="1">
      <c r="A4625" s="20">
        <f t="shared" si="584"/>
        <v>4</v>
      </c>
      <c r="B4625" s="21" t="str">
        <f t="shared" si="585"/>
        <v>知识点</v>
      </c>
      <c r="C4625" s="21" t="str">
        <f t="shared" si="586"/>
        <v>农业地域的形成</v>
      </c>
      <c r="D4625" s="21" t="str">
        <f>IFERROR(IF(I4625=1,INDEX( {"chinese","english","math","physics","chemistry","biology","politics","history","geography"},MATCH(C4625,{"语文","英语","数学","物理","化学","生物","政治","历史","地理"},0)),IF(I4625=2,INDEX(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4625,{"单项选择","阅读理解","信息匹配","完形填空","短文填空","单句填空","短文改错","单句改错","句型转换","翻译短语","翻译句子","词汇/短语及固搭","完成句子","听力"},0)),"")), "")</f>
        <v/>
      </c>
      <c r="E4625" s="21" t="str">
        <f t="shared" si="587"/>
        <v>知识点</v>
      </c>
      <c r="F4625" s="21" t="str">
        <f t="shared" si="588"/>
        <v>恰</v>
      </c>
      <c r="G4625" s="21" t="str">
        <f>INDEX( {"body","discipline","area","topic","point"},MATCH(E4625,{"知识体","知识域","知识区","知识主题","知识点"},0))</f>
        <v>point</v>
      </c>
      <c r="H4625" s="21" t="str">
        <f>INDEX( {"super","just","sub","infras"},MATCH(F4625,{"超","恰","亚","次"},0))</f>
        <v>just</v>
      </c>
      <c r="I4625" s="21">
        <f>MATCH(E4625,{"知识体","知识域","知识区","知识主题","知识点"},0)-1</f>
        <v>4</v>
      </c>
      <c r="J4625" s="21">
        <f>MATCH(F4625,{"超","恰","亚","次"},0)-1</f>
        <v>1</v>
      </c>
      <c r="K4625" s="21" t="str">
        <f t="shared" si="589"/>
        <v>地理</v>
      </c>
      <c r="L4625" s="26" t="s">
        <v>4119</v>
      </c>
      <c r="M4625" s="23"/>
      <c r="N4625" s="23"/>
      <c r="O4625" s="24" t="str">
        <f t="shared" si="583"/>
        <v xml:space="preserve">
  - 
    name:  农业地域的形成
    title:  农业地域的形成
    description: 
    koLyro: point
    koLyri:  just
    son: </v>
      </c>
      <c r="P4625" s="27" t="str">
        <f t="shared" si="590"/>
        <v xml:space="preserve">
          - 
            name:  农业地域的形成
            title:  农业地域的形成
            description: 
            koLyro: point
            koLyri:  just
            son: </v>
      </c>
    </row>
    <row r="4626" spans="1:16" ht="15" customHeight="1">
      <c r="A4626" s="20">
        <f t="shared" si="584"/>
        <v>5</v>
      </c>
      <c r="B4626" s="21" t="str">
        <f t="shared" si="585"/>
        <v>知识亚点</v>
      </c>
      <c r="C4626" s="21" t="str">
        <f t="shared" si="586"/>
        <v>农业地域的含义</v>
      </c>
      <c r="D4626" s="21" t="str">
        <f>IFERROR(IF(I4626=1,INDEX( {"chinese","english","math","physics","chemistry","biology","politics","history","geography"},MATCH(C4626,{"语文","英语","数学","物理","化学","生物","政治","历史","地理"},0)),IF(I4626=2,INDEX(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4626,{"单项选择","阅读理解","信息匹配","完形填空","短文填空","单句填空","短文改错","单句改错","句型转换","翻译短语","翻译句子","词汇/短语及固搭","完成句子","听力"},0)),"")), "")</f>
        <v/>
      </c>
      <c r="E4626" s="21" t="str">
        <f t="shared" si="587"/>
        <v>知识点</v>
      </c>
      <c r="F4626" s="21" t="str">
        <f t="shared" si="588"/>
        <v>亚</v>
      </c>
      <c r="G4626" s="21" t="str">
        <f>INDEX( {"body","discipline","area","topic","point"},MATCH(E4626,{"知识体","知识域","知识区","知识主题","知识点"},0))</f>
        <v>point</v>
      </c>
      <c r="H4626" s="21" t="str">
        <f>INDEX( {"super","just","sub","infras"},MATCH(F4626,{"超","恰","亚","次"},0))</f>
        <v>sub</v>
      </c>
      <c r="I4626" s="21">
        <f>MATCH(E4626,{"知识体","知识域","知识区","知识主题","知识点"},0)-1</f>
        <v>4</v>
      </c>
      <c r="J4626" s="21">
        <f>MATCH(F4626,{"超","恰","亚","次"},0)-1</f>
        <v>2</v>
      </c>
      <c r="K4626" s="21" t="str">
        <f t="shared" si="589"/>
        <v>地理</v>
      </c>
      <c r="L4626" s="26" t="s">
        <v>4120</v>
      </c>
      <c r="M4626" s="23"/>
      <c r="N4626" s="23"/>
      <c r="O4626" s="24" t="str">
        <f t="shared" si="583"/>
        <v xml:space="preserve">
  - 
    name:  农业地域的含义
    title:  农业地域的含义
    description: 
    koLyro: point
    koLyri:  sub
    son: </v>
      </c>
      <c r="P4626" s="27" t="str">
        <f t="shared" si="590"/>
        <v xml:space="preserve">
            - 
              name:  农业地域的含义
              title:  农业地域的含义
              description: 
              koLyro: point
              koLyri:  sub
              son: </v>
      </c>
    </row>
    <row r="4627" spans="1:16" ht="15" customHeight="1">
      <c r="A4627" s="20">
        <f t="shared" si="584"/>
        <v>5</v>
      </c>
      <c r="B4627" s="21" t="str">
        <f t="shared" si="585"/>
        <v>知识亚点</v>
      </c>
      <c r="C4627" s="21" t="str">
        <f t="shared" si="586"/>
        <v>混合农业</v>
      </c>
      <c r="D4627" s="21" t="str">
        <f>IFERROR(IF(I4627=1,INDEX( {"chinese","english","math","physics","chemistry","biology","politics","history","geography"},MATCH(C4627,{"语文","英语","数学","物理","化学","生物","政治","历史","地理"},0)),IF(I4627=2,INDEX(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4627,{"单项选择","阅读理解","信息匹配","完形填空","短文填空","单句填空","短文改错","单句改错","句型转换","翻译短语","翻译句子","词汇/短语及固搭","完成句子","听力"},0)),"")), "")</f>
        <v/>
      </c>
      <c r="E4627" s="21" t="str">
        <f t="shared" si="587"/>
        <v>知识点</v>
      </c>
      <c r="F4627" s="21" t="str">
        <f t="shared" si="588"/>
        <v>亚</v>
      </c>
      <c r="G4627" s="21" t="str">
        <f>INDEX( {"body","discipline","area","topic","point"},MATCH(E4627,{"知识体","知识域","知识区","知识主题","知识点"},0))</f>
        <v>point</v>
      </c>
      <c r="H4627" s="21" t="str">
        <f>INDEX( {"super","just","sub","infras"},MATCH(F4627,{"超","恰","亚","次"},0))</f>
        <v>sub</v>
      </c>
      <c r="I4627" s="21">
        <f>MATCH(E4627,{"知识体","知识域","知识区","知识主题","知识点"},0)-1</f>
        <v>4</v>
      </c>
      <c r="J4627" s="21">
        <f>MATCH(F4627,{"超","恰","亚","次"},0)-1</f>
        <v>2</v>
      </c>
      <c r="K4627" s="21" t="str">
        <f t="shared" si="589"/>
        <v>地理</v>
      </c>
      <c r="L4627" s="26" t="s">
        <v>4121</v>
      </c>
      <c r="M4627" s="23"/>
      <c r="N4627" s="23"/>
      <c r="O4627" s="24" t="str">
        <f t="shared" si="583"/>
        <v xml:space="preserve">
  - 
    name:  混合农业
    title:  混合农业
    description: 
    koLyro: point
    koLyri:  sub
    son: </v>
      </c>
      <c r="P4627" s="27" t="str">
        <f t="shared" si="590"/>
        <v xml:space="preserve">
            - 
              name:  混合农业
              title:  混合农业
              description: 
              koLyro: point
              koLyri:  sub
              son: </v>
      </c>
    </row>
    <row r="4628" spans="1:16" ht="15" customHeight="1">
      <c r="A4628" s="20">
        <f t="shared" si="584"/>
        <v>4</v>
      </c>
      <c r="B4628" s="21" t="str">
        <f t="shared" si="585"/>
        <v>知识点</v>
      </c>
      <c r="C4628" s="21" t="str">
        <f t="shared" si="586"/>
        <v>以种植业为主的农业地域类型</v>
      </c>
      <c r="D4628" s="21" t="str">
        <f>IFERROR(IF(I4628=1,INDEX( {"chinese","english","math","physics","chemistry","biology","politics","history","geography"},MATCH(C4628,{"语文","英语","数学","物理","化学","生物","政治","历史","地理"},0)),IF(I4628=2,INDEX(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4628,{"单项选择","阅读理解","信息匹配","完形填空","短文填空","单句填空","短文改错","单句改错","句型转换","翻译短语","翻译句子","词汇/短语及固搭","完成句子","听力"},0)),"")), "")</f>
        <v/>
      </c>
      <c r="E4628" s="21" t="str">
        <f t="shared" si="587"/>
        <v>知识点</v>
      </c>
      <c r="F4628" s="21" t="str">
        <f t="shared" si="588"/>
        <v>恰</v>
      </c>
      <c r="G4628" s="21" t="str">
        <f>INDEX( {"body","discipline","area","topic","point"},MATCH(E4628,{"知识体","知识域","知识区","知识主题","知识点"},0))</f>
        <v>point</v>
      </c>
      <c r="H4628" s="21" t="str">
        <f>INDEX( {"super","just","sub","infras"},MATCH(F4628,{"超","恰","亚","次"},0))</f>
        <v>just</v>
      </c>
      <c r="I4628" s="21">
        <f>MATCH(E4628,{"知识体","知识域","知识区","知识主题","知识点"},0)-1</f>
        <v>4</v>
      </c>
      <c r="J4628" s="21">
        <f>MATCH(F4628,{"超","恰","亚","次"},0)-1</f>
        <v>1</v>
      </c>
      <c r="K4628" s="21" t="str">
        <f t="shared" si="589"/>
        <v>地理</v>
      </c>
      <c r="L4628" s="26" t="s">
        <v>4122</v>
      </c>
      <c r="M4628" s="23"/>
      <c r="N4628" s="23"/>
      <c r="O4628" s="24" t="str">
        <f t="shared" si="583"/>
        <v xml:space="preserve">
  - 
    name:  以种植业为主的农业地域类型
    title:  以种植业为主的农业地域类型
    description: 
    koLyro: point
    koLyri:  just
    son: </v>
      </c>
      <c r="P4628" s="27" t="str">
        <f t="shared" si="590"/>
        <v xml:space="preserve">
          - 
            name:  以种植业为主的农业地域类型
            title:  以种植业为主的农业地域类型
            description: 
            koLyro: point
            koLyri:  just
            son: </v>
      </c>
    </row>
    <row r="4629" spans="1:16" ht="15" customHeight="1">
      <c r="A4629" s="20">
        <f t="shared" si="584"/>
        <v>5</v>
      </c>
      <c r="B4629" s="21" t="str">
        <f t="shared" si="585"/>
        <v>知识亚点</v>
      </c>
      <c r="C4629" s="21" t="str">
        <f t="shared" si="586"/>
        <v>季风水田农业</v>
      </c>
      <c r="D4629" s="21" t="str">
        <f>IFERROR(IF(I4629=1,INDEX( {"chinese","english","math","physics","chemistry","biology","politics","history","geography"},MATCH(C4629,{"语文","英语","数学","物理","化学","生物","政治","历史","地理"},0)),IF(I4629=2,INDEX(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4629,{"单项选择","阅读理解","信息匹配","完形填空","短文填空","单句填空","短文改错","单句改错","句型转换","翻译短语","翻译句子","词汇/短语及固搭","完成句子","听力"},0)),"")), "")</f>
        <v/>
      </c>
      <c r="E4629" s="21" t="str">
        <f t="shared" si="587"/>
        <v>知识点</v>
      </c>
      <c r="F4629" s="21" t="str">
        <f t="shared" si="588"/>
        <v>亚</v>
      </c>
      <c r="G4629" s="21" t="str">
        <f>INDEX( {"body","discipline","area","topic","point"},MATCH(E4629,{"知识体","知识域","知识区","知识主题","知识点"},0))</f>
        <v>point</v>
      </c>
      <c r="H4629" s="21" t="str">
        <f>INDEX( {"super","just","sub","infras"},MATCH(F4629,{"超","恰","亚","次"},0))</f>
        <v>sub</v>
      </c>
      <c r="I4629" s="21">
        <f>MATCH(E4629,{"知识体","知识域","知识区","知识主题","知识点"},0)-1</f>
        <v>4</v>
      </c>
      <c r="J4629" s="21">
        <f>MATCH(F4629,{"超","恰","亚","次"},0)-1</f>
        <v>2</v>
      </c>
      <c r="K4629" s="21" t="str">
        <f t="shared" si="589"/>
        <v>地理</v>
      </c>
      <c r="L4629" s="26" t="s">
        <v>4123</v>
      </c>
      <c r="M4629" s="23"/>
      <c r="N4629" s="23"/>
      <c r="O4629" s="24" t="str">
        <f t="shared" si="583"/>
        <v xml:space="preserve">
  - 
    name:  季风水田农业
    title:  季风水田农业
    description: 
    koLyro: point
    koLyri:  sub
    son: </v>
      </c>
      <c r="P4629" s="27" t="str">
        <f t="shared" si="590"/>
        <v xml:space="preserve">
            - 
              name:  季风水田农业
              title:  季风水田农业
              description: 
              koLyro: point
              koLyri:  sub
              son: </v>
      </c>
    </row>
    <row r="4630" spans="1:16" ht="15" customHeight="1">
      <c r="A4630" s="20">
        <f t="shared" si="584"/>
        <v>5</v>
      </c>
      <c r="B4630" s="21" t="str">
        <f t="shared" si="585"/>
        <v>知识亚点</v>
      </c>
      <c r="C4630" s="21" t="str">
        <f t="shared" si="586"/>
        <v>商品谷物农业</v>
      </c>
      <c r="D4630" s="21" t="str">
        <f>IFERROR(IF(I4630=1,INDEX( {"chinese","english","math","physics","chemistry","biology","politics","history","geography"},MATCH(C4630,{"语文","英语","数学","物理","化学","生物","政治","历史","地理"},0)),IF(I4630=2,INDEX(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4630,{"单项选择","阅读理解","信息匹配","完形填空","短文填空","单句填空","短文改错","单句改错","句型转换","翻译短语","翻译句子","词汇/短语及固搭","完成句子","听力"},0)),"")), "")</f>
        <v/>
      </c>
      <c r="E4630" s="21" t="str">
        <f t="shared" si="587"/>
        <v>知识点</v>
      </c>
      <c r="F4630" s="21" t="str">
        <f t="shared" si="588"/>
        <v>亚</v>
      </c>
      <c r="G4630" s="21" t="str">
        <f>INDEX( {"body","discipline","area","topic","point"},MATCH(E4630,{"知识体","知识域","知识区","知识主题","知识点"},0))</f>
        <v>point</v>
      </c>
      <c r="H4630" s="21" t="str">
        <f>INDEX( {"super","just","sub","infras"},MATCH(F4630,{"超","恰","亚","次"},0))</f>
        <v>sub</v>
      </c>
      <c r="I4630" s="21">
        <f>MATCH(E4630,{"知识体","知识域","知识区","知识主题","知识点"},0)-1</f>
        <v>4</v>
      </c>
      <c r="J4630" s="21">
        <f>MATCH(F4630,{"超","恰","亚","次"},0)-1</f>
        <v>2</v>
      </c>
      <c r="K4630" s="21" t="str">
        <f t="shared" si="589"/>
        <v>地理</v>
      </c>
      <c r="L4630" s="26" t="s">
        <v>4124</v>
      </c>
      <c r="M4630" s="23"/>
      <c r="N4630" s="23"/>
      <c r="O4630" s="24" t="str">
        <f t="shared" si="583"/>
        <v xml:space="preserve">
  - 
    name:  商品谷物农业
    title:  商品谷物农业
    description: 
    koLyro: point
    koLyri:  sub
    son: </v>
      </c>
      <c r="P4630" s="27" t="str">
        <f t="shared" si="590"/>
        <v xml:space="preserve">
            - 
              name:  商品谷物农业
              title:  商品谷物农业
              description: 
              koLyro: point
              koLyri:  sub
              son: </v>
      </c>
    </row>
    <row r="4631" spans="1:16" ht="15" customHeight="1">
      <c r="A4631" s="20">
        <f t="shared" si="584"/>
        <v>4</v>
      </c>
      <c r="B4631" s="21" t="str">
        <f t="shared" si="585"/>
        <v>知识点</v>
      </c>
      <c r="C4631" s="21" t="str">
        <f t="shared" si="586"/>
        <v>以畜牧业为主的农业地域类型</v>
      </c>
      <c r="D4631" s="21" t="str">
        <f>IFERROR(IF(I4631=1,INDEX( {"chinese","english","math","physics","chemistry","biology","politics","history","geography"},MATCH(C4631,{"语文","英语","数学","物理","化学","生物","政治","历史","地理"},0)),IF(I4631=2,INDEX(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4631,{"单项选择","阅读理解","信息匹配","完形填空","短文填空","单句填空","短文改错","单句改错","句型转换","翻译短语","翻译句子","词汇/短语及固搭","完成句子","听力"},0)),"")), "")</f>
        <v/>
      </c>
      <c r="E4631" s="21" t="str">
        <f t="shared" si="587"/>
        <v>知识点</v>
      </c>
      <c r="F4631" s="21" t="str">
        <f t="shared" si="588"/>
        <v>恰</v>
      </c>
      <c r="G4631" s="21" t="str">
        <f>INDEX( {"body","discipline","area","topic","point"},MATCH(E4631,{"知识体","知识域","知识区","知识主题","知识点"},0))</f>
        <v>point</v>
      </c>
      <c r="H4631" s="21" t="str">
        <f>INDEX( {"super","just","sub","infras"},MATCH(F4631,{"超","恰","亚","次"},0))</f>
        <v>just</v>
      </c>
      <c r="I4631" s="21">
        <f>MATCH(E4631,{"知识体","知识域","知识区","知识主题","知识点"},0)-1</f>
        <v>4</v>
      </c>
      <c r="J4631" s="21">
        <f>MATCH(F4631,{"超","恰","亚","次"},0)-1</f>
        <v>1</v>
      </c>
      <c r="K4631" s="21" t="str">
        <f t="shared" si="589"/>
        <v>地理</v>
      </c>
      <c r="L4631" s="26" t="s">
        <v>4125</v>
      </c>
      <c r="M4631" s="23"/>
      <c r="N4631" s="23"/>
      <c r="O4631" s="24" t="str">
        <f t="shared" si="583"/>
        <v xml:space="preserve">
  - 
    name:  以畜牧业为主的农业地域类型
    title:  以畜牧业为主的农业地域类型
    description: 
    koLyro: point
    koLyri:  just
    son: </v>
      </c>
      <c r="P4631" s="27" t="str">
        <f t="shared" si="590"/>
        <v xml:space="preserve">
          - 
            name:  以畜牧业为主的农业地域类型
            title:  以畜牧业为主的农业地域类型
            description: 
            koLyro: point
            koLyri:  just
            son: </v>
      </c>
    </row>
    <row r="4632" spans="1:16" ht="15" customHeight="1">
      <c r="A4632" s="20">
        <f t="shared" si="584"/>
        <v>5</v>
      </c>
      <c r="B4632" s="21" t="str">
        <f t="shared" si="585"/>
        <v>知识亚点</v>
      </c>
      <c r="C4632" s="21" t="str">
        <f t="shared" si="586"/>
        <v>大牧场放牧业</v>
      </c>
      <c r="D4632" s="21" t="str">
        <f>IFERROR(IF(I4632=1,INDEX( {"chinese","english","math","physics","chemistry","biology","politics","history","geography"},MATCH(C4632,{"语文","英语","数学","物理","化学","生物","政治","历史","地理"},0)),IF(I4632=2,INDEX(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4632,{"单项选择","阅读理解","信息匹配","完形填空","短文填空","单句填空","短文改错","单句改错","句型转换","翻译短语","翻译句子","词汇/短语及固搭","完成句子","听力"},0)),"")), "")</f>
        <v/>
      </c>
      <c r="E4632" s="21" t="str">
        <f t="shared" si="587"/>
        <v>知识点</v>
      </c>
      <c r="F4632" s="21" t="str">
        <f t="shared" si="588"/>
        <v>亚</v>
      </c>
      <c r="G4632" s="21" t="str">
        <f>INDEX( {"body","discipline","area","topic","point"},MATCH(E4632,{"知识体","知识域","知识区","知识主题","知识点"},0))</f>
        <v>point</v>
      </c>
      <c r="H4632" s="21" t="str">
        <f>INDEX( {"super","just","sub","infras"},MATCH(F4632,{"超","恰","亚","次"},0))</f>
        <v>sub</v>
      </c>
      <c r="I4632" s="21">
        <f>MATCH(E4632,{"知识体","知识域","知识区","知识主题","知识点"},0)-1</f>
        <v>4</v>
      </c>
      <c r="J4632" s="21">
        <f>MATCH(F4632,{"超","恰","亚","次"},0)-1</f>
        <v>2</v>
      </c>
      <c r="K4632" s="21" t="str">
        <f t="shared" si="589"/>
        <v>地理</v>
      </c>
      <c r="L4632" s="26" t="s">
        <v>4126</v>
      </c>
      <c r="M4632" s="23"/>
      <c r="N4632" s="23"/>
      <c r="O4632" s="24" t="str">
        <f t="shared" si="583"/>
        <v xml:space="preserve">
  - 
    name:  大牧场放牧业
    title:  大牧场放牧业
    description: 
    koLyro: point
    koLyri:  sub
    son: </v>
      </c>
      <c r="P4632" s="27" t="str">
        <f t="shared" si="590"/>
        <v xml:space="preserve">
            - 
              name:  大牧场放牧业
              title:  大牧场放牧业
              description: 
              koLyro: point
              koLyri:  sub
              son: </v>
      </c>
    </row>
    <row r="4633" spans="1:16" ht="15" customHeight="1">
      <c r="A4633" s="20">
        <f t="shared" si="584"/>
        <v>5</v>
      </c>
      <c r="B4633" s="21" t="str">
        <f t="shared" si="585"/>
        <v>知识亚点</v>
      </c>
      <c r="C4633" s="21" t="str">
        <f t="shared" si="586"/>
        <v>乳畜业</v>
      </c>
      <c r="D4633" s="21" t="str">
        <f>IFERROR(IF(I4633=1,INDEX( {"chinese","english","math","physics","chemistry","biology","politics","history","geography"},MATCH(C4633,{"语文","英语","数学","物理","化学","生物","政治","历史","地理"},0)),IF(I4633=2,INDEX(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4633,{"单项选择","阅读理解","信息匹配","完形填空","短文填空","单句填空","短文改错","单句改错","句型转换","翻译短语","翻译句子","词汇/短语及固搭","完成句子","听力"},0)),"")), "")</f>
        <v/>
      </c>
      <c r="E4633" s="21" t="str">
        <f t="shared" si="587"/>
        <v>知识点</v>
      </c>
      <c r="F4633" s="21" t="str">
        <f t="shared" si="588"/>
        <v>亚</v>
      </c>
      <c r="G4633" s="21" t="str">
        <f>INDEX( {"body","discipline","area","topic","point"},MATCH(E4633,{"知识体","知识域","知识区","知识主题","知识点"},0))</f>
        <v>point</v>
      </c>
      <c r="H4633" s="21" t="str">
        <f>INDEX( {"super","just","sub","infras"},MATCH(F4633,{"超","恰","亚","次"},0))</f>
        <v>sub</v>
      </c>
      <c r="I4633" s="21">
        <f>MATCH(E4633,{"知识体","知识域","知识区","知识主题","知识点"},0)-1</f>
        <v>4</v>
      </c>
      <c r="J4633" s="21">
        <f>MATCH(F4633,{"超","恰","亚","次"},0)-1</f>
        <v>2</v>
      </c>
      <c r="K4633" s="21" t="str">
        <f t="shared" si="589"/>
        <v>地理</v>
      </c>
      <c r="L4633" s="26" t="s">
        <v>4127</v>
      </c>
      <c r="M4633" s="23"/>
      <c r="N4633" s="23"/>
      <c r="O4633" s="24" t="str">
        <f t="shared" si="583"/>
        <v xml:space="preserve">
  - 
    name:  乳畜业
    title:  乳畜业
    description: 
    koLyro: point
    koLyri:  sub
    son: </v>
      </c>
      <c r="P4633" s="27" t="str">
        <f t="shared" si="590"/>
        <v xml:space="preserve">
            - 
              name:  乳畜业
              title:  乳畜业
              description: 
              koLyro: point
              koLyri:  sub
              son: </v>
      </c>
    </row>
    <row r="4634" spans="1:16" ht="15" customHeight="1">
      <c r="A4634" s="20">
        <f t="shared" si="584"/>
        <v>4</v>
      </c>
      <c r="B4634" s="21" t="str">
        <f t="shared" si="585"/>
        <v>知识点</v>
      </c>
      <c r="C4634" s="21" t="str">
        <f t="shared" si="586"/>
        <v>我国特殊地域的农业地域类型</v>
      </c>
      <c r="D4634" s="21" t="str">
        <f>IFERROR(IF(I4634=1,INDEX( {"chinese","english","math","physics","chemistry","biology","politics","history","geography"},MATCH(C4634,{"语文","英语","数学","物理","化学","生物","政治","历史","地理"},0)),IF(I4634=2,INDEX(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4634,{"单项选择","阅读理解","信息匹配","完形填空","短文填空","单句填空","短文改错","单句改错","句型转换","翻译短语","翻译句子","词汇/短语及固搭","完成句子","听力"},0)),"")), "")</f>
        <v/>
      </c>
      <c r="E4634" s="21" t="str">
        <f t="shared" si="587"/>
        <v>知识点</v>
      </c>
      <c r="F4634" s="21" t="str">
        <f t="shared" si="588"/>
        <v>恰</v>
      </c>
      <c r="G4634" s="21" t="str">
        <f>INDEX( {"body","discipline","area","topic","point"},MATCH(E4634,{"知识体","知识域","知识区","知识主题","知识点"},0))</f>
        <v>point</v>
      </c>
      <c r="H4634" s="21" t="str">
        <f>INDEX( {"super","just","sub","infras"},MATCH(F4634,{"超","恰","亚","次"},0))</f>
        <v>just</v>
      </c>
      <c r="I4634" s="21">
        <f>MATCH(E4634,{"知识体","知识域","知识区","知识主题","知识点"},0)-1</f>
        <v>4</v>
      </c>
      <c r="J4634" s="21">
        <f>MATCH(F4634,{"超","恰","亚","次"},0)-1</f>
        <v>1</v>
      </c>
      <c r="K4634" s="21" t="str">
        <f t="shared" si="589"/>
        <v>地理</v>
      </c>
      <c r="L4634" s="26" t="s">
        <v>4128</v>
      </c>
      <c r="M4634" s="23"/>
      <c r="N4634" s="23"/>
      <c r="O4634" s="24" t="str">
        <f t="shared" si="583"/>
        <v xml:space="preserve">
  - 
    name:  我国特殊地域的农业地域类型
    title:  我国特殊地域的农业地域类型
    description: 
    koLyro: point
    koLyri:  just
    son: </v>
      </c>
      <c r="P4634" s="27" t="str">
        <f t="shared" si="590"/>
        <v xml:space="preserve">
          - 
            name:  我国特殊地域的农业地域类型
            title:  我国特殊地域的农业地域类型
            description: 
            koLyro: point
            koLyri:  just
            son: </v>
      </c>
    </row>
    <row r="4635" spans="1:16" ht="15" customHeight="1">
      <c r="A4635" s="20">
        <f t="shared" si="584"/>
        <v>5</v>
      </c>
      <c r="B4635" s="21" t="str">
        <f t="shared" si="585"/>
        <v>知识亚点</v>
      </c>
      <c r="C4635" s="21" t="str">
        <f t="shared" si="586"/>
        <v>河谷农业</v>
      </c>
      <c r="D4635" s="21" t="str">
        <f>IFERROR(IF(I4635=1,INDEX( {"chinese","english","math","physics","chemistry","biology","politics","history","geography"},MATCH(C4635,{"语文","英语","数学","物理","化学","生物","政治","历史","地理"},0)),IF(I4635=2,INDEX(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4635,{"单项选择","阅读理解","信息匹配","完形填空","短文填空","单句填空","短文改错","单句改错","句型转换","翻译短语","翻译句子","词汇/短语及固搭","完成句子","听力"},0)),"")), "")</f>
        <v/>
      </c>
      <c r="E4635" s="21" t="str">
        <f t="shared" si="587"/>
        <v>知识点</v>
      </c>
      <c r="F4635" s="21" t="str">
        <f t="shared" si="588"/>
        <v>亚</v>
      </c>
      <c r="G4635" s="21" t="str">
        <f>INDEX( {"body","discipline","area","topic","point"},MATCH(E4635,{"知识体","知识域","知识区","知识主题","知识点"},0))</f>
        <v>point</v>
      </c>
      <c r="H4635" s="21" t="str">
        <f>INDEX( {"super","just","sub","infras"},MATCH(F4635,{"超","恰","亚","次"},0))</f>
        <v>sub</v>
      </c>
      <c r="I4635" s="21">
        <f>MATCH(E4635,{"知识体","知识域","知识区","知识主题","知识点"},0)-1</f>
        <v>4</v>
      </c>
      <c r="J4635" s="21">
        <f>MATCH(F4635,{"超","恰","亚","次"},0)-1</f>
        <v>2</v>
      </c>
      <c r="K4635" s="21" t="str">
        <f t="shared" si="589"/>
        <v>地理</v>
      </c>
      <c r="L4635" s="26" t="s">
        <v>4129</v>
      </c>
      <c r="M4635" s="23"/>
      <c r="N4635" s="23"/>
      <c r="O4635" s="24" t="str">
        <f t="shared" si="583"/>
        <v xml:space="preserve">
  - 
    name:  河谷农业
    title:  河谷农业
    description: 
    koLyro: point
    koLyri:  sub
    son: </v>
      </c>
      <c r="P4635" s="27" t="str">
        <f t="shared" si="590"/>
        <v xml:space="preserve">
            - 
              name:  河谷农业
              title:  河谷农业
              description: 
              koLyro: point
              koLyri:  sub
              son: </v>
      </c>
    </row>
    <row r="4636" spans="1:16" ht="15" customHeight="1">
      <c r="A4636" s="20">
        <f t="shared" si="584"/>
        <v>5</v>
      </c>
      <c r="B4636" s="21" t="str">
        <f t="shared" si="585"/>
        <v>知识亚点</v>
      </c>
      <c r="C4636" s="21" t="str">
        <f t="shared" si="586"/>
        <v>绿洲农业</v>
      </c>
      <c r="D4636" s="21" t="str">
        <f>IFERROR(IF(I4636=1,INDEX( {"chinese","english","math","physics","chemistry","biology","politics","history","geography"},MATCH(C4636,{"语文","英语","数学","物理","化学","生物","政治","历史","地理"},0)),IF(I4636=2,INDEX(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4636,{"单项选择","阅读理解","信息匹配","完形填空","短文填空","单句填空","短文改错","单句改错","句型转换","翻译短语","翻译句子","词汇/短语及固搭","完成句子","听力"},0)),"")), "")</f>
        <v/>
      </c>
      <c r="E4636" s="21" t="str">
        <f t="shared" si="587"/>
        <v>知识点</v>
      </c>
      <c r="F4636" s="21" t="str">
        <f t="shared" si="588"/>
        <v>亚</v>
      </c>
      <c r="G4636" s="21" t="str">
        <f>INDEX( {"body","discipline","area","topic","point"},MATCH(E4636,{"知识体","知识域","知识区","知识主题","知识点"},0))</f>
        <v>point</v>
      </c>
      <c r="H4636" s="21" t="str">
        <f>INDEX( {"super","just","sub","infras"},MATCH(F4636,{"超","恰","亚","次"},0))</f>
        <v>sub</v>
      </c>
      <c r="I4636" s="21">
        <f>MATCH(E4636,{"知识体","知识域","知识区","知识主题","知识点"},0)-1</f>
        <v>4</v>
      </c>
      <c r="J4636" s="21">
        <f>MATCH(F4636,{"超","恰","亚","次"},0)-1</f>
        <v>2</v>
      </c>
      <c r="K4636" s="21" t="str">
        <f t="shared" si="589"/>
        <v>地理</v>
      </c>
      <c r="L4636" s="26" t="s">
        <v>4130</v>
      </c>
      <c r="M4636" s="23"/>
      <c r="N4636" s="23"/>
      <c r="O4636" s="24" t="str">
        <f t="shared" si="583"/>
        <v xml:space="preserve">
  - 
    name:  绿洲农业
    title:  绿洲农业
    description: 
    koLyro: point
    koLyri:  sub
    son: </v>
      </c>
      <c r="P4636" s="27" t="str">
        <f t="shared" si="590"/>
        <v xml:space="preserve">
            - 
              name:  绿洲农业
              title:  绿洲农业
              description: 
              koLyro: point
              koLyri:  sub
              son: </v>
      </c>
    </row>
    <row r="4637" spans="1:16" ht="15" customHeight="1">
      <c r="A4637" s="20">
        <f t="shared" si="584"/>
        <v>5</v>
      </c>
      <c r="B4637" s="21" t="str">
        <f t="shared" si="585"/>
        <v>知识亚点</v>
      </c>
      <c r="C4637" s="21" t="str">
        <f t="shared" si="586"/>
        <v>灌溉农业</v>
      </c>
      <c r="D4637" s="21" t="str">
        <f>IFERROR(IF(I4637=1,INDEX( {"chinese","english","math","physics","chemistry","biology","politics","history","geography"},MATCH(C4637,{"语文","英语","数学","物理","化学","生物","政治","历史","地理"},0)),IF(I4637=2,INDEX(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4637,{"单项选择","阅读理解","信息匹配","完形填空","短文填空","单句填空","短文改错","单句改错","句型转换","翻译短语","翻译句子","词汇/短语及固搭","完成句子","听力"},0)),"")), "")</f>
        <v/>
      </c>
      <c r="E4637" s="21" t="str">
        <f t="shared" si="587"/>
        <v>知识点</v>
      </c>
      <c r="F4637" s="21" t="str">
        <f t="shared" si="588"/>
        <v>亚</v>
      </c>
      <c r="G4637" s="21" t="str">
        <f>INDEX( {"body","discipline","area","topic","point"},MATCH(E4637,{"知识体","知识域","知识区","知识主题","知识点"},0))</f>
        <v>point</v>
      </c>
      <c r="H4637" s="21" t="str">
        <f>INDEX( {"super","just","sub","infras"},MATCH(F4637,{"超","恰","亚","次"},0))</f>
        <v>sub</v>
      </c>
      <c r="I4637" s="21">
        <f>MATCH(E4637,{"知识体","知识域","知识区","知识主题","知识点"},0)-1</f>
        <v>4</v>
      </c>
      <c r="J4637" s="21">
        <f>MATCH(F4637,{"超","恰","亚","次"},0)-1</f>
        <v>2</v>
      </c>
      <c r="K4637" s="21" t="str">
        <f t="shared" si="589"/>
        <v>地理</v>
      </c>
      <c r="L4637" s="26" t="s">
        <v>4131</v>
      </c>
      <c r="M4637" s="23"/>
      <c r="N4637" s="23"/>
      <c r="O4637" s="24" t="str">
        <f t="shared" si="583"/>
        <v xml:space="preserve">
  - 
    name:  灌溉农业
    title:  灌溉农业
    description: 
    koLyro: point
    koLyri:  sub
    son: </v>
      </c>
      <c r="P4637" s="27" t="str">
        <f t="shared" si="590"/>
        <v xml:space="preserve">
            - 
              name:  灌溉农业
              title:  灌溉农业
              description: 
              koLyro: point
              koLyri:  sub
              son: </v>
      </c>
    </row>
    <row r="4638" spans="1:16" ht="15" customHeight="1">
      <c r="A4638" s="20">
        <f t="shared" si="584"/>
        <v>5</v>
      </c>
      <c r="B4638" s="21" t="str">
        <f t="shared" si="585"/>
        <v>知识亚点</v>
      </c>
      <c r="C4638" s="21" t="str">
        <f t="shared" si="586"/>
        <v>坝子农业</v>
      </c>
      <c r="D4638" s="21" t="str">
        <f>IFERROR(IF(I4638=1,INDEX( {"chinese","english","math","physics","chemistry","biology","politics","history","geography"},MATCH(C4638,{"语文","英语","数学","物理","化学","生物","政治","历史","地理"},0)),IF(I4638=2,INDEX(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4638,{"单项选择","阅读理解","信息匹配","完形填空","短文填空","单句填空","短文改错","单句改错","句型转换","翻译短语","翻译句子","词汇/短语及固搭","完成句子","听力"},0)),"")), "")</f>
        <v/>
      </c>
      <c r="E4638" s="21" t="str">
        <f t="shared" si="587"/>
        <v>知识点</v>
      </c>
      <c r="F4638" s="21" t="str">
        <f t="shared" si="588"/>
        <v>亚</v>
      </c>
      <c r="G4638" s="21" t="str">
        <f>INDEX( {"body","discipline","area","topic","point"},MATCH(E4638,{"知识体","知识域","知识区","知识主题","知识点"},0))</f>
        <v>point</v>
      </c>
      <c r="H4638" s="21" t="str">
        <f>INDEX( {"super","just","sub","infras"},MATCH(F4638,{"超","恰","亚","次"},0))</f>
        <v>sub</v>
      </c>
      <c r="I4638" s="21">
        <f>MATCH(E4638,{"知识体","知识域","知识区","知识主题","知识点"},0)-1</f>
        <v>4</v>
      </c>
      <c r="J4638" s="21">
        <f>MATCH(F4638,{"超","恰","亚","次"},0)-1</f>
        <v>2</v>
      </c>
      <c r="K4638" s="21" t="str">
        <f t="shared" si="589"/>
        <v>地理</v>
      </c>
      <c r="L4638" s="26" t="s">
        <v>4132</v>
      </c>
      <c r="M4638" s="23"/>
      <c r="N4638" s="23"/>
      <c r="O4638" s="24" t="str">
        <f t="shared" si="583"/>
        <v xml:space="preserve">
  - 
    name:  坝子农业
    title:  坝子农业
    description: 
    koLyro: point
    koLyri:  sub
    son: </v>
      </c>
      <c r="P4638" s="27" t="str">
        <f t="shared" si="590"/>
        <v xml:space="preserve">
            - 
              name:  坝子农业
              title:  坝子农业
              description: 
              koLyro: point
              koLyri:  sub
              son: </v>
      </c>
    </row>
    <row r="4639" spans="1:16" ht="15" customHeight="1">
      <c r="A4639" s="20">
        <f t="shared" si="584"/>
        <v>5</v>
      </c>
      <c r="B4639" s="21" t="str">
        <f t="shared" si="585"/>
        <v>知识亚点</v>
      </c>
      <c r="C4639" s="21" t="str">
        <f t="shared" si="586"/>
        <v>基塘农业</v>
      </c>
      <c r="D4639" s="21" t="str">
        <f>IFERROR(IF(I4639=1,INDEX( {"chinese","english","math","physics","chemistry","biology","politics","history","geography"},MATCH(C4639,{"语文","英语","数学","物理","化学","生物","政治","历史","地理"},0)),IF(I4639=2,INDEX(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4639,{"单项选择","阅读理解","信息匹配","完形填空","短文填空","单句填空","短文改错","单句改错","句型转换","翻译短语","翻译句子","词汇/短语及固搭","完成句子","听力"},0)),"")), "")</f>
        <v/>
      </c>
      <c r="E4639" s="21" t="str">
        <f t="shared" si="587"/>
        <v>知识点</v>
      </c>
      <c r="F4639" s="21" t="str">
        <f t="shared" si="588"/>
        <v>亚</v>
      </c>
      <c r="G4639" s="21" t="str">
        <f>INDEX( {"body","discipline","area","topic","point"},MATCH(E4639,{"知识体","知识域","知识区","知识主题","知识点"},0))</f>
        <v>point</v>
      </c>
      <c r="H4639" s="21" t="str">
        <f>INDEX( {"super","just","sub","infras"},MATCH(F4639,{"超","恰","亚","次"},0))</f>
        <v>sub</v>
      </c>
      <c r="I4639" s="21">
        <f>MATCH(E4639,{"知识体","知识域","知识区","知识主题","知识点"},0)-1</f>
        <v>4</v>
      </c>
      <c r="J4639" s="21">
        <f>MATCH(F4639,{"超","恰","亚","次"},0)-1</f>
        <v>2</v>
      </c>
      <c r="K4639" s="21" t="str">
        <f t="shared" si="589"/>
        <v>地理</v>
      </c>
      <c r="L4639" s="26" t="s">
        <v>4133</v>
      </c>
      <c r="M4639" s="23"/>
      <c r="N4639" s="23"/>
      <c r="O4639" s="24" t="str">
        <f t="shared" si="583"/>
        <v xml:space="preserve">
  - 
    name:  基塘农业
    title:  基塘农业
    description: 
    koLyro: point
    koLyri:  sub
    son: </v>
      </c>
      <c r="P4639" s="27" t="str">
        <f t="shared" si="590"/>
        <v xml:space="preserve">
            - 
              name:  基塘农业
              title:  基塘农业
              description: 
              koLyro: point
              koLyri:  sub
              son: </v>
      </c>
    </row>
    <row r="4640" spans="1:16" ht="15" customHeight="1">
      <c r="A4640" s="20">
        <f t="shared" si="584"/>
        <v>4</v>
      </c>
      <c r="B4640" s="21" t="str">
        <f t="shared" si="585"/>
        <v>知识点</v>
      </c>
      <c r="C4640" s="21" t="str">
        <f t="shared" si="586"/>
        <v>世界其他的农业地域类型</v>
      </c>
      <c r="D4640" s="21" t="str">
        <f>IFERROR(IF(I4640=1,INDEX( {"chinese","english","math","physics","chemistry","biology","politics","history","geography"},MATCH(C4640,{"语文","英语","数学","物理","化学","生物","政治","历史","地理"},0)),IF(I4640=2,INDEX(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4640,{"单项选择","阅读理解","信息匹配","完形填空","短文填空","单句填空","短文改错","单句改错","句型转换","翻译短语","翻译句子","词汇/短语及固搭","完成句子","听力"},0)),"")), "")</f>
        <v/>
      </c>
      <c r="E4640" s="21" t="str">
        <f t="shared" si="587"/>
        <v>知识点</v>
      </c>
      <c r="F4640" s="21" t="str">
        <f t="shared" si="588"/>
        <v>恰</v>
      </c>
      <c r="G4640" s="21" t="str">
        <f>INDEX( {"body","discipline","area","topic","point"},MATCH(E4640,{"知识体","知识域","知识区","知识主题","知识点"},0))</f>
        <v>point</v>
      </c>
      <c r="H4640" s="21" t="str">
        <f>INDEX( {"super","just","sub","infras"},MATCH(F4640,{"超","恰","亚","次"},0))</f>
        <v>just</v>
      </c>
      <c r="I4640" s="21">
        <f>MATCH(E4640,{"知识体","知识域","知识区","知识主题","知识点"},0)-1</f>
        <v>4</v>
      </c>
      <c r="J4640" s="21">
        <f>MATCH(F4640,{"超","恰","亚","次"},0)-1</f>
        <v>1</v>
      </c>
      <c r="K4640" s="21" t="str">
        <f t="shared" si="589"/>
        <v>地理</v>
      </c>
      <c r="L4640" s="26" t="s">
        <v>4134</v>
      </c>
      <c r="M4640" s="23"/>
      <c r="N4640" s="23"/>
      <c r="O4640" s="24" t="str">
        <f t="shared" ref="O4640:O4703" si="591">SUBSTITUTE(SUBSTITUTE(SUBSTITUTE(SUBSTITUTE($O$1,"NAME",IF(D4640="",C4640,D4640)),"TITLE",C4640),"KO_LYRO",G4640),"KO_LYRI",H4640)</f>
        <v xml:space="preserve">
  - 
    name:  世界其他的农业地域类型
    title:  世界其他的农业地域类型
    description: 
    koLyro: point
    koLyri:  just
    son: </v>
      </c>
      <c r="P4640" s="27" t="str">
        <f t="shared" si="590"/>
        <v xml:space="preserve">
          - 
            name:  世界其他的农业地域类型
            title:  世界其他的农业地域类型
            description: 
            koLyro: point
            koLyri:  just
            son: </v>
      </c>
    </row>
    <row r="4641" spans="1:16" ht="15" customHeight="1">
      <c r="A4641" s="20">
        <f t="shared" si="584"/>
        <v>5</v>
      </c>
      <c r="B4641" s="21" t="str">
        <f t="shared" si="585"/>
        <v>知识亚点</v>
      </c>
      <c r="C4641" s="21" t="str">
        <f t="shared" si="586"/>
        <v>地中海式农业</v>
      </c>
      <c r="D4641" s="21" t="str">
        <f>IFERROR(IF(I4641=1,INDEX( {"chinese","english","math","physics","chemistry","biology","politics","history","geography"},MATCH(C4641,{"语文","英语","数学","物理","化学","生物","政治","历史","地理"},0)),IF(I4641=2,INDEX(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4641,{"单项选择","阅读理解","信息匹配","完形填空","短文填空","单句填空","短文改错","单句改错","句型转换","翻译短语","翻译句子","词汇/短语及固搭","完成句子","听力"},0)),"")), "")</f>
        <v/>
      </c>
      <c r="E4641" s="21" t="str">
        <f t="shared" si="587"/>
        <v>知识点</v>
      </c>
      <c r="F4641" s="21" t="str">
        <f t="shared" si="588"/>
        <v>亚</v>
      </c>
      <c r="G4641" s="21" t="str">
        <f>INDEX( {"body","discipline","area","topic","point"},MATCH(E4641,{"知识体","知识域","知识区","知识主题","知识点"},0))</f>
        <v>point</v>
      </c>
      <c r="H4641" s="21" t="str">
        <f>INDEX( {"super","just","sub","infras"},MATCH(F4641,{"超","恰","亚","次"},0))</f>
        <v>sub</v>
      </c>
      <c r="I4641" s="21">
        <f>MATCH(E4641,{"知识体","知识域","知识区","知识主题","知识点"},0)-1</f>
        <v>4</v>
      </c>
      <c r="J4641" s="21">
        <f>MATCH(F4641,{"超","恰","亚","次"},0)-1</f>
        <v>2</v>
      </c>
      <c r="K4641" s="21" t="str">
        <f t="shared" si="589"/>
        <v>地理</v>
      </c>
      <c r="L4641" s="26" t="s">
        <v>4135</v>
      </c>
      <c r="M4641" s="23"/>
      <c r="N4641" s="23"/>
      <c r="O4641" s="24" t="str">
        <f t="shared" si="591"/>
        <v xml:space="preserve">
  - 
    name:  地中海式农业
    title:  地中海式农业
    description: 
    koLyro: point
    koLyri:  sub
    son: </v>
      </c>
      <c r="P4641" s="27" t="str">
        <f t="shared" si="590"/>
        <v xml:space="preserve">
            - 
              name:  地中海式农业
              title:  地中海式农业
              description: 
              koLyro: point
              koLyri:  sub
              son: </v>
      </c>
    </row>
    <row r="4642" spans="1:16" ht="15" customHeight="1">
      <c r="A4642" s="20">
        <f t="shared" si="584"/>
        <v>5</v>
      </c>
      <c r="B4642" s="21" t="str">
        <f t="shared" si="585"/>
        <v>知识亚点</v>
      </c>
      <c r="C4642" s="21" t="str">
        <f t="shared" si="586"/>
        <v>热带种植园农业</v>
      </c>
      <c r="D4642" s="21" t="str">
        <f>IFERROR(IF(I4642=1,INDEX( {"chinese","english","math","physics","chemistry","biology","politics","history","geography"},MATCH(C4642,{"语文","英语","数学","物理","化学","生物","政治","历史","地理"},0)),IF(I4642=2,INDEX(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4642,{"单项选择","阅读理解","信息匹配","完形填空","短文填空","单句填空","短文改错","单句改错","句型转换","翻译短语","翻译句子","词汇/短语及固搭","完成句子","听力"},0)),"")), "")</f>
        <v/>
      </c>
      <c r="E4642" s="21" t="str">
        <f t="shared" si="587"/>
        <v>知识点</v>
      </c>
      <c r="F4642" s="21" t="str">
        <f t="shared" si="588"/>
        <v>亚</v>
      </c>
      <c r="G4642" s="21" t="str">
        <f>INDEX( {"body","discipline","area","topic","point"},MATCH(E4642,{"知识体","知识域","知识区","知识主题","知识点"},0))</f>
        <v>point</v>
      </c>
      <c r="H4642" s="21" t="str">
        <f>INDEX( {"super","just","sub","infras"},MATCH(F4642,{"超","恰","亚","次"},0))</f>
        <v>sub</v>
      </c>
      <c r="I4642" s="21">
        <f>MATCH(E4642,{"知识体","知识域","知识区","知识主题","知识点"},0)-1</f>
        <v>4</v>
      </c>
      <c r="J4642" s="21">
        <f>MATCH(F4642,{"超","恰","亚","次"},0)-1</f>
        <v>2</v>
      </c>
      <c r="K4642" s="21" t="str">
        <f t="shared" si="589"/>
        <v>地理</v>
      </c>
      <c r="L4642" s="26" t="s">
        <v>4136</v>
      </c>
      <c r="M4642" s="23"/>
      <c r="N4642" s="23"/>
      <c r="O4642" s="24" t="str">
        <f t="shared" si="591"/>
        <v xml:space="preserve">
  - 
    name:  热带种植园农业
    title:  热带种植园农业
    description: 
    koLyro: point
    koLyri:  sub
    son: </v>
      </c>
      <c r="P4642" s="27" t="str">
        <f t="shared" si="590"/>
        <v xml:space="preserve">
            - 
              name:  热带种植园农业
              title:  热带种植园农业
              description: 
              koLyro: point
              koLyri:  sub
              son: </v>
      </c>
    </row>
    <row r="4643" spans="1:16" ht="15" customHeight="1">
      <c r="A4643" s="20">
        <f t="shared" si="584"/>
        <v>5</v>
      </c>
      <c r="B4643" s="21" t="str">
        <f t="shared" si="585"/>
        <v>知识亚点</v>
      </c>
      <c r="C4643" s="21" t="str">
        <f t="shared" si="586"/>
        <v>市场园艺业</v>
      </c>
      <c r="D4643" s="21" t="str">
        <f>IFERROR(IF(I4643=1,INDEX( {"chinese","english","math","physics","chemistry","biology","politics","history","geography"},MATCH(C4643,{"语文","英语","数学","物理","化学","生物","政治","历史","地理"},0)),IF(I4643=2,INDEX(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4643,{"单项选择","阅读理解","信息匹配","完形填空","短文填空","单句填空","短文改错","单句改错","句型转换","翻译短语","翻译句子","词汇/短语及固搭","完成句子","听力"},0)),"")), "")</f>
        <v/>
      </c>
      <c r="E4643" s="21" t="str">
        <f t="shared" si="587"/>
        <v>知识点</v>
      </c>
      <c r="F4643" s="21" t="str">
        <f t="shared" si="588"/>
        <v>亚</v>
      </c>
      <c r="G4643" s="21" t="str">
        <f>INDEX( {"body","discipline","area","topic","point"},MATCH(E4643,{"知识体","知识域","知识区","知识主题","知识点"},0))</f>
        <v>point</v>
      </c>
      <c r="H4643" s="21" t="str">
        <f>INDEX( {"super","just","sub","infras"},MATCH(F4643,{"超","恰","亚","次"},0))</f>
        <v>sub</v>
      </c>
      <c r="I4643" s="21">
        <f>MATCH(E4643,{"知识体","知识域","知识区","知识主题","知识点"},0)-1</f>
        <v>4</v>
      </c>
      <c r="J4643" s="21">
        <f>MATCH(F4643,{"超","恰","亚","次"},0)-1</f>
        <v>2</v>
      </c>
      <c r="K4643" s="21" t="str">
        <f t="shared" si="589"/>
        <v>地理</v>
      </c>
      <c r="L4643" s="26" t="s">
        <v>4137</v>
      </c>
      <c r="M4643" s="23"/>
      <c r="N4643" s="23"/>
      <c r="O4643" s="24" t="str">
        <f t="shared" si="591"/>
        <v xml:space="preserve">
  - 
    name:  市场园艺业
    title:  市场园艺业
    description: 
    koLyro: point
    koLyri:  sub
    son: </v>
      </c>
      <c r="P4643" s="27" t="str">
        <f t="shared" si="590"/>
        <v xml:space="preserve">
            - 
              name:  市场园艺业
              title:  市场园艺业
              description: 
              koLyro: point
              koLyri:  sub
              son: </v>
      </c>
    </row>
    <row r="4644" spans="1:16" ht="15" customHeight="1">
      <c r="A4644" s="20">
        <f t="shared" si="584"/>
        <v>5</v>
      </c>
      <c r="B4644" s="21" t="str">
        <f t="shared" si="585"/>
        <v>知识亚点</v>
      </c>
      <c r="C4644" s="21" t="str">
        <f t="shared" si="586"/>
        <v>游牧业</v>
      </c>
      <c r="D4644" s="21" t="str">
        <f>IFERROR(IF(I4644=1,INDEX( {"chinese","english","math","physics","chemistry","biology","politics","history","geography"},MATCH(C4644,{"语文","英语","数学","物理","化学","生物","政治","历史","地理"},0)),IF(I4644=2,INDEX(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4644,{"单项选择","阅读理解","信息匹配","完形填空","短文填空","单句填空","短文改错","单句改错","句型转换","翻译短语","翻译句子","词汇/短语及固搭","完成句子","听力"},0)),"")), "")</f>
        <v/>
      </c>
      <c r="E4644" s="21" t="str">
        <f t="shared" si="587"/>
        <v>知识点</v>
      </c>
      <c r="F4644" s="21" t="str">
        <f t="shared" si="588"/>
        <v>亚</v>
      </c>
      <c r="G4644" s="21" t="str">
        <f>INDEX( {"body","discipline","area","topic","point"},MATCH(E4644,{"知识体","知识域","知识区","知识主题","知识点"},0))</f>
        <v>point</v>
      </c>
      <c r="H4644" s="21" t="str">
        <f>INDEX( {"super","just","sub","infras"},MATCH(F4644,{"超","恰","亚","次"},0))</f>
        <v>sub</v>
      </c>
      <c r="I4644" s="21">
        <f>MATCH(E4644,{"知识体","知识域","知识区","知识主题","知识点"},0)-1</f>
        <v>4</v>
      </c>
      <c r="J4644" s="21">
        <f>MATCH(F4644,{"超","恰","亚","次"},0)-1</f>
        <v>2</v>
      </c>
      <c r="K4644" s="21" t="str">
        <f t="shared" si="589"/>
        <v>地理</v>
      </c>
      <c r="L4644" s="26" t="s">
        <v>4138</v>
      </c>
      <c r="M4644" s="23"/>
      <c r="N4644" s="23"/>
      <c r="O4644" s="24" t="str">
        <f t="shared" si="591"/>
        <v xml:space="preserve">
  - 
    name:  游牧业
    title:  游牧业
    description: 
    koLyro: point
    koLyri:  sub
    son: </v>
      </c>
      <c r="P4644" s="27" t="str">
        <f t="shared" si="590"/>
        <v xml:space="preserve">
            - 
              name:  游牧业
              title:  游牧业
              description: 
              koLyro: point
              koLyri:  sub
              son: </v>
      </c>
    </row>
    <row r="4645" spans="1:16" ht="15" customHeight="1">
      <c r="A4645" s="20">
        <f t="shared" si="584"/>
        <v>5</v>
      </c>
      <c r="B4645" s="21" t="str">
        <f t="shared" si="585"/>
        <v>知识亚点</v>
      </c>
      <c r="C4645" s="21" t="str">
        <f t="shared" si="586"/>
        <v>热带迁移农业</v>
      </c>
      <c r="D4645" s="21" t="str">
        <f>IFERROR(IF(I4645=1,INDEX( {"chinese","english","math","physics","chemistry","biology","politics","history","geography"},MATCH(C4645,{"语文","英语","数学","物理","化学","生物","政治","历史","地理"},0)),IF(I4645=2,INDEX(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4645,{"单项选择","阅读理解","信息匹配","完形填空","短文填空","单句填空","短文改错","单句改错","句型转换","翻译短语","翻译句子","词汇/短语及固搭","完成句子","听力"},0)),"")), "")</f>
        <v/>
      </c>
      <c r="E4645" s="21" t="str">
        <f t="shared" si="587"/>
        <v>知识点</v>
      </c>
      <c r="F4645" s="21" t="str">
        <f t="shared" si="588"/>
        <v>亚</v>
      </c>
      <c r="G4645" s="21" t="str">
        <f>INDEX( {"body","discipline","area","topic","point"},MATCH(E4645,{"知识体","知识域","知识区","知识主题","知识点"},0))</f>
        <v>point</v>
      </c>
      <c r="H4645" s="21" t="str">
        <f>INDEX( {"super","just","sub","infras"},MATCH(F4645,{"超","恰","亚","次"},0))</f>
        <v>sub</v>
      </c>
      <c r="I4645" s="21">
        <f>MATCH(E4645,{"知识体","知识域","知识区","知识主题","知识点"},0)-1</f>
        <v>4</v>
      </c>
      <c r="J4645" s="21">
        <f>MATCH(F4645,{"超","恰","亚","次"},0)-1</f>
        <v>2</v>
      </c>
      <c r="K4645" s="21" t="str">
        <f t="shared" si="589"/>
        <v>地理</v>
      </c>
      <c r="L4645" s="26" t="s">
        <v>4139</v>
      </c>
      <c r="M4645" s="23"/>
      <c r="N4645" s="23"/>
      <c r="O4645" s="24" t="str">
        <f t="shared" si="591"/>
        <v xml:space="preserve">
  - 
    name:  热带迁移农业
    title:  热带迁移农业
    description: 
    koLyro: point
    koLyri:  sub
    son: </v>
      </c>
      <c r="P4645" s="27" t="str">
        <f t="shared" si="590"/>
        <v xml:space="preserve">
            - 
              name:  热带迁移农业
              title:  热带迁移农业
              description: 
              koLyro: point
              koLyri:  sub
              son: </v>
      </c>
    </row>
    <row r="4646" spans="1:16" ht="15" customHeight="1">
      <c r="A4646" s="20">
        <f t="shared" si="584"/>
        <v>4</v>
      </c>
      <c r="B4646" s="21" t="str">
        <f t="shared" si="585"/>
        <v>知识点</v>
      </c>
      <c r="C4646" s="21" t="str">
        <f t="shared" si="586"/>
        <v>世界与我国重要农业区的比较</v>
      </c>
      <c r="D4646" s="21" t="str">
        <f>IFERROR(IF(I4646=1,INDEX( {"chinese","english","math","physics","chemistry","biology","politics","history","geography"},MATCH(C4646,{"语文","英语","数学","物理","化学","生物","政治","历史","地理"},0)),IF(I4646=2,INDEX(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4646,{"单项选择","阅读理解","信息匹配","完形填空","短文填空","单句填空","短文改错","单句改错","句型转换","翻译短语","翻译句子","词汇/短语及固搭","完成句子","听力"},0)),"")), "")</f>
        <v/>
      </c>
      <c r="E4646" s="21" t="str">
        <f t="shared" si="587"/>
        <v>知识点</v>
      </c>
      <c r="F4646" s="21" t="str">
        <f t="shared" si="588"/>
        <v>恰</v>
      </c>
      <c r="G4646" s="21" t="str">
        <f>INDEX( {"body","discipline","area","topic","point"},MATCH(E4646,{"知识体","知识域","知识区","知识主题","知识点"},0))</f>
        <v>point</v>
      </c>
      <c r="H4646" s="21" t="str">
        <f>INDEX( {"super","just","sub","infras"},MATCH(F4646,{"超","恰","亚","次"},0))</f>
        <v>just</v>
      </c>
      <c r="I4646" s="21">
        <f>MATCH(E4646,{"知识体","知识域","知识区","知识主题","知识点"},0)-1</f>
        <v>4</v>
      </c>
      <c r="J4646" s="21">
        <f>MATCH(F4646,{"超","恰","亚","次"},0)-1</f>
        <v>1</v>
      </c>
      <c r="K4646" s="21" t="str">
        <f t="shared" si="589"/>
        <v>地理</v>
      </c>
      <c r="L4646" s="26" t="s">
        <v>4140</v>
      </c>
      <c r="M4646" s="23"/>
      <c r="N4646" s="23"/>
      <c r="O4646" s="24" t="str">
        <f t="shared" si="591"/>
        <v xml:space="preserve">
  - 
    name:  世界与我国重要农业区的比较
    title:  世界与我国重要农业区的比较
    description: 
    koLyro: point
    koLyri:  just
    son: </v>
      </c>
      <c r="P4646" s="27" t="str">
        <f t="shared" si="590"/>
        <v xml:space="preserve">
          - 
            name:  世界与我国重要农业区的比较
            title:  世界与我国重要农业区的比较
            description: 
            koLyro: point
            koLyri:  just
            son: </v>
      </c>
    </row>
    <row r="4647" spans="1:16" ht="15" customHeight="1">
      <c r="A4647" s="20">
        <f t="shared" si="584"/>
        <v>4</v>
      </c>
      <c r="B4647" s="21" t="str">
        <f t="shared" si="585"/>
        <v>知识点</v>
      </c>
      <c r="C4647" s="21" t="str">
        <f t="shared" si="586"/>
        <v>农业地域类型的判断</v>
      </c>
      <c r="D4647" s="21" t="str">
        <f>IFERROR(IF(I4647=1,INDEX( {"chinese","english","math","physics","chemistry","biology","politics","history","geography"},MATCH(C4647,{"语文","英语","数学","物理","化学","生物","政治","历史","地理"},0)),IF(I4647=2,INDEX(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4647,{"单项选择","阅读理解","信息匹配","完形填空","短文填空","单句填空","短文改错","单句改错","句型转换","翻译短语","翻译句子","词汇/短语及固搭","完成句子","听力"},0)),"")), "")</f>
        <v/>
      </c>
      <c r="E4647" s="21" t="str">
        <f t="shared" si="587"/>
        <v>知识点</v>
      </c>
      <c r="F4647" s="21" t="str">
        <f t="shared" si="588"/>
        <v>恰</v>
      </c>
      <c r="G4647" s="21" t="str">
        <f>INDEX( {"body","discipline","area","topic","point"},MATCH(E4647,{"知识体","知识域","知识区","知识主题","知识点"},0))</f>
        <v>point</v>
      </c>
      <c r="H4647" s="21" t="str">
        <f>INDEX( {"super","just","sub","infras"},MATCH(F4647,{"超","恰","亚","次"},0))</f>
        <v>just</v>
      </c>
      <c r="I4647" s="21">
        <f>MATCH(E4647,{"知识体","知识域","知识区","知识主题","知识点"},0)-1</f>
        <v>4</v>
      </c>
      <c r="J4647" s="21">
        <f>MATCH(F4647,{"超","恰","亚","次"},0)-1</f>
        <v>1</v>
      </c>
      <c r="K4647" s="21" t="str">
        <f t="shared" si="589"/>
        <v>地理</v>
      </c>
      <c r="L4647" s="26" t="s">
        <v>4141</v>
      </c>
      <c r="M4647" s="23"/>
      <c r="N4647" s="23"/>
      <c r="O4647" s="24" t="str">
        <f t="shared" si="591"/>
        <v xml:space="preserve">
  - 
    name:  农业地域类型的判断
    title:  农业地域类型的判断
    description: 
    koLyro: point
    koLyri:  just
    son: </v>
      </c>
      <c r="P4647" s="27" t="str">
        <f t="shared" si="590"/>
        <v xml:space="preserve">
          - 
            name:  农业地域类型的判断
            title:  农业地域类型的判断
            description: 
            koLyro: point
            koLyri:  just
            son: </v>
      </c>
    </row>
    <row r="4648" spans="1:16" ht="15" customHeight="1">
      <c r="A4648" s="20">
        <f t="shared" si="584"/>
        <v>2</v>
      </c>
      <c r="B4648" s="21" t="str">
        <f t="shared" si="585"/>
        <v>知识区</v>
      </c>
      <c r="C4648" s="21" t="str">
        <f t="shared" si="586"/>
        <v>10.工业地域的形成与发展</v>
      </c>
      <c r="D4648" s="21" t="str">
        <f>IFERROR(IF(I4648=1,INDEX( {"chinese","english","math","physics","chemistry","biology","politics","history","geography"},MATCH(C4648,{"语文","英语","数学","物理","化学","生物","政治","历史","地理"},0)),IF(I4648=2,INDEX(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4648,{"单项选择","阅读理解","信息匹配","完形填空","短文填空","单句填空","短文改错","单句改错","句型转换","翻译短语","翻译句子","词汇/短语及固搭","完成句子","听力"},0)),"")), "")</f>
        <v/>
      </c>
      <c r="E4648" s="21" t="str">
        <f t="shared" si="587"/>
        <v>知识区</v>
      </c>
      <c r="F4648" s="21" t="str">
        <f t="shared" si="588"/>
        <v>恰</v>
      </c>
      <c r="G4648" s="21" t="str">
        <f>INDEX( {"body","discipline","area","topic","point"},MATCH(E4648,{"知识体","知识域","知识区","知识主题","知识点"},0))</f>
        <v>area</v>
      </c>
      <c r="H4648" s="21" t="str">
        <f>INDEX( {"super","just","sub","infras"},MATCH(F4648,{"超","恰","亚","次"},0))</f>
        <v>just</v>
      </c>
      <c r="I4648" s="21">
        <f>MATCH(E4648,{"知识体","知识域","知识区","知识主题","知识点"},0)-1</f>
        <v>2</v>
      </c>
      <c r="J4648" s="21">
        <f>MATCH(F4648,{"超","恰","亚","次"},0)-1</f>
        <v>1</v>
      </c>
      <c r="K4648" s="21" t="str">
        <f t="shared" si="589"/>
        <v>地理</v>
      </c>
      <c r="L4648" s="26" t="s">
        <v>4699</v>
      </c>
      <c r="M4648" s="23"/>
      <c r="N4648" s="23"/>
      <c r="O4648" s="24" t="str">
        <f t="shared" si="591"/>
        <v xml:space="preserve">
  - 
    name:  10.工业地域的形成与发展
    title:  10.工业地域的形成与发展
    description: 
    koLyro: area
    koLyri:  just
    son: </v>
      </c>
      <c r="P4648" s="27" t="str">
        <f t="shared" si="590"/>
        <v xml:space="preserve">
      - 
        name:  10.工业地域的形成与发展
        title:  10.工业地域的形成与发展
        description: 
        koLyro: area
        koLyri:  just
        son: </v>
      </c>
    </row>
    <row r="4649" spans="1:16" ht="15" customHeight="1">
      <c r="A4649" s="20">
        <f t="shared" si="584"/>
        <v>3</v>
      </c>
      <c r="B4649" s="21" t="str">
        <f t="shared" si="585"/>
        <v>知识主题</v>
      </c>
      <c r="C4649" s="21" t="str">
        <f t="shared" si="586"/>
        <v>工业的区位选择</v>
      </c>
      <c r="D4649" s="21" t="str">
        <f>IFERROR(IF(I4649=1,INDEX( {"chinese","english","math","physics","chemistry","biology","politics","history","geography"},MATCH(C4649,{"语文","英语","数学","物理","化学","生物","政治","历史","地理"},0)),IF(I4649=2,INDEX(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4649,{"单项选择","阅读理解","信息匹配","完形填空","短文填空","单句填空","短文改错","单句改错","句型转换","翻译短语","翻译句子","词汇/短语及固搭","完成句子","听力"},0)),"")), "")</f>
        <v/>
      </c>
      <c r="E4649" s="21" t="str">
        <f t="shared" si="587"/>
        <v>知识主题</v>
      </c>
      <c r="F4649" s="21" t="str">
        <f t="shared" si="588"/>
        <v>恰</v>
      </c>
      <c r="G4649" s="21" t="str">
        <f>INDEX( {"body","discipline","area","topic","point"},MATCH(E4649,{"知识体","知识域","知识区","知识主题","知识点"},0))</f>
        <v>topic</v>
      </c>
      <c r="H4649" s="21" t="str">
        <f>INDEX( {"super","just","sub","infras"},MATCH(F4649,{"超","恰","亚","次"},0))</f>
        <v>just</v>
      </c>
      <c r="I4649" s="21">
        <f>MATCH(E4649,{"知识体","知识域","知识区","知识主题","知识点"},0)-1</f>
        <v>3</v>
      </c>
      <c r="J4649" s="21">
        <f>MATCH(F4649,{"超","恰","亚","次"},0)-1</f>
        <v>1</v>
      </c>
      <c r="K4649" s="21" t="str">
        <f t="shared" si="589"/>
        <v>地理</v>
      </c>
      <c r="L4649" s="26" t="s">
        <v>4142</v>
      </c>
      <c r="M4649" s="23"/>
      <c r="N4649" s="23"/>
      <c r="O4649" s="24" t="str">
        <f t="shared" si="591"/>
        <v xml:space="preserve">
  - 
    name:  工业的区位选择
    title:  工业的区位选择
    description: 
    koLyro: topic
    koLyri:  just
    son: </v>
      </c>
      <c r="P4649" s="27" t="str">
        <f t="shared" si="590"/>
        <v xml:space="preserve">
        - 
          name:  工业的区位选择
          title:  工业的区位选择
          description: 
          koLyro: topic
          koLyri:  just
          son: </v>
      </c>
    </row>
    <row r="4650" spans="1:16" ht="15" customHeight="1">
      <c r="A4650" s="20">
        <f t="shared" si="584"/>
        <v>4</v>
      </c>
      <c r="B4650" s="21" t="str">
        <f t="shared" si="585"/>
        <v>知识点</v>
      </c>
      <c r="C4650" s="21" t="str">
        <f t="shared" si="586"/>
        <v>工业的分类</v>
      </c>
      <c r="D4650" s="21" t="str">
        <f>IFERROR(IF(I4650=1,INDEX( {"chinese","english","math","physics","chemistry","biology","politics","history","geography"},MATCH(C4650,{"语文","英语","数学","物理","化学","生物","政治","历史","地理"},0)),IF(I4650=2,INDEX(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4650,{"单项选择","阅读理解","信息匹配","完形填空","短文填空","单句填空","短文改错","单句改错","句型转换","翻译短语","翻译句子","词汇/短语及固搭","完成句子","听力"},0)),"")), "")</f>
        <v/>
      </c>
      <c r="E4650" s="21" t="str">
        <f t="shared" si="587"/>
        <v>知识点</v>
      </c>
      <c r="F4650" s="21" t="str">
        <f t="shared" si="588"/>
        <v>恰</v>
      </c>
      <c r="G4650" s="21" t="str">
        <f>INDEX( {"body","discipline","area","topic","point"},MATCH(E4650,{"知识体","知识域","知识区","知识主题","知识点"},0))</f>
        <v>point</v>
      </c>
      <c r="H4650" s="21" t="str">
        <f>INDEX( {"super","just","sub","infras"},MATCH(F4650,{"超","恰","亚","次"},0))</f>
        <v>just</v>
      </c>
      <c r="I4650" s="21">
        <f>MATCH(E4650,{"知识体","知识域","知识区","知识主题","知识点"},0)-1</f>
        <v>4</v>
      </c>
      <c r="J4650" s="21">
        <f>MATCH(F4650,{"超","恰","亚","次"},0)-1</f>
        <v>1</v>
      </c>
      <c r="K4650" s="21" t="str">
        <f t="shared" si="589"/>
        <v>地理</v>
      </c>
      <c r="L4650" s="26" t="s">
        <v>4143</v>
      </c>
      <c r="M4650" s="23"/>
      <c r="N4650" s="23"/>
      <c r="O4650" s="24" t="str">
        <f t="shared" si="591"/>
        <v xml:space="preserve">
  - 
    name:  工业的分类
    title:  工业的分类
    description: 
    koLyro: point
    koLyri:  just
    son: </v>
      </c>
      <c r="P4650" s="27" t="str">
        <f t="shared" si="590"/>
        <v xml:space="preserve">
          - 
            name:  工业的分类
            title:  工业的分类
            description: 
            koLyro: point
            koLyri:  just
            son: </v>
      </c>
    </row>
    <row r="4651" spans="1:16" ht="15" customHeight="1">
      <c r="A4651" s="20">
        <f t="shared" si="584"/>
        <v>4</v>
      </c>
      <c r="B4651" s="21" t="str">
        <f t="shared" si="585"/>
        <v>知识点</v>
      </c>
      <c r="C4651" s="21" t="str">
        <f t="shared" si="586"/>
        <v>工业区位因素及变化</v>
      </c>
      <c r="D4651" s="21" t="str">
        <f>IFERROR(IF(I4651=1,INDEX( {"chinese","english","math","physics","chemistry","biology","politics","history","geography"},MATCH(C4651,{"语文","英语","数学","物理","化学","生物","政治","历史","地理"},0)),IF(I4651=2,INDEX(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4651,{"单项选择","阅读理解","信息匹配","完形填空","短文填空","单句填空","短文改错","单句改错","句型转换","翻译短语","翻译句子","词汇/短语及固搭","完成句子","听力"},0)),"")), "")</f>
        <v/>
      </c>
      <c r="E4651" s="21" t="str">
        <f t="shared" si="587"/>
        <v>知识点</v>
      </c>
      <c r="F4651" s="21" t="str">
        <f t="shared" si="588"/>
        <v>恰</v>
      </c>
      <c r="G4651" s="21" t="str">
        <f>INDEX( {"body","discipline","area","topic","point"},MATCH(E4651,{"知识体","知识域","知识区","知识主题","知识点"},0))</f>
        <v>point</v>
      </c>
      <c r="H4651" s="21" t="str">
        <f>INDEX( {"super","just","sub","infras"},MATCH(F4651,{"超","恰","亚","次"},0))</f>
        <v>just</v>
      </c>
      <c r="I4651" s="21">
        <f>MATCH(E4651,{"知识体","知识域","知识区","知识主题","知识点"},0)-1</f>
        <v>4</v>
      </c>
      <c r="J4651" s="21">
        <f>MATCH(F4651,{"超","恰","亚","次"},0)-1</f>
        <v>1</v>
      </c>
      <c r="K4651" s="21" t="str">
        <f t="shared" si="589"/>
        <v>地理</v>
      </c>
      <c r="L4651" s="26" t="s">
        <v>4144</v>
      </c>
      <c r="M4651" s="23"/>
      <c r="N4651" s="23"/>
      <c r="O4651" s="24" t="str">
        <f t="shared" si="591"/>
        <v xml:space="preserve">
  - 
    name:  工业区位因素及变化
    title:  工业区位因素及变化
    description: 
    koLyro: point
    koLyri:  just
    son: </v>
      </c>
      <c r="P4651" s="27" t="str">
        <f t="shared" si="590"/>
        <v xml:space="preserve">
          - 
            name:  工业区位因素及变化
            title:  工业区位因素及变化
            description: 
            koLyro: point
            koLyri:  just
            son: </v>
      </c>
    </row>
    <row r="4652" spans="1:16" ht="15" customHeight="1">
      <c r="A4652" s="20">
        <f t="shared" si="584"/>
        <v>5</v>
      </c>
      <c r="B4652" s="21" t="str">
        <f t="shared" si="585"/>
        <v>知识亚点</v>
      </c>
      <c r="C4652" s="21" t="str">
        <f t="shared" si="586"/>
        <v>工业区位因素</v>
      </c>
      <c r="D4652" s="21" t="str">
        <f>IFERROR(IF(I4652=1,INDEX( {"chinese","english","math","physics","chemistry","biology","politics","history","geography"},MATCH(C4652,{"语文","英语","数学","物理","化学","生物","政治","历史","地理"},0)),IF(I4652=2,INDEX(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4652,{"单项选择","阅读理解","信息匹配","完形填空","短文填空","单句填空","短文改错","单句改错","句型转换","翻译短语","翻译句子","词汇/短语及固搭","完成句子","听力"},0)),"")), "")</f>
        <v/>
      </c>
      <c r="E4652" s="21" t="str">
        <f t="shared" si="587"/>
        <v>知识点</v>
      </c>
      <c r="F4652" s="21" t="str">
        <f t="shared" si="588"/>
        <v>亚</v>
      </c>
      <c r="G4652" s="21" t="str">
        <f>INDEX( {"body","discipline","area","topic","point"},MATCH(E4652,{"知识体","知识域","知识区","知识主题","知识点"},0))</f>
        <v>point</v>
      </c>
      <c r="H4652" s="21" t="str">
        <f>INDEX( {"super","just","sub","infras"},MATCH(F4652,{"超","恰","亚","次"},0))</f>
        <v>sub</v>
      </c>
      <c r="I4652" s="21">
        <f>MATCH(E4652,{"知识体","知识域","知识区","知识主题","知识点"},0)-1</f>
        <v>4</v>
      </c>
      <c r="J4652" s="21">
        <f>MATCH(F4652,{"超","恰","亚","次"},0)-1</f>
        <v>2</v>
      </c>
      <c r="K4652" s="21" t="str">
        <f t="shared" si="589"/>
        <v>地理</v>
      </c>
      <c r="L4652" s="26" t="s">
        <v>4145</v>
      </c>
      <c r="M4652" s="23"/>
      <c r="N4652" s="23"/>
      <c r="O4652" s="24" t="str">
        <f t="shared" si="591"/>
        <v xml:space="preserve">
  - 
    name:  工业区位因素
    title:  工业区位因素
    description: 
    koLyro: point
    koLyri:  sub
    son: </v>
      </c>
      <c r="P4652" s="27" t="str">
        <f t="shared" si="590"/>
        <v xml:space="preserve">
            - 
              name:  工业区位因素
              title:  工业区位因素
              description: 
              koLyro: point
              koLyri:  sub
              son: </v>
      </c>
    </row>
    <row r="4653" spans="1:16" ht="15" customHeight="1">
      <c r="A4653" s="20">
        <f t="shared" si="584"/>
        <v>5</v>
      </c>
      <c r="B4653" s="21" t="str">
        <f t="shared" si="585"/>
        <v>知识亚点</v>
      </c>
      <c r="C4653" s="21" t="str">
        <f t="shared" si="586"/>
        <v>工业区位因素的发展变化</v>
      </c>
      <c r="D4653" s="21" t="str">
        <f>IFERROR(IF(I4653=1,INDEX( {"chinese","english","math","physics","chemistry","biology","politics","history","geography"},MATCH(C4653,{"语文","英语","数学","物理","化学","生物","政治","历史","地理"},0)),IF(I4653=2,INDEX(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4653,{"单项选择","阅读理解","信息匹配","完形填空","短文填空","单句填空","短文改错","单句改错","句型转换","翻译短语","翻译句子","词汇/短语及固搭","完成句子","听力"},0)),"")), "")</f>
        <v/>
      </c>
      <c r="E4653" s="21" t="str">
        <f t="shared" si="587"/>
        <v>知识点</v>
      </c>
      <c r="F4653" s="21" t="str">
        <f t="shared" si="588"/>
        <v>亚</v>
      </c>
      <c r="G4653" s="21" t="str">
        <f>INDEX( {"body","discipline","area","topic","point"},MATCH(E4653,{"知识体","知识域","知识区","知识主题","知识点"},0))</f>
        <v>point</v>
      </c>
      <c r="H4653" s="21" t="str">
        <f>INDEX( {"super","just","sub","infras"},MATCH(F4653,{"超","恰","亚","次"},0))</f>
        <v>sub</v>
      </c>
      <c r="I4653" s="21">
        <f>MATCH(E4653,{"知识体","知识域","知识区","知识主题","知识点"},0)-1</f>
        <v>4</v>
      </c>
      <c r="J4653" s="21">
        <f>MATCH(F4653,{"超","恰","亚","次"},0)-1</f>
        <v>2</v>
      </c>
      <c r="K4653" s="21" t="str">
        <f t="shared" si="589"/>
        <v>地理</v>
      </c>
      <c r="L4653" s="26" t="s">
        <v>4146</v>
      </c>
      <c r="M4653" s="23"/>
      <c r="N4653" s="23"/>
      <c r="O4653" s="24" t="str">
        <f t="shared" si="591"/>
        <v xml:space="preserve">
  - 
    name:  工业区位因素的发展变化
    title:  工业区位因素的发展变化
    description: 
    koLyro: point
    koLyri:  sub
    son: </v>
      </c>
      <c r="P4653" s="27" t="str">
        <f t="shared" si="590"/>
        <v xml:space="preserve">
            - 
              name:  工业区位因素的发展变化
              title:  工业区位因素的发展变化
              description: 
              koLyro: point
              koLyri:  sub
              son: </v>
      </c>
    </row>
    <row r="4654" spans="1:16" ht="15" customHeight="1">
      <c r="A4654" s="20">
        <f t="shared" si="584"/>
        <v>4</v>
      </c>
      <c r="B4654" s="21" t="str">
        <f t="shared" si="585"/>
        <v>知识点</v>
      </c>
      <c r="C4654" s="21" t="str">
        <f t="shared" si="586"/>
        <v>工业导向类型及主导因素的判断</v>
      </c>
      <c r="D4654" s="21" t="str">
        <f>IFERROR(IF(I4654=1,INDEX( {"chinese","english","math","physics","chemistry","biology","politics","history","geography"},MATCH(C4654,{"语文","英语","数学","物理","化学","生物","政治","历史","地理"},0)),IF(I4654=2,INDEX(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4654,{"单项选择","阅读理解","信息匹配","完形填空","短文填空","单句填空","短文改错","单句改错","句型转换","翻译短语","翻译句子","词汇/短语及固搭","完成句子","听力"},0)),"")), "")</f>
        <v/>
      </c>
      <c r="E4654" s="21" t="str">
        <f t="shared" si="587"/>
        <v>知识点</v>
      </c>
      <c r="F4654" s="21" t="str">
        <f t="shared" si="588"/>
        <v>恰</v>
      </c>
      <c r="G4654" s="21" t="str">
        <f>INDEX( {"body","discipline","area","topic","point"},MATCH(E4654,{"知识体","知识域","知识区","知识主题","知识点"},0))</f>
        <v>point</v>
      </c>
      <c r="H4654" s="21" t="str">
        <f>INDEX( {"super","just","sub","infras"},MATCH(F4654,{"超","恰","亚","次"},0))</f>
        <v>just</v>
      </c>
      <c r="I4654" s="21">
        <f>MATCH(E4654,{"知识体","知识域","知识区","知识主题","知识点"},0)-1</f>
        <v>4</v>
      </c>
      <c r="J4654" s="21">
        <f>MATCH(F4654,{"超","恰","亚","次"},0)-1</f>
        <v>1</v>
      </c>
      <c r="K4654" s="21" t="str">
        <f t="shared" si="589"/>
        <v>地理</v>
      </c>
      <c r="L4654" s="26" t="s">
        <v>4147</v>
      </c>
      <c r="M4654" s="23"/>
      <c r="N4654" s="23"/>
      <c r="O4654" s="24" t="str">
        <f t="shared" si="591"/>
        <v xml:space="preserve">
  - 
    name:  工业导向类型及主导因素的判断
    title:  工业导向类型及主导因素的判断
    description: 
    koLyro: point
    koLyri:  just
    son: </v>
      </c>
      <c r="P4654" s="27" t="str">
        <f t="shared" si="590"/>
        <v xml:space="preserve">
          - 
            name:  工业导向类型及主导因素的判断
            title:  工业导向类型及主导因素的判断
            description: 
            koLyro: point
            koLyri:  just
            son: </v>
      </c>
    </row>
    <row r="4655" spans="1:16" ht="15" customHeight="1">
      <c r="A4655" s="20">
        <f t="shared" si="584"/>
        <v>5</v>
      </c>
      <c r="B4655" s="21" t="str">
        <f t="shared" si="585"/>
        <v>知识亚点</v>
      </c>
      <c r="C4655" s="21" t="str">
        <f t="shared" si="586"/>
        <v>工业主导区位因素的判断</v>
      </c>
      <c r="D4655" s="21" t="str">
        <f>IFERROR(IF(I4655=1,INDEX( {"chinese","english","math","physics","chemistry","biology","politics","history","geography"},MATCH(C4655,{"语文","英语","数学","物理","化学","生物","政治","历史","地理"},0)),IF(I4655=2,INDEX(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4655,{"单项选择","阅读理解","信息匹配","完形填空","短文填空","单句填空","短文改错","单句改错","句型转换","翻译短语","翻译句子","词汇/短语及固搭","完成句子","听力"},0)),"")), "")</f>
        <v/>
      </c>
      <c r="E4655" s="21" t="str">
        <f t="shared" si="587"/>
        <v>知识点</v>
      </c>
      <c r="F4655" s="21" t="str">
        <f t="shared" si="588"/>
        <v>亚</v>
      </c>
      <c r="G4655" s="21" t="str">
        <f>INDEX( {"body","discipline","area","topic","point"},MATCH(E4655,{"知识体","知识域","知识区","知识主题","知识点"},0))</f>
        <v>point</v>
      </c>
      <c r="H4655" s="21" t="str">
        <f>INDEX( {"super","just","sub","infras"},MATCH(F4655,{"超","恰","亚","次"},0))</f>
        <v>sub</v>
      </c>
      <c r="I4655" s="21">
        <f>MATCH(E4655,{"知识体","知识域","知识区","知识主题","知识点"},0)-1</f>
        <v>4</v>
      </c>
      <c r="J4655" s="21">
        <f>MATCH(F4655,{"超","恰","亚","次"},0)-1</f>
        <v>2</v>
      </c>
      <c r="K4655" s="21" t="str">
        <f t="shared" si="589"/>
        <v>地理</v>
      </c>
      <c r="L4655" s="26" t="s">
        <v>4148</v>
      </c>
      <c r="M4655" s="23"/>
      <c r="N4655" s="23"/>
      <c r="O4655" s="24" t="str">
        <f t="shared" si="591"/>
        <v xml:space="preserve">
  - 
    name:  工业主导区位因素的判断
    title:  工业主导区位因素的判断
    description: 
    koLyro: point
    koLyri:  sub
    son: </v>
      </c>
      <c r="P4655" s="27" t="str">
        <f t="shared" si="590"/>
        <v xml:space="preserve">
            - 
              name:  工业主导区位因素的判断
              title:  工业主导区位因素的判断
              description: 
              koLyro: point
              koLyri:  sub
              son: </v>
      </c>
    </row>
    <row r="4656" spans="1:16" ht="15" customHeight="1">
      <c r="A4656" s="20">
        <f t="shared" si="584"/>
        <v>4</v>
      </c>
      <c r="B4656" s="21" t="str">
        <f t="shared" si="585"/>
        <v>知识点</v>
      </c>
      <c r="C4656" s="21" t="str">
        <f t="shared" si="586"/>
        <v>工业区位条件评价</v>
      </c>
      <c r="D4656" s="21" t="str">
        <f>IFERROR(IF(I4656=1,INDEX( {"chinese","english","math","physics","chemistry","biology","politics","history","geography"},MATCH(C4656,{"语文","英语","数学","物理","化学","生物","政治","历史","地理"},0)),IF(I4656=2,INDEX(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4656,{"单项选择","阅读理解","信息匹配","完形填空","短文填空","单句填空","短文改错","单句改错","句型转换","翻译短语","翻译句子","词汇/短语及固搭","完成句子","听力"},0)),"")), "")</f>
        <v/>
      </c>
      <c r="E4656" s="21" t="str">
        <f t="shared" si="587"/>
        <v>知识点</v>
      </c>
      <c r="F4656" s="21" t="str">
        <f t="shared" si="588"/>
        <v>恰</v>
      </c>
      <c r="G4656" s="21" t="str">
        <f>INDEX( {"body","discipline","area","topic","point"},MATCH(E4656,{"知识体","知识域","知识区","知识主题","知识点"},0))</f>
        <v>point</v>
      </c>
      <c r="H4656" s="21" t="str">
        <f>INDEX( {"super","just","sub","infras"},MATCH(F4656,{"超","恰","亚","次"},0))</f>
        <v>just</v>
      </c>
      <c r="I4656" s="21">
        <f>MATCH(E4656,{"知识体","知识域","知识区","知识主题","知识点"},0)-1</f>
        <v>4</v>
      </c>
      <c r="J4656" s="21">
        <f>MATCH(F4656,{"超","恰","亚","次"},0)-1</f>
        <v>1</v>
      </c>
      <c r="K4656" s="21" t="str">
        <f t="shared" si="589"/>
        <v>地理</v>
      </c>
      <c r="L4656" s="26" t="s">
        <v>4711</v>
      </c>
      <c r="M4656" s="23"/>
      <c r="N4656" s="23"/>
      <c r="O4656" s="24" t="str">
        <f t="shared" si="591"/>
        <v xml:space="preserve">
  - 
    name:  工业区位条件评价
    title:  工业区位条件评价
    description: 
    koLyro: point
    koLyri:  just
    son: </v>
      </c>
      <c r="P4656" s="27" t="str">
        <f t="shared" si="590"/>
        <v xml:space="preserve">
          - 
            name:  工业区位条件评价
            title:  工业区位条件评价
            description: 
            koLyro: point
            koLyri:  just
            son: </v>
      </c>
    </row>
    <row r="4657" spans="1:16" ht="15" customHeight="1">
      <c r="A4657" s="20">
        <f t="shared" si="584"/>
        <v>4</v>
      </c>
      <c r="B4657" s="21" t="str">
        <f t="shared" si="585"/>
        <v>知识点</v>
      </c>
      <c r="C4657" s="21" t="str">
        <f t="shared" si="586"/>
        <v>工业部门的发展变化及影响</v>
      </c>
      <c r="D4657" s="21" t="str">
        <f>IFERROR(IF(I4657=1,INDEX( {"chinese","english","math","physics","chemistry","biology","politics","history","geography"},MATCH(C4657,{"语文","英语","数学","物理","化学","生物","政治","历史","地理"},0)),IF(I4657=2,INDEX(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4657,{"单项选择","阅读理解","信息匹配","完形填空","短文填空","单句填空","短文改错","单句改错","句型转换","翻译短语","翻译句子","词汇/短语及固搭","完成句子","听力"},0)),"")), "")</f>
        <v/>
      </c>
      <c r="E4657" s="21" t="str">
        <f t="shared" si="587"/>
        <v>知识点</v>
      </c>
      <c r="F4657" s="21" t="str">
        <f t="shared" si="588"/>
        <v>恰</v>
      </c>
      <c r="G4657" s="21" t="str">
        <f>INDEX( {"body","discipline","area","topic","point"},MATCH(E4657,{"知识体","知识域","知识区","知识主题","知识点"},0))</f>
        <v>point</v>
      </c>
      <c r="H4657" s="21" t="str">
        <f>INDEX( {"super","just","sub","infras"},MATCH(F4657,{"超","恰","亚","次"},0))</f>
        <v>just</v>
      </c>
      <c r="I4657" s="21">
        <f>MATCH(E4657,{"知识体","知识域","知识区","知识主题","知识点"},0)-1</f>
        <v>4</v>
      </c>
      <c r="J4657" s="21">
        <f>MATCH(F4657,{"超","恰","亚","次"},0)-1</f>
        <v>1</v>
      </c>
      <c r="K4657" s="21" t="str">
        <f t="shared" si="589"/>
        <v>地理</v>
      </c>
      <c r="L4657" s="26" t="s">
        <v>4149</v>
      </c>
      <c r="M4657" s="23"/>
      <c r="N4657" s="23"/>
      <c r="O4657" s="24" t="str">
        <f t="shared" si="591"/>
        <v xml:space="preserve">
  - 
    name:  工业部门的发展变化及影响
    title:  工业部门的发展变化及影响
    description: 
    koLyro: point
    koLyri:  just
    son: </v>
      </c>
      <c r="P4657" s="27" t="str">
        <f t="shared" si="590"/>
        <v xml:space="preserve">
          - 
            name:  工业部门的发展变化及影响
            title:  工业部门的发展变化及影响
            description: 
            koLyro: point
            koLyri:  just
            son: </v>
      </c>
    </row>
    <row r="4658" spans="1:16" ht="15" customHeight="1">
      <c r="A4658" s="20">
        <f t="shared" si="584"/>
        <v>4</v>
      </c>
      <c r="B4658" s="21" t="str">
        <f t="shared" si="585"/>
        <v>知识点</v>
      </c>
      <c r="C4658" s="21" t="str">
        <f t="shared" si="586"/>
        <v>工业部门特点和地区差异</v>
      </c>
      <c r="D4658" s="21" t="str">
        <f>IFERROR(IF(I4658=1,INDEX( {"chinese","english","math","physics","chemistry","biology","politics","history","geography"},MATCH(C4658,{"语文","英语","数学","物理","化学","生物","政治","历史","地理"},0)),IF(I4658=2,INDEX(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4658,{"单项选择","阅读理解","信息匹配","完形填空","短文填空","单句填空","短文改错","单句改错","句型转换","翻译短语","翻译句子","词汇/短语及固搭","完成句子","听力"},0)),"")), "")</f>
        <v/>
      </c>
      <c r="E4658" s="21" t="str">
        <f t="shared" si="587"/>
        <v>知识点</v>
      </c>
      <c r="F4658" s="21" t="str">
        <f t="shared" si="588"/>
        <v>恰</v>
      </c>
      <c r="G4658" s="21" t="str">
        <f>INDEX( {"body","discipline","area","topic","point"},MATCH(E4658,{"知识体","知识域","知识区","知识主题","知识点"},0))</f>
        <v>point</v>
      </c>
      <c r="H4658" s="21" t="str">
        <f>INDEX( {"super","just","sub","infras"},MATCH(F4658,{"超","恰","亚","次"},0))</f>
        <v>just</v>
      </c>
      <c r="I4658" s="21">
        <f>MATCH(E4658,{"知识体","知识域","知识区","知识主题","知识点"},0)-1</f>
        <v>4</v>
      </c>
      <c r="J4658" s="21">
        <f>MATCH(F4658,{"超","恰","亚","次"},0)-1</f>
        <v>1</v>
      </c>
      <c r="K4658" s="21" t="str">
        <f t="shared" si="589"/>
        <v>地理</v>
      </c>
      <c r="L4658" s="26" t="s">
        <v>4150</v>
      </c>
      <c r="M4658" s="23"/>
      <c r="N4658" s="23"/>
      <c r="O4658" s="24" t="str">
        <f t="shared" si="591"/>
        <v xml:space="preserve">
  - 
    name:  工业部门特点和地区差异
    title:  工业部门特点和地区差异
    description: 
    koLyro: point
    koLyri:  just
    son: </v>
      </c>
      <c r="P4658" s="27" t="str">
        <f t="shared" si="590"/>
        <v xml:space="preserve">
          - 
            name:  工业部门特点和地区差异
            title:  工业部门特点和地区差异
            description: 
            koLyro: point
            koLyri:  just
            son: </v>
      </c>
    </row>
    <row r="4659" spans="1:16" ht="15" customHeight="1">
      <c r="A4659" s="20">
        <f t="shared" si="584"/>
        <v>4</v>
      </c>
      <c r="B4659" s="21" t="str">
        <f t="shared" si="585"/>
        <v>知识点</v>
      </c>
      <c r="C4659" s="21" t="str">
        <f t="shared" si="586"/>
        <v>工业生产活动对地理环境的影响</v>
      </c>
      <c r="D4659" s="21" t="str">
        <f>IFERROR(IF(I4659=1,INDEX( {"chinese","english","math","physics","chemistry","biology","politics","history","geography"},MATCH(C4659,{"语文","英语","数学","物理","化学","生物","政治","历史","地理"},0)),IF(I4659=2,INDEX(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4659,{"单项选择","阅读理解","信息匹配","完形填空","短文填空","单句填空","短文改错","单句改错","句型转换","翻译短语","翻译句子","词汇/短语及固搭","完成句子","听力"},0)),"")), "")</f>
        <v/>
      </c>
      <c r="E4659" s="21" t="str">
        <f t="shared" si="587"/>
        <v>知识点</v>
      </c>
      <c r="F4659" s="21" t="str">
        <f t="shared" si="588"/>
        <v>恰</v>
      </c>
      <c r="G4659" s="21" t="str">
        <f>INDEX( {"body","discipline","area","topic","point"},MATCH(E4659,{"知识体","知识域","知识区","知识主题","知识点"},0))</f>
        <v>point</v>
      </c>
      <c r="H4659" s="21" t="str">
        <f>INDEX( {"super","just","sub","infras"},MATCH(F4659,{"超","恰","亚","次"},0))</f>
        <v>just</v>
      </c>
      <c r="I4659" s="21">
        <f>MATCH(E4659,{"知识体","知识域","知识区","知识主题","知识点"},0)-1</f>
        <v>4</v>
      </c>
      <c r="J4659" s="21">
        <f>MATCH(F4659,{"超","恰","亚","次"},0)-1</f>
        <v>1</v>
      </c>
      <c r="K4659" s="21" t="str">
        <f t="shared" si="589"/>
        <v>地理</v>
      </c>
      <c r="L4659" s="26" t="s">
        <v>4151</v>
      </c>
      <c r="M4659" s="23"/>
      <c r="N4659" s="23"/>
      <c r="O4659" s="24" t="str">
        <f t="shared" si="591"/>
        <v xml:space="preserve">
  - 
    name:  工业生产活动对地理环境的影响
    title:  工业生产活动对地理环境的影响
    description: 
    koLyro: point
    koLyri:  just
    son: </v>
      </c>
      <c r="P4659" s="27" t="str">
        <f t="shared" si="590"/>
        <v xml:space="preserve">
          - 
            name:  工业生产活动对地理环境的影响
            title:  工业生产活动对地理环境的影响
            description: 
            koLyro: point
            koLyri:  just
            son: </v>
      </c>
    </row>
    <row r="4660" spans="1:16" ht="15" customHeight="1">
      <c r="A4660" s="20">
        <f t="shared" si="584"/>
        <v>4</v>
      </c>
      <c r="B4660" s="21" t="str">
        <f t="shared" si="585"/>
        <v>知识点</v>
      </c>
      <c r="C4660" s="21" t="str">
        <f t="shared" si="586"/>
        <v>工业区位模式图的判读</v>
      </c>
      <c r="D4660" s="21" t="str">
        <f>IFERROR(IF(I4660=1,INDEX( {"chinese","english","math","physics","chemistry","biology","politics","history","geography"},MATCH(C4660,{"语文","英语","数学","物理","化学","生物","政治","历史","地理"},0)),IF(I4660=2,INDEX(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4660,{"单项选择","阅读理解","信息匹配","完形填空","短文填空","单句填空","短文改错","单句改错","句型转换","翻译短语","翻译句子","词汇/短语及固搭","完成句子","听力"},0)),"")), "")</f>
        <v/>
      </c>
      <c r="E4660" s="21" t="str">
        <f t="shared" si="587"/>
        <v>知识点</v>
      </c>
      <c r="F4660" s="21" t="str">
        <f t="shared" si="588"/>
        <v>恰</v>
      </c>
      <c r="G4660" s="21" t="str">
        <f>INDEX( {"body","discipline","area","topic","point"},MATCH(E4660,{"知识体","知识域","知识区","知识主题","知识点"},0))</f>
        <v>point</v>
      </c>
      <c r="H4660" s="21" t="str">
        <f>INDEX( {"super","just","sub","infras"},MATCH(F4660,{"超","恰","亚","次"},0))</f>
        <v>just</v>
      </c>
      <c r="I4660" s="21">
        <f>MATCH(E4660,{"知识体","知识域","知识区","知识主题","知识点"},0)-1</f>
        <v>4</v>
      </c>
      <c r="J4660" s="21">
        <f>MATCH(F4660,{"超","恰","亚","次"},0)-1</f>
        <v>1</v>
      </c>
      <c r="K4660" s="21" t="str">
        <f t="shared" si="589"/>
        <v>地理</v>
      </c>
      <c r="L4660" s="26" t="s">
        <v>4152</v>
      </c>
      <c r="M4660" s="23"/>
      <c r="N4660" s="23"/>
      <c r="O4660" s="24" t="str">
        <f t="shared" si="591"/>
        <v xml:space="preserve">
  - 
    name:  工业区位模式图的判读
    title:  工业区位模式图的判读
    description: 
    koLyro: point
    koLyri:  just
    son: </v>
      </c>
      <c r="P4660" s="27" t="str">
        <f t="shared" si="590"/>
        <v xml:space="preserve">
          - 
            name:  工业区位模式图的判读
            title:  工业区位模式图的判读
            description: 
            koLyro: point
            koLyri:  just
            son: </v>
      </c>
    </row>
    <row r="4661" spans="1:16" ht="15" customHeight="1">
      <c r="A4661" s="20">
        <f t="shared" si="584"/>
        <v>3</v>
      </c>
      <c r="B4661" s="21" t="str">
        <f t="shared" si="585"/>
        <v>知识主题</v>
      </c>
      <c r="C4661" s="21" t="str">
        <f t="shared" si="586"/>
        <v>工业地域的形成</v>
      </c>
      <c r="D4661" s="21" t="str">
        <f>IFERROR(IF(I4661=1,INDEX( {"chinese","english","math","physics","chemistry","biology","politics","history","geography"},MATCH(C4661,{"语文","英语","数学","物理","化学","生物","政治","历史","地理"},0)),IF(I4661=2,INDEX(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4661,{"单项选择","阅读理解","信息匹配","完形填空","短文填空","单句填空","短文改错","单句改错","句型转换","翻译短语","翻译句子","词汇/短语及固搭","完成句子","听力"},0)),"")), "")</f>
        <v/>
      </c>
      <c r="E4661" s="21" t="str">
        <f t="shared" si="587"/>
        <v>知识主题</v>
      </c>
      <c r="F4661" s="21" t="str">
        <f t="shared" si="588"/>
        <v>恰</v>
      </c>
      <c r="G4661" s="21" t="str">
        <f>INDEX( {"body","discipline","area","topic","point"},MATCH(E4661,{"知识体","知识域","知识区","知识主题","知识点"},0))</f>
        <v>topic</v>
      </c>
      <c r="H4661" s="21" t="str">
        <f>INDEX( {"super","just","sub","infras"},MATCH(F4661,{"超","恰","亚","次"},0))</f>
        <v>just</v>
      </c>
      <c r="I4661" s="21">
        <f>MATCH(E4661,{"知识体","知识域","知识区","知识主题","知识点"},0)-1</f>
        <v>3</v>
      </c>
      <c r="J4661" s="21">
        <f>MATCH(F4661,{"超","恰","亚","次"},0)-1</f>
        <v>1</v>
      </c>
      <c r="K4661" s="21" t="str">
        <f t="shared" si="589"/>
        <v>地理</v>
      </c>
      <c r="L4661" s="26" t="s">
        <v>4153</v>
      </c>
      <c r="M4661" s="23"/>
      <c r="N4661" s="23"/>
      <c r="O4661" s="24" t="str">
        <f t="shared" si="591"/>
        <v xml:space="preserve">
  - 
    name:  工业地域的形成
    title:  工业地域的形成
    description: 
    koLyro: topic
    koLyri:  just
    son: </v>
      </c>
      <c r="P4661" s="27" t="str">
        <f t="shared" si="590"/>
        <v xml:space="preserve">
        - 
          name:  工业地域的形成
          title:  工业地域的形成
          description: 
          koLyro: topic
          koLyri:  just
          son: </v>
      </c>
    </row>
    <row r="4662" spans="1:16" ht="15" customHeight="1">
      <c r="A4662" s="20">
        <f t="shared" si="584"/>
        <v>4</v>
      </c>
      <c r="B4662" s="21" t="str">
        <f t="shared" si="585"/>
        <v>知识点</v>
      </c>
      <c r="C4662" s="21" t="str">
        <f t="shared" si="586"/>
        <v>工业集聚与工业地域</v>
      </c>
      <c r="D4662" s="21" t="str">
        <f>IFERROR(IF(I4662=1,INDEX( {"chinese","english","math","physics","chemistry","biology","politics","history","geography"},MATCH(C4662,{"语文","英语","数学","物理","化学","生物","政治","历史","地理"},0)),IF(I4662=2,INDEX(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4662,{"单项选择","阅读理解","信息匹配","完形填空","短文填空","单句填空","短文改错","单句改错","句型转换","翻译短语","翻译句子","词汇/短语及固搭","完成句子","听力"},0)),"")), "")</f>
        <v/>
      </c>
      <c r="E4662" s="21" t="str">
        <f t="shared" si="587"/>
        <v>知识点</v>
      </c>
      <c r="F4662" s="21" t="str">
        <f t="shared" si="588"/>
        <v>恰</v>
      </c>
      <c r="G4662" s="21" t="str">
        <f>INDEX( {"body","discipline","area","topic","point"},MATCH(E4662,{"知识体","知识域","知识区","知识主题","知识点"},0))</f>
        <v>point</v>
      </c>
      <c r="H4662" s="21" t="str">
        <f>INDEX( {"super","just","sub","infras"},MATCH(F4662,{"超","恰","亚","次"},0))</f>
        <v>just</v>
      </c>
      <c r="I4662" s="21">
        <f>MATCH(E4662,{"知识体","知识域","知识区","知识主题","知识点"},0)-1</f>
        <v>4</v>
      </c>
      <c r="J4662" s="21">
        <f>MATCH(F4662,{"超","恰","亚","次"},0)-1</f>
        <v>1</v>
      </c>
      <c r="K4662" s="21" t="str">
        <f t="shared" si="589"/>
        <v>地理</v>
      </c>
      <c r="L4662" s="26" t="s">
        <v>4154</v>
      </c>
      <c r="M4662" s="23"/>
      <c r="N4662" s="23"/>
      <c r="O4662" s="24" t="str">
        <f t="shared" si="591"/>
        <v xml:space="preserve">
  - 
    name:  工业集聚与工业地域
    title:  工业集聚与工业地域
    description: 
    koLyro: point
    koLyri:  just
    son: </v>
      </c>
      <c r="P4662" s="27" t="str">
        <f t="shared" si="590"/>
        <v xml:space="preserve">
          - 
            name:  工业集聚与工业地域
            title:  工业集聚与工业地域
            description: 
            koLyro: point
            koLyri:  just
            son: </v>
      </c>
    </row>
    <row r="4663" spans="1:16" ht="15" customHeight="1">
      <c r="A4663" s="20">
        <f t="shared" si="584"/>
        <v>5</v>
      </c>
      <c r="B4663" s="21" t="str">
        <f t="shared" si="585"/>
        <v>知识亚点</v>
      </c>
      <c r="C4663" s="21" t="str">
        <f t="shared" si="586"/>
        <v>工业联系</v>
      </c>
      <c r="D4663" s="21" t="str">
        <f>IFERROR(IF(I4663=1,INDEX( {"chinese","english","math","physics","chemistry","biology","politics","history","geography"},MATCH(C4663,{"语文","英语","数学","物理","化学","生物","政治","历史","地理"},0)),IF(I4663=2,INDEX(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4663,{"单项选择","阅读理解","信息匹配","完形填空","短文填空","单句填空","短文改错","单句改错","句型转换","翻译短语","翻译句子","词汇/短语及固搭","完成句子","听力"},0)),"")), "")</f>
        <v/>
      </c>
      <c r="E4663" s="21" t="str">
        <f t="shared" si="587"/>
        <v>知识点</v>
      </c>
      <c r="F4663" s="21" t="str">
        <f t="shared" si="588"/>
        <v>亚</v>
      </c>
      <c r="G4663" s="21" t="str">
        <f>INDEX( {"body","discipline","area","topic","point"},MATCH(E4663,{"知识体","知识域","知识区","知识主题","知识点"},0))</f>
        <v>point</v>
      </c>
      <c r="H4663" s="21" t="str">
        <f>INDEX( {"super","just","sub","infras"},MATCH(F4663,{"超","恰","亚","次"},0))</f>
        <v>sub</v>
      </c>
      <c r="I4663" s="21">
        <f>MATCH(E4663,{"知识体","知识域","知识区","知识主题","知识点"},0)-1</f>
        <v>4</v>
      </c>
      <c r="J4663" s="21">
        <f>MATCH(F4663,{"超","恰","亚","次"},0)-1</f>
        <v>2</v>
      </c>
      <c r="K4663" s="21" t="str">
        <f t="shared" si="589"/>
        <v>地理</v>
      </c>
      <c r="L4663" s="26" t="s">
        <v>4155</v>
      </c>
      <c r="M4663" s="23"/>
      <c r="N4663" s="23"/>
      <c r="O4663" s="24" t="str">
        <f t="shared" si="591"/>
        <v xml:space="preserve">
  - 
    name:  工业联系
    title:  工业联系
    description: 
    koLyro: point
    koLyri:  sub
    son: </v>
      </c>
      <c r="P4663" s="27" t="str">
        <f t="shared" si="590"/>
        <v xml:space="preserve">
            - 
              name:  工业联系
              title:  工业联系
              description: 
              koLyro: point
              koLyri:  sub
              son: </v>
      </c>
    </row>
    <row r="4664" spans="1:16" ht="15" customHeight="1">
      <c r="A4664" s="20">
        <f t="shared" si="584"/>
        <v>5</v>
      </c>
      <c r="B4664" s="21" t="str">
        <f t="shared" si="585"/>
        <v>知识亚点</v>
      </c>
      <c r="C4664" s="21" t="str">
        <f t="shared" si="586"/>
        <v>工业集聚的优缺点</v>
      </c>
      <c r="D4664" s="21" t="str">
        <f>IFERROR(IF(I4664=1,INDEX( {"chinese","english","math","physics","chemistry","biology","politics","history","geography"},MATCH(C4664,{"语文","英语","数学","物理","化学","生物","政治","历史","地理"},0)),IF(I4664=2,INDEX(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4664,{"单项选择","阅读理解","信息匹配","完形填空","短文填空","单句填空","短文改错","单句改错","句型转换","翻译短语","翻译句子","词汇/短语及固搭","完成句子","听力"},0)),"")), "")</f>
        <v/>
      </c>
      <c r="E4664" s="21" t="str">
        <f t="shared" si="587"/>
        <v>知识点</v>
      </c>
      <c r="F4664" s="21" t="str">
        <f t="shared" si="588"/>
        <v>亚</v>
      </c>
      <c r="G4664" s="21" t="str">
        <f>INDEX( {"body","discipline","area","topic","point"},MATCH(E4664,{"知识体","知识域","知识区","知识主题","知识点"},0))</f>
        <v>point</v>
      </c>
      <c r="H4664" s="21" t="str">
        <f>INDEX( {"super","just","sub","infras"},MATCH(F4664,{"超","恰","亚","次"},0))</f>
        <v>sub</v>
      </c>
      <c r="I4664" s="21">
        <f>MATCH(E4664,{"知识体","知识域","知识区","知识主题","知识点"},0)-1</f>
        <v>4</v>
      </c>
      <c r="J4664" s="21">
        <f>MATCH(F4664,{"超","恰","亚","次"},0)-1</f>
        <v>2</v>
      </c>
      <c r="K4664" s="21" t="str">
        <f t="shared" si="589"/>
        <v>地理</v>
      </c>
      <c r="L4664" s="26" t="s">
        <v>4156</v>
      </c>
      <c r="M4664" s="23"/>
      <c r="N4664" s="23"/>
      <c r="O4664" s="24" t="str">
        <f t="shared" si="591"/>
        <v xml:space="preserve">
  - 
    name:  工业集聚的优缺点
    title:  工业集聚的优缺点
    description: 
    koLyro: point
    koLyri:  sub
    son: </v>
      </c>
      <c r="P4664" s="27" t="str">
        <f t="shared" si="590"/>
        <v xml:space="preserve">
            - 
              name:  工业集聚的优缺点
              title:  工业集聚的优缺点
              description: 
              koLyro: point
              koLyri:  sub
              son: </v>
      </c>
    </row>
    <row r="4665" spans="1:16" ht="15" customHeight="1">
      <c r="A4665" s="20">
        <f t="shared" si="584"/>
        <v>5</v>
      </c>
      <c r="B4665" s="21" t="str">
        <f t="shared" si="585"/>
        <v>知识亚点</v>
      </c>
      <c r="C4665" s="21" t="str">
        <f t="shared" si="586"/>
        <v>工业地域的分类</v>
      </c>
      <c r="D4665" s="21" t="str">
        <f>IFERROR(IF(I4665=1,INDEX( {"chinese","english","math","physics","chemistry","biology","politics","history","geography"},MATCH(C4665,{"语文","英语","数学","物理","化学","生物","政治","历史","地理"},0)),IF(I4665=2,INDEX(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4665,{"单项选择","阅读理解","信息匹配","完形填空","短文填空","单句填空","短文改错","单句改错","句型转换","翻译短语","翻译句子","词汇/短语及固搭","完成句子","听力"},0)),"")), "")</f>
        <v/>
      </c>
      <c r="E4665" s="21" t="str">
        <f t="shared" si="587"/>
        <v>知识点</v>
      </c>
      <c r="F4665" s="21" t="str">
        <f t="shared" si="588"/>
        <v>亚</v>
      </c>
      <c r="G4665" s="21" t="str">
        <f>INDEX( {"body","discipline","area","topic","point"},MATCH(E4665,{"知识体","知识域","知识区","知识主题","知识点"},0))</f>
        <v>point</v>
      </c>
      <c r="H4665" s="21" t="str">
        <f>INDEX( {"super","just","sub","infras"},MATCH(F4665,{"超","恰","亚","次"},0))</f>
        <v>sub</v>
      </c>
      <c r="I4665" s="21">
        <f>MATCH(E4665,{"知识体","知识域","知识区","知识主题","知识点"},0)-1</f>
        <v>4</v>
      </c>
      <c r="J4665" s="21">
        <f>MATCH(F4665,{"超","恰","亚","次"},0)-1</f>
        <v>2</v>
      </c>
      <c r="K4665" s="21" t="str">
        <f t="shared" si="589"/>
        <v>地理</v>
      </c>
      <c r="L4665" s="26" t="s">
        <v>4157</v>
      </c>
      <c r="M4665" s="23"/>
      <c r="N4665" s="23"/>
      <c r="O4665" s="24" t="str">
        <f t="shared" si="591"/>
        <v xml:space="preserve">
  - 
    name:  工业地域的分类
    title:  工业地域的分类
    description: 
    koLyro: point
    koLyri:  sub
    son: </v>
      </c>
      <c r="P4665" s="27" t="str">
        <f t="shared" si="590"/>
        <v xml:space="preserve">
            - 
              name:  工业地域的分类
              title:  工业地域的分类
              description: 
              koLyro: point
              koLyri:  sub
              son: </v>
      </c>
    </row>
    <row r="4666" spans="1:16" ht="15" customHeight="1">
      <c r="A4666" s="20">
        <f t="shared" si="584"/>
        <v>4</v>
      </c>
      <c r="B4666" s="21" t="str">
        <f t="shared" si="585"/>
        <v>知识点</v>
      </c>
      <c r="C4666" s="21" t="str">
        <f t="shared" si="586"/>
        <v>工业分散与工业的地域联系</v>
      </c>
      <c r="D4666" s="21" t="str">
        <f>IFERROR(IF(I4666=1,INDEX( {"chinese","english","math","physics","chemistry","biology","politics","history","geography"},MATCH(C4666,{"语文","英语","数学","物理","化学","生物","政治","历史","地理"},0)),IF(I4666=2,INDEX(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4666,{"单项选择","阅读理解","信息匹配","完形填空","短文填空","单句填空","短文改错","单句改错","句型转换","翻译短语","翻译句子","词汇/短语及固搭","完成句子","听力"},0)),"")), "")</f>
        <v/>
      </c>
      <c r="E4666" s="21" t="str">
        <f t="shared" si="587"/>
        <v>知识点</v>
      </c>
      <c r="F4666" s="21" t="str">
        <f t="shared" si="588"/>
        <v>恰</v>
      </c>
      <c r="G4666" s="21" t="str">
        <f>INDEX( {"body","discipline","area","topic","point"},MATCH(E4666,{"知识体","知识域","知识区","知识主题","知识点"},0))</f>
        <v>point</v>
      </c>
      <c r="H4666" s="21" t="str">
        <f>INDEX( {"super","just","sub","infras"},MATCH(F4666,{"超","恰","亚","次"},0))</f>
        <v>just</v>
      </c>
      <c r="I4666" s="21">
        <f>MATCH(E4666,{"知识体","知识域","知识区","知识主题","知识点"},0)-1</f>
        <v>4</v>
      </c>
      <c r="J4666" s="21">
        <f>MATCH(F4666,{"超","恰","亚","次"},0)-1</f>
        <v>1</v>
      </c>
      <c r="K4666" s="21" t="str">
        <f t="shared" si="589"/>
        <v>地理</v>
      </c>
      <c r="L4666" s="26" t="s">
        <v>4158</v>
      </c>
      <c r="M4666" s="23"/>
      <c r="N4666" s="23"/>
      <c r="O4666" s="24" t="str">
        <f t="shared" si="591"/>
        <v xml:space="preserve">
  - 
    name:  工业分散与工业的地域联系
    title:  工业分散与工业的地域联系
    description: 
    koLyro: point
    koLyri:  just
    son: </v>
      </c>
      <c r="P4666" s="27" t="str">
        <f t="shared" si="590"/>
        <v xml:space="preserve">
          - 
            name:  工业分散与工业的地域联系
            title:  工业分散与工业的地域联系
            description: 
            koLyro: point
            koLyri:  just
            son: </v>
      </c>
    </row>
    <row r="4667" spans="1:16" ht="15" customHeight="1">
      <c r="A4667" s="20">
        <f t="shared" si="584"/>
        <v>5</v>
      </c>
      <c r="B4667" s="21" t="str">
        <f t="shared" si="585"/>
        <v>知识亚点</v>
      </c>
      <c r="C4667" s="21" t="str">
        <f t="shared" si="586"/>
        <v>工业分散的成因</v>
      </c>
      <c r="D4667" s="21" t="str">
        <f>IFERROR(IF(I4667=1,INDEX( {"chinese","english","math","physics","chemistry","biology","politics","history","geography"},MATCH(C4667,{"语文","英语","数学","物理","化学","生物","政治","历史","地理"},0)),IF(I4667=2,INDEX(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4667,{"单项选择","阅读理解","信息匹配","完形填空","短文填空","单句填空","短文改错","单句改错","句型转换","翻译短语","翻译句子","词汇/短语及固搭","完成句子","听力"},0)),"")), "")</f>
        <v/>
      </c>
      <c r="E4667" s="21" t="str">
        <f t="shared" si="587"/>
        <v>知识点</v>
      </c>
      <c r="F4667" s="21" t="str">
        <f t="shared" si="588"/>
        <v>亚</v>
      </c>
      <c r="G4667" s="21" t="str">
        <f>INDEX( {"body","discipline","area","topic","point"},MATCH(E4667,{"知识体","知识域","知识区","知识主题","知识点"},0))</f>
        <v>point</v>
      </c>
      <c r="H4667" s="21" t="str">
        <f>INDEX( {"super","just","sub","infras"},MATCH(F4667,{"超","恰","亚","次"},0))</f>
        <v>sub</v>
      </c>
      <c r="I4667" s="21">
        <f>MATCH(E4667,{"知识体","知识域","知识区","知识主题","知识点"},0)-1</f>
        <v>4</v>
      </c>
      <c r="J4667" s="21">
        <f>MATCH(F4667,{"超","恰","亚","次"},0)-1</f>
        <v>2</v>
      </c>
      <c r="K4667" s="21" t="str">
        <f t="shared" si="589"/>
        <v>地理</v>
      </c>
      <c r="L4667" s="26" t="s">
        <v>4159</v>
      </c>
      <c r="M4667" s="23"/>
      <c r="N4667" s="23"/>
      <c r="O4667" s="24" t="str">
        <f t="shared" si="591"/>
        <v xml:space="preserve">
  - 
    name:  工业分散的成因
    title:  工业分散的成因
    description: 
    koLyro: point
    koLyri:  sub
    son: </v>
      </c>
      <c r="P4667" s="27" t="str">
        <f t="shared" si="590"/>
        <v xml:space="preserve">
            - 
              name:  工业分散的成因
              title:  工业分散的成因
              description: 
              koLyro: point
              koLyri:  sub
              son: </v>
      </c>
    </row>
    <row r="4668" spans="1:16" ht="15" customHeight="1">
      <c r="A4668" s="20">
        <f t="shared" si="584"/>
        <v>5</v>
      </c>
      <c r="B4668" s="21" t="str">
        <f t="shared" si="585"/>
        <v>知识亚点</v>
      </c>
      <c r="C4668" s="21" t="str">
        <f t="shared" si="586"/>
        <v>工业分散的优缺点</v>
      </c>
      <c r="D4668" s="21" t="str">
        <f>IFERROR(IF(I4668=1,INDEX( {"chinese","english","math","physics","chemistry","biology","politics","history","geography"},MATCH(C4668,{"语文","英语","数学","物理","化学","生物","政治","历史","地理"},0)),IF(I4668=2,INDEX(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4668,{"单项选择","阅读理解","信息匹配","完形填空","短文填空","单句填空","短文改错","单句改错","句型转换","翻译短语","翻译句子","词汇/短语及固搭","完成句子","听力"},0)),"")), "")</f>
        <v/>
      </c>
      <c r="E4668" s="21" t="str">
        <f t="shared" si="587"/>
        <v>知识点</v>
      </c>
      <c r="F4668" s="21" t="str">
        <f t="shared" si="588"/>
        <v>亚</v>
      </c>
      <c r="G4668" s="21" t="str">
        <f>INDEX( {"body","discipline","area","topic","point"},MATCH(E4668,{"知识体","知识域","知识区","知识主题","知识点"},0))</f>
        <v>point</v>
      </c>
      <c r="H4668" s="21" t="str">
        <f>INDEX( {"super","just","sub","infras"},MATCH(F4668,{"超","恰","亚","次"},0))</f>
        <v>sub</v>
      </c>
      <c r="I4668" s="21">
        <f>MATCH(E4668,{"知识体","知识域","知识区","知识主题","知识点"},0)-1</f>
        <v>4</v>
      </c>
      <c r="J4668" s="21">
        <f>MATCH(F4668,{"超","恰","亚","次"},0)-1</f>
        <v>2</v>
      </c>
      <c r="K4668" s="21" t="str">
        <f t="shared" si="589"/>
        <v>地理</v>
      </c>
      <c r="L4668" s="26" t="s">
        <v>4160</v>
      </c>
      <c r="M4668" s="23"/>
      <c r="N4668" s="23"/>
      <c r="O4668" s="24" t="str">
        <f t="shared" si="591"/>
        <v xml:space="preserve">
  - 
    name:  工业分散的优缺点
    title:  工业分散的优缺点
    description: 
    koLyro: point
    koLyri:  sub
    son: </v>
      </c>
      <c r="P4668" s="27" t="str">
        <f t="shared" si="590"/>
        <v xml:space="preserve">
            - 
              name:  工业分散的优缺点
              title:  工业分散的优缺点
              description: 
              koLyro: point
              koLyri:  sub
              son: </v>
      </c>
    </row>
    <row r="4669" spans="1:16" ht="15" customHeight="1">
      <c r="A4669" s="20">
        <f t="shared" si="584"/>
        <v>5</v>
      </c>
      <c r="B4669" s="21" t="str">
        <f t="shared" si="585"/>
        <v>知识亚点</v>
      </c>
      <c r="C4669" s="21" t="str">
        <f t="shared" si="586"/>
        <v>工业的地域联系</v>
      </c>
      <c r="D4669" s="21" t="str">
        <f>IFERROR(IF(I4669=1,INDEX( {"chinese","english","math","physics","chemistry","biology","politics","history","geography"},MATCH(C4669,{"语文","英语","数学","物理","化学","生物","政治","历史","地理"},0)),IF(I4669=2,INDEX(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4669,{"单项选择","阅读理解","信息匹配","完形填空","短文填空","单句填空","短文改错","单句改错","句型转换","翻译短语","翻译句子","词汇/短语及固搭","完成句子","听力"},0)),"")), "")</f>
        <v/>
      </c>
      <c r="E4669" s="21" t="str">
        <f t="shared" si="587"/>
        <v>知识点</v>
      </c>
      <c r="F4669" s="21" t="str">
        <f t="shared" si="588"/>
        <v>亚</v>
      </c>
      <c r="G4669" s="21" t="str">
        <f>INDEX( {"body","discipline","area","topic","point"},MATCH(E4669,{"知识体","知识域","知识区","知识主题","知识点"},0))</f>
        <v>point</v>
      </c>
      <c r="H4669" s="21" t="str">
        <f>INDEX( {"super","just","sub","infras"},MATCH(F4669,{"超","恰","亚","次"},0))</f>
        <v>sub</v>
      </c>
      <c r="I4669" s="21">
        <f>MATCH(E4669,{"知识体","知识域","知识区","知识主题","知识点"},0)-1</f>
        <v>4</v>
      </c>
      <c r="J4669" s="21">
        <f>MATCH(F4669,{"超","恰","亚","次"},0)-1</f>
        <v>2</v>
      </c>
      <c r="K4669" s="21" t="str">
        <f t="shared" si="589"/>
        <v>地理</v>
      </c>
      <c r="L4669" s="26" t="s">
        <v>4161</v>
      </c>
      <c r="M4669" s="23"/>
      <c r="N4669" s="23"/>
      <c r="O4669" s="24" t="str">
        <f t="shared" si="591"/>
        <v xml:space="preserve">
  - 
    name:  工业的地域联系
    title:  工业的地域联系
    description: 
    koLyro: point
    koLyri:  sub
    son: </v>
      </c>
      <c r="P4669" s="27" t="str">
        <f t="shared" si="590"/>
        <v xml:space="preserve">
            - 
              name:  工业的地域联系
              title:  工业的地域联系
              description: 
              koLyro: point
              koLyri:  sub
              son: </v>
      </c>
    </row>
    <row r="4670" spans="1:16" ht="15" customHeight="1">
      <c r="A4670" s="20">
        <f t="shared" si="584"/>
        <v>3</v>
      </c>
      <c r="B4670" s="21" t="str">
        <f t="shared" si="585"/>
        <v>知识主题</v>
      </c>
      <c r="C4670" s="21" t="str">
        <f t="shared" si="586"/>
        <v>工业地域类型</v>
      </c>
      <c r="D4670" s="21" t="str">
        <f>IFERROR(IF(I4670=1,INDEX( {"chinese","english","math","physics","chemistry","biology","politics","history","geography"},MATCH(C4670,{"语文","英语","数学","物理","化学","生物","政治","历史","地理"},0)),IF(I4670=2,INDEX(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4670,{"单项选择","阅读理解","信息匹配","完形填空","短文填空","单句填空","短文改错","单句改错","句型转换","翻译短语","翻译句子","词汇/短语及固搭","完成句子","听力"},0)),"")), "")</f>
        <v/>
      </c>
      <c r="E4670" s="21" t="str">
        <f t="shared" si="587"/>
        <v>知识主题</v>
      </c>
      <c r="F4670" s="21" t="str">
        <f t="shared" si="588"/>
        <v>恰</v>
      </c>
      <c r="G4670" s="21" t="str">
        <f>INDEX( {"body","discipline","area","topic","point"},MATCH(E4670,{"知识体","知识域","知识区","知识主题","知识点"},0))</f>
        <v>topic</v>
      </c>
      <c r="H4670" s="21" t="str">
        <f>INDEX( {"super","just","sub","infras"},MATCH(F4670,{"超","恰","亚","次"},0))</f>
        <v>just</v>
      </c>
      <c r="I4670" s="21">
        <f>MATCH(E4670,{"知识体","知识域","知识区","知识主题","知识点"},0)-1</f>
        <v>3</v>
      </c>
      <c r="J4670" s="21">
        <f>MATCH(F4670,{"超","恰","亚","次"},0)-1</f>
        <v>1</v>
      </c>
      <c r="K4670" s="21" t="str">
        <f t="shared" si="589"/>
        <v>地理</v>
      </c>
      <c r="L4670" s="26" t="s">
        <v>4162</v>
      </c>
      <c r="M4670" s="23"/>
      <c r="N4670" s="23"/>
      <c r="O4670" s="24" t="str">
        <f t="shared" si="591"/>
        <v xml:space="preserve">
  - 
    name:  工业地域类型
    title:  工业地域类型
    description: 
    koLyro: topic
    koLyri:  just
    son: </v>
      </c>
      <c r="P4670" s="27" t="str">
        <f t="shared" si="590"/>
        <v xml:space="preserve">
        - 
          name:  工业地域类型
          title:  工业地域类型
          description: 
          koLyro: topic
          koLyri:  just
          son: </v>
      </c>
    </row>
    <row r="4671" spans="1:16" ht="15" customHeight="1">
      <c r="A4671" s="20">
        <f t="shared" si="584"/>
        <v>4</v>
      </c>
      <c r="B4671" s="21" t="str">
        <f t="shared" si="585"/>
        <v>知识点</v>
      </c>
      <c r="C4671" s="21" t="str">
        <f t="shared" si="586"/>
        <v>传统工业区</v>
      </c>
      <c r="D4671" s="21" t="str">
        <f>IFERROR(IF(I4671=1,INDEX( {"chinese","english","math","physics","chemistry","biology","politics","history","geography"},MATCH(C4671,{"语文","英语","数学","物理","化学","生物","政治","历史","地理"},0)),IF(I4671=2,INDEX(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4671,{"单项选择","阅读理解","信息匹配","完形填空","短文填空","单句填空","短文改错","单句改错","句型转换","翻译短语","翻译句子","词汇/短语及固搭","完成句子","听力"},0)),"")), "")</f>
        <v/>
      </c>
      <c r="E4671" s="21" t="str">
        <f t="shared" si="587"/>
        <v>知识点</v>
      </c>
      <c r="F4671" s="21" t="str">
        <f t="shared" si="588"/>
        <v>恰</v>
      </c>
      <c r="G4671" s="21" t="str">
        <f>INDEX( {"body","discipline","area","topic","point"},MATCH(E4671,{"知识体","知识域","知识区","知识主题","知识点"},0))</f>
        <v>point</v>
      </c>
      <c r="H4671" s="21" t="str">
        <f>INDEX( {"super","just","sub","infras"},MATCH(F4671,{"超","恰","亚","次"},0))</f>
        <v>just</v>
      </c>
      <c r="I4671" s="21">
        <f>MATCH(E4671,{"知识体","知识域","知识区","知识主题","知识点"},0)-1</f>
        <v>4</v>
      </c>
      <c r="J4671" s="21">
        <f>MATCH(F4671,{"超","恰","亚","次"},0)-1</f>
        <v>1</v>
      </c>
      <c r="K4671" s="21" t="str">
        <f t="shared" si="589"/>
        <v>地理</v>
      </c>
      <c r="L4671" s="26" t="s">
        <v>4163</v>
      </c>
      <c r="M4671" s="23"/>
      <c r="N4671" s="23"/>
      <c r="O4671" s="24" t="str">
        <f t="shared" si="591"/>
        <v xml:space="preserve">
  - 
    name:  传统工业区
    title:  传统工业区
    description: 
    koLyro: point
    koLyri:  just
    son: </v>
      </c>
      <c r="P4671" s="27" t="str">
        <f t="shared" si="590"/>
        <v xml:space="preserve">
          - 
            name:  传统工业区
            title:  传统工业区
            description: 
            koLyro: point
            koLyri:  just
            son: </v>
      </c>
    </row>
    <row r="4672" spans="1:16" ht="15" customHeight="1">
      <c r="A4672" s="20">
        <f t="shared" si="584"/>
        <v>5</v>
      </c>
      <c r="B4672" s="21" t="str">
        <f t="shared" si="585"/>
        <v>知识亚点</v>
      </c>
      <c r="C4672" s="21" t="str">
        <f t="shared" si="586"/>
        <v>传统工业区的分布地区</v>
      </c>
      <c r="D4672" s="21" t="str">
        <f>IFERROR(IF(I4672=1,INDEX( {"chinese","english","math","physics","chemistry","biology","politics","history","geography"},MATCH(C4672,{"语文","英语","数学","物理","化学","生物","政治","历史","地理"},0)),IF(I4672=2,INDEX(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4672,{"单项选择","阅读理解","信息匹配","完形填空","短文填空","单句填空","短文改错","单句改错","句型转换","翻译短语","翻译句子","词汇/短语及固搭","完成句子","听力"},0)),"")), "")</f>
        <v/>
      </c>
      <c r="E4672" s="21" t="str">
        <f t="shared" si="587"/>
        <v>知识点</v>
      </c>
      <c r="F4672" s="21" t="str">
        <f t="shared" si="588"/>
        <v>亚</v>
      </c>
      <c r="G4672" s="21" t="str">
        <f>INDEX( {"body","discipline","area","topic","point"},MATCH(E4672,{"知识体","知识域","知识区","知识主题","知识点"},0))</f>
        <v>point</v>
      </c>
      <c r="H4672" s="21" t="str">
        <f>INDEX( {"super","just","sub","infras"},MATCH(F4672,{"超","恰","亚","次"},0))</f>
        <v>sub</v>
      </c>
      <c r="I4672" s="21">
        <f>MATCH(E4672,{"知识体","知识域","知识区","知识主题","知识点"},0)-1</f>
        <v>4</v>
      </c>
      <c r="J4672" s="21">
        <f>MATCH(F4672,{"超","恰","亚","次"},0)-1</f>
        <v>2</v>
      </c>
      <c r="K4672" s="21" t="str">
        <f t="shared" si="589"/>
        <v>地理</v>
      </c>
      <c r="L4672" s="26" t="s">
        <v>4164</v>
      </c>
      <c r="M4672" s="23"/>
      <c r="N4672" s="23"/>
      <c r="O4672" s="24" t="str">
        <f t="shared" si="591"/>
        <v xml:space="preserve">
  - 
    name:  传统工业区的分布地区
    title:  传统工业区的分布地区
    description: 
    koLyro: point
    koLyri:  sub
    son: </v>
      </c>
      <c r="P4672" s="27" t="str">
        <f t="shared" si="590"/>
        <v xml:space="preserve">
            - 
              name:  传统工业区的分布地区
              title:  传统工业区的分布地区
              description: 
              koLyro: point
              koLyri:  sub
              son: </v>
      </c>
    </row>
    <row r="4673" spans="1:16" ht="15" customHeight="1">
      <c r="A4673" s="20">
        <f t="shared" si="584"/>
        <v>5</v>
      </c>
      <c r="B4673" s="21" t="str">
        <f t="shared" si="585"/>
        <v>知识亚点</v>
      </c>
      <c r="C4673" s="21" t="str">
        <f t="shared" si="586"/>
        <v>传统工业区的主要特点</v>
      </c>
      <c r="D4673" s="21" t="str">
        <f>IFERROR(IF(I4673=1,INDEX( {"chinese","english","math","physics","chemistry","biology","politics","history","geography"},MATCH(C4673,{"语文","英语","数学","物理","化学","生物","政治","历史","地理"},0)),IF(I4673=2,INDEX(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4673,{"单项选择","阅读理解","信息匹配","完形填空","短文填空","单句填空","短文改错","单句改错","句型转换","翻译短语","翻译句子","词汇/短语及固搭","完成句子","听力"},0)),"")), "")</f>
        <v/>
      </c>
      <c r="E4673" s="21" t="str">
        <f t="shared" si="587"/>
        <v>知识点</v>
      </c>
      <c r="F4673" s="21" t="str">
        <f t="shared" si="588"/>
        <v>亚</v>
      </c>
      <c r="G4673" s="21" t="str">
        <f>INDEX( {"body","discipline","area","topic","point"},MATCH(E4673,{"知识体","知识域","知识区","知识主题","知识点"},0))</f>
        <v>point</v>
      </c>
      <c r="H4673" s="21" t="str">
        <f>INDEX( {"super","just","sub","infras"},MATCH(F4673,{"超","恰","亚","次"},0))</f>
        <v>sub</v>
      </c>
      <c r="I4673" s="21">
        <f>MATCH(E4673,{"知识体","知识域","知识区","知识主题","知识点"},0)-1</f>
        <v>4</v>
      </c>
      <c r="J4673" s="21">
        <f>MATCH(F4673,{"超","恰","亚","次"},0)-1</f>
        <v>2</v>
      </c>
      <c r="K4673" s="21" t="str">
        <f t="shared" si="589"/>
        <v>地理</v>
      </c>
      <c r="L4673" s="26" t="s">
        <v>4165</v>
      </c>
      <c r="M4673" s="23"/>
      <c r="N4673" s="23"/>
      <c r="O4673" s="24" t="str">
        <f t="shared" si="591"/>
        <v xml:space="preserve">
  - 
    name:  传统工业区的主要特点
    title:  传统工业区的主要特点
    description: 
    koLyro: point
    koLyri:  sub
    son: </v>
      </c>
      <c r="P4673" s="27" t="str">
        <f t="shared" si="590"/>
        <v xml:space="preserve">
            - 
              name:  传统工业区的主要特点
              title:  传统工业区的主要特点
              description: 
              koLyro: point
              koLyri:  sub
              son: </v>
      </c>
    </row>
    <row r="4674" spans="1:16" ht="15" customHeight="1">
      <c r="A4674" s="20">
        <f t="shared" si="584"/>
        <v>5</v>
      </c>
      <c r="B4674" s="21" t="str">
        <f t="shared" si="585"/>
        <v>知识亚点</v>
      </c>
      <c r="C4674" s="21" t="str">
        <f t="shared" si="586"/>
        <v>传统工业区的区位优势</v>
      </c>
      <c r="D4674" s="21" t="str">
        <f>IFERROR(IF(I4674=1,INDEX( {"chinese","english","math","physics","chemistry","biology","politics","history","geography"},MATCH(C4674,{"语文","英语","数学","物理","化学","生物","政治","历史","地理"},0)),IF(I4674=2,INDEX(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4674,{"单项选择","阅读理解","信息匹配","完形填空","短文填空","单句填空","短文改错","单句改错","句型转换","翻译短语","翻译句子","词汇/短语及固搭","完成句子","听力"},0)),"")), "")</f>
        <v/>
      </c>
      <c r="E4674" s="21" t="str">
        <f t="shared" si="587"/>
        <v>知识点</v>
      </c>
      <c r="F4674" s="21" t="str">
        <f t="shared" si="588"/>
        <v>亚</v>
      </c>
      <c r="G4674" s="21" t="str">
        <f>INDEX( {"body","discipline","area","topic","point"},MATCH(E4674,{"知识体","知识域","知识区","知识主题","知识点"},0))</f>
        <v>point</v>
      </c>
      <c r="H4674" s="21" t="str">
        <f>INDEX( {"super","just","sub","infras"},MATCH(F4674,{"超","恰","亚","次"},0))</f>
        <v>sub</v>
      </c>
      <c r="I4674" s="21">
        <f>MATCH(E4674,{"知识体","知识域","知识区","知识主题","知识点"},0)-1</f>
        <v>4</v>
      </c>
      <c r="J4674" s="21">
        <f>MATCH(F4674,{"超","恰","亚","次"},0)-1</f>
        <v>2</v>
      </c>
      <c r="K4674" s="21" t="str">
        <f t="shared" si="589"/>
        <v>地理</v>
      </c>
      <c r="L4674" s="26" t="s">
        <v>4166</v>
      </c>
      <c r="M4674" s="23"/>
      <c r="N4674" s="23"/>
      <c r="O4674" s="24" t="str">
        <f t="shared" si="591"/>
        <v xml:space="preserve">
  - 
    name:  传统工业区的区位优势
    title:  传统工业区的区位优势
    description: 
    koLyro: point
    koLyri:  sub
    son: </v>
      </c>
      <c r="P4674" s="27" t="str">
        <f t="shared" si="590"/>
        <v xml:space="preserve">
            - 
              name:  传统工业区的区位优势
              title:  传统工业区的区位优势
              description: 
              koLyro: point
              koLyri:  sub
              son: </v>
      </c>
    </row>
    <row r="4675" spans="1:16" ht="15" customHeight="1">
      <c r="A4675" s="20">
        <f t="shared" si="584"/>
        <v>5</v>
      </c>
      <c r="B4675" s="21" t="str">
        <f t="shared" si="585"/>
        <v>知识亚点</v>
      </c>
      <c r="C4675" s="21" t="str">
        <f t="shared" si="586"/>
        <v>传统工业区面临的问题</v>
      </c>
      <c r="D4675" s="21" t="str">
        <f>IFERROR(IF(I4675=1,INDEX( {"chinese","english","math","physics","chemistry","biology","politics","history","geography"},MATCH(C4675,{"语文","英语","数学","物理","化学","生物","政治","历史","地理"},0)),IF(I4675=2,INDEX(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4675,{"单项选择","阅读理解","信息匹配","完形填空","短文填空","单句填空","短文改错","单句改错","句型转换","翻译短语","翻译句子","词汇/短语及固搭","完成句子","听力"},0)),"")), "")</f>
        <v/>
      </c>
      <c r="E4675" s="21" t="str">
        <f t="shared" si="587"/>
        <v>知识点</v>
      </c>
      <c r="F4675" s="21" t="str">
        <f t="shared" si="588"/>
        <v>亚</v>
      </c>
      <c r="G4675" s="21" t="str">
        <f>INDEX( {"body","discipline","area","topic","point"},MATCH(E4675,{"知识体","知识域","知识区","知识主题","知识点"},0))</f>
        <v>point</v>
      </c>
      <c r="H4675" s="21" t="str">
        <f>INDEX( {"super","just","sub","infras"},MATCH(F4675,{"超","恰","亚","次"},0))</f>
        <v>sub</v>
      </c>
      <c r="I4675" s="21">
        <f>MATCH(E4675,{"知识体","知识域","知识区","知识主题","知识点"},0)-1</f>
        <v>4</v>
      </c>
      <c r="J4675" s="21">
        <f>MATCH(F4675,{"超","恰","亚","次"},0)-1</f>
        <v>2</v>
      </c>
      <c r="K4675" s="21" t="str">
        <f t="shared" si="589"/>
        <v>地理</v>
      </c>
      <c r="L4675" s="26" t="s">
        <v>4167</v>
      </c>
      <c r="M4675" s="23"/>
      <c r="N4675" s="23"/>
      <c r="O4675" s="24" t="str">
        <f t="shared" si="591"/>
        <v xml:space="preserve">
  - 
    name:  传统工业区面临的问题
    title:  传统工业区面临的问题
    description: 
    koLyro: point
    koLyri:  sub
    son: </v>
      </c>
      <c r="P4675" s="27" t="str">
        <f t="shared" si="590"/>
        <v xml:space="preserve">
            - 
              name:  传统工业区面临的问题
              title:  传统工业区面临的问题
              description: 
              koLyro: point
              koLyri:  sub
              son: </v>
      </c>
    </row>
    <row r="4676" spans="1:16" ht="15" customHeight="1">
      <c r="A4676" s="20">
        <f t="shared" si="584"/>
        <v>5</v>
      </c>
      <c r="B4676" s="21" t="str">
        <f t="shared" si="585"/>
        <v>知识亚点</v>
      </c>
      <c r="C4676" s="21" t="str">
        <f t="shared" si="586"/>
        <v>传统工业区衰落的原因</v>
      </c>
      <c r="D4676" s="21" t="str">
        <f>IFERROR(IF(I4676=1,INDEX( {"chinese","english","math","physics","chemistry","biology","politics","history","geography"},MATCH(C4676,{"语文","英语","数学","物理","化学","生物","政治","历史","地理"},0)),IF(I4676=2,INDEX(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4676,{"单项选择","阅读理解","信息匹配","完形填空","短文填空","单句填空","短文改错","单句改错","句型转换","翻译短语","翻译句子","词汇/短语及固搭","完成句子","听力"},0)),"")), "")</f>
        <v/>
      </c>
      <c r="E4676" s="21" t="str">
        <f t="shared" si="587"/>
        <v>知识点</v>
      </c>
      <c r="F4676" s="21" t="str">
        <f t="shared" si="588"/>
        <v>亚</v>
      </c>
      <c r="G4676" s="21" t="str">
        <f>INDEX( {"body","discipline","area","topic","point"},MATCH(E4676,{"知识体","知识域","知识区","知识主题","知识点"},0))</f>
        <v>point</v>
      </c>
      <c r="H4676" s="21" t="str">
        <f>INDEX( {"super","just","sub","infras"},MATCH(F4676,{"超","恰","亚","次"},0))</f>
        <v>sub</v>
      </c>
      <c r="I4676" s="21">
        <f>MATCH(E4676,{"知识体","知识域","知识区","知识主题","知识点"},0)-1</f>
        <v>4</v>
      </c>
      <c r="J4676" s="21">
        <f>MATCH(F4676,{"超","恰","亚","次"},0)-1</f>
        <v>2</v>
      </c>
      <c r="K4676" s="21" t="str">
        <f t="shared" si="589"/>
        <v>地理</v>
      </c>
      <c r="L4676" s="26" t="s">
        <v>4168</v>
      </c>
      <c r="M4676" s="23"/>
      <c r="N4676" s="23"/>
      <c r="O4676" s="24" t="str">
        <f t="shared" si="591"/>
        <v xml:space="preserve">
  - 
    name:  传统工业区衰落的原因
    title:  传统工业区衰落的原因
    description: 
    koLyro: point
    koLyri:  sub
    son: </v>
      </c>
      <c r="P4676" s="27" t="str">
        <f t="shared" si="590"/>
        <v xml:space="preserve">
            - 
              name:  传统工业区衰落的原因
              title:  传统工业区衰落的原因
              description: 
              koLyro: point
              koLyri:  sub
              son: </v>
      </c>
    </row>
    <row r="4677" spans="1:16" ht="15" customHeight="1">
      <c r="A4677" s="20">
        <f t="shared" ref="A4677:A4740" si="592">IFERROR(FIND("├",L4677),0)</f>
        <v>5</v>
      </c>
      <c r="B4677" s="21" t="str">
        <f t="shared" ref="B4677:B4740" si="593">MID(L4677,FIND("«",L4677)+1,FIND("»",L4677)-FIND("«",L4677)-1)</f>
        <v>知识亚点</v>
      </c>
      <c r="C4677" s="21" t="str">
        <f t="shared" ref="C4677:C4740" si="594">RIGHT(L4677,LEN(L4677)-FIND("»",L4677))</f>
        <v>传统工业区的整治措施</v>
      </c>
      <c r="D4677" s="21" t="str">
        <f>IFERROR(IF(I4677=1,INDEX( {"chinese","english","math","physics","chemistry","biology","politics","history","geography"},MATCH(C4677,{"语文","英语","数学","物理","化学","生物","政治","历史","地理"},0)),IF(I4677=2,INDEX(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4677,{"单项选择","阅读理解","信息匹配","完形填空","短文填空","单句填空","短文改错","单句改错","句型转换","翻译短语","翻译句子","词汇/短语及固搭","完成句子","听力"},0)),"")), "")</f>
        <v/>
      </c>
      <c r="E4677" s="21" t="str">
        <f t="shared" ref="E4677:E4740" si="595">SUBSTITUTE(SUBSTITUTE(SUBSTITUTE(SUBSTITUTE(B4677,"超",""),"恰",""),"亚",""),"次","")</f>
        <v>知识点</v>
      </c>
      <c r="F4677" s="21" t="str">
        <f t="shared" ref="F4677:F4740" si="596">IF(IFERROR(FIND("超",B4677),-1)&gt;0,"超",  IF(IFERROR(FIND("亚",B4677),-1)&gt;0,"亚",   IF(IFERROR(FIND("次",B4677),-1)&gt;0,"次",    "恰"  )))</f>
        <v>亚</v>
      </c>
      <c r="G4677" s="21" t="str">
        <f>INDEX( {"body","discipline","area","topic","point"},MATCH(E4677,{"知识体","知识域","知识区","知识主题","知识点"},0))</f>
        <v>point</v>
      </c>
      <c r="H4677" s="21" t="str">
        <f>INDEX( {"super","just","sub","infras"},MATCH(F4677,{"超","恰","亚","次"},0))</f>
        <v>sub</v>
      </c>
      <c r="I4677" s="21">
        <f>MATCH(E4677,{"知识体","知识域","知识区","知识主题","知识点"},0)-1</f>
        <v>4</v>
      </c>
      <c r="J4677" s="21">
        <f>MATCH(F4677,{"超","恰","亚","次"},0)-1</f>
        <v>2</v>
      </c>
      <c r="K4677" s="21" t="str">
        <f t="shared" ref="K4677:K4740" si="597">IF(I4677=0,"",IF(I4677=1,C4677,K4676))</f>
        <v>地理</v>
      </c>
      <c r="L4677" s="26" t="s">
        <v>4169</v>
      </c>
      <c r="M4677" s="23"/>
      <c r="N4677" s="23"/>
      <c r="O4677" s="24" t="str">
        <f t="shared" si="591"/>
        <v xml:space="preserve">
  - 
    name:  传统工业区的整治措施
    title:  传统工业区的整治措施
    description: 
    koLyro: point
    koLyri:  sub
    son: </v>
      </c>
      <c r="P4677" s="27" t="str">
        <f t="shared" ref="P4677:P4740" si="598">SUBSTITUTE(O4677,CHAR(10),CHAR(10)&amp;REPT("  ",A4677))</f>
        <v xml:space="preserve">
            - 
              name:  传统工业区的整治措施
              title:  传统工业区的整治措施
              description: 
              koLyro: point
              koLyri:  sub
              son: </v>
      </c>
    </row>
    <row r="4678" spans="1:16" ht="15" customHeight="1">
      <c r="A4678" s="20">
        <f t="shared" si="592"/>
        <v>4</v>
      </c>
      <c r="B4678" s="21" t="str">
        <f t="shared" si="593"/>
        <v>知识点</v>
      </c>
      <c r="C4678" s="21" t="str">
        <f t="shared" si="594"/>
        <v>世界重要的传统工业区</v>
      </c>
      <c r="D4678" s="21" t="str">
        <f>IFERROR(IF(I4678=1,INDEX( {"chinese","english","math","physics","chemistry","biology","politics","history","geography"},MATCH(C4678,{"语文","英语","数学","物理","化学","生物","政治","历史","地理"},0)),IF(I4678=2,INDEX(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4678,{"单项选择","阅读理解","信息匹配","完形填空","短文填空","单句填空","短文改错","单句改错","句型转换","翻译短语","翻译句子","词汇/短语及固搭","完成句子","听力"},0)),"")), "")</f>
        <v/>
      </c>
      <c r="E4678" s="21" t="str">
        <f t="shared" si="595"/>
        <v>知识点</v>
      </c>
      <c r="F4678" s="21" t="str">
        <f t="shared" si="596"/>
        <v>恰</v>
      </c>
      <c r="G4678" s="21" t="str">
        <f>INDEX( {"body","discipline","area","topic","point"},MATCH(E4678,{"知识体","知识域","知识区","知识主题","知识点"},0))</f>
        <v>point</v>
      </c>
      <c r="H4678" s="21" t="str">
        <f>INDEX( {"super","just","sub","infras"},MATCH(F4678,{"超","恰","亚","次"},0))</f>
        <v>just</v>
      </c>
      <c r="I4678" s="21">
        <f>MATCH(E4678,{"知识体","知识域","知识区","知识主题","知识点"},0)-1</f>
        <v>4</v>
      </c>
      <c r="J4678" s="21">
        <f>MATCH(F4678,{"超","恰","亚","次"},0)-1</f>
        <v>1</v>
      </c>
      <c r="K4678" s="21" t="str">
        <f t="shared" si="597"/>
        <v>地理</v>
      </c>
      <c r="L4678" s="26" t="s">
        <v>4170</v>
      </c>
      <c r="M4678" s="23"/>
      <c r="N4678" s="23"/>
      <c r="O4678" s="24" t="str">
        <f t="shared" si="591"/>
        <v xml:space="preserve">
  - 
    name:  世界重要的传统工业区
    title:  世界重要的传统工业区
    description: 
    koLyro: point
    koLyri:  just
    son: </v>
      </c>
      <c r="P4678" s="27" t="str">
        <f t="shared" si="598"/>
        <v xml:space="preserve">
          - 
            name:  世界重要的传统工业区
            title:  世界重要的传统工业区
            description: 
            koLyro: point
            koLyri:  just
            son: </v>
      </c>
    </row>
    <row r="4679" spans="1:16" ht="15" customHeight="1">
      <c r="A4679" s="20">
        <f t="shared" si="592"/>
        <v>5</v>
      </c>
      <c r="B4679" s="21" t="str">
        <f t="shared" si="593"/>
        <v>知识亚点</v>
      </c>
      <c r="C4679" s="21" t="str">
        <f t="shared" si="594"/>
        <v>英国中部工业区</v>
      </c>
      <c r="D4679" s="21" t="str">
        <f>IFERROR(IF(I4679=1,INDEX( {"chinese","english","math","physics","chemistry","biology","politics","history","geography"},MATCH(C4679,{"语文","英语","数学","物理","化学","生物","政治","历史","地理"},0)),IF(I4679=2,INDEX(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4679,{"单项选择","阅读理解","信息匹配","完形填空","短文填空","单句填空","短文改错","单句改错","句型转换","翻译短语","翻译句子","词汇/短语及固搭","完成句子","听力"},0)),"")), "")</f>
        <v/>
      </c>
      <c r="E4679" s="21" t="str">
        <f t="shared" si="595"/>
        <v>知识点</v>
      </c>
      <c r="F4679" s="21" t="str">
        <f t="shared" si="596"/>
        <v>亚</v>
      </c>
      <c r="G4679" s="21" t="str">
        <f>INDEX( {"body","discipline","area","topic","point"},MATCH(E4679,{"知识体","知识域","知识区","知识主题","知识点"},0))</f>
        <v>point</v>
      </c>
      <c r="H4679" s="21" t="str">
        <f>INDEX( {"super","just","sub","infras"},MATCH(F4679,{"超","恰","亚","次"},0))</f>
        <v>sub</v>
      </c>
      <c r="I4679" s="21">
        <f>MATCH(E4679,{"知识体","知识域","知识区","知识主题","知识点"},0)-1</f>
        <v>4</v>
      </c>
      <c r="J4679" s="21">
        <f>MATCH(F4679,{"超","恰","亚","次"},0)-1</f>
        <v>2</v>
      </c>
      <c r="K4679" s="21" t="str">
        <f t="shared" si="597"/>
        <v>地理</v>
      </c>
      <c r="L4679" s="26" t="s">
        <v>4171</v>
      </c>
      <c r="M4679" s="23"/>
      <c r="N4679" s="23"/>
      <c r="O4679" s="24" t="str">
        <f t="shared" si="591"/>
        <v xml:space="preserve">
  - 
    name:  英国中部工业区
    title:  英国中部工业区
    description: 
    koLyro: point
    koLyri:  sub
    son: </v>
      </c>
      <c r="P4679" s="27" t="str">
        <f t="shared" si="598"/>
        <v xml:space="preserve">
            - 
              name:  英国中部工业区
              title:  英国中部工业区
              description: 
              koLyro: point
              koLyri:  sub
              son: </v>
      </c>
    </row>
    <row r="4680" spans="1:16" ht="15" customHeight="1">
      <c r="A4680" s="20">
        <f t="shared" si="592"/>
        <v>5</v>
      </c>
      <c r="B4680" s="21" t="str">
        <f t="shared" si="593"/>
        <v>知识亚点</v>
      </c>
      <c r="C4680" s="21" t="str">
        <f t="shared" si="594"/>
        <v>美国东北部工业区</v>
      </c>
      <c r="D4680" s="21" t="str">
        <f>IFERROR(IF(I4680=1,INDEX( {"chinese","english","math","physics","chemistry","biology","politics","history","geography"},MATCH(C4680,{"语文","英语","数学","物理","化学","生物","政治","历史","地理"},0)),IF(I4680=2,INDEX(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4680,{"单项选择","阅读理解","信息匹配","完形填空","短文填空","单句填空","短文改错","单句改错","句型转换","翻译短语","翻译句子","词汇/短语及固搭","完成句子","听力"},0)),"")), "")</f>
        <v/>
      </c>
      <c r="E4680" s="21" t="str">
        <f t="shared" si="595"/>
        <v>知识点</v>
      </c>
      <c r="F4680" s="21" t="str">
        <f t="shared" si="596"/>
        <v>亚</v>
      </c>
      <c r="G4680" s="21" t="str">
        <f>INDEX( {"body","discipline","area","topic","point"},MATCH(E4680,{"知识体","知识域","知识区","知识主题","知识点"},0))</f>
        <v>point</v>
      </c>
      <c r="H4680" s="21" t="str">
        <f>INDEX( {"super","just","sub","infras"},MATCH(F4680,{"超","恰","亚","次"},0))</f>
        <v>sub</v>
      </c>
      <c r="I4680" s="21">
        <f>MATCH(E4680,{"知识体","知识域","知识区","知识主题","知识点"},0)-1</f>
        <v>4</v>
      </c>
      <c r="J4680" s="21">
        <f>MATCH(F4680,{"超","恰","亚","次"},0)-1</f>
        <v>2</v>
      </c>
      <c r="K4680" s="21" t="str">
        <f t="shared" si="597"/>
        <v>地理</v>
      </c>
      <c r="L4680" s="26" t="s">
        <v>4172</v>
      </c>
      <c r="M4680" s="23"/>
      <c r="N4680" s="23"/>
      <c r="O4680" s="24" t="str">
        <f t="shared" si="591"/>
        <v xml:space="preserve">
  - 
    name:  美国东北部工业区
    title:  美国东北部工业区
    description: 
    koLyro: point
    koLyri:  sub
    son: </v>
      </c>
      <c r="P4680" s="27" t="str">
        <f t="shared" si="598"/>
        <v xml:space="preserve">
            - 
              name:  美国东北部工业区
              title:  美国东北部工业区
              description: 
              koLyro: point
              koLyri:  sub
              son: </v>
      </c>
    </row>
    <row r="4681" spans="1:16" ht="15" customHeight="1">
      <c r="A4681" s="20">
        <f t="shared" si="592"/>
        <v>5</v>
      </c>
      <c r="B4681" s="21" t="str">
        <f t="shared" si="593"/>
        <v>知识亚点</v>
      </c>
      <c r="C4681" s="21" t="str">
        <f t="shared" si="594"/>
        <v>俄罗斯四大工业区</v>
      </c>
      <c r="D4681" s="21" t="str">
        <f>IFERROR(IF(I4681=1,INDEX( {"chinese","english","math","physics","chemistry","biology","politics","history","geography"},MATCH(C4681,{"语文","英语","数学","物理","化学","生物","政治","历史","地理"},0)),IF(I4681=2,INDEX(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4681,{"单项选择","阅读理解","信息匹配","完形填空","短文填空","单句填空","短文改错","单句改错","句型转换","翻译短语","翻译句子","词汇/短语及固搭","完成句子","听力"},0)),"")), "")</f>
        <v/>
      </c>
      <c r="E4681" s="21" t="str">
        <f t="shared" si="595"/>
        <v>知识点</v>
      </c>
      <c r="F4681" s="21" t="str">
        <f t="shared" si="596"/>
        <v>亚</v>
      </c>
      <c r="G4681" s="21" t="str">
        <f>INDEX( {"body","discipline","area","topic","point"},MATCH(E4681,{"知识体","知识域","知识区","知识主题","知识点"},0))</f>
        <v>point</v>
      </c>
      <c r="H4681" s="21" t="str">
        <f>INDEX( {"super","just","sub","infras"},MATCH(F4681,{"超","恰","亚","次"},0))</f>
        <v>sub</v>
      </c>
      <c r="I4681" s="21">
        <f>MATCH(E4681,{"知识体","知识域","知识区","知识主题","知识点"},0)-1</f>
        <v>4</v>
      </c>
      <c r="J4681" s="21">
        <f>MATCH(F4681,{"超","恰","亚","次"},0)-1</f>
        <v>2</v>
      </c>
      <c r="K4681" s="21" t="str">
        <f t="shared" si="597"/>
        <v>地理</v>
      </c>
      <c r="L4681" s="26" t="s">
        <v>4173</v>
      </c>
      <c r="M4681" s="23"/>
      <c r="N4681" s="23"/>
      <c r="O4681" s="24" t="str">
        <f t="shared" si="591"/>
        <v xml:space="preserve">
  - 
    name:  俄罗斯四大工业区
    title:  俄罗斯四大工业区
    description: 
    koLyro: point
    koLyri:  sub
    son: </v>
      </c>
      <c r="P4681" s="27" t="str">
        <f t="shared" si="598"/>
        <v xml:space="preserve">
            - 
              name:  俄罗斯四大工业区
              title:  俄罗斯四大工业区
              description: 
              koLyro: point
              koLyri:  sub
              son: </v>
      </c>
    </row>
    <row r="4682" spans="1:16" ht="15" customHeight="1">
      <c r="A4682" s="20">
        <f t="shared" si="592"/>
        <v>5</v>
      </c>
      <c r="B4682" s="21" t="str">
        <f t="shared" si="593"/>
        <v>知识亚点</v>
      </c>
      <c r="C4682" s="21" t="str">
        <f t="shared" si="594"/>
        <v>印度东北部、西部工业区</v>
      </c>
      <c r="D4682" s="21" t="str">
        <f>IFERROR(IF(I4682=1,INDEX( {"chinese","english","math","physics","chemistry","biology","politics","history","geography"},MATCH(C4682,{"语文","英语","数学","物理","化学","生物","政治","历史","地理"},0)),IF(I4682=2,INDEX(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4682,{"单项选择","阅读理解","信息匹配","完形填空","短文填空","单句填空","短文改错","单句改错","句型转换","翻译短语","翻译句子","词汇/短语及固搭","完成句子","听力"},0)),"")), "")</f>
        <v/>
      </c>
      <c r="E4682" s="21" t="str">
        <f t="shared" si="595"/>
        <v>知识点</v>
      </c>
      <c r="F4682" s="21" t="str">
        <f t="shared" si="596"/>
        <v>亚</v>
      </c>
      <c r="G4682" s="21" t="str">
        <f>INDEX( {"body","discipline","area","topic","point"},MATCH(E4682,{"知识体","知识域","知识区","知识主题","知识点"},0))</f>
        <v>point</v>
      </c>
      <c r="H4682" s="21" t="str">
        <f>INDEX( {"super","just","sub","infras"},MATCH(F4682,{"超","恰","亚","次"},0))</f>
        <v>sub</v>
      </c>
      <c r="I4682" s="21">
        <f>MATCH(E4682,{"知识体","知识域","知识区","知识主题","知识点"},0)-1</f>
        <v>4</v>
      </c>
      <c r="J4682" s="21">
        <f>MATCH(F4682,{"超","恰","亚","次"},0)-1</f>
        <v>2</v>
      </c>
      <c r="K4682" s="21" t="str">
        <f t="shared" si="597"/>
        <v>地理</v>
      </c>
      <c r="L4682" s="26" t="s">
        <v>4174</v>
      </c>
      <c r="M4682" s="23"/>
      <c r="N4682" s="23"/>
      <c r="O4682" s="24" t="str">
        <f t="shared" si="591"/>
        <v xml:space="preserve">
  - 
    name:  印度东北部、西部工业区
    title:  印度东北部、西部工业区
    description: 
    koLyro: point
    koLyri:  sub
    son: </v>
      </c>
      <c r="P4682" s="27" t="str">
        <f t="shared" si="598"/>
        <v xml:space="preserve">
            - 
              name:  印度东北部、西部工业区
              title:  印度东北部、西部工业区
              description: 
              koLyro: point
              koLyri:  sub
              son: </v>
      </c>
    </row>
    <row r="4683" spans="1:16" ht="15" customHeight="1">
      <c r="A4683" s="20">
        <f t="shared" si="592"/>
        <v>5</v>
      </c>
      <c r="B4683" s="21" t="str">
        <f t="shared" si="593"/>
        <v>知识亚点</v>
      </c>
      <c r="C4683" s="21" t="str">
        <f t="shared" si="594"/>
        <v>辽中南工业区</v>
      </c>
      <c r="D4683" s="21" t="str">
        <f>IFERROR(IF(I4683=1,INDEX( {"chinese","english","math","physics","chemistry","biology","politics","history","geography"},MATCH(C4683,{"语文","英语","数学","物理","化学","生物","政治","历史","地理"},0)),IF(I4683=2,INDEX(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4683,{"单项选择","阅读理解","信息匹配","完形填空","短文填空","单句填空","短文改错","单句改错","句型转换","翻译短语","翻译句子","词汇/短语及固搭","完成句子","听力"},0)),"")), "")</f>
        <v/>
      </c>
      <c r="E4683" s="21" t="str">
        <f t="shared" si="595"/>
        <v>知识点</v>
      </c>
      <c r="F4683" s="21" t="str">
        <f t="shared" si="596"/>
        <v>亚</v>
      </c>
      <c r="G4683" s="21" t="str">
        <f>INDEX( {"body","discipline","area","topic","point"},MATCH(E4683,{"知识体","知识域","知识区","知识主题","知识点"},0))</f>
        <v>point</v>
      </c>
      <c r="H4683" s="21" t="str">
        <f>INDEX( {"super","just","sub","infras"},MATCH(F4683,{"超","恰","亚","次"},0))</f>
        <v>sub</v>
      </c>
      <c r="I4683" s="21">
        <f>MATCH(E4683,{"知识体","知识域","知识区","知识主题","知识点"},0)-1</f>
        <v>4</v>
      </c>
      <c r="J4683" s="21">
        <f>MATCH(F4683,{"超","恰","亚","次"},0)-1</f>
        <v>2</v>
      </c>
      <c r="K4683" s="21" t="str">
        <f t="shared" si="597"/>
        <v>地理</v>
      </c>
      <c r="L4683" s="26" t="s">
        <v>4175</v>
      </c>
      <c r="M4683" s="23"/>
      <c r="N4683" s="23"/>
      <c r="O4683" s="24" t="str">
        <f t="shared" si="591"/>
        <v xml:space="preserve">
  - 
    name:  辽中南工业区
    title:  辽中南工业区
    description: 
    koLyro: point
    koLyri:  sub
    son: </v>
      </c>
      <c r="P4683" s="27" t="str">
        <f t="shared" si="598"/>
        <v xml:space="preserve">
            - 
              name:  辽中南工业区
              title:  辽中南工业区
              description: 
              koLyro: point
              koLyri:  sub
              son: </v>
      </c>
    </row>
    <row r="4684" spans="1:16" ht="15" customHeight="1">
      <c r="A4684" s="20">
        <f t="shared" si="592"/>
        <v>5</v>
      </c>
      <c r="B4684" s="21" t="str">
        <f t="shared" si="593"/>
        <v>知识亚点</v>
      </c>
      <c r="C4684" s="21" t="str">
        <f t="shared" si="594"/>
        <v>德国鲁尔区</v>
      </c>
      <c r="D4684" s="21" t="str">
        <f>IFERROR(IF(I4684=1,INDEX( {"chinese","english","math","physics","chemistry","biology","politics","history","geography"},MATCH(C4684,{"语文","英语","数学","物理","化学","生物","政治","历史","地理"},0)),IF(I4684=2,INDEX(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4684,{"单项选择","阅读理解","信息匹配","完形填空","短文填空","单句填空","短文改错","单句改错","句型转换","翻译短语","翻译句子","词汇/短语及固搭","完成句子","听力"},0)),"")), "")</f>
        <v/>
      </c>
      <c r="E4684" s="21" t="str">
        <f t="shared" si="595"/>
        <v>知识点</v>
      </c>
      <c r="F4684" s="21" t="str">
        <f t="shared" si="596"/>
        <v>亚</v>
      </c>
      <c r="G4684" s="21" t="str">
        <f>INDEX( {"body","discipline","area","topic","point"},MATCH(E4684,{"知识体","知识域","知识区","知识主题","知识点"},0))</f>
        <v>point</v>
      </c>
      <c r="H4684" s="21" t="str">
        <f>INDEX( {"super","just","sub","infras"},MATCH(F4684,{"超","恰","亚","次"},0))</f>
        <v>sub</v>
      </c>
      <c r="I4684" s="21">
        <f>MATCH(E4684,{"知识体","知识域","知识区","知识主题","知识点"},0)-1</f>
        <v>4</v>
      </c>
      <c r="J4684" s="21">
        <f>MATCH(F4684,{"超","恰","亚","次"},0)-1</f>
        <v>2</v>
      </c>
      <c r="K4684" s="21" t="str">
        <f t="shared" si="597"/>
        <v>地理</v>
      </c>
      <c r="L4684" s="26" t="s">
        <v>4176</v>
      </c>
      <c r="M4684" s="23"/>
      <c r="N4684" s="23"/>
      <c r="O4684" s="24" t="str">
        <f t="shared" si="591"/>
        <v xml:space="preserve">
  - 
    name:  德国鲁尔区
    title:  德国鲁尔区
    description: 
    koLyro: point
    koLyri:  sub
    son: </v>
      </c>
      <c r="P4684" s="27" t="str">
        <f t="shared" si="598"/>
        <v xml:space="preserve">
            - 
              name:  德国鲁尔区
              title:  德国鲁尔区
              description: 
              koLyro: point
              koLyri:  sub
              son: </v>
      </c>
    </row>
    <row r="4685" spans="1:16" ht="15" customHeight="1">
      <c r="A4685" s="20">
        <f t="shared" si="592"/>
        <v>4</v>
      </c>
      <c r="B4685" s="21" t="str">
        <f t="shared" si="593"/>
        <v>知识点</v>
      </c>
      <c r="C4685" s="21" t="str">
        <f t="shared" si="594"/>
        <v>两大传统工业区的比较</v>
      </c>
      <c r="D4685" s="21" t="str">
        <f>IFERROR(IF(I4685=1,INDEX( {"chinese","english","math","physics","chemistry","biology","politics","history","geography"},MATCH(C4685,{"语文","英语","数学","物理","化学","生物","政治","历史","地理"},0)),IF(I4685=2,INDEX(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4685,{"单项选择","阅读理解","信息匹配","完形填空","短文填空","单句填空","短文改错","单句改错","句型转换","翻译短语","翻译句子","词汇/短语及固搭","完成句子","听力"},0)),"")), "")</f>
        <v/>
      </c>
      <c r="E4685" s="21" t="str">
        <f t="shared" si="595"/>
        <v>知识点</v>
      </c>
      <c r="F4685" s="21" t="str">
        <f t="shared" si="596"/>
        <v>恰</v>
      </c>
      <c r="G4685" s="21" t="str">
        <f>INDEX( {"body","discipline","area","topic","point"},MATCH(E4685,{"知识体","知识域","知识区","知识主题","知识点"},0))</f>
        <v>point</v>
      </c>
      <c r="H4685" s="21" t="str">
        <f>INDEX( {"super","just","sub","infras"},MATCH(F4685,{"超","恰","亚","次"},0))</f>
        <v>just</v>
      </c>
      <c r="I4685" s="21">
        <f>MATCH(E4685,{"知识体","知识域","知识区","知识主题","知识点"},0)-1</f>
        <v>4</v>
      </c>
      <c r="J4685" s="21">
        <f>MATCH(F4685,{"超","恰","亚","次"},0)-1</f>
        <v>1</v>
      </c>
      <c r="K4685" s="21" t="str">
        <f t="shared" si="597"/>
        <v>地理</v>
      </c>
      <c r="L4685" s="26" t="s">
        <v>4177</v>
      </c>
      <c r="M4685" s="23"/>
      <c r="N4685" s="23"/>
      <c r="O4685" s="24" t="str">
        <f t="shared" si="591"/>
        <v xml:space="preserve">
  - 
    name:  两大传统工业区的比较
    title:  两大传统工业区的比较
    description: 
    koLyro: point
    koLyri:  just
    son: </v>
      </c>
      <c r="P4685" s="27" t="str">
        <f t="shared" si="598"/>
        <v xml:space="preserve">
          - 
            name:  两大传统工业区的比较
            title:  两大传统工业区的比较
            description: 
            koLyro: point
            koLyri:  just
            son: </v>
      </c>
    </row>
    <row r="4686" spans="1:16" ht="15" customHeight="1">
      <c r="A4686" s="20">
        <f t="shared" si="592"/>
        <v>4</v>
      </c>
      <c r="B4686" s="21" t="str">
        <f t="shared" si="593"/>
        <v>知识点</v>
      </c>
      <c r="C4686" s="21" t="str">
        <f t="shared" si="594"/>
        <v>新工业区</v>
      </c>
      <c r="D4686" s="21" t="str">
        <f>IFERROR(IF(I4686=1,INDEX( {"chinese","english","math","physics","chemistry","biology","politics","history","geography"},MATCH(C4686,{"语文","英语","数学","物理","化学","生物","政治","历史","地理"},0)),IF(I4686=2,INDEX(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4686,{"单项选择","阅读理解","信息匹配","完形填空","短文填空","单句填空","短文改错","单句改错","句型转换","翻译短语","翻译句子","词汇/短语及固搭","完成句子","听力"},0)),"")), "")</f>
        <v/>
      </c>
      <c r="E4686" s="21" t="str">
        <f t="shared" si="595"/>
        <v>知识点</v>
      </c>
      <c r="F4686" s="21" t="str">
        <f t="shared" si="596"/>
        <v>恰</v>
      </c>
      <c r="G4686" s="21" t="str">
        <f>INDEX( {"body","discipline","area","topic","point"},MATCH(E4686,{"知识体","知识域","知识区","知识主题","知识点"},0))</f>
        <v>point</v>
      </c>
      <c r="H4686" s="21" t="str">
        <f>INDEX( {"super","just","sub","infras"},MATCH(F4686,{"超","恰","亚","次"},0))</f>
        <v>just</v>
      </c>
      <c r="I4686" s="21">
        <f>MATCH(E4686,{"知识体","知识域","知识区","知识主题","知识点"},0)-1</f>
        <v>4</v>
      </c>
      <c r="J4686" s="21">
        <f>MATCH(F4686,{"超","恰","亚","次"},0)-1</f>
        <v>1</v>
      </c>
      <c r="K4686" s="21" t="str">
        <f t="shared" si="597"/>
        <v>地理</v>
      </c>
      <c r="L4686" s="26" t="s">
        <v>4178</v>
      </c>
      <c r="M4686" s="23"/>
      <c r="N4686" s="23"/>
      <c r="O4686" s="24" t="str">
        <f t="shared" si="591"/>
        <v xml:space="preserve">
  - 
    name:  新工业区
    title:  新工业区
    description: 
    koLyro: point
    koLyri:  just
    son: </v>
      </c>
      <c r="P4686" s="27" t="str">
        <f t="shared" si="598"/>
        <v xml:space="preserve">
          - 
            name:  新工业区
            title:  新工业区
            description: 
            koLyro: point
            koLyri:  just
            son: </v>
      </c>
    </row>
    <row r="4687" spans="1:16" ht="15" customHeight="1">
      <c r="A4687" s="20">
        <f t="shared" si="592"/>
        <v>5</v>
      </c>
      <c r="B4687" s="21" t="str">
        <f t="shared" si="593"/>
        <v>知识亚点</v>
      </c>
      <c r="C4687" s="21" t="str">
        <f t="shared" si="594"/>
        <v>新工业区的分布地区</v>
      </c>
      <c r="D4687" s="21" t="str">
        <f>IFERROR(IF(I4687=1,INDEX( {"chinese","english","math","physics","chemistry","biology","politics","history","geography"},MATCH(C4687,{"语文","英语","数学","物理","化学","生物","政治","历史","地理"},0)),IF(I4687=2,INDEX(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4687,{"单项选择","阅读理解","信息匹配","完形填空","短文填空","单句填空","短文改错","单句改错","句型转换","翻译短语","翻译句子","词汇/短语及固搭","完成句子","听力"},0)),"")), "")</f>
        <v/>
      </c>
      <c r="E4687" s="21" t="str">
        <f t="shared" si="595"/>
        <v>知识点</v>
      </c>
      <c r="F4687" s="21" t="str">
        <f t="shared" si="596"/>
        <v>亚</v>
      </c>
      <c r="G4687" s="21" t="str">
        <f>INDEX( {"body","discipline","area","topic","point"},MATCH(E4687,{"知识体","知识域","知识区","知识主题","知识点"},0))</f>
        <v>point</v>
      </c>
      <c r="H4687" s="21" t="str">
        <f>INDEX( {"super","just","sub","infras"},MATCH(F4687,{"超","恰","亚","次"},0))</f>
        <v>sub</v>
      </c>
      <c r="I4687" s="21">
        <f>MATCH(E4687,{"知识体","知识域","知识区","知识主题","知识点"},0)-1</f>
        <v>4</v>
      </c>
      <c r="J4687" s="21">
        <f>MATCH(F4687,{"超","恰","亚","次"},0)-1</f>
        <v>2</v>
      </c>
      <c r="K4687" s="21" t="str">
        <f t="shared" si="597"/>
        <v>地理</v>
      </c>
      <c r="L4687" s="26" t="s">
        <v>4179</v>
      </c>
      <c r="M4687" s="23"/>
      <c r="N4687" s="23"/>
      <c r="O4687" s="24" t="str">
        <f t="shared" si="591"/>
        <v xml:space="preserve">
  - 
    name:  新工业区的分布地区
    title:  新工业区的分布地区
    description: 
    koLyro: point
    koLyri:  sub
    son: </v>
      </c>
      <c r="P4687" s="27" t="str">
        <f t="shared" si="598"/>
        <v xml:space="preserve">
            - 
              name:  新工业区的分布地区
              title:  新工业区的分布地区
              description: 
              koLyro: point
              koLyri:  sub
              son: </v>
      </c>
    </row>
    <row r="4688" spans="1:16" ht="15" customHeight="1">
      <c r="A4688" s="20">
        <f t="shared" si="592"/>
        <v>5</v>
      </c>
      <c r="B4688" s="21" t="str">
        <f t="shared" si="593"/>
        <v>知识亚点</v>
      </c>
      <c r="C4688" s="21" t="str">
        <f t="shared" si="594"/>
        <v>新工业区的主要特点</v>
      </c>
      <c r="D4688" s="21" t="str">
        <f>IFERROR(IF(I4688=1,INDEX( {"chinese","english","math","physics","chemistry","biology","politics","history","geography"},MATCH(C4688,{"语文","英语","数学","物理","化学","生物","政治","历史","地理"},0)),IF(I4688=2,INDEX(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4688,{"单项选择","阅读理解","信息匹配","完形填空","短文填空","单句填空","短文改错","单句改错","句型转换","翻译短语","翻译句子","词汇/短语及固搭","完成句子","听力"},0)),"")), "")</f>
        <v/>
      </c>
      <c r="E4688" s="21" t="str">
        <f t="shared" si="595"/>
        <v>知识点</v>
      </c>
      <c r="F4688" s="21" t="str">
        <f t="shared" si="596"/>
        <v>亚</v>
      </c>
      <c r="G4688" s="21" t="str">
        <f>INDEX( {"body","discipline","area","topic","point"},MATCH(E4688,{"知识体","知识域","知识区","知识主题","知识点"},0))</f>
        <v>point</v>
      </c>
      <c r="H4688" s="21" t="str">
        <f>INDEX( {"super","just","sub","infras"},MATCH(F4688,{"超","恰","亚","次"},0))</f>
        <v>sub</v>
      </c>
      <c r="I4688" s="21">
        <f>MATCH(E4688,{"知识体","知识域","知识区","知识主题","知识点"},0)-1</f>
        <v>4</v>
      </c>
      <c r="J4688" s="21">
        <f>MATCH(F4688,{"超","恰","亚","次"},0)-1</f>
        <v>2</v>
      </c>
      <c r="K4688" s="21" t="str">
        <f t="shared" si="597"/>
        <v>地理</v>
      </c>
      <c r="L4688" s="26" t="s">
        <v>4180</v>
      </c>
      <c r="M4688" s="23"/>
      <c r="N4688" s="23"/>
      <c r="O4688" s="24" t="str">
        <f t="shared" si="591"/>
        <v xml:space="preserve">
  - 
    name:  新工业区的主要特点
    title:  新工业区的主要特点
    description: 
    koLyro: point
    koLyri:  sub
    son: </v>
      </c>
      <c r="P4688" s="27" t="str">
        <f t="shared" si="598"/>
        <v xml:space="preserve">
            - 
              name:  新工业区的主要特点
              title:  新工业区的主要特点
              description: 
              koLyro: point
              koLyri:  sub
              son: </v>
      </c>
    </row>
    <row r="4689" spans="1:16" ht="15" customHeight="1">
      <c r="A4689" s="20">
        <f t="shared" si="592"/>
        <v>5</v>
      </c>
      <c r="B4689" s="21" t="str">
        <f t="shared" si="593"/>
        <v>知识亚点</v>
      </c>
      <c r="C4689" s="21" t="str">
        <f t="shared" si="594"/>
        <v>新工业区的形成条件</v>
      </c>
      <c r="D4689" s="21" t="str">
        <f>IFERROR(IF(I4689=1,INDEX( {"chinese","english","math","physics","chemistry","biology","politics","history","geography"},MATCH(C4689,{"语文","英语","数学","物理","化学","生物","政治","历史","地理"},0)),IF(I4689=2,INDEX(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4689,{"单项选择","阅读理解","信息匹配","完形填空","短文填空","单句填空","短文改错","单句改错","句型转换","翻译短语","翻译句子","词汇/短语及固搭","完成句子","听力"},0)),"")), "")</f>
        <v/>
      </c>
      <c r="E4689" s="21" t="str">
        <f t="shared" si="595"/>
        <v>知识点</v>
      </c>
      <c r="F4689" s="21" t="str">
        <f t="shared" si="596"/>
        <v>亚</v>
      </c>
      <c r="G4689" s="21" t="str">
        <f>INDEX( {"body","discipline","area","topic","point"},MATCH(E4689,{"知识体","知识域","知识区","知识主题","知识点"},0))</f>
        <v>point</v>
      </c>
      <c r="H4689" s="21" t="str">
        <f>INDEX( {"super","just","sub","infras"},MATCH(F4689,{"超","恰","亚","次"},0))</f>
        <v>sub</v>
      </c>
      <c r="I4689" s="21">
        <f>MATCH(E4689,{"知识体","知识域","知识区","知识主题","知识点"},0)-1</f>
        <v>4</v>
      </c>
      <c r="J4689" s="21">
        <f>MATCH(F4689,{"超","恰","亚","次"},0)-1</f>
        <v>2</v>
      </c>
      <c r="K4689" s="21" t="str">
        <f t="shared" si="597"/>
        <v>地理</v>
      </c>
      <c r="L4689" s="26" t="s">
        <v>4181</v>
      </c>
      <c r="M4689" s="23"/>
      <c r="N4689" s="23"/>
      <c r="O4689" s="24" t="str">
        <f t="shared" si="591"/>
        <v xml:space="preserve">
  - 
    name:  新工业区的形成条件
    title:  新工业区的形成条件
    description: 
    koLyro: point
    koLyri:  sub
    son: </v>
      </c>
      <c r="P4689" s="27" t="str">
        <f t="shared" si="598"/>
        <v xml:space="preserve">
            - 
              name:  新工业区的形成条件
              title:  新工业区的形成条件
              description: 
              koLyro: point
              koLyri:  sub
              son: </v>
      </c>
    </row>
    <row r="4690" spans="1:16" ht="15" customHeight="1">
      <c r="A4690" s="20">
        <f t="shared" si="592"/>
        <v>4</v>
      </c>
      <c r="B4690" s="21" t="str">
        <f t="shared" si="593"/>
        <v>知识点</v>
      </c>
      <c r="C4690" s="21" t="str">
        <f t="shared" si="594"/>
        <v>世界主要的新工业区</v>
      </c>
      <c r="D4690" s="21" t="str">
        <f>IFERROR(IF(I4690=1,INDEX( {"chinese","english","math","physics","chemistry","biology","politics","history","geography"},MATCH(C4690,{"语文","英语","数学","物理","化学","生物","政治","历史","地理"},0)),IF(I4690=2,INDEX(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4690,{"单项选择","阅读理解","信息匹配","完形填空","短文填空","单句填空","短文改错","单句改错","句型转换","翻译短语","翻译句子","词汇/短语及固搭","完成句子","听力"},0)),"")), "")</f>
        <v/>
      </c>
      <c r="E4690" s="21" t="str">
        <f t="shared" si="595"/>
        <v>知识点</v>
      </c>
      <c r="F4690" s="21" t="str">
        <f t="shared" si="596"/>
        <v>恰</v>
      </c>
      <c r="G4690" s="21" t="str">
        <f>INDEX( {"body","discipline","area","topic","point"},MATCH(E4690,{"知识体","知识域","知识区","知识主题","知识点"},0))</f>
        <v>point</v>
      </c>
      <c r="H4690" s="21" t="str">
        <f>INDEX( {"super","just","sub","infras"},MATCH(F4690,{"超","恰","亚","次"},0))</f>
        <v>just</v>
      </c>
      <c r="I4690" s="21">
        <f>MATCH(E4690,{"知识体","知识域","知识区","知识主题","知识点"},0)-1</f>
        <v>4</v>
      </c>
      <c r="J4690" s="21">
        <f>MATCH(F4690,{"超","恰","亚","次"},0)-1</f>
        <v>1</v>
      </c>
      <c r="K4690" s="21" t="str">
        <f t="shared" si="597"/>
        <v>地理</v>
      </c>
      <c r="L4690" s="26" t="s">
        <v>4182</v>
      </c>
      <c r="M4690" s="23"/>
      <c r="N4690" s="23"/>
      <c r="O4690" s="24" t="str">
        <f t="shared" si="591"/>
        <v xml:space="preserve">
  - 
    name:  世界主要的新工业区
    title:  世界主要的新工业区
    description: 
    koLyro: point
    koLyri:  just
    son: </v>
      </c>
      <c r="P4690" s="27" t="str">
        <f t="shared" si="598"/>
        <v xml:space="preserve">
          - 
            name:  世界主要的新工业区
            title:  世界主要的新工业区
            description: 
            koLyro: point
            koLyri:  just
            son: </v>
      </c>
    </row>
    <row r="4691" spans="1:16" ht="15" customHeight="1">
      <c r="A4691" s="20">
        <f t="shared" si="592"/>
        <v>5</v>
      </c>
      <c r="B4691" s="21" t="str">
        <f t="shared" si="593"/>
        <v>知识亚点</v>
      </c>
      <c r="C4691" s="21" t="str">
        <f t="shared" si="594"/>
        <v>意大利新工业区</v>
      </c>
      <c r="D4691" s="21" t="str">
        <f>IFERROR(IF(I4691=1,INDEX( {"chinese","english","math","physics","chemistry","biology","politics","history","geography"},MATCH(C4691,{"语文","英语","数学","物理","化学","生物","政治","历史","地理"},0)),IF(I4691=2,INDEX(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4691,{"单项选择","阅读理解","信息匹配","完形填空","短文填空","单句填空","短文改错","单句改错","句型转换","翻译短语","翻译句子","词汇/短语及固搭","完成句子","听力"},0)),"")), "")</f>
        <v/>
      </c>
      <c r="E4691" s="21" t="str">
        <f t="shared" si="595"/>
        <v>知识点</v>
      </c>
      <c r="F4691" s="21" t="str">
        <f t="shared" si="596"/>
        <v>亚</v>
      </c>
      <c r="G4691" s="21" t="str">
        <f>INDEX( {"body","discipline","area","topic","point"},MATCH(E4691,{"知识体","知识域","知识区","知识主题","知识点"},0))</f>
        <v>point</v>
      </c>
      <c r="H4691" s="21" t="str">
        <f>INDEX( {"super","just","sub","infras"},MATCH(F4691,{"超","恰","亚","次"},0))</f>
        <v>sub</v>
      </c>
      <c r="I4691" s="21">
        <f>MATCH(E4691,{"知识体","知识域","知识区","知识主题","知识点"},0)-1</f>
        <v>4</v>
      </c>
      <c r="J4691" s="21">
        <f>MATCH(F4691,{"超","恰","亚","次"},0)-1</f>
        <v>2</v>
      </c>
      <c r="K4691" s="21" t="str">
        <f t="shared" si="597"/>
        <v>地理</v>
      </c>
      <c r="L4691" s="26" t="s">
        <v>4183</v>
      </c>
      <c r="M4691" s="23"/>
      <c r="N4691" s="23"/>
      <c r="O4691" s="24" t="str">
        <f t="shared" si="591"/>
        <v xml:space="preserve">
  - 
    name:  意大利新工业区
    title:  意大利新工业区
    description: 
    koLyro: point
    koLyri:  sub
    son: </v>
      </c>
      <c r="P4691" s="27" t="str">
        <f t="shared" si="598"/>
        <v xml:space="preserve">
            - 
              name:  意大利新工业区
              title:  意大利新工业区
              description: 
              koLyro: point
              koLyri:  sub
              son: </v>
      </c>
    </row>
    <row r="4692" spans="1:16" ht="15" customHeight="1">
      <c r="A4692" s="20">
        <f t="shared" si="592"/>
        <v>5</v>
      </c>
      <c r="B4692" s="21" t="str">
        <f t="shared" si="593"/>
        <v>知识亚点</v>
      </c>
      <c r="C4692" s="21" t="str">
        <f t="shared" si="594"/>
        <v>美国“硅谷”</v>
      </c>
      <c r="D4692" s="21" t="str">
        <f>IFERROR(IF(I4692=1,INDEX( {"chinese","english","math","physics","chemistry","biology","politics","history","geography"},MATCH(C4692,{"语文","英语","数学","物理","化学","生物","政治","历史","地理"},0)),IF(I4692=2,INDEX(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4692,{"单项选择","阅读理解","信息匹配","完形填空","短文填空","单句填空","短文改错","单句改错","句型转换","翻译短语","翻译句子","词汇/短语及固搭","完成句子","听力"},0)),"")), "")</f>
        <v/>
      </c>
      <c r="E4692" s="21" t="str">
        <f t="shared" si="595"/>
        <v>知识点</v>
      </c>
      <c r="F4692" s="21" t="str">
        <f t="shared" si="596"/>
        <v>亚</v>
      </c>
      <c r="G4692" s="21" t="str">
        <f>INDEX( {"body","discipline","area","topic","point"},MATCH(E4692,{"知识体","知识域","知识区","知识主题","知识点"},0))</f>
        <v>point</v>
      </c>
      <c r="H4692" s="21" t="str">
        <f>INDEX( {"super","just","sub","infras"},MATCH(F4692,{"超","恰","亚","次"},0))</f>
        <v>sub</v>
      </c>
      <c r="I4692" s="21">
        <f>MATCH(E4692,{"知识体","知识域","知识区","知识主题","知识点"},0)-1</f>
        <v>4</v>
      </c>
      <c r="J4692" s="21">
        <f>MATCH(F4692,{"超","恰","亚","次"},0)-1</f>
        <v>2</v>
      </c>
      <c r="K4692" s="21" t="str">
        <f t="shared" si="597"/>
        <v>地理</v>
      </c>
      <c r="L4692" s="26" t="s">
        <v>4184</v>
      </c>
      <c r="M4692" s="23"/>
      <c r="N4692" s="23"/>
      <c r="O4692" s="24" t="str">
        <f t="shared" si="591"/>
        <v xml:space="preserve">
  - 
    name:  美国“硅谷”
    title:  美国“硅谷”
    description: 
    koLyro: point
    koLyri:  sub
    son: </v>
      </c>
      <c r="P4692" s="27" t="str">
        <f t="shared" si="598"/>
        <v xml:space="preserve">
            - 
              name:  美国“硅谷”
              title:  美国“硅谷”
              description: 
              koLyro: point
              koLyri:  sub
              son: </v>
      </c>
    </row>
    <row r="4693" spans="1:16" ht="15" customHeight="1">
      <c r="A4693" s="20">
        <f t="shared" si="592"/>
        <v>5</v>
      </c>
      <c r="B4693" s="21" t="str">
        <f t="shared" si="593"/>
        <v>知识亚点</v>
      </c>
      <c r="C4693" s="21" t="str">
        <f t="shared" si="594"/>
        <v>温州乡镇企业</v>
      </c>
      <c r="D4693" s="21" t="str">
        <f>IFERROR(IF(I4693=1,INDEX( {"chinese","english","math","physics","chemistry","biology","politics","history","geography"},MATCH(C4693,{"语文","英语","数学","物理","化学","生物","政治","历史","地理"},0)),IF(I4693=2,INDEX(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4693,{"单项选择","阅读理解","信息匹配","完形填空","短文填空","单句填空","短文改错","单句改错","句型转换","翻译短语","翻译句子","词汇/短语及固搭","完成句子","听力"},0)),"")), "")</f>
        <v/>
      </c>
      <c r="E4693" s="21" t="str">
        <f t="shared" si="595"/>
        <v>知识点</v>
      </c>
      <c r="F4693" s="21" t="str">
        <f t="shared" si="596"/>
        <v>亚</v>
      </c>
      <c r="G4693" s="21" t="str">
        <f>INDEX( {"body","discipline","area","topic","point"},MATCH(E4693,{"知识体","知识域","知识区","知识主题","知识点"},0))</f>
        <v>point</v>
      </c>
      <c r="H4693" s="21" t="str">
        <f>INDEX( {"super","just","sub","infras"},MATCH(F4693,{"超","恰","亚","次"},0))</f>
        <v>sub</v>
      </c>
      <c r="I4693" s="21">
        <f>MATCH(E4693,{"知识体","知识域","知识区","知识主题","知识点"},0)-1</f>
        <v>4</v>
      </c>
      <c r="J4693" s="21">
        <f>MATCH(F4693,{"超","恰","亚","次"},0)-1</f>
        <v>2</v>
      </c>
      <c r="K4693" s="21" t="str">
        <f t="shared" si="597"/>
        <v>地理</v>
      </c>
      <c r="L4693" s="26" t="s">
        <v>4185</v>
      </c>
      <c r="M4693" s="23"/>
      <c r="N4693" s="23"/>
      <c r="O4693" s="24" t="str">
        <f t="shared" si="591"/>
        <v xml:space="preserve">
  - 
    name:  温州乡镇企业
    title:  温州乡镇企业
    description: 
    koLyro: point
    koLyri:  sub
    son: </v>
      </c>
      <c r="P4693" s="27" t="str">
        <f t="shared" si="598"/>
        <v xml:space="preserve">
            - 
              name:  温州乡镇企业
              title:  温州乡镇企业
              description: 
              koLyro: point
              koLyri:  sub
              son: </v>
      </c>
    </row>
    <row r="4694" spans="1:16" ht="15" customHeight="1">
      <c r="A4694" s="20">
        <f t="shared" si="592"/>
        <v>5</v>
      </c>
      <c r="B4694" s="21" t="str">
        <f t="shared" si="593"/>
        <v>知识亚点</v>
      </c>
      <c r="C4694" s="21" t="str">
        <f t="shared" si="594"/>
        <v>北京中关村</v>
      </c>
      <c r="D4694" s="21" t="str">
        <f>IFERROR(IF(I4694=1,INDEX( {"chinese","english","math","physics","chemistry","biology","politics","history","geography"},MATCH(C4694,{"语文","英语","数学","物理","化学","生物","政治","历史","地理"},0)),IF(I4694=2,INDEX(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4694,{"单项选择","阅读理解","信息匹配","完形填空","短文填空","单句填空","短文改错","单句改错","句型转换","翻译短语","翻译句子","词汇/短语及固搭","完成句子","听力"},0)),"")), "")</f>
        <v/>
      </c>
      <c r="E4694" s="21" t="str">
        <f t="shared" si="595"/>
        <v>知识点</v>
      </c>
      <c r="F4694" s="21" t="str">
        <f t="shared" si="596"/>
        <v>亚</v>
      </c>
      <c r="G4694" s="21" t="str">
        <f>INDEX( {"body","discipline","area","topic","point"},MATCH(E4694,{"知识体","知识域","知识区","知识主题","知识点"},0))</f>
        <v>point</v>
      </c>
      <c r="H4694" s="21" t="str">
        <f>INDEX( {"super","just","sub","infras"},MATCH(F4694,{"超","恰","亚","次"},0))</f>
        <v>sub</v>
      </c>
      <c r="I4694" s="21">
        <f>MATCH(E4694,{"知识体","知识域","知识区","知识主题","知识点"},0)-1</f>
        <v>4</v>
      </c>
      <c r="J4694" s="21">
        <f>MATCH(F4694,{"超","恰","亚","次"},0)-1</f>
        <v>2</v>
      </c>
      <c r="K4694" s="21" t="str">
        <f t="shared" si="597"/>
        <v>地理</v>
      </c>
      <c r="L4694" s="26" t="s">
        <v>4186</v>
      </c>
      <c r="M4694" s="23"/>
      <c r="N4694" s="23"/>
      <c r="O4694" s="24" t="str">
        <f t="shared" si="591"/>
        <v xml:space="preserve">
  - 
    name:  北京中关村
    title:  北京中关村
    description: 
    koLyro: point
    koLyri:  sub
    son: </v>
      </c>
      <c r="P4694" s="27" t="str">
        <f t="shared" si="598"/>
        <v xml:space="preserve">
            - 
              name:  北京中关村
              title:  北京中关村
              description: 
              koLyro: point
              koLyri:  sub
              son: </v>
      </c>
    </row>
    <row r="4695" spans="1:16" ht="15" customHeight="1">
      <c r="A4695" s="20">
        <f t="shared" si="592"/>
        <v>4</v>
      </c>
      <c r="B4695" s="21" t="str">
        <f t="shared" si="593"/>
        <v>知识点</v>
      </c>
      <c r="C4695" s="21" t="str">
        <f t="shared" si="594"/>
        <v>两大新工业的比较</v>
      </c>
      <c r="D4695" s="21" t="str">
        <f>IFERROR(IF(I4695=1,INDEX( {"chinese","english","math","physics","chemistry","biology","politics","history","geography"},MATCH(C4695,{"语文","英语","数学","物理","化学","生物","政治","历史","地理"},0)),IF(I4695=2,INDEX(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4695,{"单项选择","阅读理解","信息匹配","完形填空","短文填空","单句填空","短文改错","单句改错","句型转换","翻译短语","翻译句子","词汇/短语及固搭","完成句子","听力"},0)),"")), "")</f>
        <v/>
      </c>
      <c r="E4695" s="21" t="str">
        <f t="shared" si="595"/>
        <v>知识点</v>
      </c>
      <c r="F4695" s="21" t="str">
        <f t="shared" si="596"/>
        <v>恰</v>
      </c>
      <c r="G4695" s="21" t="str">
        <f>INDEX( {"body","discipline","area","topic","point"},MATCH(E4695,{"知识体","知识域","知识区","知识主题","知识点"},0))</f>
        <v>point</v>
      </c>
      <c r="H4695" s="21" t="str">
        <f>INDEX( {"super","just","sub","infras"},MATCH(F4695,{"超","恰","亚","次"},0))</f>
        <v>just</v>
      </c>
      <c r="I4695" s="21">
        <f>MATCH(E4695,{"知识体","知识域","知识区","知识主题","知识点"},0)-1</f>
        <v>4</v>
      </c>
      <c r="J4695" s="21">
        <f>MATCH(F4695,{"超","恰","亚","次"},0)-1</f>
        <v>1</v>
      </c>
      <c r="K4695" s="21" t="str">
        <f t="shared" si="597"/>
        <v>地理</v>
      </c>
      <c r="L4695" s="26" t="s">
        <v>4187</v>
      </c>
      <c r="M4695" s="23"/>
      <c r="N4695" s="23"/>
      <c r="O4695" s="24" t="str">
        <f t="shared" si="591"/>
        <v xml:space="preserve">
  - 
    name:  两大新工业的比较
    title:  两大新工业的比较
    description: 
    koLyro: point
    koLyri:  just
    son: </v>
      </c>
      <c r="P4695" s="27" t="str">
        <f t="shared" si="598"/>
        <v xml:space="preserve">
          - 
            name:  两大新工业的比较
            title:  两大新工业的比较
            description: 
            koLyro: point
            koLyri:  just
            son: </v>
      </c>
    </row>
    <row r="4696" spans="1:16" ht="15" customHeight="1">
      <c r="A4696" s="20">
        <f t="shared" si="592"/>
        <v>4</v>
      </c>
      <c r="B4696" s="21" t="str">
        <f t="shared" si="593"/>
        <v>知识点</v>
      </c>
      <c r="C4696" s="21" t="str">
        <f t="shared" si="594"/>
        <v>工业地域类型的判断</v>
      </c>
      <c r="D4696" s="21" t="str">
        <f>IFERROR(IF(I4696=1,INDEX( {"chinese","english","math","physics","chemistry","biology","politics","history","geography"},MATCH(C4696,{"语文","英语","数学","物理","化学","生物","政治","历史","地理"},0)),IF(I4696=2,INDEX(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4696,{"单项选择","阅读理解","信息匹配","完形填空","短文填空","单句填空","短文改错","单句改错","句型转换","翻译短语","翻译句子","词汇/短语及固搭","完成句子","听力"},0)),"")), "")</f>
        <v/>
      </c>
      <c r="E4696" s="21" t="str">
        <f t="shared" si="595"/>
        <v>知识点</v>
      </c>
      <c r="F4696" s="21" t="str">
        <f t="shared" si="596"/>
        <v>恰</v>
      </c>
      <c r="G4696" s="21" t="str">
        <f>INDEX( {"body","discipline","area","topic","point"},MATCH(E4696,{"知识体","知识域","知识区","知识主题","知识点"},0))</f>
        <v>point</v>
      </c>
      <c r="H4696" s="21" t="str">
        <f>INDEX( {"super","just","sub","infras"},MATCH(F4696,{"超","恰","亚","次"},0))</f>
        <v>just</v>
      </c>
      <c r="I4696" s="21">
        <f>MATCH(E4696,{"知识体","知识域","知识区","知识主题","知识点"},0)-1</f>
        <v>4</v>
      </c>
      <c r="J4696" s="21">
        <f>MATCH(F4696,{"超","恰","亚","次"},0)-1</f>
        <v>1</v>
      </c>
      <c r="K4696" s="21" t="str">
        <f t="shared" si="597"/>
        <v>地理</v>
      </c>
      <c r="L4696" s="26" t="s">
        <v>4188</v>
      </c>
      <c r="M4696" s="23"/>
      <c r="N4696" s="23"/>
      <c r="O4696" s="24" t="str">
        <f t="shared" si="591"/>
        <v xml:space="preserve">
  - 
    name:  工业地域类型的判断
    title:  工业地域类型的判断
    description: 
    koLyro: point
    koLyri:  just
    son: </v>
      </c>
      <c r="P4696" s="27" t="str">
        <f t="shared" si="598"/>
        <v xml:space="preserve">
          - 
            name:  工业地域类型的判断
            title:  工业地域类型的判断
            description: 
            koLyro: point
            koLyri:  just
            son: </v>
      </c>
    </row>
    <row r="4697" spans="1:16" ht="15" customHeight="1">
      <c r="A4697" s="20">
        <f t="shared" si="592"/>
        <v>2</v>
      </c>
      <c r="B4697" s="21" t="str">
        <f t="shared" si="593"/>
        <v>知识区</v>
      </c>
      <c r="C4697" s="21" t="str">
        <f t="shared" si="594"/>
        <v>11.交通运输布局及影响</v>
      </c>
      <c r="D4697" s="21" t="str">
        <f>IFERROR(IF(I4697=1,INDEX( {"chinese","english","math","physics","chemistry","biology","politics","history","geography"},MATCH(C4697,{"语文","英语","数学","物理","化学","生物","政治","历史","地理"},0)),IF(I4697=2,INDEX(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4697,{"单项选择","阅读理解","信息匹配","完形填空","短文填空","单句填空","短文改错","单句改错","句型转换","翻译短语","翻译句子","词汇/短语及固搭","完成句子","听力"},0)),"")), "")</f>
        <v/>
      </c>
      <c r="E4697" s="21" t="str">
        <f t="shared" si="595"/>
        <v>知识区</v>
      </c>
      <c r="F4697" s="21" t="str">
        <f t="shared" si="596"/>
        <v>恰</v>
      </c>
      <c r="G4697" s="21" t="str">
        <f>INDEX( {"body","discipline","area","topic","point"},MATCH(E4697,{"知识体","知识域","知识区","知识主题","知识点"},0))</f>
        <v>area</v>
      </c>
      <c r="H4697" s="21" t="str">
        <f>INDEX( {"super","just","sub","infras"},MATCH(F4697,{"超","恰","亚","次"},0))</f>
        <v>just</v>
      </c>
      <c r="I4697" s="21">
        <f>MATCH(E4697,{"知识体","知识域","知识区","知识主题","知识点"},0)-1</f>
        <v>2</v>
      </c>
      <c r="J4697" s="21">
        <f>MATCH(F4697,{"超","恰","亚","次"},0)-1</f>
        <v>1</v>
      </c>
      <c r="K4697" s="21" t="str">
        <f t="shared" si="597"/>
        <v>地理</v>
      </c>
      <c r="L4697" s="26" t="s">
        <v>4700</v>
      </c>
      <c r="M4697" s="23"/>
      <c r="N4697" s="23"/>
      <c r="O4697" s="24" t="str">
        <f t="shared" si="591"/>
        <v xml:space="preserve">
  - 
    name:  11.交通运输布局及影响
    title:  11.交通运输布局及影响
    description: 
    koLyro: area
    koLyri:  just
    son: </v>
      </c>
      <c r="P4697" s="27" t="str">
        <f t="shared" si="598"/>
        <v xml:space="preserve">
      - 
        name:  11.交通运输布局及影响
        title:  11.交通运输布局及影响
        description: 
        koLyro: area
        koLyri:  just
        son: </v>
      </c>
    </row>
    <row r="4698" spans="1:16" ht="15" customHeight="1">
      <c r="A4698" s="20">
        <f t="shared" si="592"/>
        <v>3</v>
      </c>
      <c r="B4698" s="21" t="str">
        <f t="shared" si="593"/>
        <v>知识主题</v>
      </c>
      <c r="C4698" s="21" t="str">
        <f t="shared" si="594"/>
        <v>交通运输方式及其布局</v>
      </c>
      <c r="D4698" s="21" t="str">
        <f>IFERROR(IF(I4698=1,INDEX( {"chinese","english","math","physics","chemistry","biology","politics","history","geography"},MATCH(C4698,{"语文","英语","数学","物理","化学","生物","政治","历史","地理"},0)),IF(I4698=2,INDEX(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4698,{"单项选择","阅读理解","信息匹配","完形填空","短文填空","单句填空","短文改错","单句改错","句型转换","翻译短语","翻译句子","词汇/短语及固搭","完成句子","听力"},0)),"")), "")</f>
        <v/>
      </c>
      <c r="E4698" s="21" t="str">
        <f t="shared" si="595"/>
        <v>知识主题</v>
      </c>
      <c r="F4698" s="21" t="str">
        <f t="shared" si="596"/>
        <v>恰</v>
      </c>
      <c r="G4698" s="21" t="str">
        <f>INDEX( {"body","discipline","area","topic","point"},MATCH(E4698,{"知识体","知识域","知识区","知识主题","知识点"},0))</f>
        <v>topic</v>
      </c>
      <c r="H4698" s="21" t="str">
        <f>INDEX( {"super","just","sub","infras"},MATCH(F4698,{"超","恰","亚","次"},0))</f>
        <v>just</v>
      </c>
      <c r="I4698" s="21">
        <f>MATCH(E4698,{"知识体","知识域","知识区","知识主题","知识点"},0)-1</f>
        <v>3</v>
      </c>
      <c r="J4698" s="21">
        <f>MATCH(F4698,{"超","恰","亚","次"},0)-1</f>
        <v>1</v>
      </c>
      <c r="K4698" s="21" t="str">
        <f t="shared" si="597"/>
        <v>地理</v>
      </c>
      <c r="L4698" s="26" t="s">
        <v>4189</v>
      </c>
      <c r="M4698" s="23"/>
      <c r="N4698" s="23"/>
      <c r="O4698" s="24" t="str">
        <f t="shared" si="591"/>
        <v xml:space="preserve">
  - 
    name:  交通运输方式及其布局
    title:  交通运输方式及其布局
    description: 
    koLyro: topic
    koLyri:  just
    son: </v>
      </c>
      <c r="P4698" s="27" t="str">
        <f t="shared" si="598"/>
        <v xml:space="preserve">
        - 
          name:  交通运输方式及其布局
          title:  交通运输方式及其布局
          description: 
          koLyro: topic
          koLyri:  just
          son: </v>
      </c>
    </row>
    <row r="4699" spans="1:16" ht="15" customHeight="1">
      <c r="A4699" s="20">
        <f t="shared" si="592"/>
        <v>4</v>
      </c>
      <c r="B4699" s="21" t="str">
        <f t="shared" si="593"/>
        <v>知识点</v>
      </c>
      <c r="C4699" s="21" t="str">
        <f t="shared" si="594"/>
        <v>不同交通运输方式的特点及比较</v>
      </c>
      <c r="D4699" s="21" t="str">
        <f>IFERROR(IF(I4699=1,INDEX( {"chinese","english","math","physics","chemistry","biology","politics","history","geography"},MATCH(C4699,{"语文","英语","数学","物理","化学","生物","政治","历史","地理"},0)),IF(I4699=2,INDEX(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4699,{"单项选择","阅读理解","信息匹配","完形填空","短文填空","单句填空","短文改错","单句改错","句型转换","翻译短语","翻译句子","词汇/短语及固搭","完成句子","听力"},0)),"")), "")</f>
        <v/>
      </c>
      <c r="E4699" s="21" t="str">
        <f t="shared" si="595"/>
        <v>知识点</v>
      </c>
      <c r="F4699" s="21" t="str">
        <f t="shared" si="596"/>
        <v>恰</v>
      </c>
      <c r="G4699" s="21" t="str">
        <f>INDEX( {"body","discipline","area","topic","point"},MATCH(E4699,{"知识体","知识域","知识区","知识主题","知识点"},0))</f>
        <v>point</v>
      </c>
      <c r="H4699" s="21" t="str">
        <f>INDEX( {"super","just","sub","infras"},MATCH(F4699,{"超","恰","亚","次"},0))</f>
        <v>just</v>
      </c>
      <c r="I4699" s="21">
        <f>MATCH(E4699,{"知识体","知识域","知识区","知识主题","知识点"},0)-1</f>
        <v>4</v>
      </c>
      <c r="J4699" s="21">
        <f>MATCH(F4699,{"超","恰","亚","次"},0)-1</f>
        <v>1</v>
      </c>
      <c r="K4699" s="21" t="str">
        <f t="shared" si="597"/>
        <v>地理</v>
      </c>
      <c r="L4699" s="26" t="s">
        <v>4190</v>
      </c>
      <c r="M4699" s="23"/>
      <c r="N4699" s="23"/>
      <c r="O4699" s="24" t="str">
        <f t="shared" si="591"/>
        <v xml:space="preserve">
  - 
    name:  不同交通运输方式的特点及比较
    title:  不同交通运输方式的特点及比较
    description: 
    koLyro: point
    koLyri:  just
    son: </v>
      </c>
      <c r="P4699" s="27" t="str">
        <f t="shared" si="598"/>
        <v xml:space="preserve">
          - 
            name:  不同交通运输方式的特点及比较
            title:  不同交通运输方式的特点及比较
            description: 
            koLyro: point
            koLyri:  just
            son: </v>
      </c>
    </row>
    <row r="4700" spans="1:16" ht="15" customHeight="1">
      <c r="A4700" s="20">
        <f t="shared" si="592"/>
        <v>5</v>
      </c>
      <c r="B4700" s="21" t="str">
        <f t="shared" si="593"/>
        <v>知识亚点</v>
      </c>
      <c r="C4700" s="21" t="str">
        <f t="shared" si="594"/>
        <v>铁路运输的优缺点</v>
      </c>
      <c r="D4700" s="21" t="str">
        <f>IFERROR(IF(I4700=1,INDEX( {"chinese","english","math","physics","chemistry","biology","politics","history","geography"},MATCH(C4700,{"语文","英语","数学","物理","化学","生物","政治","历史","地理"},0)),IF(I4700=2,INDEX(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4700,{"单项选择","阅读理解","信息匹配","完形填空","短文填空","单句填空","短文改错","单句改错","句型转换","翻译短语","翻译句子","词汇/短语及固搭","完成句子","听力"},0)),"")), "")</f>
        <v/>
      </c>
      <c r="E4700" s="21" t="str">
        <f t="shared" si="595"/>
        <v>知识点</v>
      </c>
      <c r="F4700" s="21" t="str">
        <f t="shared" si="596"/>
        <v>亚</v>
      </c>
      <c r="G4700" s="21" t="str">
        <f>INDEX( {"body","discipline","area","topic","point"},MATCH(E4700,{"知识体","知识域","知识区","知识主题","知识点"},0))</f>
        <v>point</v>
      </c>
      <c r="H4700" s="21" t="str">
        <f>INDEX( {"super","just","sub","infras"},MATCH(F4700,{"超","恰","亚","次"},0))</f>
        <v>sub</v>
      </c>
      <c r="I4700" s="21">
        <f>MATCH(E4700,{"知识体","知识域","知识区","知识主题","知识点"},0)-1</f>
        <v>4</v>
      </c>
      <c r="J4700" s="21">
        <f>MATCH(F4700,{"超","恰","亚","次"},0)-1</f>
        <v>2</v>
      </c>
      <c r="K4700" s="21" t="str">
        <f t="shared" si="597"/>
        <v>地理</v>
      </c>
      <c r="L4700" s="26" t="s">
        <v>4191</v>
      </c>
      <c r="M4700" s="23"/>
      <c r="N4700" s="23"/>
      <c r="O4700" s="24" t="str">
        <f t="shared" si="591"/>
        <v xml:space="preserve">
  - 
    name:  铁路运输的优缺点
    title:  铁路运输的优缺点
    description: 
    koLyro: point
    koLyri:  sub
    son: </v>
      </c>
      <c r="P4700" s="27" t="str">
        <f t="shared" si="598"/>
        <v xml:space="preserve">
            - 
              name:  铁路运输的优缺点
              title:  铁路运输的优缺点
              description: 
              koLyro: point
              koLyri:  sub
              son: </v>
      </c>
    </row>
    <row r="4701" spans="1:16" ht="15" customHeight="1">
      <c r="A4701" s="20">
        <f t="shared" si="592"/>
        <v>5</v>
      </c>
      <c r="B4701" s="21" t="str">
        <f t="shared" si="593"/>
        <v>知识亚点</v>
      </c>
      <c r="C4701" s="21" t="str">
        <f t="shared" si="594"/>
        <v>公路运输的优缺点</v>
      </c>
      <c r="D4701" s="21" t="str">
        <f>IFERROR(IF(I4701=1,INDEX( {"chinese","english","math","physics","chemistry","biology","politics","history","geography"},MATCH(C4701,{"语文","英语","数学","物理","化学","生物","政治","历史","地理"},0)),IF(I4701=2,INDEX(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4701,{"单项选择","阅读理解","信息匹配","完形填空","短文填空","单句填空","短文改错","单句改错","句型转换","翻译短语","翻译句子","词汇/短语及固搭","完成句子","听力"},0)),"")), "")</f>
        <v/>
      </c>
      <c r="E4701" s="21" t="str">
        <f t="shared" si="595"/>
        <v>知识点</v>
      </c>
      <c r="F4701" s="21" t="str">
        <f t="shared" si="596"/>
        <v>亚</v>
      </c>
      <c r="G4701" s="21" t="str">
        <f>INDEX( {"body","discipline","area","topic","point"},MATCH(E4701,{"知识体","知识域","知识区","知识主题","知识点"},0))</f>
        <v>point</v>
      </c>
      <c r="H4701" s="21" t="str">
        <f>INDEX( {"super","just","sub","infras"},MATCH(F4701,{"超","恰","亚","次"},0))</f>
        <v>sub</v>
      </c>
      <c r="I4701" s="21">
        <f>MATCH(E4701,{"知识体","知识域","知识区","知识主题","知识点"},0)-1</f>
        <v>4</v>
      </c>
      <c r="J4701" s="21">
        <f>MATCH(F4701,{"超","恰","亚","次"},0)-1</f>
        <v>2</v>
      </c>
      <c r="K4701" s="21" t="str">
        <f t="shared" si="597"/>
        <v>地理</v>
      </c>
      <c r="L4701" s="26" t="s">
        <v>4192</v>
      </c>
      <c r="M4701" s="23"/>
      <c r="N4701" s="23"/>
      <c r="O4701" s="24" t="str">
        <f t="shared" si="591"/>
        <v xml:space="preserve">
  - 
    name:  公路运输的优缺点
    title:  公路运输的优缺点
    description: 
    koLyro: point
    koLyri:  sub
    son: </v>
      </c>
      <c r="P4701" s="27" t="str">
        <f t="shared" si="598"/>
        <v xml:space="preserve">
            - 
              name:  公路运输的优缺点
              title:  公路运输的优缺点
              description: 
              koLyro: point
              koLyri:  sub
              son: </v>
      </c>
    </row>
    <row r="4702" spans="1:16" ht="15" customHeight="1">
      <c r="A4702" s="20">
        <f t="shared" si="592"/>
        <v>5</v>
      </c>
      <c r="B4702" s="21" t="str">
        <f t="shared" si="593"/>
        <v>知识亚点</v>
      </c>
      <c r="C4702" s="21" t="str">
        <f t="shared" si="594"/>
        <v>水运的优缺点</v>
      </c>
      <c r="D4702" s="21" t="str">
        <f>IFERROR(IF(I4702=1,INDEX( {"chinese","english","math","physics","chemistry","biology","politics","history","geography"},MATCH(C4702,{"语文","英语","数学","物理","化学","生物","政治","历史","地理"},0)),IF(I4702=2,INDEX(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4702,{"单项选择","阅读理解","信息匹配","完形填空","短文填空","单句填空","短文改错","单句改错","句型转换","翻译短语","翻译句子","词汇/短语及固搭","完成句子","听力"},0)),"")), "")</f>
        <v/>
      </c>
      <c r="E4702" s="21" t="str">
        <f t="shared" si="595"/>
        <v>知识点</v>
      </c>
      <c r="F4702" s="21" t="str">
        <f t="shared" si="596"/>
        <v>亚</v>
      </c>
      <c r="G4702" s="21" t="str">
        <f>INDEX( {"body","discipline","area","topic","point"},MATCH(E4702,{"知识体","知识域","知识区","知识主题","知识点"},0))</f>
        <v>point</v>
      </c>
      <c r="H4702" s="21" t="str">
        <f>INDEX( {"super","just","sub","infras"},MATCH(F4702,{"超","恰","亚","次"},0))</f>
        <v>sub</v>
      </c>
      <c r="I4702" s="21">
        <f>MATCH(E4702,{"知识体","知识域","知识区","知识主题","知识点"},0)-1</f>
        <v>4</v>
      </c>
      <c r="J4702" s="21">
        <f>MATCH(F4702,{"超","恰","亚","次"},0)-1</f>
        <v>2</v>
      </c>
      <c r="K4702" s="21" t="str">
        <f t="shared" si="597"/>
        <v>地理</v>
      </c>
      <c r="L4702" s="26" t="s">
        <v>4193</v>
      </c>
      <c r="M4702" s="23"/>
      <c r="N4702" s="23"/>
      <c r="O4702" s="24" t="str">
        <f t="shared" si="591"/>
        <v xml:space="preserve">
  - 
    name:  水运的优缺点
    title:  水运的优缺点
    description: 
    koLyro: point
    koLyri:  sub
    son: </v>
      </c>
      <c r="P4702" s="27" t="str">
        <f t="shared" si="598"/>
        <v xml:space="preserve">
            - 
              name:  水运的优缺点
              title:  水运的优缺点
              description: 
              koLyro: point
              koLyri:  sub
              son: </v>
      </c>
    </row>
    <row r="4703" spans="1:16" ht="15" customHeight="1">
      <c r="A4703" s="20">
        <f t="shared" si="592"/>
        <v>5</v>
      </c>
      <c r="B4703" s="21" t="str">
        <f t="shared" si="593"/>
        <v>知识亚点</v>
      </c>
      <c r="C4703" s="21" t="str">
        <f t="shared" si="594"/>
        <v>航空运输的优缺点</v>
      </c>
      <c r="D4703" s="21" t="str">
        <f>IFERROR(IF(I4703=1,INDEX( {"chinese","english","math","physics","chemistry","biology","politics","history","geography"},MATCH(C4703,{"语文","英语","数学","物理","化学","生物","政治","历史","地理"},0)),IF(I4703=2,INDEX(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4703,{"单项选择","阅读理解","信息匹配","完形填空","短文填空","单句填空","短文改错","单句改错","句型转换","翻译短语","翻译句子","词汇/短语及固搭","完成句子","听力"},0)),"")), "")</f>
        <v/>
      </c>
      <c r="E4703" s="21" t="str">
        <f t="shared" si="595"/>
        <v>知识点</v>
      </c>
      <c r="F4703" s="21" t="str">
        <f t="shared" si="596"/>
        <v>亚</v>
      </c>
      <c r="G4703" s="21" t="str">
        <f>INDEX( {"body","discipline","area","topic","point"},MATCH(E4703,{"知识体","知识域","知识区","知识主题","知识点"},0))</f>
        <v>point</v>
      </c>
      <c r="H4703" s="21" t="str">
        <f>INDEX( {"super","just","sub","infras"},MATCH(F4703,{"超","恰","亚","次"},0))</f>
        <v>sub</v>
      </c>
      <c r="I4703" s="21">
        <f>MATCH(E4703,{"知识体","知识域","知识区","知识主题","知识点"},0)-1</f>
        <v>4</v>
      </c>
      <c r="J4703" s="21">
        <f>MATCH(F4703,{"超","恰","亚","次"},0)-1</f>
        <v>2</v>
      </c>
      <c r="K4703" s="21" t="str">
        <f t="shared" si="597"/>
        <v>地理</v>
      </c>
      <c r="L4703" s="26" t="s">
        <v>4194</v>
      </c>
      <c r="M4703" s="23"/>
      <c r="N4703" s="23"/>
      <c r="O4703" s="24" t="str">
        <f t="shared" si="591"/>
        <v xml:space="preserve">
  - 
    name:  航空运输的优缺点
    title:  航空运输的优缺点
    description: 
    koLyro: point
    koLyri:  sub
    son: </v>
      </c>
      <c r="P4703" s="27" t="str">
        <f t="shared" si="598"/>
        <v xml:space="preserve">
            - 
              name:  航空运输的优缺点
              title:  航空运输的优缺点
              description: 
              koLyro: point
              koLyri:  sub
              son: </v>
      </c>
    </row>
    <row r="4704" spans="1:16" ht="15" customHeight="1">
      <c r="A4704" s="20">
        <f t="shared" si="592"/>
        <v>5</v>
      </c>
      <c r="B4704" s="21" t="str">
        <f t="shared" si="593"/>
        <v>知识亚点</v>
      </c>
      <c r="C4704" s="21" t="str">
        <f t="shared" si="594"/>
        <v>管道运输的优缺点</v>
      </c>
      <c r="D4704" s="21" t="str">
        <f>IFERROR(IF(I4704=1,INDEX( {"chinese","english","math","physics","chemistry","biology","politics","history","geography"},MATCH(C4704,{"语文","英语","数学","物理","化学","生物","政治","历史","地理"},0)),IF(I4704=2,INDEX(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4704,{"单项选择","阅读理解","信息匹配","完形填空","短文填空","单句填空","短文改错","单句改错","句型转换","翻译短语","翻译句子","词汇/短语及固搭","完成句子","听力"},0)),"")), "")</f>
        <v/>
      </c>
      <c r="E4704" s="21" t="str">
        <f t="shared" si="595"/>
        <v>知识点</v>
      </c>
      <c r="F4704" s="21" t="str">
        <f t="shared" si="596"/>
        <v>亚</v>
      </c>
      <c r="G4704" s="21" t="str">
        <f>INDEX( {"body","discipline","area","topic","point"},MATCH(E4704,{"知识体","知识域","知识区","知识主题","知识点"},0))</f>
        <v>point</v>
      </c>
      <c r="H4704" s="21" t="str">
        <f>INDEX( {"super","just","sub","infras"},MATCH(F4704,{"超","恰","亚","次"},0))</f>
        <v>sub</v>
      </c>
      <c r="I4704" s="21">
        <f>MATCH(E4704,{"知识体","知识域","知识区","知识主题","知识点"},0)-1</f>
        <v>4</v>
      </c>
      <c r="J4704" s="21">
        <f>MATCH(F4704,{"超","恰","亚","次"},0)-1</f>
        <v>2</v>
      </c>
      <c r="K4704" s="21" t="str">
        <f t="shared" si="597"/>
        <v>地理</v>
      </c>
      <c r="L4704" s="26" t="s">
        <v>4195</v>
      </c>
      <c r="M4704" s="23"/>
      <c r="N4704" s="23"/>
      <c r="O4704" s="24" t="str">
        <f t="shared" ref="O4704:O4767" si="599">SUBSTITUTE(SUBSTITUTE(SUBSTITUTE(SUBSTITUTE($O$1,"NAME",IF(D4704="",C4704,D4704)),"TITLE",C4704),"KO_LYRO",G4704),"KO_LYRI",H4704)</f>
        <v xml:space="preserve">
  - 
    name:  管道运输的优缺点
    title:  管道运输的优缺点
    description: 
    koLyro: point
    koLyri:  sub
    son: </v>
      </c>
      <c r="P4704" s="27" t="str">
        <f t="shared" si="598"/>
        <v xml:space="preserve">
            - 
              name:  管道运输的优缺点
              title:  管道运输的优缺点
              description: 
              koLyro: point
              koLyri:  sub
              son: </v>
      </c>
    </row>
    <row r="4705" spans="1:16" ht="15" customHeight="1">
      <c r="A4705" s="20">
        <f t="shared" si="592"/>
        <v>4</v>
      </c>
      <c r="B4705" s="21" t="str">
        <f t="shared" si="593"/>
        <v>知识点</v>
      </c>
      <c r="C4705" s="21" t="str">
        <f t="shared" si="594"/>
        <v>交通运输方式的合理选择</v>
      </c>
      <c r="D4705" s="21" t="str">
        <f>IFERROR(IF(I4705=1,INDEX( {"chinese","english","math","physics","chemistry","biology","politics","history","geography"},MATCH(C4705,{"语文","英语","数学","物理","化学","生物","政治","历史","地理"},0)),IF(I4705=2,INDEX(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4705,{"单项选择","阅读理解","信息匹配","完形填空","短文填空","单句填空","短文改错","单句改错","句型转换","翻译短语","翻译句子","词汇/短语及固搭","完成句子","听力"},0)),"")), "")</f>
        <v/>
      </c>
      <c r="E4705" s="21" t="str">
        <f t="shared" si="595"/>
        <v>知识点</v>
      </c>
      <c r="F4705" s="21" t="str">
        <f t="shared" si="596"/>
        <v>恰</v>
      </c>
      <c r="G4705" s="21" t="str">
        <f>INDEX( {"body","discipline","area","topic","point"},MATCH(E4705,{"知识体","知识域","知识区","知识主题","知识点"},0))</f>
        <v>point</v>
      </c>
      <c r="H4705" s="21" t="str">
        <f>INDEX( {"super","just","sub","infras"},MATCH(F4705,{"超","恰","亚","次"},0))</f>
        <v>just</v>
      </c>
      <c r="I4705" s="21">
        <f>MATCH(E4705,{"知识体","知识域","知识区","知识主题","知识点"},0)-1</f>
        <v>4</v>
      </c>
      <c r="J4705" s="21">
        <f>MATCH(F4705,{"超","恰","亚","次"},0)-1</f>
        <v>1</v>
      </c>
      <c r="K4705" s="21" t="str">
        <f t="shared" si="597"/>
        <v>地理</v>
      </c>
      <c r="L4705" s="26" t="s">
        <v>4196</v>
      </c>
      <c r="M4705" s="23"/>
      <c r="N4705" s="23"/>
      <c r="O4705" s="24" t="str">
        <f t="shared" si="599"/>
        <v xml:space="preserve">
  - 
    name:  交通运输方式的合理选择
    title:  交通运输方式的合理选择
    description: 
    koLyro: point
    koLyri:  just
    son: </v>
      </c>
      <c r="P4705" s="27" t="str">
        <f t="shared" si="598"/>
        <v xml:space="preserve">
          - 
            name:  交通运输方式的合理选择
            title:  交通运输方式的合理选择
            description: 
            koLyro: point
            koLyri:  just
            son: </v>
      </c>
    </row>
    <row r="4706" spans="1:16" ht="15" customHeight="1">
      <c r="A4706" s="20">
        <f t="shared" si="592"/>
        <v>4</v>
      </c>
      <c r="B4706" s="21" t="str">
        <f t="shared" si="593"/>
        <v>知识点</v>
      </c>
      <c r="C4706" s="21" t="str">
        <f t="shared" si="594"/>
        <v>现代交通运输方式的发展趋势</v>
      </c>
      <c r="D4706" s="21" t="str">
        <f>IFERROR(IF(I4706=1,INDEX( {"chinese","english","math","physics","chemistry","biology","politics","history","geography"},MATCH(C4706,{"语文","英语","数学","物理","化学","生物","政治","历史","地理"},0)),IF(I4706=2,INDEX(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4706,{"单项选择","阅读理解","信息匹配","完形填空","短文填空","单句填空","短文改错","单句改错","句型转换","翻译短语","翻译句子","词汇/短语及固搭","完成句子","听力"},0)),"")), "")</f>
        <v/>
      </c>
      <c r="E4706" s="21" t="str">
        <f t="shared" si="595"/>
        <v>知识点</v>
      </c>
      <c r="F4706" s="21" t="str">
        <f t="shared" si="596"/>
        <v>恰</v>
      </c>
      <c r="G4706" s="21" t="str">
        <f>INDEX( {"body","discipline","area","topic","point"},MATCH(E4706,{"知识体","知识域","知识区","知识主题","知识点"},0))</f>
        <v>point</v>
      </c>
      <c r="H4706" s="21" t="str">
        <f>INDEX( {"super","just","sub","infras"},MATCH(F4706,{"超","恰","亚","次"},0))</f>
        <v>just</v>
      </c>
      <c r="I4706" s="21">
        <f>MATCH(E4706,{"知识体","知识域","知识区","知识主题","知识点"},0)-1</f>
        <v>4</v>
      </c>
      <c r="J4706" s="21">
        <f>MATCH(F4706,{"超","恰","亚","次"},0)-1</f>
        <v>1</v>
      </c>
      <c r="K4706" s="21" t="str">
        <f t="shared" si="597"/>
        <v>地理</v>
      </c>
      <c r="L4706" s="26" t="s">
        <v>4197</v>
      </c>
      <c r="M4706" s="23"/>
      <c r="N4706" s="23"/>
      <c r="O4706" s="24" t="str">
        <f t="shared" si="599"/>
        <v xml:space="preserve">
  - 
    name:  现代交通运输方式的发展趋势
    title:  现代交通运输方式的发展趋势
    description: 
    koLyro: point
    koLyri:  just
    son: </v>
      </c>
      <c r="P4706" s="27" t="str">
        <f t="shared" si="598"/>
        <v xml:space="preserve">
          - 
            name:  现代交通运输方式的发展趋势
            title:  现代交通运输方式的发展趋势
            description: 
            koLyro: point
            koLyri:  just
            son: </v>
      </c>
    </row>
    <row r="4707" spans="1:16" ht="15" customHeight="1">
      <c r="A4707" s="20">
        <f t="shared" si="592"/>
        <v>4</v>
      </c>
      <c r="B4707" s="21" t="str">
        <f t="shared" si="593"/>
        <v>知识点</v>
      </c>
      <c r="C4707" s="21" t="str">
        <f t="shared" si="594"/>
        <v>交通运输网的形式和层次</v>
      </c>
      <c r="D4707" s="21" t="str">
        <f>IFERROR(IF(I4707=1,INDEX( {"chinese","english","math","physics","chemistry","biology","politics","history","geography"},MATCH(C4707,{"语文","英语","数学","物理","化学","生物","政治","历史","地理"},0)),IF(I4707=2,INDEX(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4707,{"单项选择","阅读理解","信息匹配","完形填空","短文填空","单句填空","短文改错","单句改错","句型转换","翻译短语","翻译句子","词汇/短语及固搭","完成句子","听力"},0)),"")), "")</f>
        <v/>
      </c>
      <c r="E4707" s="21" t="str">
        <f t="shared" si="595"/>
        <v>知识点</v>
      </c>
      <c r="F4707" s="21" t="str">
        <f t="shared" si="596"/>
        <v>恰</v>
      </c>
      <c r="G4707" s="21" t="str">
        <f>INDEX( {"body","discipline","area","topic","point"},MATCH(E4707,{"知识体","知识域","知识区","知识主题","知识点"},0))</f>
        <v>point</v>
      </c>
      <c r="H4707" s="21" t="str">
        <f>INDEX( {"super","just","sub","infras"},MATCH(F4707,{"超","恰","亚","次"},0))</f>
        <v>just</v>
      </c>
      <c r="I4707" s="21">
        <f>MATCH(E4707,{"知识体","知识域","知识区","知识主题","知识点"},0)-1</f>
        <v>4</v>
      </c>
      <c r="J4707" s="21">
        <f>MATCH(F4707,{"超","恰","亚","次"},0)-1</f>
        <v>1</v>
      </c>
      <c r="K4707" s="21" t="str">
        <f t="shared" si="597"/>
        <v>地理</v>
      </c>
      <c r="L4707" s="26" t="s">
        <v>4198</v>
      </c>
      <c r="M4707" s="23"/>
      <c r="N4707" s="23"/>
      <c r="O4707" s="24" t="str">
        <f t="shared" si="599"/>
        <v xml:space="preserve">
  - 
    name:  交通运输网的形式和层次
    title:  交通运输网的形式和层次
    description: 
    koLyro: point
    koLyri:  just
    son: </v>
      </c>
      <c r="P4707" s="27" t="str">
        <f t="shared" si="598"/>
        <v xml:space="preserve">
          - 
            name:  交通运输网的形式和层次
            title:  交通运输网的形式和层次
            description: 
            koLyro: point
            koLyri:  just
            son: </v>
      </c>
    </row>
    <row r="4708" spans="1:16" ht="15" customHeight="1">
      <c r="A4708" s="20">
        <f t="shared" si="592"/>
        <v>4</v>
      </c>
      <c r="B4708" s="21" t="str">
        <f t="shared" si="593"/>
        <v>知识点</v>
      </c>
      <c r="C4708" s="21" t="str">
        <f t="shared" si="594"/>
        <v>交通运输布局的区位因素</v>
      </c>
      <c r="D4708" s="21" t="str">
        <f>IFERROR(IF(I4708=1,INDEX( {"chinese","english","math","physics","chemistry","biology","politics","history","geography"},MATCH(C4708,{"语文","英语","数学","物理","化学","生物","政治","历史","地理"},0)),IF(I4708=2,INDEX(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4708,{"单项选择","阅读理解","信息匹配","完形填空","短文填空","单句填空","短文改错","单句改错","句型转换","翻译短语","翻译句子","词汇/短语及固搭","完成句子","听力"},0)),"")), "")</f>
        <v/>
      </c>
      <c r="E4708" s="21" t="str">
        <f t="shared" si="595"/>
        <v>知识点</v>
      </c>
      <c r="F4708" s="21" t="str">
        <f t="shared" si="596"/>
        <v>恰</v>
      </c>
      <c r="G4708" s="21" t="str">
        <f>INDEX( {"body","discipline","area","topic","point"},MATCH(E4708,{"知识体","知识域","知识区","知识主题","知识点"},0))</f>
        <v>point</v>
      </c>
      <c r="H4708" s="21" t="str">
        <f>INDEX( {"super","just","sub","infras"},MATCH(F4708,{"超","恰","亚","次"},0))</f>
        <v>just</v>
      </c>
      <c r="I4708" s="21">
        <f>MATCH(E4708,{"知识体","知识域","知识区","知识主题","知识点"},0)-1</f>
        <v>4</v>
      </c>
      <c r="J4708" s="21">
        <f>MATCH(F4708,{"超","恰","亚","次"},0)-1</f>
        <v>1</v>
      </c>
      <c r="K4708" s="21" t="str">
        <f t="shared" si="597"/>
        <v>地理</v>
      </c>
      <c r="L4708" s="26" t="s">
        <v>4199</v>
      </c>
      <c r="M4708" s="23"/>
      <c r="N4708" s="23"/>
      <c r="O4708" s="24" t="str">
        <f t="shared" si="599"/>
        <v xml:space="preserve">
  - 
    name:  交通运输布局的区位因素
    title:  交通运输布局的区位因素
    description: 
    koLyro: point
    koLyri:  just
    son: </v>
      </c>
      <c r="P4708" s="27" t="str">
        <f t="shared" si="598"/>
        <v xml:space="preserve">
          - 
            name:  交通运输布局的区位因素
            title:  交通运输布局的区位因素
            description: 
            koLyro: point
            koLyri:  just
            son: </v>
      </c>
    </row>
    <row r="4709" spans="1:16" ht="15" customHeight="1">
      <c r="A4709" s="20">
        <f t="shared" si="592"/>
        <v>4</v>
      </c>
      <c r="B4709" s="21" t="str">
        <f t="shared" si="593"/>
        <v>知识点</v>
      </c>
      <c r="C4709" s="21" t="str">
        <f t="shared" si="594"/>
        <v>交通运输线的区位选择</v>
      </c>
      <c r="D4709" s="21" t="str">
        <f>IFERROR(IF(I4709=1,INDEX( {"chinese","english","math","physics","chemistry","biology","politics","history","geography"},MATCH(C4709,{"语文","英语","数学","物理","化学","生物","政治","历史","地理"},0)),IF(I4709=2,INDEX(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4709,{"单项选择","阅读理解","信息匹配","完形填空","短文填空","单句填空","短文改错","单句改错","句型转换","翻译短语","翻译句子","词汇/短语及固搭","完成句子","听力"},0)),"")), "")</f>
        <v/>
      </c>
      <c r="E4709" s="21" t="str">
        <f t="shared" si="595"/>
        <v>知识点</v>
      </c>
      <c r="F4709" s="21" t="str">
        <f t="shared" si="596"/>
        <v>恰</v>
      </c>
      <c r="G4709" s="21" t="str">
        <f>INDEX( {"body","discipline","area","topic","point"},MATCH(E4709,{"知识体","知识域","知识区","知识主题","知识点"},0))</f>
        <v>point</v>
      </c>
      <c r="H4709" s="21" t="str">
        <f>INDEX( {"super","just","sub","infras"},MATCH(F4709,{"超","恰","亚","次"},0))</f>
        <v>just</v>
      </c>
      <c r="I4709" s="21">
        <f>MATCH(E4709,{"知识体","知识域","知识区","知识主题","知识点"},0)-1</f>
        <v>4</v>
      </c>
      <c r="J4709" s="21">
        <f>MATCH(F4709,{"超","恰","亚","次"},0)-1</f>
        <v>1</v>
      </c>
      <c r="K4709" s="21" t="str">
        <f t="shared" si="597"/>
        <v>地理</v>
      </c>
      <c r="L4709" s="26" t="s">
        <v>4200</v>
      </c>
      <c r="M4709" s="23"/>
      <c r="N4709" s="23"/>
      <c r="O4709" s="24" t="str">
        <f t="shared" si="599"/>
        <v xml:space="preserve">
  - 
    name:  交通运输线的区位选择
    title:  交通运输线的区位选择
    description: 
    koLyro: point
    koLyri:  just
    son: </v>
      </c>
      <c r="P4709" s="27" t="str">
        <f t="shared" si="598"/>
        <v xml:space="preserve">
          - 
            name:  交通运输线的区位选择
            title:  交通运输线的区位选择
            description: 
            koLyro: point
            koLyri:  just
            son: </v>
      </c>
    </row>
    <row r="4710" spans="1:16" ht="15" customHeight="1">
      <c r="A4710" s="20">
        <f t="shared" si="592"/>
        <v>5</v>
      </c>
      <c r="B4710" s="21" t="str">
        <f t="shared" si="593"/>
        <v>知识亚点</v>
      </c>
      <c r="C4710" s="21" t="str">
        <f t="shared" si="594"/>
        <v>铁路线的选择</v>
      </c>
      <c r="D4710" s="21" t="str">
        <f>IFERROR(IF(I4710=1,INDEX( {"chinese","english","math","physics","chemistry","biology","politics","history","geography"},MATCH(C4710,{"语文","英语","数学","物理","化学","生物","政治","历史","地理"},0)),IF(I4710=2,INDEX(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4710,{"单项选择","阅读理解","信息匹配","完形填空","短文填空","单句填空","短文改错","单句改错","句型转换","翻译短语","翻译句子","词汇/短语及固搭","完成句子","听力"},0)),"")), "")</f>
        <v/>
      </c>
      <c r="E4710" s="21" t="str">
        <f t="shared" si="595"/>
        <v>知识点</v>
      </c>
      <c r="F4710" s="21" t="str">
        <f t="shared" si="596"/>
        <v>亚</v>
      </c>
      <c r="G4710" s="21" t="str">
        <f>INDEX( {"body","discipline","area","topic","point"},MATCH(E4710,{"知识体","知识域","知识区","知识主题","知识点"},0))</f>
        <v>point</v>
      </c>
      <c r="H4710" s="21" t="str">
        <f>INDEX( {"super","just","sub","infras"},MATCH(F4710,{"超","恰","亚","次"},0))</f>
        <v>sub</v>
      </c>
      <c r="I4710" s="21">
        <f>MATCH(E4710,{"知识体","知识域","知识区","知识主题","知识点"},0)-1</f>
        <v>4</v>
      </c>
      <c r="J4710" s="21">
        <f>MATCH(F4710,{"超","恰","亚","次"},0)-1</f>
        <v>2</v>
      </c>
      <c r="K4710" s="21" t="str">
        <f t="shared" si="597"/>
        <v>地理</v>
      </c>
      <c r="L4710" s="26" t="s">
        <v>4201</v>
      </c>
      <c r="M4710" s="23"/>
      <c r="N4710" s="23"/>
      <c r="O4710" s="24" t="str">
        <f t="shared" si="599"/>
        <v xml:space="preserve">
  - 
    name:  铁路线的选择
    title:  铁路线的选择
    description: 
    koLyro: point
    koLyri:  sub
    son: </v>
      </c>
      <c r="P4710" s="27" t="str">
        <f t="shared" si="598"/>
        <v xml:space="preserve">
            - 
              name:  铁路线的选择
              title:  铁路线的选择
              description: 
              koLyro: point
              koLyri:  sub
              son: </v>
      </c>
    </row>
    <row r="4711" spans="1:16" ht="15" customHeight="1">
      <c r="A4711" s="20">
        <f t="shared" si="592"/>
        <v>5</v>
      </c>
      <c r="B4711" s="21" t="str">
        <f t="shared" si="593"/>
        <v>知识亚点</v>
      </c>
      <c r="C4711" s="21" t="str">
        <f t="shared" si="594"/>
        <v>公路线的选择</v>
      </c>
      <c r="D4711" s="21" t="str">
        <f>IFERROR(IF(I4711=1,INDEX( {"chinese","english","math","physics","chemistry","biology","politics","history","geography"},MATCH(C4711,{"语文","英语","数学","物理","化学","生物","政治","历史","地理"},0)),IF(I4711=2,INDEX(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4711,{"单项选择","阅读理解","信息匹配","完形填空","短文填空","单句填空","短文改错","单句改错","句型转换","翻译短语","翻译句子","词汇/短语及固搭","完成句子","听力"},0)),"")), "")</f>
        <v/>
      </c>
      <c r="E4711" s="21" t="str">
        <f t="shared" si="595"/>
        <v>知识点</v>
      </c>
      <c r="F4711" s="21" t="str">
        <f t="shared" si="596"/>
        <v>亚</v>
      </c>
      <c r="G4711" s="21" t="str">
        <f>INDEX( {"body","discipline","area","topic","point"},MATCH(E4711,{"知识体","知识域","知识区","知识主题","知识点"},0))</f>
        <v>point</v>
      </c>
      <c r="H4711" s="21" t="str">
        <f>INDEX( {"super","just","sub","infras"},MATCH(F4711,{"超","恰","亚","次"},0))</f>
        <v>sub</v>
      </c>
      <c r="I4711" s="21">
        <f>MATCH(E4711,{"知识体","知识域","知识区","知识主题","知识点"},0)-1</f>
        <v>4</v>
      </c>
      <c r="J4711" s="21">
        <f>MATCH(F4711,{"超","恰","亚","次"},0)-1</f>
        <v>2</v>
      </c>
      <c r="K4711" s="21" t="str">
        <f t="shared" si="597"/>
        <v>地理</v>
      </c>
      <c r="L4711" s="26" t="s">
        <v>4202</v>
      </c>
      <c r="M4711" s="23"/>
      <c r="N4711" s="23"/>
      <c r="O4711" s="24" t="str">
        <f t="shared" si="599"/>
        <v xml:space="preserve">
  - 
    name:  公路线的选择
    title:  公路线的选择
    description: 
    koLyro: point
    koLyri:  sub
    son: </v>
      </c>
      <c r="P4711" s="27" t="str">
        <f t="shared" si="598"/>
        <v xml:space="preserve">
            - 
              name:  公路线的选择
              title:  公路线的选择
              description: 
              koLyro: point
              koLyri:  sub
              son: </v>
      </c>
    </row>
    <row r="4712" spans="1:16" ht="15" customHeight="1">
      <c r="A4712" s="20">
        <f t="shared" si="592"/>
        <v>5</v>
      </c>
      <c r="B4712" s="21" t="str">
        <f t="shared" si="593"/>
        <v>知识亚点</v>
      </c>
      <c r="C4712" s="21" t="str">
        <f t="shared" si="594"/>
        <v>管道线的选择</v>
      </c>
      <c r="D4712" s="21" t="str">
        <f>IFERROR(IF(I4712=1,INDEX( {"chinese","english","math","physics","chemistry","biology","politics","history","geography"},MATCH(C4712,{"语文","英语","数学","物理","化学","生物","政治","历史","地理"},0)),IF(I4712=2,INDEX(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4712,{"单项选择","阅读理解","信息匹配","完形填空","短文填空","单句填空","短文改错","单句改错","句型转换","翻译短语","翻译句子","词汇/短语及固搭","完成句子","听力"},0)),"")), "")</f>
        <v/>
      </c>
      <c r="E4712" s="21" t="str">
        <f t="shared" si="595"/>
        <v>知识点</v>
      </c>
      <c r="F4712" s="21" t="str">
        <f t="shared" si="596"/>
        <v>亚</v>
      </c>
      <c r="G4712" s="21" t="str">
        <f>INDEX( {"body","discipline","area","topic","point"},MATCH(E4712,{"知识体","知识域","知识区","知识主题","知识点"},0))</f>
        <v>point</v>
      </c>
      <c r="H4712" s="21" t="str">
        <f>INDEX( {"super","just","sub","infras"},MATCH(F4712,{"超","恰","亚","次"},0))</f>
        <v>sub</v>
      </c>
      <c r="I4712" s="21">
        <f>MATCH(E4712,{"知识体","知识域","知识区","知识主题","知识点"},0)-1</f>
        <v>4</v>
      </c>
      <c r="J4712" s="21">
        <f>MATCH(F4712,{"超","恰","亚","次"},0)-1</f>
        <v>2</v>
      </c>
      <c r="K4712" s="21" t="str">
        <f t="shared" si="597"/>
        <v>地理</v>
      </c>
      <c r="L4712" s="26" t="s">
        <v>4203</v>
      </c>
      <c r="M4712" s="23"/>
      <c r="N4712" s="23"/>
      <c r="O4712" s="24" t="str">
        <f t="shared" si="599"/>
        <v xml:space="preserve">
  - 
    name:  管道线的选择
    title:  管道线的选择
    description: 
    koLyro: point
    koLyri:  sub
    son: </v>
      </c>
      <c r="P4712" s="27" t="str">
        <f t="shared" si="598"/>
        <v xml:space="preserve">
            - 
              name:  管道线的选择
              title:  管道线的选择
              description: 
              koLyro: point
              koLyri:  sub
              son: </v>
      </c>
    </row>
    <row r="4713" spans="1:16" ht="15" customHeight="1">
      <c r="A4713" s="20">
        <f t="shared" si="592"/>
        <v>5</v>
      </c>
      <c r="B4713" s="21" t="str">
        <f t="shared" si="593"/>
        <v>知识亚点</v>
      </c>
      <c r="C4713" s="21" t="str">
        <f t="shared" si="594"/>
        <v>运河的选择</v>
      </c>
      <c r="D4713" s="21" t="str">
        <f>IFERROR(IF(I4713=1,INDEX( {"chinese","english","math","physics","chemistry","biology","politics","history","geography"},MATCH(C4713,{"语文","英语","数学","物理","化学","生物","政治","历史","地理"},0)),IF(I4713=2,INDEX(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4713,{"单项选择","阅读理解","信息匹配","完形填空","短文填空","单句填空","短文改错","单句改错","句型转换","翻译短语","翻译句子","词汇/短语及固搭","完成句子","听力"},0)),"")), "")</f>
        <v/>
      </c>
      <c r="E4713" s="21" t="str">
        <f t="shared" si="595"/>
        <v>知识点</v>
      </c>
      <c r="F4713" s="21" t="str">
        <f t="shared" si="596"/>
        <v>亚</v>
      </c>
      <c r="G4713" s="21" t="str">
        <f>INDEX( {"body","discipline","area","topic","point"},MATCH(E4713,{"知识体","知识域","知识区","知识主题","知识点"},0))</f>
        <v>point</v>
      </c>
      <c r="H4713" s="21" t="str">
        <f>INDEX( {"super","just","sub","infras"},MATCH(F4713,{"超","恰","亚","次"},0))</f>
        <v>sub</v>
      </c>
      <c r="I4713" s="21">
        <f>MATCH(E4713,{"知识体","知识域","知识区","知识主题","知识点"},0)-1</f>
        <v>4</v>
      </c>
      <c r="J4713" s="21">
        <f>MATCH(F4713,{"超","恰","亚","次"},0)-1</f>
        <v>2</v>
      </c>
      <c r="K4713" s="21" t="str">
        <f t="shared" si="597"/>
        <v>地理</v>
      </c>
      <c r="L4713" s="26" t="s">
        <v>4204</v>
      </c>
      <c r="M4713" s="23"/>
      <c r="N4713" s="23"/>
      <c r="O4713" s="24" t="str">
        <f t="shared" si="599"/>
        <v xml:space="preserve">
  - 
    name:  运河的选择
    title:  运河的选择
    description: 
    koLyro: point
    koLyri:  sub
    son: </v>
      </c>
      <c r="P4713" s="27" t="str">
        <f t="shared" si="598"/>
        <v xml:space="preserve">
            - 
              name:  运河的选择
              title:  运河的选择
              description: 
              koLyro: point
              koLyri:  sub
              son: </v>
      </c>
    </row>
    <row r="4714" spans="1:16" ht="15" customHeight="1">
      <c r="A4714" s="20">
        <f t="shared" si="592"/>
        <v>5</v>
      </c>
      <c r="B4714" s="21" t="str">
        <f t="shared" si="593"/>
        <v>知识亚点</v>
      </c>
      <c r="C4714" s="21" t="str">
        <f t="shared" si="594"/>
        <v>港口的选择</v>
      </c>
      <c r="D4714" s="21" t="str">
        <f>IFERROR(IF(I4714=1,INDEX( {"chinese","english","math","physics","chemistry","biology","politics","history","geography"},MATCH(C4714,{"语文","英语","数学","物理","化学","生物","政治","历史","地理"},0)),IF(I4714=2,INDEX(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4714,{"单项选择","阅读理解","信息匹配","完形填空","短文填空","单句填空","短文改错","单句改错","句型转换","翻译短语","翻译句子","词汇/短语及固搭","完成句子","听力"},0)),"")), "")</f>
        <v/>
      </c>
      <c r="E4714" s="21" t="str">
        <f t="shared" si="595"/>
        <v>知识点</v>
      </c>
      <c r="F4714" s="21" t="str">
        <f t="shared" si="596"/>
        <v>亚</v>
      </c>
      <c r="G4714" s="21" t="str">
        <f>INDEX( {"body","discipline","area","topic","point"},MATCH(E4714,{"知识体","知识域","知识区","知识主题","知识点"},0))</f>
        <v>point</v>
      </c>
      <c r="H4714" s="21" t="str">
        <f>INDEX( {"super","just","sub","infras"},MATCH(F4714,{"超","恰","亚","次"},0))</f>
        <v>sub</v>
      </c>
      <c r="I4714" s="21">
        <f>MATCH(E4714,{"知识体","知识域","知识区","知识主题","知识点"},0)-1</f>
        <v>4</v>
      </c>
      <c r="J4714" s="21">
        <f>MATCH(F4714,{"超","恰","亚","次"},0)-1</f>
        <v>2</v>
      </c>
      <c r="K4714" s="21" t="str">
        <f t="shared" si="597"/>
        <v>地理</v>
      </c>
      <c r="L4714" s="26" t="s">
        <v>4205</v>
      </c>
      <c r="M4714" s="23"/>
      <c r="N4714" s="23"/>
      <c r="O4714" s="24" t="str">
        <f t="shared" si="599"/>
        <v xml:space="preserve">
  - 
    name:  港口的选择
    title:  港口的选择
    description: 
    koLyro: point
    koLyri:  sub
    son: </v>
      </c>
      <c r="P4714" s="27" t="str">
        <f t="shared" si="598"/>
        <v xml:space="preserve">
            - 
              name:  港口的选择
              title:  港口的选择
              description: 
              koLyro: point
              koLyri:  sub
              son: </v>
      </c>
    </row>
    <row r="4715" spans="1:16" ht="15" customHeight="1">
      <c r="A4715" s="20">
        <f t="shared" si="592"/>
        <v>5</v>
      </c>
      <c r="B4715" s="21" t="str">
        <f t="shared" si="593"/>
        <v>知识亚点</v>
      </c>
      <c r="C4715" s="21" t="str">
        <f t="shared" si="594"/>
        <v>汽车站的选择</v>
      </c>
      <c r="D4715" s="21" t="str">
        <f>IFERROR(IF(I4715=1,INDEX( {"chinese","english","math","physics","chemistry","biology","politics","history","geography"},MATCH(C4715,{"语文","英语","数学","物理","化学","生物","政治","历史","地理"},0)),IF(I4715=2,INDEX(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4715,{"单项选择","阅读理解","信息匹配","完形填空","短文填空","单句填空","短文改错","单句改错","句型转换","翻译短语","翻译句子","词汇/短语及固搭","完成句子","听力"},0)),"")), "")</f>
        <v/>
      </c>
      <c r="E4715" s="21" t="str">
        <f t="shared" si="595"/>
        <v>知识点</v>
      </c>
      <c r="F4715" s="21" t="str">
        <f t="shared" si="596"/>
        <v>亚</v>
      </c>
      <c r="G4715" s="21" t="str">
        <f>INDEX( {"body","discipline","area","topic","point"},MATCH(E4715,{"知识体","知识域","知识区","知识主题","知识点"},0))</f>
        <v>point</v>
      </c>
      <c r="H4715" s="21" t="str">
        <f>INDEX( {"super","just","sub","infras"},MATCH(F4715,{"超","恰","亚","次"},0))</f>
        <v>sub</v>
      </c>
      <c r="I4715" s="21">
        <f>MATCH(E4715,{"知识体","知识域","知识区","知识主题","知识点"},0)-1</f>
        <v>4</v>
      </c>
      <c r="J4715" s="21">
        <f>MATCH(F4715,{"超","恰","亚","次"},0)-1</f>
        <v>2</v>
      </c>
      <c r="K4715" s="21" t="str">
        <f t="shared" si="597"/>
        <v>地理</v>
      </c>
      <c r="L4715" s="26" t="s">
        <v>4206</v>
      </c>
      <c r="M4715" s="23"/>
      <c r="N4715" s="23"/>
      <c r="O4715" s="24" t="str">
        <f t="shared" si="599"/>
        <v xml:space="preserve">
  - 
    name:  汽车站的选择
    title:  汽车站的选择
    description: 
    koLyro: point
    koLyri:  sub
    son: </v>
      </c>
      <c r="P4715" s="27" t="str">
        <f t="shared" si="598"/>
        <v xml:space="preserve">
            - 
              name:  汽车站的选择
              title:  汽车站的选择
              description: 
              koLyro: point
              koLyri:  sub
              son: </v>
      </c>
    </row>
    <row r="4716" spans="1:16" ht="15" customHeight="1">
      <c r="A4716" s="20">
        <f t="shared" si="592"/>
        <v>5</v>
      </c>
      <c r="B4716" s="21" t="str">
        <f t="shared" si="593"/>
        <v>知识亚点</v>
      </c>
      <c r="C4716" s="21" t="str">
        <f t="shared" si="594"/>
        <v>航空港的选择</v>
      </c>
      <c r="D4716" s="21" t="str">
        <f>IFERROR(IF(I4716=1,INDEX( {"chinese","english","math","physics","chemistry","biology","politics","history","geography"},MATCH(C4716,{"语文","英语","数学","物理","化学","生物","政治","历史","地理"},0)),IF(I4716=2,INDEX(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4716,{"单项选择","阅读理解","信息匹配","完形填空","短文填空","单句填空","短文改错","单句改错","句型转换","翻译短语","翻译句子","词汇/短语及固搭","完成句子","听力"},0)),"")), "")</f>
        <v/>
      </c>
      <c r="E4716" s="21" t="str">
        <f t="shared" si="595"/>
        <v>知识点</v>
      </c>
      <c r="F4716" s="21" t="str">
        <f t="shared" si="596"/>
        <v>亚</v>
      </c>
      <c r="G4716" s="21" t="str">
        <f>INDEX( {"body","discipline","area","topic","point"},MATCH(E4716,{"知识体","知识域","知识区","知识主题","知识点"},0))</f>
        <v>point</v>
      </c>
      <c r="H4716" s="21" t="str">
        <f>INDEX( {"super","just","sub","infras"},MATCH(F4716,{"超","恰","亚","次"},0))</f>
        <v>sub</v>
      </c>
      <c r="I4716" s="21">
        <f>MATCH(E4716,{"知识体","知识域","知识区","知识主题","知识点"},0)-1</f>
        <v>4</v>
      </c>
      <c r="J4716" s="21">
        <f>MATCH(F4716,{"超","恰","亚","次"},0)-1</f>
        <v>2</v>
      </c>
      <c r="K4716" s="21" t="str">
        <f t="shared" si="597"/>
        <v>地理</v>
      </c>
      <c r="L4716" s="26" t="s">
        <v>4207</v>
      </c>
      <c r="M4716" s="23"/>
      <c r="N4716" s="23"/>
      <c r="O4716" s="24" t="str">
        <f t="shared" si="599"/>
        <v xml:space="preserve">
  - 
    name:  航空港的选择
    title:  航空港的选择
    description: 
    koLyro: point
    koLyri:  sub
    son: </v>
      </c>
      <c r="P4716" s="27" t="str">
        <f t="shared" si="598"/>
        <v xml:space="preserve">
            - 
              name:  航空港的选择
              title:  航空港的选择
              description: 
              koLyro: point
              koLyri:  sub
              son: </v>
      </c>
    </row>
    <row r="4717" spans="1:16" ht="15" customHeight="1">
      <c r="A4717" s="20">
        <f t="shared" si="592"/>
        <v>5</v>
      </c>
      <c r="B4717" s="21" t="str">
        <f t="shared" si="593"/>
        <v>知识亚点</v>
      </c>
      <c r="C4717" s="21" t="str">
        <f t="shared" si="594"/>
        <v>隧道、桥梁的选择</v>
      </c>
      <c r="D4717" s="21" t="str">
        <f>IFERROR(IF(I4717=1,INDEX( {"chinese","english","math","physics","chemistry","biology","politics","history","geography"},MATCH(C4717,{"语文","英语","数学","物理","化学","生物","政治","历史","地理"},0)),IF(I4717=2,INDEX(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4717,{"单项选择","阅读理解","信息匹配","完形填空","短文填空","单句填空","短文改错","单句改错","句型转换","翻译短语","翻译句子","词汇/短语及固搭","完成句子","听力"},0)),"")), "")</f>
        <v/>
      </c>
      <c r="E4717" s="21" t="str">
        <f t="shared" si="595"/>
        <v>知识点</v>
      </c>
      <c r="F4717" s="21" t="str">
        <f t="shared" si="596"/>
        <v>亚</v>
      </c>
      <c r="G4717" s="21" t="str">
        <f>INDEX( {"body","discipline","area","topic","point"},MATCH(E4717,{"知识体","知识域","知识区","知识主题","知识点"},0))</f>
        <v>point</v>
      </c>
      <c r="H4717" s="21" t="str">
        <f>INDEX( {"super","just","sub","infras"},MATCH(F4717,{"超","恰","亚","次"},0))</f>
        <v>sub</v>
      </c>
      <c r="I4717" s="21">
        <f>MATCH(E4717,{"知识体","知识域","知识区","知识主题","知识点"},0)-1</f>
        <v>4</v>
      </c>
      <c r="J4717" s="21">
        <f>MATCH(F4717,{"超","恰","亚","次"},0)-1</f>
        <v>2</v>
      </c>
      <c r="K4717" s="21" t="str">
        <f t="shared" si="597"/>
        <v>地理</v>
      </c>
      <c r="L4717" s="26" t="s">
        <v>4208</v>
      </c>
      <c r="M4717" s="23"/>
      <c r="N4717" s="23"/>
      <c r="O4717" s="24" t="str">
        <f t="shared" si="599"/>
        <v xml:space="preserve">
  - 
    name:  隧道、桥梁的选择
    title:  隧道、桥梁的选择
    description: 
    koLyro: point
    koLyri:  sub
    son: </v>
      </c>
      <c r="P4717" s="27" t="str">
        <f t="shared" si="598"/>
        <v xml:space="preserve">
            - 
              name:  隧道、桥梁的选择
              title:  隧道、桥梁的选择
              description: 
              koLyro: point
              koLyri:  sub
              son: </v>
      </c>
    </row>
    <row r="4718" spans="1:16" ht="15" customHeight="1">
      <c r="A4718" s="20">
        <f t="shared" si="592"/>
        <v>4</v>
      </c>
      <c r="B4718" s="21" t="str">
        <f t="shared" si="593"/>
        <v>知识点</v>
      </c>
      <c r="C4718" s="21" t="str">
        <f t="shared" si="594"/>
        <v>交通运输区位条件评价</v>
      </c>
      <c r="D4718" s="21" t="str">
        <f>IFERROR(IF(I4718=1,INDEX( {"chinese","english","math","physics","chemistry","biology","politics","history","geography"},MATCH(C4718,{"语文","英语","数学","物理","化学","生物","政治","历史","地理"},0)),IF(I4718=2,INDEX(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4718,{"单项选择","阅读理解","信息匹配","完形填空","短文填空","单句填空","短文改错","单句改错","句型转换","翻译短语","翻译句子","词汇/短语及固搭","完成句子","听力"},0)),"")), "")</f>
        <v/>
      </c>
      <c r="E4718" s="21" t="str">
        <f t="shared" si="595"/>
        <v>知识点</v>
      </c>
      <c r="F4718" s="21" t="str">
        <f t="shared" si="596"/>
        <v>恰</v>
      </c>
      <c r="G4718" s="21" t="str">
        <f>INDEX( {"body","discipline","area","topic","point"},MATCH(E4718,{"知识体","知识域","知识区","知识主题","知识点"},0))</f>
        <v>point</v>
      </c>
      <c r="H4718" s="21" t="str">
        <f>INDEX( {"super","just","sub","infras"},MATCH(F4718,{"超","恰","亚","次"},0))</f>
        <v>just</v>
      </c>
      <c r="I4718" s="21">
        <f>MATCH(E4718,{"知识体","知识域","知识区","知识主题","知识点"},0)-1</f>
        <v>4</v>
      </c>
      <c r="J4718" s="21">
        <f>MATCH(F4718,{"超","恰","亚","次"},0)-1</f>
        <v>1</v>
      </c>
      <c r="K4718" s="21" t="str">
        <f t="shared" si="597"/>
        <v>地理</v>
      </c>
      <c r="L4718" s="26" t="s">
        <v>4209</v>
      </c>
      <c r="M4718" s="23"/>
      <c r="N4718" s="23"/>
      <c r="O4718" s="24" t="str">
        <f t="shared" si="599"/>
        <v xml:space="preserve">
  - 
    name:  交通运输区位条件评价
    title:  交通运输区位条件评价
    description: 
    koLyro: point
    koLyri:  just
    son: </v>
      </c>
      <c r="P4718" s="27" t="str">
        <f t="shared" si="598"/>
        <v xml:space="preserve">
          - 
            name:  交通运输区位条件评价
            title:  交通运输区位条件评价
            description: 
            koLyro: point
            koLyri:  just
            son: </v>
      </c>
    </row>
    <row r="4719" spans="1:16" ht="15" customHeight="1">
      <c r="A4719" s="20">
        <f t="shared" si="592"/>
        <v>4</v>
      </c>
      <c r="B4719" s="21" t="str">
        <f t="shared" si="593"/>
        <v>知识点</v>
      </c>
      <c r="C4719" s="21" t="str">
        <f t="shared" si="594"/>
        <v>交通运输布局的意义</v>
      </c>
      <c r="D4719" s="21" t="str">
        <f>IFERROR(IF(I4719=1,INDEX( {"chinese","english","math","physics","chemistry","biology","politics","history","geography"},MATCH(C4719,{"语文","英语","数学","物理","化学","生物","政治","历史","地理"},0)),IF(I4719=2,INDEX(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4719,{"单项选择","阅读理解","信息匹配","完形填空","短文填空","单句填空","短文改错","单句改错","句型转换","翻译短语","翻译句子","词汇/短语及固搭","完成句子","听力"},0)),"")), "")</f>
        <v/>
      </c>
      <c r="E4719" s="21" t="str">
        <f t="shared" si="595"/>
        <v>知识点</v>
      </c>
      <c r="F4719" s="21" t="str">
        <f t="shared" si="596"/>
        <v>恰</v>
      </c>
      <c r="G4719" s="21" t="str">
        <f>INDEX( {"body","discipline","area","topic","point"},MATCH(E4719,{"知识体","知识域","知识区","知识主题","知识点"},0))</f>
        <v>point</v>
      </c>
      <c r="H4719" s="21" t="str">
        <f>INDEX( {"super","just","sub","infras"},MATCH(F4719,{"超","恰","亚","次"},0))</f>
        <v>just</v>
      </c>
      <c r="I4719" s="21">
        <f>MATCH(E4719,{"知识体","知识域","知识区","知识主题","知识点"},0)-1</f>
        <v>4</v>
      </c>
      <c r="J4719" s="21">
        <f>MATCH(F4719,{"超","恰","亚","次"},0)-1</f>
        <v>1</v>
      </c>
      <c r="K4719" s="21" t="str">
        <f t="shared" si="597"/>
        <v>地理</v>
      </c>
      <c r="L4719" s="26" t="s">
        <v>4210</v>
      </c>
      <c r="M4719" s="23"/>
      <c r="N4719" s="23"/>
      <c r="O4719" s="24" t="str">
        <f t="shared" si="599"/>
        <v xml:space="preserve">
  - 
    name:  交通运输布局的意义
    title:  交通运输布局的意义
    description: 
    koLyro: point
    koLyri:  just
    son: </v>
      </c>
      <c r="P4719" s="27" t="str">
        <f t="shared" si="598"/>
        <v xml:space="preserve">
          - 
            name:  交通运输布局的意义
            title:  交通运输布局的意义
            description: 
            koLyro: point
            koLyri:  just
            son: </v>
      </c>
    </row>
    <row r="4720" spans="1:16" ht="15" customHeight="1">
      <c r="A4720" s="20">
        <f t="shared" si="592"/>
        <v>4</v>
      </c>
      <c r="B4720" s="21" t="str">
        <f t="shared" si="593"/>
        <v>知识点</v>
      </c>
      <c r="C4720" s="21" t="str">
        <f t="shared" si="594"/>
        <v>交通运输布局对地理环境的影响</v>
      </c>
      <c r="D4720" s="21" t="str">
        <f>IFERROR(IF(I4720=1,INDEX( {"chinese","english","math","physics","chemistry","biology","politics","history","geography"},MATCH(C4720,{"语文","英语","数学","物理","化学","生物","政治","历史","地理"},0)),IF(I4720=2,INDEX(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4720,{"单项选择","阅读理解","信息匹配","完形填空","短文填空","单句填空","短文改错","单句改错","句型转换","翻译短语","翻译句子","词汇/短语及固搭","完成句子","听力"},0)),"")), "")</f>
        <v/>
      </c>
      <c r="E4720" s="21" t="str">
        <f t="shared" si="595"/>
        <v>知识点</v>
      </c>
      <c r="F4720" s="21" t="str">
        <f t="shared" si="596"/>
        <v>恰</v>
      </c>
      <c r="G4720" s="21" t="str">
        <f>INDEX( {"body","discipline","area","topic","point"},MATCH(E4720,{"知识体","知识域","知识区","知识主题","知识点"},0))</f>
        <v>point</v>
      </c>
      <c r="H4720" s="21" t="str">
        <f>INDEX( {"super","just","sub","infras"},MATCH(F4720,{"超","恰","亚","次"},0))</f>
        <v>just</v>
      </c>
      <c r="I4720" s="21">
        <f>MATCH(E4720,{"知识体","知识域","知识区","知识主题","知识点"},0)-1</f>
        <v>4</v>
      </c>
      <c r="J4720" s="21">
        <f>MATCH(F4720,{"超","恰","亚","次"},0)-1</f>
        <v>1</v>
      </c>
      <c r="K4720" s="21" t="str">
        <f t="shared" si="597"/>
        <v>地理</v>
      </c>
      <c r="L4720" s="26" t="s">
        <v>4211</v>
      </c>
      <c r="M4720" s="23"/>
      <c r="N4720" s="23"/>
      <c r="O4720" s="24" t="str">
        <f t="shared" si="599"/>
        <v xml:space="preserve">
  - 
    name:  交通运输布局对地理环境的影响
    title:  交通运输布局对地理环境的影响
    description: 
    koLyro: point
    koLyri:  just
    son: </v>
      </c>
      <c r="P4720" s="27" t="str">
        <f t="shared" si="598"/>
        <v xml:space="preserve">
          - 
            name:  交通运输布局对地理环境的影响
            title:  交通运输布局对地理环境的影响
            description: 
            koLyro: point
            koLyri:  just
            son: </v>
      </c>
    </row>
    <row r="4721" spans="1:16" ht="15" customHeight="1">
      <c r="A4721" s="20">
        <f t="shared" si="592"/>
        <v>3</v>
      </c>
      <c r="B4721" s="21" t="str">
        <f t="shared" si="593"/>
        <v>知识主题</v>
      </c>
      <c r="C4721" s="21" t="str">
        <f t="shared" si="594"/>
        <v>交通运输布局变化的影响</v>
      </c>
      <c r="D4721" s="21" t="str">
        <f>IFERROR(IF(I4721=1,INDEX( {"chinese","english","math","physics","chemistry","biology","politics","history","geography"},MATCH(C4721,{"语文","英语","数学","物理","化学","生物","政治","历史","地理"},0)),IF(I4721=2,INDEX(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4721,{"单项选择","阅读理解","信息匹配","完形填空","短文填空","单句填空","短文改错","单句改错","句型转换","翻译短语","翻译句子","词汇/短语及固搭","完成句子","听力"},0)),"")), "")</f>
        <v/>
      </c>
      <c r="E4721" s="21" t="str">
        <f t="shared" si="595"/>
        <v>知识主题</v>
      </c>
      <c r="F4721" s="21" t="str">
        <f t="shared" si="596"/>
        <v>恰</v>
      </c>
      <c r="G4721" s="21" t="str">
        <f>INDEX( {"body","discipline","area","topic","point"},MATCH(E4721,{"知识体","知识域","知识区","知识主题","知识点"},0))</f>
        <v>topic</v>
      </c>
      <c r="H4721" s="21" t="str">
        <f>INDEX( {"super","just","sub","infras"},MATCH(F4721,{"超","恰","亚","次"},0))</f>
        <v>just</v>
      </c>
      <c r="I4721" s="21">
        <f>MATCH(E4721,{"知识体","知识域","知识区","知识主题","知识点"},0)-1</f>
        <v>3</v>
      </c>
      <c r="J4721" s="21">
        <f>MATCH(F4721,{"超","恰","亚","次"},0)-1</f>
        <v>1</v>
      </c>
      <c r="K4721" s="21" t="str">
        <f t="shared" si="597"/>
        <v>地理</v>
      </c>
      <c r="L4721" s="26" t="s">
        <v>4212</v>
      </c>
      <c r="M4721" s="23"/>
      <c r="N4721" s="23"/>
      <c r="O4721" s="24" t="str">
        <f t="shared" si="599"/>
        <v xml:space="preserve">
  - 
    name:  交通运输布局变化的影响
    title:  交通运输布局变化的影响
    description: 
    koLyro: topic
    koLyri:  just
    son: </v>
      </c>
      <c r="P4721" s="27" t="str">
        <f t="shared" si="598"/>
        <v xml:space="preserve">
        - 
          name:  交通运输布局变化的影响
          title:  交通运输布局变化的影响
          description: 
          koLyro: topic
          koLyri:  just
          son: </v>
      </c>
    </row>
    <row r="4722" spans="1:16" ht="15" customHeight="1">
      <c r="A4722" s="20">
        <f t="shared" si="592"/>
        <v>4</v>
      </c>
      <c r="B4722" s="21" t="str">
        <f t="shared" si="593"/>
        <v>知识点</v>
      </c>
      <c r="C4722" s="21" t="str">
        <f t="shared" si="594"/>
        <v>交通条件对聚落空间形态的影响</v>
      </c>
      <c r="D4722" s="21" t="str">
        <f>IFERROR(IF(I4722=1,INDEX( {"chinese","english","math","physics","chemistry","biology","politics","history","geography"},MATCH(C4722,{"语文","英语","数学","物理","化学","生物","政治","历史","地理"},0)),IF(I4722=2,INDEX(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4722,{"单项选择","阅读理解","信息匹配","完形填空","短文填空","单句填空","短文改错","单句改错","句型转换","翻译短语","翻译句子","词汇/短语及固搭","完成句子","听力"},0)),"")), "")</f>
        <v/>
      </c>
      <c r="E4722" s="21" t="str">
        <f t="shared" si="595"/>
        <v>知识点</v>
      </c>
      <c r="F4722" s="21" t="str">
        <f t="shared" si="596"/>
        <v>恰</v>
      </c>
      <c r="G4722" s="21" t="str">
        <f>INDEX( {"body","discipline","area","topic","point"},MATCH(E4722,{"知识体","知识域","知识区","知识主题","知识点"},0))</f>
        <v>point</v>
      </c>
      <c r="H4722" s="21" t="str">
        <f>INDEX( {"super","just","sub","infras"},MATCH(F4722,{"超","恰","亚","次"},0))</f>
        <v>just</v>
      </c>
      <c r="I4722" s="21">
        <f>MATCH(E4722,{"知识体","知识域","知识区","知识主题","知识点"},0)-1</f>
        <v>4</v>
      </c>
      <c r="J4722" s="21">
        <f>MATCH(F4722,{"超","恰","亚","次"},0)-1</f>
        <v>1</v>
      </c>
      <c r="K4722" s="21" t="str">
        <f t="shared" si="597"/>
        <v>地理</v>
      </c>
      <c r="L4722" s="26" t="s">
        <v>4213</v>
      </c>
      <c r="M4722" s="23"/>
      <c r="N4722" s="23"/>
      <c r="O4722" s="24" t="str">
        <f t="shared" si="599"/>
        <v xml:space="preserve">
  - 
    name:  交通条件对聚落空间形态的影响
    title:  交通条件对聚落空间形态的影响
    description: 
    koLyro: point
    koLyri:  just
    son: </v>
      </c>
      <c r="P4722" s="27" t="str">
        <f t="shared" si="598"/>
        <v xml:space="preserve">
          - 
            name:  交通条件对聚落空间形态的影响
            title:  交通条件对聚落空间形态的影响
            description: 
            koLyro: point
            koLyri:  just
            son: </v>
      </c>
    </row>
    <row r="4723" spans="1:16" ht="15" customHeight="1">
      <c r="A4723" s="20">
        <f t="shared" si="592"/>
        <v>4</v>
      </c>
      <c r="B4723" s="21" t="str">
        <f t="shared" si="593"/>
        <v>知识点</v>
      </c>
      <c r="C4723" s="21" t="str">
        <f t="shared" si="594"/>
        <v>交通运输对商业网点分布的影响</v>
      </c>
      <c r="D4723" s="21" t="str">
        <f>IFERROR(IF(I4723=1,INDEX( {"chinese","english","math","physics","chemistry","biology","politics","history","geography"},MATCH(C4723,{"语文","英语","数学","物理","化学","生物","政治","历史","地理"},0)),IF(I4723=2,INDEX(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4723,{"单项选择","阅读理解","信息匹配","完形填空","短文填空","单句填空","短文改错","单句改错","句型转换","翻译短语","翻译句子","词汇/短语及固搭","完成句子","听力"},0)),"")), "")</f>
        <v/>
      </c>
      <c r="E4723" s="21" t="str">
        <f t="shared" si="595"/>
        <v>知识点</v>
      </c>
      <c r="F4723" s="21" t="str">
        <f t="shared" si="596"/>
        <v>恰</v>
      </c>
      <c r="G4723" s="21" t="str">
        <f>INDEX( {"body","discipline","area","topic","point"},MATCH(E4723,{"知识体","知识域","知识区","知识主题","知识点"},0))</f>
        <v>point</v>
      </c>
      <c r="H4723" s="21" t="str">
        <f>INDEX( {"super","just","sub","infras"},MATCH(F4723,{"超","恰","亚","次"},0))</f>
        <v>just</v>
      </c>
      <c r="I4723" s="21">
        <f>MATCH(E4723,{"知识体","知识域","知识区","知识主题","知识点"},0)-1</f>
        <v>4</v>
      </c>
      <c r="J4723" s="21">
        <f>MATCH(F4723,{"超","恰","亚","次"},0)-1</f>
        <v>1</v>
      </c>
      <c r="K4723" s="21" t="str">
        <f t="shared" si="597"/>
        <v>地理</v>
      </c>
      <c r="L4723" s="26" t="s">
        <v>4214</v>
      </c>
      <c r="M4723" s="23"/>
      <c r="N4723" s="23"/>
      <c r="O4723" s="24" t="str">
        <f t="shared" si="599"/>
        <v xml:space="preserve">
  - 
    name:  交通运输对商业网点分布的影响
    title:  交通运输对商业网点分布的影响
    description: 
    koLyro: point
    koLyri:  just
    son: </v>
      </c>
      <c r="P4723" s="27" t="str">
        <f t="shared" si="598"/>
        <v xml:space="preserve">
          - 
            name:  交通运输对商业网点分布的影响
            title:  交通运输对商业网点分布的影响
            description: 
            koLyro: point
            koLyri:  just
            son: </v>
      </c>
    </row>
    <row r="4724" spans="1:16" ht="15" customHeight="1">
      <c r="A4724" s="20">
        <f t="shared" si="592"/>
        <v>4</v>
      </c>
      <c r="B4724" s="21" t="str">
        <f t="shared" si="593"/>
        <v>知识点</v>
      </c>
      <c r="C4724" s="21" t="str">
        <f t="shared" si="594"/>
        <v>交通运输影响集镇的兴衰</v>
      </c>
      <c r="D4724" s="21" t="str">
        <f>IFERROR(IF(I4724=1,INDEX( {"chinese","english","math","physics","chemistry","biology","politics","history","geography"},MATCH(C4724,{"语文","英语","数学","物理","化学","生物","政治","历史","地理"},0)),IF(I4724=2,INDEX(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4724,{"单项选择","阅读理解","信息匹配","完形填空","短文填空","单句填空","短文改错","单句改错","句型转换","翻译短语","翻译句子","词汇/短语及固搭","完成句子","听力"},0)),"")), "")</f>
        <v/>
      </c>
      <c r="E4724" s="21" t="str">
        <f t="shared" si="595"/>
        <v>知识点</v>
      </c>
      <c r="F4724" s="21" t="str">
        <f t="shared" si="596"/>
        <v>恰</v>
      </c>
      <c r="G4724" s="21" t="str">
        <f>INDEX( {"body","discipline","area","topic","point"},MATCH(E4724,{"知识体","知识域","知识区","知识主题","知识点"},0))</f>
        <v>point</v>
      </c>
      <c r="H4724" s="21" t="str">
        <f>INDEX( {"super","just","sub","infras"},MATCH(F4724,{"超","恰","亚","次"},0))</f>
        <v>just</v>
      </c>
      <c r="I4724" s="21">
        <f>MATCH(E4724,{"知识体","知识域","知识区","知识主题","知识点"},0)-1</f>
        <v>4</v>
      </c>
      <c r="J4724" s="21">
        <f>MATCH(F4724,{"超","恰","亚","次"},0)-1</f>
        <v>1</v>
      </c>
      <c r="K4724" s="21" t="str">
        <f t="shared" si="597"/>
        <v>地理</v>
      </c>
      <c r="L4724" s="26" t="s">
        <v>4215</v>
      </c>
      <c r="M4724" s="23"/>
      <c r="N4724" s="23"/>
      <c r="O4724" s="24" t="str">
        <f t="shared" si="599"/>
        <v xml:space="preserve">
  - 
    name:  交通运输影响集镇的兴衰
    title:  交通运输影响集镇的兴衰
    description: 
    koLyro: point
    koLyri:  just
    son: </v>
      </c>
      <c r="P4724" s="27" t="str">
        <f t="shared" si="598"/>
        <v xml:space="preserve">
          - 
            name:  交通运输影响集镇的兴衰
            title:  交通运输影响集镇的兴衰
            description: 
            koLyro: point
            koLyri:  just
            son: </v>
      </c>
    </row>
    <row r="4725" spans="1:16" ht="15" customHeight="1">
      <c r="A4725" s="20">
        <f t="shared" si="592"/>
        <v>2</v>
      </c>
      <c r="B4725" s="21" t="str">
        <f t="shared" si="593"/>
        <v>知识区</v>
      </c>
      <c r="C4725" s="21" t="str">
        <f t="shared" si="594"/>
        <v>12.人类与地理环境的协调发展</v>
      </c>
      <c r="D4725" s="21" t="str">
        <f>IFERROR(IF(I4725=1,INDEX( {"chinese","english","math","physics","chemistry","biology","politics","history","geography"},MATCH(C4725,{"语文","英语","数学","物理","化学","生物","政治","历史","地理"},0)),IF(I4725=2,INDEX(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4725,{"单项选择","阅读理解","信息匹配","完形填空","短文填空","单句填空","短文改错","单句改错","句型转换","翻译短语","翻译句子","词汇/短语及固搭","完成句子","听力"},0)),"")), "")</f>
        <v/>
      </c>
      <c r="E4725" s="21" t="str">
        <f t="shared" si="595"/>
        <v>知识区</v>
      </c>
      <c r="F4725" s="21" t="str">
        <f t="shared" si="596"/>
        <v>恰</v>
      </c>
      <c r="G4725" s="21" t="str">
        <f>INDEX( {"body","discipline","area","topic","point"},MATCH(E4725,{"知识体","知识域","知识区","知识主题","知识点"},0))</f>
        <v>area</v>
      </c>
      <c r="H4725" s="21" t="str">
        <f>INDEX( {"super","just","sub","infras"},MATCH(F4725,{"超","恰","亚","次"},0))</f>
        <v>just</v>
      </c>
      <c r="I4725" s="21">
        <f>MATCH(E4725,{"知识体","知识域","知识区","知识主题","知识点"},0)-1</f>
        <v>2</v>
      </c>
      <c r="J4725" s="21">
        <f>MATCH(F4725,{"超","恰","亚","次"},0)-1</f>
        <v>1</v>
      </c>
      <c r="K4725" s="21" t="str">
        <f t="shared" si="597"/>
        <v>地理</v>
      </c>
      <c r="L4725" s="26" t="s">
        <v>4701</v>
      </c>
      <c r="M4725" s="23"/>
      <c r="N4725" s="23"/>
      <c r="O4725" s="24" t="str">
        <f t="shared" si="599"/>
        <v xml:space="preserve">
  - 
    name:  12.人类与地理环境的协调发展
    title:  12.人类与地理环境的协调发展
    description: 
    koLyro: area
    koLyri:  just
    son: </v>
      </c>
      <c r="P4725" s="27" t="str">
        <f t="shared" si="598"/>
        <v xml:space="preserve">
      - 
        name:  12.人类与地理环境的协调发展
        title:  12.人类与地理环境的协调发展
        description: 
        koLyro: area
        koLyri:  just
        son: </v>
      </c>
    </row>
    <row r="4726" spans="1:16" ht="15" customHeight="1">
      <c r="A4726" s="20">
        <f t="shared" si="592"/>
        <v>3</v>
      </c>
      <c r="B4726" s="21" t="str">
        <f t="shared" si="593"/>
        <v>知识主题</v>
      </c>
      <c r="C4726" s="21" t="str">
        <f t="shared" si="594"/>
        <v>人类所面临的主要环境问题</v>
      </c>
      <c r="D4726" s="21" t="str">
        <f>IFERROR(IF(I4726=1,INDEX( {"chinese","english","math","physics","chemistry","biology","politics","history","geography"},MATCH(C4726,{"语文","英语","数学","物理","化学","生物","政治","历史","地理"},0)),IF(I4726=2,INDEX(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4726,{"单项选择","阅读理解","信息匹配","完形填空","短文填空","单句填空","短文改错","单句改错","句型转换","翻译短语","翻译句子","词汇/短语及固搭","完成句子","听力"},0)),"")), "")</f>
        <v/>
      </c>
      <c r="E4726" s="21" t="str">
        <f t="shared" si="595"/>
        <v>知识主题</v>
      </c>
      <c r="F4726" s="21" t="str">
        <f t="shared" si="596"/>
        <v>恰</v>
      </c>
      <c r="G4726" s="21" t="str">
        <f>INDEX( {"body","discipline","area","topic","point"},MATCH(E4726,{"知识体","知识域","知识区","知识主题","知识点"},0))</f>
        <v>topic</v>
      </c>
      <c r="H4726" s="21" t="str">
        <f>INDEX( {"super","just","sub","infras"},MATCH(F4726,{"超","恰","亚","次"},0))</f>
        <v>just</v>
      </c>
      <c r="I4726" s="21">
        <f>MATCH(E4726,{"知识体","知识域","知识区","知识主题","知识点"},0)-1</f>
        <v>3</v>
      </c>
      <c r="J4726" s="21">
        <f>MATCH(F4726,{"超","恰","亚","次"},0)-1</f>
        <v>1</v>
      </c>
      <c r="K4726" s="21" t="str">
        <f t="shared" si="597"/>
        <v>地理</v>
      </c>
      <c r="L4726" s="26" t="s">
        <v>4216</v>
      </c>
      <c r="M4726" s="23"/>
      <c r="N4726" s="23"/>
      <c r="O4726" s="24" t="str">
        <f t="shared" si="599"/>
        <v xml:space="preserve">
  - 
    name:  人类所面临的主要环境问题
    title:  人类所面临的主要环境问题
    description: 
    koLyro: topic
    koLyri:  just
    son: </v>
      </c>
      <c r="P4726" s="27" t="str">
        <f t="shared" si="598"/>
        <v xml:space="preserve">
        - 
          name:  人类所面临的主要环境问题
          title:  人类所面临的主要环境问题
          description: 
          koLyro: topic
          koLyri:  just
          son: </v>
      </c>
    </row>
    <row r="4727" spans="1:16" ht="15" customHeight="1">
      <c r="A4727" s="20">
        <f t="shared" si="592"/>
        <v>4</v>
      </c>
      <c r="B4727" s="21" t="str">
        <f t="shared" si="593"/>
        <v>知识点</v>
      </c>
      <c r="C4727" s="21" t="str">
        <f t="shared" si="594"/>
        <v>人地关系思想的历史演变</v>
      </c>
      <c r="D4727" s="21" t="str">
        <f>IFERROR(IF(I4727=1,INDEX( {"chinese","english","math","physics","chemistry","biology","politics","history","geography"},MATCH(C4727,{"语文","英语","数学","物理","化学","生物","政治","历史","地理"},0)),IF(I4727=2,INDEX(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4727,{"单项选择","阅读理解","信息匹配","完形填空","短文填空","单句填空","短文改错","单句改错","句型转换","翻译短语","翻译句子","词汇/短语及固搭","完成句子","听力"},0)),"")), "")</f>
        <v/>
      </c>
      <c r="E4727" s="21" t="str">
        <f t="shared" si="595"/>
        <v>知识点</v>
      </c>
      <c r="F4727" s="21" t="str">
        <f t="shared" si="596"/>
        <v>恰</v>
      </c>
      <c r="G4727" s="21" t="str">
        <f>INDEX( {"body","discipline","area","topic","point"},MATCH(E4727,{"知识体","知识域","知识区","知识主题","知识点"},0))</f>
        <v>point</v>
      </c>
      <c r="H4727" s="21" t="str">
        <f>INDEX( {"super","just","sub","infras"},MATCH(F4727,{"超","恰","亚","次"},0))</f>
        <v>just</v>
      </c>
      <c r="I4727" s="21">
        <f>MATCH(E4727,{"知识体","知识域","知识区","知识主题","知识点"},0)-1</f>
        <v>4</v>
      </c>
      <c r="J4727" s="21">
        <f>MATCH(F4727,{"超","恰","亚","次"},0)-1</f>
        <v>1</v>
      </c>
      <c r="K4727" s="21" t="str">
        <f t="shared" si="597"/>
        <v>地理</v>
      </c>
      <c r="L4727" s="26" t="s">
        <v>4217</v>
      </c>
      <c r="M4727" s="23"/>
      <c r="N4727" s="23"/>
      <c r="O4727" s="24" t="str">
        <f t="shared" si="599"/>
        <v xml:space="preserve">
  - 
    name:  人地关系思想的历史演变
    title:  人地关系思想的历史演变
    description: 
    koLyro: point
    koLyri:  just
    son: </v>
      </c>
      <c r="P4727" s="27" t="str">
        <f t="shared" si="598"/>
        <v xml:space="preserve">
          - 
            name:  人地关系思想的历史演变
            title:  人地关系思想的历史演变
            description: 
            koLyro: point
            koLyri:  just
            son: </v>
      </c>
    </row>
    <row r="4728" spans="1:16" ht="15" customHeight="1">
      <c r="A4728" s="20">
        <f t="shared" si="592"/>
        <v>4</v>
      </c>
      <c r="B4728" s="21" t="str">
        <f t="shared" si="593"/>
        <v>知识点</v>
      </c>
      <c r="C4728" s="21" t="str">
        <f t="shared" si="594"/>
        <v>人类与环境的关系</v>
      </c>
      <c r="D4728" s="21" t="str">
        <f>IFERROR(IF(I4728=1,INDEX( {"chinese","english","math","physics","chemistry","biology","politics","history","geography"},MATCH(C4728,{"语文","英语","数学","物理","化学","生物","政治","历史","地理"},0)),IF(I4728=2,INDEX(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4728,{"单项选择","阅读理解","信息匹配","完形填空","短文填空","单句填空","短文改错","单句改错","句型转换","翻译短语","翻译句子","词汇/短语及固搭","完成句子","听力"},0)),"")), "")</f>
        <v/>
      </c>
      <c r="E4728" s="21" t="str">
        <f t="shared" si="595"/>
        <v>知识点</v>
      </c>
      <c r="F4728" s="21" t="str">
        <f t="shared" si="596"/>
        <v>恰</v>
      </c>
      <c r="G4728" s="21" t="str">
        <f>INDEX( {"body","discipline","area","topic","point"},MATCH(E4728,{"知识体","知识域","知识区","知识主题","知识点"},0))</f>
        <v>point</v>
      </c>
      <c r="H4728" s="21" t="str">
        <f>INDEX( {"super","just","sub","infras"},MATCH(F4728,{"超","恰","亚","次"},0))</f>
        <v>just</v>
      </c>
      <c r="I4728" s="21">
        <f>MATCH(E4728,{"知识体","知识域","知识区","知识主题","知识点"},0)-1</f>
        <v>4</v>
      </c>
      <c r="J4728" s="21">
        <f>MATCH(F4728,{"超","恰","亚","次"},0)-1</f>
        <v>1</v>
      </c>
      <c r="K4728" s="21" t="str">
        <f t="shared" si="597"/>
        <v>地理</v>
      </c>
      <c r="L4728" s="26" t="s">
        <v>4218</v>
      </c>
      <c r="M4728" s="23"/>
      <c r="N4728" s="23"/>
      <c r="O4728" s="24" t="str">
        <f t="shared" si="599"/>
        <v xml:space="preserve">
  - 
    name:  人类与环境的关系
    title:  人类与环境的关系
    description: 
    koLyro: point
    koLyri:  just
    son: </v>
      </c>
      <c r="P4728" s="27" t="str">
        <f t="shared" si="598"/>
        <v xml:space="preserve">
          - 
            name:  人类与环境的关系
            title:  人类与环境的关系
            description: 
            koLyro: point
            koLyri:  just
            son: </v>
      </c>
    </row>
    <row r="4729" spans="1:16" ht="15" customHeight="1">
      <c r="A4729" s="20">
        <f t="shared" si="592"/>
        <v>4</v>
      </c>
      <c r="B4729" s="21" t="str">
        <f t="shared" si="593"/>
        <v>知识点</v>
      </c>
      <c r="C4729" s="21" t="str">
        <f t="shared" si="594"/>
        <v>环境问题的成因</v>
      </c>
      <c r="D4729" s="21" t="str">
        <f>IFERROR(IF(I4729=1,INDEX( {"chinese","english","math","physics","chemistry","biology","politics","history","geography"},MATCH(C4729,{"语文","英语","数学","物理","化学","生物","政治","历史","地理"},0)),IF(I4729=2,INDEX(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4729,{"单项选择","阅读理解","信息匹配","完形填空","短文填空","单句填空","短文改错","单句改错","句型转换","翻译短语","翻译句子","词汇/短语及固搭","完成句子","听力"},0)),"")), "")</f>
        <v/>
      </c>
      <c r="E4729" s="21" t="str">
        <f t="shared" si="595"/>
        <v>知识点</v>
      </c>
      <c r="F4729" s="21" t="str">
        <f t="shared" si="596"/>
        <v>恰</v>
      </c>
      <c r="G4729" s="21" t="str">
        <f>INDEX( {"body","discipline","area","topic","point"},MATCH(E4729,{"知识体","知识域","知识区","知识主题","知识点"},0))</f>
        <v>point</v>
      </c>
      <c r="H4729" s="21" t="str">
        <f>INDEX( {"super","just","sub","infras"},MATCH(F4729,{"超","恰","亚","次"},0))</f>
        <v>just</v>
      </c>
      <c r="I4729" s="21">
        <f>MATCH(E4729,{"知识体","知识域","知识区","知识主题","知识点"},0)-1</f>
        <v>4</v>
      </c>
      <c r="J4729" s="21">
        <f>MATCH(F4729,{"超","恰","亚","次"},0)-1</f>
        <v>1</v>
      </c>
      <c r="K4729" s="21" t="str">
        <f t="shared" si="597"/>
        <v>地理</v>
      </c>
      <c r="L4729" s="26" t="s">
        <v>4219</v>
      </c>
      <c r="M4729" s="23"/>
      <c r="N4729" s="23"/>
      <c r="O4729" s="24" t="str">
        <f t="shared" si="599"/>
        <v xml:space="preserve">
  - 
    name:  环境问题的成因
    title:  环境问题的成因
    description: 
    koLyro: point
    koLyri:  just
    son: </v>
      </c>
      <c r="P4729" s="27" t="str">
        <f t="shared" si="598"/>
        <v xml:space="preserve">
          - 
            name:  环境问题的成因
            title:  环境问题的成因
            description: 
            koLyro: point
            koLyri:  just
            son: </v>
      </c>
    </row>
    <row r="4730" spans="1:16" ht="15" customHeight="1">
      <c r="A4730" s="20">
        <f t="shared" si="592"/>
        <v>4</v>
      </c>
      <c r="B4730" s="21" t="str">
        <f t="shared" si="593"/>
        <v>知识点</v>
      </c>
      <c r="C4730" s="21" t="str">
        <f t="shared" si="594"/>
        <v>环境问题的表现</v>
      </c>
      <c r="D4730" s="21" t="str">
        <f>IFERROR(IF(I4730=1,INDEX( {"chinese","english","math","physics","chemistry","biology","politics","history","geography"},MATCH(C4730,{"语文","英语","数学","物理","化学","生物","政治","历史","地理"},0)),IF(I4730=2,INDEX(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4730,{"单项选择","阅读理解","信息匹配","完形填空","短文填空","单句填空","短文改错","单句改错","句型转换","翻译短语","翻译句子","词汇/短语及固搭","完成句子","听力"},0)),"")), "")</f>
        <v/>
      </c>
      <c r="E4730" s="21" t="str">
        <f t="shared" si="595"/>
        <v>知识点</v>
      </c>
      <c r="F4730" s="21" t="str">
        <f t="shared" si="596"/>
        <v>恰</v>
      </c>
      <c r="G4730" s="21" t="str">
        <f>INDEX( {"body","discipline","area","topic","point"},MATCH(E4730,{"知识体","知识域","知识区","知识主题","知识点"},0))</f>
        <v>point</v>
      </c>
      <c r="H4730" s="21" t="str">
        <f>INDEX( {"super","just","sub","infras"},MATCH(F4730,{"超","恰","亚","次"},0))</f>
        <v>just</v>
      </c>
      <c r="I4730" s="21">
        <f>MATCH(E4730,{"知识体","知识域","知识区","知识主题","知识点"},0)-1</f>
        <v>4</v>
      </c>
      <c r="J4730" s="21">
        <f>MATCH(F4730,{"超","恰","亚","次"},0)-1</f>
        <v>1</v>
      </c>
      <c r="K4730" s="21" t="str">
        <f t="shared" si="597"/>
        <v>地理</v>
      </c>
      <c r="L4730" s="26" t="s">
        <v>4220</v>
      </c>
      <c r="M4730" s="23"/>
      <c r="N4730" s="23"/>
      <c r="O4730" s="24" t="str">
        <f t="shared" si="599"/>
        <v xml:space="preserve">
  - 
    name:  环境问题的表现
    title:  环境问题的表现
    description: 
    koLyro: point
    koLyri:  just
    son: </v>
      </c>
      <c r="P4730" s="27" t="str">
        <f t="shared" si="598"/>
        <v xml:space="preserve">
          - 
            name:  环境问题的表现
            title:  环境问题的表现
            description: 
            koLyro: point
            koLyri:  just
            son: </v>
      </c>
    </row>
    <row r="4731" spans="1:16" ht="15" customHeight="1">
      <c r="A4731" s="20">
        <f t="shared" si="592"/>
        <v>5</v>
      </c>
      <c r="B4731" s="21" t="str">
        <f t="shared" si="593"/>
        <v>知识亚点</v>
      </c>
      <c r="C4731" s="21" t="str">
        <f t="shared" si="594"/>
        <v>环境污染问题</v>
      </c>
      <c r="D4731" s="21" t="str">
        <f>IFERROR(IF(I4731=1,INDEX( {"chinese","english","math","physics","chemistry","biology","politics","history","geography"},MATCH(C4731,{"语文","英语","数学","物理","化学","生物","政治","历史","地理"},0)),IF(I4731=2,INDEX(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4731,{"单项选择","阅读理解","信息匹配","完形填空","短文填空","单句填空","短文改错","单句改错","句型转换","翻译短语","翻译句子","词汇/短语及固搭","完成句子","听力"},0)),"")), "")</f>
        <v/>
      </c>
      <c r="E4731" s="21" t="str">
        <f t="shared" si="595"/>
        <v>知识点</v>
      </c>
      <c r="F4731" s="21" t="str">
        <f t="shared" si="596"/>
        <v>亚</v>
      </c>
      <c r="G4731" s="21" t="str">
        <f>INDEX( {"body","discipline","area","topic","point"},MATCH(E4731,{"知识体","知识域","知识区","知识主题","知识点"},0))</f>
        <v>point</v>
      </c>
      <c r="H4731" s="21" t="str">
        <f>INDEX( {"super","just","sub","infras"},MATCH(F4731,{"超","恰","亚","次"},0))</f>
        <v>sub</v>
      </c>
      <c r="I4731" s="21">
        <f>MATCH(E4731,{"知识体","知识域","知识区","知识主题","知识点"},0)-1</f>
        <v>4</v>
      </c>
      <c r="J4731" s="21">
        <f>MATCH(F4731,{"超","恰","亚","次"},0)-1</f>
        <v>2</v>
      </c>
      <c r="K4731" s="21" t="str">
        <f t="shared" si="597"/>
        <v>地理</v>
      </c>
      <c r="L4731" s="26" t="s">
        <v>4221</v>
      </c>
      <c r="M4731" s="23"/>
      <c r="N4731" s="23"/>
      <c r="O4731" s="24" t="str">
        <f t="shared" si="599"/>
        <v xml:space="preserve">
  - 
    name:  环境污染问题
    title:  环境污染问题
    description: 
    koLyro: point
    koLyri:  sub
    son: </v>
      </c>
      <c r="P4731" s="27" t="str">
        <f t="shared" si="598"/>
        <v xml:space="preserve">
            - 
              name:  环境污染问题
              title:  环境污染问题
              description: 
              koLyro: point
              koLyri:  sub
              son: </v>
      </c>
    </row>
    <row r="4732" spans="1:16" ht="15" customHeight="1">
      <c r="A4732" s="20">
        <f t="shared" si="592"/>
        <v>5</v>
      </c>
      <c r="B4732" s="21" t="str">
        <f t="shared" si="593"/>
        <v>知识亚点</v>
      </c>
      <c r="C4732" s="21" t="str">
        <f t="shared" si="594"/>
        <v>生态破坏问题</v>
      </c>
      <c r="D4732" s="21" t="str">
        <f>IFERROR(IF(I4732=1,INDEX( {"chinese","english","math","physics","chemistry","biology","politics","history","geography"},MATCH(C4732,{"语文","英语","数学","物理","化学","生物","政治","历史","地理"},0)),IF(I4732=2,INDEX(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4732,{"单项选择","阅读理解","信息匹配","完形填空","短文填空","单句填空","短文改错","单句改错","句型转换","翻译短语","翻译句子","词汇/短语及固搭","完成句子","听力"},0)),"")), "")</f>
        <v/>
      </c>
      <c r="E4732" s="21" t="str">
        <f t="shared" si="595"/>
        <v>知识点</v>
      </c>
      <c r="F4732" s="21" t="str">
        <f t="shared" si="596"/>
        <v>亚</v>
      </c>
      <c r="G4732" s="21" t="str">
        <f>INDEX( {"body","discipline","area","topic","point"},MATCH(E4732,{"知识体","知识域","知识区","知识主题","知识点"},0))</f>
        <v>point</v>
      </c>
      <c r="H4732" s="21" t="str">
        <f>INDEX( {"super","just","sub","infras"},MATCH(F4732,{"超","恰","亚","次"},0))</f>
        <v>sub</v>
      </c>
      <c r="I4732" s="21">
        <f>MATCH(E4732,{"知识体","知识域","知识区","知识主题","知识点"},0)-1</f>
        <v>4</v>
      </c>
      <c r="J4732" s="21">
        <f>MATCH(F4732,{"超","恰","亚","次"},0)-1</f>
        <v>2</v>
      </c>
      <c r="K4732" s="21" t="str">
        <f t="shared" si="597"/>
        <v>地理</v>
      </c>
      <c r="L4732" s="26" t="s">
        <v>4222</v>
      </c>
      <c r="M4732" s="23"/>
      <c r="N4732" s="23"/>
      <c r="O4732" s="24" t="str">
        <f t="shared" si="599"/>
        <v xml:space="preserve">
  - 
    name:  生态破坏问题
    title:  生态破坏问题
    description: 
    koLyro: point
    koLyri:  sub
    son: </v>
      </c>
      <c r="P4732" s="27" t="str">
        <f t="shared" si="598"/>
        <v xml:space="preserve">
            - 
              name:  生态破坏问题
              title:  生态破坏问题
              description: 
              koLyro: point
              koLyri:  sub
              son: </v>
      </c>
    </row>
    <row r="4733" spans="1:16" ht="15" customHeight="1">
      <c r="A4733" s="20">
        <f t="shared" si="592"/>
        <v>5</v>
      </c>
      <c r="B4733" s="21" t="str">
        <f t="shared" si="593"/>
        <v>知识亚点</v>
      </c>
      <c r="C4733" s="21" t="str">
        <f t="shared" si="594"/>
        <v>资源短缺问题</v>
      </c>
      <c r="D4733" s="21" t="str">
        <f>IFERROR(IF(I4733=1,INDEX( {"chinese","english","math","physics","chemistry","biology","politics","history","geography"},MATCH(C4733,{"语文","英语","数学","物理","化学","生物","政治","历史","地理"},0)),IF(I4733=2,INDEX(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4733,{"单项选择","阅读理解","信息匹配","完形填空","短文填空","单句填空","短文改错","单句改错","句型转换","翻译短语","翻译句子","词汇/短语及固搭","完成句子","听力"},0)),"")), "")</f>
        <v/>
      </c>
      <c r="E4733" s="21" t="str">
        <f t="shared" si="595"/>
        <v>知识点</v>
      </c>
      <c r="F4733" s="21" t="str">
        <f t="shared" si="596"/>
        <v>亚</v>
      </c>
      <c r="G4733" s="21" t="str">
        <f>INDEX( {"body","discipline","area","topic","point"},MATCH(E4733,{"知识体","知识域","知识区","知识主题","知识点"},0))</f>
        <v>point</v>
      </c>
      <c r="H4733" s="21" t="str">
        <f>INDEX( {"super","just","sub","infras"},MATCH(F4733,{"超","恰","亚","次"},0))</f>
        <v>sub</v>
      </c>
      <c r="I4733" s="21">
        <f>MATCH(E4733,{"知识体","知识域","知识区","知识主题","知识点"},0)-1</f>
        <v>4</v>
      </c>
      <c r="J4733" s="21">
        <f>MATCH(F4733,{"超","恰","亚","次"},0)-1</f>
        <v>2</v>
      </c>
      <c r="K4733" s="21" t="str">
        <f t="shared" si="597"/>
        <v>地理</v>
      </c>
      <c r="L4733" s="26" t="s">
        <v>4223</v>
      </c>
      <c r="M4733" s="23"/>
      <c r="N4733" s="23"/>
      <c r="O4733" s="24" t="str">
        <f t="shared" si="599"/>
        <v xml:space="preserve">
  - 
    name:  资源短缺问题
    title:  资源短缺问题
    description: 
    koLyro: point
    koLyri:  sub
    son: </v>
      </c>
      <c r="P4733" s="27" t="str">
        <f t="shared" si="598"/>
        <v xml:space="preserve">
            - 
              name:  资源短缺问题
              title:  资源短缺问题
              description: 
              koLyro: point
              koLyri:  sub
              son: </v>
      </c>
    </row>
    <row r="4734" spans="1:16" ht="15" customHeight="1">
      <c r="A4734" s="20">
        <f t="shared" si="592"/>
        <v>4</v>
      </c>
      <c r="B4734" s="21" t="str">
        <f t="shared" si="593"/>
        <v>知识点</v>
      </c>
      <c r="C4734" s="21" t="str">
        <f t="shared" si="594"/>
        <v>环境问题的地域差异</v>
      </c>
      <c r="D4734" s="21" t="str">
        <f>IFERROR(IF(I4734=1,INDEX( {"chinese","english","math","physics","chemistry","biology","politics","history","geography"},MATCH(C4734,{"语文","英语","数学","物理","化学","生物","政治","历史","地理"},0)),IF(I4734=2,INDEX(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4734,{"单项选择","阅读理解","信息匹配","完形填空","短文填空","单句填空","短文改错","单句改错","句型转换","翻译短语","翻译句子","词汇/短语及固搭","完成句子","听力"},0)),"")), "")</f>
        <v/>
      </c>
      <c r="E4734" s="21" t="str">
        <f t="shared" si="595"/>
        <v>知识点</v>
      </c>
      <c r="F4734" s="21" t="str">
        <f t="shared" si="596"/>
        <v>恰</v>
      </c>
      <c r="G4734" s="21" t="str">
        <f>INDEX( {"body","discipline","area","topic","point"},MATCH(E4734,{"知识体","知识域","知识区","知识主题","知识点"},0))</f>
        <v>point</v>
      </c>
      <c r="H4734" s="21" t="str">
        <f>INDEX( {"super","just","sub","infras"},MATCH(F4734,{"超","恰","亚","次"},0))</f>
        <v>just</v>
      </c>
      <c r="I4734" s="21">
        <f>MATCH(E4734,{"知识体","知识域","知识区","知识主题","知识点"},0)-1</f>
        <v>4</v>
      </c>
      <c r="J4734" s="21">
        <f>MATCH(F4734,{"超","恰","亚","次"},0)-1</f>
        <v>1</v>
      </c>
      <c r="K4734" s="21" t="str">
        <f t="shared" si="597"/>
        <v>地理</v>
      </c>
      <c r="L4734" s="26" t="s">
        <v>4224</v>
      </c>
      <c r="M4734" s="23"/>
      <c r="N4734" s="23"/>
      <c r="O4734" s="24" t="str">
        <f t="shared" si="599"/>
        <v xml:space="preserve">
  - 
    name:  环境问题的地域差异
    title:  环境问题的地域差异
    description: 
    koLyro: point
    koLyri:  just
    son: </v>
      </c>
      <c r="P4734" s="27" t="str">
        <f t="shared" si="598"/>
        <v xml:space="preserve">
          - 
            name:  环境问题的地域差异
            title:  环境问题的地域差异
            description: 
            koLyro: point
            koLyri:  just
            son: </v>
      </c>
    </row>
    <row r="4735" spans="1:16" ht="15" customHeight="1">
      <c r="A4735" s="20">
        <f t="shared" si="592"/>
        <v>5</v>
      </c>
      <c r="B4735" s="21" t="str">
        <f t="shared" si="593"/>
        <v>知识亚点</v>
      </c>
      <c r="C4735" s="21" t="str">
        <f t="shared" si="594"/>
        <v>城市和乡村环境问题的差异</v>
      </c>
      <c r="D4735" s="21" t="str">
        <f>IFERROR(IF(I4735=1,INDEX( {"chinese","english","math","physics","chemistry","biology","politics","history","geography"},MATCH(C4735,{"语文","英语","数学","物理","化学","生物","政治","历史","地理"},0)),IF(I4735=2,INDEX(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4735,{"单项选择","阅读理解","信息匹配","完形填空","短文填空","单句填空","短文改错","单句改错","句型转换","翻译短语","翻译句子","词汇/短语及固搭","完成句子","听力"},0)),"")), "")</f>
        <v/>
      </c>
      <c r="E4735" s="21" t="str">
        <f t="shared" si="595"/>
        <v>知识点</v>
      </c>
      <c r="F4735" s="21" t="str">
        <f t="shared" si="596"/>
        <v>亚</v>
      </c>
      <c r="G4735" s="21" t="str">
        <f>INDEX( {"body","discipline","area","topic","point"},MATCH(E4735,{"知识体","知识域","知识区","知识主题","知识点"},0))</f>
        <v>point</v>
      </c>
      <c r="H4735" s="21" t="str">
        <f>INDEX( {"super","just","sub","infras"},MATCH(F4735,{"超","恰","亚","次"},0))</f>
        <v>sub</v>
      </c>
      <c r="I4735" s="21">
        <f>MATCH(E4735,{"知识体","知识域","知识区","知识主题","知识点"},0)-1</f>
        <v>4</v>
      </c>
      <c r="J4735" s="21">
        <f>MATCH(F4735,{"超","恰","亚","次"},0)-1</f>
        <v>2</v>
      </c>
      <c r="K4735" s="21" t="str">
        <f t="shared" si="597"/>
        <v>地理</v>
      </c>
      <c r="L4735" s="26" t="s">
        <v>4225</v>
      </c>
      <c r="M4735" s="23"/>
      <c r="N4735" s="23"/>
      <c r="O4735" s="24" t="str">
        <f t="shared" si="599"/>
        <v xml:space="preserve">
  - 
    name:  城市和乡村环境问题的差异
    title:  城市和乡村环境问题的差异
    description: 
    koLyro: point
    koLyri:  sub
    son: </v>
      </c>
      <c r="P4735" s="27" t="str">
        <f t="shared" si="598"/>
        <v xml:space="preserve">
            - 
              name:  城市和乡村环境问题的差异
              title:  城市和乡村环境问题的差异
              description: 
              koLyro: point
              koLyri:  sub
              son: </v>
      </c>
    </row>
    <row r="4736" spans="1:16" ht="15" customHeight="1">
      <c r="A4736" s="20">
        <f t="shared" si="592"/>
        <v>5</v>
      </c>
      <c r="B4736" s="21" t="str">
        <f t="shared" si="593"/>
        <v>知识亚点</v>
      </c>
      <c r="C4736" s="21" t="str">
        <f t="shared" si="594"/>
        <v>发达国家和发展中国家环境问题的差异</v>
      </c>
      <c r="D4736" s="21" t="str">
        <f>IFERROR(IF(I4736=1,INDEX( {"chinese","english","math","physics","chemistry","biology","politics","history","geography"},MATCH(C4736,{"语文","英语","数学","物理","化学","生物","政治","历史","地理"},0)),IF(I4736=2,INDEX(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4736,{"单项选择","阅读理解","信息匹配","完形填空","短文填空","单句填空","短文改错","单句改错","句型转换","翻译短语","翻译句子","词汇/短语及固搭","完成句子","听力"},0)),"")), "")</f>
        <v/>
      </c>
      <c r="E4736" s="21" t="str">
        <f t="shared" si="595"/>
        <v>知识点</v>
      </c>
      <c r="F4736" s="21" t="str">
        <f t="shared" si="596"/>
        <v>亚</v>
      </c>
      <c r="G4736" s="21" t="str">
        <f>INDEX( {"body","discipline","area","topic","point"},MATCH(E4736,{"知识体","知识域","知识区","知识主题","知识点"},0))</f>
        <v>point</v>
      </c>
      <c r="H4736" s="21" t="str">
        <f>INDEX( {"super","just","sub","infras"},MATCH(F4736,{"超","恰","亚","次"},0))</f>
        <v>sub</v>
      </c>
      <c r="I4736" s="21">
        <f>MATCH(E4736,{"知识体","知识域","知识区","知识主题","知识点"},0)-1</f>
        <v>4</v>
      </c>
      <c r="J4736" s="21">
        <f>MATCH(F4736,{"超","恰","亚","次"},0)-1</f>
        <v>2</v>
      </c>
      <c r="K4736" s="21" t="str">
        <f t="shared" si="597"/>
        <v>地理</v>
      </c>
      <c r="L4736" s="26" t="s">
        <v>4226</v>
      </c>
      <c r="M4736" s="23"/>
      <c r="N4736" s="23"/>
      <c r="O4736" s="24" t="str">
        <f t="shared" si="599"/>
        <v xml:space="preserve">
  - 
    name:  发达国家和发展中国家环境问题的差异
    title:  发达国家和发展中国家环境问题的差异
    description: 
    koLyro: point
    koLyri:  sub
    son: </v>
      </c>
      <c r="P4736" s="27" t="str">
        <f t="shared" si="598"/>
        <v xml:space="preserve">
            - 
              name:  发达国家和发展中国家环境问题的差异
              title:  发达国家和发展中国家环境问题的差异
              description: 
              koLyro: point
              koLyri:  sub
              son: </v>
      </c>
    </row>
    <row r="4737" spans="1:16" ht="15" customHeight="1">
      <c r="A4737" s="20">
        <f t="shared" si="592"/>
        <v>3</v>
      </c>
      <c r="B4737" s="21" t="str">
        <f t="shared" si="593"/>
        <v>知识主题</v>
      </c>
      <c r="C4737" s="21" t="str">
        <f t="shared" si="594"/>
        <v>可持续发展及其实践</v>
      </c>
      <c r="D4737" s="21" t="str">
        <f>IFERROR(IF(I4737=1,INDEX( {"chinese","english","math","physics","chemistry","biology","politics","history","geography"},MATCH(C4737,{"语文","英语","数学","物理","化学","生物","政治","历史","地理"},0)),IF(I4737=2,INDEX(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4737,{"单项选择","阅读理解","信息匹配","完形填空","短文填空","单句填空","短文改错","单句改错","句型转换","翻译短语","翻译句子","词汇/短语及固搭","完成句子","听力"},0)),"")), "")</f>
        <v/>
      </c>
      <c r="E4737" s="21" t="str">
        <f t="shared" si="595"/>
        <v>知识主题</v>
      </c>
      <c r="F4737" s="21" t="str">
        <f t="shared" si="596"/>
        <v>恰</v>
      </c>
      <c r="G4737" s="21" t="str">
        <f>INDEX( {"body","discipline","area","topic","point"},MATCH(E4737,{"知识体","知识域","知识区","知识主题","知识点"},0))</f>
        <v>topic</v>
      </c>
      <c r="H4737" s="21" t="str">
        <f>INDEX( {"super","just","sub","infras"},MATCH(F4737,{"超","恰","亚","次"},0))</f>
        <v>just</v>
      </c>
      <c r="I4737" s="21">
        <f>MATCH(E4737,{"知识体","知识域","知识区","知识主题","知识点"},0)-1</f>
        <v>3</v>
      </c>
      <c r="J4737" s="21">
        <f>MATCH(F4737,{"超","恰","亚","次"},0)-1</f>
        <v>1</v>
      </c>
      <c r="K4737" s="21" t="str">
        <f t="shared" si="597"/>
        <v>地理</v>
      </c>
      <c r="L4737" s="26" t="s">
        <v>4227</v>
      </c>
      <c r="M4737" s="23"/>
      <c r="N4737" s="23"/>
      <c r="O4737" s="24" t="str">
        <f t="shared" si="599"/>
        <v xml:space="preserve">
  - 
    name:  可持续发展及其实践
    title:  可持续发展及其实践
    description: 
    koLyro: topic
    koLyri:  just
    son: </v>
      </c>
      <c r="P4737" s="27" t="str">
        <f t="shared" si="598"/>
        <v xml:space="preserve">
        - 
          name:  可持续发展及其实践
          title:  可持续发展及其实践
          description: 
          koLyro: topic
          koLyri:  just
          son: </v>
      </c>
    </row>
    <row r="4738" spans="1:16" ht="15" customHeight="1">
      <c r="A4738" s="20">
        <f t="shared" si="592"/>
        <v>4</v>
      </c>
      <c r="B4738" s="21" t="str">
        <f t="shared" si="593"/>
        <v>知识点</v>
      </c>
      <c r="C4738" s="21" t="str">
        <f t="shared" si="594"/>
        <v>可持续发展的基本内涵</v>
      </c>
      <c r="D4738" s="21" t="str">
        <f>IFERROR(IF(I4738=1,INDEX( {"chinese","english","math","physics","chemistry","biology","politics","history","geography"},MATCH(C4738,{"语文","英语","数学","物理","化学","生物","政治","历史","地理"},0)),IF(I4738=2,INDEX(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4738,{"单项选择","阅读理解","信息匹配","完形填空","短文填空","单句填空","短文改错","单句改错","句型转换","翻译短语","翻译句子","词汇/短语及固搭","完成句子","听力"},0)),"")), "")</f>
        <v/>
      </c>
      <c r="E4738" s="21" t="str">
        <f t="shared" si="595"/>
        <v>知识点</v>
      </c>
      <c r="F4738" s="21" t="str">
        <f t="shared" si="596"/>
        <v>恰</v>
      </c>
      <c r="G4738" s="21" t="str">
        <f>INDEX( {"body","discipline","area","topic","point"},MATCH(E4738,{"知识体","知识域","知识区","知识主题","知识点"},0))</f>
        <v>point</v>
      </c>
      <c r="H4738" s="21" t="str">
        <f>INDEX( {"super","just","sub","infras"},MATCH(F4738,{"超","恰","亚","次"},0))</f>
        <v>just</v>
      </c>
      <c r="I4738" s="21">
        <f>MATCH(E4738,{"知识体","知识域","知识区","知识主题","知识点"},0)-1</f>
        <v>4</v>
      </c>
      <c r="J4738" s="21">
        <f>MATCH(F4738,{"超","恰","亚","次"},0)-1</f>
        <v>1</v>
      </c>
      <c r="K4738" s="21" t="str">
        <f t="shared" si="597"/>
        <v>地理</v>
      </c>
      <c r="L4738" s="26" t="s">
        <v>4228</v>
      </c>
      <c r="M4738" s="23"/>
      <c r="N4738" s="23"/>
      <c r="O4738" s="24" t="str">
        <f t="shared" si="599"/>
        <v xml:space="preserve">
  - 
    name:  可持续发展的基本内涵
    title:  可持续发展的基本内涵
    description: 
    koLyro: point
    koLyri:  just
    son: </v>
      </c>
      <c r="P4738" s="27" t="str">
        <f t="shared" si="598"/>
        <v xml:space="preserve">
          - 
            name:  可持续发展的基本内涵
            title:  可持续发展的基本内涵
            description: 
            koLyro: point
            koLyri:  just
            son: </v>
      </c>
    </row>
    <row r="4739" spans="1:16" ht="15" customHeight="1">
      <c r="A4739" s="20">
        <f t="shared" si="592"/>
        <v>5</v>
      </c>
      <c r="B4739" s="21" t="str">
        <f t="shared" si="593"/>
        <v>知识亚点</v>
      </c>
      <c r="C4739" s="21" t="str">
        <f t="shared" si="594"/>
        <v>可持续发展的概念</v>
      </c>
      <c r="D4739" s="21" t="str">
        <f>IFERROR(IF(I4739=1,INDEX( {"chinese","english","math","physics","chemistry","biology","politics","history","geography"},MATCH(C4739,{"语文","英语","数学","物理","化学","生物","政治","历史","地理"},0)),IF(I4739=2,INDEX(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4739,{"单项选择","阅读理解","信息匹配","完形填空","短文填空","单句填空","短文改错","单句改错","句型转换","翻译短语","翻译句子","词汇/短语及固搭","完成句子","听力"},0)),"")), "")</f>
        <v/>
      </c>
      <c r="E4739" s="21" t="str">
        <f t="shared" si="595"/>
        <v>知识点</v>
      </c>
      <c r="F4739" s="21" t="str">
        <f t="shared" si="596"/>
        <v>亚</v>
      </c>
      <c r="G4739" s="21" t="str">
        <f>INDEX( {"body","discipline","area","topic","point"},MATCH(E4739,{"知识体","知识域","知识区","知识主题","知识点"},0))</f>
        <v>point</v>
      </c>
      <c r="H4739" s="21" t="str">
        <f>INDEX( {"super","just","sub","infras"},MATCH(F4739,{"超","恰","亚","次"},0))</f>
        <v>sub</v>
      </c>
      <c r="I4739" s="21">
        <f>MATCH(E4739,{"知识体","知识域","知识区","知识主题","知识点"},0)-1</f>
        <v>4</v>
      </c>
      <c r="J4739" s="21">
        <f>MATCH(F4739,{"超","恰","亚","次"},0)-1</f>
        <v>2</v>
      </c>
      <c r="K4739" s="21" t="str">
        <f t="shared" si="597"/>
        <v>地理</v>
      </c>
      <c r="L4739" s="26" t="s">
        <v>4229</v>
      </c>
      <c r="M4739" s="23"/>
      <c r="N4739" s="23"/>
      <c r="O4739" s="24" t="str">
        <f t="shared" si="599"/>
        <v xml:space="preserve">
  - 
    name:  可持续发展的概念
    title:  可持续发展的概念
    description: 
    koLyro: point
    koLyri:  sub
    son: </v>
      </c>
      <c r="P4739" s="27" t="str">
        <f t="shared" si="598"/>
        <v xml:space="preserve">
            - 
              name:  可持续发展的概念
              title:  可持续发展的概念
              description: 
              koLyro: point
              koLyri:  sub
              son: </v>
      </c>
    </row>
    <row r="4740" spans="1:16" ht="15" customHeight="1">
      <c r="A4740" s="20">
        <f t="shared" si="592"/>
        <v>5</v>
      </c>
      <c r="B4740" s="21" t="str">
        <f t="shared" si="593"/>
        <v>知识亚点</v>
      </c>
      <c r="C4740" s="21" t="str">
        <f t="shared" si="594"/>
        <v>可持续发展的内涵</v>
      </c>
      <c r="D4740" s="21" t="str">
        <f>IFERROR(IF(I4740=1,INDEX( {"chinese","english","math","physics","chemistry","biology","politics","history","geography"},MATCH(C4740,{"语文","英语","数学","物理","化学","生物","政治","历史","地理"},0)),IF(I4740=2,INDEX(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4740,{"单项选择","阅读理解","信息匹配","完形填空","短文填空","单句填空","短文改错","单句改错","句型转换","翻译短语","翻译句子","词汇/短语及固搭","完成句子","听力"},0)),"")), "")</f>
        <v/>
      </c>
      <c r="E4740" s="21" t="str">
        <f t="shared" si="595"/>
        <v>知识点</v>
      </c>
      <c r="F4740" s="21" t="str">
        <f t="shared" si="596"/>
        <v>亚</v>
      </c>
      <c r="G4740" s="21" t="str">
        <f>INDEX( {"body","discipline","area","topic","point"},MATCH(E4740,{"知识体","知识域","知识区","知识主题","知识点"},0))</f>
        <v>point</v>
      </c>
      <c r="H4740" s="21" t="str">
        <f>INDEX( {"super","just","sub","infras"},MATCH(F4740,{"超","恰","亚","次"},0))</f>
        <v>sub</v>
      </c>
      <c r="I4740" s="21">
        <f>MATCH(E4740,{"知识体","知识域","知识区","知识主题","知识点"},0)-1</f>
        <v>4</v>
      </c>
      <c r="J4740" s="21">
        <f>MATCH(F4740,{"超","恰","亚","次"},0)-1</f>
        <v>2</v>
      </c>
      <c r="K4740" s="21" t="str">
        <f t="shared" si="597"/>
        <v>地理</v>
      </c>
      <c r="L4740" s="26" t="s">
        <v>4230</v>
      </c>
      <c r="M4740" s="23"/>
      <c r="N4740" s="23"/>
      <c r="O4740" s="24" t="str">
        <f t="shared" si="599"/>
        <v xml:space="preserve">
  - 
    name:  可持续发展的内涵
    title:  可持续发展的内涵
    description: 
    koLyro: point
    koLyri:  sub
    son: </v>
      </c>
      <c r="P4740" s="27" t="str">
        <f t="shared" si="598"/>
        <v xml:space="preserve">
            - 
              name:  可持续发展的内涵
              title:  可持续发展的内涵
              description: 
              koLyro: point
              koLyri:  sub
              son: </v>
      </c>
    </row>
    <row r="4741" spans="1:16" ht="15" customHeight="1">
      <c r="A4741" s="20">
        <f t="shared" ref="A4741:A4804" si="600">IFERROR(FIND("├",L4741),0)</f>
        <v>5</v>
      </c>
      <c r="B4741" s="21" t="str">
        <f t="shared" ref="B4741:B4804" si="601">MID(L4741,FIND("«",L4741)+1,FIND("»",L4741)-FIND("«",L4741)-1)</f>
        <v>知识亚点</v>
      </c>
      <c r="C4741" s="21" t="str">
        <f t="shared" ref="C4741:C4804" si="602">RIGHT(L4741,LEN(L4741)-FIND("»",L4741))</f>
        <v>可持续发展的基本原则</v>
      </c>
      <c r="D4741" s="21" t="str">
        <f>IFERROR(IF(I4741=1,INDEX( {"chinese","english","math","physics","chemistry","biology","politics","history","geography"},MATCH(C4741,{"语文","英语","数学","物理","化学","生物","政治","历史","地理"},0)),IF(I4741=2,INDEX(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4741,{"单项选择","阅读理解","信息匹配","完形填空","短文填空","单句填空","短文改错","单句改错","句型转换","翻译短语","翻译句子","词汇/短语及固搭","完成句子","听力"},0)),"")), "")</f>
        <v/>
      </c>
      <c r="E4741" s="21" t="str">
        <f t="shared" ref="E4741:E4804" si="603">SUBSTITUTE(SUBSTITUTE(SUBSTITUTE(SUBSTITUTE(B4741,"超",""),"恰",""),"亚",""),"次","")</f>
        <v>知识点</v>
      </c>
      <c r="F4741" s="21" t="str">
        <f t="shared" ref="F4741:F4804" si="604">IF(IFERROR(FIND("超",B4741),-1)&gt;0,"超",  IF(IFERROR(FIND("亚",B4741),-1)&gt;0,"亚",   IF(IFERROR(FIND("次",B4741),-1)&gt;0,"次",    "恰"  )))</f>
        <v>亚</v>
      </c>
      <c r="G4741" s="21" t="str">
        <f>INDEX( {"body","discipline","area","topic","point"},MATCH(E4741,{"知识体","知识域","知识区","知识主题","知识点"},0))</f>
        <v>point</v>
      </c>
      <c r="H4741" s="21" t="str">
        <f>INDEX( {"super","just","sub","infras"},MATCH(F4741,{"超","恰","亚","次"},0))</f>
        <v>sub</v>
      </c>
      <c r="I4741" s="21">
        <f>MATCH(E4741,{"知识体","知识域","知识区","知识主题","知识点"},0)-1</f>
        <v>4</v>
      </c>
      <c r="J4741" s="21">
        <f>MATCH(F4741,{"超","恰","亚","次"},0)-1</f>
        <v>2</v>
      </c>
      <c r="K4741" s="21" t="str">
        <f t="shared" ref="K4741:K4804" si="605">IF(I4741=0,"",IF(I4741=1,C4741,K4740))</f>
        <v>地理</v>
      </c>
      <c r="L4741" s="26" t="s">
        <v>4231</v>
      </c>
      <c r="M4741" s="23"/>
      <c r="N4741" s="23"/>
      <c r="O4741" s="24" t="str">
        <f t="shared" si="599"/>
        <v xml:space="preserve">
  - 
    name:  可持续发展的基本原则
    title:  可持续发展的基本原则
    description: 
    koLyro: point
    koLyri:  sub
    son: </v>
      </c>
      <c r="P4741" s="27" t="str">
        <f t="shared" ref="P4741:P4804" si="606">SUBSTITUTE(O4741,CHAR(10),CHAR(10)&amp;REPT("  ",A4741))</f>
        <v xml:space="preserve">
            - 
              name:  可持续发展的基本原则
              title:  可持续发展的基本原则
              description: 
              koLyro: point
              koLyri:  sub
              son: </v>
      </c>
    </row>
    <row r="4742" spans="1:16" ht="15" customHeight="1">
      <c r="A4742" s="20">
        <f t="shared" si="600"/>
        <v>4</v>
      </c>
      <c r="B4742" s="21" t="str">
        <f t="shared" si="601"/>
        <v>知识点</v>
      </c>
      <c r="C4742" s="21" t="str">
        <f t="shared" si="602"/>
        <v>中国的可持续发展实践</v>
      </c>
      <c r="D4742" s="21" t="str">
        <f>IFERROR(IF(I4742=1,INDEX( {"chinese","english","math","physics","chemistry","biology","politics","history","geography"},MATCH(C4742,{"语文","英语","数学","物理","化学","生物","政治","历史","地理"},0)),IF(I4742=2,INDEX(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4742,{"单项选择","阅读理解","信息匹配","完形填空","短文填空","单句填空","短文改错","单句改错","句型转换","翻译短语","翻译句子","词汇/短语及固搭","完成句子","听力"},0)),"")), "")</f>
        <v/>
      </c>
      <c r="E4742" s="21" t="str">
        <f t="shared" si="603"/>
        <v>知识点</v>
      </c>
      <c r="F4742" s="21" t="str">
        <f t="shared" si="604"/>
        <v>恰</v>
      </c>
      <c r="G4742" s="21" t="str">
        <f>INDEX( {"body","discipline","area","topic","point"},MATCH(E4742,{"知识体","知识域","知识区","知识主题","知识点"},0))</f>
        <v>point</v>
      </c>
      <c r="H4742" s="21" t="str">
        <f>INDEX( {"super","just","sub","infras"},MATCH(F4742,{"超","恰","亚","次"},0))</f>
        <v>just</v>
      </c>
      <c r="I4742" s="21">
        <f>MATCH(E4742,{"知识体","知识域","知识区","知识主题","知识点"},0)-1</f>
        <v>4</v>
      </c>
      <c r="J4742" s="21">
        <f>MATCH(F4742,{"超","恰","亚","次"},0)-1</f>
        <v>1</v>
      </c>
      <c r="K4742" s="21" t="str">
        <f t="shared" si="605"/>
        <v>地理</v>
      </c>
      <c r="L4742" s="26" t="s">
        <v>4232</v>
      </c>
      <c r="M4742" s="23"/>
      <c r="N4742" s="23"/>
      <c r="O4742" s="24" t="str">
        <f t="shared" si="599"/>
        <v xml:space="preserve">
  - 
    name:  中国的可持续发展实践
    title:  中国的可持续发展实践
    description: 
    koLyro: point
    koLyri:  just
    son: </v>
      </c>
      <c r="P4742" s="27" t="str">
        <f t="shared" si="606"/>
        <v xml:space="preserve">
          - 
            name:  中国的可持续发展实践
            title:  中国的可持续发展实践
            description: 
            koLyro: point
            koLyri:  just
            son: </v>
      </c>
    </row>
    <row r="4743" spans="1:16" ht="15" customHeight="1">
      <c r="A4743" s="20">
        <f t="shared" si="600"/>
        <v>4</v>
      </c>
      <c r="B4743" s="21" t="str">
        <f t="shared" si="601"/>
        <v>知识点</v>
      </c>
      <c r="C4743" s="21" t="str">
        <f t="shared" si="602"/>
        <v>循环经济</v>
      </c>
      <c r="D4743" s="21" t="str">
        <f>IFERROR(IF(I4743=1,INDEX( {"chinese","english","math","physics","chemistry","biology","politics","history","geography"},MATCH(C4743,{"语文","英语","数学","物理","化学","生物","政治","历史","地理"},0)),IF(I4743=2,INDEX(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4743,{"单项选择","阅读理解","信息匹配","完形填空","短文填空","单句填空","短文改错","单句改错","句型转换","翻译短语","翻译句子","词汇/短语及固搭","完成句子","听力"},0)),"")), "")</f>
        <v/>
      </c>
      <c r="E4743" s="21" t="str">
        <f t="shared" si="603"/>
        <v>知识点</v>
      </c>
      <c r="F4743" s="21" t="str">
        <f t="shared" si="604"/>
        <v>恰</v>
      </c>
      <c r="G4743" s="21" t="str">
        <f>INDEX( {"body","discipline","area","topic","point"},MATCH(E4743,{"知识体","知识域","知识区","知识主题","知识点"},0))</f>
        <v>point</v>
      </c>
      <c r="H4743" s="21" t="str">
        <f>INDEX( {"super","just","sub","infras"},MATCH(F4743,{"超","恰","亚","次"},0))</f>
        <v>just</v>
      </c>
      <c r="I4743" s="21">
        <f>MATCH(E4743,{"知识体","知识域","知识区","知识主题","知识点"},0)-1</f>
        <v>4</v>
      </c>
      <c r="J4743" s="21">
        <f>MATCH(F4743,{"超","恰","亚","次"},0)-1</f>
        <v>1</v>
      </c>
      <c r="K4743" s="21" t="str">
        <f t="shared" si="605"/>
        <v>地理</v>
      </c>
      <c r="L4743" s="26" t="s">
        <v>4233</v>
      </c>
      <c r="M4743" s="23"/>
      <c r="N4743" s="23"/>
      <c r="O4743" s="24" t="str">
        <f t="shared" si="599"/>
        <v xml:space="preserve">
  - 
    name:  循环经济
    title:  循环经济
    description: 
    koLyro: point
    koLyri:  just
    son: </v>
      </c>
      <c r="P4743" s="27" t="str">
        <f t="shared" si="606"/>
        <v xml:space="preserve">
          - 
            name:  循环经济
            title:  循环经济
            description: 
            koLyro: point
            koLyri:  just
            son: </v>
      </c>
    </row>
    <row r="4744" spans="1:16" ht="15" customHeight="1">
      <c r="A4744" s="20">
        <f t="shared" si="600"/>
        <v>5</v>
      </c>
      <c r="B4744" s="21" t="str">
        <f t="shared" si="601"/>
        <v>知识亚点</v>
      </c>
      <c r="C4744" s="21" t="str">
        <f t="shared" si="602"/>
        <v>生态农业</v>
      </c>
      <c r="D4744" s="21" t="str">
        <f>IFERROR(IF(I4744=1,INDEX( {"chinese","english","math","physics","chemistry","biology","politics","history","geography"},MATCH(C4744,{"语文","英语","数学","物理","化学","生物","政治","历史","地理"},0)),IF(I4744=2,INDEX(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4744,{"单项选择","阅读理解","信息匹配","完形填空","短文填空","单句填空","短文改错","单句改错","句型转换","翻译短语","翻译句子","词汇/短语及固搭","完成句子","听力"},0)),"")), "")</f>
        <v/>
      </c>
      <c r="E4744" s="21" t="str">
        <f t="shared" si="603"/>
        <v>知识点</v>
      </c>
      <c r="F4744" s="21" t="str">
        <f t="shared" si="604"/>
        <v>亚</v>
      </c>
      <c r="G4744" s="21" t="str">
        <f>INDEX( {"body","discipline","area","topic","point"},MATCH(E4744,{"知识体","知识域","知识区","知识主题","知识点"},0))</f>
        <v>point</v>
      </c>
      <c r="H4744" s="21" t="str">
        <f>INDEX( {"super","just","sub","infras"},MATCH(F4744,{"超","恰","亚","次"},0))</f>
        <v>sub</v>
      </c>
      <c r="I4744" s="21">
        <f>MATCH(E4744,{"知识体","知识域","知识区","知识主题","知识点"},0)-1</f>
        <v>4</v>
      </c>
      <c r="J4744" s="21">
        <f>MATCH(F4744,{"超","恰","亚","次"},0)-1</f>
        <v>2</v>
      </c>
      <c r="K4744" s="21" t="str">
        <f t="shared" si="605"/>
        <v>地理</v>
      </c>
      <c r="L4744" s="26" t="s">
        <v>4234</v>
      </c>
      <c r="M4744" s="23"/>
      <c r="N4744" s="23"/>
      <c r="O4744" s="24" t="str">
        <f t="shared" si="599"/>
        <v xml:space="preserve">
  - 
    name:  生态农业
    title:  生态农业
    description: 
    koLyro: point
    koLyri:  sub
    son: </v>
      </c>
      <c r="P4744" s="27" t="str">
        <f t="shared" si="606"/>
        <v xml:space="preserve">
            - 
              name:  生态农业
              title:  生态农业
              description: 
              koLyro: point
              koLyri:  sub
              son: </v>
      </c>
    </row>
    <row r="4745" spans="1:16" ht="15" customHeight="1">
      <c r="A4745" s="20">
        <f t="shared" si="600"/>
        <v>5</v>
      </c>
      <c r="B4745" s="21" t="str">
        <f t="shared" si="601"/>
        <v>知识亚点</v>
      </c>
      <c r="C4745" s="21" t="str">
        <f t="shared" si="602"/>
        <v>清洁生产</v>
      </c>
      <c r="D4745" s="21" t="str">
        <f>IFERROR(IF(I4745=1,INDEX( {"chinese","english","math","physics","chemistry","biology","politics","history","geography"},MATCH(C4745,{"语文","英语","数学","物理","化学","生物","政治","历史","地理"},0)),IF(I4745=2,INDEX(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4745,{"单项选择","阅读理解","信息匹配","完形填空","短文填空","单句填空","短文改错","单句改错","句型转换","翻译短语","翻译句子","词汇/短语及固搭","完成句子","听力"},0)),"")), "")</f>
        <v/>
      </c>
      <c r="E4745" s="21" t="str">
        <f t="shared" si="603"/>
        <v>知识点</v>
      </c>
      <c r="F4745" s="21" t="str">
        <f t="shared" si="604"/>
        <v>亚</v>
      </c>
      <c r="G4745" s="21" t="str">
        <f>INDEX( {"body","discipline","area","topic","point"},MATCH(E4745,{"知识体","知识域","知识区","知识主题","知识点"},0))</f>
        <v>point</v>
      </c>
      <c r="H4745" s="21" t="str">
        <f>INDEX( {"super","just","sub","infras"},MATCH(F4745,{"超","恰","亚","次"},0))</f>
        <v>sub</v>
      </c>
      <c r="I4745" s="21">
        <f>MATCH(E4745,{"知识体","知识域","知识区","知识主题","知识点"},0)-1</f>
        <v>4</v>
      </c>
      <c r="J4745" s="21">
        <f>MATCH(F4745,{"超","恰","亚","次"},0)-1</f>
        <v>2</v>
      </c>
      <c r="K4745" s="21" t="str">
        <f t="shared" si="605"/>
        <v>地理</v>
      </c>
      <c r="L4745" s="26" t="s">
        <v>4235</v>
      </c>
      <c r="M4745" s="23"/>
      <c r="N4745" s="23"/>
      <c r="O4745" s="24" t="str">
        <f t="shared" si="599"/>
        <v xml:space="preserve">
  - 
    name:  清洁生产
    title:  清洁生产
    description: 
    koLyro: point
    koLyri:  sub
    son: </v>
      </c>
      <c r="P4745" s="27" t="str">
        <f t="shared" si="606"/>
        <v xml:space="preserve">
            - 
              name:  清洁生产
              title:  清洁生产
              description: 
              koLyro: point
              koLyri:  sub
              son: </v>
      </c>
    </row>
    <row r="4746" spans="1:16" ht="15" customHeight="1">
      <c r="A4746" s="20">
        <f t="shared" si="600"/>
        <v>4</v>
      </c>
      <c r="B4746" s="21" t="str">
        <f t="shared" si="601"/>
        <v>知识点</v>
      </c>
      <c r="C4746" s="21" t="str">
        <f t="shared" si="602"/>
        <v>协调人地关系的主要途径</v>
      </c>
      <c r="D4746" s="21" t="str">
        <f>IFERROR(IF(I4746=1,INDEX( {"chinese","english","math","physics","chemistry","biology","politics","history","geography"},MATCH(C4746,{"语文","英语","数学","物理","化学","生物","政治","历史","地理"},0)),IF(I4746=2,INDEX(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4746,{"单项选择","阅读理解","信息匹配","完形填空","短文填空","单句填空","短文改错","单句改错","句型转换","翻译短语","翻译句子","词汇/短语及固搭","完成句子","听力"},0)),"")), "")</f>
        <v/>
      </c>
      <c r="E4746" s="21" t="str">
        <f t="shared" si="603"/>
        <v>知识点</v>
      </c>
      <c r="F4746" s="21" t="str">
        <f t="shared" si="604"/>
        <v>恰</v>
      </c>
      <c r="G4746" s="21" t="str">
        <f>INDEX( {"body","discipline","area","topic","point"},MATCH(E4746,{"知识体","知识域","知识区","知识主题","知识点"},0))</f>
        <v>point</v>
      </c>
      <c r="H4746" s="21" t="str">
        <f>INDEX( {"super","just","sub","infras"},MATCH(F4746,{"超","恰","亚","次"},0))</f>
        <v>just</v>
      </c>
      <c r="I4746" s="21">
        <f>MATCH(E4746,{"知识体","知识域","知识区","知识主题","知识点"},0)-1</f>
        <v>4</v>
      </c>
      <c r="J4746" s="21">
        <f>MATCH(F4746,{"超","恰","亚","次"},0)-1</f>
        <v>1</v>
      </c>
      <c r="K4746" s="21" t="str">
        <f t="shared" si="605"/>
        <v>地理</v>
      </c>
      <c r="L4746" s="26" t="s">
        <v>4236</v>
      </c>
      <c r="M4746" s="23"/>
      <c r="N4746" s="23"/>
      <c r="O4746" s="24" t="str">
        <f t="shared" si="599"/>
        <v xml:space="preserve">
  - 
    name:  协调人地关系的主要途径
    title:  协调人地关系的主要途径
    description: 
    koLyro: point
    koLyri:  just
    son: </v>
      </c>
      <c r="P4746" s="27" t="str">
        <f t="shared" si="606"/>
        <v xml:space="preserve">
          - 
            name:  协调人地关系的主要途径
            title:  协调人地关系的主要途径
            description: 
            koLyro: point
            koLyri:  just
            son: </v>
      </c>
    </row>
    <row r="4747" spans="1:16" ht="15" customHeight="1">
      <c r="A4747" s="20">
        <f t="shared" si="600"/>
        <v>4</v>
      </c>
      <c r="B4747" s="21" t="str">
        <f t="shared" si="601"/>
        <v>知识点</v>
      </c>
      <c r="C4747" s="21" t="str">
        <f t="shared" si="602"/>
        <v>循环经济关联图的判读</v>
      </c>
      <c r="D4747" s="21" t="str">
        <f>IFERROR(IF(I4747=1,INDEX( {"chinese","english","math","physics","chemistry","biology","politics","history","geography"},MATCH(C4747,{"语文","英语","数学","物理","化学","生物","政治","历史","地理"},0)),IF(I4747=2,INDEX(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4747,{"单项选择","阅读理解","信息匹配","完形填空","短文填空","单句填空","短文改错","单句改错","句型转换","翻译短语","翻译句子","词汇/短语及固搭","完成句子","听力"},0)),"")), "")</f>
        <v/>
      </c>
      <c r="E4747" s="21" t="str">
        <f t="shared" si="603"/>
        <v>知识点</v>
      </c>
      <c r="F4747" s="21" t="str">
        <f t="shared" si="604"/>
        <v>恰</v>
      </c>
      <c r="G4747" s="21" t="str">
        <f>INDEX( {"body","discipline","area","topic","point"},MATCH(E4747,{"知识体","知识域","知识区","知识主题","知识点"},0))</f>
        <v>point</v>
      </c>
      <c r="H4747" s="21" t="str">
        <f>INDEX( {"super","just","sub","infras"},MATCH(F4747,{"超","恰","亚","次"},0))</f>
        <v>just</v>
      </c>
      <c r="I4747" s="21">
        <f>MATCH(E4747,{"知识体","知识域","知识区","知识主题","知识点"},0)-1</f>
        <v>4</v>
      </c>
      <c r="J4747" s="21">
        <f>MATCH(F4747,{"超","恰","亚","次"},0)-1</f>
        <v>1</v>
      </c>
      <c r="K4747" s="21" t="str">
        <f t="shared" si="605"/>
        <v>地理</v>
      </c>
      <c r="L4747" s="26" t="s">
        <v>4237</v>
      </c>
      <c r="M4747" s="23"/>
      <c r="N4747" s="23"/>
      <c r="O4747" s="24" t="str">
        <f t="shared" si="599"/>
        <v xml:space="preserve">
  - 
    name:  循环经济关联图的判读
    title:  循环经济关联图的判读
    description: 
    koLyro: point
    koLyri:  just
    son: </v>
      </c>
      <c r="P4747" s="27" t="str">
        <f t="shared" si="606"/>
        <v xml:space="preserve">
          - 
            name:  循环经济关联图的判读
            title:  循环经济关联图的判读
            description: 
            koLyro: point
            koLyri:  just
            son: </v>
      </c>
    </row>
    <row r="4748" spans="1:16" ht="15" customHeight="1">
      <c r="A4748" s="20">
        <f t="shared" si="600"/>
        <v>2</v>
      </c>
      <c r="B4748" s="21" t="str">
        <f t="shared" si="601"/>
        <v>知识区</v>
      </c>
      <c r="C4748" s="21" t="str">
        <f t="shared" si="602"/>
        <v>13.地理环境与区域发展</v>
      </c>
      <c r="D4748" s="21" t="str">
        <f>IFERROR(IF(I4748=1,INDEX( {"chinese","english","math","physics","chemistry","biology","politics","history","geography"},MATCH(C4748,{"语文","英语","数学","物理","化学","生物","政治","历史","地理"},0)),IF(I4748=2,INDEX(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4748,{"单项选择","阅读理解","信息匹配","完形填空","短文填空","单句填空","短文改错","单句改错","句型转换","翻译短语","翻译句子","词汇/短语及固搭","完成句子","听力"},0)),"")), "")</f>
        <v/>
      </c>
      <c r="E4748" s="21" t="str">
        <f t="shared" si="603"/>
        <v>知识区</v>
      </c>
      <c r="F4748" s="21" t="str">
        <f t="shared" si="604"/>
        <v>恰</v>
      </c>
      <c r="G4748" s="21" t="str">
        <f>INDEX( {"body","discipline","area","topic","point"},MATCH(E4748,{"知识体","知识域","知识区","知识主题","知识点"},0))</f>
        <v>area</v>
      </c>
      <c r="H4748" s="21" t="str">
        <f>INDEX( {"super","just","sub","infras"},MATCH(F4748,{"超","恰","亚","次"},0))</f>
        <v>just</v>
      </c>
      <c r="I4748" s="21">
        <f>MATCH(E4748,{"知识体","知识域","知识区","知识主题","知识点"},0)-1</f>
        <v>2</v>
      </c>
      <c r="J4748" s="21">
        <f>MATCH(F4748,{"超","恰","亚","次"},0)-1</f>
        <v>1</v>
      </c>
      <c r="K4748" s="21" t="str">
        <f t="shared" si="605"/>
        <v>地理</v>
      </c>
      <c r="L4748" s="26" t="s">
        <v>4702</v>
      </c>
      <c r="M4748" s="23"/>
      <c r="N4748" s="23"/>
      <c r="O4748" s="24" t="str">
        <f t="shared" si="599"/>
        <v xml:space="preserve">
  - 
    name:  13.地理环境与区域发展
    title:  13.地理环境与区域发展
    description: 
    koLyro: area
    koLyri:  just
    son: </v>
      </c>
      <c r="P4748" s="27" t="str">
        <f t="shared" si="606"/>
        <v xml:space="preserve">
      - 
        name:  13.地理环境与区域发展
        title:  13.地理环境与区域发展
        description: 
        koLyro: area
        koLyri:  just
        son: </v>
      </c>
    </row>
    <row r="4749" spans="1:16" ht="15" customHeight="1">
      <c r="A4749" s="20">
        <f t="shared" si="600"/>
        <v>3</v>
      </c>
      <c r="B4749" s="21" t="str">
        <f t="shared" si="601"/>
        <v>知识主题</v>
      </c>
      <c r="C4749" s="21" t="str">
        <f t="shared" si="602"/>
        <v>地理环境对区域发展的影响</v>
      </c>
      <c r="D4749" s="21" t="str">
        <f>IFERROR(IF(I4749=1,INDEX( {"chinese","english","math","physics","chemistry","biology","politics","history","geography"},MATCH(C4749,{"语文","英语","数学","物理","化学","生物","政治","历史","地理"},0)),IF(I4749=2,INDEX(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4749,{"单项选择","阅读理解","信息匹配","完形填空","短文填空","单句填空","短文改错","单句改错","句型转换","翻译短语","翻译句子","词汇/短语及固搭","完成句子","听力"},0)),"")), "")</f>
        <v/>
      </c>
      <c r="E4749" s="21" t="str">
        <f t="shared" si="603"/>
        <v>知识主题</v>
      </c>
      <c r="F4749" s="21" t="str">
        <f t="shared" si="604"/>
        <v>恰</v>
      </c>
      <c r="G4749" s="21" t="str">
        <f>INDEX( {"body","discipline","area","topic","point"},MATCH(E4749,{"知识体","知识域","知识区","知识主题","知识点"},0))</f>
        <v>topic</v>
      </c>
      <c r="H4749" s="21" t="str">
        <f>INDEX( {"super","just","sub","infras"},MATCH(F4749,{"超","恰","亚","次"},0))</f>
        <v>just</v>
      </c>
      <c r="I4749" s="21">
        <f>MATCH(E4749,{"知识体","知识域","知识区","知识主题","知识点"},0)-1</f>
        <v>3</v>
      </c>
      <c r="J4749" s="21">
        <f>MATCH(F4749,{"超","恰","亚","次"},0)-1</f>
        <v>1</v>
      </c>
      <c r="K4749" s="21" t="str">
        <f t="shared" si="605"/>
        <v>地理</v>
      </c>
      <c r="L4749" s="26" t="s">
        <v>4238</v>
      </c>
      <c r="M4749" s="23"/>
      <c r="N4749" s="23"/>
      <c r="O4749" s="24" t="str">
        <f t="shared" si="599"/>
        <v xml:space="preserve">
  - 
    name:  地理环境对区域发展的影响
    title:  地理环境对区域发展的影响
    description: 
    koLyro: topic
    koLyri:  just
    son: </v>
      </c>
      <c r="P4749" s="27" t="str">
        <f t="shared" si="606"/>
        <v xml:space="preserve">
        - 
          name:  地理环境对区域发展的影响
          title:  地理环境对区域发展的影响
          description: 
          koLyro: topic
          koLyri:  just
          son: </v>
      </c>
    </row>
    <row r="4750" spans="1:16" ht="15" customHeight="1">
      <c r="A4750" s="20">
        <f t="shared" si="600"/>
        <v>4</v>
      </c>
      <c r="B4750" s="21" t="str">
        <f t="shared" si="601"/>
        <v>知识点</v>
      </c>
      <c r="C4750" s="21" t="str">
        <f t="shared" si="602"/>
        <v>区域的概念、特征及划分</v>
      </c>
      <c r="D4750" s="21" t="str">
        <f>IFERROR(IF(I4750=1,INDEX( {"chinese","english","math","physics","chemistry","biology","politics","history","geography"},MATCH(C4750,{"语文","英语","数学","物理","化学","生物","政治","历史","地理"},0)),IF(I4750=2,INDEX(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4750,{"单项选择","阅读理解","信息匹配","完形填空","短文填空","单句填空","短文改错","单句改错","句型转换","翻译短语","翻译句子","词汇/短语及固搭","完成句子","听力"},0)),"")), "")</f>
        <v/>
      </c>
      <c r="E4750" s="21" t="str">
        <f t="shared" si="603"/>
        <v>知识点</v>
      </c>
      <c r="F4750" s="21" t="str">
        <f t="shared" si="604"/>
        <v>恰</v>
      </c>
      <c r="G4750" s="21" t="str">
        <f>INDEX( {"body","discipline","area","topic","point"},MATCH(E4750,{"知识体","知识域","知识区","知识主题","知识点"},0))</f>
        <v>point</v>
      </c>
      <c r="H4750" s="21" t="str">
        <f>INDEX( {"super","just","sub","infras"},MATCH(F4750,{"超","恰","亚","次"},0))</f>
        <v>just</v>
      </c>
      <c r="I4750" s="21">
        <f>MATCH(E4750,{"知识体","知识域","知识区","知识主题","知识点"},0)-1</f>
        <v>4</v>
      </c>
      <c r="J4750" s="21">
        <f>MATCH(F4750,{"超","恰","亚","次"},0)-1</f>
        <v>1</v>
      </c>
      <c r="K4750" s="21" t="str">
        <f t="shared" si="605"/>
        <v>地理</v>
      </c>
      <c r="L4750" s="26" t="s">
        <v>4239</v>
      </c>
      <c r="M4750" s="23"/>
      <c r="N4750" s="23"/>
      <c r="O4750" s="24" t="str">
        <f t="shared" si="599"/>
        <v xml:space="preserve">
  - 
    name:  区域的概念、特征及划分
    title:  区域的概念、特征及划分
    description: 
    koLyro: point
    koLyri:  just
    son: </v>
      </c>
      <c r="P4750" s="27" t="str">
        <f t="shared" si="606"/>
        <v xml:space="preserve">
          - 
            name:  区域的概念、特征及划分
            title:  区域的概念、特征及划分
            description: 
            koLyro: point
            koLyri:  just
            son: </v>
      </c>
    </row>
    <row r="4751" spans="1:16" ht="15" customHeight="1">
      <c r="A4751" s="20">
        <f t="shared" si="600"/>
        <v>4</v>
      </c>
      <c r="B4751" s="21" t="str">
        <f t="shared" si="601"/>
        <v>知识点</v>
      </c>
      <c r="C4751" s="21" t="str">
        <f t="shared" si="602"/>
        <v>地理环境差异对区域发展的影响</v>
      </c>
      <c r="D4751" s="21" t="str">
        <f>IFERROR(IF(I4751=1,INDEX( {"chinese","english","math","physics","chemistry","biology","politics","history","geography"},MATCH(C4751,{"语文","英语","数学","物理","化学","生物","政治","历史","地理"},0)),IF(I4751=2,INDEX(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4751,{"单项选择","阅读理解","信息匹配","完形填空","短文填空","单句填空","短文改错","单句改错","句型转换","翻译短语","翻译句子","词汇/短语及固搭","完成句子","听力"},0)),"")), "")</f>
        <v/>
      </c>
      <c r="E4751" s="21" t="str">
        <f t="shared" si="603"/>
        <v>知识点</v>
      </c>
      <c r="F4751" s="21" t="str">
        <f t="shared" si="604"/>
        <v>恰</v>
      </c>
      <c r="G4751" s="21" t="str">
        <f>INDEX( {"body","discipline","area","topic","point"},MATCH(E4751,{"知识体","知识域","知识区","知识主题","知识点"},0))</f>
        <v>point</v>
      </c>
      <c r="H4751" s="21" t="str">
        <f>INDEX( {"super","just","sub","infras"},MATCH(F4751,{"超","恰","亚","次"},0))</f>
        <v>just</v>
      </c>
      <c r="I4751" s="21">
        <f>MATCH(E4751,{"知识体","知识域","知识区","知识主题","知识点"},0)-1</f>
        <v>4</v>
      </c>
      <c r="J4751" s="21">
        <f>MATCH(F4751,{"超","恰","亚","次"},0)-1</f>
        <v>1</v>
      </c>
      <c r="K4751" s="21" t="str">
        <f t="shared" si="605"/>
        <v>地理</v>
      </c>
      <c r="L4751" s="26" t="s">
        <v>4240</v>
      </c>
      <c r="M4751" s="23"/>
      <c r="N4751" s="23"/>
      <c r="O4751" s="24" t="str">
        <f t="shared" si="599"/>
        <v xml:space="preserve">
  - 
    name:  地理环境差异对区域发展的影响
    title:  地理环境差异对区域发展的影响
    description: 
    koLyro: point
    koLyri:  just
    son: </v>
      </c>
      <c r="P4751" s="27" t="str">
        <f t="shared" si="606"/>
        <v xml:space="preserve">
          - 
            name:  地理环境差异对区域发展的影响
            title:  地理环境差异对区域发展的影响
            description: 
            koLyro: point
            koLyri:  just
            son: </v>
      </c>
    </row>
    <row r="4752" spans="1:16" ht="15" customHeight="1">
      <c r="A4752" s="20">
        <f t="shared" si="600"/>
        <v>5</v>
      </c>
      <c r="B4752" s="21" t="str">
        <f t="shared" si="601"/>
        <v>知识亚点</v>
      </c>
      <c r="C4752" s="21" t="str">
        <f t="shared" si="602"/>
        <v>区域自然地理环境的差异</v>
      </c>
      <c r="D4752" s="21" t="str">
        <f>IFERROR(IF(I4752=1,INDEX( {"chinese","english","math","physics","chemistry","biology","politics","history","geography"},MATCH(C4752,{"语文","英语","数学","物理","化学","生物","政治","历史","地理"},0)),IF(I4752=2,INDEX(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4752,{"单项选择","阅读理解","信息匹配","完形填空","短文填空","单句填空","短文改错","单句改错","句型转换","翻译短语","翻译句子","词汇/短语及固搭","完成句子","听力"},0)),"")), "")</f>
        <v/>
      </c>
      <c r="E4752" s="21" t="str">
        <f t="shared" si="603"/>
        <v>知识点</v>
      </c>
      <c r="F4752" s="21" t="str">
        <f t="shared" si="604"/>
        <v>亚</v>
      </c>
      <c r="G4752" s="21" t="str">
        <f>INDEX( {"body","discipline","area","topic","point"},MATCH(E4752,{"知识体","知识域","知识区","知识主题","知识点"},0))</f>
        <v>point</v>
      </c>
      <c r="H4752" s="21" t="str">
        <f>INDEX( {"super","just","sub","infras"},MATCH(F4752,{"超","恰","亚","次"},0))</f>
        <v>sub</v>
      </c>
      <c r="I4752" s="21">
        <f>MATCH(E4752,{"知识体","知识域","知识区","知识主题","知识点"},0)-1</f>
        <v>4</v>
      </c>
      <c r="J4752" s="21">
        <f>MATCH(F4752,{"超","恰","亚","次"},0)-1</f>
        <v>2</v>
      </c>
      <c r="K4752" s="21" t="str">
        <f t="shared" si="605"/>
        <v>地理</v>
      </c>
      <c r="L4752" s="26" t="s">
        <v>4241</v>
      </c>
      <c r="M4752" s="23"/>
      <c r="N4752" s="23"/>
      <c r="O4752" s="24" t="str">
        <f t="shared" si="599"/>
        <v xml:space="preserve">
  - 
    name:  区域自然地理环境的差异
    title:  区域自然地理环境的差异
    description: 
    koLyro: point
    koLyri:  sub
    son: </v>
      </c>
      <c r="P4752" s="27" t="str">
        <f t="shared" si="606"/>
        <v xml:space="preserve">
            - 
              name:  区域自然地理环境的差异
              title:  区域自然地理环境的差异
              description: 
              koLyro: point
              koLyri:  sub
              son: </v>
      </c>
    </row>
    <row r="4753" spans="1:16" ht="15" customHeight="1">
      <c r="A4753" s="20">
        <f t="shared" si="600"/>
        <v>5</v>
      </c>
      <c r="B4753" s="21" t="str">
        <f t="shared" si="601"/>
        <v>知识亚点</v>
      </c>
      <c r="C4753" s="21" t="str">
        <f t="shared" si="602"/>
        <v>区域人文地理环境的差异</v>
      </c>
      <c r="D4753" s="21" t="str">
        <f>IFERROR(IF(I4753=1,INDEX( {"chinese","english","math","physics","chemistry","biology","politics","history","geography"},MATCH(C4753,{"语文","英语","数学","物理","化学","生物","政治","历史","地理"},0)),IF(I4753=2,INDEX(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4753,{"单项选择","阅读理解","信息匹配","完形填空","短文填空","单句填空","短文改错","单句改错","句型转换","翻译短语","翻译句子","词汇/短语及固搭","完成句子","听力"},0)),"")), "")</f>
        <v/>
      </c>
      <c r="E4753" s="21" t="str">
        <f t="shared" si="603"/>
        <v>知识点</v>
      </c>
      <c r="F4753" s="21" t="str">
        <f t="shared" si="604"/>
        <v>亚</v>
      </c>
      <c r="G4753" s="21" t="str">
        <f>INDEX( {"body","discipline","area","topic","point"},MATCH(E4753,{"知识体","知识域","知识区","知识主题","知识点"},0))</f>
        <v>point</v>
      </c>
      <c r="H4753" s="21" t="str">
        <f>INDEX( {"super","just","sub","infras"},MATCH(F4753,{"超","恰","亚","次"},0))</f>
        <v>sub</v>
      </c>
      <c r="I4753" s="21">
        <f>MATCH(E4753,{"知识体","知识域","知识区","知识主题","知识点"},0)-1</f>
        <v>4</v>
      </c>
      <c r="J4753" s="21">
        <f>MATCH(F4753,{"超","恰","亚","次"},0)-1</f>
        <v>2</v>
      </c>
      <c r="K4753" s="21" t="str">
        <f t="shared" si="605"/>
        <v>地理</v>
      </c>
      <c r="L4753" s="26" t="s">
        <v>4242</v>
      </c>
      <c r="M4753" s="23"/>
      <c r="N4753" s="23"/>
      <c r="O4753" s="24" t="str">
        <f t="shared" si="599"/>
        <v xml:space="preserve">
  - 
    name:  区域人文地理环境的差异
    title:  区域人文地理环境的差异
    description: 
    koLyro: point
    koLyri:  sub
    son: </v>
      </c>
      <c r="P4753" s="27" t="str">
        <f t="shared" si="606"/>
        <v xml:space="preserve">
            - 
              name:  区域人文地理环境的差异
              title:  区域人文地理环境的差异
              description: 
              koLyro: point
              koLyri:  sub
              son: </v>
      </c>
    </row>
    <row r="4754" spans="1:16" ht="15" customHeight="1">
      <c r="A4754" s="20">
        <f t="shared" si="600"/>
        <v>5</v>
      </c>
      <c r="B4754" s="21" t="str">
        <f t="shared" si="601"/>
        <v>知识亚点</v>
      </c>
      <c r="C4754" s="21" t="str">
        <f t="shared" si="602"/>
        <v>区域自然地理环境对人类活动的影响</v>
      </c>
      <c r="D4754" s="21" t="str">
        <f>IFERROR(IF(I4754=1,INDEX( {"chinese","english","math","physics","chemistry","biology","politics","history","geography"},MATCH(C4754,{"语文","英语","数学","物理","化学","生物","政治","历史","地理"},0)),IF(I4754=2,INDEX(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4754,{"单项选择","阅读理解","信息匹配","完形填空","短文填空","单句填空","短文改错","单句改错","句型转换","翻译短语","翻译句子","词汇/短语及固搭","完成句子","听力"},0)),"")), "")</f>
        <v/>
      </c>
      <c r="E4754" s="21" t="str">
        <f t="shared" si="603"/>
        <v>知识点</v>
      </c>
      <c r="F4754" s="21" t="str">
        <f t="shared" si="604"/>
        <v>亚</v>
      </c>
      <c r="G4754" s="21" t="str">
        <f>INDEX( {"body","discipline","area","topic","point"},MATCH(E4754,{"知识体","知识域","知识区","知识主题","知识点"},0))</f>
        <v>point</v>
      </c>
      <c r="H4754" s="21" t="str">
        <f>INDEX( {"super","just","sub","infras"},MATCH(F4754,{"超","恰","亚","次"},0))</f>
        <v>sub</v>
      </c>
      <c r="I4754" s="21">
        <f>MATCH(E4754,{"知识体","知识域","知识区","知识主题","知识点"},0)-1</f>
        <v>4</v>
      </c>
      <c r="J4754" s="21">
        <f>MATCH(F4754,{"超","恰","亚","次"},0)-1</f>
        <v>2</v>
      </c>
      <c r="K4754" s="21" t="str">
        <f t="shared" si="605"/>
        <v>地理</v>
      </c>
      <c r="L4754" s="26" t="s">
        <v>4243</v>
      </c>
      <c r="M4754" s="23"/>
      <c r="N4754" s="23"/>
      <c r="O4754" s="24" t="str">
        <f t="shared" si="599"/>
        <v xml:space="preserve">
  - 
    name:  区域自然地理环境对人类活动的影响
    title:  区域自然地理环境对人类活动的影响
    description: 
    koLyro: point
    koLyri:  sub
    son: </v>
      </c>
      <c r="P4754" s="27" t="str">
        <f t="shared" si="606"/>
        <v xml:space="preserve">
            - 
              name:  区域自然地理环境对人类活动的影响
              title:  区域自然地理环境对人类活动的影响
              description: 
              koLyro: point
              koLyri:  sub
              son: </v>
      </c>
    </row>
    <row r="4755" spans="1:16" ht="15" customHeight="1">
      <c r="A4755" s="20">
        <f t="shared" si="600"/>
        <v>4</v>
      </c>
      <c r="B4755" s="21" t="str">
        <f t="shared" si="601"/>
        <v>知识点</v>
      </c>
      <c r="C4755" s="21" t="str">
        <f t="shared" si="602"/>
        <v>区域不同发展阶段地理环境的影响</v>
      </c>
      <c r="D4755" s="21" t="str">
        <f>IFERROR(IF(I4755=1,INDEX( {"chinese","english","math","physics","chemistry","biology","politics","history","geography"},MATCH(C4755,{"语文","英语","数学","物理","化学","生物","政治","历史","地理"},0)),IF(I4755=2,INDEX(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4755,{"单项选择","阅读理解","信息匹配","完形填空","短文填空","单句填空","短文改错","单句改错","句型转换","翻译短语","翻译句子","词汇/短语及固搭","完成句子","听力"},0)),"")), "")</f>
        <v/>
      </c>
      <c r="E4755" s="21" t="str">
        <f t="shared" si="603"/>
        <v>知识点</v>
      </c>
      <c r="F4755" s="21" t="str">
        <f t="shared" si="604"/>
        <v>恰</v>
      </c>
      <c r="G4755" s="21" t="str">
        <f>INDEX( {"body","discipline","area","topic","point"},MATCH(E4755,{"知识体","知识域","知识区","知识主题","知识点"},0))</f>
        <v>point</v>
      </c>
      <c r="H4755" s="21" t="str">
        <f>INDEX( {"super","just","sub","infras"},MATCH(F4755,{"超","恰","亚","次"},0))</f>
        <v>just</v>
      </c>
      <c r="I4755" s="21">
        <f>MATCH(E4755,{"知识体","知识域","知识区","知识主题","知识点"},0)-1</f>
        <v>4</v>
      </c>
      <c r="J4755" s="21">
        <f>MATCH(F4755,{"超","恰","亚","次"},0)-1</f>
        <v>1</v>
      </c>
      <c r="K4755" s="21" t="str">
        <f t="shared" si="605"/>
        <v>地理</v>
      </c>
      <c r="L4755" s="26" t="s">
        <v>4244</v>
      </c>
      <c r="M4755" s="23"/>
      <c r="N4755" s="23"/>
      <c r="O4755" s="24" t="str">
        <f t="shared" si="599"/>
        <v xml:space="preserve">
  - 
    name:  区域不同发展阶段地理环境的影响
    title:  区域不同发展阶段地理环境的影响
    description: 
    koLyro: point
    koLyri:  just
    son: </v>
      </c>
      <c r="P4755" s="27" t="str">
        <f t="shared" si="606"/>
        <v xml:space="preserve">
          - 
            name:  区域不同发展阶段地理环境的影响
            title:  区域不同发展阶段地理环境的影响
            description: 
            koLyro: point
            koLyri:  just
            son: </v>
      </c>
    </row>
    <row r="4756" spans="1:16" ht="15" customHeight="1">
      <c r="A4756" s="20">
        <f t="shared" si="600"/>
        <v>3</v>
      </c>
      <c r="B4756" s="21" t="str">
        <f t="shared" si="601"/>
        <v>知识主题</v>
      </c>
      <c r="C4756" s="21" t="str">
        <f t="shared" si="602"/>
        <v>地理信息技术在区域地理环境研究中的应用</v>
      </c>
      <c r="D4756" s="21" t="str">
        <f>IFERROR(IF(I4756=1,INDEX( {"chinese","english","math","physics","chemistry","biology","politics","history","geography"},MATCH(C4756,{"语文","英语","数学","物理","化学","生物","政治","历史","地理"},0)),IF(I4756=2,INDEX(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4756,{"单项选择","阅读理解","信息匹配","完形填空","短文填空","单句填空","短文改错","单句改错","句型转换","翻译短语","翻译句子","词汇/短语及固搭","完成句子","听力"},0)),"")), "")</f>
        <v/>
      </c>
      <c r="E4756" s="21" t="str">
        <f t="shared" si="603"/>
        <v>知识主题</v>
      </c>
      <c r="F4756" s="21" t="str">
        <f t="shared" si="604"/>
        <v>恰</v>
      </c>
      <c r="G4756" s="21" t="str">
        <f>INDEX( {"body","discipline","area","topic","point"},MATCH(E4756,{"知识体","知识域","知识区","知识主题","知识点"},0))</f>
        <v>topic</v>
      </c>
      <c r="H4756" s="21" t="str">
        <f>INDEX( {"super","just","sub","infras"},MATCH(F4756,{"超","恰","亚","次"},0))</f>
        <v>just</v>
      </c>
      <c r="I4756" s="21">
        <f>MATCH(E4756,{"知识体","知识域","知识区","知识主题","知识点"},0)-1</f>
        <v>3</v>
      </c>
      <c r="J4756" s="21">
        <f>MATCH(F4756,{"超","恰","亚","次"},0)-1</f>
        <v>1</v>
      </c>
      <c r="K4756" s="21" t="str">
        <f t="shared" si="605"/>
        <v>地理</v>
      </c>
      <c r="L4756" s="26" t="s">
        <v>4245</v>
      </c>
      <c r="M4756" s="23"/>
      <c r="N4756" s="23"/>
      <c r="O4756" s="24" t="str">
        <f t="shared" si="599"/>
        <v xml:space="preserve">
  - 
    name:  地理信息技术在区域地理环境研究中的应用
    title:  地理信息技术在区域地理环境研究中的应用
    description: 
    koLyro: topic
    koLyri:  just
    son: </v>
      </c>
      <c r="P4756" s="27" t="str">
        <f t="shared" si="606"/>
        <v xml:space="preserve">
        - 
          name:  地理信息技术在区域地理环境研究中的应用
          title:  地理信息技术在区域地理环境研究中的应用
          description: 
          koLyro: topic
          koLyri:  just
          son: </v>
      </c>
    </row>
    <row r="4757" spans="1:16" ht="15" customHeight="1">
      <c r="A4757" s="20">
        <f t="shared" si="600"/>
        <v>4</v>
      </c>
      <c r="B4757" s="21" t="str">
        <f t="shared" si="601"/>
        <v>知识点</v>
      </c>
      <c r="C4757" s="21" t="str">
        <f t="shared" si="602"/>
        <v>遥感</v>
      </c>
      <c r="D4757" s="21" t="str">
        <f>IFERROR(IF(I4757=1,INDEX( {"chinese","english","math","physics","chemistry","biology","politics","history","geography"},MATCH(C4757,{"语文","英语","数学","物理","化学","生物","政治","历史","地理"},0)),IF(I4757=2,INDEX(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4757,{"单项选择","阅读理解","信息匹配","完形填空","短文填空","单句填空","短文改错","单句改错","句型转换","翻译短语","翻译句子","词汇/短语及固搭","完成句子","听力"},0)),"")), "")</f>
        <v/>
      </c>
      <c r="E4757" s="21" t="str">
        <f t="shared" si="603"/>
        <v>知识点</v>
      </c>
      <c r="F4757" s="21" t="str">
        <f t="shared" si="604"/>
        <v>恰</v>
      </c>
      <c r="G4757" s="21" t="str">
        <f>INDEX( {"body","discipline","area","topic","point"},MATCH(E4757,{"知识体","知识域","知识区","知识主题","知识点"},0))</f>
        <v>point</v>
      </c>
      <c r="H4757" s="21" t="str">
        <f>INDEX( {"super","just","sub","infras"},MATCH(F4757,{"超","恰","亚","次"},0))</f>
        <v>just</v>
      </c>
      <c r="I4757" s="21">
        <f>MATCH(E4757,{"知识体","知识域","知识区","知识主题","知识点"},0)-1</f>
        <v>4</v>
      </c>
      <c r="J4757" s="21">
        <f>MATCH(F4757,{"超","恰","亚","次"},0)-1</f>
        <v>1</v>
      </c>
      <c r="K4757" s="21" t="str">
        <f t="shared" si="605"/>
        <v>地理</v>
      </c>
      <c r="L4757" s="26" t="s">
        <v>4246</v>
      </c>
      <c r="M4757" s="23"/>
      <c r="N4757" s="23"/>
      <c r="O4757" s="24" t="str">
        <f t="shared" si="599"/>
        <v xml:space="preserve">
  - 
    name:  遥感
    title:  遥感
    description: 
    koLyro: point
    koLyri:  just
    son: </v>
      </c>
      <c r="P4757" s="27" t="str">
        <f t="shared" si="606"/>
        <v xml:space="preserve">
          - 
            name:  遥感
            title:  遥感
            description: 
            koLyro: point
            koLyri:  just
            son: </v>
      </c>
    </row>
    <row r="4758" spans="1:16" ht="15" customHeight="1">
      <c r="A4758" s="20">
        <f t="shared" si="600"/>
        <v>5</v>
      </c>
      <c r="B4758" s="21" t="str">
        <f t="shared" si="601"/>
        <v>知识亚点</v>
      </c>
      <c r="C4758" s="21" t="str">
        <f t="shared" si="602"/>
        <v>遥感的原理</v>
      </c>
      <c r="D4758" s="21" t="str">
        <f>IFERROR(IF(I4758=1,INDEX( {"chinese","english","math","physics","chemistry","biology","politics","history","geography"},MATCH(C4758,{"语文","英语","数学","物理","化学","生物","政治","历史","地理"},0)),IF(I4758=2,INDEX(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4758,{"单项选择","阅读理解","信息匹配","完形填空","短文填空","单句填空","短文改错","单句改错","句型转换","翻译短语","翻译句子","词汇/短语及固搭","完成句子","听力"},0)),"")), "")</f>
        <v/>
      </c>
      <c r="E4758" s="21" t="str">
        <f t="shared" si="603"/>
        <v>知识点</v>
      </c>
      <c r="F4758" s="21" t="str">
        <f t="shared" si="604"/>
        <v>亚</v>
      </c>
      <c r="G4758" s="21" t="str">
        <f>INDEX( {"body","discipline","area","topic","point"},MATCH(E4758,{"知识体","知识域","知识区","知识主题","知识点"},0))</f>
        <v>point</v>
      </c>
      <c r="H4758" s="21" t="str">
        <f>INDEX( {"super","just","sub","infras"},MATCH(F4758,{"超","恰","亚","次"},0))</f>
        <v>sub</v>
      </c>
      <c r="I4758" s="21">
        <f>MATCH(E4758,{"知识体","知识域","知识区","知识主题","知识点"},0)-1</f>
        <v>4</v>
      </c>
      <c r="J4758" s="21">
        <f>MATCH(F4758,{"超","恰","亚","次"},0)-1</f>
        <v>2</v>
      </c>
      <c r="K4758" s="21" t="str">
        <f t="shared" si="605"/>
        <v>地理</v>
      </c>
      <c r="L4758" s="26" t="s">
        <v>4247</v>
      </c>
      <c r="M4758" s="23"/>
      <c r="N4758" s="23"/>
      <c r="O4758" s="24" t="str">
        <f t="shared" si="599"/>
        <v xml:space="preserve">
  - 
    name:  遥感的原理
    title:  遥感的原理
    description: 
    koLyro: point
    koLyri:  sub
    son: </v>
      </c>
      <c r="P4758" s="27" t="str">
        <f t="shared" si="606"/>
        <v xml:space="preserve">
            - 
              name:  遥感的原理
              title:  遥感的原理
              description: 
              koLyro: point
              koLyri:  sub
              son: </v>
      </c>
    </row>
    <row r="4759" spans="1:16" ht="15" customHeight="1">
      <c r="A4759" s="20">
        <f t="shared" si="600"/>
        <v>5</v>
      </c>
      <c r="B4759" s="21" t="str">
        <f t="shared" si="601"/>
        <v>知识亚点</v>
      </c>
      <c r="C4759" s="21" t="str">
        <f t="shared" si="602"/>
        <v>遥感的主要环节</v>
      </c>
      <c r="D4759" s="21" t="str">
        <f>IFERROR(IF(I4759=1,INDEX( {"chinese","english","math","physics","chemistry","biology","politics","history","geography"},MATCH(C4759,{"语文","英语","数学","物理","化学","生物","政治","历史","地理"},0)),IF(I4759=2,INDEX(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4759,{"单项选择","阅读理解","信息匹配","完形填空","短文填空","单句填空","短文改错","单句改错","句型转换","翻译短语","翻译句子","词汇/短语及固搭","完成句子","听力"},0)),"")), "")</f>
        <v/>
      </c>
      <c r="E4759" s="21" t="str">
        <f t="shared" si="603"/>
        <v>知识点</v>
      </c>
      <c r="F4759" s="21" t="str">
        <f t="shared" si="604"/>
        <v>亚</v>
      </c>
      <c r="G4759" s="21" t="str">
        <f>INDEX( {"body","discipline","area","topic","point"},MATCH(E4759,{"知识体","知识域","知识区","知识主题","知识点"},0))</f>
        <v>point</v>
      </c>
      <c r="H4759" s="21" t="str">
        <f>INDEX( {"super","just","sub","infras"},MATCH(F4759,{"超","恰","亚","次"},0))</f>
        <v>sub</v>
      </c>
      <c r="I4759" s="21">
        <f>MATCH(E4759,{"知识体","知识域","知识区","知识主题","知识点"},0)-1</f>
        <v>4</v>
      </c>
      <c r="J4759" s="21">
        <f>MATCH(F4759,{"超","恰","亚","次"},0)-1</f>
        <v>2</v>
      </c>
      <c r="K4759" s="21" t="str">
        <f t="shared" si="605"/>
        <v>地理</v>
      </c>
      <c r="L4759" s="26" t="s">
        <v>4248</v>
      </c>
      <c r="M4759" s="23"/>
      <c r="N4759" s="23"/>
      <c r="O4759" s="24" t="str">
        <f t="shared" si="599"/>
        <v xml:space="preserve">
  - 
    name:  遥感的主要环节
    title:  遥感的主要环节
    description: 
    koLyro: point
    koLyri:  sub
    son: </v>
      </c>
      <c r="P4759" s="27" t="str">
        <f t="shared" si="606"/>
        <v xml:space="preserve">
            - 
              name:  遥感的主要环节
              title:  遥感的主要环节
              description: 
              koLyro: point
              koLyri:  sub
              son: </v>
      </c>
    </row>
    <row r="4760" spans="1:16" ht="15" customHeight="1">
      <c r="A4760" s="20">
        <f t="shared" si="600"/>
        <v>5</v>
      </c>
      <c r="B4760" s="21" t="str">
        <f t="shared" si="601"/>
        <v>知识亚点</v>
      </c>
      <c r="C4760" s="21" t="str">
        <f t="shared" si="602"/>
        <v>遥感的特点</v>
      </c>
      <c r="D4760" s="21" t="str">
        <f>IFERROR(IF(I4760=1,INDEX( {"chinese","english","math","physics","chemistry","biology","politics","history","geography"},MATCH(C4760,{"语文","英语","数学","物理","化学","生物","政治","历史","地理"},0)),IF(I4760=2,INDEX(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4760,{"单项选择","阅读理解","信息匹配","完形填空","短文填空","单句填空","短文改错","单句改错","句型转换","翻译短语","翻译句子","词汇/短语及固搭","完成句子","听力"},0)),"")), "")</f>
        <v/>
      </c>
      <c r="E4760" s="21" t="str">
        <f t="shared" si="603"/>
        <v>知识点</v>
      </c>
      <c r="F4760" s="21" t="str">
        <f t="shared" si="604"/>
        <v>亚</v>
      </c>
      <c r="G4760" s="21" t="str">
        <f>INDEX( {"body","discipline","area","topic","point"},MATCH(E4760,{"知识体","知识域","知识区","知识主题","知识点"},0))</f>
        <v>point</v>
      </c>
      <c r="H4760" s="21" t="str">
        <f>INDEX( {"super","just","sub","infras"},MATCH(F4760,{"超","恰","亚","次"},0))</f>
        <v>sub</v>
      </c>
      <c r="I4760" s="21">
        <f>MATCH(E4760,{"知识体","知识域","知识区","知识主题","知识点"},0)-1</f>
        <v>4</v>
      </c>
      <c r="J4760" s="21">
        <f>MATCH(F4760,{"超","恰","亚","次"},0)-1</f>
        <v>2</v>
      </c>
      <c r="K4760" s="21" t="str">
        <f t="shared" si="605"/>
        <v>地理</v>
      </c>
      <c r="L4760" s="26" t="s">
        <v>4249</v>
      </c>
      <c r="M4760" s="23"/>
      <c r="N4760" s="23"/>
      <c r="O4760" s="24" t="str">
        <f t="shared" si="599"/>
        <v xml:space="preserve">
  - 
    name:  遥感的特点
    title:  遥感的特点
    description: 
    koLyro: point
    koLyri:  sub
    son: </v>
      </c>
      <c r="P4760" s="27" t="str">
        <f t="shared" si="606"/>
        <v xml:space="preserve">
            - 
              name:  遥感的特点
              title:  遥感的特点
              description: 
              koLyro: point
              koLyri:  sub
              son: </v>
      </c>
    </row>
    <row r="4761" spans="1:16" ht="15" customHeight="1">
      <c r="A4761" s="20">
        <f t="shared" si="600"/>
        <v>5</v>
      </c>
      <c r="B4761" s="21" t="str">
        <f t="shared" si="601"/>
        <v>知识亚点</v>
      </c>
      <c r="C4761" s="21" t="str">
        <f t="shared" si="602"/>
        <v>遥感的应用</v>
      </c>
      <c r="D4761" s="21" t="str">
        <f>IFERROR(IF(I4761=1,INDEX( {"chinese","english","math","physics","chemistry","biology","politics","history","geography"},MATCH(C4761,{"语文","英语","数学","物理","化学","生物","政治","历史","地理"},0)),IF(I4761=2,INDEX(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4761,{"单项选择","阅读理解","信息匹配","完形填空","短文填空","单句填空","短文改错","单句改错","句型转换","翻译短语","翻译句子","词汇/短语及固搭","完成句子","听力"},0)),"")), "")</f>
        <v/>
      </c>
      <c r="E4761" s="21" t="str">
        <f t="shared" si="603"/>
        <v>知识点</v>
      </c>
      <c r="F4761" s="21" t="str">
        <f t="shared" si="604"/>
        <v>亚</v>
      </c>
      <c r="G4761" s="21" t="str">
        <f>INDEX( {"body","discipline","area","topic","point"},MATCH(E4761,{"知识体","知识域","知识区","知识主题","知识点"},0))</f>
        <v>point</v>
      </c>
      <c r="H4761" s="21" t="str">
        <f>INDEX( {"super","just","sub","infras"},MATCH(F4761,{"超","恰","亚","次"},0))</f>
        <v>sub</v>
      </c>
      <c r="I4761" s="21">
        <f>MATCH(E4761,{"知识体","知识域","知识区","知识主题","知识点"},0)-1</f>
        <v>4</v>
      </c>
      <c r="J4761" s="21">
        <f>MATCH(F4761,{"超","恰","亚","次"},0)-1</f>
        <v>2</v>
      </c>
      <c r="K4761" s="21" t="str">
        <f t="shared" si="605"/>
        <v>地理</v>
      </c>
      <c r="L4761" s="26" t="s">
        <v>4250</v>
      </c>
      <c r="M4761" s="23"/>
      <c r="N4761" s="23"/>
      <c r="O4761" s="24" t="str">
        <f t="shared" si="599"/>
        <v xml:space="preserve">
  - 
    name:  遥感的应用
    title:  遥感的应用
    description: 
    koLyro: point
    koLyri:  sub
    son: </v>
      </c>
      <c r="P4761" s="27" t="str">
        <f t="shared" si="606"/>
        <v xml:space="preserve">
            - 
              name:  遥感的应用
              title:  遥感的应用
              description: 
              koLyro: point
              koLyri:  sub
              son: </v>
      </c>
    </row>
    <row r="4762" spans="1:16" ht="15" customHeight="1">
      <c r="A4762" s="20">
        <f t="shared" si="600"/>
        <v>4</v>
      </c>
      <c r="B4762" s="21" t="str">
        <f t="shared" si="601"/>
        <v>知识点</v>
      </c>
      <c r="C4762" s="21" t="str">
        <f t="shared" si="602"/>
        <v>全球定位系统</v>
      </c>
      <c r="D4762" s="21" t="str">
        <f>IFERROR(IF(I4762=1,INDEX( {"chinese","english","math","physics","chemistry","biology","politics","history","geography"},MATCH(C4762,{"语文","英语","数学","物理","化学","生物","政治","历史","地理"},0)),IF(I4762=2,INDEX(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4762,{"单项选择","阅读理解","信息匹配","完形填空","短文填空","单句填空","短文改错","单句改错","句型转换","翻译短语","翻译句子","词汇/短语及固搭","完成句子","听力"},0)),"")), "")</f>
        <v/>
      </c>
      <c r="E4762" s="21" t="str">
        <f t="shared" si="603"/>
        <v>知识点</v>
      </c>
      <c r="F4762" s="21" t="str">
        <f t="shared" si="604"/>
        <v>恰</v>
      </c>
      <c r="G4762" s="21" t="str">
        <f>INDEX( {"body","discipline","area","topic","point"},MATCH(E4762,{"知识体","知识域","知识区","知识主题","知识点"},0))</f>
        <v>point</v>
      </c>
      <c r="H4762" s="21" t="str">
        <f>INDEX( {"super","just","sub","infras"},MATCH(F4762,{"超","恰","亚","次"},0))</f>
        <v>just</v>
      </c>
      <c r="I4762" s="21">
        <f>MATCH(E4762,{"知识体","知识域","知识区","知识主题","知识点"},0)-1</f>
        <v>4</v>
      </c>
      <c r="J4762" s="21">
        <f>MATCH(F4762,{"超","恰","亚","次"},0)-1</f>
        <v>1</v>
      </c>
      <c r="K4762" s="21" t="str">
        <f t="shared" si="605"/>
        <v>地理</v>
      </c>
      <c r="L4762" s="26" t="s">
        <v>4251</v>
      </c>
      <c r="M4762" s="23"/>
      <c r="N4762" s="23"/>
      <c r="O4762" s="24" t="str">
        <f t="shared" si="599"/>
        <v xml:space="preserve">
  - 
    name:  全球定位系统
    title:  全球定位系统
    description: 
    koLyro: point
    koLyri:  just
    son: </v>
      </c>
      <c r="P4762" s="27" t="str">
        <f t="shared" si="606"/>
        <v xml:space="preserve">
          - 
            name:  全球定位系统
            title:  全球定位系统
            description: 
            koLyro: point
            koLyri:  just
            son: </v>
      </c>
    </row>
    <row r="4763" spans="1:16" ht="15" customHeight="1">
      <c r="A4763" s="20">
        <f t="shared" si="600"/>
        <v>5</v>
      </c>
      <c r="B4763" s="21" t="str">
        <f t="shared" si="601"/>
        <v>知识亚点</v>
      </c>
      <c r="C4763" s="21" t="str">
        <f t="shared" si="602"/>
        <v>全球定位系统的组成</v>
      </c>
      <c r="D4763" s="21" t="str">
        <f>IFERROR(IF(I4763=1,INDEX( {"chinese","english","math","physics","chemistry","biology","politics","history","geography"},MATCH(C4763,{"语文","英语","数学","物理","化学","生物","政治","历史","地理"},0)),IF(I4763=2,INDEX(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4763,{"单项选择","阅读理解","信息匹配","完形填空","短文填空","单句填空","短文改错","单句改错","句型转换","翻译短语","翻译句子","词汇/短语及固搭","完成句子","听力"},0)),"")), "")</f>
        <v/>
      </c>
      <c r="E4763" s="21" t="str">
        <f t="shared" si="603"/>
        <v>知识点</v>
      </c>
      <c r="F4763" s="21" t="str">
        <f t="shared" si="604"/>
        <v>亚</v>
      </c>
      <c r="G4763" s="21" t="str">
        <f>INDEX( {"body","discipline","area","topic","point"},MATCH(E4763,{"知识体","知识域","知识区","知识主题","知识点"},0))</f>
        <v>point</v>
      </c>
      <c r="H4763" s="21" t="str">
        <f>INDEX( {"super","just","sub","infras"},MATCH(F4763,{"超","恰","亚","次"},0))</f>
        <v>sub</v>
      </c>
      <c r="I4763" s="21">
        <f>MATCH(E4763,{"知识体","知识域","知识区","知识主题","知识点"},0)-1</f>
        <v>4</v>
      </c>
      <c r="J4763" s="21">
        <f>MATCH(F4763,{"超","恰","亚","次"},0)-1</f>
        <v>2</v>
      </c>
      <c r="K4763" s="21" t="str">
        <f t="shared" si="605"/>
        <v>地理</v>
      </c>
      <c r="L4763" s="26" t="s">
        <v>4252</v>
      </c>
      <c r="M4763" s="23"/>
      <c r="N4763" s="23"/>
      <c r="O4763" s="24" t="str">
        <f t="shared" si="599"/>
        <v xml:space="preserve">
  - 
    name:  全球定位系统的组成
    title:  全球定位系统的组成
    description: 
    koLyro: point
    koLyri:  sub
    son: </v>
      </c>
      <c r="P4763" s="27" t="str">
        <f t="shared" si="606"/>
        <v xml:space="preserve">
            - 
              name:  全球定位系统的组成
              title:  全球定位系统的组成
              description: 
              koLyro: point
              koLyri:  sub
              son: </v>
      </c>
    </row>
    <row r="4764" spans="1:16" ht="15" customHeight="1">
      <c r="A4764" s="20">
        <f t="shared" si="600"/>
        <v>5</v>
      </c>
      <c r="B4764" s="21" t="str">
        <f t="shared" si="601"/>
        <v>知识亚点</v>
      </c>
      <c r="C4764" s="21" t="str">
        <f t="shared" si="602"/>
        <v>全球定位系统的特点</v>
      </c>
      <c r="D4764" s="21" t="str">
        <f>IFERROR(IF(I4764=1,INDEX( {"chinese","english","math","physics","chemistry","biology","politics","history","geography"},MATCH(C4764,{"语文","英语","数学","物理","化学","生物","政治","历史","地理"},0)),IF(I4764=2,INDEX(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4764,{"单项选择","阅读理解","信息匹配","完形填空","短文填空","单句填空","短文改错","单句改错","句型转换","翻译短语","翻译句子","词汇/短语及固搭","完成句子","听力"},0)),"")), "")</f>
        <v/>
      </c>
      <c r="E4764" s="21" t="str">
        <f t="shared" si="603"/>
        <v>知识点</v>
      </c>
      <c r="F4764" s="21" t="str">
        <f t="shared" si="604"/>
        <v>亚</v>
      </c>
      <c r="G4764" s="21" t="str">
        <f>INDEX( {"body","discipline","area","topic","point"},MATCH(E4764,{"知识体","知识域","知识区","知识主题","知识点"},0))</f>
        <v>point</v>
      </c>
      <c r="H4764" s="21" t="str">
        <f>INDEX( {"super","just","sub","infras"},MATCH(F4764,{"超","恰","亚","次"},0))</f>
        <v>sub</v>
      </c>
      <c r="I4764" s="21">
        <f>MATCH(E4764,{"知识体","知识域","知识区","知识主题","知识点"},0)-1</f>
        <v>4</v>
      </c>
      <c r="J4764" s="21">
        <f>MATCH(F4764,{"超","恰","亚","次"},0)-1</f>
        <v>2</v>
      </c>
      <c r="K4764" s="21" t="str">
        <f t="shared" si="605"/>
        <v>地理</v>
      </c>
      <c r="L4764" s="26" t="s">
        <v>4253</v>
      </c>
      <c r="M4764" s="23"/>
      <c r="N4764" s="23"/>
      <c r="O4764" s="24" t="str">
        <f t="shared" si="599"/>
        <v xml:space="preserve">
  - 
    name:  全球定位系统的特点
    title:  全球定位系统的特点
    description: 
    koLyro: point
    koLyri:  sub
    son: </v>
      </c>
      <c r="P4764" s="27" t="str">
        <f t="shared" si="606"/>
        <v xml:space="preserve">
            - 
              name:  全球定位系统的特点
              title:  全球定位系统的特点
              description: 
              koLyro: point
              koLyri:  sub
              son: </v>
      </c>
    </row>
    <row r="4765" spans="1:16" ht="15" customHeight="1">
      <c r="A4765" s="20">
        <f t="shared" si="600"/>
        <v>5</v>
      </c>
      <c r="B4765" s="21" t="str">
        <f t="shared" si="601"/>
        <v>知识亚点</v>
      </c>
      <c r="C4765" s="21" t="str">
        <f t="shared" si="602"/>
        <v>全球定位系统的作用</v>
      </c>
      <c r="D4765" s="21" t="str">
        <f>IFERROR(IF(I4765=1,INDEX( {"chinese","english","math","physics","chemistry","biology","politics","history","geography"},MATCH(C4765,{"语文","英语","数学","物理","化学","生物","政治","历史","地理"},0)),IF(I4765=2,INDEX(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4765,{"单项选择","阅读理解","信息匹配","完形填空","短文填空","单句填空","短文改错","单句改错","句型转换","翻译短语","翻译句子","词汇/短语及固搭","完成句子","听力"},0)),"")), "")</f>
        <v/>
      </c>
      <c r="E4765" s="21" t="str">
        <f t="shared" si="603"/>
        <v>知识点</v>
      </c>
      <c r="F4765" s="21" t="str">
        <f t="shared" si="604"/>
        <v>亚</v>
      </c>
      <c r="G4765" s="21" t="str">
        <f>INDEX( {"body","discipline","area","topic","point"},MATCH(E4765,{"知识体","知识域","知识区","知识主题","知识点"},0))</f>
        <v>point</v>
      </c>
      <c r="H4765" s="21" t="str">
        <f>INDEX( {"super","just","sub","infras"},MATCH(F4765,{"超","恰","亚","次"},0))</f>
        <v>sub</v>
      </c>
      <c r="I4765" s="21">
        <f>MATCH(E4765,{"知识体","知识域","知识区","知识主题","知识点"},0)-1</f>
        <v>4</v>
      </c>
      <c r="J4765" s="21">
        <f>MATCH(F4765,{"超","恰","亚","次"},0)-1</f>
        <v>2</v>
      </c>
      <c r="K4765" s="21" t="str">
        <f t="shared" si="605"/>
        <v>地理</v>
      </c>
      <c r="L4765" s="26" t="s">
        <v>4254</v>
      </c>
      <c r="M4765" s="23"/>
      <c r="N4765" s="23"/>
      <c r="O4765" s="24" t="str">
        <f t="shared" si="599"/>
        <v xml:space="preserve">
  - 
    name:  全球定位系统的作用
    title:  全球定位系统的作用
    description: 
    koLyro: point
    koLyri:  sub
    son: </v>
      </c>
      <c r="P4765" s="27" t="str">
        <f t="shared" si="606"/>
        <v xml:space="preserve">
            - 
              name:  全球定位系统的作用
              title:  全球定位系统的作用
              description: 
              koLyro: point
              koLyri:  sub
              son: </v>
      </c>
    </row>
    <row r="4766" spans="1:16" ht="15" customHeight="1">
      <c r="A4766" s="20">
        <f t="shared" si="600"/>
        <v>4</v>
      </c>
      <c r="B4766" s="21" t="str">
        <f t="shared" si="601"/>
        <v>知识点</v>
      </c>
      <c r="C4766" s="21" t="str">
        <f t="shared" si="602"/>
        <v>地理信息系统</v>
      </c>
      <c r="D4766" s="21" t="str">
        <f>IFERROR(IF(I4766=1,INDEX( {"chinese","english","math","physics","chemistry","biology","politics","history","geography"},MATCH(C4766,{"语文","英语","数学","物理","化学","生物","政治","历史","地理"},0)),IF(I4766=2,INDEX(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4766,{"单项选择","阅读理解","信息匹配","完形填空","短文填空","单句填空","短文改错","单句改错","句型转换","翻译短语","翻译句子","词汇/短语及固搭","完成句子","听力"},0)),"")), "")</f>
        <v/>
      </c>
      <c r="E4766" s="21" t="str">
        <f t="shared" si="603"/>
        <v>知识点</v>
      </c>
      <c r="F4766" s="21" t="str">
        <f t="shared" si="604"/>
        <v>恰</v>
      </c>
      <c r="G4766" s="21" t="str">
        <f>INDEX( {"body","discipline","area","topic","point"},MATCH(E4766,{"知识体","知识域","知识区","知识主题","知识点"},0))</f>
        <v>point</v>
      </c>
      <c r="H4766" s="21" t="str">
        <f>INDEX( {"super","just","sub","infras"},MATCH(F4766,{"超","恰","亚","次"},0))</f>
        <v>just</v>
      </c>
      <c r="I4766" s="21">
        <f>MATCH(E4766,{"知识体","知识域","知识区","知识主题","知识点"},0)-1</f>
        <v>4</v>
      </c>
      <c r="J4766" s="21">
        <f>MATCH(F4766,{"超","恰","亚","次"},0)-1</f>
        <v>1</v>
      </c>
      <c r="K4766" s="21" t="str">
        <f t="shared" si="605"/>
        <v>地理</v>
      </c>
      <c r="L4766" s="26" t="s">
        <v>4255</v>
      </c>
      <c r="M4766" s="23"/>
      <c r="N4766" s="23"/>
      <c r="O4766" s="24" t="str">
        <f t="shared" si="599"/>
        <v xml:space="preserve">
  - 
    name:  地理信息系统
    title:  地理信息系统
    description: 
    koLyro: point
    koLyri:  just
    son: </v>
      </c>
      <c r="P4766" s="27" t="str">
        <f t="shared" si="606"/>
        <v xml:space="preserve">
          - 
            name:  地理信息系统
            title:  地理信息系统
            description: 
            koLyro: point
            koLyri:  just
            son: </v>
      </c>
    </row>
    <row r="4767" spans="1:16" ht="15" customHeight="1">
      <c r="A4767" s="20">
        <f t="shared" si="600"/>
        <v>5</v>
      </c>
      <c r="B4767" s="21" t="str">
        <f t="shared" si="601"/>
        <v>知识亚点</v>
      </c>
      <c r="C4767" s="21" t="str">
        <f t="shared" si="602"/>
        <v>地理信息系统的概念</v>
      </c>
      <c r="D4767" s="21" t="str">
        <f>IFERROR(IF(I4767=1,INDEX( {"chinese","english","math","physics","chemistry","biology","politics","history","geography"},MATCH(C4767,{"语文","英语","数学","物理","化学","生物","政治","历史","地理"},0)),IF(I4767=2,INDEX(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4767,{"单项选择","阅读理解","信息匹配","完形填空","短文填空","单句填空","短文改错","单句改错","句型转换","翻译短语","翻译句子","词汇/短语及固搭","完成句子","听力"},0)),"")), "")</f>
        <v/>
      </c>
      <c r="E4767" s="21" t="str">
        <f t="shared" si="603"/>
        <v>知识点</v>
      </c>
      <c r="F4767" s="21" t="str">
        <f t="shared" si="604"/>
        <v>亚</v>
      </c>
      <c r="G4767" s="21" t="str">
        <f>INDEX( {"body","discipline","area","topic","point"},MATCH(E4767,{"知识体","知识域","知识区","知识主题","知识点"},0))</f>
        <v>point</v>
      </c>
      <c r="H4767" s="21" t="str">
        <f>INDEX( {"super","just","sub","infras"},MATCH(F4767,{"超","恰","亚","次"},0))</f>
        <v>sub</v>
      </c>
      <c r="I4767" s="21">
        <f>MATCH(E4767,{"知识体","知识域","知识区","知识主题","知识点"},0)-1</f>
        <v>4</v>
      </c>
      <c r="J4767" s="21">
        <f>MATCH(F4767,{"超","恰","亚","次"},0)-1</f>
        <v>2</v>
      </c>
      <c r="K4767" s="21" t="str">
        <f t="shared" si="605"/>
        <v>地理</v>
      </c>
      <c r="L4767" s="26" t="s">
        <v>4256</v>
      </c>
      <c r="M4767" s="23"/>
      <c r="N4767" s="23"/>
      <c r="O4767" s="24" t="str">
        <f t="shared" si="599"/>
        <v xml:space="preserve">
  - 
    name:  地理信息系统的概念
    title:  地理信息系统的概念
    description: 
    koLyro: point
    koLyri:  sub
    son: </v>
      </c>
      <c r="P4767" s="27" t="str">
        <f t="shared" si="606"/>
        <v xml:space="preserve">
            - 
              name:  地理信息系统的概念
              title:  地理信息系统的概念
              description: 
              koLyro: point
              koLyri:  sub
              son: </v>
      </c>
    </row>
    <row r="4768" spans="1:16" ht="15" customHeight="1">
      <c r="A4768" s="20">
        <f t="shared" si="600"/>
        <v>5</v>
      </c>
      <c r="B4768" s="21" t="str">
        <f t="shared" si="601"/>
        <v>知识亚点</v>
      </c>
      <c r="C4768" s="21" t="str">
        <f t="shared" si="602"/>
        <v>地理信息系统的程序</v>
      </c>
      <c r="D4768" s="21" t="str">
        <f>IFERROR(IF(I4768=1,INDEX( {"chinese","english","math","physics","chemistry","biology","politics","history","geography"},MATCH(C4768,{"语文","英语","数学","物理","化学","生物","政治","历史","地理"},0)),IF(I4768=2,INDEX(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4768,{"单项选择","阅读理解","信息匹配","完形填空","短文填空","单句填空","短文改错","单句改错","句型转换","翻译短语","翻译句子","词汇/短语及固搭","完成句子","听力"},0)),"")), "")</f>
        <v/>
      </c>
      <c r="E4768" s="21" t="str">
        <f t="shared" si="603"/>
        <v>知识点</v>
      </c>
      <c r="F4768" s="21" t="str">
        <f t="shared" si="604"/>
        <v>亚</v>
      </c>
      <c r="G4768" s="21" t="str">
        <f>INDEX( {"body","discipline","area","topic","point"},MATCH(E4768,{"知识体","知识域","知识区","知识主题","知识点"},0))</f>
        <v>point</v>
      </c>
      <c r="H4768" s="21" t="str">
        <f>INDEX( {"super","just","sub","infras"},MATCH(F4768,{"超","恰","亚","次"},0))</f>
        <v>sub</v>
      </c>
      <c r="I4768" s="21">
        <f>MATCH(E4768,{"知识体","知识域","知识区","知识主题","知识点"},0)-1</f>
        <v>4</v>
      </c>
      <c r="J4768" s="21">
        <f>MATCH(F4768,{"超","恰","亚","次"},0)-1</f>
        <v>2</v>
      </c>
      <c r="K4768" s="21" t="str">
        <f t="shared" si="605"/>
        <v>地理</v>
      </c>
      <c r="L4768" s="26" t="s">
        <v>4257</v>
      </c>
      <c r="M4768" s="23"/>
      <c r="N4768" s="23"/>
      <c r="O4768" s="24" t="str">
        <f t="shared" ref="O4768:O4831" si="607">SUBSTITUTE(SUBSTITUTE(SUBSTITUTE(SUBSTITUTE($O$1,"NAME",IF(D4768="",C4768,D4768)),"TITLE",C4768),"KO_LYRO",G4768),"KO_LYRI",H4768)</f>
        <v xml:space="preserve">
  - 
    name:  地理信息系统的程序
    title:  地理信息系统的程序
    description: 
    koLyro: point
    koLyri:  sub
    son: </v>
      </c>
      <c r="P4768" s="27" t="str">
        <f t="shared" si="606"/>
        <v xml:space="preserve">
            - 
              name:  地理信息系统的程序
              title:  地理信息系统的程序
              description: 
              koLyro: point
              koLyri:  sub
              son: </v>
      </c>
    </row>
    <row r="4769" spans="1:16" ht="15" customHeight="1">
      <c r="A4769" s="20">
        <f t="shared" si="600"/>
        <v>5</v>
      </c>
      <c r="B4769" s="21" t="str">
        <f t="shared" si="601"/>
        <v>知识亚点</v>
      </c>
      <c r="C4769" s="21" t="str">
        <f t="shared" si="602"/>
        <v>地理信息系统的应用</v>
      </c>
      <c r="D4769" s="21" t="str">
        <f>IFERROR(IF(I4769=1,INDEX( {"chinese","english","math","physics","chemistry","biology","politics","history","geography"},MATCH(C4769,{"语文","英语","数学","物理","化学","生物","政治","历史","地理"},0)),IF(I4769=2,INDEX(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4769,{"单项选择","阅读理解","信息匹配","完形填空","短文填空","单句填空","短文改错","单句改错","句型转换","翻译短语","翻译句子","词汇/短语及固搭","完成句子","听力"},0)),"")), "")</f>
        <v/>
      </c>
      <c r="E4769" s="21" t="str">
        <f t="shared" si="603"/>
        <v>知识点</v>
      </c>
      <c r="F4769" s="21" t="str">
        <f t="shared" si="604"/>
        <v>亚</v>
      </c>
      <c r="G4769" s="21" t="str">
        <f>INDEX( {"body","discipline","area","topic","point"},MATCH(E4769,{"知识体","知识域","知识区","知识主题","知识点"},0))</f>
        <v>point</v>
      </c>
      <c r="H4769" s="21" t="str">
        <f>INDEX( {"super","just","sub","infras"},MATCH(F4769,{"超","恰","亚","次"},0))</f>
        <v>sub</v>
      </c>
      <c r="I4769" s="21">
        <f>MATCH(E4769,{"知识体","知识域","知识区","知识主题","知识点"},0)-1</f>
        <v>4</v>
      </c>
      <c r="J4769" s="21">
        <f>MATCH(F4769,{"超","恰","亚","次"},0)-1</f>
        <v>2</v>
      </c>
      <c r="K4769" s="21" t="str">
        <f t="shared" si="605"/>
        <v>地理</v>
      </c>
      <c r="L4769" s="26" t="s">
        <v>4258</v>
      </c>
      <c r="M4769" s="23"/>
      <c r="N4769" s="23"/>
      <c r="O4769" s="24" t="str">
        <f t="shared" si="607"/>
        <v xml:space="preserve">
  - 
    name:  地理信息系统的应用
    title:  地理信息系统的应用
    description: 
    koLyro: point
    koLyri:  sub
    son: </v>
      </c>
      <c r="P4769" s="27" t="str">
        <f t="shared" si="606"/>
        <v xml:space="preserve">
            - 
              name:  地理信息系统的应用
              title:  地理信息系统的应用
              description: 
              koLyro: point
              koLyri:  sub
              son: </v>
      </c>
    </row>
    <row r="4770" spans="1:16" ht="15" customHeight="1">
      <c r="A4770" s="20">
        <f t="shared" si="600"/>
        <v>5</v>
      </c>
      <c r="B4770" s="21" t="str">
        <f t="shared" si="601"/>
        <v>知识亚点</v>
      </c>
      <c r="C4770" s="21" t="str">
        <f t="shared" si="602"/>
        <v>GIS图层叠加示意图的判读</v>
      </c>
      <c r="D4770" s="21" t="str">
        <f>IFERROR(IF(I4770=1,INDEX( {"chinese","english","math","physics","chemistry","biology","politics","history","geography"},MATCH(C4770,{"语文","英语","数学","物理","化学","生物","政治","历史","地理"},0)),IF(I4770=2,INDEX(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4770,{"单项选择","阅读理解","信息匹配","完形填空","短文填空","单句填空","短文改错","单句改错","句型转换","翻译短语","翻译句子","词汇/短语及固搭","完成句子","听力"},0)),"")), "")</f>
        <v/>
      </c>
      <c r="E4770" s="21" t="str">
        <f t="shared" si="603"/>
        <v>知识点</v>
      </c>
      <c r="F4770" s="21" t="str">
        <f t="shared" si="604"/>
        <v>亚</v>
      </c>
      <c r="G4770" s="21" t="str">
        <f>INDEX( {"body","discipline","area","topic","point"},MATCH(E4770,{"知识体","知识域","知识区","知识主题","知识点"},0))</f>
        <v>point</v>
      </c>
      <c r="H4770" s="21" t="str">
        <f>INDEX( {"super","just","sub","infras"},MATCH(F4770,{"超","恰","亚","次"},0))</f>
        <v>sub</v>
      </c>
      <c r="I4770" s="21">
        <f>MATCH(E4770,{"知识体","知识域","知识区","知识主题","知识点"},0)-1</f>
        <v>4</v>
      </c>
      <c r="J4770" s="21">
        <f>MATCH(F4770,{"超","恰","亚","次"},0)-1</f>
        <v>2</v>
      </c>
      <c r="K4770" s="21" t="str">
        <f t="shared" si="605"/>
        <v>地理</v>
      </c>
      <c r="L4770" s="26" t="s">
        <v>4259</v>
      </c>
      <c r="M4770" s="23"/>
      <c r="N4770" s="23"/>
      <c r="O4770" s="24" t="str">
        <f t="shared" si="607"/>
        <v xml:space="preserve">
  - 
    name:  GIS图层叠加示意图的判读
    title:  GIS图层叠加示意图的判读
    description: 
    koLyro: point
    koLyri:  sub
    son: </v>
      </c>
      <c r="P4770" s="27" t="str">
        <f t="shared" si="606"/>
        <v xml:space="preserve">
            - 
              name:  GIS图层叠加示意图的判读
              title:  GIS图层叠加示意图的判读
              description: 
              koLyro: point
              koLyri:  sub
              son: </v>
      </c>
    </row>
    <row r="4771" spans="1:16" ht="15" customHeight="1">
      <c r="A4771" s="20">
        <f t="shared" si="600"/>
        <v>4</v>
      </c>
      <c r="B4771" s="21" t="str">
        <f t="shared" si="601"/>
        <v>知识点</v>
      </c>
      <c r="C4771" s="21" t="str">
        <f t="shared" si="602"/>
        <v>“3S”技术的区别与判断</v>
      </c>
      <c r="D4771" s="21" t="str">
        <f>IFERROR(IF(I4771=1,INDEX( {"chinese","english","math","physics","chemistry","biology","politics","history","geography"},MATCH(C4771,{"语文","英语","数学","物理","化学","生物","政治","历史","地理"},0)),IF(I4771=2,INDEX(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4771,{"单项选择","阅读理解","信息匹配","完形填空","短文填空","单句填空","短文改错","单句改错","句型转换","翻译短语","翻译句子","词汇/短语及固搭","完成句子","听力"},0)),"")), "")</f>
        <v/>
      </c>
      <c r="E4771" s="21" t="str">
        <f t="shared" si="603"/>
        <v>知识点</v>
      </c>
      <c r="F4771" s="21" t="str">
        <f t="shared" si="604"/>
        <v>恰</v>
      </c>
      <c r="G4771" s="21" t="str">
        <f>INDEX( {"body","discipline","area","topic","point"},MATCH(E4771,{"知识体","知识域","知识区","知识主题","知识点"},0))</f>
        <v>point</v>
      </c>
      <c r="H4771" s="21" t="str">
        <f>INDEX( {"super","just","sub","infras"},MATCH(F4771,{"超","恰","亚","次"},0))</f>
        <v>just</v>
      </c>
      <c r="I4771" s="21">
        <f>MATCH(E4771,{"知识体","知识域","知识区","知识主题","知识点"},0)-1</f>
        <v>4</v>
      </c>
      <c r="J4771" s="21">
        <f>MATCH(F4771,{"超","恰","亚","次"},0)-1</f>
        <v>1</v>
      </c>
      <c r="K4771" s="21" t="str">
        <f t="shared" si="605"/>
        <v>地理</v>
      </c>
      <c r="L4771" s="26" t="s">
        <v>4260</v>
      </c>
      <c r="M4771" s="23"/>
      <c r="N4771" s="23"/>
      <c r="O4771" s="24" t="str">
        <f t="shared" si="607"/>
        <v xml:space="preserve">
  - 
    name:  “3S”技术的区别与判断
    title:  “3S”技术的区别与判断
    description: 
    koLyro: point
    koLyri:  just
    son: </v>
      </c>
      <c r="P4771" s="27" t="str">
        <f t="shared" si="606"/>
        <v xml:space="preserve">
          - 
            name:  “3S”技术的区别与判断
            title:  “3S”技术的区别与判断
            description: 
            koLyro: point
            koLyri:  just
            son: </v>
      </c>
    </row>
    <row r="4772" spans="1:16" ht="15" customHeight="1">
      <c r="A4772" s="20">
        <f t="shared" si="600"/>
        <v>4</v>
      </c>
      <c r="B4772" s="21" t="str">
        <f t="shared" si="601"/>
        <v>知识点</v>
      </c>
      <c r="C4772" s="21" t="str">
        <f t="shared" si="602"/>
        <v>数字地球</v>
      </c>
      <c r="D4772" s="21" t="str">
        <f>IFERROR(IF(I4772=1,INDEX( {"chinese","english","math","physics","chemistry","biology","politics","history","geography"},MATCH(C4772,{"语文","英语","数学","物理","化学","生物","政治","历史","地理"},0)),IF(I4772=2,INDEX(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4772,{"单项选择","阅读理解","信息匹配","完形填空","短文填空","单句填空","短文改错","单句改错","句型转换","翻译短语","翻译句子","词汇/短语及固搭","完成句子","听力"},0)),"")), "")</f>
        <v/>
      </c>
      <c r="E4772" s="21" t="str">
        <f t="shared" si="603"/>
        <v>知识点</v>
      </c>
      <c r="F4772" s="21" t="str">
        <f t="shared" si="604"/>
        <v>恰</v>
      </c>
      <c r="G4772" s="21" t="str">
        <f>INDEX( {"body","discipline","area","topic","point"},MATCH(E4772,{"知识体","知识域","知识区","知识主题","知识点"},0))</f>
        <v>point</v>
      </c>
      <c r="H4772" s="21" t="str">
        <f>INDEX( {"super","just","sub","infras"},MATCH(F4772,{"超","恰","亚","次"},0))</f>
        <v>just</v>
      </c>
      <c r="I4772" s="21">
        <f>MATCH(E4772,{"知识体","知识域","知识区","知识主题","知识点"},0)-1</f>
        <v>4</v>
      </c>
      <c r="J4772" s="21">
        <f>MATCH(F4772,{"超","恰","亚","次"},0)-1</f>
        <v>1</v>
      </c>
      <c r="K4772" s="21" t="str">
        <f t="shared" si="605"/>
        <v>地理</v>
      </c>
      <c r="L4772" s="26" t="s">
        <v>4261</v>
      </c>
      <c r="M4772" s="23"/>
      <c r="N4772" s="23"/>
      <c r="O4772" s="24" t="str">
        <f t="shared" si="607"/>
        <v xml:space="preserve">
  - 
    name:  数字地球
    title:  数字地球
    description: 
    koLyro: point
    koLyri:  just
    son: </v>
      </c>
      <c r="P4772" s="27" t="str">
        <f t="shared" si="606"/>
        <v xml:space="preserve">
          - 
            name:  数字地球
            title:  数字地球
            description: 
            koLyro: point
            koLyri:  just
            son: </v>
      </c>
    </row>
    <row r="4773" spans="1:16" ht="15" customHeight="1">
      <c r="A4773" s="20">
        <f t="shared" si="600"/>
        <v>2</v>
      </c>
      <c r="B4773" s="21" t="str">
        <f t="shared" si="601"/>
        <v>知识区</v>
      </c>
      <c r="C4773" s="21" t="str">
        <f t="shared" si="602"/>
        <v>14.区域生态环境建设</v>
      </c>
      <c r="D4773" s="21" t="str">
        <f>IFERROR(IF(I4773=1,INDEX( {"chinese","english","math","physics","chemistry","biology","politics","history","geography"},MATCH(C4773,{"语文","英语","数学","物理","化学","生物","政治","历史","地理"},0)),IF(I4773=2,INDEX(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4773,{"单项选择","阅读理解","信息匹配","完形填空","短文填空","单句填空","短文改错","单句改错","句型转换","翻译短语","翻译句子","词汇/短语及固搭","完成句子","听力"},0)),"")), "")</f>
        <v/>
      </c>
      <c r="E4773" s="21" t="str">
        <f t="shared" si="603"/>
        <v>知识区</v>
      </c>
      <c r="F4773" s="21" t="str">
        <f t="shared" si="604"/>
        <v>恰</v>
      </c>
      <c r="G4773" s="21" t="str">
        <f>INDEX( {"body","discipline","area","topic","point"},MATCH(E4773,{"知识体","知识域","知识区","知识主题","知识点"},0))</f>
        <v>area</v>
      </c>
      <c r="H4773" s="21" t="str">
        <f>INDEX( {"super","just","sub","infras"},MATCH(F4773,{"超","恰","亚","次"},0))</f>
        <v>just</v>
      </c>
      <c r="I4773" s="21">
        <f>MATCH(E4773,{"知识体","知识域","知识区","知识主题","知识点"},0)-1</f>
        <v>2</v>
      </c>
      <c r="J4773" s="21">
        <f>MATCH(F4773,{"超","恰","亚","次"},0)-1</f>
        <v>1</v>
      </c>
      <c r="K4773" s="21" t="str">
        <f t="shared" si="605"/>
        <v>地理</v>
      </c>
      <c r="L4773" s="26" t="s">
        <v>4703</v>
      </c>
      <c r="M4773" s="23"/>
      <c r="N4773" s="23"/>
      <c r="O4773" s="24" t="str">
        <f t="shared" si="607"/>
        <v xml:space="preserve">
  - 
    name:  14.区域生态环境建设
    title:  14.区域生态环境建设
    description: 
    koLyro: area
    koLyri:  just
    son: </v>
      </c>
      <c r="P4773" s="27" t="str">
        <f t="shared" si="606"/>
        <v xml:space="preserve">
      - 
        name:  14.区域生态环境建设
        title:  14.区域生态环境建设
        description: 
        koLyro: area
        koLyri:  just
        son: </v>
      </c>
    </row>
    <row r="4774" spans="1:16" ht="15" customHeight="1">
      <c r="A4774" s="20">
        <f t="shared" si="600"/>
        <v>3</v>
      </c>
      <c r="B4774" s="21" t="str">
        <f t="shared" si="601"/>
        <v>知识主题</v>
      </c>
      <c r="C4774" s="21" t="str">
        <f t="shared" si="602"/>
        <v>荒漠化的防治</v>
      </c>
      <c r="D4774" s="21" t="str">
        <f>IFERROR(IF(I4774=1,INDEX( {"chinese","english","math","physics","chemistry","biology","politics","history","geography"},MATCH(C4774,{"语文","英语","数学","物理","化学","生物","政治","历史","地理"},0)),IF(I4774=2,INDEX(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4774,{"单项选择","阅读理解","信息匹配","完形填空","短文填空","单句填空","短文改错","单句改错","句型转换","翻译短语","翻译句子","词汇/短语及固搭","完成句子","听力"},0)),"")), "")</f>
        <v/>
      </c>
      <c r="E4774" s="21" t="str">
        <f t="shared" si="603"/>
        <v>知识主题</v>
      </c>
      <c r="F4774" s="21" t="str">
        <f t="shared" si="604"/>
        <v>恰</v>
      </c>
      <c r="G4774" s="21" t="str">
        <f>INDEX( {"body","discipline","area","topic","point"},MATCH(E4774,{"知识体","知识域","知识区","知识主题","知识点"},0))</f>
        <v>topic</v>
      </c>
      <c r="H4774" s="21" t="str">
        <f>INDEX( {"super","just","sub","infras"},MATCH(F4774,{"超","恰","亚","次"},0))</f>
        <v>just</v>
      </c>
      <c r="I4774" s="21">
        <f>MATCH(E4774,{"知识体","知识域","知识区","知识主题","知识点"},0)-1</f>
        <v>3</v>
      </c>
      <c r="J4774" s="21">
        <f>MATCH(F4774,{"超","恰","亚","次"},0)-1</f>
        <v>1</v>
      </c>
      <c r="K4774" s="21" t="str">
        <f t="shared" si="605"/>
        <v>地理</v>
      </c>
      <c r="L4774" s="26" t="s">
        <v>4262</v>
      </c>
      <c r="M4774" s="23"/>
      <c r="N4774" s="23"/>
      <c r="O4774" s="24" t="str">
        <f t="shared" si="607"/>
        <v xml:space="preserve">
  - 
    name:  荒漠化的防治
    title:  荒漠化的防治
    description: 
    koLyro: topic
    koLyri:  just
    son: </v>
      </c>
      <c r="P4774" s="27" t="str">
        <f t="shared" si="606"/>
        <v xml:space="preserve">
        - 
          name:  荒漠化的防治
          title:  荒漠化的防治
          description: 
          koLyro: topic
          koLyri:  just
          son: </v>
      </c>
    </row>
    <row r="4775" spans="1:16" ht="15" customHeight="1">
      <c r="A4775" s="20">
        <f t="shared" si="600"/>
        <v>4</v>
      </c>
      <c r="B4775" s="21" t="str">
        <f t="shared" si="601"/>
        <v>知识点</v>
      </c>
      <c r="C4775" s="21" t="str">
        <f t="shared" si="602"/>
        <v>荒漠化的概念及表现</v>
      </c>
      <c r="D4775" s="21" t="str">
        <f>IFERROR(IF(I4775=1,INDEX( {"chinese","english","math","physics","chemistry","biology","politics","history","geography"},MATCH(C4775,{"语文","英语","数学","物理","化学","生物","政治","历史","地理"},0)),IF(I4775=2,INDEX(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4775,{"单项选择","阅读理解","信息匹配","完形填空","短文填空","单句填空","短文改错","单句改错","句型转换","翻译短语","翻译句子","词汇/短语及固搭","完成句子","听力"},0)),"")), "")</f>
        <v/>
      </c>
      <c r="E4775" s="21" t="str">
        <f t="shared" si="603"/>
        <v>知识点</v>
      </c>
      <c r="F4775" s="21" t="str">
        <f t="shared" si="604"/>
        <v>恰</v>
      </c>
      <c r="G4775" s="21" t="str">
        <f>INDEX( {"body","discipline","area","topic","point"},MATCH(E4775,{"知识体","知识域","知识区","知识主题","知识点"},0))</f>
        <v>point</v>
      </c>
      <c r="H4775" s="21" t="str">
        <f>INDEX( {"super","just","sub","infras"},MATCH(F4775,{"超","恰","亚","次"},0))</f>
        <v>just</v>
      </c>
      <c r="I4775" s="21">
        <f>MATCH(E4775,{"知识体","知识域","知识区","知识主题","知识点"},0)-1</f>
        <v>4</v>
      </c>
      <c r="J4775" s="21">
        <f>MATCH(F4775,{"超","恰","亚","次"},0)-1</f>
        <v>1</v>
      </c>
      <c r="K4775" s="21" t="str">
        <f t="shared" si="605"/>
        <v>地理</v>
      </c>
      <c r="L4775" s="26" t="s">
        <v>4263</v>
      </c>
      <c r="M4775" s="23"/>
      <c r="N4775" s="23"/>
      <c r="O4775" s="24" t="str">
        <f t="shared" si="607"/>
        <v xml:space="preserve">
  - 
    name:  荒漠化的概念及表现
    title:  荒漠化的概念及表现
    description: 
    koLyro: point
    koLyri:  just
    son: </v>
      </c>
      <c r="P4775" s="27" t="str">
        <f t="shared" si="606"/>
        <v xml:space="preserve">
          - 
            name:  荒漠化的概念及表现
            title:  荒漠化的概念及表现
            description: 
            koLyro: point
            koLyri:  just
            son: </v>
      </c>
    </row>
    <row r="4776" spans="1:16" ht="15" customHeight="1">
      <c r="A4776" s="20">
        <f t="shared" si="600"/>
        <v>4</v>
      </c>
      <c r="B4776" s="21" t="str">
        <f t="shared" si="601"/>
        <v>知识点</v>
      </c>
      <c r="C4776" s="21" t="str">
        <f t="shared" si="602"/>
        <v>荒漠的分布</v>
      </c>
      <c r="D4776" s="21" t="str">
        <f>IFERROR(IF(I4776=1,INDEX( {"chinese","english","math","physics","chemistry","biology","politics","history","geography"},MATCH(C4776,{"语文","英语","数学","物理","化学","生物","政治","历史","地理"},0)),IF(I4776=2,INDEX(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4776,{"单项选择","阅读理解","信息匹配","完形填空","短文填空","单句填空","短文改错","单句改错","句型转换","翻译短语","翻译句子","词汇/短语及固搭","完成句子","听力"},0)),"")), "")</f>
        <v/>
      </c>
      <c r="E4776" s="21" t="str">
        <f t="shared" si="603"/>
        <v>知识点</v>
      </c>
      <c r="F4776" s="21" t="str">
        <f t="shared" si="604"/>
        <v>恰</v>
      </c>
      <c r="G4776" s="21" t="str">
        <f>INDEX( {"body","discipline","area","topic","point"},MATCH(E4776,{"知识体","知识域","知识区","知识主题","知识点"},0))</f>
        <v>point</v>
      </c>
      <c r="H4776" s="21" t="str">
        <f>INDEX( {"super","just","sub","infras"},MATCH(F4776,{"超","恰","亚","次"},0))</f>
        <v>just</v>
      </c>
      <c r="I4776" s="21">
        <f>MATCH(E4776,{"知识体","知识域","知识区","知识主题","知识点"},0)-1</f>
        <v>4</v>
      </c>
      <c r="J4776" s="21">
        <f>MATCH(F4776,{"超","恰","亚","次"},0)-1</f>
        <v>1</v>
      </c>
      <c r="K4776" s="21" t="str">
        <f t="shared" si="605"/>
        <v>地理</v>
      </c>
      <c r="L4776" s="26" t="s">
        <v>4264</v>
      </c>
      <c r="M4776" s="23"/>
      <c r="N4776" s="23"/>
      <c r="O4776" s="24" t="str">
        <f t="shared" si="607"/>
        <v xml:space="preserve">
  - 
    name:  荒漠的分布
    title:  荒漠的分布
    description: 
    koLyro: point
    koLyri:  just
    son: </v>
      </c>
      <c r="P4776" s="27" t="str">
        <f t="shared" si="606"/>
        <v xml:space="preserve">
          - 
            name:  荒漠的分布
            title:  荒漠的分布
            description: 
            koLyro: point
            koLyri:  just
            son: </v>
      </c>
    </row>
    <row r="4777" spans="1:16" ht="15" customHeight="1">
      <c r="A4777" s="20">
        <f t="shared" si="600"/>
        <v>4</v>
      </c>
      <c r="B4777" s="21" t="str">
        <f t="shared" si="601"/>
        <v>知识点</v>
      </c>
      <c r="C4777" s="21" t="str">
        <f t="shared" si="602"/>
        <v>我国西北地区的荒漠化</v>
      </c>
      <c r="D4777" s="21" t="str">
        <f>IFERROR(IF(I4777=1,INDEX( {"chinese","english","math","physics","chemistry","biology","politics","history","geography"},MATCH(C4777,{"语文","英语","数学","物理","化学","生物","政治","历史","地理"},0)),IF(I4777=2,INDEX(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4777,{"单项选择","阅读理解","信息匹配","完形填空","短文填空","单句填空","短文改错","单句改错","句型转换","翻译短语","翻译句子","词汇/短语及固搭","完成句子","听力"},0)),"")), "")</f>
        <v/>
      </c>
      <c r="E4777" s="21" t="str">
        <f t="shared" si="603"/>
        <v>知识点</v>
      </c>
      <c r="F4777" s="21" t="str">
        <f t="shared" si="604"/>
        <v>恰</v>
      </c>
      <c r="G4777" s="21" t="str">
        <f>INDEX( {"body","discipline","area","topic","point"},MATCH(E4777,{"知识体","知识域","知识区","知识主题","知识点"},0))</f>
        <v>point</v>
      </c>
      <c r="H4777" s="21" t="str">
        <f>INDEX( {"super","just","sub","infras"},MATCH(F4777,{"超","恰","亚","次"},0))</f>
        <v>just</v>
      </c>
      <c r="I4777" s="21">
        <f>MATCH(E4777,{"知识体","知识域","知识区","知识主题","知识点"},0)-1</f>
        <v>4</v>
      </c>
      <c r="J4777" s="21">
        <f>MATCH(F4777,{"超","恰","亚","次"},0)-1</f>
        <v>1</v>
      </c>
      <c r="K4777" s="21" t="str">
        <f t="shared" si="605"/>
        <v>地理</v>
      </c>
      <c r="L4777" s="26" t="s">
        <v>4265</v>
      </c>
      <c r="M4777" s="23"/>
      <c r="N4777" s="23"/>
      <c r="O4777" s="24" t="str">
        <f t="shared" si="607"/>
        <v xml:space="preserve">
  - 
    name:  我国西北地区的荒漠化
    title:  我国西北地区的荒漠化
    description: 
    koLyro: point
    koLyri:  just
    son: </v>
      </c>
      <c r="P4777" s="27" t="str">
        <f t="shared" si="606"/>
        <v xml:space="preserve">
          - 
            name:  我国西北地区的荒漠化
            title:  我国西北地区的荒漠化
            description: 
            koLyro: point
            koLyri:  just
            son: </v>
      </c>
    </row>
    <row r="4778" spans="1:16" ht="15" customHeight="1">
      <c r="A4778" s="20">
        <f t="shared" si="600"/>
        <v>5</v>
      </c>
      <c r="B4778" s="21" t="str">
        <f t="shared" si="601"/>
        <v>知识亚点</v>
      </c>
      <c r="C4778" s="21" t="str">
        <f t="shared" si="602"/>
        <v>西北地区的地理位置</v>
      </c>
      <c r="D4778" s="21" t="str">
        <f>IFERROR(IF(I4778=1,INDEX( {"chinese","english","math","physics","chemistry","biology","politics","history","geography"},MATCH(C4778,{"语文","英语","数学","物理","化学","生物","政治","历史","地理"},0)),IF(I4778=2,INDEX(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4778,{"单项选择","阅读理解","信息匹配","完形填空","短文填空","单句填空","短文改错","单句改错","句型转换","翻译短语","翻译句子","词汇/短语及固搭","完成句子","听力"},0)),"")), "")</f>
        <v/>
      </c>
      <c r="E4778" s="21" t="str">
        <f t="shared" si="603"/>
        <v>知识点</v>
      </c>
      <c r="F4778" s="21" t="str">
        <f t="shared" si="604"/>
        <v>亚</v>
      </c>
      <c r="G4778" s="21" t="str">
        <f>INDEX( {"body","discipline","area","topic","point"},MATCH(E4778,{"知识体","知识域","知识区","知识主题","知识点"},0))</f>
        <v>point</v>
      </c>
      <c r="H4778" s="21" t="str">
        <f>INDEX( {"super","just","sub","infras"},MATCH(F4778,{"超","恰","亚","次"},0))</f>
        <v>sub</v>
      </c>
      <c r="I4778" s="21">
        <f>MATCH(E4778,{"知识体","知识域","知识区","知识主题","知识点"},0)-1</f>
        <v>4</v>
      </c>
      <c r="J4778" s="21">
        <f>MATCH(F4778,{"超","恰","亚","次"},0)-1</f>
        <v>2</v>
      </c>
      <c r="K4778" s="21" t="str">
        <f t="shared" si="605"/>
        <v>地理</v>
      </c>
      <c r="L4778" s="26" t="s">
        <v>4266</v>
      </c>
      <c r="M4778" s="23"/>
      <c r="N4778" s="23"/>
      <c r="O4778" s="24" t="str">
        <f t="shared" si="607"/>
        <v xml:space="preserve">
  - 
    name:  西北地区的地理位置
    title:  西北地区的地理位置
    description: 
    koLyro: point
    koLyri:  sub
    son: </v>
      </c>
      <c r="P4778" s="27" t="str">
        <f t="shared" si="606"/>
        <v xml:space="preserve">
            - 
              name:  西北地区的地理位置
              title:  西北地区的地理位置
              description: 
              koLyro: point
              koLyri:  sub
              son: </v>
      </c>
    </row>
    <row r="4779" spans="1:16" ht="15" customHeight="1">
      <c r="A4779" s="20">
        <f t="shared" si="600"/>
        <v>5</v>
      </c>
      <c r="B4779" s="21" t="str">
        <f t="shared" si="601"/>
        <v>知识亚点</v>
      </c>
      <c r="C4779" s="21" t="str">
        <f t="shared" si="602"/>
        <v>荒漠化的成因</v>
      </c>
      <c r="D4779" s="21" t="str">
        <f>IFERROR(IF(I4779=1,INDEX( {"chinese","english","math","physics","chemistry","biology","politics","history","geography"},MATCH(C4779,{"语文","英语","数学","物理","化学","生物","政治","历史","地理"},0)),IF(I4779=2,INDEX(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4779,{"单项选择","阅读理解","信息匹配","完形填空","短文填空","单句填空","短文改错","单句改错","句型转换","翻译短语","翻译句子","词汇/短语及固搭","完成句子","听力"},0)),"")), "")</f>
        <v/>
      </c>
      <c r="E4779" s="21" t="str">
        <f t="shared" si="603"/>
        <v>知识点</v>
      </c>
      <c r="F4779" s="21" t="str">
        <f t="shared" si="604"/>
        <v>亚</v>
      </c>
      <c r="G4779" s="21" t="str">
        <f>INDEX( {"body","discipline","area","topic","point"},MATCH(E4779,{"知识体","知识域","知识区","知识主题","知识点"},0))</f>
        <v>point</v>
      </c>
      <c r="H4779" s="21" t="str">
        <f>INDEX( {"super","just","sub","infras"},MATCH(F4779,{"超","恰","亚","次"},0))</f>
        <v>sub</v>
      </c>
      <c r="I4779" s="21">
        <f>MATCH(E4779,{"知识体","知识域","知识区","知识主题","知识点"},0)-1</f>
        <v>4</v>
      </c>
      <c r="J4779" s="21">
        <f>MATCH(F4779,{"超","恰","亚","次"},0)-1</f>
        <v>2</v>
      </c>
      <c r="K4779" s="21" t="str">
        <f t="shared" si="605"/>
        <v>地理</v>
      </c>
      <c r="L4779" s="26" t="s">
        <v>4267</v>
      </c>
      <c r="M4779" s="23"/>
      <c r="N4779" s="23"/>
      <c r="O4779" s="24" t="str">
        <f t="shared" si="607"/>
        <v xml:space="preserve">
  - 
    name:  荒漠化的成因
    title:  荒漠化的成因
    description: 
    koLyro: point
    koLyri:  sub
    son: </v>
      </c>
      <c r="P4779" s="27" t="str">
        <f t="shared" si="606"/>
        <v xml:space="preserve">
            - 
              name:  荒漠化的成因
              title:  荒漠化的成因
              description: 
              koLyro: point
              koLyri:  sub
              son: </v>
      </c>
    </row>
    <row r="4780" spans="1:16" ht="15" customHeight="1">
      <c r="A4780" s="20">
        <f t="shared" si="600"/>
        <v>5</v>
      </c>
      <c r="B4780" s="21" t="str">
        <f t="shared" si="601"/>
        <v>知识亚点</v>
      </c>
      <c r="C4780" s="21" t="str">
        <f t="shared" si="602"/>
        <v>荒漠化的危害</v>
      </c>
      <c r="D4780" s="21" t="str">
        <f>IFERROR(IF(I4780=1,INDEX( {"chinese","english","math","physics","chemistry","biology","politics","history","geography"},MATCH(C4780,{"语文","英语","数学","物理","化学","生物","政治","历史","地理"},0)),IF(I4780=2,INDEX(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4780,{"单项选择","阅读理解","信息匹配","完形填空","短文填空","单句填空","短文改错","单句改错","句型转换","翻译短语","翻译句子","词汇/短语及固搭","完成句子","听力"},0)),"")), "")</f>
        <v/>
      </c>
      <c r="E4780" s="21" t="str">
        <f t="shared" si="603"/>
        <v>知识点</v>
      </c>
      <c r="F4780" s="21" t="str">
        <f t="shared" si="604"/>
        <v>亚</v>
      </c>
      <c r="G4780" s="21" t="str">
        <f>INDEX( {"body","discipline","area","topic","point"},MATCH(E4780,{"知识体","知识域","知识区","知识主题","知识点"},0))</f>
        <v>point</v>
      </c>
      <c r="H4780" s="21" t="str">
        <f>INDEX( {"super","just","sub","infras"},MATCH(F4780,{"超","恰","亚","次"},0))</f>
        <v>sub</v>
      </c>
      <c r="I4780" s="21">
        <f>MATCH(E4780,{"知识体","知识域","知识区","知识主题","知识点"},0)-1</f>
        <v>4</v>
      </c>
      <c r="J4780" s="21">
        <f>MATCH(F4780,{"超","恰","亚","次"},0)-1</f>
        <v>2</v>
      </c>
      <c r="K4780" s="21" t="str">
        <f t="shared" si="605"/>
        <v>地理</v>
      </c>
      <c r="L4780" s="26" t="s">
        <v>4268</v>
      </c>
      <c r="M4780" s="23"/>
      <c r="N4780" s="23"/>
      <c r="O4780" s="24" t="str">
        <f t="shared" si="607"/>
        <v xml:space="preserve">
  - 
    name:  荒漠化的危害
    title:  荒漠化的危害
    description: 
    koLyro: point
    koLyri:  sub
    son: </v>
      </c>
      <c r="P4780" s="27" t="str">
        <f t="shared" si="606"/>
        <v xml:space="preserve">
            - 
              name:  荒漠化的危害
              title:  荒漠化的危害
              description: 
              koLyro: point
              koLyri:  sub
              son: </v>
      </c>
    </row>
    <row r="4781" spans="1:16" ht="15" customHeight="1">
      <c r="A4781" s="20">
        <f t="shared" si="600"/>
        <v>5</v>
      </c>
      <c r="B4781" s="21" t="str">
        <f t="shared" si="601"/>
        <v>知识亚点</v>
      </c>
      <c r="C4781" s="21" t="str">
        <f t="shared" si="602"/>
        <v>荒漠化的防治措施</v>
      </c>
      <c r="D4781" s="21" t="str">
        <f>IFERROR(IF(I4781=1,INDEX( {"chinese","english","math","physics","chemistry","biology","politics","history","geography"},MATCH(C4781,{"语文","英语","数学","物理","化学","生物","政治","历史","地理"},0)),IF(I4781=2,INDEX(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4781,{"单项选择","阅读理解","信息匹配","完形填空","短文填空","单句填空","短文改错","单句改错","句型转换","翻译短语","翻译句子","词汇/短语及固搭","完成句子","听力"},0)),"")), "")</f>
        <v/>
      </c>
      <c r="E4781" s="21" t="str">
        <f t="shared" si="603"/>
        <v>知识点</v>
      </c>
      <c r="F4781" s="21" t="str">
        <f t="shared" si="604"/>
        <v>亚</v>
      </c>
      <c r="G4781" s="21" t="str">
        <f>INDEX( {"body","discipline","area","topic","point"},MATCH(E4781,{"知识体","知识域","知识区","知识主题","知识点"},0))</f>
        <v>point</v>
      </c>
      <c r="H4781" s="21" t="str">
        <f>INDEX( {"super","just","sub","infras"},MATCH(F4781,{"超","恰","亚","次"},0))</f>
        <v>sub</v>
      </c>
      <c r="I4781" s="21">
        <f>MATCH(E4781,{"知识体","知识域","知识区","知识主题","知识点"},0)-1</f>
        <v>4</v>
      </c>
      <c r="J4781" s="21">
        <f>MATCH(F4781,{"超","恰","亚","次"},0)-1</f>
        <v>2</v>
      </c>
      <c r="K4781" s="21" t="str">
        <f t="shared" si="605"/>
        <v>地理</v>
      </c>
      <c r="L4781" s="26" t="s">
        <v>4269</v>
      </c>
      <c r="M4781" s="23"/>
      <c r="N4781" s="23"/>
      <c r="O4781" s="24" t="str">
        <f t="shared" si="607"/>
        <v xml:space="preserve">
  - 
    name:  荒漠化的防治措施
    title:  荒漠化的防治措施
    description: 
    koLyro: point
    koLyri:  sub
    son: </v>
      </c>
      <c r="P4781" s="27" t="str">
        <f t="shared" si="606"/>
        <v xml:space="preserve">
            - 
              name:  荒漠化的防治措施
              title:  荒漠化的防治措施
              description: 
              koLyro: point
              koLyri:  sub
              son: </v>
      </c>
    </row>
    <row r="4782" spans="1:16" ht="15" customHeight="1">
      <c r="A4782" s="20">
        <f t="shared" si="600"/>
        <v>4</v>
      </c>
      <c r="B4782" s="21" t="str">
        <f t="shared" si="601"/>
        <v>知识点</v>
      </c>
      <c r="C4782" s="21" t="str">
        <f t="shared" si="602"/>
        <v>世界其他地区的荒漠化</v>
      </c>
      <c r="D4782" s="21" t="str">
        <f>IFERROR(IF(I4782=1,INDEX( {"chinese","english","math","physics","chemistry","biology","politics","history","geography"},MATCH(C4782,{"语文","英语","数学","物理","化学","生物","政治","历史","地理"},0)),IF(I4782=2,INDEX(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4782,{"单项选择","阅读理解","信息匹配","完形填空","短文填空","单句填空","短文改错","单句改错","句型转换","翻译短语","翻译句子","词汇/短语及固搭","完成句子","听力"},0)),"")), "")</f>
        <v/>
      </c>
      <c r="E4782" s="21" t="str">
        <f t="shared" si="603"/>
        <v>知识点</v>
      </c>
      <c r="F4782" s="21" t="str">
        <f t="shared" si="604"/>
        <v>恰</v>
      </c>
      <c r="G4782" s="21" t="str">
        <f>INDEX( {"body","discipline","area","topic","point"},MATCH(E4782,{"知识体","知识域","知识区","知识主题","知识点"},0))</f>
        <v>point</v>
      </c>
      <c r="H4782" s="21" t="str">
        <f>INDEX( {"super","just","sub","infras"},MATCH(F4782,{"超","恰","亚","次"},0))</f>
        <v>just</v>
      </c>
      <c r="I4782" s="21">
        <f>MATCH(E4782,{"知识体","知识域","知识区","知识主题","知识点"},0)-1</f>
        <v>4</v>
      </c>
      <c r="J4782" s="21">
        <f>MATCH(F4782,{"超","恰","亚","次"},0)-1</f>
        <v>1</v>
      </c>
      <c r="K4782" s="21" t="str">
        <f t="shared" si="605"/>
        <v>地理</v>
      </c>
      <c r="L4782" s="26" t="s">
        <v>4270</v>
      </c>
      <c r="M4782" s="23"/>
      <c r="N4782" s="23"/>
      <c r="O4782" s="24" t="str">
        <f t="shared" si="607"/>
        <v xml:space="preserve">
  - 
    name:  世界其他地区的荒漠化
    title:  世界其他地区的荒漠化
    description: 
    koLyro: point
    koLyri:  just
    son: </v>
      </c>
      <c r="P4782" s="27" t="str">
        <f t="shared" si="606"/>
        <v xml:space="preserve">
          - 
            name:  世界其他地区的荒漠化
            title:  世界其他地区的荒漠化
            description: 
            koLyro: point
            koLyri:  just
            son: </v>
      </c>
    </row>
    <row r="4783" spans="1:16" ht="15" customHeight="1">
      <c r="A4783" s="20">
        <f t="shared" si="600"/>
        <v>4</v>
      </c>
      <c r="B4783" s="21" t="str">
        <f t="shared" si="601"/>
        <v>知识点</v>
      </c>
      <c r="C4783" s="21" t="str">
        <f t="shared" si="602"/>
        <v>东北地区黑土侵蚀、湿地萎缩、森林破坏</v>
      </c>
      <c r="D4783" s="21" t="str">
        <f>IFERROR(IF(I4783=1,INDEX( {"chinese","english","math","physics","chemistry","biology","politics","history","geography"},MATCH(C4783,{"语文","英语","数学","物理","化学","生物","政治","历史","地理"},0)),IF(I4783=2,INDEX(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4783,{"单项选择","阅读理解","信息匹配","完形填空","短文填空","单句填空","短文改错","单句改错","句型转换","翻译短语","翻译句子","词汇/短语及固搭","完成句子","听力"},0)),"")), "")</f>
        <v/>
      </c>
      <c r="E4783" s="21" t="str">
        <f t="shared" si="603"/>
        <v>知识点</v>
      </c>
      <c r="F4783" s="21" t="str">
        <f t="shared" si="604"/>
        <v>恰</v>
      </c>
      <c r="G4783" s="21" t="str">
        <f>INDEX( {"body","discipline","area","topic","point"},MATCH(E4783,{"知识体","知识域","知识区","知识主题","知识点"},0))</f>
        <v>point</v>
      </c>
      <c r="H4783" s="21" t="str">
        <f>INDEX( {"super","just","sub","infras"},MATCH(F4783,{"超","恰","亚","次"},0))</f>
        <v>just</v>
      </c>
      <c r="I4783" s="21">
        <f>MATCH(E4783,{"知识体","知识域","知识区","知识主题","知识点"},0)-1</f>
        <v>4</v>
      </c>
      <c r="J4783" s="21">
        <f>MATCH(F4783,{"超","恰","亚","次"},0)-1</f>
        <v>1</v>
      </c>
      <c r="K4783" s="21" t="str">
        <f t="shared" si="605"/>
        <v>地理</v>
      </c>
      <c r="L4783" s="26" t="s">
        <v>4271</v>
      </c>
      <c r="M4783" s="23"/>
      <c r="N4783" s="23"/>
      <c r="O4783" s="24" t="str">
        <f t="shared" si="607"/>
        <v xml:space="preserve">
  - 
    name:  东北地区黑土侵蚀、湿地萎缩、森林破坏
    title:  东北地区黑土侵蚀、湿地萎缩、森林破坏
    description: 
    koLyro: point
    koLyri:  just
    son: </v>
      </c>
      <c r="P4783" s="27" t="str">
        <f t="shared" si="606"/>
        <v xml:space="preserve">
          - 
            name:  东北地区黑土侵蚀、湿地萎缩、森林破坏
            title:  东北地区黑土侵蚀、湿地萎缩、森林破坏
            description: 
            koLyro: point
            koLyri:  just
            son: </v>
      </c>
    </row>
    <row r="4784" spans="1:16" ht="15" customHeight="1">
      <c r="A4784" s="20">
        <f t="shared" si="600"/>
        <v>4</v>
      </c>
      <c r="B4784" s="21" t="str">
        <f t="shared" si="601"/>
        <v>知识点</v>
      </c>
      <c r="C4784" s="21" t="str">
        <f t="shared" si="602"/>
        <v>土地盐碱化（次生盐渍化）</v>
      </c>
      <c r="D4784" s="21" t="str">
        <f>IFERROR(IF(I4784=1,INDEX( {"chinese","english","math","physics","chemistry","biology","politics","history","geography"},MATCH(C4784,{"语文","英语","数学","物理","化学","生物","政治","历史","地理"},0)),IF(I4784=2,INDEX(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4784,{"单项选择","阅读理解","信息匹配","完形填空","短文填空","单句填空","短文改错","单句改错","句型转换","翻译短语","翻译句子","词汇/短语及固搭","完成句子","听力"},0)),"")), "")</f>
        <v/>
      </c>
      <c r="E4784" s="21" t="str">
        <f t="shared" si="603"/>
        <v>知识点</v>
      </c>
      <c r="F4784" s="21" t="str">
        <f t="shared" si="604"/>
        <v>恰</v>
      </c>
      <c r="G4784" s="21" t="str">
        <f>INDEX( {"body","discipline","area","topic","point"},MATCH(E4784,{"知识体","知识域","知识区","知识主题","知识点"},0))</f>
        <v>point</v>
      </c>
      <c r="H4784" s="21" t="str">
        <f>INDEX( {"super","just","sub","infras"},MATCH(F4784,{"超","恰","亚","次"},0))</f>
        <v>just</v>
      </c>
      <c r="I4784" s="21">
        <f>MATCH(E4784,{"知识体","知识域","知识区","知识主题","知识点"},0)-1</f>
        <v>4</v>
      </c>
      <c r="J4784" s="21">
        <f>MATCH(F4784,{"超","恰","亚","次"},0)-1</f>
        <v>1</v>
      </c>
      <c r="K4784" s="21" t="str">
        <f t="shared" si="605"/>
        <v>地理</v>
      </c>
      <c r="L4784" s="26" t="s">
        <v>4272</v>
      </c>
      <c r="M4784" s="23"/>
      <c r="N4784" s="23"/>
      <c r="O4784" s="24" t="str">
        <f t="shared" si="607"/>
        <v xml:space="preserve">
  - 
    name:  土地盐碱化（次生盐渍化）
    title:  土地盐碱化（次生盐渍化）
    description: 
    koLyro: point
    koLyri:  just
    son: </v>
      </c>
      <c r="P4784" s="27" t="str">
        <f t="shared" si="606"/>
        <v xml:space="preserve">
          - 
            name:  土地盐碱化（次生盐渍化）
            title:  土地盐碱化（次生盐渍化）
            description: 
            koLyro: point
            koLyri:  just
            son: </v>
      </c>
    </row>
    <row r="4785" spans="1:16" ht="15" customHeight="1">
      <c r="A4785" s="20">
        <f t="shared" si="600"/>
        <v>4</v>
      </c>
      <c r="B4785" s="21" t="str">
        <f t="shared" si="601"/>
        <v>知识点</v>
      </c>
      <c r="C4785" s="21" t="str">
        <f t="shared" si="602"/>
        <v>水土流失</v>
      </c>
      <c r="D4785" s="21" t="str">
        <f>IFERROR(IF(I4785=1,INDEX( {"chinese","english","math","physics","chemistry","biology","politics","history","geography"},MATCH(C4785,{"语文","英语","数学","物理","化学","生物","政治","历史","地理"},0)),IF(I4785=2,INDEX(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4785,{"单项选择","阅读理解","信息匹配","完形填空","短文填空","单句填空","短文改错","单句改错","句型转换","翻译短语","翻译句子","词汇/短语及固搭","完成句子","听力"},0)),"")), "")</f>
        <v/>
      </c>
      <c r="E4785" s="21" t="str">
        <f t="shared" si="603"/>
        <v>知识点</v>
      </c>
      <c r="F4785" s="21" t="str">
        <f t="shared" si="604"/>
        <v>恰</v>
      </c>
      <c r="G4785" s="21" t="str">
        <f>INDEX( {"body","discipline","area","topic","point"},MATCH(E4785,{"知识体","知识域","知识区","知识主题","知识点"},0))</f>
        <v>point</v>
      </c>
      <c r="H4785" s="21" t="str">
        <f>INDEX( {"super","just","sub","infras"},MATCH(F4785,{"超","恰","亚","次"},0))</f>
        <v>just</v>
      </c>
      <c r="I4785" s="21">
        <f>MATCH(E4785,{"知识体","知识域","知识区","知识主题","知识点"},0)-1</f>
        <v>4</v>
      </c>
      <c r="J4785" s="21">
        <f>MATCH(F4785,{"超","恰","亚","次"},0)-1</f>
        <v>1</v>
      </c>
      <c r="K4785" s="21" t="str">
        <f t="shared" si="605"/>
        <v>地理</v>
      </c>
      <c r="L4785" s="26" t="s">
        <v>4273</v>
      </c>
      <c r="M4785" s="23"/>
      <c r="N4785" s="23"/>
      <c r="O4785" s="24" t="str">
        <f t="shared" si="607"/>
        <v xml:space="preserve">
  - 
    name:  水土流失
    title:  水土流失
    description: 
    koLyro: point
    koLyri:  just
    son: </v>
      </c>
      <c r="P4785" s="27" t="str">
        <f t="shared" si="606"/>
        <v xml:space="preserve">
          - 
            name:  水土流失
            title:  水土流失
            description: 
            koLyro: point
            koLyri:  just
            son: </v>
      </c>
    </row>
    <row r="4786" spans="1:16" ht="15" customHeight="1">
      <c r="A4786" s="20">
        <f t="shared" si="600"/>
        <v>5</v>
      </c>
      <c r="B4786" s="21" t="str">
        <f t="shared" si="601"/>
        <v>知识亚点</v>
      </c>
      <c r="C4786" s="21" t="str">
        <f t="shared" si="602"/>
        <v>水土流失的成因</v>
      </c>
      <c r="D4786" s="21" t="str">
        <f>IFERROR(IF(I4786=1,INDEX( {"chinese","english","math","physics","chemistry","biology","politics","history","geography"},MATCH(C4786,{"语文","英语","数学","物理","化学","生物","政治","历史","地理"},0)),IF(I4786=2,INDEX(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4786,{"单项选择","阅读理解","信息匹配","完形填空","短文填空","单句填空","短文改错","单句改错","句型转换","翻译短语","翻译句子","词汇/短语及固搭","完成句子","听力"},0)),"")), "")</f>
        <v/>
      </c>
      <c r="E4786" s="21" t="str">
        <f t="shared" si="603"/>
        <v>知识点</v>
      </c>
      <c r="F4786" s="21" t="str">
        <f t="shared" si="604"/>
        <v>亚</v>
      </c>
      <c r="G4786" s="21" t="str">
        <f>INDEX( {"body","discipline","area","topic","point"},MATCH(E4786,{"知识体","知识域","知识区","知识主题","知识点"},0))</f>
        <v>point</v>
      </c>
      <c r="H4786" s="21" t="str">
        <f>INDEX( {"super","just","sub","infras"},MATCH(F4786,{"超","恰","亚","次"},0))</f>
        <v>sub</v>
      </c>
      <c r="I4786" s="21">
        <f>MATCH(E4786,{"知识体","知识域","知识区","知识主题","知识点"},0)-1</f>
        <v>4</v>
      </c>
      <c r="J4786" s="21">
        <f>MATCH(F4786,{"超","恰","亚","次"},0)-1</f>
        <v>2</v>
      </c>
      <c r="K4786" s="21" t="str">
        <f t="shared" si="605"/>
        <v>地理</v>
      </c>
      <c r="L4786" s="26" t="s">
        <v>4274</v>
      </c>
      <c r="M4786" s="23"/>
      <c r="N4786" s="23"/>
      <c r="O4786" s="24" t="str">
        <f t="shared" si="607"/>
        <v xml:space="preserve">
  - 
    name:  水土流失的成因
    title:  水土流失的成因
    description: 
    koLyro: point
    koLyri:  sub
    son: </v>
      </c>
      <c r="P4786" s="27" t="str">
        <f t="shared" si="606"/>
        <v xml:space="preserve">
            - 
              name:  水土流失的成因
              title:  水土流失的成因
              description: 
              koLyro: point
              koLyri:  sub
              son: </v>
      </c>
    </row>
    <row r="4787" spans="1:16" ht="15" customHeight="1">
      <c r="A4787" s="20">
        <f t="shared" si="600"/>
        <v>5</v>
      </c>
      <c r="B4787" s="21" t="str">
        <f t="shared" si="601"/>
        <v>知识亚点</v>
      </c>
      <c r="C4787" s="21" t="str">
        <f t="shared" si="602"/>
        <v>水土流失的危害</v>
      </c>
      <c r="D4787" s="21" t="str">
        <f>IFERROR(IF(I4787=1,INDEX( {"chinese","english","math","physics","chemistry","biology","politics","history","geography"},MATCH(C4787,{"语文","英语","数学","物理","化学","生物","政治","历史","地理"},0)),IF(I4787=2,INDEX(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4787,{"单项选择","阅读理解","信息匹配","完形填空","短文填空","单句填空","短文改错","单句改错","句型转换","翻译短语","翻译句子","词汇/短语及固搭","完成句子","听力"},0)),"")), "")</f>
        <v/>
      </c>
      <c r="E4787" s="21" t="str">
        <f t="shared" si="603"/>
        <v>知识点</v>
      </c>
      <c r="F4787" s="21" t="str">
        <f t="shared" si="604"/>
        <v>亚</v>
      </c>
      <c r="G4787" s="21" t="str">
        <f>INDEX( {"body","discipline","area","topic","point"},MATCH(E4787,{"知识体","知识域","知识区","知识主题","知识点"},0))</f>
        <v>point</v>
      </c>
      <c r="H4787" s="21" t="str">
        <f>INDEX( {"super","just","sub","infras"},MATCH(F4787,{"超","恰","亚","次"},0))</f>
        <v>sub</v>
      </c>
      <c r="I4787" s="21">
        <f>MATCH(E4787,{"知识体","知识域","知识区","知识主题","知识点"},0)-1</f>
        <v>4</v>
      </c>
      <c r="J4787" s="21">
        <f>MATCH(F4787,{"超","恰","亚","次"},0)-1</f>
        <v>2</v>
      </c>
      <c r="K4787" s="21" t="str">
        <f t="shared" si="605"/>
        <v>地理</v>
      </c>
      <c r="L4787" s="26" t="s">
        <v>4275</v>
      </c>
      <c r="M4787" s="23"/>
      <c r="N4787" s="23"/>
      <c r="O4787" s="24" t="str">
        <f t="shared" si="607"/>
        <v xml:space="preserve">
  - 
    name:  水土流失的危害
    title:  水土流失的危害
    description: 
    koLyro: point
    koLyri:  sub
    son: </v>
      </c>
      <c r="P4787" s="27" t="str">
        <f t="shared" si="606"/>
        <v xml:space="preserve">
            - 
              name:  水土流失的危害
              title:  水土流失的危害
              description: 
              koLyro: point
              koLyri:  sub
              son: </v>
      </c>
    </row>
    <row r="4788" spans="1:16" ht="15" customHeight="1">
      <c r="A4788" s="20">
        <f t="shared" si="600"/>
        <v>5</v>
      </c>
      <c r="B4788" s="21" t="str">
        <f t="shared" si="601"/>
        <v>知识亚点</v>
      </c>
      <c r="C4788" s="21" t="str">
        <f t="shared" si="602"/>
        <v>水土流失的治理措施</v>
      </c>
      <c r="D4788" s="21" t="str">
        <f>IFERROR(IF(I4788=1,INDEX( {"chinese","english","math","physics","chemistry","biology","politics","history","geography"},MATCH(C4788,{"语文","英语","数学","物理","化学","生物","政治","历史","地理"},0)),IF(I4788=2,INDEX(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4788,{"单项选择","阅读理解","信息匹配","完形填空","短文填空","单句填空","短文改错","单句改错","句型转换","翻译短语","翻译句子","词汇/短语及固搭","完成句子","听力"},0)),"")), "")</f>
        <v/>
      </c>
      <c r="E4788" s="21" t="str">
        <f t="shared" si="603"/>
        <v>知识点</v>
      </c>
      <c r="F4788" s="21" t="str">
        <f t="shared" si="604"/>
        <v>亚</v>
      </c>
      <c r="G4788" s="21" t="str">
        <f>INDEX( {"body","discipline","area","topic","point"},MATCH(E4788,{"知识体","知识域","知识区","知识主题","知识点"},0))</f>
        <v>point</v>
      </c>
      <c r="H4788" s="21" t="str">
        <f>INDEX( {"super","just","sub","infras"},MATCH(F4788,{"超","恰","亚","次"},0))</f>
        <v>sub</v>
      </c>
      <c r="I4788" s="21">
        <f>MATCH(E4788,{"知识体","知识域","知识区","知识主题","知识点"},0)-1</f>
        <v>4</v>
      </c>
      <c r="J4788" s="21">
        <f>MATCH(F4788,{"超","恰","亚","次"},0)-1</f>
        <v>2</v>
      </c>
      <c r="K4788" s="21" t="str">
        <f t="shared" si="605"/>
        <v>地理</v>
      </c>
      <c r="L4788" s="26" t="s">
        <v>4276</v>
      </c>
      <c r="M4788" s="23"/>
      <c r="N4788" s="23"/>
      <c r="O4788" s="24" t="str">
        <f t="shared" si="607"/>
        <v xml:space="preserve">
  - 
    name:  水土流失的治理措施
    title:  水土流失的治理措施
    description: 
    koLyro: point
    koLyri:  sub
    son: </v>
      </c>
      <c r="P4788" s="27" t="str">
        <f t="shared" si="606"/>
        <v xml:space="preserve">
            - 
              name:  水土流失的治理措施
              title:  水土流失的治理措施
              description: 
              koLyro: point
              koLyri:  sub
              son: </v>
      </c>
    </row>
    <row r="4789" spans="1:16" ht="15" customHeight="1">
      <c r="A4789" s="20">
        <f t="shared" si="600"/>
        <v>4</v>
      </c>
      <c r="B4789" s="21" t="str">
        <f t="shared" si="601"/>
        <v>知识点</v>
      </c>
      <c r="C4789" s="21" t="str">
        <f t="shared" si="602"/>
        <v>湿地的开发与保护</v>
      </c>
      <c r="D4789" s="21" t="str">
        <f>IFERROR(IF(I4789=1,INDEX( {"chinese","english","math","physics","chemistry","biology","politics","history","geography"},MATCH(C4789,{"语文","英语","数学","物理","化学","生物","政治","历史","地理"},0)),IF(I4789=2,INDEX(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4789,{"单项选择","阅读理解","信息匹配","完形填空","短文填空","单句填空","短文改错","单句改错","句型转换","翻译短语","翻译句子","词汇/短语及固搭","完成句子","听力"},0)),"")), "")</f>
        <v/>
      </c>
      <c r="E4789" s="21" t="str">
        <f t="shared" si="603"/>
        <v>知识点</v>
      </c>
      <c r="F4789" s="21" t="str">
        <f t="shared" si="604"/>
        <v>恰</v>
      </c>
      <c r="G4789" s="21" t="str">
        <f>INDEX( {"body","discipline","area","topic","point"},MATCH(E4789,{"知识体","知识域","知识区","知识主题","知识点"},0))</f>
        <v>point</v>
      </c>
      <c r="H4789" s="21" t="str">
        <f>INDEX( {"super","just","sub","infras"},MATCH(F4789,{"超","恰","亚","次"},0))</f>
        <v>just</v>
      </c>
      <c r="I4789" s="21">
        <f>MATCH(E4789,{"知识体","知识域","知识区","知识主题","知识点"},0)-1</f>
        <v>4</v>
      </c>
      <c r="J4789" s="21">
        <f>MATCH(F4789,{"超","恰","亚","次"},0)-1</f>
        <v>1</v>
      </c>
      <c r="K4789" s="21" t="str">
        <f t="shared" si="605"/>
        <v>地理</v>
      </c>
      <c r="L4789" s="26" t="s">
        <v>4277</v>
      </c>
      <c r="M4789" s="23"/>
      <c r="N4789" s="23"/>
      <c r="O4789" s="24" t="str">
        <f t="shared" si="607"/>
        <v xml:space="preserve">
  - 
    name:  湿地的开发与保护
    title:  湿地的开发与保护
    description: 
    koLyro: point
    koLyri:  just
    son: </v>
      </c>
      <c r="P4789" s="27" t="str">
        <f t="shared" si="606"/>
        <v xml:space="preserve">
          - 
            name:  湿地的开发与保护
            title:  湿地的开发与保护
            description: 
            koLyro: point
            koLyri:  just
            son: </v>
      </c>
    </row>
    <row r="4790" spans="1:16" ht="15" customHeight="1">
      <c r="A4790" s="20">
        <f t="shared" si="600"/>
        <v>5</v>
      </c>
      <c r="B4790" s="21" t="str">
        <f t="shared" si="601"/>
        <v>知识亚点</v>
      </c>
      <c r="C4790" s="21" t="str">
        <f t="shared" si="602"/>
        <v>湿地的作用</v>
      </c>
      <c r="D4790" s="21" t="str">
        <f>IFERROR(IF(I4790=1,INDEX( {"chinese","english","math","physics","chemistry","biology","politics","history","geography"},MATCH(C4790,{"语文","英语","数学","物理","化学","生物","政治","历史","地理"},0)),IF(I4790=2,INDEX(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4790,{"单项选择","阅读理解","信息匹配","完形填空","短文填空","单句填空","短文改错","单句改错","句型转换","翻译短语","翻译句子","词汇/短语及固搭","完成句子","听力"},0)),"")), "")</f>
        <v/>
      </c>
      <c r="E4790" s="21" t="str">
        <f t="shared" si="603"/>
        <v>知识点</v>
      </c>
      <c r="F4790" s="21" t="str">
        <f t="shared" si="604"/>
        <v>亚</v>
      </c>
      <c r="G4790" s="21" t="str">
        <f>INDEX( {"body","discipline","area","topic","point"},MATCH(E4790,{"知识体","知识域","知识区","知识主题","知识点"},0))</f>
        <v>point</v>
      </c>
      <c r="H4790" s="21" t="str">
        <f>INDEX( {"super","just","sub","infras"},MATCH(F4790,{"超","恰","亚","次"},0))</f>
        <v>sub</v>
      </c>
      <c r="I4790" s="21">
        <f>MATCH(E4790,{"知识体","知识域","知识区","知识主题","知识点"},0)-1</f>
        <v>4</v>
      </c>
      <c r="J4790" s="21">
        <f>MATCH(F4790,{"超","恰","亚","次"},0)-1</f>
        <v>2</v>
      </c>
      <c r="K4790" s="21" t="str">
        <f t="shared" si="605"/>
        <v>地理</v>
      </c>
      <c r="L4790" s="26" t="s">
        <v>4278</v>
      </c>
      <c r="M4790" s="23"/>
      <c r="N4790" s="23"/>
      <c r="O4790" s="24" t="str">
        <f t="shared" si="607"/>
        <v xml:space="preserve">
  - 
    name:  湿地的作用
    title:  湿地的作用
    description: 
    koLyro: point
    koLyri:  sub
    son: </v>
      </c>
      <c r="P4790" s="27" t="str">
        <f t="shared" si="606"/>
        <v xml:space="preserve">
            - 
              name:  湿地的作用
              title:  湿地的作用
              description: 
              koLyro: point
              koLyri:  sub
              son: </v>
      </c>
    </row>
    <row r="4791" spans="1:16" ht="15" customHeight="1">
      <c r="A4791" s="20">
        <f t="shared" si="600"/>
        <v>5</v>
      </c>
      <c r="B4791" s="21" t="str">
        <f t="shared" si="601"/>
        <v>知识亚点</v>
      </c>
      <c r="C4791" s="21" t="str">
        <f t="shared" si="602"/>
        <v>沼泽湿地的形成</v>
      </c>
      <c r="D4791" s="21" t="str">
        <f>IFERROR(IF(I4791=1,INDEX( {"chinese","english","math","physics","chemistry","biology","politics","history","geography"},MATCH(C4791,{"语文","英语","数学","物理","化学","生物","政治","历史","地理"},0)),IF(I4791=2,INDEX(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4791,{"单项选择","阅读理解","信息匹配","完形填空","短文填空","单句填空","短文改错","单句改错","句型转换","翻译短语","翻译句子","词汇/短语及固搭","完成句子","听力"},0)),"")), "")</f>
        <v/>
      </c>
      <c r="E4791" s="21" t="str">
        <f t="shared" si="603"/>
        <v>知识点</v>
      </c>
      <c r="F4791" s="21" t="str">
        <f t="shared" si="604"/>
        <v>亚</v>
      </c>
      <c r="G4791" s="21" t="str">
        <f>INDEX( {"body","discipline","area","topic","point"},MATCH(E4791,{"知识体","知识域","知识区","知识主题","知识点"},0))</f>
        <v>point</v>
      </c>
      <c r="H4791" s="21" t="str">
        <f>INDEX( {"super","just","sub","infras"},MATCH(F4791,{"超","恰","亚","次"},0))</f>
        <v>sub</v>
      </c>
      <c r="I4791" s="21">
        <f>MATCH(E4791,{"知识体","知识域","知识区","知识主题","知识点"},0)-1</f>
        <v>4</v>
      </c>
      <c r="J4791" s="21">
        <f>MATCH(F4791,{"超","恰","亚","次"},0)-1</f>
        <v>2</v>
      </c>
      <c r="K4791" s="21" t="str">
        <f t="shared" si="605"/>
        <v>地理</v>
      </c>
      <c r="L4791" s="26" t="s">
        <v>4279</v>
      </c>
      <c r="M4791" s="23"/>
      <c r="N4791" s="23"/>
      <c r="O4791" s="24" t="str">
        <f t="shared" si="607"/>
        <v xml:space="preserve">
  - 
    name:  沼泽湿地的形成
    title:  沼泽湿地的形成
    description: 
    koLyro: point
    koLyri:  sub
    son: </v>
      </c>
      <c r="P4791" s="27" t="str">
        <f t="shared" si="606"/>
        <v xml:space="preserve">
            - 
              name:  沼泽湿地的形成
              title:  沼泽湿地的形成
              description: 
              koLyro: point
              koLyri:  sub
              son: </v>
      </c>
    </row>
    <row r="4792" spans="1:16" ht="15" customHeight="1">
      <c r="A4792" s="20">
        <f t="shared" si="600"/>
        <v>5</v>
      </c>
      <c r="B4792" s="21" t="str">
        <f t="shared" si="601"/>
        <v>知识亚点</v>
      </c>
      <c r="C4792" s="21" t="str">
        <f t="shared" si="602"/>
        <v>湿地破坏的原因及影响</v>
      </c>
      <c r="D4792" s="21" t="str">
        <f>IFERROR(IF(I4792=1,INDEX( {"chinese","english","math","physics","chemistry","biology","politics","history","geography"},MATCH(C4792,{"语文","英语","数学","物理","化学","生物","政治","历史","地理"},0)),IF(I4792=2,INDEX(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4792,{"单项选择","阅读理解","信息匹配","完形填空","短文填空","单句填空","短文改错","单句改错","句型转换","翻译短语","翻译句子","词汇/短语及固搭","完成句子","听力"},0)),"")), "")</f>
        <v/>
      </c>
      <c r="E4792" s="21" t="str">
        <f t="shared" si="603"/>
        <v>知识点</v>
      </c>
      <c r="F4792" s="21" t="str">
        <f t="shared" si="604"/>
        <v>亚</v>
      </c>
      <c r="G4792" s="21" t="str">
        <f>INDEX( {"body","discipline","area","topic","point"},MATCH(E4792,{"知识体","知识域","知识区","知识主题","知识点"},0))</f>
        <v>point</v>
      </c>
      <c r="H4792" s="21" t="str">
        <f>INDEX( {"super","just","sub","infras"},MATCH(F4792,{"超","恰","亚","次"},0))</f>
        <v>sub</v>
      </c>
      <c r="I4792" s="21">
        <f>MATCH(E4792,{"知识体","知识域","知识区","知识主题","知识点"},0)-1</f>
        <v>4</v>
      </c>
      <c r="J4792" s="21">
        <f>MATCH(F4792,{"超","恰","亚","次"},0)-1</f>
        <v>2</v>
      </c>
      <c r="K4792" s="21" t="str">
        <f t="shared" si="605"/>
        <v>地理</v>
      </c>
      <c r="L4792" s="26" t="s">
        <v>4280</v>
      </c>
      <c r="M4792" s="23"/>
      <c r="N4792" s="23"/>
      <c r="O4792" s="24" t="str">
        <f t="shared" si="607"/>
        <v xml:space="preserve">
  - 
    name:  湿地破坏的原因及影响
    title:  湿地破坏的原因及影响
    description: 
    koLyro: point
    koLyri:  sub
    son: </v>
      </c>
      <c r="P4792" s="27" t="str">
        <f t="shared" si="606"/>
        <v xml:space="preserve">
            - 
              name:  湿地破坏的原因及影响
              title:  湿地破坏的原因及影响
              description: 
              koLyro: point
              koLyri:  sub
              son: </v>
      </c>
    </row>
    <row r="4793" spans="1:16" ht="15" customHeight="1">
      <c r="A4793" s="20">
        <f t="shared" si="600"/>
        <v>5</v>
      </c>
      <c r="B4793" s="21" t="str">
        <f t="shared" si="601"/>
        <v>知识亚点</v>
      </c>
      <c r="C4793" s="21" t="str">
        <f t="shared" si="602"/>
        <v>湿地的保护措施</v>
      </c>
      <c r="D4793" s="21" t="str">
        <f>IFERROR(IF(I4793=1,INDEX( {"chinese","english","math","physics","chemistry","biology","politics","history","geography"},MATCH(C4793,{"语文","英语","数学","物理","化学","生物","政治","历史","地理"},0)),IF(I4793=2,INDEX(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4793,{"单项选择","阅读理解","信息匹配","完形填空","短文填空","单句填空","短文改错","单句改错","句型转换","翻译短语","翻译句子","词汇/短语及固搭","完成句子","听力"},0)),"")), "")</f>
        <v/>
      </c>
      <c r="E4793" s="21" t="str">
        <f t="shared" si="603"/>
        <v>知识点</v>
      </c>
      <c r="F4793" s="21" t="str">
        <f t="shared" si="604"/>
        <v>亚</v>
      </c>
      <c r="G4793" s="21" t="str">
        <f>INDEX( {"body","discipline","area","topic","point"},MATCH(E4793,{"知识体","知识域","知识区","知识主题","知识点"},0))</f>
        <v>point</v>
      </c>
      <c r="H4793" s="21" t="str">
        <f>INDEX( {"super","just","sub","infras"},MATCH(F4793,{"超","恰","亚","次"},0))</f>
        <v>sub</v>
      </c>
      <c r="I4793" s="21">
        <f>MATCH(E4793,{"知识体","知识域","知识区","知识主题","知识点"},0)-1</f>
        <v>4</v>
      </c>
      <c r="J4793" s="21">
        <f>MATCH(F4793,{"超","恰","亚","次"},0)-1</f>
        <v>2</v>
      </c>
      <c r="K4793" s="21" t="str">
        <f t="shared" si="605"/>
        <v>地理</v>
      </c>
      <c r="L4793" s="26" t="s">
        <v>4281</v>
      </c>
      <c r="M4793" s="23"/>
      <c r="N4793" s="23"/>
      <c r="O4793" s="24" t="str">
        <f t="shared" si="607"/>
        <v xml:space="preserve">
  - 
    name:  湿地的保护措施
    title:  湿地的保护措施
    description: 
    koLyro: point
    koLyri:  sub
    son: </v>
      </c>
      <c r="P4793" s="27" t="str">
        <f t="shared" si="606"/>
        <v xml:space="preserve">
            - 
              name:  湿地的保护措施
              title:  湿地的保护措施
              description: 
              koLyro: point
              koLyri:  sub
              son: </v>
      </c>
    </row>
    <row r="4794" spans="1:16" ht="15" customHeight="1">
      <c r="A4794" s="20">
        <f t="shared" si="600"/>
        <v>4</v>
      </c>
      <c r="B4794" s="21" t="str">
        <f t="shared" si="601"/>
        <v>知识点</v>
      </c>
      <c r="C4794" s="21" t="str">
        <f t="shared" si="602"/>
        <v>喀斯特地貌的分布、成因及影响</v>
      </c>
      <c r="D4794" s="21" t="str">
        <f>IFERROR(IF(I4794=1,INDEX( {"chinese","english","math","physics","chemistry","biology","politics","history","geography"},MATCH(C4794,{"语文","英语","数学","物理","化学","生物","政治","历史","地理"},0)),IF(I4794=2,INDEX(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4794,{"单项选择","阅读理解","信息匹配","完形填空","短文填空","单句填空","短文改错","单句改错","句型转换","翻译短语","翻译句子","词汇/短语及固搭","完成句子","听力"},0)),"")), "")</f>
        <v/>
      </c>
      <c r="E4794" s="21" t="str">
        <f t="shared" si="603"/>
        <v>知识点</v>
      </c>
      <c r="F4794" s="21" t="str">
        <f t="shared" si="604"/>
        <v>恰</v>
      </c>
      <c r="G4794" s="21" t="str">
        <f>INDEX( {"body","discipline","area","topic","point"},MATCH(E4794,{"知识体","知识域","知识区","知识主题","知识点"},0))</f>
        <v>point</v>
      </c>
      <c r="H4794" s="21" t="str">
        <f>INDEX( {"super","just","sub","infras"},MATCH(F4794,{"超","恰","亚","次"},0))</f>
        <v>just</v>
      </c>
      <c r="I4794" s="21">
        <f>MATCH(E4794,{"知识体","知识域","知识区","知识主题","知识点"},0)-1</f>
        <v>4</v>
      </c>
      <c r="J4794" s="21">
        <f>MATCH(F4794,{"超","恰","亚","次"},0)-1</f>
        <v>1</v>
      </c>
      <c r="K4794" s="21" t="str">
        <f t="shared" si="605"/>
        <v>地理</v>
      </c>
      <c r="L4794" s="26" t="s">
        <v>4282</v>
      </c>
      <c r="M4794" s="23"/>
      <c r="N4794" s="23"/>
      <c r="O4794" s="24" t="str">
        <f t="shared" si="607"/>
        <v xml:space="preserve">
  - 
    name:  喀斯特地貌的分布、成因及影响
    title:  喀斯特地貌的分布、成因及影响
    description: 
    koLyro: point
    koLyri:  just
    son: </v>
      </c>
      <c r="P4794" s="27" t="str">
        <f t="shared" si="606"/>
        <v xml:space="preserve">
          - 
            name:  喀斯特地貌的分布、成因及影响
            title:  喀斯特地貌的分布、成因及影响
            description: 
            koLyro: point
            koLyri:  just
            son: </v>
      </c>
    </row>
    <row r="4795" spans="1:16" ht="15" customHeight="1">
      <c r="A4795" s="20">
        <f t="shared" si="600"/>
        <v>4</v>
      </c>
      <c r="B4795" s="21" t="str">
        <f t="shared" si="601"/>
        <v>知识点</v>
      </c>
      <c r="C4795" s="21" t="str">
        <f t="shared" si="602"/>
        <v>区域生态环境问题的综合分析</v>
      </c>
      <c r="D4795" s="21" t="str">
        <f>IFERROR(IF(I4795=1,INDEX( {"chinese","english","math","physics","chemistry","biology","politics","history","geography"},MATCH(C4795,{"语文","英语","数学","物理","化学","生物","政治","历史","地理"},0)),IF(I4795=2,INDEX(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4795,{"单项选择","阅读理解","信息匹配","完形填空","短文填空","单句填空","短文改错","单句改错","句型转换","翻译短语","翻译句子","词汇/短语及固搭","完成句子","听力"},0)),"")), "")</f>
        <v/>
      </c>
      <c r="E4795" s="21" t="str">
        <f t="shared" si="603"/>
        <v>知识点</v>
      </c>
      <c r="F4795" s="21" t="str">
        <f t="shared" si="604"/>
        <v>恰</v>
      </c>
      <c r="G4795" s="21" t="str">
        <f>INDEX( {"body","discipline","area","topic","point"},MATCH(E4795,{"知识体","知识域","知识区","知识主题","知识点"},0))</f>
        <v>point</v>
      </c>
      <c r="H4795" s="21" t="str">
        <f>INDEX( {"super","just","sub","infras"},MATCH(F4795,{"超","恰","亚","次"},0))</f>
        <v>just</v>
      </c>
      <c r="I4795" s="21">
        <f>MATCH(E4795,{"知识体","知识域","知识区","知识主题","知识点"},0)-1</f>
        <v>4</v>
      </c>
      <c r="J4795" s="21">
        <f>MATCH(F4795,{"超","恰","亚","次"},0)-1</f>
        <v>1</v>
      </c>
      <c r="K4795" s="21" t="str">
        <f t="shared" si="605"/>
        <v>地理</v>
      </c>
      <c r="L4795" s="26" t="s">
        <v>4283</v>
      </c>
      <c r="M4795" s="23"/>
      <c r="N4795" s="23"/>
      <c r="O4795" s="24" t="str">
        <f t="shared" si="607"/>
        <v xml:space="preserve">
  - 
    name:  区域生态环境问题的综合分析
    title:  区域生态环境问题的综合分析
    description: 
    koLyro: point
    koLyri:  just
    son: </v>
      </c>
      <c r="P4795" s="27" t="str">
        <f t="shared" si="606"/>
        <v xml:space="preserve">
          - 
            name:  区域生态环境问题的综合分析
            title:  区域生态环境问题的综合分析
            description: 
            koLyro: point
            koLyri:  just
            son: </v>
      </c>
    </row>
    <row r="4796" spans="1:16" ht="15" customHeight="1">
      <c r="A4796" s="20">
        <f t="shared" si="600"/>
        <v>3</v>
      </c>
      <c r="B4796" s="21" t="str">
        <f t="shared" si="601"/>
        <v>知识主题</v>
      </c>
      <c r="C4796" s="21" t="str">
        <f t="shared" si="602"/>
        <v>森林的开发和保护</v>
      </c>
      <c r="D4796" s="21" t="str">
        <f>IFERROR(IF(I4796=1,INDEX( {"chinese","english","math","physics","chemistry","biology","politics","history","geography"},MATCH(C4796,{"语文","英语","数学","物理","化学","生物","政治","历史","地理"},0)),IF(I4796=2,INDEX(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4796,{"单项选择","阅读理解","信息匹配","完形填空","短文填空","单句填空","短文改错","单句改错","句型转换","翻译短语","翻译句子","词汇/短语及固搭","完成句子","听力"},0)),"")), "")</f>
        <v/>
      </c>
      <c r="E4796" s="21" t="str">
        <f t="shared" si="603"/>
        <v>知识主题</v>
      </c>
      <c r="F4796" s="21" t="str">
        <f t="shared" si="604"/>
        <v>恰</v>
      </c>
      <c r="G4796" s="21" t="str">
        <f>INDEX( {"body","discipline","area","topic","point"},MATCH(E4796,{"知识体","知识域","知识区","知识主题","知识点"},0))</f>
        <v>topic</v>
      </c>
      <c r="H4796" s="21" t="str">
        <f>INDEX( {"super","just","sub","infras"},MATCH(F4796,{"超","恰","亚","次"},0))</f>
        <v>just</v>
      </c>
      <c r="I4796" s="21">
        <f>MATCH(E4796,{"知识体","知识域","知识区","知识主题","知识点"},0)-1</f>
        <v>3</v>
      </c>
      <c r="J4796" s="21">
        <f>MATCH(F4796,{"超","恰","亚","次"},0)-1</f>
        <v>1</v>
      </c>
      <c r="K4796" s="21" t="str">
        <f t="shared" si="605"/>
        <v>地理</v>
      </c>
      <c r="L4796" s="26" t="s">
        <v>4284</v>
      </c>
      <c r="M4796" s="23"/>
      <c r="N4796" s="23"/>
      <c r="O4796" s="24" t="str">
        <f t="shared" si="607"/>
        <v xml:space="preserve">
  - 
    name:  森林的开发和保护
    title:  森林的开发和保护
    description: 
    koLyro: topic
    koLyri:  just
    son: </v>
      </c>
      <c r="P4796" s="27" t="str">
        <f t="shared" si="606"/>
        <v xml:space="preserve">
        - 
          name:  森林的开发和保护
          title:  森林的开发和保护
          description: 
          koLyro: topic
          koLyri:  just
          son: </v>
      </c>
    </row>
    <row r="4797" spans="1:16" ht="15" customHeight="1">
      <c r="A4797" s="20">
        <f t="shared" si="600"/>
        <v>4</v>
      </c>
      <c r="B4797" s="21" t="str">
        <f t="shared" si="601"/>
        <v>知识点</v>
      </c>
      <c r="C4797" s="21" t="str">
        <f t="shared" si="602"/>
        <v>热带雨林的分布</v>
      </c>
      <c r="D4797" s="21" t="str">
        <f>IFERROR(IF(I4797=1,INDEX( {"chinese","english","math","physics","chemistry","biology","politics","history","geography"},MATCH(C4797,{"语文","英语","数学","物理","化学","生物","政治","历史","地理"},0)),IF(I4797=2,INDEX(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4797,{"单项选择","阅读理解","信息匹配","完形填空","短文填空","单句填空","短文改错","单句改错","句型转换","翻译短语","翻译句子","词汇/短语及固搭","完成句子","听力"},0)),"")), "")</f>
        <v/>
      </c>
      <c r="E4797" s="21" t="str">
        <f t="shared" si="603"/>
        <v>知识点</v>
      </c>
      <c r="F4797" s="21" t="str">
        <f t="shared" si="604"/>
        <v>恰</v>
      </c>
      <c r="G4797" s="21" t="str">
        <f>INDEX( {"body","discipline","area","topic","point"},MATCH(E4797,{"知识体","知识域","知识区","知识主题","知识点"},0))</f>
        <v>point</v>
      </c>
      <c r="H4797" s="21" t="str">
        <f>INDEX( {"super","just","sub","infras"},MATCH(F4797,{"超","恰","亚","次"},0))</f>
        <v>just</v>
      </c>
      <c r="I4797" s="21">
        <f>MATCH(E4797,{"知识体","知识域","知识区","知识主题","知识点"},0)-1</f>
        <v>4</v>
      </c>
      <c r="J4797" s="21">
        <f>MATCH(F4797,{"超","恰","亚","次"},0)-1</f>
        <v>1</v>
      </c>
      <c r="K4797" s="21" t="str">
        <f t="shared" si="605"/>
        <v>地理</v>
      </c>
      <c r="L4797" s="26" t="s">
        <v>4285</v>
      </c>
      <c r="M4797" s="23"/>
      <c r="N4797" s="23"/>
      <c r="O4797" s="24" t="str">
        <f t="shared" si="607"/>
        <v xml:space="preserve">
  - 
    name:  热带雨林的分布
    title:  热带雨林的分布
    description: 
    koLyro: point
    koLyri:  just
    son: </v>
      </c>
      <c r="P4797" s="27" t="str">
        <f t="shared" si="606"/>
        <v xml:space="preserve">
          - 
            name:  热带雨林的分布
            title:  热带雨林的分布
            description: 
            koLyro: point
            koLyri:  just
            son: </v>
      </c>
    </row>
    <row r="4798" spans="1:16" ht="15" customHeight="1">
      <c r="A4798" s="20">
        <f t="shared" si="600"/>
        <v>4</v>
      </c>
      <c r="B4798" s="21" t="str">
        <f t="shared" si="601"/>
        <v>知识点</v>
      </c>
      <c r="C4798" s="21" t="str">
        <f t="shared" si="602"/>
        <v>不同地区森林（绿地）的作用</v>
      </c>
      <c r="D4798" s="21" t="str">
        <f>IFERROR(IF(I4798=1,INDEX( {"chinese","english","math","physics","chemistry","biology","politics","history","geography"},MATCH(C4798,{"语文","英语","数学","物理","化学","生物","政治","历史","地理"},0)),IF(I4798=2,INDEX(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4798,{"单项选择","阅读理解","信息匹配","完形填空","短文填空","单句填空","短文改错","单句改错","句型转换","翻译短语","翻译句子","词汇/短语及固搭","完成句子","听力"},0)),"")), "")</f>
        <v/>
      </c>
      <c r="E4798" s="21" t="str">
        <f t="shared" si="603"/>
        <v>知识点</v>
      </c>
      <c r="F4798" s="21" t="str">
        <f t="shared" si="604"/>
        <v>恰</v>
      </c>
      <c r="G4798" s="21" t="str">
        <f>INDEX( {"body","discipline","area","topic","point"},MATCH(E4798,{"知识体","知识域","知识区","知识主题","知识点"},0))</f>
        <v>point</v>
      </c>
      <c r="H4798" s="21" t="str">
        <f>INDEX( {"super","just","sub","infras"},MATCH(F4798,{"超","恰","亚","次"},0))</f>
        <v>just</v>
      </c>
      <c r="I4798" s="21">
        <f>MATCH(E4798,{"知识体","知识域","知识区","知识主题","知识点"},0)-1</f>
        <v>4</v>
      </c>
      <c r="J4798" s="21">
        <f>MATCH(F4798,{"超","恰","亚","次"},0)-1</f>
        <v>1</v>
      </c>
      <c r="K4798" s="21" t="str">
        <f t="shared" si="605"/>
        <v>地理</v>
      </c>
      <c r="L4798" s="26" t="s">
        <v>4286</v>
      </c>
      <c r="M4798" s="23"/>
      <c r="N4798" s="23"/>
      <c r="O4798" s="24" t="str">
        <f t="shared" si="607"/>
        <v xml:space="preserve">
  - 
    name:  不同地区森林（绿地）的作用
    title:  不同地区森林（绿地）的作用
    description: 
    koLyro: point
    koLyri:  just
    son: </v>
      </c>
      <c r="P4798" s="27" t="str">
        <f t="shared" si="606"/>
        <v xml:space="preserve">
          - 
            name:  不同地区森林（绿地）的作用
            title:  不同地区森林（绿地）的作用
            description: 
            koLyro: point
            koLyri:  just
            son: </v>
      </c>
    </row>
    <row r="4799" spans="1:16" ht="15" customHeight="1">
      <c r="A4799" s="20">
        <f t="shared" si="600"/>
        <v>4</v>
      </c>
      <c r="B4799" s="21" t="str">
        <f t="shared" si="601"/>
        <v>知识点</v>
      </c>
      <c r="C4799" s="21" t="str">
        <f t="shared" si="602"/>
        <v>雨林的全球环境效应</v>
      </c>
      <c r="D4799" s="21" t="str">
        <f>IFERROR(IF(I4799=1,INDEX( {"chinese","english","math","physics","chemistry","biology","politics","history","geography"},MATCH(C4799,{"语文","英语","数学","物理","化学","生物","政治","历史","地理"},0)),IF(I4799=2,INDEX(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4799,{"单项选择","阅读理解","信息匹配","完形填空","短文填空","单句填空","短文改错","单句改错","句型转换","翻译短语","翻译句子","词汇/短语及固搭","完成句子","听力"},0)),"")), "")</f>
        <v/>
      </c>
      <c r="E4799" s="21" t="str">
        <f t="shared" si="603"/>
        <v>知识点</v>
      </c>
      <c r="F4799" s="21" t="str">
        <f t="shared" si="604"/>
        <v>恰</v>
      </c>
      <c r="G4799" s="21" t="str">
        <f>INDEX( {"body","discipline","area","topic","point"},MATCH(E4799,{"知识体","知识域","知识区","知识主题","知识点"},0))</f>
        <v>point</v>
      </c>
      <c r="H4799" s="21" t="str">
        <f>INDEX( {"super","just","sub","infras"},MATCH(F4799,{"超","恰","亚","次"},0))</f>
        <v>just</v>
      </c>
      <c r="I4799" s="21">
        <f>MATCH(E4799,{"知识体","知识域","知识区","知识主题","知识点"},0)-1</f>
        <v>4</v>
      </c>
      <c r="J4799" s="21">
        <f>MATCH(F4799,{"超","恰","亚","次"},0)-1</f>
        <v>1</v>
      </c>
      <c r="K4799" s="21" t="str">
        <f t="shared" si="605"/>
        <v>地理</v>
      </c>
      <c r="L4799" s="26" t="s">
        <v>4287</v>
      </c>
      <c r="M4799" s="23"/>
      <c r="N4799" s="23"/>
      <c r="O4799" s="24" t="str">
        <f t="shared" si="607"/>
        <v xml:space="preserve">
  - 
    name:  雨林的全球环境效应
    title:  雨林的全球环境效应
    description: 
    koLyro: point
    koLyri:  just
    son: </v>
      </c>
      <c r="P4799" s="27" t="str">
        <f t="shared" si="606"/>
        <v xml:space="preserve">
          - 
            name:  雨林的全球环境效应
            title:  雨林的全球环境效应
            description: 
            koLyro: point
            koLyri:  just
            son: </v>
      </c>
    </row>
    <row r="4800" spans="1:16" ht="15" customHeight="1">
      <c r="A4800" s="20">
        <f t="shared" si="600"/>
        <v>4</v>
      </c>
      <c r="B4800" s="21" t="str">
        <f t="shared" si="601"/>
        <v>知识点</v>
      </c>
      <c r="C4800" s="21" t="str">
        <f t="shared" si="602"/>
        <v>雨林生态的脆弱性</v>
      </c>
      <c r="D4800" s="21" t="str">
        <f>IFERROR(IF(I4800=1,INDEX( {"chinese","english","math","physics","chemistry","biology","politics","history","geography"},MATCH(C4800,{"语文","英语","数学","物理","化学","生物","政治","历史","地理"},0)),IF(I4800=2,INDEX(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4800,{"单项选择","阅读理解","信息匹配","完形填空","短文填空","单句填空","短文改错","单句改错","句型转换","翻译短语","翻译句子","词汇/短语及固搭","完成句子","听力"},0)),"")), "")</f>
        <v/>
      </c>
      <c r="E4800" s="21" t="str">
        <f t="shared" si="603"/>
        <v>知识点</v>
      </c>
      <c r="F4800" s="21" t="str">
        <f t="shared" si="604"/>
        <v>恰</v>
      </c>
      <c r="G4800" s="21" t="str">
        <f>INDEX( {"body","discipline","area","topic","point"},MATCH(E4800,{"知识体","知识域","知识区","知识主题","知识点"},0))</f>
        <v>point</v>
      </c>
      <c r="H4800" s="21" t="str">
        <f>INDEX( {"super","just","sub","infras"},MATCH(F4800,{"超","恰","亚","次"},0))</f>
        <v>just</v>
      </c>
      <c r="I4800" s="21">
        <f>MATCH(E4800,{"知识体","知识域","知识区","知识主题","知识点"},0)-1</f>
        <v>4</v>
      </c>
      <c r="J4800" s="21">
        <f>MATCH(F4800,{"超","恰","亚","次"},0)-1</f>
        <v>1</v>
      </c>
      <c r="K4800" s="21" t="str">
        <f t="shared" si="605"/>
        <v>地理</v>
      </c>
      <c r="L4800" s="26" t="s">
        <v>4288</v>
      </c>
      <c r="M4800" s="23"/>
      <c r="N4800" s="23"/>
      <c r="O4800" s="24" t="str">
        <f t="shared" si="607"/>
        <v xml:space="preserve">
  - 
    name:  雨林生态的脆弱性
    title:  雨林生态的脆弱性
    description: 
    koLyro: point
    koLyri:  just
    son: </v>
      </c>
      <c r="P4800" s="27" t="str">
        <f t="shared" si="606"/>
        <v xml:space="preserve">
          - 
            name:  雨林生态的脆弱性
            title:  雨林生态的脆弱性
            description: 
            koLyro: point
            koLyri:  just
            son: </v>
      </c>
    </row>
    <row r="4801" spans="1:16" ht="15" customHeight="1">
      <c r="A4801" s="20">
        <f t="shared" si="600"/>
        <v>4</v>
      </c>
      <c r="B4801" s="21" t="str">
        <f t="shared" si="601"/>
        <v>知识点</v>
      </c>
      <c r="C4801" s="21" t="str">
        <f t="shared" si="602"/>
        <v>热带雨林的破坏与保护</v>
      </c>
      <c r="D4801" s="21" t="str">
        <f>IFERROR(IF(I4801=1,INDEX( {"chinese","english","math","physics","chemistry","biology","politics","history","geography"},MATCH(C4801,{"语文","英语","数学","物理","化学","生物","政治","历史","地理"},0)),IF(I4801=2,INDEX(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4801,{"单项选择","阅读理解","信息匹配","完形填空","短文填空","单句填空","短文改错","单句改错","句型转换","翻译短语","翻译句子","词汇/短语及固搭","完成句子","听力"},0)),"")), "")</f>
        <v/>
      </c>
      <c r="E4801" s="21" t="str">
        <f t="shared" si="603"/>
        <v>知识点</v>
      </c>
      <c r="F4801" s="21" t="str">
        <f t="shared" si="604"/>
        <v>恰</v>
      </c>
      <c r="G4801" s="21" t="str">
        <f>INDEX( {"body","discipline","area","topic","point"},MATCH(E4801,{"知识体","知识域","知识区","知识主题","知识点"},0))</f>
        <v>point</v>
      </c>
      <c r="H4801" s="21" t="str">
        <f>INDEX( {"super","just","sub","infras"},MATCH(F4801,{"超","恰","亚","次"},0))</f>
        <v>just</v>
      </c>
      <c r="I4801" s="21">
        <f>MATCH(E4801,{"知识体","知识域","知识区","知识主题","知识点"},0)-1</f>
        <v>4</v>
      </c>
      <c r="J4801" s="21">
        <f>MATCH(F4801,{"超","恰","亚","次"},0)-1</f>
        <v>1</v>
      </c>
      <c r="K4801" s="21" t="str">
        <f t="shared" si="605"/>
        <v>地理</v>
      </c>
      <c r="L4801" s="26" t="s">
        <v>4289</v>
      </c>
      <c r="M4801" s="23"/>
      <c r="N4801" s="23"/>
      <c r="O4801" s="24" t="str">
        <f t="shared" si="607"/>
        <v xml:space="preserve">
  - 
    name:  热带雨林的破坏与保护
    title:  热带雨林的破坏与保护
    description: 
    koLyro: point
    koLyri:  just
    son: </v>
      </c>
      <c r="P4801" s="27" t="str">
        <f t="shared" si="606"/>
        <v xml:space="preserve">
          - 
            name:  热带雨林的破坏与保护
            title:  热带雨林的破坏与保护
            description: 
            koLyro: point
            koLyri:  just
            son: </v>
      </c>
    </row>
    <row r="4802" spans="1:16" ht="15" customHeight="1">
      <c r="A4802" s="20">
        <f t="shared" si="600"/>
        <v>5</v>
      </c>
      <c r="B4802" s="21" t="str">
        <f t="shared" si="601"/>
        <v>知识亚点</v>
      </c>
      <c r="C4802" s="21" t="str">
        <f t="shared" si="602"/>
        <v>亚马孙 雨林被破坏的原因</v>
      </c>
      <c r="D4802" s="21" t="str">
        <f>IFERROR(IF(I4802=1,INDEX( {"chinese","english","math","physics","chemistry","biology","politics","history","geography"},MATCH(C4802,{"语文","英语","数学","物理","化学","生物","政治","历史","地理"},0)),IF(I4802=2,INDEX(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4802,{"单项选择","阅读理解","信息匹配","完形填空","短文填空","单句填空","短文改错","单句改错","句型转换","翻译短语","翻译句子","词汇/短语及固搭","完成句子","听力"},0)),"")), "")</f>
        <v/>
      </c>
      <c r="E4802" s="21" t="str">
        <f t="shared" si="603"/>
        <v>知识点</v>
      </c>
      <c r="F4802" s="21" t="str">
        <f t="shared" si="604"/>
        <v>亚</v>
      </c>
      <c r="G4802" s="21" t="str">
        <f>INDEX( {"body","discipline","area","topic","point"},MATCH(E4802,{"知识体","知识域","知识区","知识主题","知识点"},0))</f>
        <v>point</v>
      </c>
      <c r="H4802" s="21" t="str">
        <f>INDEX( {"super","just","sub","infras"},MATCH(F4802,{"超","恰","亚","次"},0))</f>
        <v>sub</v>
      </c>
      <c r="I4802" s="21">
        <f>MATCH(E4802,{"知识体","知识域","知识区","知识主题","知识点"},0)-1</f>
        <v>4</v>
      </c>
      <c r="J4802" s="21">
        <f>MATCH(F4802,{"超","恰","亚","次"},0)-1</f>
        <v>2</v>
      </c>
      <c r="K4802" s="21" t="str">
        <f t="shared" si="605"/>
        <v>地理</v>
      </c>
      <c r="L4802" s="26" t="s">
        <v>4290</v>
      </c>
      <c r="M4802" s="23"/>
      <c r="N4802" s="23"/>
      <c r="O4802" s="24" t="str">
        <f t="shared" si="607"/>
        <v xml:space="preserve">
  - 
    name:  亚马孙 雨林被破坏的原因
    title:  亚马孙 雨林被破坏的原因
    description: 
    koLyro: point
    koLyri:  sub
    son: </v>
      </c>
      <c r="P4802" s="27" t="str">
        <f t="shared" si="606"/>
        <v xml:space="preserve">
            - 
              name:  亚马孙 雨林被破坏的原因
              title:  亚马孙 雨林被破坏的原因
              description: 
              koLyro: point
              koLyri:  sub
              son: </v>
      </c>
    </row>
    <row r="4803" spans="1:16" ht="15" customHeight="1">
      <c r="A4803" s="20">
        <f t="shared" si="600"/>
        <v>5</v>
      </c>
      <c r="B4803" s="21" t="str">
        <f t="shared" si="601"/>
        <v>知识亚点</v>
      </c>
      <c r="C4803" s="21" t="str">
        <f t="shared" si="602"/>
        <v>热带雨林被破坏带来的生态危害</v>
      </c>
      <c r="D4803" s="21" t="str">
        <f>IFERROR(IF(I4803=1,INDEX( {"chinese","english","math","physics","chemistry","biology","politics","history","geography"},MATCH(C4803,{"语文","英语","数学","物理","化学","生物","政治","历史","地理"},0)),IF(I4803=2,INDEX(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4803,{"单项选择","阅读理解","信息匹配","完形填空","短文填空","单句填空","短文改错","单句改错","句型转换","翻译短语","翻译句子","词汇/短语及固搭","完成句子","听力"},0)),"")), "")</f>
        <v/>
      </c>
      <c r="E4803" s="21" t="str">
        <f t="shared" si="603"/>
        <v>知识点</v>
      </c>
      <c r="F4803" s="21" t="str">
        <f t="shared" si="604"/>
        <v>亚</v>
      </c>
      <c r="G4803" s="21" t="str">
        <f>INDEX( {"body","discipline","area","topic","point"},MATCH(E4803,{"知识体","知识域","知识区","知识主题","知识点"},0))</f>
        <v>point</v>
      </c>
      <c r="H4803" s="21" t="str">
        <f>INDEX( {"super","just","sub","infras"},MATCH(F4803,{"超","恰","亚","次"},0))</f>
        <v>sub</v>
      </c>
      <c r="I4803" s="21">
        <f>MATCH(E4803,{"知识体","知识域","知识区","知识主题","知识点"},0)-1</f>
        <v>4</v>
      </c>
      <c r="J4803" s="21">
        <f>MATCH(F4803,{"超","恰","亚","次"},0)-1</f>
        <v>2</v>
      </c>
      <c r="K4803" s="21" t="str">
        <f t="shared" si="605"/>
        <v>地理</v>
      </c>
      <c r="L4803" s="26" t="s">
        <v>4291</v>
      </c>
      <c r="M4803" s="23"/>
      <c r="N4803" s="23"/>
      <c r="O4803" s="24" t="str">
        <f t="shared" si="607"/>
        <v xml:space="preserve">
  - 
    name:  热带雨林被破坏带来的生态危害
    title:  热带雨林被破坏带来的生态危害
    description: 
    koLyro: point
    koLyri:  sub
    son: </v>
      </c>
      <c r="P4803" s="27" t="str">
        <f t="shared" si="606"/>
        <v xml:space="preserve">
            - 
              name:  热带雨林被破坏带来的生态危害
              title:  热带雨林被破坏带来的生态危害
              description: 
              koLyro: point
              koLyri:  sub
              son: </v>
      </c>
    </row>
    <row r="4804" spans="1:16" ht="15" customHeight="1">
      <c r="A4804" s="20">
        <f t="shared" si="600"/>
        <v>5</v>
      </c>
      <c r="B4804" s="21" t="str">
        <f t="shared" si="601"/>
        <v>知识亚点</v>
      </c>
      <c r="C4804" s="21" t="str">
        <f t="shared" si="602"/>
        <v>雨林的保护</v>
      </c>
      <c r="D4804" s="21" t="str">
        <f>IFERROR(IF(I4804=1,INDEX( {"chinese","english","math","physics","chemistry","biology","politics","history","geography"},MATCH(C4804,{"语文","英语","数学","物理","化学","生物","政治","历史","地理"},0)),IF(I4804=2,INDEX(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4804,{"单项选择","阅读理解","信息匹配","完形填空","短文填空","单句填空","短文改错","单句改错","句型转换","翻译短语","翻译句子","词汇/短语及固搭","完成句子","听力"},0)),"")), "")</f>
        <v/>
      </c>
      <c r="E4804" s="21" t="str">
        <f t="shared" si="603"/>
        <v>知识点</v>
      </c>
      <c r="F4804" s="21" t="str">
        <f t="shared" si="604"/>
        <v>亚</v>
      </c>
      <c r="G4804" s="21" t="str">
        <f>INDEX( {"body","discipline","area","topic","point"},MATCH(E4804,{"知识体","知识域","知识区","知识主题","知识点"},0))</f>
        <v>point</v>
      </c>
      <c r="H4804" s="21" t="str">
        <f>INDEX( {"super","just","sub","infras"},MATCH(F4804,{"超","恰","亚","次"},0))</f>
        <v>sub</v>
      </c>
      <c r="I4804" s="21">
        <f>MATCH(E4804,{"知识体","知识域","知识区","知识主题","知识点"},0)-1</f>
        <v>4</v>
      </c>
      <c r="J4804" s="21">
        <f>MATCH(F4804,{"超","恰","亚","次"},0)-1</f>
        <v>2</v>
      </c>
      <c r="K4804" s="21" t="str">
        <f t="shared" si="605"/>
        <v>地理</v>
      </c>
      <c r="L4804" s="26" t="s">
        <v>4292</v>
      </c>
      <c r="M4804" s="23"/>
      <c r="N4804" s="23"/>
      <c r="O4804" s="24" t="str">
        <f t="shared" si="607"/>
        <v xml:space="preserve">
  - 
    name:  雨林的保护
    title:  雨林的保护
    description: 
    koLyro: point
    koLyri:  sub
    son: </v>
      </c>
      <c r="P4804" s="27" t="str">
        <f t="shared" si="606"/>
        <v xml:space="preserve">
            - 
              name:  雨林的保护
              title:  雨林的保护
              description: 
              koLyro: point
              koLyri:  sub
              son: </v>
      </c>
    </row>
    <row r="4805" spans="1:16" ht="15" customHeight="1">
      <c r="A4805" s="20">
        <f t="shared" ref="A4805:A4868" si="608">IFERROR(FIND("├",L4805),0)</f>
        <v>2</v>
      </c>
      <c r="B4805" s="21" t="str">
        <f t="shared" ref="B4805:B4868" si="609">MID(L4805,FIND("«",L4805)+1,FIND("»",L4805)-FIND("«",L4805)-1)</f>
        <v>知识区</v>
      </c>
      <c r="C4805" s="21" t="str">
        <f t="shared" ref="C4805:C4868" si="610">RIGHT(L4805,LEN(L4805)-FIND("»",L4805))</f>
        <v>15.自然资源综合开发利用</v>
      </c>
      <c r="D4805" s="21" t="str">
        <f>IFERROR(IF(I4805=1,INDEX( {"chinese","english","math","physics","chemistry","biology","politics","history","geography"},MATCH(C4805,{"语文","英语","数学","物理","化学","生物","政治","历史","地理"},0)),IF(I4805=2,INDEX(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4805,{"单项选择","阅读理解","信息匹配","完形填空","短文填空","单句填空","短文改错","单句改错","句型转换","翻译短语","翻译句子","词汇/短语及固搭","完成句子","听力"},0)),"")), "")</f>
        <v/>
      </c>
      <c r="E4805" s="21" t="str">
        <f t="shared" ref="E4805:E4868" si="611">SUBSTITUTE(SUBSTITUTE(SUBSTITUTE(SUBSTITUTE(B4805,"超",""),"恰",""),"亚",""),"次","")</f>
        <v>知识区</v>
      </c>
      <c r="F4805" s="21" t="str">
        <f t="shared" ref="F4805:F4868" si="612">IF(IFERROR(FIND("超",B4805),-1)&gt;0,"超",  IF(IFERROR(FIND("亚",B4805),-1)&gt;0,"亚",   IF(IFERROR(FIND("次",B4805),-1)&gt;0,"次",    "恰"  )))</f>
        <v>恰</v>
      </c>
      <c r="G4805" s="21" t="str">
        <f>INDEX( {"body","discipline","area","topic","point"},MATCH(E4805,{"知识体","知识域","知识区","知识主题","知识点"},0))</f>
        <v>area</v>
      </c>
      <c r="H4805" s="21" t="str">
        <f>INDEX( {"super","just","sub","infras"},MATCH(F4805,{"超","恰","亚","次"},0))</f>
        <v>just</v>
      </c>
      <c r="I4805" s="21">
        <f>MATCH(E4805,{"知识体","知识域","知识区","知识主题","知识点"},0)-1</f>
        <v>2</v>
      </c>
      <c r="J4805" s="21">
        <f>MATCH(F4805,{"超","恰","亚","次"},0)-1</f>
        <v>1</v>
      </c>
      <c r="K4805" s="21" t="str">
        <f t="shared" ref="K4805:K4868" si="613">IF(I4805=0,"",IF(I4805=1,C4805,K4804))</f>
        <v>地理</v>
      </c>
      <c r="L4805" s="26" t="s">
        <v>4704</v>
      </c>
      <c r="M4805" s="23"/>
      <c r="N4805" s="23"/>
      <c r="O4805" s="24" t="str">
        <f t="shared" si="607"/>
        <v xml:space="preserve">
  - 
    name:  15.自然资源综合开发利用
    title:  15.自然资源综合开发利用
    description: 
    koLyro: area
    koLyri:  just
    son: </v>
      </c>
      <c r="P4805" s="27" t="str">
        <f t="shared" ref="P4805:P4868" si="614">SUBSTITUTE(O4805,CHAR(10),CHAR(10)&amp;REPT("  ",A4805))</f>
        <v xml:space="preserve">
      - 
        name:  15.自然资源综合开发利用
        title:  15.自然资源综合开发利用
        description: 
        koLyro: area
        koLyri:  just
        son: </v>
      </c>
    </row>
    <row r="4806" spans="1:16" ht="15" customHeight="1">
      <c r="A4806" s="20">
        <f t="shared" si="608"/>
        <v>3</v>
      </c>
      <c r="B4806" s="21" t="str">
        <f t="shared" si="609"/>
        <v>知识主题</v>
      </c>
      <c r="C4806" s="21" t="str">
        <f t="shared" si="610"/>
        <v>能源资源的开发</v>
      </c>
      <c r="D4806" s="21" t="str">
        <f>IFERROR(IF(I4806=1,INDEX( {"chinese","english","math","physics","chemistry","biology","politics","history","geography"},MATCH(C4806,{"语文","英语","数学","物理","化学","生物","政治","历史","地理"},0)),IF(I4806=2,INDEX(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4806,{"单项选择","阅读理解","信息匹配","完形填空","短文填空","单句填空","短文改错","单句改错","句型转换","翻译短语","翻译句子","词汇/短语及固搭","完成句子","听力"},0)),"")), "")</f>
        <v/>
      </c>
      <c r="E4806" s="21" t="str">
        <f t="shared" si="611"/>
        <v>知识主题</v>
      </c>
      <c r="F4806" s="21" t="str">
        <f t="shared" si="612"/>
        <v>恰</v>
      </c>
      <c r="G4806" s="21" t="str">
        <f>INDEX( {"body","discipline","area","topic","point"},MATCH(E4806,{"知识体","知识域","知识区","知识主题","知识点"},0))</f>
        <v>topic</v>
      </c>
      <c r="H4806" s="21" t="str">
        <f>INDEX( {"super","just","sub","infras"},MATCH(F4806,{"超","恰","亚","次"},0))</f>
        <v>just</v>
      </c>
      <c r="I4806" s="21">
        <f>MATCH(E4806,{"知识体","知识域","知识区","知识主题","知识点"},0)-1</f>
        <v>3</v>
      </c>
      <c r="J4806" s="21">
        <f>MATCH(F4806,{"超","恰","亚","次"},0)-1</f>
        <v>1</v>
      </c>
      <c r="K4806" s="21" t="str">
        <f t="shared" si="613"/>
        <v>地理</v>
      </c>
      <c r="L4806" s="26" t="s">
        <v>4293</v>
      </c>
      <c r="M4806" s="23"/>
      <c r="N4806" s="23"/>
      <c r="O4806" s="24" t="str">
        <f t="shared" si="607"/>
        <v xml:space="preserve">
  - 
    name:  能源资源的开发
    title:  能源资源的开发
    description: 
    koLyro: topic
    koLyri:  just
    son: </v>
      </c>
      <c r="P4806" s="27" t="str">
        <f t="shared" si="614"/>
        <v xml:space="preserve">
        - 
          name:  能源资源的开发
          title:  能源资源的开发
          description: 
          koLyro: topic
          koLyri:  just
          son: </v>
      </c>
    </row>
    <row r="4807" spans="1:16" ht="15" customHeight="1">
      <c r="A4807" s="20">
        <f t="shared" si="608"/>
        <v>4</v>
      </c>
      <c r="B4807" s="21" t="str">
        <f t="shared" si="609"/>
        <v>知识点</v>
      </c>
      <c r="C4807" s="21" t="str">
        <f t="shared" si="610"/>
        <v>自然资源与能源的区别与联系</v>
      </c>
      <c r="D4807" s="21" t="str">
        <f>IFERROR(IF(I4807=1,INDEX( {"chinese","english","math","physics","chemistry","biology","politics","history","geography"},MATCH(C4807,{"语文","英语","数学","物理","化学","生物","政治","历史","地理"},0)),IF(I4807=2,INDEX(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4807,{"单项选择","阅读理解","信息匹配","完形填空","短文填空","单句填空","短文改错","单句改错","句型转换","翻译短语","翻译句子","词汇/短语及固搭","完成句子","听力"},0)),"")), "")</f>
        <v/>
      </c>
      <c r="E4807" s="21" t="str">
        <f t="shared" si="611"/>
        <v>知识点</v>
      </c>
      <c r="F4807" s="21" t="str">
        <f t="shared" si="612"/>
        <v>恰</v>
      </c>
      <c r="G4807" s="21" t="str">
        <f>INDEX( {"body","discipline","area","topic","point"},MATCH(E4807,{"知识体","知识域","知识区","知识主题","知识点"},0))</f>
        <v>point</v>
      </c>
      <c r="H4807" s="21" t="str">
        <f>INDEX( {"super","just","sub","infras"},MATCH(F4807,{"超","恰","亚","次"},0))</f>
        <v>just</v>
      </c>
      <c r="I4807" s="21">
        <f>MATCH(E4807,{"知识体","知识域","知识区","知识主题","知识点"},0)-1</f>
        <v>4</v>
      </c>
      <c r="J4807" s="21">
        <f>MATCH(F4807,{"超","恰","亚","次"},0)-1</f>
        <v>1</v>
      </c>
      <c r="K4807" s="21" t="str">
        <f t="shared" si="613"/>
        <v>地理</v>
      </c>
      <c r="L4807" s="26" t="s">
        <v>4294</v>
      </c>
      <c r="M4807" s="23"/>
      <c r="N4807" s="23"/>
      <c r="O4807" s="24" t="str">
        <f t="shared" si="607"/>
        <v xml:space="preserve">
  - 
    name:  自然资源与能源的区别与联系
    title:  自然资源与能源的区别与联系
    description: 
    koLyro: point
    koLyri:  just
    son: </v>
      </c>
      <c r="P4807" s="27" t="str">
        <f t="shared" si="614"/>
        <v xml:space="preserve">
          - 
            name:  自然资源与能源的区别与联系
            title:  自然资源与能源的区别与联系
            description: 
            koLyro: point
            koLyri:  just
            son: </v>
      </c>
    </row>
    <row r="4808" spans="1:16" ht="15" customHeight="1">
      <c r="A4808" s="20">
        <f t="shared" si="608"/>
        <v>4</v>
      </c>
      <c r="B4808" s="21" t="str">
        <f t="shared" si="609"/>
        <v>知识点</v>
      </c>
      <c r="C4808" s="21" t="str">
        <f t="shared" si="610"/>
        <v>自然资源和能源的分类</v>
      </c>
      <c r="D4808" s="21" t="str">
        <f>IFERROR(IF(I4808=1,INDEX( {"chinese","english","math","physics","chemistry","biology","politics","history","geography"},MATCH(C4808,{"语文","英语","数学","物理","化学","生物","政治","历史","地理"},0)),IF(I4808=2,INDEX(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4808,{"单项选择","阅读理解","信息匹配","完形填空","短文填空","单句填空","短文改错","单句改错","句型转换","翻译短语","翻译句子","词汇/短语及固搭","完成句子","听力"},0)),"")), "")</f>
        <v/>
      </c>
      <c r="E4808" s="21" t="str">
        <f t="shared" si="611"/>
        <v>知识点</v>
      </c>
      <c r="F4808" s="21" t="str">
        <f t="shared" si="612"/>
        <v>恰</v>
      </c>
      <c r="G4808" s="21" t="str">
        <f>INDEX( {"body","discipline","area","topic","point"},MATCH(E4808,{"知识体","知识域","知识区","知识主题","知识点"},0))</f>
        <v>point</v>
      </c>
      <c r="H4808" s="21" t="str">
        <f>INDEX( {"super","just","sub","infras"},MATCH(F4808,{"超","恰","亚","次"},0))</f>
        <v>just</v>
      </c>
      <c r="I4808" s="21">
        <f>MATCH(E4808,{"知识体","知识域","知识区","知识主题","知识点"},0)-1</f>
        <v>4</v>
      </c>
      <c r="J4808" s="21">
        <f>MATCH(F4808,{"超","恰","亚","次"},0)-1</f>
        <v>1</v>
      </c>
      <c r="K4808" s="21" t="str">
        <f t="shared" si="613"/>
        <v>地理</v>
      </c>
      <c r="L4808" s="26" t="s">
        <v>4295</v>
      </c>
      <c r="M4808" s="23"/>
      <c r="N4808" s="23"/>
      <c r="O4808" s="24" t="str">
        <f t="shared" si="607"/>
        <v xml:space="preserve">
  - 
    name:  自然资源和能源的分类
    title:  自然资源和能源的分类
    description: 
    koLyro: point
    koLyri:  just
    son: </v>
      </c>
      <c r="P4808" s="27" t="str">
        <f t="shared" si="614"/>
        <v xml:space="preserve">
          - 
            name:  自然资源和能源的分类
            title:  自然资源和能源的分类
            description: 
            koLyro: point
            koLyri:  just
            son: </v>
      </c>
    </row>
    <row r="4809" spans="1:16" ht="15" customHeight="1">
      <c r="A4809" s="20">
        <f t="shared" si="608"/>
        <v>4</v>
      </c>
      <c r="B4809" s="21" t="str">
        <f t="shared" si="609"/>
        <v>知识点</v>
      </c>
      <c r="C4809" s="21" t="str">
        <f t="shared" si="610"/>
        <v>能源资源开发条件评价</v>
      </c>
      <c r="D4809" s="21" t="str">
        <f>IFERROR(IF(I4809=1,INDEX( {"chinese","english","math","physics","chemistry","biology","politics","history","geography"},MATCH(C4809,{"语文","英语","数学","物理","化学","生物","政治","历史","地理"},0)),IF(I4809=2,INDEX(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4809,{"单项选择","阅读理解","信息匹配","完形填空","短文填空","单句填空","短文改错","单句改错","句型转换","翻译短语","翻译句子","词汇/短语及固搭","完成句子","听力"},0)),"")), "")</f>
        <v/>
      </c>
      <c r="E4809" s="21" t="str">
        <f t="shared" si="611"/>
        <v>知识点</v>
      </c>
      <c r="F4809" s="21" t="str">
        <f t="shared" si="612"/>
        <v>恰</v>
      </c>
      <c r="G4809" s="21" t="str">
        <f>INDEX( {"body","discipline","area","topic","point"},MATCH(E4809,{"知识体","知识域","知识区","知识主题","知识点"},0))</f>
        <v>point</v>
      </c>
      <c r="H4809" s="21" t="str">
        <f>INDEX( {"super","just","sub","infras"},MATCH(F4809,{"超","恰","亚","次"},0))</f>
        <v>just</v>
      </c>
      <c r="I4809" s="21">
        <f>MATCH(E4809,{"知识体","知识域","知识区","知识主题","知识点"},0)-1</f>
        <v>4</v>
      </c>
      <c r="J4809" s="21">
        <f>MATCH(F4809,{"超","恰","亚","次"},0)-1</f>
        <v>1</v>
      </c>
      <c r="K4809" s="21" t="str">
        <f t="shared" si="613"/>
        <v>地理</v>
      </c>
      <c r="L4809" s="26" t="s">
        <v>4296</v>
      </c>
      <c r="M4809" s="23"/>
      <c r="N4809" s="23"/>
      <c r="O4809" s="24" t="str">
        <f t="shared" si="607"/>
        <v xml:space="preserve">
  - 
    name:  能源资源开发条件评价
    title:  能源资源开发条件评价
    description: 
    koLyro: point
    koLyri:  just
    son: </v>
      </c>
      <c r="P4809" s="27" t="str">
        <f t="shared" si="614"/>
        <v xml:space="preserve">
          - 
            name:  能源资源开发条件评价
            title:  能源资源开发条件评价
            description: 
            koLyro: point
            koLyri:  just
            son: </v>
      </c>
    </row>
    <row r="4810" spans="1:16" ht="15" customHeight="1">
      <c r="A4810" s="20">
        <f t="shared" si="608"/>
        <v>5</v>
      </c>
      <c r="B4810" s="21" t="str">
        <f t="shared" si="609"/>
        <v>知识亚点</v>
      </c>
      <c r="C4810" s="21" t="str">
        <f t="shared" si="610"/>
        <v>能源资源开发条件评价的内容</v>
      </c>
      <c r="D4810" s="21" t="str">
        <f>IFERROR(IF(I4810=1,INDEX( {"chinese","english","math","physics","chemistry","biology","politics","history","geography"},MATCH(C4810,{"语文","英语","数学","物理","化学","生物","政治","历史","地理"},0)),IF(I4810=2,INDEX(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4810,{"单项选择","阅读理解","信息匹配","完形填空","短文填空","单句填空","短文改错","单句改错","句型转换","翻译短语","翻译句子","词汇/短语及固搭","完成句子","听力"},0)),"")), "")</f>
        <v/>
      </c>
      <c r="E4810" s="21" t="str">
        <f t="shared" si="611"/>
        <v>知识点</v>
      </c>
      <c r="F4810" s="21" t="str">
        <f t="shared" si="612"/>
        <v>亚</v>
      </c>
      <c r="G4810" s="21" t="str">
        <f>INDEX( {"body","discipline","area","topic","point"},MATCH(E4810,{"知识体","知识域","知识区","知识主题","知识点"},0))</f>
        <v>point</v>
      </c>
      <c r="H4810" s="21" t="str">
        <f>INDEX( {"super","just","sub","infras"},MATCH(F4810,{"超","恰","亚","次"},0))</f>
        <v>sub</v>
      </c>
      <c r="I4810" s="21">
        <f>MATCH(E4810,{"知识体","知识域","知识区","知识主题","知识点"},0)-1</f>
        <v>4</v>
      </c>
      <c r="J4810" s="21">
        <f>MATCH(F4810,{"超","恰","亚","次"},0)-1</f>
        <v>2</v>
      </c>
      <c r="K4810" s="21" t="str">
        <f t="shared" si="613"/>
        <v>地理</v>
      </c>
      <c r="L4810" s="26" t="s">
        <v>4297</v>
      </c>
      <c r="M4810" s="23"/>
      <c r="N4810" s="23"/>
      <c r="O4810" s="24" t="str">
        <f t="shared" si="607"/>
        <v xml:space="preserve">
  - 
    name:  能源资源开发条件评价的内容
    title:  能源资源开发条件评价的内容
    description: 
    koLyro: point
    koLyri:  sub
    son: </v>
      </c>
      <c r="P4810" s="27" t="str">
        <f t="shared" si="614"/>
        <v xml:space="preserve">
            - 
              name:  能源资源开发条件评价的内容
              title:  能源资源开发条件评价的内容
              description: 
              koLyro: point
              koLyri:  sub
              son: </v>
      </c>
    </row>
    <row r="4811" spans="1:16" ht="15" customHeight="1">
      <c r="A4811" s="20">
        <f t="shared" si="608"/>
        <v>5</v>
      </c>
      <c r="B4811" s="21" t="str">
        <f t="shared" si="609"/>
        <v>知识亚点</v>
      </c>
      <c r="C4811" s="21" t="str">
        <f t="shared" si="610"/>
        <v>能源资源开发的优势条件评价</v>
      </c>
      <c r="D4811" s="21" t="str">
        <f>IFERROR(IF(I4811=1,INDEX( {"chinese","english","math","physics","chemistry","biology","politics","history","geography"},MATCH(C4811,{"语文","英语","数学","物理","化学","生物","政治","历史","地理"},0)),IF(I4811=2,INDEX(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4811,{"单项选择","阅读理解","信息匹配","完形填空","短文填空","单句填空","短文改错","单句改错","句型转换","翻译短语","翻译句子","词汇/短语及固搭","完成句子","听力"},0)),"")), "")</f>
        <v/>
      </c>
      <c r="E4811" s="21" t="str">
        <f t="shared" si="611"/>
        <v>知识点</v>
      </c>
      <c r="F4811" s="21" t="str">
        <f t="shared" si="612"/>
        <v>亚</v>
      </c>
      <c r="G4811" s="21" t="str">
        <f>INDEX( {"body","discipline","area","topic","point"},MATCH(E4811,{"知识体","知识域","知识区","知识主题","知识点"},0))</f>
        <v>point</v>
      </c>
      <c r="H4811" s="21" t="str">
        <f>INDEX( {"super","just","sub","infras"},MATCH(F4811,{"超","恰","亚","次"},0))</f>
        <v>sub</v>
      </c>
      <c r="I4811" s="21">
        <f>MATCH(E4811,{"知识体","知识域","知识区","知识主题","知识点"},0)-1</f>
        <v>4</v>
      </c>
      <c r="J4811" s="21">
        <f>MATCH(F4811,{"超","恰","亚","次"},0)-1</f>
        <v>2</v>
      </c>
      <c r="K4811" s="21" t="str">
        <f t="shared" si="613"/>
        <v>地理</v>
      </c>
      <c r="L4811" s="26" t="s">
        <v>4298</v>
      </c>
      <c r="M4811" s="23"/>
      <c r="N4811" s="23"/>
      <c r="O4811" s="24" t="str">
        <f t="shared" si="607"/>
        <v xml:space="preserve">
  - 
    name:  能源资源开发的优势条件评价
    title:  能源资源开发的优势条件评价
    description: 
    koLyro: point
    koLyri:  sub
    son: </v>
      </c>
      <c r="P4811" s="27" t="str">
        <f t="shared" si="614"/>
        <v xml:space="preserve">
            - 
              name:  能源资源开发的优势条件评价
              title:  能源资源开发的优势条件评价
              description: 
              koLyro: point
              koLyri:  sub
              son: </v>
      </c>
    </row>
    <row r="4812" spans="1:16" ht="15" customHeight="1">
      <c r="A4812" s="20">
        <f t="shared" si="608"/>
        <v>5</v>
      </c>
      <c r="B4812" s="21" t="str">
        <f t="shared" si="609"/>
        <v>知识亚点</v>
      </c>
      <c r="C4812" s="21" t="str">
        <f t="shared" si="610"/>
        <v>能源资源开发面临的问题</v>
      </c>
      <c r="D4812" s="21" t="str">
        <f>IFERROR(IF(I4812=1,INDEX( {"chinese","english","math","physics","chemistry","biology","politics","history","geography"},MATCH(C4812,{"语文","英语","数学","物理","化学","生物","政治","历史","地理"},0)),IF(I4812=2,INDEX(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4812,{"单项选择","阅读理解","信息匹配","完形填空","短文填空","单句填空","短文改错","单句改错","句型转换","翻译短语","翻译句子","词汇/短语及固搭","完成句子","听力"},0)),"")), "")</f>
        <v/>
      </c>
      <c r="E4812" s="21" t="str">
        <f t="shared" si="611"/>
        <v>知识点</v>
      </c>
      <c r="F4812" s="21" t="str">
        <f t="shared" si="612"/>
        <v>亚</v>
      </c>
      <c r="G4812" s="21" t="str">
        <f>INDEX( {"body","discipline","area","topic","point"},MATCH(E4812,{"知识体","知识域","知识区","知识主题","知识点"},0))</f>
        <v>point</v>
      </c>
      <c r="H4812" s="21" t="str">
        <f>INDEX( {"super","just","sub","infras"},MATCH(F4812,{"超","恰","亚","次"},0))</f>
        <v>sub</v>
      </c>
      <c r="I4812" s="21">
        <f>MATCH(E4812,{"知识体","知识域","知识区","知识主题","知识点"},0)-1</f>
        <v>4</v>
      </c>
      <c r="J4812" s="21">
        <f>MATCH(F4812,{"超","恰","亚","次"},0)-1</f>
        <v>2</v>
      </c>
      <c r="K4812" s="21" t="str">
        <f t="shared" si="613"/>
        <v>地理</v>
      </c>
      <c r="L4812" s="26" t="s">
        <v>4299</v>
      </c>
      <c r="M4812" s="23"/>
      <c r="N4812" s="23"/>
      <c r="O4812" s="24" t="str">
        <f t="shared" si="607"/>
        <v xml:space="preserve">
  - 
    name:  能源资源开发面临的问题
    title:  能源资源开发面临的问题
    description: 
    koLyro: point
    koLyri:  sub
    son: </v>
      </c>
      <c r="P4812" s="27" t="str">
        <f t="shared" si="614"/>
        <v xml:space="preserve">
            - 
              name:  能源资源开发面临的问题
              title:  能源资源开发面临的问题
              description: 
              koLyro: point
              koLyri:  sub
              son: </v>
      </c>
    </row>
    <row r="4813" spans="1:16" ht="15" customHeight="1">
      <c r="A4813" s="20">
        <f t="shared" si="608"/>
        <v>4</v>
      </c>
      <c r="B4813" s="21" t="str">
        <f t="shared" si="609"/>
        <v>知识点</v>
      </c>
      <c r="C4813" s="21" t="str">
        <f t="shared" si="610"/>
        <v>能源基地建设</v>
      </c>
      <c r="D4813" s="21" t="str">
        <f>IFERROR(IF(I4813=1,INDEX( {"chinese","english","math","physics","chemistry","biology","politics","history","geography"},MATCH(C4813,{"语文","英语","数学","物理","化学","生物","政治","历史","地理"},0)),IF(I4813=2,INDEX(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4813,{"单项选择","阅读理解","信息匹配","完形填空","短文填空","单句填空","短文改错","单句改错","句型转换","翻译短语","翻译句子","词汇/短语及固搭","完成句子","听力"},0)),"")), "")</f>
        <v/>
      </c>
      <c r="E4813" s="21" t="str">
        <f t="shared" si="611"/>
        <v>知识点</v>
      </c>
      <c r="F4813" s="21" t="str">
        <f t="shared" si="612"/>
        <v>恰</v>
      </c>
      <c r="G4813" s="21" t="str">
        <f>INDEX( {"body","discipline","area","topic","point"},MATCH(E4813,{"知识体","知识域","知识区","知识主题","知识点"},0))</f>
        <v>point</v>
      </c>
      <c r="H4813" s="21" t="str">
        <f>INDEX( {"super","just","sub","infras"},MATCH(F4813,{"超","恰","亚","次"},0))</f>
        <v>just</v>
      </c>
      <c r="I4813" s="21">
        <f>MATCH(E4813,{"知识体","知识域","知识区","知识主题","知识点"},0)-1</f>
        <v>4</v>
      </c>
      <c r="J4813" s="21">
        <f>MATCH(F4813,{"超","恰","亚","次"},0)-1</f>
        <v>1</v>
      </c>
      <c r="K4813" s="21" t="str">
        <f t="shared" si="613"/>
        <v>地理</v>
      </c>
      <c r="L4813" s="26" t="s">
        <v>4300</v>
      </c>
      <c r="M4813" s="23"/>
      <c r="N4813" s="23"/>
      <c r="O4813" s="24" t="str">
        <f t="shared" si="607"/>
        <v xml:space="preserve">
  - 
    name:  能源基地建设
    title:  能源基地建设
    description: 
    koLyro: point
    koLyri:  just
    son: </v>
      </c>
      <c r="P4813" s="27" t="str">
        <f t="shared" si="614"/>
        <v xml:space="preserve">
          - 
            name:  能源基地建设
            title:  能源基地建设
            description: 
            koLyro: point
            koLyri:  just
            son: </v>
      </c>
    </row>
    <row r="4814" spans="1:16" ht="15" customHeight="1">
      <c r="A4814" s="20">
        <f t="shared" si="608"/>
        <v>4</v>
      </c>
      <c r="B4814" s="21" t="str">
        <f t="shared" si="609"/>
        <v>知识点</v>
      </c>
      <c r="C4814" s="21" t="str">
        <f t="shared" si="610"/>
        <v>能源的综合利用与环境保护</v>
      </c>
      <c r="D4814" s="21" t="str">
        <f>IFERROR(IF(I4814=1,INDEX( {"chinese","english","math","physics","chemistry","biology","politics","history","geography"},MATCH(C4814,{"语文","英语","数学","物理","化学","生物","政治","历史","地理"},0)),IF(I4814=2,INDEX(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4814,{"单项选择","阅读理解","信息匹配","完形填空","短文填空","单句填空","短文改错","单句改错","句型转换","翻译短语","翻译句子","词汇/短语及固搭","完成句子","听力"},0)),"")), "")</f>
        <v/>
      </c>
      <c r="E4814" s="21" t="str">
        <f t="shared" si="611"/>
        <v>知识点</v>
      </c>
      <c r="F4814" s="21" t="str">
        <f t="shared" si="612"/>
        <v>恰</v>
      </c>
      <c r="G4814" s="21" t="str">
        <f>INDEX( {"body","discipline","area","topic","point"},MATCH(E4814,{"知识体","知识域","知识区","知识主题","知识点"},0))</f>
        <v>point</v>
      </c>
      <c r="H4814" s="21" t="str">
        <f>INDEX( {"super","just","sub","infras"},MATCH(F4814,{"超","恰","亚","次"},0))</f>
        <v>just</v>
      </c>
      <c r="I4814" s="21">
        <f>MATCH(E4814,{"知识体","知识域","知识区","知识主题","知识点"},0)-1</f>
        <v>4</v>
      </c>
      <c r="J4814" s="21">
        <f>MATCH(F4814,{"超","恰","亚","次"},0)-1</f>
        <v>1</v>
      </c>
      <c r="K4814" s="21" t="str">
        <f t="shared" si="613"/>
        <v>地理</v>
      </c>
      <c r="L4814" s="26" t="s">
        <v>4301</v>
      </c>
      <c r="M4814" s="23"/>
      <c r="N4814" s="23"/>
      <c r="O4814" s="24" t="str">
        <f t="shared" si="607"/>
        <v xml:space="preserve">
  - 
    name:  能源的综合利用与环境保护
    title:  能源的综合利用与环境保护
    description: 
    koLyro: point
    koLyri:  just
    son: </v>
      </c>
      <c r="P4814" s="27" t="str">
        <f t="shared" si="614"/>
        <v xml:space="preserve">
          - 
            name:  能源的综合利用与环境保护
            title:  能源的综合利用与环境保护
            description: 
            koLyro: point
            koLyri:  just
            son: </v>
      </c>
    </row>
    <row r="4815" spans="1:16" ht="15" customHeight="1">
      <c r="A4815" s="20">
        <f t="shared" si="608"/>
        <v>5</v>
      </c>
      <c r="B4815" s="21" t="str">
        <f t="shared" si="609"/>
        <v>知识亚点</v>
      </c>
      <c r="C4815" s="21" t="str">
        <f t="shared" si="610"/>
        <v>能源的综合利用</v>
      </c>
      <c r="D4815" s="21" t="str">
        <f>IFERROR(IF(I4815=1,INDEX( {"chinese","english","math","physics","chemistry","biology","politics","history","geography"},MATCH(C4815,{"语文","英语","数学","物理","化学","生物","政治","历史","地理"},0)),IF(I4815=2,INDEX(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4815,{"单项选择","阅读理解","信息匹配","完形填空","短文填空","单句填空","短文改错","单句改错","句型转换","翻译短语","翻译句子","词汇/短语及固搭","完成句子","听力"},0)),"")), "")</f>
        <v/>
      </c>
      <c r="E4815" s="21" t="str">
        <f t="shared" si="611"/>
        <v>知识点</v>
      </c>
      <c r="F4815" s="21" t="str">
        <f t="shared" si="612"/>
        <v>亚</v>
      </c>
      <c r="G4815" s="21" t="str">
        <f>INDEX( {"body","discipline","area","topic","point"},MATCH(E4815,{"知识体","知识域","知识区","知识主题","知识点"},0))</f>
        <v>point</v>
      </c>
      <c r="H4815" s="21" t="str">
        <f>INDEX( {"super","just","sub","infras"},MATCH(F4815,{"超","恰","亚","次"},0))</f>
        <v>sub</v>
      </c>
      <c r="I4815" s="21">
        <f>MATCH(E4815,{"知识体","知识域","知识区","知识主题","知识点"},0)-1</f>
        <v>4</v>
      </c>
      <c r="J4815" s="21">
        <f>MATCH(F4815,{"超","恰","亚","次"},0)-1</f>
        <v>2</v>
      </c>
      <c r="K4815" s="21" t="str">
        <f t="shared" si="613"/>
        <v>地理</v>
      </c>
      <c r="L4815" s="26" t="s">
        <v>4302</v>
      </c>
      <c r="M4815" s="23"/>
      <c r="N4815" s="23"/>
      <c r="O4815" s="24" t="str">
        <f t="shared" si="607"/>
        <v xml:space="preserve">
  - 
    name:  能源的综合利用
    title:  能源的综合利用
    description: 
    koLyro: point
    koLyri:  sub
    son: </v>
      </c>
      <c r="P4815" s="27" t="str">
        <f t="shared" si="614"/>
        <v xml:space="preserve">
            - 
              name:  能源的综合利用
              title:  能源的综合利用
              description: 
              koLyro: point
              koLyri:  sub
              son: </v>
      </c>
    </row>
    <row r="4816" spans="1:16" ht="15" customHeight="1">
      <c r="A4816" s="20">
        <f t="shared" si="608"/>
        <v>5</v>
      </c>
      <c r="B4816" s="21" t="str">
        <f t="shared" si="609"/>
        <v>知识亚点</v>
      </c>
      <c r="C4816" s="21" t="str">
        <f t="shared" si="610"/>
        <v>能源开发利用中的环境问题</v>
      </c>
      <c r="D4816" s="21" t="str">
        <f>IFERROR(IF(I4816=1,INDEX( {"chinese","english","math","physics","chemistry","biology","politics","history","geography"},MATCH(C4816,{"语文","英语","数学","物理","化学","生物","政治","历史","地理"},0)),IF(I4816=2,INDEX(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4816,{"单项选择","阅读理解","信息匹配","完形填空","短文填空","单句填空","短文改错","单句改错","句型转换","翻译短语","翻译句子","词汇/短语及固搭","完成句子","听力"},0)),"")), "")</f>
        <v/>
      </c>
      <c r="E4816" s="21" t="str">
        <f t="shared" si="611"/>
        <v>知识点</v>
      </c>
      <c r="F4816" s="21" t="str">
        <f t="shared" si="612"/>
        <v>亚</v>
      </c>
      <c r="G4816" s="21" t="str">
        <f>INDEX( {"body","discipline","area","topic","point"},MATCH(E4816,{"知识体","知识域","知识区","知识主题","知识点"},0))</f>
        <v>point</v>
      </c>
      <c r="H4816" s="21" t="str">
        <f>INDEX( {"super","just","sub","infras"},MATCH(F4816,{"超","恰","亚","次"},0))</f>
        <v>sub</v>
      </c>
      <c r="I4816" s="21">
        <f>MATCH(E4816,{"知识体","知识域","知识区","知识主题","知识点"},0)-1</f>
        <v>4</v>
      </c>
      <c r="J4816" s="21">
        <f>MATCH(F4816,{"超","恰","亚","次"},0)-1</f>
        <v>2</v>
      </c>
      <c r="K4816" s="21" t="str">
        <f t="shared" si="613"/>
        <v>地理</v>
      </c>
      <c r="L4816" s="26" t="s">
        <v>4303</v>
      </c>
      <c r="M4816" s="23"/>
      <c r="N4816" s="23"/>
      <c r="O4816" s="24" t="str">
        <f t="shared" si="607"/>
        <v xml:space="preserve">
  - 
    name:  能源开发利用中的环境问题
    title:  能源开发利用中的环境问题
    description: 
    koLyro: point
    koLyri:  sub
    son: </v>
      </c>
      <c r="P4816" s="27" t="str">
        <f t="shared" si="614"/>
        <v xml:space="preserve">
            - 
              name:  能源开发利用中的环境问题
              title:  能源开发利用中的环境问题
              description: 
              koLyro: point
              koLyri:  sub
              son: </v>
      </c>
    </row>
    <row r="4817" spans="1:16" ht="15" customHeight="1">
      <c r="A4817" s="20">
        <f t="shared" si="608"/>
        <v>5</v>
      </c>
      <c r="B4817" s="21" t="str">
        <f t="shared" si="609"/>
        <v>知识亚点</v>
      </c>
      <c r="C4817" s="21" t="str">
        <f t="shared" si="610"/>
        <v>能源开发利用中的环境保护与治理</v>
      </c>
      <c r="D4817" s="21" t="str">
        <f>IFERROR(IF(I4817=1,INDEX( {"chinese","english","math","physics","chemistry","biology","politics","history","geography"},MATCH(C4817,{"语文","英语","数学","物理","化学","生物","政治","历史","地理"},0)),IF(I4817=2,INDEX(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4817,{"单项选择","阅读理解","信息匹配","完形填空","短文填空","单句填空","短文改错","单句改错","句型转换","翻译短语","翻译句子","词汇/短语及固搭","完成句子","听力"},0)),"")), "")</f>
        <v/>
      </c>
      <c r="E4817" s="21" t="str">
        <f t="shared" si="611"/>
        <v>知识点</v>
      </c>
      <c r="F4817" s="21" t="str">
        <f t="shared" si="612"/>
        <v>亚</v>
      </c>
      <c r="G4817" s="21" t="str">
        <f>INDEX( {"body","discipline","area","topic","point"},MATCH(E4817,{"知识体","知识域","知识区","知识主题","知识点"},0))</f>
        <v>point</v>
      </c>
      <c r="H4817" s="21" t="str">
        <f>INDEX( {"super","just","sub","infras"},MATCH(F4817,{"超","恰","亚","次"},0))</f>
        <v>sub</v>
      </c>
      <c r="I4817" s="21">
        <f>MATCH(E4817,{"知识体","知识域","知识区","知识主题","知识点"},0)-1</f>
        <v>4</v>
      </c>
      <c r="J4817" s="21">
        <f>MATCH(F4817,{"超","恰","亚","次"},0)-1</f>
        <v>2</v>
      </c>
      <c r="K4817" s="21" t="str">
        <f t="shared" si="613"/>
        <v>地理</v>
      </c>
      <c r="L4817" s="26" t="s">
        <v>4304</v>
      </c>
      <c r="M4817" s="23"/>
      <c r="N4817" s="23"/>
      <c r="O4817" s="24" t="str">
        <f t="shared" si="607"/>
        <v xml:space="preserve">
  - 
    name:  能源开发利用中的环境保护与治理
    title:  能源开发利用中的环境保护与治理
    description: 
    koLyro: point
    koLyri:  sub
    son: </v>
      </c>
      <c r="P4817" s="27" t="str">
        <f t="shared" si="614"/>
        <v xml:space="preserve">
            - 
              name:  能源开发利用中的环境保护与治理
              title:  能源开发利用中的环境保护与治理
              description: 
              koLyro: point
              koLyri:  sub
              son: </v>
      </c>
    </row>
    <row r="4818" spans="1:16" ht="15" customHeight="1">
      <c r="A4818" s="20">
        <f t="shared" si="608"/>
        <v>4</v>
      </c>
      <c r="B4818" s="21" t="str">
        <f t="shared" si="609"/>
        <v>知识点</v>
      </c>
      <c r="C4818" s="21" t="str">
        <f t="shared" si="610"/>
        <v>资源型地区发展过程中面临的问题及应对措施</v>
      </c>
      <c r="D4818" s="21" t="str">
        <f>IFERROR(IF(I4818=1,INDEX( {"chinese","english","math","physics","chemistry","biology","politics","history","geography"},MATCH(C4818,{"语文","英语","数学","物理","化学","生物","政治","历史","地理"},0)),IF(I4818=2,INDEX(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4818,{"单项选择","阅读理解","信息匹配","完形填空","短文填空","单句填空","短文改错","单句改错","句型转换","翻译短语","翻译句子","词汇/短语及固搭","完成句子","听力"},0)),"")), "")</f>
        <v/>
      </c>
      <c r="E4818" s="21" t="str">
        <f t="shared" si="611"/>
        <v>知识点</v>
      </c>
      <c r="F4818" s="21" t="str">
        <f t="shared" si="612"/>
        <v>恰</v>
      </c>
      <c r="G4818" s="21" t="str">
        <f>INDEX( {"body","discipline","area","topic","point"},MATCH(E4818,{"知识体","知识域","知识区","知识主题","知识点"},0))</f>
        <v>point</v>
      </c>
      <c r="H4818" s="21" t="str">
        <f>INDEX( {"super","just","sub","infras"},MATCH(F4818,{"超","恰","亚","次"},0))</f>
        <v>just</v>
      </c>
      <c r="I4818" s="21">
        <f>MATCH(E4818,{"知识体","知识域","知识区","知识主题","知识点"},0)-1</f>
        <v>4</v>
      </c>
      <c r="J4818" s="21">
        <f>MATCH(F4818,{"超","恰","亚","次"},0)-1</f>
        <v>1</v>
      </c>
      <c r="K4818" s="21" t="str">
        <f t="shared" si="613"/>
        <v>地理</v>
      </c>
      <c r="L4818" s="26" t="s">
        <v>4305</v>
      </c>
      <c r="M4818" s="23"/>
      <c r="N4818" s="23"/>
      <c r="O4818" s="24" t="str">
        <f t="shared" si="607"/>
        <v xml:space="preserve">
  - 
    name:  资源型地区发展过程中面临的问题及应对措施
    title:  资源型地区发展过程中面临的问题及应对措施
    description: 
    koLyro: point
    koLyri:  just
    son: </v>
      </c>
      <c r="P4818" s="27" t="str">
        <f t="shared" si="614"/>
        <v xml:space="preserve">
          - 
            name:  资源型地区发展过程中面临的问题及应对措施
            title:  资源型地区发展过程中面临的问题及应对措施
            description: 
            koLyro: point
            koLyri:  just
            son: </v>
      </c>
    </row>
    <row r="4819" spans="1:16" ht="15" customHeight="1">
      <c r="A4819" s="20">
        <f t="shared" si="608"/>
        <v>3</v>
      </c>
      <c r="B4819" s="21" t="str">
        <f t="shared" si="609"/>
        <v>知识主题</v>
      </c>
      <c r="C4819" s="21" t="str">
        <f t="shared" si="610"/>
        <v>流域的综合开发</v>
      </c>
      <c r="D4819" s="21" t="str">
        <f>IFERROR(IF(I4819=1,INDEX( {"chinese","english","math","physics","chemistry","biology","politics","history","geography"},MATCH(C4819,{"语文","英语","数学","物理","化学","生物","政治","历史","地理"},0)),IF(I4819=2,INDEX(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4819,{"单项选择","阅读理解","信息匹配","完形填空","短文填空","单句填空","短文改错","单句改错","句型转换","翻译短语","翻译句子","词汇/短语及固搭","完成句子","听力"},0)),"")), "")</f>
        <v/>
      </c>
      <c r="E4819" s="21" t="str">
        <f t="shared" si="611"/>
        <v>知识主题</v>
      </c>
      <c r="F4819" s="21" t="str">
        <f t="shared" si="612"/>
        <v>恰</v>
      </c>
      <c r="G4819" s="21" t="str">
        <f>INDEX( {"body","discipline","area","topic","point"},MATCH(E4819,{"知识体","知识域","知识区","知识主题","知识点"},0))</f>
        <v>topic</v>
      </c>
      <c r="H4819" s="21" t="str">
        <f>INDEX( {"super","just","sub","infras"},MATCH(F4819,{"超","恰","亚","次"},0))</f>
        <v>just</v>
      </c>
      <c r="I4819" s="21">
        <f>MATCH(E4819,{"知识体","知识域","知识区","知识主题","知识点"},0)-1</f>
        <v>3</v>
      </c>
      <c r="J4819" s="21">
        <f>MATCH(F4819,{"超","恰","亚","次"},0)-1</f>
        <v>1</v>
      </c>
      <c r="K4819" s="21" t="str">
        <f t="shared" si="613"/>
        <v>地理</v>
      </c>
      <c r="L4819" s="26" t="s">
        <v>4306</v>
      </c>
      <c r="M4819" s="23"/>
      <c r="N4819" s="23"/>
      <c r="O4819" s="24" t="str">
        <f t="shared" si="607"/>
        <v xml:space="preserve">
  - 
    name:  流域的综合开发
    title:  流域的综合开发
    description: 
    koLyro: topic
    koLyri:  just
    son: </v>
      </c>
      <c r="P4819" s="27" t="str">
        <f t="shared" si="614"/>
        <v xml:space="preserve">
        - 
          name:  流域的综合开发
          title:  流域的综合开发
          description: 
          koLyro: topic
          koLyri:  just
          son: </v>
      </c>
    </row>
    <row r="4820" spans="1:16" ht="15" customHeight="1">
      <c r="A4820" s="20">
        <f t="shared" si="608"/>
        <v>4</v>
      </c>
      <c r="B4820" s="21" t="str">
        <f t="shared" si="609"/>
        <v>知识点</v>
      </c>
      <c r="C4820" s="21" t="str">
        <f t="shared" si="610"/>
        <v>河流分水岭与流域范围的确定</v>
      </c>
      <c r="D4820" s="21" t="str">
        <f>IFERROR(IF(I4820=1,INDEX( {"chinese","english","math","physics","chemistry","biology","politics","history","geography"},MATCH(C4820,{"语文","英语","数学","物理","化学","生物","政治","历史","地理"},0)),IF(I4820=2,INDEX(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4820,{"单项选择","阅读理解","信息匹配","完形填空","短文填空","单句填空","短文改错","单句改错","句型转换","翻译短语","翻译句子","词汇/短语及固搭","完成句子","听力"},0)),"")), "")</f>
        <v/>
      </c>
      <c r="E4820" s="21" t="str">
        <f t="shared" si="611"/>
        <v>知识点</v>
      </c>
      <c r="F4820" s="21" t="str">
        <f t="shared" si="612"/>
        <v>恰</v>
      </c>
      <c r="G4820" s="21" t="str">
        <f>INDEX( {"body","discipline","area","topic","point"},MATCH(E4820,{"知识体","知识域","知识区","知识主题","知识点"},0))</f>
        <v>point</v>
      </c>
      <c r="H4820" s="21" t="str">
        <f>INDEX( {"super","just","sub","infras"},MATCH(F4820,{"超","恰","亚","次"},0))</f>
        <v>just</v>
      </c>
      <c r="I4820" s="21">
        <f>MATCH(E4820,{"知识体","知识域","知识区","知识主题","知识点"},0)-1</f>
        <v>4</v>
      </c>
      <c r="J4820" s="21">
        <f>MATCH(F4820,{"超","恰","亚","次"},0)-1</f>
        <v>1</v>
      </c>
      <c r="K4820" s="21" t="str">
        <f t="shared" si="613"/>
        <v>地理</v>
      </c>
      <c r="L4820" s="26" t="s">
        <v>4307</v>
      </c>
      <c r="M4820" s="23"/>
      <c r="N4820" s="23"/>
      <c r="O4820" s="24" t="str">
        <f t="shared" si="607"/>
        <v xml:space="preserve">
  - 
    name:  河流分水岭与流域范围的确定
    title:  河流分水岭与流域范围的确定
    description: 
    koLyro: point
    koLyri:  just
    son: </v>
      </c>
      <c r="P4820" s="27" t="str">
        <f t="shared" si="614"/>
        <v xml:space="preserve">
          - 
            name:  河流分水岭与流域范围的确定
            title:  河流分水岭与流域范围的确定
            description: 
            koLyro: point
            koLyri:  just
            son: </v>
      </c>
    </row>
    <row r="4821" spans="1:16" ht="15" customHeight="1">
      <c r="A4821" s="20">
        <f t="shared" si="608"/>
        <v>4</v>
      </c>
      <c r="B4821" s="21" t="str">
        <f t="shared" si="609"/>
        <v>知识点</v>
      </c>
      <c r="C4821" s="21" t="str">
        <f t="shared" si="610"/>
        <v>流域开发的自然条件</v>
      </c>
      <c r="D4821" s="21" t="str">
        <f>IFERROR(IF(I4821=1,INDEX( {"chinese","english","math","physics","chemistry","biology","politics","history","geography"},MATCH(C4821,{"语文","英语","数学","物理","化学","生物","政治","历史","地理"},0)),IF(I4821=2,INDEX(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4821,{"单项选择","阅读理解","信息匹配","完形填空","短文填空","单句填空","短文改错","单句改错","句型转换","翻译短语","翻译句子","词汇/短语及固搭","完成句子","听力"},0)),"")), "")</f>
        <v/>
      </c>
      <c r="E4821" s="21" t="str">
        <f t="shared" si="611"/>
        <v>知识点</v>
      </c>
      <c r="F4821" s="21" t="str">
        <f t="shared" si="612"/>
        <v>恰</v>
      </c>
      <c r="G4821" s="21" t="str">
        <f>INDEX( {"body","discipline","area","topic","point"},MATCH(E4821,{"知识体","知识域","知识区","知识主题","知识点"},0))</f>
        <v>point</v>
      </c>
      <c r="H4821" s="21" t="str">
        <f>INDEX( {"super","just","sub","infras"},MATCH(F4821,{"超","恰","亚","次"},0))</f>
        <v>just</v>
      </c>
      <c r="I4821" s="21">
        <f>MATCH(E4821,{"知识体","知识域","知识区","知识主题","知识点"},0)-1</f>
        <v>4</v>
      </c>
      <c r="J4821" s="21">
        <f>MATCH(F4821,{"超","恰","亚","次"},0)-1</f>
        <v>1</v>
      </c>
      <c r="K4821" s="21" t="str">
        <f t="shared" si="613"/>
        <v>地理</v>
      </c>
      <c r="L4821" s="26" t="s">
        <v>4308</v>
      </c>
      <c r="M4821" s="23"/>
      <c r="N4821" s="23"/>
      <c r="O4821" s="24" t="str">
        <f t="shared" si="607"/>
        <v xml:space="preserve">
  - 
    name:  流域开发的自然条件
    title:  流域开发的自然条件
    description: 
    koLyro: point
    koLyri:  just
    son: </v>
      </c>
      <c r="P4821" s="27" t="str">
        <f t="shared" si="614"/>
        <v xml:space="preserve">
          - 
            name:  流域开发的自然条件
            title:  流域开发的自然条件
            description: 
            koLyro: point
            koLyri:  just
            son: </v>
      </c>
    </row>
    <row r="4822" spans="1:16" ht="15" customHeight="1">
      <c r="A4822" s="20">
        <f t="shared" si="608"/>
        <v>4</v>
      </c>
      <c r="B4822" s="21" t="str">
        <f t="shared" si="609"/>
        <v>知识点</v>
      </c>
      <c r="C4822" s="21" t="str">
        <f t="shared" si="610"/>
        <v>流域的早期开发及其后果</v>
      </c>
      <c r="D4822" s="21" t="str">
        <f>IFERROR(IF(I4822=1,INDEX( {"chinese","english","math","physics","chemistry","biology","politics","history","geography"},MATCH(C4822,{"语文","英语","数学","物理","化学","生物","政治","历史","地理"},0)),IF(I4822=2,INDEX(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4822,{"单项选择","阅读理解","信息匹配","完形填空","短文填空","单句填空","短文改错","单句改错","句型转换","翻译短语","翻译句子","词汇/短语及固搭","完成句子","听力"},0)),"")), "")</f>
        <v/>
      </c>
      <c r="E4822" s="21" t="str">
        <f t="shared" si="611"/>
        <v>知识点</v>
      </c>
      <c r="F4822" s="21" t="str">
        <f t="shared" si="612"/>
        <v>恰</v>
      </c>
      <c r="G4822" s="21" t="str">
        <f>INDEX( {"body","discipline","area","topic","point"},MATCH(E4822,{"知识体","知识域","知识区","知识主题","知识点"},0))</f>
        <v>point</v>
      </c>
      <c r="H4822" s="21" t="str">
        <f>INDEX( {"super","just","sub","infras"},MATCH(F4822,{"超","恰","亚","次"},0))</f>
        <v>just</v>
      </c>
      <c r="I4822" s="21">
        <f>MATCH(E4822,{"知识体","知识域","知识区","知识主题","知识点"},0)-1</f>
        <v>4</v>
      </c>
      <c r="J4822" s="21">
        <f>MATCH(F4822,{"超","恰","亚","次"},0)-1</f>
        <v>1</v>
      </c>
      <c r="K4822" s="21" t="str">
        <f t="shared" si="613"/>
        <v>地理</v>
      </c>
      <c r="L4822" s="26" t="s">
        <v>4309</v>
      </c>
      <c r="M4822" s="23"/>
      <c r="N4822" s="23"/>
      <c r="O4822" s="24" t="str">
        <f t="shared" si="607"/>
        <v xml:space="preserve">
  - 
    name:  流域的早期开发及其后果
    title:  流域的早期开发及其后果
    description: 
    koLyro: point
    koLyri:  just
    son: </v>
      </c>
      <c r="P4822" s="27" t="str">
        <f t="shared" si="614"/>
        <v xml:space="preserve">
          - 
            name:  流域的早期开发及其后果
            title:  流域的早期开发及其后果
            description: 
            koLyro: point
            koLyri:  just
            son: </v>
      </c>
    </row>
    <row r="4823" spans="1:16" ht="15" customHeight="1">
      <c r="A4823" s="20">
        <f t="shared" si="608"/>
        <v>4</v>
      </c>
      <c r="B4823" s="21" t="str">
        <f t="shared" si="609"/>
        <v>知识点</v>
      </c>
      <c r="C4823" s="21" t="str">
        <f t="shared" si="610"/>
        <v>流域的综合开发</v>
      </c>
      <c r="D4823" s="21" t="str">
        <f>IFERROR(IF(I4823=1,INDEX( {"chinese","english","math","physics","chemistry","biology","politics","history","geography"},MATCH(C4823,{"语文","英语","数学","物理","化学","生物","政治","历史","地理"},0)),IF(I4823=2,INDEX(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4823,{"单项选择","阅读理解","信息匹配","完形填空","短文填空","单句填空","短文改错","单句改错","句型转换","翻译短语","翻译句子","词汇/短语及固搭","完成句子","听力"},0)),"")), "")</f>
        <v/>
      </c>
      <c r="E4823" s="21" t="str">
        <f t="shared" si="611"/>
        <v>知识点</v>
      </c>
      <c r="F4823" s="21" t="str">
        <f t="shared" si="612"/>
        <v>恰</v>
      </c>
      <c r="G4823" s="21" t="str">
        <f>INDEX( {"body","discipline","area","topic","point"},MATCH(E4823,{"知识体","知识域","知识区","知识主题","知识点"},0))</f>
        <v>point</v>
      </c>
      <c r="H4823" s="21" t="str">
        <f>INDEX( {"super","just","sub","infras"},MATCH(F4823,{"超","恰","亚","次"},0))</f>
        <v>just</v>
      </c>
      <c r="I4823" s="21">
        <f>MATCH(E4823,{"知识体","知识域","知识区","知识主题","知识点"},0)-1</f>
        <v>4</v>
      </c>
      <c r="J4823" s="21">
        <f>MATCH(F4823,{"超","恰","亚","次"},0)-1</f>
        <v>1</v>
      </c>
      <c r="K4823" s="21" t="str">
        <f t="shared" si="613"/>
        <v>地理</v>
      </c>
      <c r="L4823" s="26" t="s">
        <v>4310</v>
      </c>
      <c r="M4823" s="23"/>
      <c r="N4823" s="23"/>
      <c r="O4823" s="24" t="str">
        <f t="shared" si="607"/>
        <v xml:space="preserve">
  - 
    name:  流域的综合开发
    title:  流域的综合开发
    description: 
    koLyro: point
    koLyri:  just
    son: </v>
      </c>
      <c r="P4823" s="27" t="str">
        <f t="shared" si="614"/>
        <v xml:space="preserve">
          - 
            name:  流域的综合开发
            title:  流域的综合开发
            description: 
            koLyro: point
            koLyri:  just
            son: </v>
      </c>
    </row>
    <row r="4824" spans="1:16" ht="15" customHeight="1">
      <c r="A4824" s="20">
        <f t="shared" si="608"/>
        <v>5</v>
      </c>
      <c r="B4824" s="21" t="str">
        <f t="shared" si="609"/>
        <v>知识亚点</v>
      </c>
      <c r="C4824" s="21" t="str">
        <f t="shared" si="610"/>
        <v>田纳西河流域的开发措施和效果</v>
      </c>
      <c r="D4824" s="21" t="str">
        <f>IFERROR(IF(I4824=1,INDEX( {"chinese","english","math","physics","chemistry","biology","politics","history","geography"},MATCH(C4824,{"语文","英语","数学","物理","化学","生物","政治","历史","地理"},0)),IF(I4824=2,INDEX(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4824,{"单项选择","阅读理解","信息匹配","完形填空","短文填空","单句填空","短文改错","单句改错","句型转换","翻译短语","翻译句子","词汇/短语及固搭","完成句子","听力"},0)),"")), "")</f>
        <v/>
      </c>
      <c r="E4824" s="21" t="str">
        <f t="shared" si="611"/>
        <v>知识点</v>
      </c>
      <c r="F4824" s="21" t="str">
        <f t="shared" si="612"/>
        <v>亚</v>
      </c>
      <c r="G4824" s="21" t="str">
        <f>INDEX( {"body","discipline","area","topic","point"},MATCH(E4824,{"知识体","知识域","知识区","知识主题","知识点"},0))</f>
        <v>point</v>
      </c>
      <c r="H4824" s="21" t="str">
        <f>INDEX( {"super","just","sub","infras"},MATCH(F4824,{"超","恰","亚","次"},0))</f>
        <v>sub</v>
      </c>
      <c r="I4824" s="21">
        <f>MATCH(E4824,{"知识体","知识域","知识区","知识主题","知识点"},0)-1</f>
        <v>4</v>
      </c>
      <c r="J4824" s="21">
        <f>MATCH(F4824,{"超","恰","亚","次"},0)-1</f>
        <v>2</v>
      </c>
      <c r="K4824" s="21" t="str">
        <f t="shared" si="613"/>
        <v>地理</v>
      </c>
      <c r="L4824" s="26" t="s">
        <v>4311</v>
      </c>
      <c r="M4824" s="23"/>
      <c r="N4824" s="23"/>
      <c r="O4824" s="24" t="str">
        <f t="shared" si="607"/>
        <v xml:space="preserve">
  - 
    name:  田纳西河流域的开发措施和效果
    title:  田纳西河流域的开发措施和效果
    description: 
    koLyro: point
    koLyri:  sub
    son: </v>
      </c>
      <c r="P4824" s="27" t="str">
        <f t="shared" si="614"/>
        <v xml:space="preserve">
            - 
              name:  田纳西河流域的开发措施和效果
              title:  田纳西河流域的开发措施和效果
              description: 
              koLyro: point
              koLyri:  sub
              son: </v>
      </c>
    </row>
    <row r="4825" spans="1:16" ht="15" customHeight="1">
      <c r="A4825" s="20">
        <f t="shared" si="608"/>
        <v>5</v>
      </c>
      <c r="B4825" s="21" t="str">
        <f t="shared" si="609"/>
        <v>知识亚点</v>
      </c>
      <c r="C4825" s="21" t="str">
        <f t="shared" si="610"/>
        <v>河流综合治理的措施与目的</v>
      </c>
      <c r="D4825" s="21" t="str">
        <f>IFERROR(IF(I4825=1,INDEX( {"chinese","english","math","physics","chemistry","biology","politics","history","geography"},MATCH(C4825,{"语文","英语","数学","物理","化学","生物","政治","历史","地理"},0)),IF(I4825=2,INDEX(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4825,{"单项选择","阅读理解","信息匹配","完形填空","短文填空","单句填空","短文改错","单句改错","句型转换","翻译短语","翻译句子","词汇/短语及固搭","完成句子","听力"},0)),"")), "")</f>
        <v/>
      </c>
      <c r="E4825" s="21" t="str">
        <f t="shared" si="611"/>
        <v>知识点</v>
      </c>
      <c r="F4825" s="21" t="str">
        <f t="shared" si="612"/>
        <v>亚</v>
      </c>
      <c r="G4825" s="21" t="str">
        <f>INDEX( {"body","discipline","area","topic","point"},MATCH(E4825,{"知识体","知识域","知识区","知识主题","知识点"},0))</f>
        <v>point</v>
      </c>
      <c r="H4825" s="21" t="str">
        <f>INDEX( {"super","just","sub","infras"},MATCH(F4825,{"超","恰","亚","次"},0))</f>
        <v>sub</v>
      </c>
      <c r="I4825" s="21">
        <f>MATCH(E4825,{"知识体","知识域","知识区","知识主题","知识点"},0)-1</f>
        <v>4</v>
      </c>
      <c r="J4825" s="21">
        <f>MATCH(F4825,{"超","恰","亚","次"},0)-1</f>
        <v>2</v>
      </c>
      <c r="K4825" s="21" t="str">
        <f t="shared" si="613"/>
        <v>地理</v>
      </c>
      <c r="L4825" s="26" t="s">
        <v>4312</v>
      </c>
      <c r="M4825" s="23"/>
      <c r="N4825" s="23"/>
      <c r="O4825" s="24" t="str">
        <f t="shared" si="607"/>
        <v xml:space="preserve">
  - 
    name:  河流综合治理的措施与目的
    title:  河流综合治理的措施与目的
    description: 
    koLyro: point
    koLyri:  sub
    son: </v>
      </c>
      <c r="P4825" s="27" t="str">
        <f t="shared" si="614"/>
        <v xml:space="preserve">
            - 
              name:  河流综合治理的措施与目的
              title:  河流综合治理的措施与目的
              description: 
              koLyro: point
              koLyri:  sub
              son: </v>
      </c>
    </row>
    <row r="4826" spans="1:16" ht="15" customHeight="1">
      <c r="A4826" s="20">
        <f t="shared" si="608"/>
        <v>5</v>
      </c>
      <c r="B4826" s="21" t="str">
        <f t="shared" si="609"/>
        <v>知识亚点</v>
      </c>
      <c r="C4826" s="21" t="str">
        <f t="shared" si="610"/>
        <v>田纳西河流域综合开发对我国的启示</v>
      </c>
      <c r="D4826" s="21" t="str">
        <f>IFERROR(IF(I4826=1,INDEX( {"chinese","english","math","physics","chemistry","biology","politics","history","geography"},MATCH(C4826,{"语文","英语","数学","物理","化学","生物","政治","历史","地理"},0)),IF(I4826=2,INDEX(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4826,{"单项选择","阅读理解","信息匹配","完形填空","短文填空","单句填空","短文改错","单句改错","句型转换","翻译短语","翻译句子","词汇/短语及固搭","完成句子","听力"},0)),"")), "")</f>
        <v/>
      </c>
      <c r="E4826" s="21" t="str">
        <f t="shared" si="611"/>
        <v>知识点</v>
      </c>
      <c r="F4826" s="21" t="str">
        <f t="shared" si="612"/>
        <v>亚</v>
      </c>
      <c r="G4826" s="21" t="str">
        <f>INDEX( {"body","discipline","area","topic","point"},MATCH(E4826,{"知识体","知识域","知识区","知识主题","知识点"},0))</f>
        <v>point</v>
      </c>
      <c r="H4826" s="21" t="str">
        <f>INDEX( {"super","just","sub","infras"},MATCH(F4826,{"超","恰","亚","次"},0))</f>
        <v>sub</v>
      </c>
      <c r="I4826" s="21">
        <f>MATCH(E4826,{"知识体","知识域","知识区","知识主题","知识点"},0)-1</f>
        <v>4</v>
      </c>
      <c r="J4826" s="21">
        <f>MATCH(F4826,{"超","恰","亚","次"},0)-1</f>
        <v>2</v>
      </c>
      <c r="K4826" s="21" t="str">
        <f t="shared" si="613"/>
        <v>地理</v>
      </c>
      <c r="L4826" s="26" t="s">
        <v>4313</v>
      </c>
      <c r="M4826" s="23"/>
      <c r="N4826" s="23"/>
      <c r="O4826" s="24" t="str">
        <f t="shared" si="607"/>
        <v xml:space="preserve">
  - 
    name:  田纳西河流域综合开发对我国的启示
    title:  田纳西河流域综合开发对我国的启示
    description: 
    koLyro: point
    koLyri:  sub
    son: </v>
      </c>
      <c r="P4826" s="27" t="str">
        <f t="shared" si="614"/>
        <v xml:space="preserve">
            - 
              name:  田纳西河流域综合开发对我国的启示
              title:  田纳西河流域综合开发对我国的启示
              description: 
              koLyro: point
              koLyri:  sub
              son: </v>
      </c>
    </row>
    <row r="4827" spans="1:16" ht="15" customHeight="1">
      <c r="A4827" s="20">
        <f t="shared" si="608"/>
        <v>4</v>
      </c>
      <c r="B4827" s="21" t="str">
        <f t="shared" si="609"/>
        <v>知识点</v>
      </c>
      <c r="C4827" s="21" t="str">
        <f t="shared" si="610"/>
        <v>流域开发与治理的相关分析</v>
      </c>
      <c r="D4827" s="21" t="str">
        <f>IFERROR(IF(I4827=1,INDEX( {"chinese","english","math","physics","chemistry","biology","politics","history","geography"},MATCH(C4827,{"语文","英语","数学","物理","化学","生物","政治","历史","地理"},0)),IF(I4827=2,INDEX(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4827,{"单项选择","阅读理解","信息匹配","完形填空","短文填空","单句填空","短文改错","单句改错","句型转换","翻译短语","翻译句子","词汇/短语及固搭","完成句子","听力"},0)),"")), "")</f>
        <v/>
      </c>
      <c r="E4827" s="21" t="str">
        <f t="shared" si="611"/>
        <v>知识点</v>
      </c>
      <c r="F4827" s="21" t="str">
        <f t="shared" si="612"/>
        <v>恰</v>
      </c>
      <c r="G4827" s="21" t="str">
        <f>INDEX( {"body","discipline","area","topic","point"},MATCH(E4827,{"知识体","知识域","知识区","知识主题","知识点"},0))</f>
        <v>point</v>
      </c>
      <c r="H4827" s="21" t="str">
        <f>INDEX( {"super","just","sub","infras"},MATCH(F4827,{"超","恰","亚","次"},0))</f>
        <v>just</v>
      </c>
      <c r="I4827" s="21">
        <f>MATCH(E4827,{"知识体","知识域","知识区","知识主题","知识点"},0)-1</f>
        <v>4</v>
      </c>
      <c r="J4827" s="21">
        <f>MATCH(F4827,{"超","恰","亚","次"},0)-1</f>
        <v>1</v>
      </c>
      <c r="K4827" s="21" t="str">
        <f t="shared" si="613"/>
        <v>地理</v>
      </c>
      <c r="L4827" s="26" t="s">
        <v>4314</v>
      </c>
      <c r="M4827" s="23"/>
      <c r="N4827" s="23"/>
      <c r="O4827" s="24" t="str">
        <f t="shared" si="607"/>
        <v xml:space="preserve">
  - 
    name:  流域开发与治理的相关分析
    title:  流域开发与治理的相关分析
    description: 
    koLyro: point
    koLyri:  just
    son: </v>
      </c>
      <c r="P4827" s="27" t="str">
        <f t="shared" si="614"/>
        <v xml:space="preserve">
          - 
            name:  流域开发与治理的相关分析
            title:  流域开发与治理的相关分析
            description: 
            koLyro: point
            koLyri:  just
            son: </v>
      </c>
    </row>
    <row r="4828" spans="1:16" ht="15" customHeight="1">
      <c r="A4828" s="20">
        <f t="shared" si="608"/>
        <v>5</v>
      </c>
      <c r="B4828" s="21" t="str">
        <f t="shared" si="609"/>
        <v>知识亚点</v>
      </c>
      <c r="C4828" s="21" t="str">
        <f t="shared" si="610"/>
        <v>流域开发方向分析</v>
      </c>
      <c r="D4828" s="21" t="str">
        <f>IFERROR(IF(I4828=1,INDEX( {"chinese","english","math","physics","chemistry","biology","politics","history","geography"},MATCH(C4828,{"语文","英语","数学","物理","化学","生物","政治","历史","地理"},0)),IF(I4828=2,INDEX(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4828,{"单项选择","阅读理解","信息匹配","完形填空","短文填空","单句填空","短文改错","单句改错","句型转换","翻译短语","翻译句子","词汇/短语及固搭","完成句子","听力"},0)),"")), "")</f>
        <v/>
      </c>
      <c r="E4828" s="21" t="str">
        <f t="shared" si="611"/>
        <v>知识点</v>
      </c>
      <c r="F4828" s="21" t="str">
        <f t="shared" si="612"/>
        <v>亚</v>
      </c>
      <c r="G4828" s="21" t="str">
        <f>INDEX( {"body","discipline","area","topic","point"},MATCH(E4828,{"知识体","知识域","知识区","知识主题","知识点"},0))</f>
        <v>point</v>
      </c>
      <c r="H4828" s="21" t="str">
        <f>INDEX( {"super","just","sub","infras"},MATCH(F4828,{"超","恰","亚","次"},0))</f>
        <v>sub</v>
      </c>
      <c r="I4828" s="21">
        <f>MATCH(E4828,{"知识体","知识域","知识区","知识主题","知识点"},0)-1</f>
        <v>4</v>
      </c>
      <c r="J4828" s="21">
        <f>MATCH(F4828,{"超","恰","亚","次"},0)-1</f>
        <v>2</v>
      </c>
      <c r="K4828" s="21" t="str">
        <f t="shared" si="613"/>
        <v>地理</v>
      </c>
      <c r="L4828" s="26" t="s">
        <v>4315</v>
      </c>
      <c r="M4828" s="23"/>
      <c r="N4828" s="23"/>
      <c r="O4828" s="24" t="str">
        <f t="shared" si="607"/>
        <v xml:space="preserve">
  - 
    name:  流域开发方向分析
    title:  流域开发方向分析
    description: 
    koLyro: point
    koLyri:  sub
    son: </v>
      </c>
      <c r="P4828" s="27" t="str">
        <f t="shared" si="614"/>
        <v xml:space="preserve">
            - 
              name:  流域开发方向分析
              title:  流域开发方向分析
              description: 
              koLyro: point
              koLyri:  sub
              son: </v>
      </c>
    </row>
    <row r="4829" spans="1:16" ht="15" customHeight="1">
      <c r="A4829" s="20">
        <f t="shared" si="608"/>
        <v>5</v>
      </c>
      <c r="B4829" s="21" t="str">
        <f t="shared" si="609"/>
        <v>知识亚点</v>
      </c>
      <c r="C4829" s="21" t="str">
        <f t="shared" si="610"/>
        <v>流域航运价值分析</v>
      </c>
      <c r="D4829" s="21" t="str">
        <f>IFERROR(IF(I4829=1,INDEX( {"chinese","english","math","physics","chemistry","biology","politics","history","geography"},MATCH(C4829,{"语文","英语","数学","物理","化学","生物","政治","历史","地理"},0)),IF(I4829=2,INDEX(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4829,{"单项选择","阅读理解","信息匹配","完形填空","短文填空","单句填空","短文改错","单句改错","句型转换","翻译短语","翻译句子","词汇/短语及固搭","完成句子","听力"},0)),"")), "")</f>
        <v/>
      </c>
      <c r="E4829" s="21" t="str">
        <f t="shared" si="611"/>
        <v>知识点</v>
      </c>
      <c r="F4829" s="21" t="str">
        <f t="shared" si="612"/>
        <v>亚</v>
      </c>
      <c r="G4829" s="21" t="str">
        <f>INDEX( {"body","discipline","area","topic","point"},MATCH(E4829,{"知识体","知识域","知识区","知识主题","知识点"},0))</f>
        <v>point</v>
      </c>
      <c r="H4829" s="21" t="str">
        <f>INDEX( {"super","just","sub","infras"},MATCH(F4829,{"超","恰","亚","次"},0))</f>
        <v>sub</v>
      </c>
      <c r="I4829" s="21">
        <f>MATCH(E4829,{"知识体","知识域","知识区","知识主题","知识点"},0)-1</f>
        <v>4</v>
      </c>
      <c r="J4829" s="21">
        <f>MATCH(F4829,{"超","恰","亚","次"},0)-1</f>
        <v>2</v>
      </c>
      <c r="K4829" s="21" t="str">
        <f t="shared" si="613"/>
        <v>地理</v>
      </c>
      <c r="L4829" s="26" t="s">
        <v>4316</v>
      </c>
      <c r="M4829" s="23"/>
      <c r="N4829" s="23"/>
      <c r="O4829" s="24" t="str">
        <f t="shared" si="607"/>
        <v xml:space="preserve">
  - 
    name:  流域航运价值分析
    title:  流域航运价值分析
    description: 
    koLyro: point
    koLyri:  sub
    son: </v>
      </c>
      <c r="P4829" s="27" t="str">
        <f t="shared" si="614"/>
        <v xml:space="preserve">
            - 
              name:  流域航运价值分析
              title:  流域航运价值分析
              description: 
              koLyro: point
              koLyri:  sub
              son: </v>
      </c>
    </row>
    <row r="4830" spans="1:16" ht="15" customHeight="1">
      <c r="A4830" s="20">
        <f t="shared" si="608"/>
        <v>5</v>
      </c>
      <c r="B4830" s="21" t="str">
        <f t="shared" si="609"/>
        <v>知识亚点</v>
      </c>
      <c r="C4830" s="21" t="str">
        <f t="shared" si="610"/>
        <v>流域水能资源开发条件分析</v>
      </c>
      <c r="D4830" s="21" t="str">
        <f>IFERROR(IF(I4830=1,INDEX( {"chinese","english","math","physics","chemistry","biology","politics","history","geography"},MATCH(C4830,{"语文","英语","数学","物理","化学","生物","政治","历史","地理"},0)),IF(I4830=2,INDEX(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4830,{"单项选择","阅读理解","信息匹配","完形填空","短文填空","单句填空","短文改错","单句改错","句型转换","翻译短语","翻译句子","词汇/短语及固搭","完成句子","听力"},0)),"")), "")</f>
        <v/>
      </c>
      <c r="E4830" s="21" t="str">
        <f t="shared" si="611"/>
        <v>知识点</v>
      </c>
      <c r="F4830" s="21" t="str">
        <f t="shared" si="612"/>
        <v>亚</v>
      </c>
      <c r="G4830" s="21" t="str">
        <f>INDEX( {"body","discipline","area","topic","point"},MATCH(E4830,{"知识体","知识域","知识区","知识主题","知识点"},0))</f>
        <v>point</v>
      </c>
      <c r="H4830" s="21" t="str">
        <f>INDEX( {"super","just","sub","infras"},MATCH(F4830,{"超","恰","亚","次"},0))</f>
        <v>sub</v>
      </c>
      <c r="I4830" s="21">
        <f>MATCH(E4830,{"知识体","知识域","知识区","知识主题","知识点"},0)-1</f>
        <v>4</v>
      </c>
      <c r="J4830" s="21">
        <f>MATCH(F4830,{"超","恰","亚","次"},0)-1</f>
        <v>2</v>
      </c>
      <c r="K4830" s="21" t="str">
        <f t="shared" si="613"/>
        <v>地理</v>
      </c>
      <c r="L4830" s="26" t="s">
        <v>4317</v>
      </c>
      <c r="M4830" s="23"/>
      <c r="N4830" s="23"/>
      <c r="O4830" s="24" t="str">
        <f t="shared" si="607"/>
        <v xml:space="preserve">
  - 
    name:  流域水能资源开发条件分析
    title:  流域水能资源开发条件分析
    description: 
    koLyro: point
    koLyri:  sub
    son: </v>
      </c>
      <c r="P4830" s="27" t="str">
        <f t="shared" si="614"/>
        <v xml:space="preserve">
            - 
              name:  流域水能资源开发条件分析
              title:  流域水能资源开发条件分析
              description: 
              koLyro: point
              koLyri:  sub
              son: </v>
      </c>
    </row>
    <row r="4831" spans="1:16" ht="15" customHeight="1">
      <c r="A4831" s="20">
        <f t="shared" si="608"/>
        <v>5</v>
      </c>
      <c r="B4831" s="21" t="str">
        <f t="shared" si="609"/>
        <v>知识亚点</v>
      </c>
      <c r="C4831" s="21" t="str">
        <f t="shared" si="610"/>
        <v>流域洪水成因与治理分析</v>
      </c>
      <c r="D4831" s="21" t="str">
        <f>IFERROR(IF(I4831=1,INDEX( {"chinese","english","math","physics","chemistry","biology","politics","history","geography"},MATCH(C4831,{"语文","英语","数学","物理","化学","生物","政治","历史","地理"},0)),IF(I4831=2,INDEX(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4831,{"单项选择","阅读理解","信息匹配","完形填空","短文填空","单句填空","短文改错","单句改错","句型转换","翻译短语","翻译句子","词汇/短语及固搭","完成句子","听力"},0)),"")), "")</f>
        <v/>
      </c>
      <c r="E4831" s="21" t="str">
        <f t="shared" si="611"/>
        <v>知识点</v>
      </c>
      <c r="F4831" s="21" t="str">
        <f t="shared" si="612"/>
        <v>亚</v>
      </c>
      <c r="G4831" s="21" t="str">
        <f>INDEX( {"body","discipline","area","topic","point"},MATCH(E4831,{"知识体","知识域","知识区","知识主题","知识点"},0))</f>
        <v>point</v>
      </c>
      <c r="H4831" s="21" t="str">
        <f>INDEX( {"super","just","sub","infras"},MATCH(F4831,{"超","恰","亚","次"},0))</f>
        <v>sub</v>
      </c>
      <c r="I4831" s="21">
        <f>MATCH(E4831,{"知识体","知识域","知识区","知识主题","知识点"},0)-1</f>
        <v>4</v>
      </c>
      <c r="J4831" s="21">
        <f>MATCH(F4831,{"超","恰","亚","次"},0)-1</f>
        <v>2</v>
      </c>
      <c r="K4831" s="21" t="str">
        <f t="shared" si="613"/>
        <v>地理</v>
      </c>
      <c r="L4831" s="26" t="s">
        <v>4318</v>
      </c>
      <c r="M4831" s="23"/>
      <c r="N4831" s="23"/>
      <c r="O4831" s="24" t="str">
        <f t="shared" si="607"/>
        <v xml:space="preserve">
  - 
    name:  流域洪水成因与治理分析
    title:  流域洪水成因与治理分析
    description: 
    koLyro: point
    koLyri:  sub
    son: </v>
      </c>
      <c r="P4831" s="27" t="str">
        <f t="shared" si="614"/>
        <v xml:space="preserve">
            - 
              name:  流域洪水成因与治理分析
              title:  流域洪水成因与治理分析
              description: 
              koLyro: point
              koLyri:  sub
              son: </v>
      </c>
    </row>
    <row r="4832" spans="1:16" ht="15" customHeight="1">
      <c r="A4832" s="20">
        <f t="shared" si="608"/>
        <v>5</v>
      </c>
      <c r="B4832" s="21" t="str">
        <f t="shared" si="609"/>
        <v>知识亚点</v>
      </c>
      <c r="C4832" s="21" t="str">
        <f t="shared" si="610"/>
        <v>流域水利工程建设评价</v>
      </c>
      <c r="D4832" s="21" t="str">
        <f>IFERROR(IF(I4832=1,INDEX( {"chinese","english","math","physics","chemistry","biology","politics","history","geography"},MATCH(C4832,{"语文","英语","数学","物理","化学","生物","政治","历史","地理"},0)),IF(I4832=2,INDEX(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4832,{"单项选择","阅读理解","信息匹配","完形填空","短文填空","单句填空","短文改错","单句改错","句型转换","翻译短语","翻译句子","词汇/短语及固搭","完成句子","听力"},0)),"")), "")</f>
        <v/>
      </c>
      <c r="E4832" s="21" t="str">
        <f t="shared" si="611"/>
        <v>知识点</v>
      </c>
      <c r="F4832" s="21" t="str">
        <f t="shared" si="612"/>
        <v>亚</v>
      </c>
      <c r="G4832" s="21" t="str">
        <f>INDEX( {"body","discipline","area","topic","point"},MATCH(E4832,{"知识体","知识域","知识区","知识主题","知识点"},0))</f>
        <v>point</v>
      </c>
      <c r="H4832" s="21" t="str">
        <f>INDEX( {"super","just","sub","infras"},MATCH(F4832,{"超","恰","亚","次"},0))</f>
        <v>sub</v>
      </c>
      <c r="I4832" s="21">
        <f>MATCH(E4832,{"知识体","知识域","知识区","知识主题","知识点"},0)-1</f>
        <v>4</v>
      </c>
      <c r="J4832" s="21">
        <f>MATCH(F4832,{"超","恰","亚","次"},0)-1</f>
        <v>2</v>
      </c>
      <c r="K4832" s="21" t="str">
        <f t="shared" si="613"/>
        <v>地理</v>
      </c>
      <c r="L4832" s="26" t="s">
        <v>4319</v>
      </c>
      <c r="M4832" s="23"/>
      <c r="N4832" s="23"/>
      <c r="O4832" s="24" t="str">
        <f t="shared" ref="O4832:O4895" si="615">SUBSTITUTE(SUBSTITUTE(SUBSTITUTE(SUBSTITUTE($O$1,"NAME",IF(D4832="",C4832,D4832)),"TITLE",C4832),"KO_LYRO",G4832),"KO_LYRI",H4832)</f>
        <v xml:space="preserve">
  - 
    name:  流域水利工程建设评价
    title:  流域水利工程建设评价
    description: 
    koLyro: point
    koLyri:  sub
    son: </v>
      </c>
      <c r="P4832" s="27" t="str">
        <f t="shared" si="614"/>
        <v xml:space="preserve">
            - 
              name:  流域水利工程建设评价
              title:  流域水利工程建设评价
              description: 
              koLyro: point
              koLyri:  sub
              son: </v>
      </c>
    </row>
    <row r="4833" spans="1:16" ht="15" customHeight="1">
      <c r="A4833" s="20">
        <f t="shared" si="608"/>
        <v>2</v>
      </c>
      <c r="B4833" s="21" t="str">
        <f t="shared" si="609"/>
        <v>知识区</v>
      </c>
      <c r="C4833" s="21" t="str">
        <f t="shared" si="610"/>
        <v>16.区域经济发展</v>
      </c>
      <c r="D4833" s="21" t="str">
        <f>IFERROR(IF(I4833=1,INDEX( {"chinese","english","math","physics","chemistry","biology","politics","history","geography"},MATCH(C4833,{"语文","英语","数学","物理","化学","生物","政治","历史","地理"},0)),IF(I4833=2,INDEX(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4833,{"单项选择","阅读理解","信息匹配","完形填空","短文填空","单句填空","短文改错","单句改错","句型转换","翻译短语","翻译句子","词汇/短语及固搭","完成句子","听力"},0)),"")), "")</f>
        <v/>
      </c>
      <c r="E4833" s="21" t="str">
        <f t="shared" si="611"/>
        <v>知识区</v>
      </c>
      <c r="F4833" s="21" t="str">
        <f t="shared" si="612"/>
        <v>恰</v>
      </c>
      <c r="G4833" s="21" t="str">
        <f>INDEX( {"body","discipline","area","topic","point"},MATCH(E4833,{"知识体","知识域","知识区","知识主题","知识点"},0))</f>
        <v>area</v>
      </c>
      <c r="H4833" s="21" t="str">
        <f>INDEX( {"super","just","sub","infras"},MATCH(F4833,{"超","恰","亚","次"},0))</f>
        <v>just</v>
      </c>
      <c r="I4833" s="21">
        <f>MATCH(E4833,{"知识体","知识域","知识区","知识主题","知识点"},0)-1</f>
        <v>2</v>
      </c>
      <c r="J4833" s="21">
        <f>MATCH(F4833,{"超","恰","亚","次"},0)-1</f>
        <v>1</v>
      </c>
      <c r="K4833" s="21" t="str">
        <f t="shared" si="613"/>
        <v>地理</v>
      </c>
      <c r="L4833" s="26" t="s">
        <v>4705</v>
      </c>
      <c r="M4833" s="23"/>
      <c r="N4833" s="23"/>
      <c r="O4833" s="24" t="str">
        <f t="shared" si="615"/>
        <v xml:space="preserve">
  - 
    name:  16.区域经济发展
    title:  16.区域经济发展
    description: 
    koLyro: area
    koLyri:  just
    son: </v>
      </c>
      <c r="P4833" s="27" t="str">
        <f t="shared" si="614"/>
        <v xml:space="preserve">
      - 
        name:  16.区域经济发展
        title:  16.区域经济发展
        description: 
        koLyro: area
        koLyri:  just
        son: </v>
      </c>
    </row>
    <row r="4834" spans="1:16" ht="15" customHeight="1">
      <c r="A4834" s="20">
        <f t="shared" si="608"/>
        <v>3</v>
      </c>
      <c r="B4834" s="21" t="str">
        <f t="shared" si="609"/>
        <v>知识主题</v>
      </c>
      <c r="C4834" s="21" t="str">
        <f t="shared" si="610"/>
        <v>区域农业发展</v>
      </c>
      <c r="D4834" s="21" t="str">
        <f>IFERROR(IF(I4834=1,INDEX( {"chinese","english","math","physics","chemistry","biology","politics","history","geography"},MATCH(C4834,{"语文","英语","数学","物理","化学","生物","政治","历史","地理"},0)),IF(I4834=2,INDEX(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4834,{"单项选择","阅读理解","信息匹配","完形填空","短文填空","单句填空","短文改错","单句改错","句型转换","翻译短语","翻译句子","词汇/短语及固搭","完成句子","听力"},0)),"")), "")</f>
        <v/>
      </c>
      <c r="E4834" s="21" t="str">
        <f t="shared" si="611"/>
        <v>知识主题</v>
      </c>
      <c r="F4834" s="21" t="str">
        <f t="shared" si="612"/>
        <v>恰</v>
      </c>
      <c r="G4834" s="21" t="str">
        <f>INDEX( {"body","discipline","area","topic","point"},MATCH(E4834,{"知识体","知识域","知识区","知识主题","知识点"},0))</f>
        <v>topic</v>
      </c>
      <c r="H4834" s="21" t="str">
        <f>INDEX( {"super","just","sub","infras"},MATCH(F4834,{"超","恰","亚","次"},0))</f>
        <v>just</v>
      </c>
      <c r="I4834" s="21">
        <f>MATCH(E4834,{"知识体","知识域","知识区","知识主题","知识点"},0)-1</f>
        <v>3</v>
      </c>
      <c r="J4834" s="21">
        <f>MATCH(F4834,{"超","恰","亚","次"},0)-1</f>
        <v>1</v>
      </c>
      <c r="K4834" s="21" t="str">
        <f t="shared" si="613"/>
        <v>地理</v>
      </c>
      <c r="L4834" s="26" t="s">
        <v>4320</v>
      </c>
      <c r="M4834" s="23"/>
      <c r="N4834" s="23"/>
      <c r="O4834" s="24" t="str">
        <f t="shared" si="615"/>
        <v xml:space="preserve">
  - 
    name:  区域农业发展
    title:  区域农业发展
    description: 
    koLyro: topic
    koLyri:  just
    son: </v>
      </c>
      <c r="P4834" s="27" t="str">
        <f t="shared" si="614"/>
        <v xml:space="preserve">
        - 
          name:  区域农业发展
          title:  区域农业发展
          description: 
          koLyro: topic
          koLyri:  just
          son: </v>
      </c>
    </row>
    <row r="4835" spans="1:16" ht="15" customHeight="1">
      <c r="A4835" s="20">
        <f t="shared" si="608"/>
        <v>4</v>
      </c>
      <c r="B4835" s="21" t="str">
        <f t="shared" si="609"/>
        <v>知识点</v>
      </c>
      <c r="C4835" s="21" t="str">
        <f t="shared" si="610"/>
        <v>区域农业发展条件</v>
      </c>
      <c r="D4835" s="21" t="str">
        <f>IFERROR(IF(I4835=1,INDEX( {"chinese","english","math","physics","chemistry","biology","politics","history","geography"},MATCH(C4835,{"语文","英语","数学","物理","化学","生物","政治","历史","地理"},0)),IF(I4835=2,INDEX(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4835,{"单项选择","阅读理解","信息匹配","完形填空","短文填空","单句填空","短文改错","单句改错","句型转换","翻译短语","翻译句子","词汇/短语及固搭","完成句子","听力"},0)),"")), "")</f>
        <v/>
      </c>
      <c r="E4835" s="21" t="str">
        <f t="shared" si="611"/>
        <v>知识点</v>
      </c>
      <c r="F4835" s="21" t="str">
        <f t="shared" si="612"/>
        <v>恰</v>
      </c>
      <c r="G4835" s="21" t="str">
        <f>INDEX( {"body","discipline","area","topic","point"},MATCH(E4835,{"知识体","知识域","知识区","知识主题","知识点"},0))</f>
        <v>point</v>
      </c>
      <c r="H4835" s="21" t="str">
        <f>INDEX( {"super","just","sub","infras"},MATCH(F4835,{"超","恰","亚","次"},0))</f>
        <v>just</v>
      </c>
      <c r="I4835" s="21">
        <f>MATCH(E4835,{"知识体","知识域","知识区","知识主题","知识点"},0)-1</f>
        <v>4</v>
      </c>
      <c r="J4835" s="21">
        <f>MATCH(F4835,{"超","恰","亚","次"},0)-1</f>
        <v>1</v>
      </c>
      <c r="K4835" s="21" t="str">
        <f t="shared" si="613"/>
        <v>地理</v>
      </c>
      <c r="L4835" s="26" t="s">
        <v>4321</v>
      </c>
      <c r="M4835" s="23"/>
      <c r="N4835" s="23"/>
      <c r="O4835" s="24" t="str">
        <f t="shared" si="615"/>
        <v xml:space="preserve">
  - 
    name:  区域农业发展条件
    title:  区域农业发展条件
    description: 
    koLyro: point
    koLyri:  just
    son: </v>
      </c>
      <c r="P4835" s="27" t="str">
        <f t="shared" si="614"/>
        <v xml:space="preserve">
          - 
            name:  区域农业发展条件
            title:  区域农业发展条件
            description: 
            koLyro: point
            koLyri:  just
            son: </v>
      </c>
    </row>
    <row r="4836" spans="1:16" ht="15" customHeight="1">
      <c r="A4836" s="20">
        <f t="shared" si="608"/>
        <v>4</v>
      </c>
      <c r="B4836" s="21" t="str">
        <f t="shared" si="609"/>
        <v>知识点</v>
      </c>
      <c r="C4836" s="21" t="str">
        <f t="shared" si="610"/>
        <v>区域农业布局的特点</v>
      </c>
      <c r="D4836" s="21" t="str">
        <f>IFERROR(IF(I4836=1,INDEX( {"chinese","english","math","physics","chemistry","biology","politics","history","geography"},MATCH(C4836,{"语文","英语","数学","物理","化学","生物","政治","历史","地理"},0)),IF(I4836=2,INDEX(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4836,{"单项选择","阅读理解","信息匹配","完形填空","短文填空","单句填空","短文改错","单句改错","句型转换","翻译短语","翻译句子","词汇/短语及固搭","完成句子","听力"},0)),"")), "")</f>
        <v/>
      </c>
      <c r="E4836" s="21" t="str">
        <f t="shared" si="611"/>
        <v>知识点</v>
      </c>
      <c r="F4836" s="21" t="str">
        <f t="shared" si="612"/>
        <v>恰</v>
      </c>
      <c r="G4836" s="21" t="str">
        <f>INDEX( {"body","discipline","area","topic","point"},MATCH(E4836,{"知识体","知识域","知识区","知识主题","知识点"},0))</f>
        <v>point</v>
      </c>
      <c r="H4836" s="21" t="str">
        <f>INDEX( {"super","just","sub","infras"},MATCH(F4836,{"超","恰","亚","次"},0))</f>
        <v>just</v>
      </c>
      <c r="I4836" s="21">
        <f>MATCH(E4836,{"知识体","知识域","知识区","知识主题","知识点"},0)-1</f>
        <v>4</v>
      </c>
      <c r="J4836" s="21">
        <f>MATCH(F4836,{"超","恰","亚","次"},0)-1</f>
        <v>1</v>
      </c>
      <c r="K4836" s="21" t="str">
        <f t="shared" si="613"/>
        <v>地理</v>
      </c>
      <c r="L4836" s="26" t="s">
        <v>4322</v>
      </c>
      <c r="M4836" s="23"/>
      <c r="N4836" s="23"/>
      <c r="O4836" s="24" t="str">
        <f t="shared" si="615"/>
        <v xml:space="preserve">
  - 
    name:  区域农业布局的特点
    title:  区域农业布局的特点
    description: 
    koLyro: point
    koLyri:  just
    son: </v>
      </c>
      <c r="P4836" s="27" t="str">
        <f t="shared" si="614"/>
        <v xml:space="preserve">
          - 
            name:  区域农业布局的特点
            title:  区域农业布局的特点
            description: 
            koLyro: point
            koLyri:  just
            son: </v>
      </c>
    </row>
    <row r="4837" spans="1:16" ht="15" customHeight="1">
      <c r="A4837" s="20">
        <f t="shared" si="608"/>
        <v>4</v>
      </c>
      <c r="B4837" s="21" t="str">
        <f t="shared" si="609"/>
        <v>知识点</v>
      </c>
      <c r="C4837" s="21" t="str">
        <f t="shared" si="610"/>
        <v>我国区域特色农业</v>
      </c>
      <c r="D4837" s="21" t="str">
        <f>IFERROR(IF(I4837=1,INDEX( {"chinese","english","math","physics","chemistry","biology","politics","history","geography"},MATCH(C4837,{"语文","英语","数学","物理","化学","生物","政治","历史","地理"},0)),IF(I4837=2,INDEX(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4837,{"单项选择","阅读理解","信息匹配","完形填空","短文填空","单句填空","短文改错","单句改错","句型转换","翻译短语","翻译句子","词汇/短语及固搭","完成句子","听力"},0)),"")), "")</f>
        <v/>
      </c>
      <c r="E4837" s="21" t="str">
        <f t="shared" si="611"/>
        <v>知识点</v>
      </c>
      <c r="F4837" s="21" t="str">
        <f t="shared" si="612"/>
        <v>恰</v>
      </c>
      <c r="G4837" s="21" t="str">
        <f>INDEX( {"body","discipline","area","topic","point"},MATCH(E4837,{"知识体","知识域","知识区","知识主题","知识点"},0))</f>
        <v>point</v>
      </c>
      <c r="H4837" s="21" t="str">
        <f>INDEX( {"super","just","sub","infras"},MATCH(F4837,{"超","恰","亚","次"},0))</f>
        <v>just</v>
      </c>
      <c r="I4837" s="21">
        <f>MATCH(E4837,{"知识体","知识域","知识区","知识主题","知识点"},0)-1</f>
        <v>4</v>
      </c>
      <c r="J4837" s="21">
        <f>MATCH(F4837,{"超","恰","亚","次"},0)-1</f>
        <v>1</v>
      </c>
      <c r="K4837" s="21" t="str">
        <f t="shared" si="613"/>
        <v>地理</v>
      </c>
      <c r="L4837" s="26" t="s">
        <v>4323</v>
      </c>
      <c r="M4837" s="23"/>
      <c r="N4837" s="23"/>
      <c r="O4837" s="24" t="str">
        <f t="shared" si="615"/>
        <v xml:space="preserve">
  - 
    name:  我国区域特色农业
    title:  我国区域特色农业
    description: 
    koLyro: point
    koLyri:  just
    son: </v>
      </c>
      <c r="P4837" s="27" t="str">
        <f t="shared" si="614"/>
        <v xml:space="preserve">
          - 
            name:  我国区域特色农业
            title:  我国区域特色农业
            description: 
            koLyro: point
            koLyri:  just
            son: </v>
      </c>
    </row>
    <row r="4838" spans="1:16" ht="15" customHeight="1">
      <c r="A4838" s="20">
        <f t="shared" si="608"/>
        <v>5</v>
      </c>
      <c r="B4838" s="21" t="str">
        <f t="shared" si="609"/>
        <v>知识亚点</v>
      </c>
      <c r="C4838" s="21" t="str">
        <f t="shared" si="610"/>
        <v>珠三角出口创汇农业</v>
      </c>
      <c r="D4838" s="21" t="str">
        <f>IFERROR(IF(I4838=1,INDEX( {"chinese","english","math","physics","chemistry","biology","politics","history","geography"},MATCH(C4838,{"语文","英语","数学","物理","化学","生物","政治","历史","地理"},0)),IF(I4838=2,INDEX(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4838,{"单项选择","阅读理解","信息匹配","完形填空","短文填空","单句填空","短文改错","单句改错","句型转换","翻译短语","翻译句子","词汇/短语及固搭","完成句子","听力"},0)),"")), "")</f>
        <v/>
      </c>
      <c r="E4838" s="21" t="str">
        <f t="shared" si="611"/>
        <v>知识点</v>
      </c>
      <c r="F4838" s="21" t="str">
        <f t="shared" si="612"/>
        <v>亚</v>
      </c>
      <c r="G4838" s="21" t="str">
        <f>INDEX( {"body","discipline","area","topic","point"},MATCH(E4838,{"知识体","知识域","知识区","知识主题","知识点"},0))</f>
        <v>point</v>
      </c>
      <c r="H4838" s="21" t="str">
        <f>INDEX( {"super","just","sub","infras"},MATCH(F4838,{"超","恰","亚","次"},0))</f>
        <v>sub</v>
      </c>
      <c r="I4838" s="21">
        <f>MATCH(E4838,{"知识体","知识域","知识区","知识主题","知识点"},0)-1</f>
        <v>4</v>
      </c>
      <c r="J4838" s="21">
        <f>MATCH(F4838,{"超","恰","亚","次"},0)-1</f>
        <v>2</v>
      </c>
      <c r="K4838" s="21" t="str">
        <f t="shared" si="613"/>
        <v>地理</v>
      </c>
      <c r="L4838" s="26" t="s">
        <v>4324</v>
      </c>
      <c r="M4838" s="23"/>
      <c r="N4838" s="23"/>
      <c r="O4838" s="24" t="str">
        <f t="shared" si="615"/>
        <v xml:space="preserve">
  - 
    name:  珠三角出口创汇农业
    title:  珠三角出口创汇农业
    description: 
    koLyro: point
    koLyri:  sub
    son: </v>
      </c>
      <c r="P4838" s="27" t="str">
        <f t="shared" si="614"/>
        <v xml:space="preserve">
            - 
              name:  珠三角出口创汇农业
              title:  珠三角出口创汇农业
              description: 
              koLyro: point
              koLyri:  sub
              son: </v>
      </c>
    </row>
    <row r="4839" spans="1:16" ht="15" customHeight="1">
      <c r="A4839" s="20">
        <f t="shared" si="608"/>
        <v>5</v>
      </c>
      <c r="B4839" s="21" t="str">
        <f t="shared" si="609"/>
        <v>知识亚点</v>
      </c>
      <c r="C4839" s="21" t="str">
        <f t="shared" si="610"/>
        <v>南疆棉花生产</v>
      </c>
      <c r="D4839" s="21" t="str">
        <f>IFERROR(IF(I4839=1,INDEX( {"chinese","english","math","physics","chemistry","biology","politics","history","geography"},MATCH(C4839,{"语文","英语","数学","物理","化学","生物","政治","历史","地理"},0)),IF(I4839=2,INDEX(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4839,{"单项选择","阅读理解","信息匹配","完形填空","短文填空","单句填空","短文改错","单句改错","句型转换","翻译短语","翻译句子","词汇/短语及固搭","完成句子","听力"},0)),"")), "")</f>
        <v/>
      </c>
      <c r="E4839" s="21" t="str">
        <f t="shared" si="611"/>
        <v>知识点</v>
      </c>
      <c r="F4839" s="21" t="str">
        <f t="shared" si="612"/>
        <v>亚</v>
      </c>
      <c r="G4839" s="21" t="str">
        <f>INDEX( {"body","discipline","area","topic","point"},MATCH(E4839,{"知识体","知识域","知识区","知识主题","知识点"},0))</f>
        <v>point</v>
      </c>
      <c r="H4839" s="21" t="str">
        <f>INDEX( {"super","just","sub","infras"},MATCH(F4839,{"超","恰","亚","次"},0))</f>
        <v>sub</v>
      </c>
      <c r="I4839" s="21">
        <f>MATCH(E4839,{"知识体","知识域","知识区","知识主题","知识点"},0)-1</f>
        <v>4</v>
      </c>
      <c r="J4839" s="21">
        <f>MATCH(F4839,{"超","恰","亚","次"},0)-1</f>
        <v>2</v>
      </c>
      <c r="K4839" s="21" t="str">
        <f t="shared" si="613"/>
        <v>地理</v>
      </c>
      <c r="L4839" s="26" t="s">
        <v>4325</v>
      </c>
      <c r="M4839" s="23"/>
      <c r="N4839" s="23"/>
      <c r="O4839" s="24" t="str">
        <f t="shared" si="615"/>
        <v xml:space="preserve">
  - 
    name:  南疆棉花生产
    title:  南疆棉花生产
    description: 
    koLyro: point
    koLyri:  sub
    son: </v>
      </c>
      <c r="P4839" s="27" t="str">
        <f t="shared" si="614"/>
        <v xml:space="preserve">
            - 
              name:  南疆棉花生产
              title:  南疆棉花生产
              description: 
              koLyro: point
              koLyri:  sub
              son: </v>
      </c>
    </row>
    <row r="4840" spans="1:16" ht="15" customHeight="1">
      <c r="A4840" s="20">
        <f t="shared" si="608"/>
        <v>5</v>
      </c>
      <c r="B4840" s="21" t="str">
        <f t="shared" si="609"/>
        <v>知识亚点</v>
      </c>
      <c r="C4840" s="21" t="str">
        <f t="shared" si="610"/>
        <v>海南岛热带经济作物生产</v>
      </c>
      <c r="D4840" s="21" t="str">
        <f>IFERROR(IF(I4840=1,INDEX( {"chinese","english","math","physics","chemistry","biology","politics","history","geography"},MATCH(C4840,{"语文","英语","数学","物理","化学","生物","政治","历史","地理"},0)),IF(I4840=2,INDEX(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4840,{"单项选择","阅读理解","信息匹配","完形填空","短文填空","单句填空","短文改错","单句改错","句型转换","翻译短语","翻译句子","词汇/短语及固搭","完成句子","听力"},0)),"")), "")</f>
        <v/>
      </c>
      <c r="E4840" s="21" t="str">
        <f t="shared" si="611"/>
        <v>知识点</v>
      </c>
      <c r="F4840" s="21" t="str">
        <f t="shared" si="612"/>
        <v>亚</v>
      </c>
      <c r="G4840" s="21" t="str">
        <f>INDEX( {"body","discipline","area","topic","point"},MATCH(E4840,{"知识体","知识域","知识区","知识主题","知识点"},0))</f>
        <v>point</v>
      </c>
      <c r="H4840" s="21" t="str">
        <f>INDEX( {"super","just","sub","infras"},MATCH(F4840,{"超","恰","亚","次"},0))</f>
        <v>sub</v>
      </c>
      <c r="I4840" s="21">
        <f>MATCH(E4840,{"知识体","知识域","知识区","知识主题","知识点"},0)-1</f>
        <v>4</v>
      </c>
      <c r="J4840" s="21">
        <f>MATCH(F4840,{"超","恰","亚","次"},0)-1</f>
        <v>2</v>
      </c>
      <c r="K4840" s="21" t="str">
        <f t="shared" si="613"/>
        <v>地理</v>
      </c>
      <c r="L4840" s="26" t="s">
        <v>4326</v>
      </c>
      <c r="M4840" s="23"/>
      <c r="N4840" s="23"/>
      <c r="O4840" s="24" t="str">
        <f t="shared" si="615"/>
        <v xml:space="preserve">
  - 
    name:  海南岛热带经济作物生产
    title:  海南岛热带经济作物生产
    description: 
    koLyro: point
    koLyri:  sub
    son: </v>
      </c>
      <c r="P4840" s="27" t="str">
        <f t="shared" si="614"/>
        <v xml:space="preserve">
            - 
              name:  海南岛热带经济作物生产
              title:  海南岛热带经济作物生产
              description: 
              koLyro: point
              koLyri:  sub
              son: </v>
      </c>
    </row>
    <row r="4841" spans="1:16" ht="15" customHeight="1">
      <c r="A4841" s="20">
        <f t="shared" si="608"/>
        <v>5</v>
      </c>
      <c r="B4841" s="21" t="str">
        <f t="shared" si="609"/>
        <v>知识亚点</v>
      </c>
      <c r="C4841" s="21" t="str">
        <f t="shared" si="610"/>
        <v>昆明花卉生产</v>
      </c>
      <c r="D4841" s="21" t="str">
        <f>IFERROR(IF(I4841=1,INDEX( {"chinese","english","math","physics","chemistry","biology","politics","history","geography"},MATCH(C4841,{"语文","英语","数学","物理","化学","生物","政治","历史","地理"},0)),IF(I4841=2,INDEX(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4841,{"单项选择","阅读理解","信息匹配","完形填空","短文填空","单句填空","短文改错","单句改错","句型转换","翻译短语","翻译句子","词汇/短语及固搭","完成句子","听力"},0)),"")), "")</f>
        <v/>
      </c>
      <c r="E4841" s="21" t="str">
        <f t="shared" si="611"/>
        <v>知识点</v>
      </c>
      <c r="F4841" s="21" t="str">
        <f t="shared" si="612"/>
        <v>亚</v>
      </c>
      <c r="G4841" s="21" t="str">
        <f>INDEX( {"body","discipline","area","topic","point"},MATCH(E4841,{"知识体","知识域","知识区","知识主题","知识点"},0))</f>
        <v>point</v>
      </c>
      <c r="H4841" s="21" t="str">
        <f>INDEX( {"super","just","sub","infras"},MATCH(F4841,{"超","恰","亚","次"},0))</f>
        <v>sub</v>
      </c>
      <c r="I4841" s="21">
        <f>MATCH(E4841,{"知识体","知识域","知识区","知识主题","知识点"},0)-1</f>
        <v>4</v>
      </c>
      <c r="J4841" s="21">
        <f>MATCH(F4841,{"超","恰","亚","次"},0)-1</f>
        <v>2</v>
      </c>
      <c r="K4841" s="21" t="str">
        <f t="shared" si="613"/>
        <v>地理</v>
      </c>
      <c r="L4841" s="26" t="s">
        <v>4327</v>
      </c>
      <c r="M4841" s="23"/>
      <c r="N4841" s="23"/>
      <c r="O4841" s="24" t="str">
        <f t="shared" si="615"/>
        <v xml:space="preserve">
  - 
    name:  昆明花卉生产
    title:  昆明花卉生产
    description: 
    koLyro: point
    koLyri:  sub
    son: </v>
      </c>
      <c r="P4841" s="27" t="str">
        <f t="shared" si="614"/>
        <v xml:space="preserve">
            - 
              name:  昆明花卉生产
              title:  昆明花卉生产
              description: 
              koLyro: point
              koLyri:  sub
              son: </v>
      </c>
    </row>
    <row r="4842" spans="1:16" ht="15" customHeight="1">
      <c r="A4842" s="20">
        <f t="shared" si="608"/>
        <v>4</v>
      </c>
      <c r="B4842" s="21" t="str">
        <f t="shared" si="609"/>
        <v>知识点</v>
      </c>
      <c r="C4842" s="21" t="str">
        <f t="shared" si="610"/>
        <v>区域农业的可持续发展</v>
      </c>
      <c r="D4842" s="21" t="str">
        <f>IFERROR(IF(I4842=1,INDEX( {"chinese","english","math","physics","chemistry","biology","politics","history","geography"},MATCH(C4842,{"语文","英语","数学","物理","化学","生物","政治","历史","地理"},0)),IF(I4842=2,INDEX(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4842,{"单项选择","阅读理解","信息匹配","完形填空","短文填空","单句填空","短文改错","单句改错","句型转换","翻译短语","翻译句子","词汇/短语及固搭","完成句子","听力"},0)),"")), "")</f>
        <v/>
      </c>
      <c r="E4842" s="21" t="str">
        <f t="shared" si="611"/>
        <v>知识点</v>
      </c>
      <c r="F4842" s="21" t="str">
        <f t="shared" si="612"/>
        <v>恰</v>
      </c>
      <c r="G4842" s="21" t="str">
        <f>INDEX( {"body","discipline","area","topic","point"},MATCH(E4842,{"知识体","知识域","知识区","知识主题","知识点"},0))</f>
        <v>point</v>
      </c>
      <c r="H4842" s="21" t="str">
        <f>INDEX( {"super","just","sub","infras"},MATCH(F4842,{"超","恰","亚","次"},0))</f>
        <v>just</v>
      </c>
      <c r="I4842" s="21">
        <f>MATCH(E4842,{"知识体","知识域","知识区","知识主题","知识点"},0)-1</f>
        <v>4</v>
      </c>
      <c r="J4842" s="21">
        <f>MATCH(F4842,{"超","恰","亚","次"},0)-1</f>
        <v>1</v>
      </c>
      <c r="K4842" s="21" t="str">
        <f t="shared" si="613"/>
        <v>地理</v>
      </c>
      <c r="L4842" s="26" t="s">
        <v>4328</v>
      </c>
      <c r="M4842" s="23"/>
      <c r="N4842" s="23"/>
      <c r="O4842" s="24" t="str">
        <f t="shared" si="615"/>
        <v xml:space="preserve">
  - 
    name:  区域农业的可持续发展
    title:  区域农业的可持续发展
    description: 
    koLyro: point
    koLyri:  just
    son: </v>
      </c>
      <c r="P4842" s="27" t="str">
        <f t="shared" si="614"/>
        <v xml:space="preserve">
          - 
            name:  区域农业的可持续发展
            title:  区域农业的可持续发展
            description: 
            koLyro: point
            koLyri:  just
            son: </v>
      </c>
    </row>
    <row r="4843" spans="1:16" ht="15" customHeight="1">
      <c r="A4843" s="20">
        <f t="shared" si="608"/>
        <v>5</v>
      </c>
      <c r="B4843" s="21" t="str">
        <f t="shared" si="609"/>
        <v>知识亚点</v>
      </c>
      <c r="C4843" s="21" t="str">
        <f t="shared" si="610"/>
        <v>农业发展中出现的问题及对策</v>
      </c>
      <c r="D4843" s="21" t="str">
        <f>IFERROR(IF(I4843=1,INDEX( {"chinese","english","math","physics","chemistry","biology","politics","history","geography"},MATCH(C4843,{"语文","英语","数学","物理","化学","生物","政治","历史","地理"},0)),IF(I4843=2,INDEX(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4843,{"单项选择","阅读理解","信息匹配","完形填空","短文填空","单句填空","短文改错","单句改错","句型转换","翻译短语","翻译句子","词汇/短语及固搭","完成句子","听力"},0)),"")), "")</f>
        <v/>
      </c>
      <c r="E4843" s="21" t="str">
        <f t="shared" si="611"/>
        <v>知识点</v>
      </c>
      <c r="F4843" s="21" t="str">
        <f t="shared" si="612"/>
        <v>亚</v>
      </c>
      <c r="G4843" s="21" t="str">
        <f>INDEX( {"body","discipline","area","topic","point"},MATCH(E4843,{"知识体","知识域","知识区","知识主题","知识点"},0))</f>
        <v>point</v>
      </c>
      <c r="H4843" s="21" t="str">
        <f>INDEX( {"super","just","sub","infras"},MATCH(F4843,{"超","恰","亚","次"},0))</f>
        <v>sub</v>
      </c>
      <c r="I4843" s="21">
        <f>MATCH(E4843,{"知识体","知识域","知识区","知识主题","知识点"},0)-1</f>
        <v>4</v>
      </c>
      <c r="J4843" s="21">
        <f>MATCH(F4843,{"超","恰","亚","次"},0)-1</f>
        <v>2</v>
      </c>
      <c r="K4843" s="21" t="str">
        <f t="shared" si="613"/>
        <v>地理</v>
      </c>
      <c r="L4843" s="26" t="s">
        <v>4329</v>
      </c>
      <c r="M4843" s="23"/>
      <c r="N4843" s="23"/>
      <c r="O4843" s="24" t="str">
        <f t="shared" si="615"/>
        <v xml:space="preserve">
  - 
    name:  农业发展中出现的问题及对策
    title:  农业发展中出现的问题及对策
    description: 
    koLyro: point
    koLyri:  sub
    son: </v>
      </c>
      <c r="P4843" s="27" t="str">
        <f t="shared" si="614"/>
        <v xml:space="preserve">
            - 
              name:  农业发展中出现的问题及对策
              title:  农业发展中出现的问题及对策
              description: 
              koLyro: point
              koLyri:  sub
              son: </v>
      </c>
    </row>
    <row r="4844" spans="1:16" ht="15" customHeight="1">
      <c r="A4844" s="20">
        <f t="shared" si="608"/>
        <v>5</v>
      </c>
      <c r="B4844" s="21" t="str">
        <f t="shared" si="609"/>
        <v>知识亚点</v>
      </c>
      <c r="C4844" s="21" t="str">
        <f t="shared" si="610"/>
        <v>农业的发展方向</v>
      </c>
      <c r="D4844" s="21" t="str">
        <f>IFERROR(IF(I4844=1,INDEX( {"chinese","english","math","physics","chemistry","biology","politics","history","geography"},MATCH(C4844,{"语文","英语","数学","物理","化学","生物","政治","历史","地理"},0)),IF(I4844=2,INDEX(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4844,{"单项选择","阅读理解","信息匹配","完形填空","短文填空","单句填空","短文改错","单句改错","句型转换","翻译短语","翻译句子","词汇/短语及固搭","完成句子","听力"},0)),"")), "")</f>
        <v/>
      </c>
      <c r="E4844" s="21" t="str">
        <f t="shared" si="611"/>
        <v>知识点</v>
      </c>
      <c r="F4844" s="21" t="str">
        <f t="shared" si="612"/>
        <v>亚</v>
      </c>
      <c r="G4844" s="21" t="str">
        <f>INDEX( {"body","discipline","area","topic","point"},MATCH(E4844,{"知识体","知识域","知识区","知识主题","知识点"},0))</f>
        <v>point</v>
      </c>
      <c r="H4844" s="21" t="str">
        <f>INDEX( {"super","just","sub","infras"},MATCH(F4844,{"超","恰","亚","次"},0))</f>
        <v>sub</v>
      </c>
      <c r="I4844" s="21">
        <f>MATCH(E4844,{"知识体","知识域","知识区","知识主题","知识点"},0)-1</f>
        <v>4</v>
      </c>
      <c r="J4844" s="21">
        <f>MATCH(F4844,{"超","恰","亚","次"},0)-1</f>
        <v>2</v>
      </c>
      <c r="K4844" s="21" t="str">
        <f t="shared" si="613"/>
        <v>地理</v>
      </c>
      <c r="L4844" s="26" t="s">
        <v>4330</v>
      </c>
      <c r="M4844" s="23"/>
      <c r="N4844" s="23"/>
      <c r="O4844" s="24" t="str">
        <f t="shared" si="615"/>
        <v xml:space="preserve">
  - 
    name:  农业的发展方向
    title:  农业的发展方向
    description: 
    koLyro: point
    koLyri:  sub
    son: </v>
      </c>
      <c r="P4844" s="27" t="str">
        <f t="shared" si="614"/>
        <v xml:space="preserve">
            - 
              name:  农业的发展方向
              title:  农业的发展方向
              description: 
              koLyro: point
              koLyri:  sub
              son: </v>
      </c>
    </row>
    <row r="4845" spans="1:16" ht="15" customHeight="1">
      <c r="A4845" s="20">
        <f t="shared" si="608"/>
        <v>4</v>
      </c>
      <c r="B4845" s="21" t="str">
        <f t="shared" si="609"/>
        <v>知识点</v>
      </c>
      <c r="C4845" s="21" t="str">
        <f t="shared" si="610"/>
        <v>农业的地区专业化生产</v>
      </c>
      <c r="D4845" s="21" t="str">
        <f>IFERROR(IF(I4845=1,INDEX( {"chinese","english","math","physics","chemistry","biology","politics","history","geography"},MATCH(C4845,{"语文","英语","数学","物理","化学","生物","政治","历史","地理"},0)),IF(I4845=2,INDEX(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4845,{"单项选择","阅读理解","信息匹配","完形填空","短文填空","单句填空","短文改错","单句改错","句型转换","翻译短语","翻译句子","词汇/短语及固搭","完成句子","听力"},0)),"")), "")</f>
        <v/>
      </c>
      <c r="E4845" s="21" t="str">
        <f t="shared" si="611"/>
        <v>知识点</v>
      </c>
      <c r="F4845" s="21" t="str">
        <f t="shared" si="612"/>
        <v>恰</v>
      </c>
      <c r="G4845" s="21" t="str">
        <f>INDEX( {"body","discipline","area","topic","point"},MATCH(E4845,{"知识体","知识域","知识区","知识主题","知识点"},0))</f>
        <v>point</v>
      </c>
      <c r="H4845" s="21" t="str">
        <f>INDEX( {"super","just","sub","infras"},MATCH(F4845,{"超","恰","亚","次"},0))</f>
        <v>just</v>
      </c>
      <c r="I4845" s="21">
        <f>MATCH(E4845,{"知识体","知识域","知识区","知识主题","知识点"},0)-1</f>
        <v>4</v>
      </c>
      <c r="J4845" s="21">
        <f>MATCH(F4845,{"超","恰","亚","次"},0)-1</f>
        <v>1</v>
      </c>
      <c r="K4845" s="21" t="str">
        <f t="shared" si="613"/>
        <v>地理</v>
      </c>
      <c r="L4845" s="26" t="s">
        <v>4331</v>
      </c>
      <c r="M4845" s="23"/>
      <c r="N4845" s="23"/>
      <c r="O4845" s="24" t="str">
        <f t="shared" si="615"/>
        <v xml:space="preserve">
  - 
    name:  农业的地区专业化生产
    title:  农业的地区专业化生产
    description: 
    koLyro: point
    koLyri:  just
    son: </v>
      </c>
      <c r="P4845" s="27" t="str">
        <f t="shared" si="614"/>
        <v xml:space="preserve">
          - 
            name:  农业的地区专业化生产
            title:  农业的地区专业化生产
            description: 
            koLyro: point
            koLyri:  just
            son: </v>
      </c>
    </row>
    <row r="4846" spans="1:16" ht="15" customHeight="1">
      <c r="A4846" s="20">
        <f t="shared" si="608"/>
        <v>3</v>
      </c>
      <c r="B4846" s="21" t="str">
        <f t="shared" si="609"/>
        <v>知识主题</v>
      </c>
      <c r="C4846" s="21" t="str">
        <f t="shared" si="610"/>
        <v>区域工业化与城市化</v>
      </c>
      <c r="D4846" s="21" t="str">
        <f>IFERROR(IF(I4846=1,INDEX( {"chinese","english","math","physics","chemistry","biology","politics","history","geography"},MATCH(C4846,{"语文","英语","数学","物理","化学","生物","政治","历史","地理"},0)),IF(I4846=2,INDEX(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4846,{"单项选择","阅读理解","信息匹配","完形填空","短文填空","单句填空","短文改错","单句改错","句型转换","翻译短语","翻译句子","词汇/短语及固搭","完成句子","听力"},0)),"")), "")</f>
        <v/>
      </c>
      <c r="E4846" s="21" t="str">
        <f t="shared" si="611"/>
        <v>知识主题</v>
      </c>
      <c r="F4846" s="21" t="str">
        <f t="shared" si="612"/>
        <v>恰</v>
      </c>
      <c r="G4846" s="21" t="str">
        <f>INDEX( {"body","discipline","area","topic","point"},MATCH(E4846,{"知识体","知识域","知识区","知识主题","知识点"},0))</f>
        <v>topic</v>
      </c>
      <c r="H4846" s="21" t="str">
        <f>INDEX( {"super","just","sub","infras"},MATCH(F4846,{"超","恰","亚","次"},0))</f>
        <v>just</v>
      </c>
      <c r="I4846" s="21">
        <f>MATCH(E4846,{"知识体","知识域","知识区","知识主题","知识点"},0)-1</f>
        <v>3</v>
      </c>
      <c r="J4846" s="21">
        <f>MATCH(F4846,{"超","恰","亚","次"},0)-1</f>
        <v>1</v>
      </c>
      <c r="K4846" s="21" t="str">
        <f t="shared" si="613"/>
        <v>地理</v>
      </c>
      <c r="L4846" s="26" t="s">
        <v>4332</v>
      </c>
      <c r="M4846" s="23"/>
      <c r="N4846" s="23"/>
      <c r="O4846" s="24" t="str">
        <f t="shared" si="615"/>
        <v xml:space="preserve">
  - 
    name:  区域工业化与城市化
    title:  区域工业化与城市化
    description: 
    koLyro: topic
    koLyri:  just
    son: </v>
      </c>
      <c r="P4846" s="27" t="str">
        <f t="shared" si="614"/>
        <v xml:space="preserve">
        - 
          name:  区域工业化与城市化
          title:  区域工业化与城市化
          description: 
          koLyro: topic
          koLyri:  just
          son: </v>
      </c>
    </row>
    <row r="4847" spans="1:16" ht="15" customHeight="1">
      <c r="A4847" s="20">
        <f t="shared" si="608"/>
        <v>4</v>
      </c>
      <c r="B4847" s="21" t="str">
        <f t="shared" si="609"/>
        <v>知识点</v>
      </c>
      <c r="C4847" s="21" t="str">
        <f t="shared" si="610"/>
        <v>区域工业化和城市化的关系</v>
      </c>
      <c r="D4847" s="21" t="str">
        <f>IFERROR(IF(I4847=1,INDEX( {"chinese","english","math","physics","chemistry","biology","politics","history","geography"},MATCH(C4847,{"语文","英语","数学","物理","化学","生物","政治","历史","地理"},0)),IF(I4847=2,INDEX(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4847,{"单项选择","阅读理解","信息匹配","完形填空","短文填空","单句填空","短文改错","单句改错","句型转换","翻译短语","翻译句子","词汇/短语及固搭","完成句子","听力"},0)),"")), "")</f>
        <v/>
      </c>
      <c r="E4847" s="21" t="str">
        <f t="shared" si="611"/>
        <v>知识点</v>
      </c>
      <c r="F4847" s="21" t="str">
        <f t="shared" si="612"/>
        <v>恰</v>
      </c>
      <c r="G4847" s="21" t="str">
        <f>INDEX( {"body","discipline","area","topic","point"},MATCH(E4847,{"知识体","知识域","知识区","知识主题","知识点"},0))</f>
        <v>point</v>
      </c>
      <c r="H4847" s="21" t="str">
        <f>INDEX( {"super","just","sub","infras"},MATCH(F4847,{"超","恰","亚","次"},0))</f>
        <v>just</v>
      </c>
      <c r="I4847" s="21">
        <f>MATCH(E4847,{"知识体","知识域","知识区","知识主题","知识点"},0)-1</f>
        <v>4</v>
      </c>
      <c r="J4847" s="21">
        <f>MATCH(F4847,{"超","恰","亚","次"},0)-1</f>
        <v>1</v>
      </c>
      <c r="K4847" s="21" t="str">
        <f t="shared" si="613"/>
        <v>地理</v>
      </c>
      <c r="L4847" s="26" t="s">
        <v>4333</v>
      </c>
      <c r="M4847" s="23"/>
      <c r="N4847" s="23"/>
      <c r="O4847" s="24" t="str">
        <f t="shared" si="615"/>
        <v xml:space="preserve">
  - 
    name:  区域工业化和城市化的关系
    title:  区域工业化和城市化的关系
    description: 
    koLyro: point
    koLyri:  just
    son: </v>
      </c>
      <c r="P4847" s="27" t="str">
        <f t="shared" si="614"/>
        <v xml:space="preserve">
          - 
            name:  区域工业化和城市化的关系
            title:  区域工业化和城市化的关系
            description: 
            koLyro: point
            koLyri:  just
            son: </v>
      </c>
    </row>
    <row r="4848" spans="1:16" ht="15" customHeight="1">
      <c r="A4848" s="20">
        <f t="shared" si="608"/>
        <v>4</v>
      </c>
      <c r="B4848" s="21" t="str">
        <f t="shared" si="609"/>
        <v>知识点</v>
      </c>
      <c r="C4848" s="21" t="str">
        <f t="shared" si="610"/>
        <v>工业化和城市化过程中的问题</v>
      </c>
      <c r="D4848" s="21" t="str">
        <f>IFERROR(IF(I4848=1,INDEX( {"chinese","english","math","physics","chemistry","biology","politics","history","geography"},MATCH(C4848,{"语文","英语","数学","物理","化学","生物","政治","历史","地理"},0)),IF(I4848=2,INDEX(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4848,{"单项选择","阅读理解","信息匹配","完形填空","短文填空","单句填空","短文改错","单句改错","句型转换","翻译短语","翻译句子","词汇/短语及固搭","完成句子","听力"},0)),"")), "")</f>
        <v/>
      </c>
      <c r="E4848" s="21" t="str">
        <f t="shared" si="611"/>
        <v>知识点</v>
      </c>
      <c r="F4848" s="21" t="str">
        <f t="shared" si="612"/>
        <v>恰</v>
      </c>
      <c r="G4848" s="21" t="str">
        <f>INDEX( {"body","discipline","area","topic","point"},MATCH(E4848,{"知识体","知识域","知识区","知识主题","知识点"},0))</f>
        <v>point</v>
      </c>
      <c r="H4848" s="21" t="str">
        <f>INDEX( {"super","just","sub","infras"},MATCH(F4848,{"超","恰","亚","次"},0))</f>
        <v>just</v>
      </c>
      <c r="I4848" s="21">
        <f>MATCH(E4848,{"知识体","知识域","知识区","知识主题","知识点"},0)-1</f>
        <v>4</v>
      </c>
      <c r="J4848" s="21">
        <f>MATCH(F4848,{"超","恰","亚","次"},0)-1</f>
        <v>1</v>
      </c>
      <c r="K4848" s="21" t="str">
        <f t="shared" si="613"/>
        <v>地理</v>
      </c>
      <c r="L4848" s="26" t="s">
        <v>4334</v>
      </c>
      <c r="M4848" s="23"/>
      <c r="N4848" s="23"/>
      <c r="O4848" s="24" t="str">
        <f t="shared" si="615"/>
        <v xml:space="preserve">
  - 
    name:  工业化和城市化过程中的问题
    title:  工业化和城市化过程中的问题
    description: 
    koLyro: point
    koLyri:  just
    son: </v>
      </c>
      <c r="P4848" s="27" t="str">
        <f t="shared" si="614"/>
        <v xml:space="preserve">
          - 
            name:  工业化和城市化过程中的问题
            title:  工业化和城市化过程中的问题
            description: 
            koLyro: point
            koLyri:  just
            son: </v>
      </c>
    </row>
    <row r="4849" spans="1:16" ht="15" customHeight="1">
      <c r="A4849" s="20">
        <f t="shared" si="608"/>
        <v>4</v>
      </c>
      <c r="B4849" s="21" t="str">
        <f t="shared" si="609"/>
        <v>知识点</v>
      </c>
      <c r="C4849" s="21" t="str">
        <f t="shared" si="610"/>
        <v>工业化和城市化问题产生的原因</v>
      </c>
      <c r="D4849" s="21" t="str">
        <f>IFERROR(IF(I4849=1,INDEX( {"chinese","english","math","physics","chemistry","biology","politics","history","geography"},MATCH(C4849,{"语文","英语","数学","物理","化学","生物","政治","历史","地理"},0)),IF(I4849=2,INDEX(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4849,{"单项选择","阅读理解","信息匹配","完形填空","短文填空","单句填空","短文改错","单句改错","句型转换","翻译短语","翻译句子","词汇/短语及固搭","完成句子","听力"},0)),"")), "")</f>
        <v/>
      </c>
      <c r="E4849" s="21" t="str">
        <f t="shared" si="611"/>
        <v>知识点</v>
      </c>
      <c r="F4849" s="21" t="str">
        <f t="shared" si="612"/>
        <v>恰</v>
      </c>
      <c r="G4849" s="21" t="str">
        <f>INDEX( {"body","discipline","area","topic","point"},MATCH(E4849,{"知识体","知识域","知识区","知识主题","知识点"},0))</f>
        <v>point</v>
      </c>
      <c r="H4849" s="21" t="str">
        <f>INDEX( {"super","just","sub","infras"},MATCH(F4849,{"超","恰","亚","次"},0))</f>
        <v>just</v>
      </c>
      <c r="I4849" s="21">
        <f>MATCH(E4849,{"知识体","知识域","知识区","知识主题","知识点"},0)-1</f>
        <v>4</v>
      </c>
      <c r="J4849" s="21">
        <f>MATCH(F4849,{"超","恰","亚","次"},0)-1</f>
        <v>1</v>
      </c>
      <c r="K4849" s="21" t="str">
        <f t="shared" si="613"/>
        <v>地理</v>
      </c>
      <c r="L4849" s="26" t="s">
        <v>4335</v>
      </c>
      <c r="M4849" s="23"/>
      <c r="N4849" s="23"/>
      <c r="O4849" s="24" t="str">
        <f t="shared" si="615"/>
        <v xml:space="preserve">
  - 
    name:  工业化和城市化问题产生的原因
    title:  工业化和城市化问题产生的原因
    description: 
    koLyro: point
    koLyri:  just
    son: </v>
      </c>
      <c r="P4849" s="27" t="str">
        <f t="shared" si="614"/>
        <v xml:space="preserve">
          - 
            name:  工业化和城市化问题产生的原因
            title:  工业化和城市化问题产生的原因
            description: 
            koLyro: point
            koLyri:  just
            son: </v>
      </c>
    </row>
    <row r="4850" spans="1:16" ht="15" customHeight="1">
      <c r="A4850" s="20">
        <f t="shared" si="608"/>
        <v>4</v>
      </c>
      <c r="B4850" s="21" t="str">
        <f t="shared" si="609"/>
        <v>知识点</v>
      </c>
      <c r="C4850" s="21" t="str">
        <f t="shared" si="610"/>
        <v>工业化和城市化问题的解决措施</v>
      </c>
      <c r="D4850" s="21" t="str">
        <f>IFERROR(IF(I4850=1,INDEX( {"chinese","english","math","physics","chemistry","biology","politics","history","geography"},MATCH(C4850,{"语文","英语","数学","物理","化学","生物","政治","历史","地理"},0)),IF(I4850=2,INDEX(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4850,{"单项选择","阅读理解","信息匹配","完形填空","短文填空","单句填空","短文改错","单句改错","句型转换","翻译短语","翻译句子","词汇/短语及固搭","完成句子","听力"},0)),"")), "")</f>
        <v/>
      </c>
      <c r="E4850" s="21" t="str">
        <f t="shared" si="611"/>
        <v>知识点</v>
      </c>
      <c r="F4850" s="21" t="str">
        <f t="shared" si="612"/>
        <v>恰</v>
      </c>
      <c r="G4850" s="21" t="str">
        <f>INDEX( {"body","discipline","area","topic","point"},MATCH(E4850,{"知识体","知识域","知识区","知识主题","知识点"},0))</f>
        <v>point</v>
      </c>
      <c r="H4850" s="21" t="str">
        <f>INDEX( {"super","just","sub","infras"},MATCH(F4850,{"超","恰","亚","次"},0))</f>
        <v>just</v>
      </c>
      <c r="I4850" s="21">
        <f>MATCH(E4850,{"知识体","知识域","知识区","知识主题","知识点"},0)-1</f>
        <v>4</v>
      </c>
      <c r="J4850" s="21">
        <f>MATCH(F4850,{"超","恰","亚","次"},0)-1</f>
        <v>1</v>
      </c>
      <c r="K4850" s="21" t="str">
        <f t="shared" si="613"/>
        <v>地理</v>
      </c>
      <c r="L4850" s="26" t="s">
        <v>4336</v>
      </c>
      <c r="M4850" s="23"/>
      <c r="N4850" s="23"/>
      <c r="O4850" s="24" t="str">
        <f t="shared" si="615"/>
        <v xml:space="preserve">
  - 
    name:  工业化和城市化问题的解决措施
    title:  工业化和城市化问题的解决措施
    description: 
    koLyro: point
    koLyri:  just
    son: </v>
      </c>
      <c r="P4850" s="27" t="str">
        <f t="shared" si="614"/>
        <v xml:space="preserve">
          - 
            name:  工业化和城市化问题的解决措施
            title:  工业化和城市化问题的解决措施
            description: 
            koLyro: point
            koLyri:  just
            son: </v>
      </c>
    </row>
    <row r="4851" spans="1:16" ht="15" customHeight="1">
      <c r="A4851" s="20">
        <f t="shared" si="608"/>
        <v>4</v>
      </c>
      <c r="B4851" s="21" t="str">
        <f t="shared" si="609"/>
        <v>知识点</v>
      </c>
      <c r="C4851" s="21" t="str">
        <f t="shared" si="610"/>
        <v>不同区域城市化模式</v>
      </c>
      <c r="D4851" s="21" t="str">
        <f>IFERROR(IF(I4851=1,INDEX( {"chinese","english","math","physics","chemistry","biology","politics","history","geography"},MATCH(C4851,{"语文","英语","数学","物理","化学","生物","政治","历史","地理"},0)),IF(I4851=2,INDEX(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4851,{"单项选择","阅读理解","信息匹配","完形填空","短文填空","单句填空","短文改错","单句改错","句型转换","翻译短语","翻译句子","词汇/短语及固搭","完成句子","听力"},0)),"")), "")</f>
        <v/>
      </c>
      <c r="E4851" s="21" t="str">
        <f t="shared" si="611"/>
        <v>知识点</v>
      </c>
      <c r="F4851" s="21" t="str">
        <f t="shared" si="612"/>
        <v>恰</v>
      </c>
      <c r="G4851" s="21" t="str">
        <f>INDEX( {"body","discipline","area","topic","point"},MATCH(E4851,{"知识体","知识域","知识区","知识主题","知识点"},0))</f>
        <v>point</v>
      </c>
      <c r="H4851" s="21" t="str">
        <f>INDEX( {"super","just","sub","infras"},MATCH(F4851,{"超","恰","亚","次"},0))</f>
        <v>just</v>
      </c>
      <c r="I4851" s="21">
        <f>MATCH(E4851,{"知识体","知识域","知识区","知识主题","知识点"},0)-1</f>
        <v>4</v>
      </c>
      <c r="J4851" s="21">
        <f>MATCH(F4851,{"超","恰","亚","次"},0)-1</f>
        <v>1</v>
      </c>
      <c r="K4851" s="21" t="str">
        <f t="shared" si="613"/>
        <v>地理</v>
      </c>
      <c r="L4851" s="26" t="s">
        <v>4337</v>
      </c>
      <c r="M4851" s="23"/>
      <c r="N4851" s="23"/>
      <c r="O4851" s="24" t="str">
        <f t="shared" si="615"/>
        <v xml:space="preserve">
  - 
    name:  不同区域城市化模式
    title:  不同区域城市化模式
    description: 
    koLyro: point
    koLyri:  just
    son: </v>
      </c>
      <c r="P4851" s="27" t="str">
        <f t="shared" si="614"/>
        <v xml:space="preserve">
          - 
            name:  不同区域城市化模式
            title:  不同区域城市化模式
            description: 
            koLyro: point
            koLyri:  just
            son: </v>
      </c>
    </row>
    <row r="4852" spans="1:16" ht="15" customHeight="1">
      <c r="A4852" s="20">
        <f t="shared" si="608"/>
        <v>5</v>
      </c>
      <c r="B4852" s="21" t="str">
        <f t="shared" si="609"/>
        <v>知识亚点</v>
      </c>
      <c r="C4852" s="21" t="str">
        <f t="shared" si="610"/>
        <v>珠江三角洲模式</v>
      </c>
      <c r="D4852" s="21" t="str">
        <f>IFERROR(IF(I4852=1,INDEX( {"chinese","english","math","physics","chemistry","biology","politics","history","geography"},MATCH(C4852,{"语文","英语","数学","物理","化学","生物","政治","历史","地理"},0)),IF(I4852=2,INDEX(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4852,{"单项选择","阅读理解","信息匹配","完形填空","短文填空","单句填空","短文改错","单句改错","句型转换","翻译短语","翻译句子","词汇/短语及固搭","完成句子","听力"},0)),"")), "")</f>
        <v/>
      </c>
      <c r="E4852" s="21" t="str">
        <f t="shared" si="611"/>
        <v>知识点</v>
      </c>
      <c r="F4852" s="21" t="str">
        <f t="shared" si="612"/>
        <v>亚</v>
      </c>
      <c r="G4852" s="21" t="str">
        <f>INDEX( {"body","discipline","area","topic","point"},MATCH(E4852,{"知识体","知识域","知识区","知识主题","知识点"},0))</f>
        <v>point</v>
      </c>
      <c r="H4852" s="21" t="str">
        <f>INDEX( {"super","just","sub","infras"},MATCH(F4852,{"超","恰","亚","次"},0))</f>
        <v>sub</v>
      </c>
      <c r="I4852" s="21">
        <f>MATCH(E4852,{"知识体","知识域","知识区","知识主题","知识点"},0)-1</f>
        <v>4</v>
      </c>
      <c r="J4852" s="21">
        <f>MATCH(F4852,{"超","恰","亚","次"},0)-1</f>
        <v>2</v>
      </c>
      <c r="K4852" s="21" t="str">
        <f t="shared" si="613"/>
        <v>地理</v>
      </c>
      <c r="L4852" s="26" t="s">
        <v>4338</v>
      </c>
      <c r="M4852" s="23"/>
      <c r="N4852" s="23"/>
      <c r="O4852" s="24" t="str">
        <f t="shared" si="615"/>
        <v xml:space="preserve">
  - 
    name:  珠江三角洲模式
    title:  珠江三角洲模式
    description: 
    koLyro: point
    koLyri:  sub
    son: </v>
      </c>
      <c r="P4852" s="27" t="str">
        <f t="shared" si="614"/>
        <v xml:space="preserve">
            - 
              name:  珠江三角洲模式
              title:  珠江三角洲模式
              description: 
              koLyro: point
              koLyri:  sub
              son: </v>
      </c>
    </row>
    <row r="4853" spans="1:16" ht="15" customHeight="1">
      <c r="A4853" s="20">
        <f t="shared" si="608"/>
        <v>5</v>
      </c>
      <c r="B4853" s="21" t="str">
        <f t="shared" si="609"/>
        <v>知识亚点</v>
      </c>
      <c r="C4853" s="21" t="str">
        <f t="shared" si="610"/>
        <v>浙江温州模式</v>
      </c>
      <c r="D4853" s="21" t="str">
        <f>IFERROR(IF(I4853=1,INDEX( {"chinese","english","math","physics","chemistry","biology","politics","history","geography"},MATCH(C4853,{"语文","英语","数学","物理","化学","生物","政治","历史","地理"},0)),IF(I4853=2,INDEX(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4853,{"单项选择","阅读理解","信息匹配","完形填空","短文填空","单句填空","短文改错","单句改错","句型转换","翻译短语","翻译句子","词汇/短语及固搭","完成句子","听力"},0)),"")), "")</f>
        <v/>
      </c>
      <c r="E4853" s="21" t="str">
        <f t="shared" si="611"/>
        <v>知识点</v>
      </c>
      <c r="F4853" s="21" t="str">
        <f t="shared" si="612"/>
        <v>亚</v>
      </c>
      <c r="G4853" s="21" t="str">
        <f>INDEX( {"body","discipline","area","topic","point"},MATCH(E4853,{"知识体","知识域","知识区","知识主题","知识点"},0))</f>
        <v>point</v>
      </c>
      <c r="H4853" s="21" t="str">
        <f>INDEX( {"super","just","sub","infras"},MATCH(F4853,{"超","恰","亚","次"},0))</f>
        <v>sub</v>
      </c>
      <c r="I4853" s="21">
        <f>MATCH(E4853,{"知识体","知识域","知识区","知识主题","知识点"},0)-1</f>
        <v>4</v>
      </c>
      <c r="J4853" s="21">
        <f>MATCH(F4853,{"超","恰","亚","次"},0)-1</f>
        <v>2</v>
      </c>
      <c r="K4853" s="21" t="str">
        <f t="shared" si="613"/>
        <v>地理</v>
      </c>
      <c r="L4853" s="26" t="s">
        <v>4339</v>
      </c>
      <c r="M4853" s="23"/>
      <c r="N4853" s="23"/>
      <c r="O4853" s="24" t="str">
        <f t="shared" si="615"/>
        <v xml:space="preserve">
  - 
    name:  浙江温州模式
    title:  浙江温州模式
    description: 
    koLyro: point
    koLyri:  sub
    son: </v>
      </c>
      <c r="P4853" s="27" t="str">
        <f t="shared" si="614"/>
        <v xml:space="preserve">
            - 
              name:  浙江温州模式
              title:  浙江温州模式
              description: 
              koLyro: point
              koLyri:  sub
              son: </v>
      </c>
    </row>
    <row r="4854" spans="1:16" ht="15" customHeight="1">
      <c r="A4854" s="20">
        <f t="shared" si="608"/>
        <v>5</v>
      </c>
      <c r="B4854" s="21" t="str">
        <f t="shared" si="609"/>
        <v>知识亚点</v>
      </c>
      <c r="C4854" s="21" t="str">
        <f t="shared" si="610"/>
        <v>苏南模式</v>
      </c>
      <c r="D4854" s="21" t="str">
        <f>IFERROR(IF(I4854=1,INDEX( {"chinese","english","math","physics","chemistry","biology","politics","history","geography"},MATCH(C4854,{"语文","英语","数学","物理","化学","生物","政治","历史","地理"},0)),IF(I4854=2,INDEX(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4854,{"单项选择","阅读理解","信息匹配","完形填空","短文填空","单句填空","短文改错","单句改错","句型转换","翻译短语","翻译句子","词汇/短语及固搭","完成句子","听力"},0)),"")), "")</f>
        <v/>
      </c>
      <c r="E4854" s="21" t="str">
        <f t="shared" si="611"/>
        <v>知识点</v>
      </c>
      <c r="F4854" s="21" t="str">
        <f t="shared" si="612"/>
        <v>亚</v>
      </c>
      <c r="G4854" s="21" t="str">
        <f>INDEX( {"body","discipline","area","topic","point"},MATCH(E4854,{"知识体","知识域","知识区","知识主题","知识点"},0))</f>
        <v>point</v>
      </c>
      <c r="H4854" s="21" t="str">
        <f>INDEX( {"super","just","sub","infras"},MATCH(F4854,{"超","恰","亚","次"},0))</f>
        <v>sub</v>
      </c>
      <c r="I4854" s="21">
        <f>MATCH(E4854,{"知识体","知识域","知识区","知识主题","知识点"},0)-1</f>
        <v>4</v>
      </c>
      <c r="J4854" s="21">
        <f>MATCH(F4854,{"超","恰","亚","次"},0)-1</f>
        <v>2</v>
      </c>
      <c r="K4854" s="21" t="str">
        <f t="shared" si="613"/>
        <v>地理</v>
      </c>
      <c r="L4854" s="26" t="s">
        <v>4340</v>
      </c>
      <c r="M4854" s="23"/>
      <c r="N4854" s="23"/>
      <c r="O4854" s="24" t="str">
        <f t="shared" si="615"/>
        <v xml:space="preserve">
  - 
    name:  苏南模式
    title:  苏南模式
    description: 
    koLyro: point
    koLyri:  sub
    son: </v>
      </c>
      <c r="P4854" s="27" t="str">
        <f t="shared" si="614"/>
        <v xml:space="preserve">
            - 
              name:  苏南模式
              title:  苏南模式
              description: 
              koLyro: point
              koLyri:  sub
              son: </v>
      </c>
    </row>
    <row r="4855" spans="1:16" ht="15" customHeight="1">
      <c r="A4855" s="20">
        <f t="shared" si="608"/>
        <v>5</v>
      </c>
      <c r="B4855" s="21" t="str">
        <f t="shared" si="609"/>
        <v>知识亚点</v>
      </c>
      <c r="C4855" s="21" t="str">
        <f t="shared" si="610"/>
        <v>云南德宏模式</v>
      </c>
      <c r="D4855" s="21" t="str">
        <f>IFERROR(IF(I4855=1,INDEX( {"chinese","english","math","physics","chemistry","biology","politics","history","geography"},MATCH(C4855,{"语文","英语","数学","物理","化学","生物","政治","历史","地理"},0)),IF(I4855=2,INDEX(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4855,{"单项选择","阅读理解","信息匹配","完形填空","短文填空","单句填空","短文改错","单句改错","句型转换","翻译短语","翻译句子","词汇/短语及固搭","完成句子","听力"},0)),"")), "")</f>
        <v/>
      </c>
      <c r="E4855" s="21" t="str">
        <f t="shared" si="611"/>
        <v>知识点</v>
      </c>
      <c r="F4855" s="21" t="str">
        <f t="shared" si="612"/>
        <v>亚</v>
      </c>
      <c r="G4855" s="21" t="str">
        <f>INDEX( {"body","discipline","area","topic","point"},MATCH(E4855,{"知识体","知识域","知识区","知识主题","知识点"},0))</f>
        <v>point</v>
      </c>
      <c r="H4855" s="21" t="str">
        <f>INDEX( {"super","just","sub","infras"},MATCH(F4855,{"超","恰","亚","次"},0))</f>
        <v>sub</v>
      </c>
      <c r="I4855" s="21">
        <f>MATCH(E4855,{"知识体","知识域","知识区","知识主题","知识点"},0)-1</f>
        <v>4</v>
      </c>
      <c r="J4855" s="21">
        <f>MATCH(F4855,{"超","恰","亚","次"},0)-1</f>
        <v>2</v>
      </c>
      <c r="K4855" s="21" t="str">
        <f t="shared" si="613"/>
        <v>地理</v>
      </c>
      <c r="L4855" s="26" t="s">
        <v>4341</v>
      </c>
      <c r="M4855" s="23"/>
      <c r="N4855" s="23"/>
      <c r="O4855" s="24" t="str">
        <f t="shared" si="615"/>
        <v xml:space="preserve">
  - 
    name:  云南德宏模式
    title:  云南德宏模式
    description: 
    koLyro: point
    koLyri:  sub
    son: </v>
      </c>
      <c r="P4855" s="27" t="str">
        <f t="shared" si="614"/>
        <v xml:space="preserve">
            - 
              name:  云南德宏模式
              title:  云南德宏模式
              description: 
              koLyro: point
              koLyri:  sub
              son: </v>
      </c>
    </row>
    <row r="4856" spans="1:16" ht="15" customHeight="1">
      <c r="A4856" s="20">
        <f t="shared" si="608"/>
        <v>5</v>
      </c>
      <c r="B4856" s="21" t="str">
        <f t="shared" si="609"/>
        <v>知识亚点</v>
      </c>
      <c r="C4856" s="21" t="str">
        <f t="shared" si="610"/>
        <v>东北模式</v>
      </c>
      <c r="D4856" s="21" t="str">
        <f>IFERROR(IF(I4856=1,INDEX( {"chinese","english","math","physics","chemistry","biology","politics","history","geography"},MATCH(C4856,{"语文","英语","数学","物理","化学","生物","政治","历史","地理"},0)),IF(I4856=2,INDEX(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4856,{"单项选择","阅读理解","信息匹配","完形填空","短文填空","单句填空","短文改错","单句改错","句型转换","翻译短语","翻译句子","词汇/短语及固搭","完成句子","听力"},0)),"")), "")</f>
        <v/>
      </c>
      <c r="E4856" s="21" t="str">
        <f t="shared" si="611"/>
        <v>知识点</v>
      </c>
      <c r="F4856" s="21" t="str">
        <f t="shared" si="612"/>
        <v>亚</v>
      </c>
      <c r="G4856" s="21" t="str">
        <f>INDEX( {"body","discipline","area","topic","point"},MATCH(E4856,{"知识体","知识域","知识区","知识主题","知识点"},0))</f>
        <v>point</v>
      </c>
      <c r="H4856" s="21" t="str">
        <f>INDEX( {"super","just","sub","infras"},MATCH(F4856,{"超","恰","亚","次"},0))</f>
        <v>sub</v>
      </c>
      <c r="I4856" s="21">
        <f>MATCH(E4856,{"知识体","知识域","知识区","知识主题","知识点"},0)-1</f>
        <v>4</v>
      </c>
      <c r="J4856" s="21">
        <f>MATCH(F4856,{"超","恰","亚","次"},0)-1</f>
        <v>2</v>
      </c>
      <c r="K4856" s="21" t="str">
        <f t="shared" si="613"/>
        <v>地理</v>
      </c>
      <c r="L4856" s="26" t="s">
        <v>4342</v>
      </c>
      <c r="M4856" s="23"/>
      <c r="N4856" s="23"/>
      <c r="O4856" s="24" t="str">
        <f t="shared" si="615"/>
        <v xml:space="preserve">
  - 
    name:  东北模式
    title:  东北模式
    description: 
    koLyro: point
    koLyri:  sub
    son: </v>
      </c>
      <c r="P4856" s="27" t="str">
        <f t="shared" si="614"/>
        <v xml:space="preserve">
            - 
              name:  东北模式
              title:  东北模式
              description: 
              koLyro: point
              koLyri:  sub
              son: </v>
      </c>
    </row>
    <row r="4857" spans="1:16" ht="15" customHeight="1">
      <c r="A4857" s="20">
        <f t="shared" si="608"/>
        <v>4</v>
      </c>
      <c r="B4857" s="21" t="str">
        <f t="shared" si="609"/>
        <v>知识点</v>
      </c>
      <c r="C4857" s="21" t="str">
        <f t="shared" si="610"/>
        <v>区域经济发展问题分析</v>
      </c>
      <c r="D4857" s="21" t="str">
        <f>IFERROR(IF(I4857=1,INDEX( {"chinese","english","math","physics","chemistry","biology","politics","history","geography"},MATCH(C4857,{"语文","英语","数学","物理","化学","生物","政治","历史","地理"},0)),IF(I4857=2,INDEX(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4857,{"单项选择","阅读理解","信息匹配","完形填空","短文填空","单句填空","短文改错","单句改错","句型转换","翻译短语","翻译句子","词汇/短语及固搭","完成句子","听力"},0)),"")), "")</f>
        <v/>
      </c>
      <c r="E4857" s="21" t="str">
        <f t="shared" si="611"/>
        <v>知识点</v>
      </c>
      <c r="F4857" s="21" t="str">
        <f t="shared" si="612"/>
        <v>恰</v>
      </c>
      <c r="G4857" s="21" t="str">
        <f>INDEX( {"body","discipline","area","topic","point"},MATCH(E4857,{"知识体","知识域","知识区","知识主题","知识点"},0))</f>
        <v>point</v>
      </c>
      <c r="H4857" s="21" t="str">
        <f>INDEX( {"super","just","sub","infras"},MATCH(F4857,{"超","恰","亚","次"},0))</f>
        <v>just</v>
      </c>
      <c r="I4857" s="21">
        <f>MATCH(E4857,{"知识体","知识域","知识区","知识主题","知识点"},0)-1</f>
        <v>4</v>
      </c>
      <c r="J4857" s="21">
        <f>MATCH(F4857,{"超","恰","亚","次"},0)-1</f>
        <v>1</v>
      </c>
      <c r="K4857" s="21" t="str">
        <f t="shared" si="613"/>
        <v>地理</v>
      </c>
      <c r="L4857" s="26" t="s">
        <v>4343</v>
      </c>
      <c r="M4857" s="23"/>
      <c r="N4857" s="23"/>
      <c r="O4857" s="24" t="str">
        <f t="shared" si="615"/>
        <v xml:space="preserve">
  - 
    name:  区域经济发展问题分析
    title:  区域经济发展问题分析
    description: 
    koLyro: point
    koLyri:  just
    son: </v>
      </c>
      <c r="P4857" s="27" t="str">
        <f t="shared" si="614"/>
        <v xml:space="preserve">
          - 
            name:  区域经济发展问题分析
            title:  区域经济发展问题分析
            description: 
            koLyro: point
            koLyri:  just
            son: </v>
      </c>
    </row>
    <row r="4858" spans="1:16" ht="15" customHeight="1">
      <c r="A4858" s="20">
        <f t="shared" si="608"/>
        <v>5</v>
      </c>
      <c r="B4858" s="21" t="str">
        <f t="shared" si="609"/>
        <v>知识亚点</v>
      </c>
      <c r="C4858" s="21" t="str">
        <f t="shared" si="610"/>
        <v>产业结构调整的方向</v>
      </c>
      <c r="D4858" s="21" t="str">
        <f>IFERROR(IF(I4858=1,INDEX( {"chinese","english","math","physics","chemistry","biology","politics","history","geography"},MATCH(C4858,{"语文","英语","数学","物理","化学","生物","政治","历史","地理"},0)),IF(I4858=2,INDEX(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4858,{"单项选择","阅读理解","信息匹配","完形填空","短文填空","单句填空","短文改错","单句改错","句型转换","翻译短语","翻译句子","词汇/短语及固搭","完成句子","听力"},0)),"")), "")</f>
        <v/>
      </c>
      <c r="E4858" s="21" t="str">
        <f t="shared" si="611"/>
        <v>知识点</v>
      </c>
      <c r="F4858" s="21" t="str">
        <f t="shared" si="612"/>
        <v>亚</v>
      </c>
      <c r="G4858" s="21" t="str">
        <f>INDEX( {"body","discipline","area","topic","point"},MATCH(E4858,{"知识体","知识域","知识区","知识主题","知识点"},0))</f>
        <v>point</v>
      </c>
      <c r="H4858" s="21" t="str">
        <f>INDEX( {"super","just","sub","infras"},MATCH(F4858,{"超","恰","亚","次"},0))</f>
        <v>sub</v>
      </c>
      <c r="I4858" s="21">
        <f>MATCH(E4858,{"知识体","知识域","知识区","知识主题","知识点"},0)-1</f>
        <v>4</v>
      </c>
      <c r="J4858" s="21">
        <f>MATCH(F4858,{"超","恰","亚","次"},0)-1</f>
        <v>2</v>
      </c>
      <c r="K4858" s="21" t="str">
        <f t="shared" si="613"/>
        <v>地理</v>
      </c>
      <c r="L4858" s="26" t="s">
        <v>4344</v>
      </c>
      <c r="M4858" s="23"/>
      <c r="N4858" s="23"/>
      <c r="O4858" s="24" t="str">
        <f t="shared" si="615"/>
        <v xml:space="preserve">
  - 
    name:  产业结构调整的方向
    title:  产业结构调整的方向
    description: 
    koLyro: point
    koLyri:  sub
    son: </v>
      </c>
      <c r="P4858" s="27" t="str">
        <f t="shared" si="614"/>
        <v xml:space="preserve">
            - 
              name:  产业结构调整的方向
              title:  产业结构调整的方向
              description: 
              koLyro: point
              koLyri:  sub
              son: </v>
      </c>
    </row>
    <row r="4859" spans="1:16" ht="15" customHeight="1">
      <c r="A4859" s="20">
        <f t="shared" si="608"/>
        <v>5</v>
      </c>
      <c r="B4859" s="21" t="str">
        <f t="shared" si="609"/>
        <v>知识亚点</v>
      </c>
      <c r="C4859" s="21" t="str">
        <f t="shared" si="610"/>
        <v>产业结构与经济发展</v>
      </c>
      <c r="D4859" s="21" t="str">
        <f>IFERROR(IF(I4859=1,INDEX( {"chinese","english","math","physics","chemistry","biology","politics","history","geography"},MATCH(C4859,{"语文","英语","数学","物理","化学","生物","政治","历史","地理"},0)),IF(I4859=2,INDEX(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4859,{"单项选择","阅读理解","信息匹配","完形填空","短文填空","单句填空","短文改错","单句改错","句型转换","翻译短语","翻译句子","词汇/短语及固搭","完成句子","听力"},0)),"")), "")</f>
        <v/>
      </c>
      <c r="E4859" s="21" t="str">
        <f t="shared" si="611"/>
        <v>知识点</v>
      </c>
      <c r="F4859" s="21" t="str">
        <f t="shared" si="612"/>
        <v>亚</v>
      </c>
      <c r="G4859" s="21" t="str">
        <f>INDEX( {"body","discipline","area","topic","point"},MATCH(E4859,{"知识体","知识域","知识区","知识主题","知识点"},0))</f>
        <v>point</v>
      </c>
      <c r="H4859" s="21" t="str">
        <f>INDEX( {"super","just","sub","infras"},MATCH(F4859,{"超","恰","亚","次"},0))</f>
        <v>sub</v>
      </c>
      <c r="I4859" s="21">
        <f>MATCH(E4859,{"知识体","知识域","知识区","知识主题","知识点"},0)-1</f>
        <v>4</v>
      </c>
      <c r="J4859" s="21">
        <f>MATCH(F4859,{"超","恰","亚","次"},0)-1</f>
        <v>2</v>
      </c>
      <c r="K4859" s="21" t="str">
        <f t="shared" si="613"/>
        <v>地理</v>
      </c>
      <c r="L4859" s="26" t="s">
        <v>4345</v>
      </c>
      <c r="M4859" s="23"/>
      <c r="N4859" s="23"/>
      <c r="O4859" s="24" t="str">
        <f t="shared" si="615"/>
        <v xml:space="preserve">
  - 
    name:  产业结构与经济发展
    title:  产业结构与经济发展
    description: 
    koLyro: point
    koLyri:  sub
    son: </v>
      </c>
      <c r="P4859" s="27" t="str">
        <f t="shared" si="614"/>
        <v xml:space="preserve">
            - 
              name:  产业结构与经济发展
              title:  产业结构与经济发展
              description: 
              koLyro: point
              koLyri:  sub
              son: </v>
      </c>
    </row>
    <row r="4860" spans="1:16" ht="15" customHeight="1">
      <c r="A4860" s="20">
        <f t="shared" si="608"/>
        <v>5</v>
      </c>
      <c r="B4860" s="21" t="str">
        <f t="shared" si="609"/>
        <v>知识亚点</v>
      </c>
      <c r="C4860" s="21" t="str">
        <f t="shared" si="610"/>
        <v>产业部门（结构）的变化对区域经济发展的影响</v>
      </c>
      <c r="D4860" s="21" t="str">
        <f>IFERROR(IF(I4860=1,INDEX( {"chinese","english","math","physics","chemistry","biology","politics","history","geography"},MATCH(C4860,{"语文","英语","数学","物理","化学","生物","政治","历史","地理"},0)),IF(I4860=2,INDEX(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4860,{"单项选择","阅读理解","信息匹配","完形填空","短文填空","单句填空","短文改错","单句改错","句型转换","翻译短语","翻译句子","词汇/短语及固搭","完成句子","听力"},0)),"")), "")</f>
        <v/>
      </c>
      <c r="E4860" s="21" t="str">
        <f t="shared" si="611"/>
        <v>知识点</v>
      </c>
      <c r="F4860" s="21" t="str">
        <f t="shared" si="612"/>
        <v>亚</v>
      </c>
      <c r="G4860" s="21" t="str">
        <f>INDEX( {"body","discipline","area","topic","point"},MATCH(E4860,{"知识体","知识域","知识区","知识主题","知识点"},0))</f>
        <v>point</v>
      </c>
      <c r="H4860" s="21" t="str">
        <f>INDEX( {"super","just","sub","infras"},MATCH(F4860,{"超","恰","亚","次"},0))</f>
        <v>sub</v>
      </c>
      <c r="I4860" s="21">
        <f>MATCH(E4860,{"知识体","知识域","知识区","知识主题","知识点"},0)-1</f>
        <v>4</v>
      </c>
      <c r="J4860" s="21">
        <f>MATCH(F4860,{"超","恰","亚","次"},0)-1</f>
        <v>2</v>
      </c>
      <c r="K4860" s="21" t="str">
        <f t="shared" si="613"/>
        <v>地理</v>
      </c>
      <c r="L4860" s="26" t="s">
        <v>4346</v>
      </c>
      <c r="M4860" s="23"/>
      <c r="N4860" s="23"/>
      <c r="O4860" s="24" t="str">
        <f t="shared" si="615"/>
        <v xml:space="preserve">
  - 
    name:  产业部门（结构）的变化对区域经济发展的影响
    title:  产业部门（结构）的变化对区域经济发展的影响
    description: 
    koLyro: point
    koLyri:  sub
    son: </v>
      </c>
      <c r="P4860" s="27" t="str">
        <f t="shared" si="614"/>
        <v xml:space="preserve">
            - 
              name:  产业部门（结构）的变化对区域经济发展的影响
              title:  产业部门（结构）的变化对区域经济发展的影响
              description: 
              koLyro: point
              koLyri:  sub
              son: </v>
      </c>
    </row>
    <row r="4861" spans="1:16" ht="15" customHeight="1">
      <c r="A4861" s="20">
        <f t="shared" si="608"/>
        <v>2</v>
      </c>
      <c r="B4861" s="21" t="str">
        <f t="shared" si="609"/>
        <v>知识区</v>
      </c>
      <c r="C4861" s="21" t="str">
        <f t="shared" si="610"/>
        <v>17.区际联系与区域协调发展</v>
      </c>
      <c r="D4861" s="21" t="str">
        <f>IFERROR(IF(I4861=1,INDEX( {"chinese","english","math","physics","chemistry","biology","politics","history","geography"},MATCH(C4861,{"语文","英语","数学","物理","化学","生物","政治","历史","地理"},0)),IF(I4861=2,INDEX(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4861,{"单项选择","阅读理解","信息匹配","完形填空","短文填空","单句填空","短文改错","单句改错","句型转换","翻译短语","翻译句子","词汇/短语及固搭","完成句子","听力"},0)),"")), "")</f>
        <v/>
      </c>
      <c r="E4861" s="21" t="str">
        <f t="shared" si="611"/>
        <v>知识区</v>
      </c>
      <c r="F4861" s="21" t="str">
        <f t="shared" si="612"/>
        <v>恰</v>
      </c>
      <c r="G4861" s="21" t="str">
        <f>INDEX( {"body","discipline","area","topic","point"},MATCH(E4861,{"知识体","知识域","知识区","知识主题","知识点"},0))</f>
        <v>area</v>
      </c>
      <c r="H4861" s="21" t="str">
        <f>INDEX( {"super","just","sub","infras"},MATCH(F4861,{"超","恰","亚","次"},0))</f>
        <v>just</v>
      </c>
      <c r="I4861" s="21">
        <f>MATCH(E4861,{"知识体","知识域","知识区","知识主题","知识点"},0)-1</f>
        <v>2</v>
      </c>
      <c r="J4861" s="21">
        <f>MATCH(F4861,{"超","恰","亚","次"},0)-1</f>
        <v>1</v>
      </c>
      <c r="K4861" s="21" t="str">
        <f t="shared" si="613"/>
        <v>地理</v>
      </c>
      <c r="L4861" s="26" t="s">
        <v>4706</v>
      </c>
      <c r="M4861" s="23"/>
      <c r="N4861" s="23"/>
      <c r="O4861" s="24" t="str">
        <f t="shared" si="615"/>
        <v xml:space="preserve">
  - 
    name:  17.区际联系与区域协调发展
    title:  17.区际联系与区域协调发展
    description: 
    koLyro: area
    koLyri:  just
    son: </v>
      </c>
      <c r="P4861" s="27" t="str">
        <f t="shared" si="614"/>
        <v xml:space="preserve">
      - 
        name:  17.区际联系与区域协调发展
        title:  17.区际联系与区域协调发展
        description: 
        koLyro: area
        koLyri:  just
        son: </v>
      </c>
    </row>
    <row r="4862" spans="1:16" ht="15" customHeight="1">
      <c r="A4862" s="20">
        <f t="shared" si="608"/>
        <v>3</v>
      </c>
      <c r="B4862" s="21" t="str">
        <f t="shared" si="609"/>
        <v>知识主题</v>
      </c>
      <c r="C4862" s="21" t="str">
        <f t="shared" si="610"/>
        <v>资源的跨区域调配</v>
      </c>
      <c r="D4862" s="21" t="str">
        <f>IFERROR(IF(I4862=1,INDEX( {"chinese","english","math","physics","chemistry","biology","politics","history","geography"},MATCH(C4862,{"语文","英语","数学","物理","化学","生物","政治","历史","地理"},0)),IF(I4862=2,INDEX(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4862,{"单项选择","阅读理解","信息匹配","完形填空","短文填空","单句填空","短文改错","单句改错","句型转换","翻译短语","翻译句子","词汇/短语及固搭","完成句子","听力"},0)),"")), "")</f>
        <v/>
      </c>
      <c r="E4862" s="21" t="str">
        <f t="shared" si="611"/>
        <v>知识主题</v>
      </c>
      <c r="F4862" s="21" t="str">
        <f t="shared" si="612"/>
        <v>恰</v>
      </c>
      <c r="G4862" s="21" t="str">
        <f>INDEX( {"body","discipline","area","topic","point"},MATCH(E4862,{"知识体","知识域","知识区","知识主题","知识点"},0))</f>
        <v>topic</v>
      </c>
      <c r="H4862" s="21" t="str">
        <f>INDEX( {"super","just","sub","infras"},MATCH(F4862,{"超","恰","亚","次"},0))</f>
        <v>just</v>
      </c>
      <c r="I4862" s="21">
        <f>MATCH(E4862,{"知识体","知识域","知识区","知识主题","知识点"},0)-1</f>
        <v>3</v>
      </c>
      <c r="J4862" s="21">
        <f>MATCH(F4862,{"超","恰","亚","次"},0)-1</f>
        <v>1</v>
      </c>
      <c r="K4862" s="21" t="str">
        <f t="shared" si="613"/>
        <v>地理</v>
      </c>
      <c r="L4862" s="26" t="s">
        <v>4347</v>
      </c>
      <c r="M4862" s="23"/>
      <c r="N4862" s="23"/>
      <c r="O4862" s="24" t="str">
        <f t="shared" si="615"/>
        <v xml:space="preserve">
  - 
    name:  资源的跨区域调配
    title:  资源的跨区域调配
    description: 
    koLyro: topic
    koLyri:  just
    son: </v>
      </c>
      <c r="P4862" s="27" t="str">
        <f t="shared" si="614"/>
        <v xml:space="preserve">
        - 
          name:  资源的跨区域调配
          title:  资源的跨区域调配
          description: 
          koLyro: topic
          koLyri:  just
          son: </v>
      </c>
    </row>
    <row r="4863" spans="1:16" ht="15" customHeight="1">
      <c r="A4863" s="20">
        <f t="shared" si="608"/>
        <v>4</v>
      </c>
      <c r="B4863" s="21" t="str">
        <f t="shared" si="609"/>
        <v>知识点</v>
      </c>
      <c r="C4863" s="21" t="str">
        <f t="shared" si="610"/>
        <v>资源跨区域调配的原因</v>
      </c>
      <c r="D4863" s="21" t="str">
        <f>IFERROR(IF(I4863=1,INDEX( {"chinese","english","math","physics","chemistry","biology","politics","history","geography"},MATCH(C4863,{"语文","英语","数学","物理","化学","生物","政治","历史","地理"},0)),IF(I4863=2,INDEX(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4863,{"单项选择","阅读理解","信息匹配","完形填空","短文填空","单句填空","短文改错","单句改错","句型转换","翻译短语","翻译句子","词汇/短语及固搭","完成句子","听力"},0)),"")), "")</f>
        <v/>
      </c>
      <c r="E4863" s="21" t="str">
        <f t="shared" si="611"/>
        <v>知识点</v>
      </c>
      <c r="F4863" s="21" t="str">
        <f t="shared" si="612"/>
        <v>恰</v>
      </c>
      <c r="G4863" s="21" t="str">
        <f>INDEX( {"body","discipline","area","topic","point"},MATCH(E4863,{"知识体","知识域","知识区","知识主题","知识点"},0))</f>
        <v>point</v>
      </c>
      <c r="H4863" s="21" t="str">
        <f>INDEX( {"super","just","sub","infras"},MATCH(F4863,{"超","恰","亚","次"},0))</f>
        <v>just</v>
      </c>
      <c r="I4863" s="21">
        <f>MATCH(E4863,{"知识体","知识域","知识区","知识主题","知识点"},0)-1</f>
        <v>4</v>
      </c>
      <c r="J4863" s="21">
        <f>MATCH(F4863,{"超","恰","亚","次"},0)-1</f>
        <v>1</v>
      </c>
      <c r="K4863" s="21" t="str">
        <f t="shared" si="613"/>
        <v>地理</v>
      </c>
      <c r="L4863" s="26" t="s">
        <v>4348</v>
      </c>
      <c r="M4863" s="23"/>
      <c r="N4863" s="23"/>
      <c r="O4863" s="24" t="str">
        <f t="shared" si="615"/>
        <v xml:space="preserve">
  - 
    name:  资源跨区域调配的原因
    title:  资源跨区域调配的原因
    description: 
    koLyro: point
    koLyri:  just
    son: </v>
      </c>
      <c r="P4863" s="27" t="str">
        <f t="shared" si="614"/>
        <v xml:space="preserve">
          - 
            name:  资源跨区域调配的原因
            title:  资源跨区域调配的原因
            description: 
            koLyro: point
            koLyri:  just
            son: </v>
      </c>
    </row>
    <row r="4864" spans="1:16" ht="15" customHeight="1">
      <c r="A4864" s="20">
        <f t="shared" si="608"/>
        <v>4</v>
      </c>
      <c r="B4864" s="21" t="str">
        <f t="shared" si="609"/>
        <v>知识点</v>
      </c>
      <c r="C4864" s="21" t="str">
        <f t="shared" si="610"/>
        <v>资源跨区域调配的影响</v>
      </c>
      <c r="D4864" s="21" t="str">
        <f>IFERROR(IF(I4864=1,INDEX( {"chinese","english","math","physics","chemistry","biology","politics","history","geography"},MATCH(C4864,{"语文","英语","数学","物理","化学","生物","政治","历史","地理"},0)),IF(I4864=2,INDEX(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4864,{"单项选择","阅读理解","信息匹配","完形填空","短文填空","单句填空","短文改错","单句改错","句型转换","翻译短语","翻译句子","词汇/短语及固搭","完成句子","听力"},0)),"")), "")</f>
        <v/>
      </c>
      <c r="E4864" s="21" t="str">
        <f t="shared" si="611"/>
        <v>知识点</v>
      </c>
      <c r="F4864" s="21" t="str">
        <f t="shared" si="612"/>
        <v>恰</v>
      </c>
      <c r="G4864" s="21" t="str">
        <f>INDEX( {"body","discipline","area","topic","point"},MATCH(E4864,{"知识体","知识域","知识区","知识主题","知识点"},0))</f>
        <v>point</v>
      </c>
      <c r="H4864" s="21" t="str">
        <f>INDEX( {"super","just","sub","infras"},MATCH(F4864,{"超","恰","亚","次"},0))</f>
        <v>just</v>
      </c>
      <c r="I4864" s="21">
        <f>MATCH(E4864,{"知识体","知识域","知识区","知识主题","知识点"},0)-1</f>
        <v>4</v>
      </c>
      <c r="J4864" s="21">
        <f>MATCH(F4864,{"超","恰","亚","次"},0)-1</f>
        <v>1</v>
      </c>
      <c r="K4864" s="21" t="str">
        <f t="shared" si="613"/>
        <v>地理</v>
      </c>
      <c r="L4864" s="26" t="s">
        <v>4349</v>
      </c>
      <c r="M4864" s="23"/>
      <c r="N4864" s="23"/>
      <c r="O4864" s="24" t="str">
        <f t="shared" si="615"/>
        <v xml:space="preserve">
  - 
    name:  资源跨区域调配的影响
    title:  资源跨区域调配的影响
    description: 
    koLyro: point
    koLyri:  just
    son: </v>
      </c>
      <c r="P4864" s="27" t="str">
        <f t="shared" si="614"/>
        <v xml:space="preserve">
          - 
            name:  资源跨区域调配的影响
            title:  资源跨区域调配的影响
            description: 
            koLyro: point
            koLyri:  just
            son: </v>
      </c>
    </row>
    <row r="4865" spans="1:16" ht="15" customHeight="1">
      <c r="A4865" s="20">
        <f t="shared" si="608"/>
        <v>4</v>
      </c>
      <c r="B4865" s="21" t="str">
        <f t="shared" si="609"/>
        <v>知识点</v>
      </c>
      <c r="C4865" s="21" t="str">
        <f t="shared" si="610"/>
        <v>我国重要的资源跨区域调配</v>
      </c>
      <c r="D4865" s="21" t="str">
        <f>IFERROR(IF(I4865=1,INDEX( {"chinese","english","math","physics","chemistry","biology","politics","history","geography"},MATCH(C4865,{"语文","英语","数学","物理","化学","生物","政治","历史","地理"},0)),IF(I4865=2,INDEX(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4865,{"单项选择","阅读理解","信息匹配","完形填空","短文填空","单句填空","短文改错","单句改错","句型转换","翻译短语","翻译句子","词汇/短语及固搭","完成句子","听力"},0)),"")), "")</f>
        <v/>
      </c>
      <c r="E4865" s="21" t="str">
        <f t="shared" si="611"/>
        <v>知识点</v>
      </c>
      <c r="F4865" s="21" t="str">
        <f t="shared" si="612"/>
        <v>恰</v>
      </c>
      <c r="G4865" s="21" t="str">
        <f>INDEX( {"body","discipline","area","topic","point"},MATCH(E4865,{"知识体","知识域","知识区","知识主题","知识点"},0))</f>
        <v>point</v>
      </c>
      <c r="H4865" s="21" t="str">
        <f>INDEX( {"super","just","sub","infras"},MATCH(F4865,{"超","恰","亚","次"},0))</f>
        <v>just</v>
      </c>
      <c r="I4865" s="21">
        <f>MATCH(E4865,{"知识体","知识域","知识区","知识主题","知识点"},0)-1</f>
        <v>4</v>
      </c>
      <c r="J4865" s="21">
        <f>MATCH(F4865,{"超","恰","亚","次"},0)-1</f>
        <v>1</v>
      </c>
      <c r="K4865" s="21" t="str">
        <f t="shared" si="613"/>
        <v>地理</v>
      </c>
      <c r="L4865" s="26" t="s">
        <v>4350</v>
      </c>
      <c r="M4865" s="23"/>
      <c r="N4865" s="23"/>
      <c r="O4865" s="24" t="str">
        <f t="shared" si="615"/>
        <v xml:space="preserve">
  - 
    name:  我国重要的资源跨区域调配
    title:  我国重要的资源跨区域调配
    description: 
    koLyro: point
    koLyri:  just
    son: </v>
      </c>
      <c r="P4865" s="27" t="str">
        <f t="shared" si="614"/>
        <v xml:space="preserve">
          - 
            name:  我国重要的资源跨区域调配
            title:  我国重要的资源跨区域调配
            description: 
            koLyro: point
            koLyri:  just
            son: </v>
      </c>
    </row>
    <row r="4866" spans="1:16" ht="15" customHeight="1">
      <c r="A4866" s="20">
        <f t="shared" si="608"/>
        <v>5</v>
      </c>
      <c r="B4866" s="21" t="str">
        <f t="shared" si="609"/>
        <v>知识亚点</v>
      </c>
      <c r="C4866" s="21" t="str">
        <f t="shared" si="610"/>
        <v>西气东输</v>
      </c>
      <c r="D4866" s="21" t="str">
        <f>IFERROR(IF(I4866=1,INDEX( {"chinese","english","math","physics","chemistry","biology","politics","history","geography"},MATCH(C4866,{"语文","英语","数学","物理","化学","生物","政治","历史","地理"},0)),IF(I4866=2,INDEX(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4866,{"单项选择","阅读理解","信息匹配","完形填空","短文填空","单句填空","短文改错","单句改错","句型转换","翻译短语","翻译句子","词汇/短语及固搭","完成句子","听力"},0)),"")), "")</f>
        <v/>
      </c>
      <c r="E4866" s="21" t="str">
        <f t="shared" si="611"/>
        <v>知识点</v>
      </c>
      <c r="F4866" s="21" t="str">
        <f t="shared" si="612"/>
        <v>亚</v>
      </c>
      <c r="G4866" s="21" t="str">
        <f>INDEX( {"body","discipline","area","topic","point"},MATCH(E4866,{"知识体","知识域","知识区","知识主题","知识点"},0))</f>
        <v>point</v>
      </c>
      <c r="H4866" s="21" t="str">
        <f>INDEX( {"super","just","sub","infras"},MATCH(F4866,{"超","恰","亚","次"},0))</f>
        <v>sub</v>
      </c>
      <c r="I4866" s="21">
        <f>MATCH(E4866,{"知识体","知识域","知识区","知识主题","知识点"},0)-1</f>
        <v>4</v>
      </c>
      <c r="J4866" s="21">
        <f>MATCH(F4866,{"超","恰","亚","次"},0)-1</f>
        <v>2</v>
      </c>
      <c r="K4866" s="21" t="str">
        <f t="shared" si="613"/>
        <v>地理</v>
      </c>
      <c r="L4866" s="26" t="s">
        <v>4351</v>
      </c>
      <c r="M4866" s="23"/>
      <c r="N4866" s="23"/>
      <c r="O4866" s="24" t="str">
        <f t="shared" si="615"/>
        <v xml:space="preserve">
  - 
    name:  西气东输
    title:  西气东输
    description: 
    koLyro: point
    koLyri:  sub
    son: </v>
      </c>
      <c r="P4866" s="27" t="str">
        <f t="shared" si="614"/>
        <v xml:space="preserve">
            - 
              name:  西气东输
              title:  西气东输
              description: 
              koLyro: point
              koLyri:  sub
              son: </v>
      </c>
    </row>
    <row r="4867" spans="1:16" ht="15" customHeight="1">
      <c r="A4867" s="20">
        <f t="shared" si="608"/>
        <v>5</v>
      </c>
      <c r="B4867" s="21" t="str">
        <f t="shared" si="609"/>
        <v>知识亚点</v>
      </c>
      <c r="C4867" s="21" t="str">
        <f t="shared" si="610"/>
        <v>西电东送</v>
      </c>
      <c r="D4867" s="21" t="str">
        <f>IFERROR(IF(I4867=1,INDEX( {"chinese","english","math","physics","chemistry","biology","politics","history","geography"},MATCH(C4867,{"语文","英语","数学","物理","化学","生物","政治","历史","地理"},0)),IF(I4867=2,INDEX(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4867,{"单项选择","阅读理解","信息匹配","完形填空","短文填空","单句填空","短文改错","单句改错","句型转换","翻译短语","翻译句子","词汇/短语及固搭","完成句子","听力"},0)),"")), "")</f>
        <v/>
      </c>
      <c r="E4867" s="21" t="str">
        <f t="shared" si="611"/>
        <v>知识点</v>
      </c>
      <c r="F4867" s="21" t="str">
        <f t="shared" si="612"/>
        <v>亚</v>
      </c>
      <c r="G4867" s="21" t="str">
        <f>INDEX( {"body","discipline","area","topic","point"},MATCH(E4867,{"知识体","知识域","知识区","知识主题","知识点"},0))</f>
        <v>point</v>
      </c>
      <c r="H4867" s="21" t="str">
        <f>INDEX( {"super","just","sub","infras"},MATCH(F4867,{"超","恰","亚","次"},0))</f>
        <v>sub</v>
      </c>
      <c r="I4867" s="21">
        <f>MATCH(E4867,{"知识体","知识域","知识区","知识主题","知识点"},0)-1</f>
        <v>4</v>
      </c>
      <c r="J4867" s="21">
        <f>MATCH(F4867,{"超","恰","亚","次"},0)-1</f>
        <v>2</v>
      </c>
      <c r="K4867" s="21" t="str">
        <f t="shared" si="613"/>
        <v>地理</v>
      </c>
      <c r="L4867" s="26" t="s">
        <v>4352</v>
      </c>
      <c r="M4867" s="23"/>
      <c r="N4867" s="23"/>
      <c r="O4867" s="24" t="str">
        <f t="shared" si="615"/>
        <v xml:space="preserve">
  - 
    name:  西电东送
    title:  西电东送
    description: 
    koLyro: point
    koLyri:  sub
    son: </v>
      </c>
      <c r="P4867" s="27" t="str">
        <f t="shared" si="614"/>
        <v xml:space="preserve">
            - 
              name:  西电东送
              title:  西电东送
              description: 
              koLyro: point
              koLyri:  sub
              son: </v>
      </c>
    </row>
    <row r="4868" spans="1:16" ht="15" customHeight="1">
      <c r="A4868" s="20">
        <f t="shared" si="608"/>
        <v>5</v>
      </c>
      <c r="B4868" s="21" t="str">
        <f t="shared" si="609"/>
        <v>知识亚点</v>
      </c>
      <c r="C4868" s="21" t="str">
        <f t="shared" si="610"/>
        <v>南水北调</v>
      </c>
      <c r="D4868" s="21" t="str">
        <f>IFERROR(IF(I4868=1,INDEX( {"chinese","english","math","physics","chemistry","biology","politics","history","geography"},MATCH(C4868,{"语文","英语","数学","物理","化学","生物","政治","历史","地理"},0)),IF(I4868=2,INDEX(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4868,{"单项选择","阅读理解","信息匹配","完形填空","短文填空","单句填空","短文改错","单句改错","句型转换","翻译短语","翻译句子","词汇/短语及固搭","完成句子","听力"},0)),"")), "")</f>
        <v/>
      </c>
      <c r="E4868" s="21" t="str">
        <f t="shared" si="611"/>
        <v>知识点</v>
      </c>
      <c r="F4868" s="21" t="str">
        <f t="shared" si="612"/>
        <v>亚</v>
      </c>
      <c r="G4868" s="21" t="str">
        <f>INDEX( {"body","discipline","area","topic","point"},MATCH(E4868,{"知识体","知识域","知识区","知识主题","知识点"},0))</f>
        <v>point</v>
      </c>
      <c r="H4868" s="21" t="str">
        <f>INDEX( {"super","just","sub","infras"},MATCH(F4868,{"超","恰","亚","次"},0))</f>
        <v>sub</v>
      </c>
      <c r="I4868" s="21">
        <f>MATCH(E4868,{"知识体","知识域","知识区","知识主题","知识点"},0)-1</f>
        <v>4</v>
      </c>
      <c r="J4868" s="21">
        <f>MATCH(F4868,{"超","恰","亚","次"},0)-1</f>
        <v>2</v>
      </c>
      <c r="K4868" s="21" t="str">
        <f t="shared" si="613"/>
        <v>地理</v>
      </c>
      <c r="L4868" s="26" t="s">
        <v>4353</v>
      </c>
      <c r="M4868" s="23"/>
      <c r="N4868" s="23"/>
      <c r="O4868" s="24" t="str">
        <f t="shared" si="615"/>
        <v xml:space="preserve">
  - 
    name:  南水北调
    title:  南水北调
    description: 
    koLyro: point
    koLyri:  sub
    son: </v>
      </c>
      <c r="P4868" s="27" t="str">
        <f t="shared" si="614"/>
        <v xml:space="preserve">
            - 
              name:  南水北调
              title:  南水北调
              description: 
              koLyro: point
              koLyri:  sub
              son: </v>
      </c>
    </row>
    <row r="4869" spans="1:16" ht="15" customHeight="1">
      <c r="A4869" s="20">
        <f t="shared" ref="A4869:A4932" si="616">IFERROR(FIND("├",L4869),0)</f>
        <v>5</v>
      </c>
      <c r="B4869" s="21" t="str">
        <f t="shared" ref="B4869:B4932" si="617">MID(L4869,FIND("«",L4869)+1,FIND("»",L4869)-FIND("«",L4869)-1)</f>
        <v>知识亚点</v>
      </c>
      <c r="C4869" s="21" t="str">
        <f t="shared" ref="C4869:C4932" si="618">RIGHT(L4869,LEN(L4869)-FIND("»",L4869))</f>
        <v>晋煤外运</v>
      </c>
      <c r="D4869" s="21" t="str">
        <f>IFERROR(IF(I4869=1,INDEX( {"chinese","english","math","physics","chemistry","biology","politics","history","geography"},MATCH(C4869,{"语文","英语","数学","物理","化学","生物","政治","历史","地理"},0)),IF(I4869=2,INDEX(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4869,{"单项选择","阅读理解","信息匹配","完形填空","短文填空","单句填空","短文改错","单句改错","句型转换","翻译短语","翻译句子","词汇/短语及固搭","完成句子","听力"},0)),"")), "")</f>
        <v/>
      </c>
      <c r="E4869" s="21" t="str">
        <f t="shared" ref="E4869:E4932" si="619">SUBSTITUTE(SUBSTITUTE(SUBSTITUTE(SUBSTITUTE(B4869,"超",""),"恰",""),"亚",""),"次","")</f>
        <v>知识点</v>
      </c>
      <c r="F4869" s="21" t="str">
        <f t="shared" ref="F4869:F4932" si="620">IF(IFERROR(FIND("超",B4869),-1)&gt;0,"超",  IF(IFERROR(FIND("亚",B4869),-1)&gt;0,"亚",   IF(IFERROR(FIND("次",B4869),-1)&gt;0,"次",    "恰"  )))</f>
        <v>亚</v>
      </c>
      <c r="G4869" s="21" t="str">
        <f>INDEX( {"body","discipline","area","topic","point"},MATCH(E4869,{"知识体","知识域","知识区","知识主题","知识点"},0))</f>
        <v>point</v>
      </c>
      <c r="H4869" s="21" t="str">
        <f>INDEX( {"super","just","sub","infras"},MATCH(F4869,{"超","恰","亚","次"},0))</f>
        <v>sub</v>
      </c>
      <c r="I4869" s="21">
        <f>MATCH(E4869,{"知识体","知识域","知识区","知识主题","知识点"},0)-1</f>
        <v>4</v>
      </c>
      <c r="J4869" s="21">
        <f>MATCH(F4869,{"超","恰","亚","次"},0)-1</f>
        <v>2</v>
      </c>
      <c r="K4869" s="21" t="str">
        <f t="shared" ref="K4869:K4932" si="621">IF(I4869=0,"",IF(I4869=1,C4869,K4868))</f>
        <v>地理</v>
      </c>
      <c r="L4869" s="26" t="s">
        <v>4354</v>
      </c>
      <c r="M4869" s="23"/>
      <c r="N4869" s="23"/>
      <c r="O4869" s="24" t="str">
        <f t="shared" si="615"/>
        <v xml:space="preserve">
  - 
    name:  晋煤外运
    title:  晋煤外运
    description: 
    koLyro: point
    koLyri:  sub
    son: </v>
      </c>
      <c r="P4869" s="27" t="str">
        <f t="shared" ref="P4869:P4932" si="622">SUBSTITUTE(O4869,CHAR(10),CHAR(10)&amp;REPT("  ",A4869))</f>
        <v xml:space="preserve">
            - 
              name:  晋煤外运
              title:  晋煤外运
              description: 
              koLyro: point
              koLyri:  sub
              son: </v>
      </c>
    </row>
    <row r="4870" spans="1:16" ht="15" customHeight="1">
      <c r="A4870" s="20">
        <f t="shared" si="616"/>
        <v>4</v>
      </c>
      <c r="B4870" s="21" t="str">
        <f t="shared" si="617"/>
        <v>知识点</v>
      </c>
      <c r="C4870" s="21" t="str">
        <f t="shared" si="618"/>
        <v>跨区域资源调配线路的选择及分析</v>
      </c>
      <c r="D4870" s="21" t="str">
        <f>IFERROR(IF(I4870=1,INDEX( {"chinese","english","math","physics","chemistry","biology","politics","history","geography"},MATCH(C4870,{"语文","英语","数学","物理","化学","生物","政治","历史","地理"},0)),IF(I4870=2,INDEX(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4870,{"单项选择","阅读理解","信息匹配","完形填空","短文填空","单句填空","短文改错","单句改错","句型转换","翻译短语","翻译句子","词汇/短语及固搭","完成句子","听力"},0)),"")), "")</f>
        <v/>
      </c>
      <c r="E4870" s="21" t="str">
        <f t="shared" si="619"/>
        <v>知识点</v>
      </c>
      <c r="F4870" s="21" t="str">
        <f t="shared" si="620"/>
        <v>恰</v>
      </c>
      <c r="G4870" s="21" t="str">
        <f>INDEX( {"body","discipline","area","topic","point"},MATCH(E4870,{"知识体","知识域","知识区","知识主题","知识点"},0))</f>
        <v>point</v>
      </c>
      <c r="H4870" s="21" t="str">
        <f>INDEX( {"super","just","sub","infras"},MATCH(F4870,{"超","恰","亚","次"},0))</f>
        <v>just</v>
      </c>
      <c r="I4870" s="21">
        <f>MATCH(E4870,{"知识体","知识域","知识区","知识主题","知识点"},0)-1</f>
        <v>4</v>
      </c>
      <c r="J4870" s="21">
        <f>MATCH(F4870,{"超","恰","亚","次"},0)-1</f>
        <v>1</v>
      </c>
      <c r="K4870" s="21" t="str">
        <f t="shared" si="621"/>
        <v>地理</v>
      </c>
      <c r="L4870" s="26" t="s">
        <v>4355</v>
      </c>
      <c r="M4870" s="23"/>
      <c r="N4870" s="23"/>
      <c r="O4870" s="24" t="str">
        <f t="shared" si="615"/>
        <v xml:space="preserve">
  - 
    name:  跨区域资源调配线路的选择及分析
    title:  跨区域资源调配线路的选择及分析
    description: 
    koLyro: point
    koLyri:  just
    son: </v>
      </c>
      <c r="P4870" s="27" t="str">
        <f t="shared" si="622"/>
        <v xml:space="preserve">
          - 
            name:  跨区域资源调配线路的选择及分析
            title:  跨区域资源调配线路的选择及分析
            description: 
            koLyro: point
            koLyri:  just
            son: </v>
      </c>
    </row>
    <row r="4871" spans="1:16" ht="15" customHeight="1">
      <c r="A4871" s="20">
        <f t="shared" si="616"/>
        <v>4</v>
      </c>
      <c r="B4871" s="21" t="str">
        <f t="shared" si="617"/>
        <v>知识点</v>
      </c>
      <c r="C4871" s="21" t="str">
        <f t="shared" si="618"/>
        <v>解决资源短缺问题的途径</v>
      </c>
      <c r="D4871" s="21" t="str">
        <f>IFERROR(IF(I4871=1,INDEX( {"chinese","english","math","physics","chemistry","biology","politics","history","geography"},MATCH(C4871,{"语文","英语","数学","物理","化学","生物","政治","历史","地理"},0)),IF(I4871=2,INDEX(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4871,{"单项选择","阅读理解","信息匹配","完形填空","短文填空","单句填空","短文改错","单句改错","句型转换","翻译短语","翻译句子","词汇/短语及固搭","完成句子","听力"},0)),"")), "")</f>
        <v/>
      </c>
      <c r="E4871" s="21" t="str">
        <f t="shared" si="619"/>
        <v>知识点</v>
      </c>
      <c r="F4871" s="21" t="str">
        <f t="shared" si="620"/>
        <v>恰</v>
      </c>
      <c r="G4871" s="21" t="str">
        <f>INDEX( {"body","discipline","area","topic","point"},MATCH(E4871,{"知识体","知识域","知识区","知识主题","知识点"},0))</f>
        <v>point</v>
      </c>
      <c r="H4871" s="21" t="str">
        <f>INDEX( {"super","just","sub","infras"},MATCH(F4871,{"超","恰","亚","次"},0))</f>
        <v>just</v>
      </c>
      <c r="I4871" s="21">
        <f>MATCH(E4871,{"知识体","知识域","知识区","知识主题","知识点"},0)-1</f>
        <v>4</v>
      </c>
      <c r="J4871" s="21">
        <f>MATCH(F4871,{"超","恰","亚","次"},0)-1</f>
        <v>1</v>
      </c>
      <c r="K4871" s="21" t="str">
        <f t="shared" si="621"/>
        <v>地理</v>
      </c>
      <c r="L4871" s="26" t="s">
        <v>4356</v>
      </c>
      <c r="M4871" s="23"/>
      <c r="N4871" s="23"/>
      <c r="O4871" s="24" t="str">
        <f t="shared" si="615"/>
        <v xml:space="preserve">
  - 
    name:  解决资源短缺问题的途径
    title:  解决资源短缺问题的途径
    description: 
    koLyro: point
    koLyri:  just
    son: </v>
      </c>
      <c r="P4871" s="27" t="str">
        <f t="shared" si="622"/>
        <v xml:space="preserve">
          - 
            name:  解决资源短缺问题的途径
            title:  解决资源短缺问题的途径
            description: 
            koLyro: point
            koLyri:  just
            son: </v>
      </c>
    </row>
    <row r="4872" spans="1:16" ht="15" customHeight="1">
      <c r="A4872" s="20">
        <f t="shared" si="616"/>
        <v>3</v>
      </c>
      <c r="B4872" s="21" t="str">
        <f t="shared" si="617"/>
        <v>知识主题</v>
      </c>
      <c r="C4872" s="21" t="str">
        <f t="shared" si="618"/>
        <v>产业转移</v>
      </c>
      <c r="D4872" s="21" t="str">
        <f>IFERROR(IF(I4872=1,INDEX( {"chinese","english","math","physics","chemistry","biology","politics","history","geography"},MATCH(C4872,{"语文","英语","数学","物理","化学","生物","政治","历史","地理"},0)),IF(I4872=2,INDEX(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4872,{"单项选择","阅读理解","信息匹配","完形填空","短文填空","单句填空","短文改错","单句改错","句型转换","翻译短语","翻译句子","词汇/短语及固搭","完成句子","听力"},0)),"")), "")</f>
        <v/>
      </c>
      <c r="E4872" s="21" t="str">
        <f t="shared" si="619"/>
        <v>知识主题</v>
      </c>
      <c r="F4872" s="21" t="str">
        <f t="shared" si="620"/>
        <v>恰</v>
      </c>
      <c r="G4872" s="21" t="str">
        <f>INDEX( {"body","discipline","area","topic","point"},MATCH(E4872,{"知识体","知识域","知识区","知识主题","知识点"},0))</f>
        <v>topic</v>
      </c>
      <c r="H4872" s="21" t="str">
        <f>INDEX( {"super","just","sub","infras"},MATCH(F4872,{"超","恰","亚","次"},0))</f>
        <v>just</v>
      </c>
      <c r="I4872" s="21">
        <f>MATCH(E4872,{"知识体","知识域","知识区","知识主题","知识点"},0)-1</f>
        <v>3</v>
      </c>
      <c r="J4872" s="21">
        <f>MATCH(F4872,{"超","恰","亚","次"},0)-1</f>
        <v>1</v>
      </c>
      <c r="K4872" s="21" t="str">
        <f t="shared" si="621"/>
        <v>地理</v>
      </c>
      <c r="L4872" s="26" t="s">
        <v>4357</v>
      </c>
      <c r="M4872" s="23"/>
      <c r="N4872" s="23"/>
      <c r="O4872" s="24" t="str">
        <f t="shared" si="615"/>
        <v xml:space="preserve">
  - 
    name:  产业转移
    title:  产业转移
    description: 
    koLyro: topic
    koLyri:  just
    son: </v>
      </c>
      <c r="P4872" s="27" t="str">
        <f t="shared" si="622"/>
        <v xml:space="preserve">
        - 
          name:  产业转移
          title:  产业转移
          description: 
          koLyro: topic
          koLyri:  just
          son: </v>
      </c>
    </row>
    <row r="4873" spans="1:16" ht="15" customHeight="1">
      <c r="A4873" s="20">
        <f t="shared" si="616"/>
        <v>5</v>
      </c>
      <c r="B4873" s="21" t="str">
        <f t="shared" si="617"/>
        <v>知识亚点</v>
      </c>
      <c r="C4873" s="21" t="str">
        <f t="shared" si="618"/>
        <v>产业转移的概念和分类</v>
      </c>
      <c r="D4873" s="21" t="str">
        <f>IFERROR(IF(I4873=1,INDEX( {"chinese","english","math","physics","chemistry","biology","politics","history","geography"},MATCH(C4873,{"语文","英语","数学","物理","化学","生物","政治","历史","地理"},0)),IF(I4873=2,INDEX(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4873,{"单项选择","阅读理解","信息匹配","完形填空","短文填空","单句填空","短文改错","单句改错","句型转换","翻译短语","翻译句子","词汇/短语及固搭","完成句子","听力"},0)),"")), "")</f>
        <v/>
      </c>
      <c r="E4873" s="21" t="str">
        <f t="shared" si="619"/>
        <v>知识点</v>
      </c>
      <c r="F4873" s="21" t="str">
        <f t="shared" si="620"/>
        <v>亚</v>
      </c>
      <c r="G4873" s="21" t="str">
        <f>INDEX( {"body","discipline","area","topic","point"},MATCH(E4873,{"知识体","知识域","知识区","知识主题","知识点"},0))</f>
        <v>point</v>
      </c>
      <c r="H4873" s="21" t="str">
        <f>INDEX( {"super","just","sub","infras"},MATCH(F4873,{"超","恰","亚","次"},0))</f>
        <v>sub</v>
      </c>
      <c r="I4873" s="21">
        <f>MATCH(E4873,{"知识体","知识域","知识区","知识主题","知识点"},0)-1</f>
        <v>4</v>
      </c>
      <c r="J4873" s="21">
        <f>MATCH(F4873,{"超","恰","亚","次"},0)-1</f>
        <v>2</v>
      </c>
      <c r="K4873" s="21" t="str">
        <f t="shared" si="621"/>
        <v>地理</v>
      </c>
      <c r="L4873" s="26" t="s">
        <v>4358</v>
      </c>
      <c r="M4873" s="23"/>
      <c r="N4873" s="23"/>
      <c r="O4873" s="24" t="str">
        <f t="shared" si="615"/>
        <v xml:space="preserve">
  - 
    name:  产业转移的概念和分类
    title:  产业转移的概念和分类
    description: 
    koLyro: point
    koLyri:  sub
    son: </v>
      </c>
      <c r="P4873" s="27" t="str">
        <f t="shared" si="622"/>
        <v xml:space="preserve">
            - 
              name:  产业转移的概念和分类
              title:  产业转移的概念和分类
              description: 
              koLyro: point
              koLyri:  sub
              son: </v>
      </c>
    </row>
    <row r="4874" spans="1:16" ht="15" customHeight="1">
      <c r="A4874" s="20">
        <f t="shared" si="616"/>
        <v>5</v>
      </c>
      <c r="B4874" s="21" t="str">
        <f t="shared" si="617"/>
        <v>知识亚点</v>
      </c>
      <c r="C4874" s="21" t="str">
        <f t="shared" si="618"/>
        <v>产业转移的规律</v>
      </c>
      <c r="D4874" s="21" t="str">
        <f>IFERROR(IF(I4874=1,INDEX( {"chinese","english","math","physics","chemistry","biology","politics","history","geography"},MATCH(C4874,{"语文","英语","数学","物理","化学","生物","政治","历史","地理"},0)),IF(I4874=2,INDEX(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4874,{"单项选择","阅读理解","信息匹配","完形填空","短文填空","单句填空","短文改错","单句改错","句型转换","翻译短语","翻译句子","词汇/短语及固搭","完成句子","听力"},0)),"")), "")</f>
        <v/>
      </c>
      <c r="E4874" s="21" t="str">
        <f t="shared" si="619"/>
        <v>知识点</v>
      </c>
      <c r="F4874" s="21" t="str">
        <f t="shared" si="620"/>
        <v>亚</v>
      </c>
      <c r="G4874" s="21" t="str">
        <f>INDEX( {"body","discipline","area","topic","point"},MATCH(E4874,{"知识体","知识域","知识区","知识主题","知识点"},0))</f>
        <v>point</v>
      </c>
      <c r="H4874" s="21" t="str">
        <f>INDEX( {"super","just","sub","infras"},MATCH(F4874,{"超","恰","亚","次"},0))</f>
        <v>sub</v>
      </c>
      <c r="I4874" s="21">
        <f>MATCH(E4874,{"知识体","知识域","知识区","知识主题","知识点"},0)-1</f>
        <v>4</v>
      </c>
      <c r="J4874" s="21">
        <f>MATCH(F4874,{"超","恰","亚","次"},0)-1</f>
        <v>2</v>
      </c>
      <c r="K4874" s="21" t="str">
        <f t="shared" si="621"/>
        <v>地理</v>
      </c>
      <c r="L4874" s="26" t="s">
        <v>4359</v>
      </c>
      <c r="M4874" s="23"/>
      <c r="N4874" s="23"/>
      <c r="O4874" s="24" t="str">
        <f t="shared" si="615"/>
        <v xml:space="preserve">
  - 
    name:  产业转移的规律
    title:  产业转移的规律
    description: 
    koLyro: point
    koLyri:  sub
    son: </v>
      </c>
      <c r="P4874" s="27" t="str">
        <f t="shared" si="622"/>
        <v xml:space="preserve">
            - 
              name:  产业转移的规律
              title:  产业转移的规律
              description: 
              koLyro: point
              koLyri:  sub
              son: </v>
      </c>
    </row>
    <row r="4875" spans="1:16" ht="15" customHeight="1">
      <c r="A4875" s="20">
        <f t="shared" si="616"/>
        <v>5</v>
      </c>
      <c r="B4875" s="21" t="str">
        <f t="shared" si="617"/>
        <v>知识亚点</v>
      </c>
      <c r="C4875" s="21" t="str">
        <f t="shared" si="618"/>
        <v>影响产业转移的因素</v>
      </c>
      <c r="D4875" s="21" t="str">
        <f>IFERROR(IF(I4875=1,INDEX( {"chinese","english","math","physics","chemistry","biology","politics","history","geography"},MATCH(C4875,{"语文","英语","数学","物理","化学","生物","政治","历史","地理"},0)),IF(I4875=2,INDEX(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4875,{"单项选择","阅读理解","信息匹配","完形填空","短文填空","单句填空","短文改错","单句改错","句型转换","翻译短语","翻译句子","词汇/短语及固搭","完成句子","听力"},0)),"")), "")</f>
        <v/>
      </c>
      <c r="E4875" s="21" t="str">
        <f t="shared" si="619"/>
        <v>知识点</v>
      </c>
      <c r="F4875" s="21" t="str">
        <f t="shared" si="620"/>
        <v>亚</v>
      </c>
      <c r="G4875" s="21" t="str">
        <f>INDEX( {"body","discipline","area","topic","point"},MATCH(E4875,{"知识体","知识域","知识区","知识主题","知识点"},0))</f>
        <v>point</v>
      </c>
      <c r="H4875" s="21" t="str">
        <f>INDEX( {"super","just","sub","infras"},MATCH(F4875,{"超","恰","亚","次"},0))</f>
        <v>sub</v>
      </c>
      <c r="I4875" s="21">
        <f>MATCH(E4875,{"知识体","知识域","知识区","知识主题","知识点"},0)-1</f>
        <v>4</v>
      </c>
      <c r="J4875" s="21">
        <f>MATCH(F4875,{"超","恰","亚","次"},0)-1</f>
        <v>2</v>
      </c>
      <c r="K4875" s="21" t="str">
        <f t="shared" si="621"/>
        <v>地理</v>
      </c>
      <c r="L4875" s="26" t="s">
        <v>4360</v>
      </c>
      <c r="M4875" s="23"/>
      <c r="N4875" s="23"/>
      <c r="O4875" s="24" t="str">
        <f t="shared" si="615"/>
        <v xml:space="preserve">
  - 
    name:  影响产业转移的因素
    title:  影响产业转移的因素
    description: 
    koLyro: point
    koLyri:  sub
    son: </v>
      </c>
      <c r="P4875" s="27" t="str">
        <f t="shared" si="622"/>
        <v xml:space="preserve">
            - 
              name:  影响产业转移的因素
              title:  影响产业转移的因素
              description: 
              koLyro: point
              koLyri:  sub
              son: </v>
      </c>
    </row>
    <row r="4876" spans="1:16" ht="15" customHeight="1">
      <c r="A4876" s="20">
        <f t="shared" si="616"/>
        <v>5</v>
      </c>
      <c r="B4876" s="21" t="str">
        <f t="shared" si="617"/>
        <v>知识亚点</v>
      </c>
      <c r="C4876" s="21" t="str">
        <f t="shared" si="618"/>
        <v>产业转移对区域发展的影响</v>
      </c>
      <c r="D4876" s="21" t="str">
        <f>IFERROR(IF(I4876=1,INDEX( {"chinese","english","math","physics","chemistry","biology","politics","history","geography"},MATCH(C4876,{"语文","英语","数学","物理","化学","生物","政治","历史","地理"},0)),IF(I4876=2,INDEX(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4876,{"单项选择","阅读理解","信息匹配","完形填空","短文填空","单句填空","短文改错","单句改错","句型转换","翻译短语","翻译句子","词汇/短语及固搭","完成句子","听力"},0)),"")), "")</f>
        <v/>
      </c>
      <c r="E4876" s="21" t="str">
        <f t="shared" si="619"/>
        <v>知识点</v>
      </c>
      <c r="F4876" s="21" t="str">
        <f t="shared" si="620"/>
        <v>亚</v>
      </c>
      <c r="G4876" s="21" t="str">
        <f>INDEX( {"body","discipline","area","topic","point"},MATCH(E4876,{"知识体","知识域","知识区","知识主题","知识点"},0))</f>
        <v>point</v>
      </c>
      <c r="H4876" s="21" t="str">
        <f>INDEX( {"super","just","sub","infras"},MATCH(F4876,{"超","恰","亚","次"},0))</f>
        <v>sub</v>
      </c>
      <c r="I4876" s="21">
        <f>MATCH(E4876,{"知识体","知识域","知识区","知识主题","知识点"},0)-1</f>
        <v>4</v>
      </c>
      <c r="J4876" s="21">
        <f>MATCH(F4876,{"超","恰","亚","次"},0)-1</f>
        <v>2</v>
      </c>
      <c r="K4876" s="21" t="str">
        <f t="shared" si="621"/>
        <v>地理</v>
      </c>
      <c r="L4876" s="26" t="s">
        <v>4361</v>
      </c>
      <c r="M4876" s="23"/>
      <c r="N4876" s="23"/>
      <c r="O4876" s="24" t="str">
        <f t="shared" si="615"/>
        <v xml:space="preserve">
  - 
    name:  产业转移对区域发展的影响
    title:  产业转移对区域发展的影响
    description: 
    koLyro: point
    koLyri:  sub
    son: </v>
      </c>
      <c r="P4876" s="27" t="str">
        <f t="shared" si="622"/>
        <v xml:space="preserve">
            - 
              name:  产业转移对区域发展的影响
              title:  产业转移对区域发展的影响
              description: 
              koLyro: point
              koLyri:  sub
              son: </v>
      </c>
    </row>
    <row r="4877" spans="1:16" ht="15" customHeight="1">
      <c r="A4877" s="20">
        <f t="shared" si="616"/>
        <v>2</v>
      </c>
      <c r="B4877" s="21" t="str">
        <f t="shared" si="617"/>
        <v>知识区</v>
      </c>
      <c r="C4877" s="21" t="str">
        <f t="shared" si="618"/>
        <v>18.世界地理</v>
      </c>
      <c r="D4877" s="21" t="str">
        <f>IFERROR(IF(I4877=1,INDEX( {"chinese","english","math","physics","chemistry","biology","politics","history","geography"},MATCH(C4877,{"语文","英语","数学","物理","化学","生物","政治","历史","地理"},0)),IF(I4877=2,INDEX(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4877,{"单项选择","阅读理解","信息匹配","完形填空","短文填空","单句填空","短文改错","单句改错","句型转换","翻译短语","翻译句子","词汇/短语及固搭","完成句子","听力"},0)),"")), "")</f>
        <v/>
      </c>
      <c r="E4877" s="21" t="str">
        <f t="shared" si="619"/>
        <v>知识区</v>
      </c>
      <c r="F4877" s="21" t="str">
        <f t="shared" si="620"/>
        <v>恰</v>
      </c>
      <c r="G4877" s="21" t="str">
        <f>INDEX( {"body","discipline","area","topic","point"},MATCH(E4877,{"知识体","知识域","知识区","知识主题","知识点"},0))</f>
        <v>area</v>
      </c>
      <c r="H4877" s="21" t="str">
        <f>INDEX( {"super","just","sub","infras"},MATCH(F4877,{"超","恰","亚","次"},0))</f>
        <v>just</v>
      </c>
      <c r="I4877" s="21">
        <f>MATCH(E4877,{"知识体","知识域","知识区","知识主题","知识点"},0)-1</f>
        <v>2</v>
      </c>
      <c r="J4877" s="21">
        <f>MATCH(F4877,{"超","恰","亚","次"},0)-1</f>
        <v>1</v>
      </c>
      <c r="K4877" s="21" t="str">
        <f t="shared" si="621"/>
        <v>地理</v>
      </c>
      <c r="L4877" s="26" t="s">
        <v>4707</v>
      </c>
      <c r="M4877" s="23"/>
      <c r="N4877" s="23"/>
      <c r="O4877" s="24" t="str">
        <f t="shared" si="615"/>
        <v xml:space="preserve">
  - 
    name:  18.世界地理
    title:  18.世界地理
    description: 
    koLyro: area
    koLyri:  just
    son: </v>
      </c>
      <c r="P4877" s="27" t="str">
        <f t="shared" si="622"/>
        <v xml:space="preserve">
      - 
        name:  18.世界地理
        title:  18.世界地理
        description: 
        koLyro: area
        koLyri:  just
        son: </v>
      </c>
    </row>
    <row r="4878" spans="1:16" ht="15" customHeight="1">
      <c r="A4878" s="20">
        <f t="shared" si="616"/>
        <v>3</v>
      </c>
      <c r="B4878" s="21" t="str">
        <f t="shared" si="617"/>
        <v>知识主题</v>
      </c>
      <c r="C4878" s="21" t="str">
        <f t="shared" si="618"/>
        <v>世界地理概况</v>
      </c>
      <c r="D4878" s="21" t="str">
        <f>IFERROR(IF(I4878=1,INDEX( {"chinese","english","math","physics","chemistry","biology","politics","history","geography"},MATCH(C4878,{"语文","英语","数学","物理","化学","生物","政治","历史","地理"},0)),IF(I4878=2,INDEX(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4878,{"单项选择","阅读理解","信息匹配","完形填空","短文填空","单句填空","短文改错","单句改错","句型转换","翻译短语","翻译句子","词汇/短语及固搭","完成句子","听力"},0)),"")), "")</f>
        <v/>
      </c>
      <c r="E4878" s="21" t="str">
        <f t="shared" si="619"/>
        <v>知识主题</v>
      </c>
      <c r="F4878" s="21" t="str">
        <f t="shared" si="620"/>
        <v>恰</v>
      </c>
      <c r="G4878" s="21" t="str">
        <f>INDEX( {"body","discipline","area","topic","point"},MATCH(E4878,{"知识体","知识域","知识区","知识主题","知识点"},0))</f>
        <v>topic</v>
      </c>
      <c r="H4878" s="21" t="str">
        <f>INDEX( {"super","just","sub","infras"},MATCH(F4878,{"超","恰","亚","次"},0))</f>
        <v>just</v>
      </c>
      <c r="I4878" s="21">
        <f>MATCH(E4878,{"知识体","知识域","知识区","知识主题","知识点"},0)-1</f>
        <v>3</v>
      </c>
      <c r="J4878" s="21">
        <f>MATCH(F4878,{"超","恰","亚","次"},0)-1</f>
        <v>1</v>
      </c>
      <c r="K4878" s="21" t="str">
        <f t="shared" si="621"/>
        <v>地理</v>
      </c>
      <c r="L4878" s="26" t="s">
        <v>4362</v>
      </c>
      <c r="M4878" s="23"/>
      <c r="N4878" s="23"/>
      <c r="O4878" s="24" t="str">
        <f t="shared" si="615"/>
        <v xml:space="preserve">
  - 
    name:  世界地理概况
    title:  世界地理概况
    description: 
    koLyro: topic
    koLyri:  just
    son: </v>
      </c>
      <c r="P4878" s="27" t="str">
        <f t="shared" si="622"/>
        <v xml:space="preserve">
        - 
          name:  世界地理概况
          title:  世界地理概况
          description: 
          koLyro: topic
          koLyri:  just
          son: </v>
      </c>
    </row>
    <row r="4879" spans="1:16" ht="15" customHeight="1">
      <c r="A4879" s="20">
        <f t="shared" si="616"/>
        <v>4</v>
      </c>
      <c r="B4879" s="21" t="str">
        <f t="shared" si="617"/>
        <v>知识点</v>
      </c>
      <c r="C4879" s="21" t="str">
        <f t="shared" si="618"/>
        <v>世界的海陆分布</v>
      </c>
      <c r="D4879" s="21" t="str">
        <f>IFERROR(IF(I4879=1,INDEX( {"chinese","english","math","physics","chemistry","biology","politics","history","geography"},MATCH(C4879,{"语文","英语","数学","物理","化学","生物","政治","历史","地理"},0)),IF(I4879=2,INDEX(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4879,{"单项选择","阅读理解","信息匹配","完形填空","短文填空","单句填空","短文改错","单句改错","句型转换","翻译短语","翻译句子","词汇/短语及固搭","完成句子","听力"},0)),"")), "")</f>
        <v/>
      </c>
      <c r="E4879" s="21" t="str">
        <f t="shared" si="619"/>
        <v>知识点</v>
      </c>
      <c r="F4879" s="21" t="str">
        <f t="shared" si="620"/>
        <v>恰</v>
      </c>
      <c r="G4879" s="21" t="str">
        <f>INDEX( {"body","discipline","area","topic","point"},MATCH(E4879,{"知识体","知识域","知识区","知识主题","知识点"},0))</f>
        <v>point</v>
      </c>
      <c r="H4879" s="21" t="str">
        <f>INDEX( {"super","just","sub","infras"},MATCH(F4879,{"超","恰","亚","次"},0))</f>
        <v>just</v>
      </c>
      <c r="I4879" s="21">
        <f>MATCH(E4879,{"知识体","知识域","知识区","知识主题","知识点"},0)-1</f>
        <v>4</v>
      </c>
      <c r="J4879" s="21">
        <f>MATCH(F4879,{"超","恰","亚","次"},0)-1</f>
        <v>1</v>
      </c>
      <c r="K4879" s="21" t="str">
        <f t="shared" si="621"/>
        <v>地理</v>
      </c>
      <c r="L4879" s="26" t="s">
        <v>4363</v>
      </c>
      <c r="M4879" s="23"/>
      <c r="N4879" s="23"/>
      <c r="O4879" s="24" t="str">
        <f t="shared" si="615"/>
        <v xml:space="preserve">
  - 
    name:  世界的海陆分布
    title:  世界的海陆分布
    description: 
    koLyro: point
    koLyri:  just
    son: </v>
      </c>
      <c r="P4879" s="27" t="str">
        <f t="shared" si="622"/>
        <v xml:space="preserve">
          - 
            name:  世界的海陆分布
            title:  世界的海陆分布
            description: 
            koLyro: point
            koLyri:  just
            son: </v>
      </c>
    </row>
    <row r="4880" spans="1:16" ht="15" customHeight="1">
      <c r="A4880" s="20">
        <f t="shared" si="616"/>
        <v>5</v>
      </c>
      <c r="B4880" s="21" t="str">
        <f t="shared" si="617"/>
        <v>知识亚点</v>
      </c>
      <c r="C4880" s="21" t="str">
        <f t="shared" si="618"/>
        <v>七大洲</v>
      </c>
      <c r="D4880" s="21" t="str">
        <f>IFERROR(IF(I4880=1,INDEX( {"chinese","english","math","physics","chemistry","biology","politics","history","geography"},MATCH(C4880,{"语文","英语","数学","物理","化学","生物","政治","历史","地理"},0)),IF(I4880=2,INDEX(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4880,{"单项选择","阅读理解","信息匹配","完形填空","短文填空","单句填空","短文改错","单句改错","句型转换","翻译短语","翻译句子","词汇/短语及固搭","完成句子","听力"},0)),"")), "")</f>
        <v/>
      </c>
      <c r="E4880" s="21" t="str">
        <f t="shared" si="619"/>
        <v>知识点</v>
      </c>
      <c r="F4880" s="21" t="str">
        <f t="shared" si="620"/>
        <v>亚</v>
      </c>
      <c r="G4880" s="21" t="str">
        <f>INDEX( {"body","discipline","area","topic","point"},MATCH(E4880,{"知识体","知识域","知识区","知识主题","知识点"},0))</f>
        <v>point</v>
      </c>
      <c r="H4880" s="21" t="str">
        <f>INDEX( {"super","just","sub","infras"},MATCH(F4880,{"超","恰","亚","次"},0))</f>
        <v>sub</v>
      </c>
      <c r="I4880" s="21">
        <f>MATCH(E4880,{"知识体","知识域","知识区","知识主题","知识点"},0)-1</f>
        <v>4</v>
      </c>
      <c r="J4880" s="21">
        <f>MATCH(F4880,{"超","恰","亚","次"},0)-1</f>
        <v>2</v>
      </c>
      <c r="K4880" s="21" t="str">
        <f t="shared" si="621"/>
        <v>地理</v>
      </c>
      <c r="L4880" s="26" t="s">
        <v>4364</v>
      </c>
      <c r="M4880" s="23"/>
      <c r="N4880" s="23"/>
      <c r="O4880" s="24" t="str">
        <f t="shared" si="615"/>
        <v xml:space="preserve">
  - 
    name:  七大洲
    title:  七大洲
    description: 
    koLyro: point
    koLyri:  sub
    son: </v>
      </c>
      <c r="P4880" s="27" t="str">
        <f t="shared" si="622"/>
        <v xml:space="preserve">
            - 
              name:  七大洲
              title:  七大洲
              description: 
              koLyro: point
              koLyri:  sub
              son: </v>
      </c>
    </row>
    <row r="4881" spans="1:16" ht="15" customHeight="1">
      <c r="A4881" s="20">
        <f t="shared" si="616"/>
        <v>5</v>
      </c>
      <c r="B4881" s="21" t="str">
        <f t="shared" si="617"/>
        <v>知识亚点</v>
      </c>
      <c r="C4881" s="21" t="str">
        <f t="shared" si="618"/>
        <v>四大洋</v>
      </c>
      <c r="D4881" s="21" t="str">
        <f>IFERROR(IF(I4881=1,INDEX( {"chinese","english","math","physics","chemistry","biology","politics","history","geography"},MATCH(C4881,{"语文","英语","数学","物理","化学","生物","政治","历史","地理"},0)),IF(I4881=2,INDEX(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4881,{"单项选择","阅读理解","信息匹配","完形填空","短文填空","单句填空","短文改错","单句改错","句型转换","翻译短语","翻译句子","词汇/短语及固搭","完成句子","听力"},0)),"")), "")</f>
        <v/>
      </c>
      <c r="E4881" s="21" t="str">
        <f t="shared" si="619"/>
        <v>知识点</v>
      </c>
      <c r="F4881" s="21" t="str">
        <f t="shared" si="620"/>
        <v>亚</v>
      </c>
      <c r="G4881" s="21" t="str">
        <f>INDEX( {"body","discipline","area","topic","point"},MATCH(E4881,{"知识体","知识域","知识区","知识主题","知识点"},0))</f>
        <v>point</v>
      </c>
      <c r="H4881" s="21" t="str">
        <f>INDEX( {"super","just","sub","infras"},MATCH(F4881,{"超","恰","亚","次"},0))</f>
        <v>sub</v>
      </c>
      <c r="I4881" s="21">
        <f>MATCH(E4881,{"知识体","知识域","知识区","知识主题","知识点"},0)-1</f>
        <v>4</v>
      </c>
      <c r="J4881" s="21">
        <f>MATCH(F4881,{"超","恰","亚","次"},0)-1</f>
        <v>2</v>
      </c>
      <c r="K4881" s="21" t="str">
        <f t="shared" si="621"/>
        <v>地理</v>
      </c>
      <c r="L4881" s="26" t="s">
        <v>4365</v>
      </c>
      <c r="M4881" s="23"/>
      <c r="N4881" s="23"/>
      <c r="O4881" s="24" t="str">
        <f t="shared" si="615"/>
        <v xml:space="preserve">
  - 
    name:  四大洋
    title:  四大洋
    description: 
    koLyro: point
    koLyri:  sub
    son: </v>
      </c>
      <c r="P4881" s="27" t="str">
        <f t="shared" si="622"/>
        <v xml:space="preserve">
            - 
              name:  四大洋
              title:  四大洋
              description: 
              koLyro: point
              koLyri:  sub
              son: </v>
      </c>
    </row>
    <row r="4882" spans="1:16" ht="15" customHeight="1">
      <c r="A4882" s="20">
        <f t="shared" si="616"/>
        <v>5</v>
      </c>
      <c r="B4882" s="21" t="str">
        <f t="shared" si="617"/>
        <v>知识亚点</v>
      </c>
      <c r="C4882" s="21" t="str">
        <f t="shared" si="618"/>
        <v>大洲、大洋的分界线</v>
      </c>
      <c r="D4882" s="21" t="str">
        <f>IFERROR(IF(I4882=1,INDEX( {"chinese","english","math","physics","chemistry","biology","politics","history","geography"},MATCH(C4882,{"语文","英语","数学","物理","化学","生物","政治","历史","地理"},0)),IF(I4882=2,INDEX(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4882,{"单项选择","阅读理解","信息匹配","完形填空","短文填空","单句填空","短文改错","单句改错","句型转换","翻译短语","翻译句子","词汇/短语及固搭","完成句子","听力"},0)),"")), "")</f>
        <v/>
      </c>
      <c r="E4882" s="21" t="str">
        <f t="shared" si="619"/>
        <v>知识点</v>
      </c>
      <c r="F4882" s="21" t="str">
        <f t="shared" si="620"/>
        <v>亚</v>
      </c>
      <c r="G4882" s="21" t="str">
        <f>INDEX( {"body","discipline","area","topic","point"},MATCH(E4882,{"知识体","知识域","知识区","知识主题","知识点"},0))</f>
        <v>point</v>
      </c>
      <c r="H4882" s="21" t="str">
        <f>INDEX( {"super","just","sub","infras"},MATCH(F4882,{"超","恰","亚","次"},0))</f>
        <v>sub</v>
      </c>
      <c r="I4882" s="21">
        <f>MATCH(E4882,{"知识体","知识域","知识区","知识主题","知识点"},0)-1</f>
        <v>4</v>
      </c>
      <c r="J4882" s="21">
        <f>MATCH(F4882,{"超","恰","亚","次"},0)-1</f>
        <v>2</v>
      </c>
      <c r="K4882" s="21" t="str">
        <f t="shared" si="621"/>
        <v>地理</v>
      </c>
      <c r="L4882" s="26" t="s">
        <v>4366</v>
      </c>
      <c r="M4882" s="23"/>
      <c r="N4882" s="23"/>
      <c r="O4882" s="24" t="str">
        <f t="shared" si="615"/>
        <v xml:space="preserve">
  - 
    name:  大洲、大洋的分界线
    title:  大洲、大洋的分界线
    description: 
    koLyro: point
    koLyri:  sub
    son: </v>
      </c>
      <c r="P4882" s="27" t="str">
        <f t="shared" si="622"/>
        <v xml:space="preserve">
            - 
              name:  大洲、大洋的分界线
              title:  大洲、大洋的分界线
              description: 
              koLyro: point
              koLyri:  sub
              son: </v>
      </c>
    </row>
    <row r="4883" spans="1:16" ht="15" customHeight="1">
      <c r="A4883" s="20">
        <f t="shared" si="616"/>
        <v>5</v>
      </c>
      <c r="B4883" s="21" t="str">
        <f t="shared" si="617"/>
        <v>知识亚点</v>
      </c>
      <c r="C4883" s="21" t="str">
        <f t="shared" si="618"/>
        <v>半岛与岛屿</v>
      </c>
      <c r="D4883" s="21" t="str">
        <f>IFERROR(IF(I4883=1,INDEX( {"chinese","english","math","physics","chemistry","biology","politics","history","geography"},MATCH(C4883,{"语文","英语","数学","物理","化学","生物","政治","历史","地理"},0)),IF(I4883=2,INDEX(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4883,{"单项选择","阅读理解","信息匹配","完形填空","短文填空","单句填空","短文改错","单句改错","句型转换","翻译短语","翻译句子","词汇/短语及固搭","完成句子","听力"},0)),"")), "")</f>
        <v/>
      </c>
      <c r="E4883" s="21" t="str">
        <f t="shared" si="619"/>
        <v>知识点</v>
      </c>
      <c r="F4883" s="21" t="str">
        <f t="shared" si="620"/>
        <v>亚</v>
      </c>
      <c r="G4883" s="21" t="str">
        <f>INDEX( {"body","discipline","area","topic","point"},MATCH(E4883,{"知识体","知识域","知识区","知识主题","知识点"},0))</f>
        <v>point</v>
      </c>
      <c r="H4883" s="21" t="str">
        <f>INDEX( {"super","just","sub","infras"},MATCH(F4883,{"超","恰","亚","次"},0))</f>
        <v>sub</v>
      </c>
      <c r="I4883" s="21">
        <f>MATCH(E4883,{"知识体","知识域","知识区","知识主题","知识点"},0)-1</f>
        <v>4</v>
      </c>
      <c r="J4883" s="21">
        <f>MATCH(F4883,{"超","恰","亚","次"},0)-1</f>
        <v>2</v>
      </c>
      <c r="K4883" s="21" t="str">
        <f t="shared" si="621"/>
        <v>地理</v>
      </c>
      <c r="L4883" s="26" t="s">
        <v>4367</v>
      </c>
      <c r="M4883" s="23"/>
      <c r="N4883" s="23"/>
      <c r="O4883" s="24" t="str">
        <f t="shared" si="615"/>
        <v xml:space="preserve">
  - 
    name:  半岛与岛屿
    title:  半岛与岛屿
    description: 
    koLyro: point
    koLyri:  sub
    son: </v>
      </c>
      <c r="P4883" s="27" t="str">
        <f t="shared" si="622"/>
        <v xml:space="preserve">
            - 
              name:  半岛与岛屿
              title:  半岛与岛屿
              description: 
              koLyro: point
              koLyri:  sub
              son: </v>
      </c>
    </row>
    <row r="4884" spans="1:16" ht="15" customHeight="1">
      <c r="A4884" s="20">
        <f t="shared" si="616"/>
        <v>4</v>
      </c>
      <c r="B4884" s="21" t="str">
        <f t="shared" si="617"/>
        <v>知识点</v>
      </c>
      <c r="C4884" s="21" t="str">
        <f t="shared" si="618"/>
        <v>世界重要的海峡和运河</v>
      </c>
      <c r="D4884" s="21" t="str">
        <f>IFERROR(IF(I4884=1,INDEX( {"chinese","english","math","physics","chemistry","biology","politics","history","geography"},MATCH(C4884,{"语文","英语","数学","物理","化学","生物","政治","历史","地理"},0)),IF(I4884=2,INDEX(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4884,{"单项选择","阅读理解","信息匹配","完形填空","短文填空","单句填空","短文改错","单句改错","句型转换","翻译短语","翻译句子","词汇/短语及固搭","完成句子","听力"},0)),"")), "")</f>
        <v/>
      </c>
      <c r="E4884" s="21" t="str">
        <f t="shared" si="619"/>
        <v>知识点</v>
      </c>
      <c r="F4884" s="21" t="str">
        <f t="shared" si="620"/>
        <v>恰</v>
      </c>
      <c r="G4884" s="21" t="str">
        <f>INDEX( {"body","discipline","area","topic","point"},MATCH(E4884,{"知识体","知识域","知识区","知识主题","知识点"},0))</f>
        <v>point</v>
      </c>
      <c r="H4884" s="21" t="str">
        <f>INDEX( {"super","just","sub","infras"},MATCH(F4884,{"超","恰","亚","次"},0))</f>
        <v>just</v>
      </c>
      <c r="I4884" s="21">
        <f>MATCH(E4884,{"知识体","知识域","知识区","知识主题","知识点"},0)-1</f>
        <v>4</v>
      </c>
      <c r="J4884" s="21">
        <f>MATCH(F4884,{"超","恰","亚","次"},0)-1</f>
        <v>1</v>
      </c>
      <c r="K4884" s="21" t="str">
        <f t="shared" si="621"/>
        <v>地理</v>
      </c>
      <c r="L4884" s="26" t="s">
        <v>4368</v>
      </c>
      <c r="M4884" s="23"/>
      <c r="N4884" s="23"/>
      <c r="O4884" s="24" t="str">
        <f t="shared" si="615"/>
        <v xml:space="preserve">
  - 
    name:  世界重要的海峡和运河
    title:  世界重要的海峡和运河
    description: 
    koLyro: point
    koLyri:  just
    son: </v>
      </c>
      <c r="P4884" s="27" t="str">
        <f t="shared" si="622"/>
        <v xml:space="preserve">
          - 
            name:  世界重要的海峡和运河
            title:  世界重要的海峡和运河
            description: 
            koLyro: point
            koLyri:  just
            son: </v>
      </c>
    </row>
    <row r="4885" spans="1:16" ht="15" customHeight="1">
      <c r="A4885" s="20">
        <f t="shared" si="616"/>
        <v>4</v>
      </c>
      <c r="B4885" s="21" t="str">
        <f t="shared" si="617"/>
        <v>知识点</v>
      </c>
      <c r="C4885" s="21" t="str">
        <f t="shared" si="618"/>
        <v>世界主要的河流和湖泊</v>
      </c>
      <c r="D4885" s="21" t="str">
        <f>IFERROR(IF(I4885=1,INDEX( {"chinese","english","math","physics","chemistry","biology","politics","history","geography"},MATCH(C4885,{"语文","英语","数学","物理","化学","生物","政治","历史","地理"},0)),IF(I4885=2,INDEX(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4885,{"单项选择","阅读理解","信息匹配","完形填空","短文填空","单句填空","短文改错","单句改错","句型转换","翻译短语","翻译句子","词汇/短语及固搭","完成句子","听力"},0)),"")), "")</f>
        <v/>
      </c>
      <c r="E4885" s="21" t="str">
        <f t="shared" si="619"/>
        <v>知识点</v>
      </c>
      <c r="F4885" s="21" t="str">
        <f t="shared" si="620"/>
        <v>恰</v>
      </c>
      <c r="G4885" s="21" t="str">
        <f>INDEX( {"body","discipline","area","topic","point"},MATCH(E4885,{"知识体","知识域","知识区","知识主题","知识点"},0))</f>
        <v>point</v>
      </c>
      <c r="H4885" s="21" t="str">
        <f>INDEX( {"super","just","sub","infras"},MATCH(F4885,{"超","恰","亚","次"},0))</f>
        <v>just</v>
      </c>
      <c r="I4885" s="21">
        <f>MATCH(E4885,{"知识体","知识域","知识区","知识主题","知识点"},0)-1</f>
        <v>4</v>
      </c>
      <c r="J4885" s="21">
        <f>MATCH(F4885,{"超","恰","亚","次"},0)-1</f>
        <v>1</v>
      </c>
      <c r="K4885" s="21" t="str">
        <f t="shared" si="621"/>
        <v>地理</v>
      </c>
      <c r="L4885" s="26" t="s">
        <v>4369</v>
      </c>
      <c r="M4885" s="23"/>
      <c r="N4885" s="23"/>
      <c r="O4885" s="24" t="str">
        <f t="shared" si="615"/>
        <v xml:space="preserve">
  - 
    name:  世界主要的河流和湖泊
    title:  世界主要的河流和湖泊
    description: 
    koLyro: point
    koLyri:  just
    son: </v>
      </c>
      <c r="P4885" s="27" t="str">
        <f t="shared" si="622"/>
        <v xml:space="preserve">
          - 
            name:  世界主要的河流和湖泊
            title:  世界主要的河流和湖泊
            description: 
            koLyro: point
            koLyri:  just
            son: </v>
      </c>
    </row>
    <row r="4886" spans="1:16" ht="15" customHeight="1">
      <c r="A4886" s="20">
        <f t="shared" si="616"/>
        <v>4</v>
      </c>
      <c r="B4886" s="21" t="str">
        <f t="shared" si="617"/>
        <v>知识点</v>
      </c>
      <c r="C4886" s="21" t="str">
        <f t="shared" si="618"/>
        <v>世界主要的河口三角洲</v>
      </c>
      <c r="D4886" s="21" t="str">
        <f>IFERROR(IF(I4886=1,INDEX( {"chinese","english","math","physics","chemistry","biology","politics","history","geography"},MATCH(C4886,{"语文","英语","数学","物理","化学","生物","政治","历史","地理"},0)),IF(I4886=2,INDEX(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4886,{"单项选择","阅读理解","信息匹配","完形填空","短文填空","单句填空","短文改错","单句改错","句型转换","翻译短语","翻译句子","词汇/短语及固搭","完成句子","听力"},0)),"")), "")</f>
        <v/>
      </c>
      <c r="E4886" s="21" t="str">
        <f t="shared" si="619"/>
        <v>知识点</v>
      </c>
      <c r="F4886" s="21" t="str">
        <f t="shared" si="620"/>
        <v>恰</v>
      </c>
      <c r="G4886" s="21" t="str">
        <f>INDEX( {"body","discipline","area","topic","point"},MATCH(E4886,{"知识体","知识域","知识区","知识主题","知识点"},0))</f>
        <v>point</v>
      </c>
      <c r="H4886" s="21" t="str">
        <f>INDEX( {"super","just","sub","infras"},MATCH(F4886,{"超","恰","亚","次"},0))</f>
        <v>just</v>
      </c>
      <c r="I4886" s="21">
        <f>MATCH(E4886,{"知识体","知识域","知识区","知识主题","知识点"},0)-1</f>
        <v>4</v>
      </c>
      <c r="J4886" s="21">
        <f>MATCH(F4886,{"超","恰","亚","次"},0)-1</f>
        <v>1</v>
      </c>
      <c r="K4886" s="21" t="str">
        <f t="shared" si="621"/>
        <v>地理</v>
      </c>
      <c r="L4886" s="26" t="s">
        <v>4370</v>
      </c>
      <c r="M4886" s="23"/>
      <c r="N4886" s="23"/>
      <c r="O4886" s="24" t="str">
        <f t="shared" si="615"/>
        <v xml:space="preserve">
  - 
    name:  世界主要的河口三角洲
    title:  世界主要的河口三角洲
    description: 
    koLyro: point
    koLyri:  just
    son: </v>
      </c>
      <c r="P4886" s="27" t="str">
        <f t="shared" si="622"/>
        <v xml:space="preserve">
          - 
            name:  世界主要的河口三角洲
            title:  世界主要的河口三角洲
            description: 
            koLyro: point
            koLyri:  just
            son: </v>
      </c>
    </row>
    <row r="4887" spans="1:16" ht="15" customHeight="1">
      <c r="A4887" s="20">
        <f t="shared" si="616"/>
        <v>4</v>
      </c>
      <c r="B4887" s="21" t="str">
        <f t="shared" si="617"/>
        <v>知识点</v>
      </c>
      <c r="C4887" s="21" t="str">
        <f t="shared" si="618"/>
        <v>陆地地形和海底地形</v>
      </c>
      <c r="D4887" s="21" t="str">
        <f>IFERROR(IF(I4887=1,INDEX( {"chinese","english","math","physics","chemistry","biology","politics","history","geography"},MATCH(C4887,{"语文","英语","数学","物理","化学","生物","政治","历史","地理"},0)),IF(I4887=2,INDEX(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4887,{"单项选择","阅读理解","信息匹配","完形填空","短文填空","单句填空","短文改错","单句改错","句型转换","翻译短语","翻译句子","词汇/短语及固搭","完成句子","听力"},0)),"")), "")</f>
        <v/>
      </c>
      <c r="E4887" s="21" t="str">
        <f t="shared" si="619"/>
        <v>知识点</v>
      </c>
      <c r="F4887" s="21" t="str">
        <f t="shared" si="620"/>
        <v>恰</v>
      </c>
      <c r="G4887" s="21" t="str">
        <f>INDEX( {"body","discipline","area","topic","point"},MATCH(E4887,{"知识体","知识域","知识区","知识主题","知识点"},0))</f>
        <v>point</v>
      </c>
      <c r="H4887" s="21" t="str">
        <f>INDEX( {"super","just","sub","infras"},MATCH(F4887,{"超","恰","亚","次"},0))</f>
        <v>just</v>
      </c>
      <c r="I4887" s="21">
        <f>MATCH(E4887,{"知识体","知识域","知识区","知识主题","知识点"},0)-1</f>
        <v>4</v>
      </c>
      <c r="J4887" s="21">
        <f>MATCH(F4887,{"超","恰","亚","次"},0)-1</f>
        <v>1</v>
      </c>
      <c r="K4887" s="21" t="str">
        <f t="shared" si="621"/>
        <v>地理</v>
      </c>
      <c r="L4887" s="26" t="s">
        <v>4371</v>
      </c>
      <c r="M4887" s="23"/>
      <c r="N4887" s="23"/>
      <c r="O4887" s="24" t="str">
        <f t="shared" si="615"/>
        <v xml:space="preserve">
  - 
    name:  陆地地形和海底地形
    title:  陆地地形和海底地形
    description: 
    koLyro: point
    koLyri:  just
    son: </v>
      </c>
      <c r="P4887" s="27" t="str">
        <f t="shared" si="622"/>
        <v xml:space="preserve">
          - 
            name:  陆地地形和海底地形
            title:  陆地地形和海底地形
            description: 
            koLyro: point
            koLyri:  just
            son: </v>
      </c>
    </row>
    <row r="4888" spans="1:16" ht="15" customHeight="1">
      <c r="A4888" s="20">
        <f t="shared" si="616"/>
        <v>5</v>
      </c>
      <c r="B4888" s="21" t="str">
        <f t="shared" si="617"/>
        <v>知识亚点</v>
      </c>
      <c r="C4888" s="21" t="str">
        <f t="shared" si="618"/>
        <v>陆地地形</v>
      </c>
      <c r="D4888" s="21" t="str">
        <f>IFERROR(IF(I4888=1,INDEX( {"chinese","english","math","physics","chemistry","biology","politics","history","geography"},MATCH(C4888,{"语文","英语","数学","物理","化学","生物","政治","历史","地理"},0)),IF(I4888=2,INDEX(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4888,{"单项选择","阅读理解","信息匹配","完形填空","短文填空","单句填空","短文改错","单句改错","句型转换","翻译短语","翻译句子","词汇/短语及固搭","完成句子","听力"},0)),"")), "")</f>
        <v/>
      </c>
      <c r="E4888" s="21" t="str">
        <f t="shared" si="619"/>
        <v>知识点</v>
      </c>
      <c r="F4888" s="21" t="str">
        <f t="shared" si="620"/>
        <v>亚</v>
      </c>
      <c r="G4888" s="21" t="str">
        <f>INDEX( {"body","discipline","area","topic","point"},MATCH(E4888,{"知识体","知识域","知识区","知识主题","知识点"},0))</f>
        <v>point</v>
      </c>
      <c r="H4888" s="21" t="str">
        <f>INDEX( {"super","just","sub","infras"},MATCH(F4888,{"超","恰","亚","次"},0))</f>
        <v>sub</v>
      </c>
      <c r="I4888" s="21">
        <f>MATCH(E4888,{"知识体","知识域","知识区","知识主题","知识点"},0)-1</f>
        <v>4</v>
      </c>
      <c r="J4888" s="21">
        <f>MATCH(F4888,{"超","恰","亚","次"},0)-1</f>
        <v>2</v>
      </c>
      <c r="K4888" s="21" t="str">
        <f t="shared" si="621"/>
        <v>地理</v>
      </c>
      <c r="L4888" s="26" t="s">
        <v>4372</v>
      </c>
      <c r="M4888" s="23"/>
      <c r="N4888" s="23"/>
      <c r="O4888" s="24" t="str">
        <f t="shared" si="615"/>
        <v xml:space="preserve">
  - 
    name:  陆地地形
    title:  陆地地形
    description: 
    koLyro: point
    koLyri:  sub
    son: </v>
      </c>
      <c r="P4888" s="27" t="str">
        <f t="shared" si="622"/>
        <v xml:space="preserve">
            - 
              name:  陆地地形
              title:  陆地地形
              description: 
              koLyro: point
              koLyri:  sub
              son: </v>
      </c>
    </row>
    <row r="4889" spans="1:16" ht="15" customHeight="1">
      <c r="A4889" s="20">
        <f t="shared" si="616"/>
        <v>5</v>
      </c>
      <c r="B4889" s="21" t="str">
        <f t="shared" si="617"/>
        <v>知识亚点</v>
      </c>
      <c r="C4889" s="21" t="str">
        <f t="shared" si="618"/>
        <v>海底地形</v>
      </c>
      <c r="D4889" s="21" t="str">
        <f>IFERROR(IF(I4889=1,INDEX( {"chinese","english","math","physics","chemistry","biology","politics","history","geography"},MATCH(C4889,{"语文","英语","数学","物理","化学","生物","政治","历史","地理"},0)),IF(I4889=2,INDEX(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4889,{"单项选择","阅读理解","信息匹配","完形填空","短文填空","单句填空","短文改错","单句改错","句型转换","翻译短语","翻译句子","词汇/短语及固搭","完成句子","听力"},0)),"")), "")</f>
        <v/>
      </c>
      <c r="E4889" s="21" t="str">
        <f t="shared" si="619"/>
        <v>知识点</v>
      </c>
      <c r="F4889" s="21" t="str">
        <f t="shared" si="620"/>
        <v>亚</v>
      </c>
      <c r="G4889" s="21" t="str">
        <f>INDEX( {"body","discipline","area","topic","point"},MATCH(E4889,{"知识体","知识域","知识区","知识主题","知识点"},0))</f>
        <v>point</v>
      </c>
      <c r="H4889" s="21" t="str">
        <f>INDEX( {"super","just","sub","infras"},MATCH(F4889,{"超","恰","亚","次"},0))</f>
        <v>sub</v>
      </c>
      <c r="I4889" s="21">
        <f>MATCH(E4889,{"知识体","知识域","知识区","知识主题","知识点"},0)-1</f>
        <v>4</v>
      </c>
      <c r="J4889" s="21">
        <f>MATCH(F4889,{"超","恰","亚","次"},0)-1</f>
        <v>2</v>
      </c>
      <c r="K4889" s="21" t="str">
        <f t="shared" si="621"/>
        <v>地理</v>
      </c>
      <c r="L4889" s="26" t="s">
        <v>4373</v>
      </c>
      <c r="M4889" s="23"/>
      <c r="N4889" s="23"/>
      <c r="O4889" s="24" t="str">
        <f t="shared" si="615"/>
        <v xml:space="preserve">
  - 
    name:  海底地形
    title:  海底地形
    description: 
    koLyro: point
    koLyri:  sub
    son: </v>
      </c>
      <c r="P4889" s="27" t="str">
        <f t="shared" si="622"/>
        <v xml:space="preserve">
            - 
              name:  海底地形
              title:  海底地形
              description: 
              koLyro: point
              koLyri:  sub
              son: </v>
      </c>
    </row>
    <row r="4890" spans="1:16" ht="15" customHeight="1">
      <c r="A4890" s="20">
        <f t="shared" si="616"/>
        <v>5</v>
      </c>
      <c r="B4890" s="21" t="str">
        <f t="shared" si="617"/>
        <v>知识亚点</v>
      </c>
      <c r="C4890" s="21" t="str">
        <f t="shared" si="618"/>
        <v>海陆变迁</v>
      </c>
      <c r="D4890" s="21" t="str">
        <f>IFERROR(IF(I4890=1,INDEX( {"chinese","english","math","physics","chemistry","biology","politics","history","geography"},MATCH(C4890,{"语文","英语","数学","物理","化学","生物","政治","历史","地理"},0)),IF(I4890=2,INDEX(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4890,{"单项选择","阅读理解","信息匹配","完形填空","短文填空","单句填空","短文改错","单句改错","句型转换","翻译短语","翻译句子","词汇/短语及固搭","完成句子","听力"},0)),"")), "")</f>
        <v/>
      </c>
      <c r="E4890" s="21" t="str">
        <f t="shared" si="619"/>
        <v>知识点</v>
      </c>
      <c r="F4890" s="21" t="str">
        <f t="shared" si="620"/>
        <v>亚</v>
      </c>
      <c r="G4890" s="21" t="str">
        <f>INDEX( {"body","discipline","area","topic","point"},MATCH(E4890,{"知识体","知识域","知识区","知识主题","知识点"},0))</f>
        <v>point</v>
      </c>
      <c r="H4890" s="21" t="str">
        <f>INDEX( {"super","just","sub","infras"},MATCH(F4890,{"超","恰","亚","次"},0))</f>
        <v>sub</v>
      </c>
      <c r="I4890" s="21">
        <f>MATCH(E4890,{"知识体","知识域","知识区","知识主题","知识点"},0)-1</f>
        <v>4</v>
      </c>
      <c r="J4890" s="21">
        <f>MATCH(F4890,{"超","恰","亚","次"},0)-1</f>
        <v>2</v>
      </c>
      <c r="K4890" s="21" t="str">
        <f t="shared" si="621"/>
        <v>地理</v>
      </c>
      <c r="L4890" s="26" t="s">
        <v>4374</v>
      </c>
      <c r="M4890" s="23"/>
      <c r="N4890" s="23"/>
      <c r="O4890" s="24" t="str">
        <f t="shared" si="615"/>
        <v xml:space="preserve">
  - 
    name:  海陆变迁
    title:  海陆变迁
    description: 
    koLyro: point
    koLyri:  sub
    son: </v>
      </c>
      <c r="P4890" s="27" t="str">
        <f t="shared" si="622"/>
        <v xml:space="preserve">
            - 
              name:  海陆变迁
              title:  海陆变迁
              description: 
              koLyro: point
              koLyri:  sub
              son: </v>
      </c>
    </row>
    <row r="4891" spans="1:16" ht="15" customHeight="1">
      <c r="A4891" s="20">
        <f t="shared" si="616"/>
        <v>4</v>
      </c>
      <c r="B4891" s="21" t="str">
        <f t="shared" si="617"/>
        <v>知识点</v>
      </c>
      <c r="C4891" s="21" t="str">
        <f t="shared" si="618"/>
        <v>世界居民、国家及宗教</v>
      </c>
      <c r="D4891" s="21" t="str">
        <f>IFERROR(IF(I4891=1,INDEX( {"chinese","english","math","physics","chemistry","biology","politics","history","geography"},MATCH(C4891,{"语文","英语","数学","物理","化学","生物","政治","历史","地理"},0)),IF(I4891=2,INDEX(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4891,{"单项选择","阅读理解","信息匹配","完形填空","短文填空","单句填空","短文改错","单句改错","句型转换","翻译短语","翻译句子","词汇/短语及固搭","完成句子","听力"},0)),"")), "")</f>
        <v/>
      </c>
      <c r="E4891" s="21" t="str">
        <f t="shared" si="619"/>
        <v>知识点</v>
      </c>
      <c r="F4891" s="21" t="str">
        <f t="shared" si="620"/>
        <v>恰</v>
      </c>
      <c r="G4891" s="21" t="str">
        <f>INDEX( {"body","discipline","area","topic","point"},MATCH(E4891,{"知识体","知识域","知识区","知识主题","知识点"},0))</f>
        <v>point</v>
      </c>
      <c r="H4891" s="21" t="str">
        <f>INDEX( {"super","just","sub","infras"},MATCH(F4891,{"超","恰","亚","次"},0))</f>
        <v>just</v>
      </c>
      <c r="I4891" s="21">
        <f>MATCH(E4891,{"知识体","知识域","知识区","知识主题","知识点"},0)-1</f>
        <v>4</v>
      </c>
      <c r="J4891" s="21">
        <f>MATCH(F4891,{"超","恰","亚","次"},0)-1</f>
        <v>1</v>
      </c>
      <c r="K4891" s="21" t="str">
        <f t="shared" si="621"/>
        <v>地理</v>
      </c>
      <c r="L4891" s="26" t="s">
        <v>4375</v>
      </c>
      <c r="M4891" s="23"/>
      <c r="N4891" s="23"/>
      <c r="O4891" s="24" t="str">
        <f t="shared" si="615"/>
        <v xml:space="preserve">
  - 
    name:  世界居民、国家及宗教
    title:  世界居民、国家及宗教
    description: 
    koLyro: point
    koLyri:  just
    son: </v>
      </c>
      <c r="P4891" s="27" t="str">
        <f t="shared" si="622"/>
        <v xml:space="preserve">
          - 
            name:  世界居民、国家及宗教
            title:  世界居民、国家及宗教
            description: 
            koLyro: point
            koLyri:  just
            son: </v>
      </c>
    </row>
    <row r="4892" spans="1:16" ht="15" customHeight="1">
      <c r="A4892" s="20">
        <f t="shared" si="616"/>
        <v>5</v>
      </c>
      <c r="B4892" s="21" t="str">
        <f t="shared" si="617"/>
        <v>知识亚点</v>
      </c>
      <c r="C4892" s="21" t="str">
        <f t="shared" si="618"/>
        <v>世界人口的分布</v>
      </c>
      <c r="D4892" s="21" t="str">
        <f>IFERROR(IF(I4892=1,INDEX( {"chinese","english","math","physics","chemistry","biology","politics","history","geography"},MATCH(C4892,{"语文","英语","数学","物理","化学","生物","政治","历史","地理"},0)),IF(I4892=2,INDEX(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4892,{"单项选择","阅读理解","信息匹配","完形填空","短文填空","单句填空","短文改错","单句改错","句型转换","翻译短语","翻译句子","词汇/短语及固搭","完成句子","听力"},0)),"")), "")</f>
        <v/>
      </c>
      <c r="E4892" s="21" t="str">
        <f t="shared" si="619"/>
        <v>知识点</v>
      </c>
      <c r="F4892" s="21" t="str">
        <f t="shared" si="620"/>
        <v>亚</v>
      </c>
      <c r="G4892" s="21" t="str">
        <f>INDEX( {"body","discipline","area","topic","point"},MATCH(E4892,{"知识体","知识域","知识区","知识主题","知识点"},0))</f>
        <v>point</v>
      </c>
      <c r="H4892" s="21" t="str">
        <f>INDEX( {"super","just","sub","infras"},MATCH(F4892,{"超","恰","亚","次"},0))</f>
        <v>sub</v>
      </c>
      <c r="I4892" s="21">
        <f>MATCH(E4892,{"知识体","知识域","知识区","知识主题","知识点"},0)-1</f>
        <v>4</v>
      </c>
      <c r="J4892" s="21">
        <f>MATCH(F4892,{"超","恰","亚","次"},0)-1</f>
        <v>2</v>
      </c>
      <c r="K4892" s="21" t="str">
        <f t="shared" si="621"/>
        <v>地理</v>
      </c>
      <c r="L4892" s="26" t="s">
        <v>4376</v>
      </c>
      <c r="M4892" s="23"/>
      <c r="N4892" s="23"/>
      <c r="O4892" s="24" t="str">
        <f t="shared" si="615"/>
        <v xml:space="preserve">
  - 
    name:  世界人口的分布
    title:  世界人口的分布
    description: 
    koLyro: point
    koLyri:  sub
    son: </v>
      </c>
      <c r="P4892" s="27" t="str">
        <f t="shared" si="622"/>
        <v xml:space="preserve">
            - 
              name:  世界人口的分布
              title:  世界人口的分布
              description: 
              koLyro: point
              koLyri:  sub
              son: </v>
      </c>
    </row>
    <row r="4893" spans="1:16" ht="15" customHeight="1">
      <c r="A4893" s="20">
        <f t="shared" si="616"/>
        <v>5</v>
      </c>
      <c r="B4893" s="21" t="str">
        <f t="shared" si="617"/>
        <v>知识亚点</v>
      </c>
      <c r="C4893" s="21" t="str">
        <f t="shared" si="618"/>
        <v>世界人种的分布</v>
      </c>
      <c r="D4893" s="21" t="str">
        <f>IFERROR(IF(I4893=1,INDEX( {"chinese","english","math","physics","chemistry","biology","politics","history","geography"},MATCH(C4893,{"语文","英语","数学","物理","化学","生物","政治","历史","地理"},0)),IF(I4893=2,INDEX(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4893,{"单项选择","阅读理解","信息匹配","完形填空","短文填空","单句填空","短文改错","单句改错","句型转换","翻译短语","翻译句子","词汇/短语及固搭","完成句子","听力"},0)),"")), "")</f>
        <v/>
      </c>
      <c r="E4893" s="21" t="str">
        <f t="shared" si="619"/>
        <v>知识点</v>
      </c>
      <c r="F4893" s="21" t="str">
        <f t="shared" si="620"/>
        <v>亚</v>
      </c>
      <c r="G4893" s="21" t="str">
        <f>INDEX( {"body","discipline","area","topic","point"},MATCH(E4893,{"知识体","知识域","知识区","知识主题","知识点"},0))</f>
        <v>point</v>
      </c>
      <c r="H4893" s="21" t="str">
        <f>INDEX( {"super","just","sub","infras"},MATCH(F4893,{"超","恰","亚","次"},0))</f>
        <v>sub</v>
      </c>
      <c r="I4893" s="21">
        <f>MATCH(E4893,{"知识体","知识域","知识区","知识主题","知识点"},0)-1</f>
        <v>4</v>
      </c>
      <c r="J4893" s="21">
        <f>MATCH(F4893,{"超","恰","亚","次"},0)-1</f>
        <v>2</v>
      </c>
      <c r="K4893" s="21" t="str">
        <f t="shared" si="621"/>
        <v>地理</v>
      </c>
      <c r="L4893" s="26" t="s">
        <v>4377</v>
      </c>
      <c r="M4893" s="23"/>
      <c r="N4893" s="23"/>
      <c r="O4893" s="24" t="str">
        <f t="shared" si="615"/>
        <v xml:space="preserve">
  - 
    name:  世界人种的分布
    title:  世界人种的分布
    description: 
    koLyro: point
    koLyri:  sub
    son: </v>
      </c>
      <c r="P4893" s="27" t="str">
        <f t="shared" si="622"/>
        <v xml:space="preserve">
            - 
              name:  世界人种的分布
              title:  世界人种的分布
              description: 
              koLyro: point
              koLyri:  sub
              son: </v>
      </c>
    </row>
    <row r="4894" spans="1:16" ht="15" customHeight="1">
      <c r="A4894" s="20">
        <f t="shared" si="616"/>
        <v>5</v>
      </c>
      <c r="B4894" s="21" t="str">
        <f t="shared" si="617"/>
        <v>知识亚点</v>
      </c>
      <c r="C4894" s="21" t="str">
        <f t="shared" si="618"/>
        <v>世界国家的分布</v>
      </c>
      <c r="D4894" s="21" t="str">
        <f>IFERROR(IF(I4894=1,INDEX( {"chinese","english","math","physics","chemistry","biology","politics","history","geography"},MATCH(C4894,{"语文","英语","数学","物理","化学","生物","政治","历史","地理"},0)),IF(I4894=2,INDEX(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4894,{"单项选择","阅读理解","信息匹配","完形填空","短文填空","单句填空","短文改错","单句改错","句型转换","翻译短语","翻译句子","词汇/短语及固搭","完成句子","听力"},0)),"")), "")</f>
        <v/>
      </c>
      <c r="E4894" s="21" t="str">
        <f t="shared" si="619"/>
        <v>知识点</v>
      </c>
      <c r="F4894" s="21" t="str">
        <f t="shared" si="620"/>
        <v>亚</v>
      </c>
      <c r="G4894" s="21" t="str">
        <f>INDEX( {"body","discipline","area","topic","point"},MATCH(E4894,{"知识体","知识域","知识区","知识主题","知识点"},0))</f>
        <v>point</v>
      </c>
      <c r="H4894" s="21" t="str">
        <f>INDEX( {"super","just","sub","infras"},MATCH(F4894,{"超","恰","亚","次"},0))</f>
        <v>sub</v>
      </c>
      <c r="I4894" s="21">
        <f>MATCH(E4894,{"知识体","知识域","知识区","知识主题","知识点"},0)-1</f>
        <v>4</v>
      </c>
      <c r="J4894" s="21">
        <f>MATCH(F4894,{"超","恰","亚","次"},0)-1</f>
        <v>2</v>
      </c>
      <c r="K4894" s="21" t="str">
        <f t="shared" si="621"/>
        <v>地理</v>
      </c>
      <c r="L4894" s="26" t="s">
        <v>4378</v>
      </c>
      <c r="M4894" s="23"/>
      <c r="N4894" s="23"/>
      <c r="O4894" s="24" t="str">
        <f t="shared" si="615"/>
        <v xml:space="preserve">
  - 
    name:  世界国家的分布
    title:  世界国家的分布
    description: 
    koLyro: point
    koLyri:  sub
    son: </v>
      </c>
      <c r="P4894" s="27" t="str">
        <f t="shared" si="622"/>
        <v xml:space="preserve">
            - 
              name:  世界国家的分布
              title:  世界国家的分布
              description: 
              koLyro: point
              koLyri:  sub
              son: </v>
      </c>
    </row>
    <row r="4895" spans="1:16" ht="15" customHeight="1">
      <c r="A4895" s="20">
        <f t="shared" si="616"/>
        <v>5</v>
      </c>
      <c r="B4895" s="21" t="str">
        <f t="shared" si="617"/>
        <v>知识亚点</v>
      </c>
      <c r="C4895" s="21" t="str">
        <f t="shared" si="618"/>
        <v>世界三大宗教及其分布</v>
      </c>
      <c r="D4895" s="21" t="str">
        <f>IFERROR(IF(I4895=1,INDEX( {"chinese","english","math","physics","chemistry","biology","politics","history","geography"},MATCH(C4895,{"语文","英语","数学","物理","化学","生物","政治","历史","地理"},0)),IF(I4895=2,INDEX(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4895,{"单项选择","阅读理解","信息匹配","完形填空","短文填空","单句填空","短文改错","单句改错","句型转换","翻译短语","翻译句子","词汇/短语及固搭","完成句子","听力"},0)),"")), "")</f>
        <v/>
      </c>
      <c r="E4895" s="21" t="str">
        <f t="shared" si="619"/>
        <v>知识点</v>
      </c>
      <c r="F4895" s="21" t="str">
        <f t="shared" si="620"/>
        <v>亚</v>
      </c>
      <c r="G4895" s="21" t="str">
        <f>INDEX( {"body","discipline","area","topic","point"},MATCH(E4895,{"知识体","知识域","知识区","知识主题","知识点"},0))</f>
        <v>point</v>
      </c>
      <c r="H4895" s="21" t="str">
        <f>INDEX( {"super","just","sub","infras"},MATCH(F4895,{"超","恰","亚","次"},0))</f>
        <v>sub</v>
      </c>
      <c r="I4895" s="21">
        <f>MATCH(E4895,{"知识体","知识域","知识区","知识主题","知识点"},0)-1</f>
        <v>4</v>
      </c>
      <c r="J4895" s="21">
        <f>MATCH(F4895,{"超","恰","亚","次"},0)-1</f>
        <v>2</v>
      </c>
      <c r="K4895" s="21" t="str">
        <f t="shared" si="621"/>
        <v>地理</v>
      </c>
      <c r="L4895" s="26" t="s">
        <v>4379</v>
      </c>
      <c r="M4895" s="23"/>
      <c r="N4895" s="23"/>
      <c r="O4895" s="24" t="str">
        <f t="shared" si="615"/>
        <v xml:space="preserve">
  - 
    name:  世界三大宗教及其分布
    title:  世界三大宗教及其分布
    description: 
    koLyro: point
    koLyri:  sub
    son: </v>
      </c>
      <c r="P4895" s="27" t="str">
        <f t="shared" si="622"/>
        <v xml:space="preserve">
            - 
              name:  世界三大宗教及其分布
              title:  世界三大宗教及其分布
              description: 
              koLyro: point
              koLyri:  sub
              son: </v>
      </c>
    </row>
    <row r="4896" spans="1:16" ht="15" customHeight="1">
      <c r="A4896" s="20">
        <f t="shared" si="616"/>
        <v>4</v>
      </c>
      <c r="B4896" s="21" t="str">
        <f t="shared" si="617"/>
        <v>知识点</v>
      </c>
      <c r="C4896" s="21" t="str">
        <f t="shared" si="618"/>
        <v>世界的自然资源及新能源</v>
      </c>
      <c r="D4896" s="21" t="str">
        <f>IFERROR(IF(I4896=1,INDEX( {"chinese","english","math","physics","chemistry","biology","politics","history","geography"},MATCH(C4896,{"语文","英语","数学","物理","化学","生物","政治","历史","地理"},0)),IF(I4896=2,INDEX(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4896,{"单项选择","阅读理解","信息匹配","完形填空","短文填空","单句填空","短文改错","单句改错","句型转换","翻译短语","翻译句子","词汇/短语及固搭","完成句子","听力"},0)),"")), "")</f>
        <v/>
      </c>
      <c r="E4896" s="21" t="str">
        <f t="shared" si="619"/>
        <v>知识点</v>
      </c>
      <c r="F4896" s="21" t="str">
        <f t="shared" si="620"/>
        <v>恰</v>
      </c>
      <c r="G4896" s="21" t="str">
        <f>INDEX( {"body","discipline","area","topic","point"},MATCH(E4896,{"知识体","知识域","知识区","知识主题","知识点"},0))</f>
        <v>point</v>
      </c>
      <c r="H4896" s="21" t="str">
        <f>INDEX( {"super","just","sub","infras"},MATCH(F4896,{"超","恰","亚","次"},0))</f>
        <v>just</v>
      </c>
      <c r="I4896" s="21">
        <f>MATCH(E4896,{"知识体","知识域","知识区","知识主题","知识点"},0)-1</f>
        <v>4</v>
      </c>
      <c r="J4896" s="21">
        <f>MATCH(F4896,{"超","恰","亚","次"},0)-1</f>
        <v>1</v>
      </c>
      <c r="K4896" s="21" t="str">
        <f t="shared" si="621"/>
        <v>地理</v>
      </c>
      <c r="L4896" s="26" t="s">
        <v>4380</v>
      </c>
      <c r="M4896" s="23"/>
      <c r="N4896" s="23"/>
      <c r="O4896" s="24" t="str">
        <f t="shared" ref="O4896:O4959" si="623">SUBSTITUTE(SUBSTITUTE(SUBSTITUTE(SUBSTITUTE($O$1,"NAME",IF(D4896="",C4896,D4896)),"TITLE",C4896),"KO_LYRO",G4896),"KO_LYRI",H4896)</f>
        <v xml:space="preserve">
  - 
    name:  世界的自然资源及新能源
    title:  世界的自然资源及新能源
    description: 
    koLyro: point
    koLyri:  just
    son: </v>
      </c>
      <c r="P4896" s="27" t="str">
        <f t="shared" si="622"/>
        <v xml:space="preserve">
          - 
            name:  世界的自然资源及新能源
            title:  世界的自然资源及新能源
            description: 
            koLyro: point
            koLyri:  just
            son: </v>
      </c>
    </row>
    <row r="4897" spans="1:16" ht="15" customHeight="1">
      <c r="A4897" s="20">
        <f t="shared" si="616"/>
        <v>5</v>
      </c>
      <c r="B4897" s="21" t="str">
        <f t="shared" si="617"/>
        <v>知识亚点</v>
      </c>
      <c r="C4897" s="21" t="str">
        <f t="shared" si="618"/>
        <v>自然资源的分布及开发利用</v>
      </c>
      <c r="D4897" s="21" t="str">
        <f>IFERROR(IF(I4897=1,INDEX( {"chinese","english","math","physics","chemistry","biology","politics","history","geography"},MATCH(C4897,{"语文","英语","数学","物理","化学","生物","政治","历史","地理"},0)),IF(I4897=2,INDEX(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4897,{"单项选择","阅读理解","信息匹配","完形填空","短文填空","单句填空","短文改错","单句改错","句型转换","翻译短语","翻译句子","词汇/短语及固搭","完成句子","听力"},0)),"")), "")</f>
        <v/>
      </c>
      <c r="E4897" s="21" t="str">
        <f t="shared" si="619"/>
        <v>知识点</v>
      </c>
      <c r="F4897" s="21" t="str">
        <f t="shared" si="620"/>
        <v>亚</v>
      </c>
      <c r="G4897" s="21" t="str">
        <f>INDEX( {"body","discipline","area","topic","point"},MATCH(E4897,{"知识体","知识域","知识区","知识主题","知识点"},0))</f>
        <v>point</v>
      </c>
      <c r="H4897" s="21" t="str">
        <f>INDEX( {"super","just","sub","infras"},MATCH(F4897,{"超","恰","亚","次"},0))</f>
        <v>sub</v>
      </c>
      <c r="I4897" s="21">
        <f>MATCH(E4897,{"知识体","知识域","知识区","知识主题","知识点"},0)-1</f>
        <v>4</v>
      </c>
      <c r="J4897" s="21">
        <f>MATCH(F4897,{"超","恰","亚","次"},0)-1</f>
        <v>2</v>
      </c>
      <c r="K4897" s="21" t="str">
        <f t="shared" si="621"/>
        <v>地理</v>
      </c>
      <c r="L4897" s="26" t="s">
        <v>4381</v>
      </c>
      <c r="M4897" s="23"/>
      <c r="N4897" s="23"/>
      <c r="O4897" s="24" t="str">
        <f t="shared" si="623"/>
        <v xml:space="preserve">
  - 
    name:  自然资源的分布及开发利用
    title:  自然资源的分布及开发利用
    description: 
    koLyro: point
    koLyri:  sub
    son: </v>
      </c>
      <c r="P4897" s="27" t="str">
        <f t="shared" si="622"/>
        <v xml:space="preserve">
            - 
              name:  自然资源的分布及开发利用
              title:  自然资源的分布及开发利用
              description: 
              koLyro: point
              koLyri:  sub
              son: </v>
      </c>
    </row>
    <row r="4898" spans="1:16" ht="15" customHeight="1">
      <c r="A4898" s="20">
        <f t="shared" si="616"/>
        <v>5</v>
      </c>
      <c r="B4898" s="21" t="str">
        <f t="shared" si="617"/>
        <v>知识亚点</v>
      </c>
      <c r="C4898" s="21" t="str">
        <f t="shared" si="618"/>
        <v>新能源的开发利用</v>
      </c>
      <c r="D4898" s="21" t="str">
        <f>IFERROR(IF(I4898=1,INDEX( {"chinese","english","math","physics","chemistry","biology","politics","history","geography"},MATCH(C4898,{"语文","英语","数学","物理","化学","生物","政治","历史","地理"},0)),IF(I4898=2,INDEX(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4898,{"单项选择","阅读理解","信息匹配","完形填空","短文填空","单句填空","短文改错","单句改错","句型转换","翻译短语","翻译句子","词汇/短语及固搭","完成句子","听力"},0)),"")), "")</f>
        <v/>
      </c>
      <c r="E4898" s="21" t="str">
        <f t="shared" si="619"/>
        <v>知识点</v>
      </c>
      <c r="F4898" s="21" t="str">
        <f t="shared" si="620"/>
        <v>亚</v>
      </c>
      <c r="G4898" s="21" t="str">
        <f>INDEX( {"body","discipline","area","topic","point"},MATCH(E4898,{"知识体","知识域","知识区","知识主题","知识点"},0))</f>
        <v>point</v>
      </c>
      <c r="H4898" s="21" t="str">
        <f>INDEX( {"super","just","sub","infras"},MATCH(F4898,{"超","恰","亚","次"},0))</f>
        <v>sub</v>
      </c>
      <c r="I4898" s="21">
        <f>MATCH(E4898,{"知识体","知识域","知识区","知识主题","知识点"},0)-1</f>
        <v>4</v>
      </c>
      <c r="J4898" s="21">
        <f>MATCH(F4898,{"超","恰","亚","次"},0)-1</f>
        <v>2</v>
      </c>
      <c r="K4898" s="21" t="str">
        <f t="shared" si="621"/>
        <v>地理</v>
      </c>
      <c r="L4898" s="26" t="s">
        <v>4382</v>
      </c>
      <c r="M4898" s="23"/>
      <c r="N4898" s="23"/>
      <c r="O4898" s="24" t="str">
        <f t="shared" si="623"/>
        <v xml:space="preserve">
  - 
    name:  新能源的开发利用
    title:  新能源的开发利用
    description: 
    koLyro: point
    koLyri:  sub
    son: </v>
      </c>
      <c r="P4898" s="27" t="str">
        <f t="shared" si="622"/>
        <v xml:space="preserve">
            - 
              name:  新能源的开发利用
              title:  新能源的开发利用
              description: 
              koLyro: point
              koLyri:  sub
              son: </v>
      </c>
    </row>
    <row r="4899" spans="1:16" ht="15" customHeight="1">
      <c r="A4899" s="20">
        <f t="shared" si="616"/>
        <v>4</v>
      </c>
      <c r="B4899" s="21" t="str">
        <f t="shared" si="617"/>
        <v>知识点</v>
      </c>
      <c r="C4899" s="21" t="str">
        <f t="shared" si="618"/>
        <v>世界气温与降水的分布规律及成因</v>
      </c>
      <c r="D4899" s="21" t="str">
        <f>IFERROR(IF(I4899=1,INDEX( {"chinese","english","math","physics","chemistry","biology","politics","history","geography"},MATCH(C4899,{"语文","英语","数学","物理","化学","生物","政治","历史","地理"},0)),IF(I4899=2,INDEX(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4899,{"单项选择","阅读理解","信息匹配","完形填空","短文填空","单句填空","短文改错","单句改错","句型转换","翻译短语","翻译句子","词汇/短语及固搭","完成句子","听力"},0)),"")), "")</f>
        <v/>
      </c>
      <c r="E4899" s="21" t="str">
        <f t="shared" si="619"/>
        <v>知识点</v>
      </c>
      <c r="F4899" s="21" t="str">
        <f t="shared" si="620"/>
        <v>恰</v>
      </c>
      <c r="G4899" s="21" t="str">
        <f>INDEX( {"body","discipline","area","topic","point"},MATCH(E4899,{"知识体","知识域","知识区","知识主题","知识点"},0))</f>
        <v>point</v>
      </c>
      <c r="H4899" s="21" t="str">
        <f>INDEX( {"super","just","sub","infras"},MATCH(F4899,{"超","恰","亚","次"},0))</f>
        <v>just</v>
      </c>
      <c r="I4899" s="21">
        <f>MATCH(E4899,{"知识体","知识域","知识区","知识主题","知识点"},0)-1</f>
        <v>4</v>
      </c>
      <c r="J4899" s="21">
        <f>MATCH(F4899,{"超","恰","亚","次"},0)-1</f>
        <v>1</v>
      </c>
      <c r="K4899" s="21" t="str">
        <f t="shared" si="621"/>
        <v>地理</v>
      </c>
      <c r="L4899" s="26" t="s">
        <v>4383</v>
      </c>
      <c r="M4899" s="23"/>
      <c r="N4899" s="23"/>
      <c r="O4899" s="24" t="str">
        <f t="shared" si="623"/>
        <v xml:space="preserve">
  - 
    name:  世界气温与降水的分布规律及成因
    title:  世界气温与降水的分布规律及成因
    description: 
    koLyro: point
    koLyri:  just
    son: </v>
      </c>
      <c r="P4899" s="27" t="str">
        <f t="shared" si="622"/>
        <v xml:space="preserve">
          - 
            name:  世界气温与降水的分布规律及成因
            title:  世界气温与降水的分布规律及成因
            description: 
            koLyro: point
            koLyri:  just
            son: </v>
      </c>
    </row>
    <row r="4900" spans="1:16" ht="15" customHeight="1">
      <c r="A4900" s="20">
        <f t="shared" si="616"/>
        <v>5</v>
      </c>
      <c r="B4900" s="21" t="str">
        <f t="shared" si="617"/>
        <v>知识亚点</v>
      </c>
      <c r="C4900" s="21" t="str">
        <f t="shared" si="618"/>
        <v>气温的分布规律及成因</v>
      </c>
      <c r="D4900" s="21" t="str">
        <f>IFERROR(IF(I4900=1,INDEX( {"chinese","english","math","physics","chemistry","biology","politics","history","geography"},MATCH(C4900,{"语文","英语","数学","物理","化学","生物","政治","历史","地理"},0)),IF(I4900=2,INDEX(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4900,{"单项选择","阅读理解","信息匹配","完形填空","短文填空","单句填空","短文改错","单句改错","句型转换","翻译短语","翻译句子","词汇/短语及固搭","完成句子","听力"},0)),"")), "")</f>
        <v/>
      </c>
      <c r="E4900" s="21" t="str">
        <f t="shared" si="619"/>
        <v>知识点</v>
      </c>
      <c r="F4900" s="21" t="str">
        <f t="shared" si="620"/>
        <v>亚</v>
      </c>
      <c r="G4900" s="21" t="str">
        <f>INDEX( {"body","discipline","area","topic","point"},MATCH(E4900,{"知识体","知识域","知识区","知识主题","知识点"},0))</f>
        <v>point</v>
      </c>
      <c r="H4900" s="21" t="str">
        <f>INDEX( {"super","just","sub","infras"},MATCH(F4900,{"超","恰","亚","次"},0))</f>
        <v>sub</v>
      </c>
      <c r="I4900" s="21">
        <f>MATCH(E4900,{"知识体","知识域","知识区","知识主题","知识点"},0)-1</f>
        <v>4</v>
      </c>
      <c r="J4900" s="21">
        <f>MATCH(F4900,{"超","恰","亚","次"},0)-1</f>
        <v>2</v>
      </c>
      <c r="K4900" s="21" t="str">
        <f t="shared" si="621"/>
        <v>地理</v>
      </c>
      <c r="L4900" s="26" t="s">
        <v>4384</v>
      </c>
      <c r="M4900" s="23"/>
      <c r="N4900" s="23"/>
      <c r="O4900" s="24" t="str">
        <f t="shared" si="623"/>
        <v xml:space="preserve">
  - 
    name:  气温的分布规律及成因
    title:  气温的分布规律及成因
    description: 
    koLyro: point
    koLyri:  sub
    son: </v>
      </c>
      <c r="P4900" s="27" t="str">
        <f t="shared" si="622"/>
        <v xml:space="preserve">
            - 
              name:  气温的分布规律及成因
              title:  气温的分布规律及成因
              description: 
              koLyro: point
              koLyri:  sub
              son: </v>
      </c>
    </row>
    <row r="4901" spans="1:16" ht="15" customHeight="1">
      <c r="A4901" s="20">
        <f t="shared" si="616"/>
        <v>5</v>
      </c>
      <c r="B4901" s="21" t="str">
        <f t="shared" si="617"/>
        <v>知识亚点</v>
      </c>
      <c r="C4901" s="21" t="str">
        <f t="shared" si="618"/>
        <v>降水的分布规律及成因</v>
      </c>
      <c r="D4901" s="21" t="str">
        <f>IFERROR(IF(I4901=1,INDEX( {"chinese","english","math","physics","chemistry","biology","politics","history","geography"},MATCH(C4901,{"语文","英语","数学","物理","化学","生物","政治","历史","地理"},0)),IF(I4901=2,INDEX(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4901,{"单项选择","阅读理解","信息匹配","完形填空","短文填空","单句填空","短文改错","单句改错","句型转换","翻译短语","翻译句子","词汇/短语及固搭","完成句子","听力"},0)),"")), "")</f>
        <v/>
      </c>
      <c r="E4901" s="21" t="str">
        <f t="shared" si="619"/>
        <v>知识点</v>
      </c>
      <c r="F4901" s="21" t="str">
        <f t="shared" si="620"/>
        <v>亚</v>
      </c>
      <c r="G4901" s="21" t="str">
        <f>INDEX( {"body","discipline","area","topic","point"},MATCH(E4901,{"知识体","知识域","知识区","知识主题","知识点"},0))</f>
        <v>point</v>
      </c>
      <c r="H4901" s="21" t="str">
        <f>INDEX( {"super","just","sub","infras"},MATCH(F4901,{"超","恰","亚","次"},0))</f>
        <v>sub</v>
      </c>
      <c r="I4901" s="21">
        <f>MATCH(E4901,{"知识体","知识域","知识区","知识主题","知识点"},0)-1</f>
        <v>4</v>
      </c>
      <c r="J4901" s="21">
        <f>MATCH(F4901,{"超","恰","亚","次"},0)-1</f>
        <v>2</v>
      </c>
      <c r="K4901" s="21" t="str">
        <f t="shared" si="621"/>
        <v>地理</v>
      </c>
      <c r="L4901" s="26" t="s">
        <v>4385</v>
      </c>
      <c r="M4901" s="23"/>
      <c r="N4901" s="23"/>
      <c r="O4901" s="24" t="str">
        <f t="shared" si="623"/>
        <v xml:space="preserve">
  - 
    name:  降水的分布规律及成因
    title:  降水的分布规律及成因
    description: 
    koLyro: point
    koLyri:  sub
    son: </v>
      </c>
      <c r="P4901" s="27" t="str">
        <f t="shared" si="622"/>
        <v xml:space="preserve">
            - 
              name:  降水的分布规律及成因
              title:  降水的分布规律及成因
              description: 
              koLyro: point
              koLyri:  sub
              son: </v>
      </c>
    </row>
    <row r="4902" spans="1:16" ht="15" customHeight="1">
      <c r="A4902" s="20">
        <f t="shared" si="616"/>
        <v>3</v>
      </c>
      <c r="B4902" s="21" t="str">
        <f t="shared" si="617"/>
        <v>知识主题</v>
      </c>
      <c r="C4902" s="21" t="str">
        <f t="shared" si="618"/>
        <v>世界重要地区</v>
      </c>
      <c r="D4902" s="21" t="str">
        <f>IFERROR(IF(I4902=1,INDEX( {"chinese","english","math","physics","chemistry","biology","politics","history","geography"},MATCH(C4902,{"语文","英语","数学","物理","化学","生物","政治","历史","地理"},0)),IF(I4902=2,INDEX(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4902,{"单项选择","阅读理解","信息匹配","完形填空","短文填空","单句填空","短文改错","单句改错","句型转换","翻译短语","翻译句子","词汇/短语及固搭","完成句子","听力"},0)),"")), "")</f>
        <v/>
      </c>
      <c r="E4902" s="21" t="str">
        <f t="shared" si="619"/>
        <v>知识主题</v>
      </c>
      <c r="F4902" s="21" t="str">
        <f t="shared" si="620"/>
        <v>恰</v>
      </c>
      <c r="G4902" s="21" t="str">
        <f>INDEX( {"body","discipline","area","topic","point"},MATCH(E4902,{"知识体","知识域","知识区","知识主题","知识点"},0))</f>
        <v>topic</v>
      </c>
      <c r="H4902" s="21" t="str">
        <f>INDEX( {"super","just","sub","infras"},MATCH(F4902,{"超","恰","亚","次"},0))</f>
        <v>just</v>
      </c>
      <c r="I4902" s="21">
        <f>MATCH(E4902,{"知识体","知识域","知识区","知识主题","知识点"},0)-1</f>
        <v>3</v>
      </c>
      <c r="J4902" s="21">
        <f>MATCH(F4902,{"超","恰","亚","次"},0)-1</f>
        <v>1</v>
      </c>
      <c r="K4902" s="21" t="str">
        <f t="shared" si="621"/>
        <v>地理</v>
      </c>
      <c r="L4902" s="26" t="s">
        <v>4386</v>
      </c>
      <c r="M4902" s="23"/>
      <c r="N4902" s="23"/>
      <c r="O4902" s="24" t="str">
        <f t="shared" si="623"/>
        <v xml:space="preserve">
  - 
    name:  世界重要地区
    title:  世界重要地区
    description: 
    koLyro: topic
    koLyri:  just
    son: </v>
      </c>
      <c r="P4902" s="27" t="str">
        <f t="shared" si="622"/>
        <v xml:space="preserve">
        - 
          name:  世界重要地区
          title:  世界重要地区
          description: 
          koLyro: topic
          koLyri:  just
          son: </v>
      </c>
    </row>
    <row r="4903" spans="1:16" ht="15" customHeight="1">
      <c r="A4903" s="20">
        <f t="shared" si="616"/>
        <v>4</v>
      </c>
      <c r="B4903" s="21" t="str">
        <f t="shared" si="617"/>
        <v>知识点</v>
      </c>
      <c r="C4903" s="21" t="str">
        <f t="shared" si="618"/>
        <v>世界重要地形区分析</v>
      </c>
      <c r="D4903" s="21" t="str">
        <f>IFERROR(IF(I4903=1,INDEX( {"chinese","english","math","physics","chemistry","biology","politics","history","geography"},MATCH(C4903,{"语文","英语","数学","物理","化学","生物","政治","历史","地理"},0)),IF(I4903=2,INDEX(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4903,{"单项选择","阅读理解","信息匹配","完形填空","短文填空","单句填空","短文改错","单句改错","句型转换","翻译短语","翻译句子","词汇/短语及固搭","完成句子","听力"},0)),"")), "")</f>
        <v/>
      </c>
      <c r="E4903" s="21" t="str">
        <f t="shared" si="619"/>
        <v>知识点</v>
      </c>
      <c r="F4903" s="21" t="str">
        <f t="shared" si="620"/>
        <v>恰</v>
      </c>
      <c r="G4903" s="21" t="str">
        <f>INDEX( {"body","discipline","area","topic","point"},MATCH(E4903,{"知识体","知识域","知识区","知识主题","知识点"},0))</f>
        <v>point</v>
      </c>
      <c r="H4903" s="21" t="str">
        <f>INDEX( {"super","just","sub","infras"},MATCH(F4903,{"超","恰","亚","次"},0))</f>
        <v>just</v>
      </c>
      <c r="I4903" s="21">
        <f>MATCH(E4903,{"知识体","知识域","知识区","知识主题","知识点"},0)-1</f>
        <v>4</v>
      </c>
      <c r="J4903" s="21">
        <f>MATCH(F4903,{"超","恰","亚","次"},0)-1</f>
        <v>1</v>
      </c>
      <c r="K4903" s="21" t="str">
        <f t="shared" si="621"/>
        <v>地理</v>
      </c>
      <c r="L4903" s="26" t="s">
        <v>4387</v>
      </c>
      <c r="M4903" s="23"/>
      <c r="N4903" s="23"/>
      <c r="O4903" s="24" t="str">
        <f t="shared" si="623"/>
        <v xml:space="preserve">
  - 
    name:  世界重要地形区分析
    title:  世界重要地形区分析
    description: 
    koLyro: point
    koLyri:  just
    son: </v>
      </c>
      <c r="P4903" s="27" t="str">
        <f t="shared" si="622"/>
        <v xml:space="preserve">
          - 
            name:  世界重要地形区分析
            title:  世界重要地形区分析
            description: 
            koLyro: point
            koLyri:  just
            son: </v>
      </c>
    </row>
    <row r="4904" spans="1:16" ht="15" customHeight="1">
      <c r="A4904" s="20">
        <f t="shared" si="616"/>
        <v>4</v>
      </c>
      <c r="B4904" s="21" t="str">
        <f t="shared" si="617"/>
        <v>知识点</v>
      </c>
      <c r="C4904" s="21" t="str">
        <f t="shared" si="618"/>
        <v>七大洲的气候特征</v>
      </c>
      <c r="D4904" s="21" t="str">
        <f>IFERROR(IF(I4904=1,INDEX( {"chinese","english","math","physics","chemistry","biology","politics","history","geography"},MATCH(C4904,{"语文","英语","数学","物理","化学","生物","政治","历史","地理"},0)),IF(I4904=2,INDEX(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4904,{"单项选择","阅读理解","信息匹配","完形填空","短文填空","单句填空","短文改错","单句改错","句型转换","翻译短语","翻译句子","词汇/短语及固搭","完成句子","听力"},0)),"")), "")</f>
        <v/>
      </c>
      <c r="E4904" s="21" t="str">
        <f t="shared" si="619"/>
        <v>知识点</v>
      </c>
      <c r="F4904" s="21" t="str">
        <f t="shared" si="620"/>
        <v>恰</v>
      </c>
      <c r="G4904" s="21" t="str">
        <f>INDEX( {"body","discipline","area","topic","point"},MATCH(E4904,{"知识体","知识域","知识区","知识主题","知识点"},0))</f>
        <v>point</v>
      </c>
      <c r="H4904" s="21" t="str">
        <f>INDEX( {"super","just","sub","infras"},MATCH(F4904,{"超","恰","亚","次"},0))</f>
        <v>just</v>
      </c>
      <c r="I4904" s="21">
        <f>MATCH(E4904,{"知识体","知识域","知识区","知识主题","知识点"},0)-1</f>
        <v>4</v>
      </c>
      <c r="J4904" s="21">
        <f>MATCH(F4904,{"超","恰","亚","次"},0)-1</f>
        <v>1</v>
      </c>
      <c r="K4904" s="21" t="str">
        <f t="shared" si="621"/>
        <v>地理</v>
      </c>
      <c r="L4904" s="26" t="s">
        <v>4388</v>
      </c>
      <c r="M4904" s="23"/>
      <c r="N4904" s="23"/>
      <c r="O4904" s="24" t="str">
        <f t="shared" si="623"/>
        <v xml:space="preserve">
  - 
    name:  七大洲的气候特征
    title:  七大洲的气候特征
    description: 
    koLyro: point
    koLyri:  just
    son: </v>
      </c>
      <c r="P4904" s="27" t="str">
        <f t="shared" si="622"/>
        <v xml:space="preserve">
          - 
            name:  七大洲的气候特征
            title:  七大洲的气候特征
            description: 
            koLyro: point
            koLyri:  just
            son: </v>
      </c>
    </row>
    <row r="4905" spans="1:16" ht="15" customHeight="1">
      <c r="A4905" s="20">
        <f t="shared" si="616"/>
        <v>4</v>
      </c>
      <c r="B4905" s="21" t="str">
        <f t="shared" si="617"/>
        <v>知识点</v>
      </c>
      <c r="C4905" s="21" t="str">
        <f t="shared" si="618"/>
        <v>七大洲的地形对气候的影响</v>
      </c>
      <c r="D4905" s="21" t="str">
        <f>IFERROR(IF(I4905=1,INDEX( {"chinese","english","math","physics","chemistry","biology","politics","history","geography"},MATCH(C4905,{"语文","英语","数学","物理","化学","生物","政治","历史","地理"},0)),IF(I4905=2,INDEX(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4905,{"单项选择","阅读理解","信息匹配","完形填空","短文填空","单句填空","短文改错","单句改错","句型转换","翻译短语","翻译句子","词汇/短语及固搭","完成句子","听力"},0)),"")), "")</f>
        <v/>
      </c>
      <c r="E4905" s="21" t="str">
        <f t="shared" si="619"/>
        <v>知识点</v>
      </c>
      <c r="F4905" s="21" t="str">
        <f t="shared" si="620"/>
        <v>恰</v>
      </c>
      <c r="G4905" s="21" t="str">
        <f>INDEX( {"body","discipline","area","topic","point"},MATCH(E4905,{"知识体","知识域","知识区","知识主题","知识点"},0))</f>
        <v>point</v>
      </c>
      <c r="H4905" s="21" t="str">
        <f>INDEX( {"super","just","sub","infras"},MATCH(F4905,{"超","恰","亚","次"},0))</f>
        <v>just</v>
      </c>
      <c r="I4905" s="21">
        <f>MATCH(E4905,{"知识体","知识域","知识区","知识主题","知识点"},0)-1</f>
        <v>4</v>
      </c>
      <c r="J4905" s="21">
        <f>MATCH(F4905,{"超","恰","亚","次"},0)-1</f>
        <v>1</v>
      </c>
      <c r="K4905" s="21" t="str">
        <f t="shared" si="621"/>
        <v>地理</v>
      </c>
      <c r="L4905" s="26" t="s">
        <v>4389</v>
      </c>
      <c r="M4905" s="23"/>
      <c r="N4905" s="23"/>
      <c r="O4905" s="24" t="str">
        <f t="shared" si="623"/>
        <v xml:space="preserve">
  - 
    name:  七大洲的地形对气候的影响
    title:  七大洲的地形对气候的影响
    description: 
    koLyro: point
    koLyri:  just
    son: </v>
      </c>
      <c r="P4905" s="27" t="str">
        <f t="shared" si="622"/>
        <v xml:space="preserve">
          - 
            name:  七大洲的地形对气候的影响
            title:  七大洲的地形对气候的影响
            description: 
            koLyro: point
            koLyri:  just
            son: </v>
      </c>
    </row>
    <row r="4906" spans="1:16" ht="15" customHeight="1">
      <c r="A4906" s="20">
        <f t="shared" si="616"/>
        <v>4</v>
      </c>
      <c r="B4906" s="21" t="str">
        <f t="shared" si="617"/>
        <v>知识点</v>
      </c>
      <c r="C4906" s="21" t="str">
        <f t="shared" si="618"/>
        <v>亚洲</v>
      </c>
      <c r="D4906" s="21" t="str">
        <f>IFERROR(IF(I4906=1,INDEX( {"chinese","english","math","physics","chemistry","biology","politics","history","geography"},MATCH(C4906,{"语文","英语","数学","物理","化学","生物","政治","历史","地理"},0)),IF(I4906=2,INDEX(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4906,{"单项选择","阅读理解","信息匹配","完形填空","短文填空","单句填空","短文改错","单句改错","句型转换","翻译短语","翻译句子","词汇/短语及固搭","完成句子","听力"},0)),"")), "")</f>
        <v/>
      </c>
      <c r="E4906" s="21" t="str">
        <f t="shared" si="619"/>
        <v>知识点</v>
      </c>
      <c r="F4906" s="21" t="str">
        <f t="shared" si="620"/>
        <v>恰</v>
      </c>
      <c r="G4906" s="21" t="str">
        <f>INDEX( {"body","discipline","area","topic","point"},MATCH(E4906,{"知识体","知识域","知识区","知识主题","知识点"},0))</f>
        <v>point</v>
      </c>
      <c r="H4906" s="21" t="str">
        <f>INDEX( {"super","just","sub","infras"},MATCH(F4906,{"超","恰","亚","次"},0))</f>
        <v>just</v>
      </c>
      <c r="I4906" s="21">
        <f>MATCH(E4906,{"知识体","知识域","知识区","知识主题","知识点"},0)-1</f>
        <v>4</v>
      </c>
      <c r="J4906" s="21">
        <f>MATCH(F4906,{"超","恰","亚","次"},0)-1</f>
        <v>1</v>
      </c>
      <c r="K4906" s="21" t="str">
        <f t="shared" si="621"/>
        <v>地理</v>
      </c>
      <c r="L4906" s="26" t="s">
        <v>4390</v>
      </c>
      <c r="M4906" s="23"/>
      <c r="N4906" s="23"/>
      <c r="O4906" s="24" t="str">
        <f t="shared" si="623"/>
        <v xml:space="preserve">
  - 
    name:  亚洲
    title:  亚洲
    description: 
    koLyro: point
    koLyri:  just
    son: </v>
      </c>
      <c r="P4906" s="27" t="str">
        <f t="shared" si="622"/>
        <v xml:space="preserve">
          - 
            name:  亚洲
            title:  亚洲
            description: 
            koLyro: point
            koLyri:  just
            son: </v>
      </c>
    </row>
    <row r="4907" spans="1:16" ht="15" customHeight="1">
      <c r="A4907" s="20">
        <f t="shared" si="616"/>
        <v>5</v>
      </c>
      <c r="B4907" s="21" t="str">
        <f t="shared" si="617"/>
        <v>知识亚点</v>
      </c>
      <c r="C4907" s="21" t="str">
        <f t="shared" si="618"/>
        <v>亚洲地形、气候与河流的关系</v>
      </c>
      <c r="D4907" s="21" t="str">
        <f>IFERROR(IF(I4907=1,INDEX( {"chinese","english","math","physics","chemistry","biology","politics","history","geography"},MATCH(C4907,{"语文","英语","数学","物理","化学","生物","政治","历史","地理"},0)),IF(I4907=2,INDEX(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4907,{"单项选择","阅读理解","信息匹配","完形填空","短文填空","单句填空","短文改错","单句改错","句型转换","翻译短语","翻译句子","词汇/短语及固搭","完成句子","听力"},0)),"")), "")</f>
        <v/>
      </c>
      <c r="E4907" s="21" t="str">
        <f t="shared" si="619"/>
        <v>知识点</v>
      </c>
      <c r="F4907" s="21" t="str">
        <f t="shared" si="620"/>
        <v>亚</v>
      </c>
      <c r="G4907" s="21" t="str">
        <f>INDEX( {"body","discipline","area","topic","point"},MATCH(E4907,{"知识体","知识域","知识区","知识主题","知识点"},0))</f>
        <v>point</v>
      </c>
      <c r="H4907" s="21" t="str">
        <f>INDEX( {"super","just","sub","infras"},MATCH(F4907,{"超","恰","亚","次"},0))</f>
        <v>sub</v>
      </c>
      <c r="I4907" s="21">
        <f>MATCH(E4907,{"知识体","知识域","知识区","知识主题","知识点"},0)-1</f>
        <v>4</v>
      </c>
      <c r="J4907" s="21">
        <f>MATCH(F4907,{"超","恰","亚","次"},0)-1</f>
        <v>2</v>
      </c>
      <c r="K4907" s="21" t="str">
        <f t="shared" si="621"/>
        <v>地理</v>
      </c>
      <c r="L4907" s="26" t="s">
        <v>4391</v>
      </c>
      <c r="M4907" s="23"/>
      <c r="N4907" s="23"/>
      <c r="O4907" s="24" t="str">
        <f t="shared" si="623"/>
        <v xml:space="preserve">
  - 
    name:  亚洲地形、气候与河流的关系
    title:  亚洲地形、气候与河流的关系
    description: 
    koLyro: point
    koLyri:  sub
    son: </v>
      </c>
      <c r="P4907" s="27" t="str">
        <f t="shared" si="622"/>
        <v xml:space="preserve">
            - 
              name:  亚洲地形、气候与河流的关系
              title:  亚洲地形、气候与河流的关系
              description: 
              koLyro: point
              koLyri:  sub
              son: </v>
      </c>
    </row>
    <row r="4908" spans="1:16" ht="15" customHeight="1">
      <c r="A4908" s="20">
        <f t="shared" si="616"/>
        <v>5</v>
      </c>
      <c r="B4908" s="21" t="str">
        <f t="shared" si="617"/>
        <v>知识亚点</v>
      </c>
      <c r="C4908" s="21" t="str">
        <f t="shared" si="618"/>
        <v>东亚</v>
      </c>
      <c r="D4908" s="21" t="str">
        <f>IFERROR(IF(I4908=1,INDEX( {"chinese","english","math","physics","chemistry","biology","politics","history","geography"},MATCH(C4908,{"语文","英语","数学","物理","化学","生物","政治","历史","地理"},0)),IF(I4908=2,INDEX(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4908,{"单项选择","阅读理解","信息匹配","完形填空","短文填空","单句填空","短文改错","单句改错","句型转换","翻译短语","翻译句子","词汇/短语及固搭","完成句子","听力"},0)),"")), "")</f>
        <v/>
      </c>
      <c r="E4908" s="21" t="str">
        <f t="shared" si="619"/>
        <v>知识点</v>
      </c>
      <c r="F4908" s="21" t="str">
        <f t="shared" si="620"/>
        <v>亚</v>
      </c>
      <c r="G4908" s="21" t="str">
        <f>INDEX( {"body","discipline","area","topic","point"},MATCH(E4908,{"知识体","知识域","知识区","知识主题","知识点"},0))</f>
        <v>point</v>
      </c>
      <c r="H4908" s="21" t="str">
        <f>INDEX( {"super","just","sub","infras"},MATCH(F4908,{"超","恰","亚","次"},0))</f>
        <v>sub</v>
      </c>
      <c r="I4908" s="21">
        <f>MATCH(E4908,{"知识体","知识域","知识区","知识主题","知识点"},0)-1</f>
        <v>4</v>
      </c>
      <c r="J4908" s="21">
        <f>MATCH(F4908,{"超","恰","亚","次"},0)-1</f>
        <v>2</v>
      </c>
      <c r="K4908" s="21" t="str">
        <f t="shared" si="621"/>
        <v>地理</v>
      </c>
      <c r="L4908" s="26" t="s">
        <v>4392</v>
      </c>
      <c r="M4908" s="23"/>
      <c r="N4908" s="23"/>
      <c r="O4908" s="24" t="str">
        <f t="shared" si="623"/>
        <v xml:space="preserve">
  - 
    name:  东亚
    title:  东亚
    description: 
    koLyro: point
    koLyri:  sub
    son: </v>
      </c>
      <c r="P4908" s="27" t="str">
        <f t="shared" si="622"/>
        <v xml:space="preserve">
            - 
              name:  东亚
              title:  东亚
              description: 
              koLyro: point
              koLyri:  sub
              son: </v>
      </c>
    </row>
    <row r="4909" spans="1:16" ht="15" customHeight="1">
      <c r="A4909" s="20">
        <f t="shared" si="616"/>
        <v>5</v>
      </c>
      <c r="B4909" s="21" t="str">
        <f t="shared" si="617"/>
        <v>知识亚点</v>
      </c>
      <c r="C4909" s="21" t="str">
        <f t="shared" si="618"/>
        <v>东南亚</v>
      </c>
      <c r="D4909" s="21" t="str">
        <f>IFERROR(IF(I4909=1,INDEX( {"chinese","english","math","physics","chemistry","biology","politics","history","geography"},MATCH(C4909,{"语文","英语","数学","物理","化学","生物","政治","历史","地理"},0)),IF(I4909=2,INDEX(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4909,{"单项选择","阅读理解","信息匹配","完形填空","短文填空","单句填空","短文改错","单句改错","句型转换","翻译短语","翻译句子","词汇/短语及固搭","完成句子","听力"},0)),"")), "")</f>
        <v/>
      </c>
      <c r="E4909" s="21" t="str">
        <f t="shared" si="619"/>
        <v>知识点</v>
      </c>
      <c r="F4909" s="21" t="str">
        <f t="shared" si="620"/>
        <v>亚</v>
      </c>
      <c r="G4909" s="21" t="str">
        <f>INDEX( {"body","discipline","area","topic","point"},MATCH(E4909,{"知识体","知识域","知识区","知识主题","知识点"},0))</f>
        <v>point</v>
      </c>
      <c r="H4909" s="21" t="str">
        <f>INDEX( {"super","just","sub","infras"},MATCH(F4909,{"超","恰","亚","次"},0))</f>
        <v>sub</v>
      </c>
      <c r="I4909" s="21">
        <f>MATCH(E4909,{"知识体","知识域","知识区","知识主题","知识点"},0)-1</f>
        <v>4</v>
      </c>
      <c r="J4909" s="21">
        <f>MATCH(F4909,{"超","恰","亚","次"},0)-1</f>
        <v>2</v>
      </c>
      <c r="K4909" s="21" t="str">
        <f t="shared" si="621"/>
        <v>地理</v>
      </c>
      <c r="L4909" s="26" t="s">
        <v>4393</v>
      </c>
      <c r="M4909" s="23"/>
      <c r="N4909" s="23"/>
      <c r="O4909" s="24" t="str">
        <f t="shared" si="623"/>
        <v xml:space="preserve">
  - 
    name:  东南亚
    title:  东南亚
    description: 
    koLyro: point
    koLyri:  sub
    son: </v>
      </c>
      <c r="P4909" s="27" t="str">
        <f t="shared" si="622"/>
        <v xml:space="preserve">
            - 
              name:  东南亚
              title:  东南亚
              description: 
              koLyro: point
              koLyri:  sub
              son: </v>
      </c>
    </row>
    <row r="4910" spans="1:16" ht="15" customHeight="1">
      <c r="A4910" s="20">
        <f t="shared" si="616"/>
        <v>5</v>
      </c>
      <c r="B4910" s="21" t="str">
        <f t="shared" si="617"/>
        <v>知识亚点</v>
      </c>
      <c r="C4910" s="21" t="str">
        <f t="shared" si="618"/>
        <v>南亚</v>
      </c>
      <c r="D4910" s="21" t="str">
        <f>IFERROR(IF(I4910=1,INDEX( {"chinese","english","math","physics","chemistry","biology","politics","history","geography"},MATCH(C4910,{"语文","英语","数学","物理","化学","生物","政治","历史","地理"},0)),IF(I4910=2,INDEX(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4910,{"单项选择","阅读理解","信息匹配","完形填空","短文填空","单句填空","短文改错","单句改错","句型转换","翻译短语","翻译句子","词汇/短语及固搭","完成句子","听力"},0)),"")), "")</f>
        <v/>
      </c>
      <c r="E4910" s="21" t="str">
        <f t="shared" si="619"/>
        <v>知识点</v>
      </c>
      <c r="F4910" s="21" t="str">
        <f t="shared" si="620"/>
        <v>亚</v>
      </c>
      <c r="G4910" s="21" t="str">
        <f>INDEX( {"body","discipline","area","topic","point"},MATCH(E4910,{"知识体","知识域","知识区","知识主题","知识点"},0))</f>
        <v>point</v>
      </c>
      <c r="H4910" s="21" t="str">
        <f>INDEX( {"super","just","sub","infras"},MATCH(F4910,{"超","恰","亚","次"},0))</f>
        <v>sub</v>
      </c>
      <c r="I4910" s="21">
        <f>MATCH(E4910,{"知识体","知识域","知识区","知识主题","知识点"},0)-1</f>
        <v>4</v>
      </c>
      <c r="J4910" s="21">
        <f>MATCH(F4910,{"超","恰","亚","次"},0)-1</f>
        <v>2</v>
      </c>
      <c r="K4910" s="21" t="str">
        <f t="shared" si="621"/>
        <v>地理</v>
      </c>
      <c r="L4910" s="26" t="s">
        <v>4394</v>
      </c>
      <c r="M4910" s="23"/>
      <c r="N4910" s="23"/>
      <c r="O4910" s="24" t="str">
        <f t="shared" si="623"/>
        <v xml:space="preserve">
  - 
    name:  南亚
    title:  南亚
    description: 
    koLyro: point
    koLyri:  sub
    son: </v>
      </c>
      <c r="P4910" s="27" t="str">
        <f t="shared" si="622"/>
        <v xml:space="preserve">
            - 
              name:  南亚
              title:  南亚
              description: 
              koLyro: point
              koLyri:  sub
              son: </v>
      </c>
    </row>
    <row r="4911" spans="1:16" ht="15" customHeight="1">
      <c r="A4911" s="20">
        <f t="shared" si="616"/>
        <v>5</v>
      </c>
      <c r="B4911" s="21" t="str">
        <f t="shared" si="617"/>
        <v>知识亚点</v>
      </c>
      <c r="C4911" s="21" t="str">
        <f t="shared" si="618"/>
        <v>中亚</v>
      </c>
      <c r="D4911" s="21" t="str">
        <f>IFERROR(IF(I4911=1,INDEX( {"chinese","english","math","physics","chemistry","biology","politics","history","geography"},MATCH(C4911,{"语文","英语","数学","物理","化学","生物","政治","历史","地理"},0)),IF(I4911=2,INDEX(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4911,{"单项选择","阅读理解","信息匹配","完形填空","短文填空","单句填空","短文改错","单句改错","句型转换","翻译短语","翻译句子","词汇/短语及固搭","完成句子","听力"},0)),"")), "")</f>
        <v/>
      </c>
      <c r="E4911" s="21" t="str">
        <f t="shared" si="619"/>
        <v>知识点</v>
      </c>
      <c r="F4911" s="21" t="str">
        <f t="shared" si="620"/>
        <v>亚</v>
      </c>
      <c r="G4911" s="21" t="str">
        <f>INDEX( {"body","discipline","area","topic","point"},MATCH(E4911,{"知识体","知识域","知识区","知识主题","知识点"},0))</f>
        <v>point</v>
      </c>
      <c r="H4911" s="21" t="str">
        <f>INDEX( {"super","just","sub","infras"},MATCH(F4911,{"超","恰","亚","次"},0))</f>
        <v>sub</v>
      </c>
      <c r="I4911" s="21">
        <f>MATCH(E4911,{"知识体","知识域","知识区","知识主题","知识点"},0)-1</f>
        <v>4</v>
      </c>
      <c r="J4911" s="21">
        <f>MATCH(F4911,{"超","恰","亚","次"},0)-1</f>
        <v>2</v>
      </c>
      <c r="K4911" s="21" t="str">
        <f t="shared" si="621"/>
        <v>地理</v>
      </c>
      <c r="L4911" s="26" t="s">
        <v>4395</v>
      </c>
      <c r="M4911" s="23"/>
      <c r="N4911" s="23"/>
      <c r="O4911" s="24" t="str">
        <f t="shared" si="623"/>
        <v xml:space="preserve">
  - 
    name:  中亚
    title:  中亚
    description: 
    koLyro: point
    koLyri:  sub
    son: </v>
      </c>
      <c r="P4911" s="27" t="str">
        <f t="shared" si="622"/>
        <v xml:space="preserve">
            - 
              name:  中亚
              title:  中亚
              description: 
              koLyro: point
              koLyri:  sub
              son: </v>
      </c>
    </row>
    <row r="4912" spans="1:16" ht="15" customHeight="1">
      <c r="A4912" s="20">
        <f t="shared" si="616"/>
        <v>5</v>
      </c>
      <c r="B4912" s="21" t="str">
        <f t="shared" si="617"/>
        <v>知识亚点</v>
      </c>
      <c r="C4912" s="21" t="str">
        <f t="shared" si="618"/>
        <v>西亚</v>
      </c>
      <c r="D4912" s="21" t="str">
        <f>IFERROR(IF(I4912=1,INDEX( {"chinese","english","math","physics","chemistry","biology","politics","history","geography"},MATCH(C4912,{"语文","英语","数学","物理","化学","生物","政治","历史","地理"},0)),IF(I4912=2,INDEX(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4912,{"单项选择","阅读理解","信息匹配","完形填空","短文填空","单句填空","短文改错","单句改错","句型转换","翻译短语","翻译句子","词汇/短语及固搭","完成句子","听力"},0)),"")), "")</f>
        <v/>
      </c>
      <c r="E4912" s="21" t="str">
        <f t="shared" si="619"/>
        <v>知识点</v>
      </c>
      <c r="F4912" s="21" t="str">
        <f t="shared" si="620"/>
        <v>亚</v>
      </c>
      <c r="G4912" s="21" t="str">
        <f>INDEX( {"body","discipline","area","topic","point"},MATCH(E4912,{"知识体","知识域","知识区","知识主题","知识点"},0))</f>
        <v>point</v>
      </c>
      <c r="H4912" s="21" t="str">
        <f>INDEX( {"super","just","sub","infras"},MATCH(F4912,{"超","恰","亚","次"},0))</f>
        <v>sub</v>
      </c>
      <c r="I4912" s="21">
        <f>MATCH(E4912,{"知识体","知识域","知识区","知识主题","知识点"},0)-1</f>
        <v>4</v>
      </c>
      <c r="J4912" s="21">
        <f>MATCH(F4912,{"超","恰","亚","次"},0)-1</f>
        <v>2</v>
      </c>
      <c r="K4912" s="21" t="str">
        <f t="shared" si="621"/>
        <v>地理</v>
      </c>
      <c r="L4912" s="26" t="s">
        <v>4396</v>
      </c>
      <c r="M4912" s="23"/>
      <c r="N4912" s="23"/>
      <c r="O4912" s="24" t="str">
        <f t="shared" si="623"/>
        <v xml:space="preserve">
  - 
    name:  西亚
    title:  西亚
    description: 
    koLyro: point
    koLyri:  sub
    son: </v>
      </c>
      <c r="P4912" s="27" t="str">
        <f t="shared" si="622"/>
        <v xml:space="preserve">
            - 
              name:  西亚
              title:  西亚
              description: 
              koLyro: point
              koLyri:  sub
              son: </v>
      </c>
    </row>
    <row r="4913" spans="1:16" ht="15" customHeight="1">
      <c r="A4913" s="20">
        <f t="shared" si="616"/>
        <v>4</v>
      </c>
      <c r="B4913" s="21" t="str">
        <f t="shared" si="617"/>
        <v>知识点</v>
      </c>
      <c r="C4913" s="21" t="str">
        <f t="shared" si="618"/>
        <v>欧洲与北亚</v>
      </c>
      <c r="D4913" s="21" t="str">
        <f>IFERROR(IF(I4913=1,INDEX( {"chinese","english","math","physics","chemistry","biology","politics","history","geography"},MATCH(C4913,{"语文","英语","数学","物理","化学","生物","政治","历史","地理"},0)),IF(I4913=2,INDEX(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4913,{"单项选择","阅读理解","信息匹配","完形填空","短文填空","单句填空","短文改错","单句改错","句型转换","翻译短语","翻译句子","词汇/短语及固搭","完成句子","听力"},0)),"")), "")</f>
        <v/>
      </c>
      <c r="E4913" s="21" t="str">
        <f t="shared" si="619"/>
        <v>知识点</v>
      </c>
      <c r="F4913" s="21" t="str">
        <f t="shared" si="620"/>
        <v>恰</v>
      </c>
      <c r="G4913" s="21" t="str">
        <f>INDEX( {"body","discipline","area","topic","point"},MATCH(E4913,{"知识体","知识域","知识区","知识主题","知识点"},0))</f>
        <v>point</v>
      </c>
      <c r="H4913" s="21" t="str">
        <f>INDEX( {"super","just","sub","infras"},MATCH(F4913,{"超","恰","亚","次"},0))</f>
        <v>just</v>
      </c>
      <c r="I4913" s="21">
        <f>MATCH(E4913,{"知识体","知识域","知识区","知识主题","知识点"},0)-1</f>
        <v>4</v>
      </c>
      <c r="J4913" s="21">
        <f>MATCH(F4913,{"超","恰","亚","次"},0)-1</f>
        <v>1</v>
      </c>
      <c r="K4913" s="21" t="str">
        <f t="shared" si="621"/>
        <v>地理</v>
      </c>
      <c r="L4913" s="26" t="s">
        <v>4397</v>
      </c>
      <c r="M4913" s="23"/>
      <c r="N4913" s="23"/>
      <c r="O4913" s="24" t="str">
        <f t="shared" si="623"/>
        <v xml:space="preserve">
  - 
    name:  欧洲与北亚
    title:  欧洲与北亚
    description: 
    koLyro: point
    koLyri:  just
    son: </v>
      </c>
      <c r="P4913" s="27" t="str">
        <f t="shared" si="622"/>
        <v xml:space="preserve">
          - 
            name:  欧洲与北亚
            title:  欧洲与北亚
            description: 
            koLyro: point
            koLyri:  just
            son: </v>
      </c>
    </row>
    <row r="4914" spans="1:16" ht="15" customHeight="1">
      <c r="A4914" s="20">
        <f t="shared" si="616"/>
        <v>5</v>
      </c>
      <c r="B4914" s="21" t="str">
        <f t="shared" si="617"/>
        <v>知识亚点</v>
      </c>
      <c r="C4914" s="21" t="str">
        <f t="shared" si="618"/>
        <v>欧洲西部</v>
      </c>
      <c r="D4914" s="21" t="str">
        <f>IFERROR(IF(I4914=1,INDEX( {"chinese","english","math","physics","chemistry","biology","politics","history","geography"},MATCH(C4914,{"语文","英语","数学","物理","化学","生物","政治","历史","地理"},0)),IF(I4914=2,INDEX(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4914,{"单项选择","阅读理解","信息匹配","完形填空","短文填空","单句填空","短文改错","单句改错","句型转换","翻译短语","翻译句子","词汇/短语及固搭","完成句子","听力"},0)),"")), "")</f>
        <v/>
      </c>
      <c r="E4914" s="21" t="str">
        <f t="shared" si="619"/>
        <v>知识点</v>
      </c>
      <c r="F4914" s="21" t="str">
        <f t="shared" si="620"/>
        <v>亚</v>
      </c>
      <c r="G4914" s="21" t="str">
        <f>INDEX( {"body","discipline","area","topic","point"},MATCH(E4914,{"知识体","知识域","知识区","知识主题","知识点"},0))</f>
        <v>point</v>
      </c>
      <c r="H4914" s="21" t="str">
        <f>INDEX( {"super","just","sub","infras"},MATCH(F4914,{"超","恰","亚","次"},0))</f>
        <v>sub</v>
      </c>
      <c r="I4914" s="21">
        <f>MATCH(E4914,{"知识体","知识域","知识区","知识主题","知识点"},0)-1</f>
        <v>4</v>
      </c>
      <c r="J4914" s="21">
        <f>MATCH(F4914,{"超","恰","亚","次"},0)-1</f>
        <v>2</v>
      </c>
      <c r="K4914" s="21" t="str">
        <f t="shared" si="621"/>
        <v>地理</v>
      </c>
      <c r="L4914" s="26" t="s">
        <v>4398</v>
      </c>
      <c r="M4914" s="23"/>
      <c r="N4914" s="23"/>
      <c r="O4914" s="24" t="str">
        <f t="shared" si="623"/>
        <v xml:space="preserve">
  - 
    name:  欧洲西部
    title:  欧洲西部
    description: 
    koLyro: point
    koLyri:  sub
    son: </v>
      </c>
      <c r="P4914" s="27" t="str">
        <f t="shared" si="622"/>
        <v xml:space="preserve">
            - 
              name:  欧洲西部
              title:  欧洲西部
              description: 
              koLyro: point
              koLyri:  sub
              son: </v>
      </c>
    </row>
    <row r="4915" spans="1:16" ht="15" customHeight="1">
      <c r="A4915" s="20">
        <f t="shared" si="616"/>
        <v>5</v>
      </c>
      <c r="B4915" s="21" t="str">
        <f t="shared" si="617"/>
        <v>知识亚点</v>
      </c>
      <c r="C4915" s="21" t="str">
        <f t="shared" si="618"/>
        <v>欧洲东部与北亚</v>
      </c>
      <c r="D4915" s="21" t="str">
        <f>IFERROR(IF(I4915=1,INDEX( {"chinese","english","math","physics","chemistry","biology","politics","history","geography"},MATCH(C4915,{"语文","英语","数学","物理","化学","生物","政治","历史","地理"},0)),IF(I4915=2,INDEX(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4915,{"单项选择","阅读理解","信息匹配","完形填空","短文填空","单句填空","短文改错","单句改错","句型转换","翻译短语","翻译句子","词汇/短语及固搭","完成句子","听力"},0)),"")), "")</f>
        <v/>
      </c>
      <c r="E4915" s="21" t="str">
        <f t="shared" si="619"/>
        <v>知识点</v>
      </c>
      <c r="F4915" s="21" t="str">
        <f t="shared" si="620"/>
        <v>亚</v>
      </c>
      <c r="G4915" s="21" t="str">
        <f>INDEX( {"body","discipline","area","topic","point"},MATCH(E4915,{"知识体","知识域","知识区","知识主题","知识点"},0))</f>
        <v>point</v>
      </c>
      <c r="H4915" s="21" t="str">
        <f>INDEX( {"super","just","sub","infras"},MATCH(F4915,{"超","恰","亚","次"},0))</f>
        <v>sub</v>
      </c>
      <c r="I4915" s="21">
        <f>MATCH(E4915,{"知识体","知识域","知识区","知识主题","知识点"},0)-1</f>
        <v>4</v>
      </c>
      <c r="J4915" s="21">
        <f>MATCH(F4915,{"超","恰","亚","次"},0)-1</f>
        <v>2</v>
      </c>
      <c r="K4915" s="21" t="str">
        <f t="shared" si="621"/>
        <v>地理</v>
      </c>
      <c r="L4915" s="26" t="s">
        <v>4399</v>
      </c>
      <c r="M4915" s="23"/>
      <c r="N4915" s="23"/>
      <c r="O4915" s="24" t="str">
        <f t="shared" si="623"/>
        <v xml:space="preserve">
  - 
    name:  欧洲东部与北亚
    title:  欧洲东部与北亚
    description: 
    koLyro: point
    koLyri:  sub
    son: </v>
      </c>
      <c r="P4915" s="27" t="str">
        <f t="shared" si="622"/>
        <v xml:space="preserve">
            - 
              name:  欧洲东部与北亚
              title:  欧洲东部与北亚
              description: 
              koLyro: point
              koLyri:  sub
              son: </v>
      </c>
    </row>
    <row r="4916" spans="1:16" ht="15" customHeight="1">
      <c r="A4916" s="20">
        <f t="shared" si="616"/>
        <v>4</v>
      </c>
      <c r="B4916" s="21" t="str">
        <f t="shared" si="617"/>
        <v>知识点</v>
      </c>
      <c r="C4916" s="21" t="str">
        <f t="shared" si="618"/>
        <v>非洲</v>
      </c>
      <c r="D4916" s="21" t="str">
        <f>IFERROR(IF(I4916=1,INDEX( {"chinese","english","math","physics","chemistry","biology","politics","history","geography"},MATCH(C4916,{"语文","英语","数学","物理","化学","生物","政治","历史","地理"},0)),IF(I4916=2,INDEX(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4916,{"单项选择","阅读理解","信息匹配","完形填空","短文填空","单句填空","短文改错","单句改错","句型转换","翻译短语","翻译句子","词汇/短语及固搭","完成句子","听力"},0)),"")), "")</f>
        <v/>
      </c>
      <c r="E4916" s="21" t="str">
        <f t="shared" si="619"/>
        <v>知识点</v>
      </c>
      <c r="F4916" s="21" t="str">
        <f t="shared" si="620"/>
        <v>恰</v>
      </c>
      <c r="G4916" s="21" t="str">
        <f>INDEX( {"body","discipline","area","topic","point"},MATCH(E4916,{"知识体","知识域","知识区","知识主题","知识点"},0))</f>
        <v>point</v>
      </c>
      <c r="H4916" s="21" t="str">
        <f>INDEX( {"super","just","sub","infras"},MATCH(F4916,{"超","恰","亚","次"},0))</f>
        <v>just</v>
      </c>
      <c r="I4916" s="21">
        <f>MATCH(E4916,{"知识体","知识域","知识区","知识主题","知识点"},0)-1</f>
        <v>4</v>
      </c>
      <c r="J4916" s="21">
        <f>MATCH(F4916,{"超","恰","亚","次"},0)-1</f>
        <v>1</v>
      </c>
      <c r="K4916" s="21" t="str">
        <f t="shared" si="621"/>
        <v>地理</v>
      </c>
      <c r="L4916" s="26" t="s">
        <v>4400</v>
      </c>
      <c r="M4916" s="23"/>
      <c r="N4916" s="23"/>
      <c r="O4916" s="24" t="str">
        <f t="shared" si="623"/>
        <v xml:space="preserve">
  - 
    name:  非洲
    title:  非洲
    description: 
    koLyro: point
    koLyri:  just
    son: </v>
      </c>
      <c r="P4916" s="27" t="str">
        <f t="shared" si="622"/>
        <v xml:space="preserve">
          - 
            name:  非洲
            title:  非洲
            description: 
            koLyro: point
            koLyri:  just
            son: </v>
      </c>
    </row>
    <row r="4917" spans="1:16" ht="15" customHeight="1">
      <c r="A4917" s="20">
        <f t="shared" si="616"/>
        <v>5</v>
      </c>
      <c r="B4917" s="21" t="str">
        <f t="shared" si="617"/>
        <v>知识亚点</v>
      </c>
      <c r="C4917" s="21" t="str">
        <f t="shared" si="618"/>
        <v>北非</v>
      </c>
      <c r="D4917" s="21" t="str">
        <f>IFERROR(IF(I4917=1,INDEX( {"chinese","english","math","physics","chemistry","biology","politics","history","geography"},MATCH(C4917,{"语文","英语","数学","物理","化学","生物","政治","历史","地理"},0)),IF(I4917=2,INDEX(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4917,{"单项选择","阅读理解","信息匹配","完形填空","短文填空","单句填空","短文改错","单句改错","句型转换","翻译短语","翻译句子","词汇/短语及固搭","完成句子","听力"},0)),"")), "")</f>
        <v/>
      </c>
      <c r="E4917" s="21" t="str">
        <f t="shared" si="619"/>
        <v>知识点</v>
      </c>
      <c r="F4917" s="21" t="str">
        <f t="shared" si="620"/>
        <v>亚</v>
      </c>
      <c r="G4917" s="21" t="str">
        <f>INDEX( {"body","discipline","area","topic","point"},MATCH(E4917,{"知识体","知识域","知识区","知识主题","知识点"},0))</f>
        <v>point</v>
      </c>
      <c r="H4917" s="21" t="str">
        <f>INDEX( {"super","just","sub","infras"},MATCH(F4917,{"超","恰","亚","次"},0))</f>
        <v>sub</v>
      </c>
      <c r="I4917" s="21">
        <f>MATCH(E4917,{"知识体","知识域","知识区","知识主题","知识点"},0)-1</f>
        <v>4</v>
      </c>
      <c r="J4917" s="21">
        <f>MATCH(F4917,{"超","恰","亚","次"},0)-1</f>
        <v>2</v>
      </c>
      <c r="K4917" s="21" t="str">
        <f t="shared" si="621"/>
        <v>地理</v>
      </c>
      <c r="L4917" s="26" t="s">
        <v>4401</v>
      </c>
      <c r="M4917" s="23"/>
      <c r="N4917" s="23"/>
      <c r="O4917" s="24" t="str">
        <f t="shared" si="623"/>
        <v xml:space="preserve">
  - 
    name:  北非
    title:  北非
    description: 
    koLyro: point
    koLyri:  sub
    son: </v>
      </c>
      <c r="P4917" s="27" t="str">
        <f t="shared" si="622"/>
        <v xml:space="preserve">
            - 
              name:  北非
              title:  北非
              description: 
              koLyro: point
              koLyri:  sub
              son: </v>
      </c>
    </row>
    <row r="4918" spans="1:16" ht="15" customHeight="1">
      <c r="A4918" s="20">
        <f t="shared" si="616"/>
        <v>5</v>
      </c>
      <c r="B4918" s="21" t="str">
        <f t="shared" si="617"/>
        <v>知识亚点</v>
      </c>
      <c r="C4918" s="21" t="str">
        <f t="shared" si="618"/>
        <v>撒哈拉以南的非洲</v>
      </c>
      <c r="D4918" s="21" t="str">
        <f>IFERROR(IF(I4918=1,INDEX( {"chinese","english","math","physics","chemistry","biology","politics","history","geography"},MATCH(C4918,{"语文","英语","数学","物理","化学","生物","政治","历史","地理"},0)),IF(I4918=2,INDEX(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4918,{"单项选择","阅读理解","信息匹配","完形填空","短文填空","单句填空","短文改错","单句改错","句型转换","翻译短语","翻译句子","词汇/短语及固搭","完成句子","听力"},0)),"")), "")</f>
        <v/>
      </c>
      <c r="E4918" s="21" t="str">
        <f t="shared" si="619"/>
        <v>知识点</v>
      </c>
      <c r="F4918" s="21" t="str">
        <f t="shared" si="620"/>
        <v>亚</v>
      </c>
      <c r="G4918" s="21" t="str">
        <f>INDEX( {"body","discipline","area","topic","point"},MATCH(E4918,{"知识体","知识域","知识区","知识主题","知识点"},0))</f>
        <v>point</v>
      </c>
      <c r="H4918" s="21" t="str">
        <f>INDEX( {"super","just","sub","infras"},MATCH(F4918,{"超","恰","亚","次"},0))</f>
        <v>sub</v>
      </c>
      <c r="I4918" s="21">
        <f>MATCH(E4918,{"知识体","知识域","知识区","知识主题","知识点"},0)-1</f>
        <v>4</v>
      </c>
      <c r="J4918" s="21">
        <f>MATCH(F4918,{"超","恰","亚","次"},0)-1</f>
        <v>2</v>
      </c>
      <c r="K4918" s="21" t="str">
        <f t="shared" si="621"/>
        <v>地理</v>
      </c>
      <c r="L4918" s="26" t="s">
        <v>4402</v>
      </c>
      <c r="M4918" s="23"/>
      <c r="N4918" s="23"/>
      <c r="O4918" s="24" t="str">
        <f t="shared" si="623"/>
        <v xml:space="preserve">
  - 
    name:  撒哈拉以南的非洲
    title:  撒哈拉以南的非洲
    description: 
    koLyro: point
    koLyri:  sub
    son: </v>
      </c>
      <c r="P4918" s="27" t="str">
        <f t="shared" si="622"/>
        <v xml:space="preserve">
            - 
              name:  撒哈拉以南的非洲
              title:  撒哈拉以南的非洲
              description: 
              koLyro: point
              koLyri:  sub
              son: </v>
      </c>
    </row>
    <row r="4919" spans="1:16" ht="15" customHeight="1">
      <c r="A4919" s="20">
        <f t="shared" si="616"/>
        <v>4</v>
      </c>
      <c r="B4919" s="21" t="str">
        <f t="shared" si="617"/>
        <v>知识点</v>
      </c>
      <c r="C4919" s="21" t="str">
        <f t="shared" si="618"/>
        <v>美洲</v>
      </c>
      <c r="D4919" s="21" t="str">
        <f>IFERROR(IF(I4919=1,INDEX( {"chinese","english","math","physics","chemistry","biology","politics","history","geography"},MATCH(C4919,{"语文","英语","数学","物理","化学","生物","政治","历史","地理"},0)),IF(I4919=2,INDEX(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4919,{"单项选择","阅读理解","信息匹配","完形填空","短文填空","单句填空","短文改错","单句改错","句型转换","翻译短语","翻译句子","词汇/短语及固搭","完成句子","听力"},0)),"")), "")</f>
        <v/>
      </c>
      <c r="E4919" s="21" t="str">
        <f t="shared" si="619"/>
        <v>知识点</v>
      </c>
      <c r="F4919" s="21" t="str">
        <f t="shared" si="620"/>
        <v>恰</v>
      </c>
      <c r="G4919" s="21" t="str">
        <f>INDEX( {"body","discipline","area","topic","point"},MATCH(E4919,{"知识体","知识域","知识区","知识主题","知识点"},0))</f>
        <v>point</v>
      </c>
      <c r="H4919" s="21" t="str">
        <f>INDEX( {"super","just","sub","infras"},MATCH(F4919,{"超","恰","亚","次"},0))</f>
        <v>just</v>
      </c>
      <c r="I4919" s="21">
        <f>MATCH(E4919,{"知识体","知识域","知识区","知识主题","知识点"},0)-1</f>
        <v>4</v>
      </c>
      <c r="J4919" s="21">
        <f>MATCH(F4919,{"超","恰","亚","次"},0)-1</f>
        <v>1</v>
      </c>
      <c r="K4919" s="21" t="str">
        <f t="shared" si="621"/>
        <v>地理</v>
      </c>
      <c r="L4919" s="26" t="s">
        <v>4403</v>
      </c>
      <c r="M4919" s="23"/>
      <c r="N4919" s="23"/>
      <c r="O4919" s="24" t="str">
        <f t="shared" si="623"/>
        <v xml:space="preserve">
  - 
    name:  美洲
    title:  美洲
    description: 
    koLyro: point
    koLyri:  just
    son: </v>
      </c>
      <c r="P4919" s="27" t="str">
        <f t="shared" si="622"/>
        <v xml:space="preserve">
          - 
            name:  美洲
            title:  美洲
            description: 
            koLyro: point
            koLyri:  just
            son: </v>
      </c>
    </row>
    <row r="4920" spans="1:16" ht="15" customHeight="1">
      <c r="A4920" s="20">
        <f t="shared" si="616"/>
        <v>5</v>
      </c>
      <c r="B4920" s="21" t="str">
        <f t="shared" si="617"/>
        <v>知识亚点</v>
      </c>
      <c r="C4920" s="21" t="str">
        <f t="shared" si="618"/>
        <v>北美</v>
      </c>
      <c r="D4920" s="21" t="str">
        <f>IFERROR(IF(I4920=1,INDEX( {"chinese","english","math","physics","chemistry","biology","politics","history","geography"},MATCH(C4920,{"语文","英语","数学","物理","化学","生物","政治","历史","地理"},0)),IF(I4920=2,INDEX(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4920,{"单项选择","阅读理解","信息匹配","完形填空","短文填空","单句填空","短文改错","单句改错","句型转换","翻译短语","翻译句子","词汇/短语及固搭","完成句子","听力"},0)),"")), "")</f>
        <v/>
      </c>
      <c r="E4920" s="21" t="str">
        <f t="shared" si="619"/>
        <v>知识点</v>
      </c>
      <c r="F4920" s="21" t="str">
        <f t="shared" si="620"/>
        <v>亚</v>
      </c>
      <c r="G4920" s="21" t="str">
        <f>INDEX( {"body","discipline","area","topic","point"},MATCH(E4920,{"知识体","知识域","知识区","知识主题","知识点"},0))</f>
        <v>point</v>
      </c>
      <c r="H4920" s="21" t="str">
        <f>INDEX( {"super","just","sub","infras"},MATCH(F4920,{"超","恰","亚","次"},0))</f>
        <v>sub</v>
      </c>
      <c r="I4920" s="21">
        <f>MATCH(E4920,{"知识体","知识域","知识区","知识主题","知识点"},0)-1</f>
        <v>4</v>
      </c>
      <c r="J4920" s="21">
        <f>MATCH(F4920,{"超","恰","亚","次"},0)-1</f>
        <v>2</v>
      </c>
      <c r="K4920" s="21" t="str">
        <f t="shared" si="621"/>
        <v>地理</v>
      </c>
      <c r="L4920" s="26" t="s">
        <v>4404</v>
      </c>
      <c r="M4920" s="23"/>
      <c r="N4920" s="23"/>
      <c r="O4920" s="24" t="str">
        <f t="shared" si="623"/>
        <v xml:space="preserve">
  - 
    name:  北美
    title:  北美
    description: 
    koLyro: point
    koLyri:  sub
    son: </v>
      </c>
      <c r="P4920" s="27" t="str">
        <f t="shared" si="622"/>
        <v xml:space="preserve">
            - 
              name:  北美
              title:  北美
              description: 
              koLyro: point
              koLyri:  sub
              son: </v>
      </c>
    </row>
    <row r="4921" spans="1:16" ht="15" customHeight="1">
      <c r="A4921" s="20">
        <f t="shared" si="616"/>
        <v>5</v>
      </c>
      <c r="B4921" s="21" t="str">
        <f t="shared" si="617"/>
        <v>知识亚点</v>
      </c>
      <c r="C4921" s="21" t="str">
        <f t="shared" si="618"/>
        <v>拉丁美洲</v>
      </c>
      <c r="D4921" s="21" t="str">
        <f>IFERROR(IF(I4921=1,INDEX( {"chinese","english","math","physics","chemistry","biology","politics","history","geography"},MATCH(C4921,{"语文","英语","数学","物理","化学","生物","政治","历史","地理"},0)),IF(I4921=2,INDEX(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4921,{"单项选择","阅读理解","信息匹配","完形填空","短文填空","单句填空","短文改错","单句改错","句型转换","翻译短语","翻译句子","词汇/短语及固搭","完成句子","听力"},0)),"")), "")</f>
        <v/>
      </c>
      <c r="E4921" s="21" t="str">
        <f t="shared" si="619"/>
        <v>知识点</v>
      </c>
      <c r="F4921" s="21" t="str">
        <f t="shared" si="620"/>
        <v>亚</v>
      </c>
      <c r="G4921" s="21" t="str">
        <f>INDEX( {"body","discipline","area","topic","point"},MATCH(E4921,{"知识体","知识域","知识区","知识主题","知识点"},0))</f>
        <v>point</v>
      </c>
      <c r="H4921" s="21" t="str">
        <f>INDEX( {"super","just","sub","infras"},MATCH(F4921,{"超","恰","亚","次"},0))</f>
        <v>sub</v>
      </c>
      <c r="I4921" s="21">
        <f>MATCH(E4921,{"知识体","知识域","知识区","知识主题","知识点"},0)-1</f>
        <v>4</v>
      </c>
      <c r="J4921" s="21">
        <f>MATCH(F4921,{"超","恰","亚","次"},0)-1</f>
        <v>2</v>
      </c>
      <c r="K4921" s="21" t="str">
        <f t="shared" si="621"/>
        <v>地理</v>
      </c>
      <c r="L4921" s="26" t="s">
        <v>4405</v>
      </c>
      <c r="M4921" s="23"/>
      <c r="N4921" s="23"/>
      <c r="O4921" s="24" t="str">
        <f t="shared" si="623"/>
        <v xml:space="preserve">
  - 
    name:  拉丁美洲
    title:  拉丁美洲
    description: 
    koLyro: point
    koLyri:  sub
    son: </v>
      </c>
      <c r="P4921" s="27" t="str">
        <f t="shared" si="622"/>
        <v xml:space="preserve">
            - 
              name:  拉丁美洲
              title:  拉丁美洲
              description: 
              koLyro: point
              koLyri:  sub
              son: </v>
      </c>
    </row>
    <row r="4922" spans="1:16" ht="15" customHeight="1">
      <c r="A4922" s="20">
        <f t="shared" si="616"/>
        <v>4</v>
      </c>
      <c r="B4922" s="21" t="str">
        <f t="shared" si="617"/>
        <v>知识点</v>
      </c>
      <c r="C4922" s="21" t="str">
        <f t="shared" si="618"/>
        <v>大洋洲</v>
      </c>
      <c r="D4922" s="21" t="str">
        <f>IFERROR(IF(I4922=1,INDEX( {"chinese","english","math","physics","chemistry","biology","politics","history","geography"},MATCH(C4922,{"语文","英语","数学","物理","化学","生物","政治","历史","地理"},0)),IF(I4922=2,INDEX(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4922,{"单项选择","阅读理解","信息匹配","完形填空","短文填空","单句填空","短文改错","单句改错","句型转换","翻译短语","翻译句子","词汇/短语及固搭","完成句子","听力"},0)),"")), "")</f>
        <v/>
      </c>
      <c r="E4922" s="21" t="str">
        <f t="shared" si="619"/>
        <v>知识点</v>
      </c>
      <c r="F4922" s="21" t="str">
        <f t="shared" si="620"/>
        <v>恰</v>
      </c>
      <c r="G4922" s="21" t="str">
        <f>INDEX( {"body","discipline","area","topic","point"},MATCH(E4922,{"知识体","知识域","知识区","知识主题","知识点"},0))</f>
        <v>point</v>
      </c>
      <c r="H4922" s="21" t="str">
        <f>INDEX( {"super","just","sub","infras"},MATCH(F4922,{"超","恰","亚","次"},0))</f>
        <v>just</v>
      </c>
      <c r="I4922" s="21">
        <f>MATCH(E4922,{"知识体","知识域","知识区","知识主题","知识点"},0)-1</f>
        <v>4</v>
      </c>
      <c r="J4922" s="21">
        <f>MATCH(F4922,{"超","恰","亚","次"},0)-1</f>
        <v>1</v>
      </c>
      <c r="K4922" s="21" t="str">
        <f t="shared" si="621"/>
        <v>地理</v>
      </c>
      <c r="L4922" s="26" t="s">
        <v>4406</v>
      </c>
      <c r="M4922" s="23"/>
      <c r="N4922" s="23"/>
      <c r="O4922" s="24" t="str">
        <f t="shared" si="623"/>
        <v xml:space="preserve">
  - 
    name:  大洋洲
    title:  大洋洲
    description: 
    koLyro: point
    koLyri:  just
    son: </v>
      </c>
      <c r="P4922" s="27" t="str">
        <f t="shared" si="622"/>
        <v xml:space="preserve">
          - 
            name:  大洋洲
            title:  大洋洲
            description: 
            koLyro: point
            koLyri:  just
            son: </v>
      </c>
    </row>
    <row r="4923" spans="1:16" ht="15" customHeight="1">
      <c r="A4923" s="20">
        <f t="shared" si="616"/>
        <v>4</v>
      </c>
      <c r="B4923" s="21" t="str">
        <f t="shared" si="617"/>
        <v>知识点</v>
      </c>
      <c r="C4923" s="21" t="str">
        <f t="shared" si="618"/>
        <v>两极地区</v>
      </c>
      <c r="D4923" s="21" t="str">
        <f>IFERROR(IF(I4923=1,INDEX( {"chinese","english","math","physics","chemistry","biology","politics","history","geography"},MATCH(C4923,{"语文","英语","数学","物理","化学","生物","政治","历史","地理"},0)),IF(I4923=2,INDEX(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4923,{"单项选择","阅读理解","信息匹配","完形填空","短文填空","单句填空","短文改错","单句改错","句型转换","翻译短语","翻译句子","词汇/短语及固搭","完成句子","听力"},0)),"")), "")</f>
        <v/>
      </c>
      <c r="E4923" s="21" t="str">
        <f t="shared" si="619"/>
        <v>知识点</v>
      </c>
      <c r="F4923" s="21" t="str">
        <f t="shared" si="620"/>
        <v>恰</v>
      </c>
      <c r="G4923" s="21" t="str">
        <f>INDEX( {"body","discipline","area","topic","point"},MATCH(E4923,{"知识体","知识域","知识区","知识主题","知识点"},0))</f>
        <v>point</v>
      </c>
      <c r="H4923" s="21" t="str">
        <f>INDEX( {"super","just","sub","infras"},MATCH(F4923,{"超","恰","亚","次"},0))</f>
        <v>just</v>
      </c>
      <c r="I4923" s="21">
        <f>MATCH(E4923,{"知识体","知识域","知识区","知识主题","知识点"},0)-1</f>
        <v>4</v>
      </c>
      <c r="J4923" s="21">
        <f>MATCH(F4923,{"超","恰","亚","次"},0)-1</f>
        <v>1</v>
      </c>
      <c r="K4923" s="21" t="str">
        <f t="shared" si="621"/>
        <v>地理</v>
      </c>
      <c r="L4923" s="26" t="s">
        <v>4407</v>
      </c>
      <c r="M4923" s="23"/>
      <c r="N4923" s="23"/>
      <c r="O4923" s="24" t="str">
        <f t="shared" si="623"/>
        <v xml:space="preserve">
  - 
    name:  两极地区
    title:  两极地区
    description: 
    koLyro: point
    koLyri:  just
    son: </v>
      </c>
      <c r="P4923" s="27" t="str">
        <f t="shared" si="622"/>
        <v xml:space="preserve">
          - 
            name:  两极地区
            title:  两极地区
            description: 
            koLyro: point
            koLyri:  just
            son: </v>
      </c>
    </row>
    <row r="4924" spans="1:16" ht="15" customHeight="1">
      <c r="A4924" s="20">
        <f t="shared" si="616"/>
        <v>4</v>
      </c>
      <c r="B4924" s="21" t="str">
        <f t="shared" si="617"/>
        <v>知识点</v>
      </c>
      <c r="C4924" s="21" t="str">
        <f t="shared" si="618"/>
        <v>地理空间定位</v>
      </c>
      <c r="D4924" s="21" t="str">
        <f>IFERROR(IF(I4924=1,INDEX( {"chinese","english","math","physics","chemistry","biology","politics","history","geography"},MATCH(C4924,{"语文","英语","数学","物理","化学","生物","政治","历史","地理"},0)),IF(I4924=2,INDEX(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4924,{"单项选择","阅读理解","信息匹配","完形填空","短文填空","单句填空","短文改错","单句改错","句型转换","翻译短语","翻译句子","词汇/短语及固搭","完成句子","听力"},0)),"")), "")</f>
        <v/>
      </c>
      <c r="E4924" s="21" t="str">
        <f t="shared" si="619"/>
        <v>知识点</v>
      </c>
      <c r="F4924" s="21" t="str">
        <f t="shared" si="620"/>
        <v>恰</v>
      </c>
      <c r="G4924" s="21" t="str">
        <f>INDEX( {"body","discipline","area","topic","point"},MATCH(E4924,{"知识体","知识域","知识区","知识主题","知识点"},0))</f>
        <v>point</v>
      </c>
      <c r="H4924" s="21" t="str">
        <f>INDEX( {"super","just","sub","infras"},MATCH(F4924,{"超","恰","亚","次"},0))</f>
        <v>just</v>
      </c>
      <c r="I4924" s="21">
        <f>MATCH(E4924,{"知识体","知识域","知识区","知识主题","知识点"},0)-1</f>
        <v>4</v>
      </c>
      <c r="J4924" s="21">
        <f>MATCH(F4924,{"超","恰","亚","次"},0)-1</f>
        <v>1</v>
      </c>
      <c r="K4924" s="21" t="str">
        <f t="shared" si="621"/>
        <v>地理</v>
      </c>
      <c r="L4924" s="26" t="s">
        <v>4408</v>
      </c>
      <c r="M4924" s="23"/>
      <c r="N4924" s="23"/>
      <c r="O4924" s="24" t="str">
        <f t="shared" si="623"/>
        <v xml:space="preserve">
  - 
    name:  地理空间定位
    title:  地理空间定位
    description: 
    koLyro: point
    koLyri:  just
    son: </v>
      </c>
      <c r="P4924" s="27" t="str">
        <f t="shared" si="622"/>
        <v xml:space="preserve">
          - 
            name:  地理空间定位
            title:  地理空间定位
            description: 
            koLyro: point
            koLyri:  just
            son: </v>
      </c>
    </row>
    <row r="4925" spans="1:16" ht="15" customHeight="1">
      <c r="A4925" s="20">
        <f t="shared" si="616"/>
        <v>4</v>
      </c>
      <c r="B4925" s="21" t="str">
        <f t="shared" si="617"/>
        <v>知识点</v>
      </c>
      <c r="C4925" s="21" t="str">
        <f t="shared" si="618"/>
        <v>区域特征及差异分析</v>
      </c>
      <c r="D4925" s="21" t="str">
        <f>IFERROR(IF(I4925=1,INDEX( {"chinese","english","math","physics","chemistry","biology","politics","history","geography"},MATCH(C4925,{"语文","英语","数学","物理","化学","生物","政治","历史","地理"},0)),IF(I4925=2,INDEX(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4925,{"单项选择","阅读理解","信息匹配","完形填空","短文填空","单句填空","短文改错","单句改错","句型转换","翻译短语","翻译句子","词汇/短语及固搭","完成句子","听力"},0)),"")), "")</f>
        <v/>
      </c>
      <c r="E4925" s="21" t="str">
        <f t="shared" si="619"/>
        <v>知识点</v>
      </c>
      <c r="F4925" s="21" t="str">
        <f t="shared" si="620"/>
        <v>恰</v>
      </c>
      <c r="G4925" s="21" t="str">
        <f>INDEX( {"body","discipline","area","topic","point"},MATCH(E4925,{"知识体","知识域","知识区","知识主题","知识点"},0))</f>
        <v>point</v>
      </c>
      <c r="H4925" s="21" t="str">
        <f>INDEX( {"super","just","sub","infras"},MATCH(F4925,{"超","恰","亚","次"},0))</f>
        <v>just</v>
      </c>
      <c r="I4925" s="21">
        <f>MATCH(E4925,{"知识体","知识域","知识区","知识主题","知识点"},0)-1</f>
        <v>4</v>
      </c>
      <c r="J4925" s="21">
        <f>MATCH(F4925,{"超","恰","亚","次"},0)-1</f>
        <v>1</v>
      </c>
      <c r="K4925" s="21" t="str">
        <f t="shared" si="621"/>
        <v>地理</v>
      </c>
      <c r="L4925" s="26" t="s">
        <v>4409</v>
      </c>
      <c r="M4925" s="23"/>
      <c r="N4925" s="23"/>
      <c r="O4925" s="24" t="str">
        <f t="shared" si="623"/>
        <v xml:space="preserve">
  - 
    name:  区域特征及差异分析
    title:  区域特征及差异分析
    description: 
    koLyro: point
    koLyri:  just
    son: </v>
      </c>
      <c r="P4925" s="27" t="str">
        <f t="shared" si="622"/>
        <v xml:space="preserve">
          - 
            name:  区域特征及差异分析
            title:  区域特征及差异分析
            description: 
            koLyro: point
            koLyri:  just
            son: </v>
      </c>
    </row>
    <row r="4926" spans="1:16" ht="15" customHeight="1">
      <c r="A4926" s="20">
        <f t="shared" si="616"/>
        <v>5</v>
      </c>
      <c r="B4926" s="21" t="str">
        <f t="shared" si="617"/>
        <v>知识亚点</v>
      </c>
      <c r="C4926" s="21" t="str">
        <f t="shared" si="618"/>
        <v>区域地理环境特征</v>
      </c>
      <c r="D4926" s="21" t="str">
        <f>IFERROR(IF(I4926=1,INDEX( {"chinese","english","math","physics","chemistry","biology","politics","history","geography"},MATCH(C4926,{"语文","英语","数学","物理","化学","生物","政治","历史","地理"},0)),IF(I4926=2,INDEX(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4926,{"单项选择","阅读理解","信息匹配","完形填空","短文填空","单句填空","短文改错","单句改错","句型转换","翻译短语","翻译句子","词汇/短语及固搭","完成句子","听力"},0)),"")), "")</f>
        <v/>
      </c>
      <c r="E4926" s="21" t="str">
        <f t="shared" si="619"/>
        <v>知识点</v>
      </c>
      <c r="F4926" s="21" t="str">
        <f t="shared" si="620"/>
        <v>亚</v>
      </c>
      <c r="G4926" s="21" t="str">
        <f>INDEX( {"body","discipline","area","topic","point"},MATCH(E4926,{"知识体","知识域","知识区","知识主题","知识点"},0))</f>
        <v>point</v>
      </c>
      <c r="H4926" s="21" t="str">
        <f>INDEX( {"super","just","sub","infras"},MATCH(F4926,{"超","恰","亚","次"},0))</f>
        <v>sub</v>
      </c>
      <c r="I4926" s="21">
        <f>MATCH(E4926,{"知识体","知识域","知识区","知识主题","知识点"},0)-1</f>
        <v>4</v>
      </c>
      <c r="J4926" s="21">
        <f>MATCH(F4926,{"超","恰","亚","次"},0)-1</f>
        <v>2</v>
      </c>
      <c r="K4926" s="21" t="str">
        <f t="shared" si="621"/>
        <v>地理</v>
      </c>
      <c r="L4926" s="26" t="s">
        <v>4410</v>
      </c>
      <c r="M4926" s="23"/>
      <c r="N4926" s="23"/>
      <c r="O4926" s="24" t="str">
        <f t="shared" si="623"/>
        <v xml:space="preserve">
  - 
    name:  区域地理环境特征
    title:  区域地理环境特征
    description: 
    koLyro: point
    koLyri:  sub
    son: </v>
      </c>
      <c r="P4926" s="27" t="str">
        <f t="shared" si="622"/>
        <v xml:space="preserve">
            - 
              name:  区域地理环境特征
              title:  区域地理环境特征
              description: 
              koLyro: point
              koLyri:  sub
              son: </v>
      </c>
    </row>
    <row r="4927" spans="1:16" ht="15" customHeight="1">
      <c r="A4927" s="20">
        <f t="shared" si="616"/>
        <v>5</v>
      </c>
      <c r="B4927" s="21" t="str">
        <f t="shared" si="617"/>
        <v>知识亚点</v>
      </c>
      <c r="C4927" s="21" t="str">
        <f t="shared" si="618"/>
        <v>区域（国家）地理特征的比较</v>
      </c>
      <c r="D4927" s="21" t="str">
        <f>IFERROR(IF(I4927=1,INDEX( {"chinese","english","math","physics","chemistry","biology","politics","history","geography"},MATCH(C4927,{"语文","英语","数学","物理","化学","生物","政治","历史","地理"},0)),IF(I4927=2,INDEX(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4927,{"单项选择","阅读理解","信息匹配","完形填空","短文填空","单句填空","短文改错","单句改错","句型转换","翻译短语","翻译句子","词汇/短语及固搭","完成句子","听力"},0)),"")), "")</f>
        <v/>
      </c>
      <c r="E4927" s="21" t="str">
        <f t="shared" si="619"/>
        <v>知识点</v>
      </c>
      <c r="F4927" s="21" t="str">
        <f t="shared" si="620"/>
        <v>亚</v>
      </c>
      <c r="G4927" s="21" t="str">
        <f>INDEX( {"body","discipline","area","topic","point"},MATCH(E4927,{"知识体","知识域","知识区","知识主题","知识点"},0))</f>
        <v>point</v>
      </c>
      <c r="H4927" s="21" t="str">
        <f>INDEX( {"super","just","sub","infras"},MATCH(F4927,{"超","恰","亚","次"},0))</f>
        <v>sub</v>
      </c>
      <c r="I4927" s="21">
        <f>MATCH(E4927,{"知识体","知识域","知识区","知识主题","知识点"},0)-1</f>
        <v>4</v>
      </c>
      <c r="J4927" s="21">
        <f>MATCH(F4927,{"超","恰","亚","次"},0)-1</f>
        <v>2</v>
      </c>
      <c r="K4927" s="21" t="str">
        <f t="shared" si="621"/>
        <v>地理</v>
      </c>
      <c r="L4927" s="26" t="s">
        <v>4411</v>
      </c>
      <c r="M4927" s="23"/>
      <c r="N4927" s="23"/>
      <c r="O4927" s="24" t="str">
        <f t="shared" si="623"/>
        <v xml:space="preserve">
  - 
    name:  区域（国家）地理特征的比较
    title:  区域（国家）地理特征的比较
    description: 
    koLyro: point
    koLyri:  sub
    son: </v>
      </c>
      <c r="P4927" s="27" t="str">
        <f t="shared" si="622"/>
        <v xml:space="preserve">
            - 
              name:  区域（国家）地理特征的比较
              title:  区域（国家）地理特征的比较
              description: 
              koLyro: point
              koLyri:  sub
              son: </v>
      </c>
    </row>
    <row r="4928" spans="1:16" ht="15" customHeight="1">
      <c r="A4928" s="20">
        <f t="shared" si="616"/>
        <v>3</v>
      </c>
      <c r="B4928" s="21" t="str">
        <f t="shared" si="617"/>
        <v>知识主题</v>
      </c>
      <c r="C4928" s="21" t="str">
        <f t="shared" si="618"/>
        <v>世界主要国家</v>
      </c>
      <c r="D4928" s="21" t="str">
        <f>IFERROR(IF(I4928=1,INDEX( {"chinese","english","math","physics","chemistry","biology","politics","history","geography"},MATCH(C4928,{"语文","英语","数学","物理","化学","生物","政治","历史","地理"},0)),IF(I4928=2,INDEX(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4928,{"单项选择","阅读理解","信息匹配","完形填空","短文填空","单句填空","短文改错","单句改错","句型转换","翻译短语","翻译句子","词汇/短语及固搭","完成句子","听力"},0)),"")), "")</f>
        <v/>
      </c>
      <c r="E4928" s="21" t="str">
        <f t="shared" si="619"/>
        <v>知识主题</v>
      </c>
      <c r="F4928" s="21" t="str">
        <f t="shared" si="620"/>
        <v>恰</v>
      </c>
      <c r="G4928" s="21" t="str">
        <f>INDEX( {"body","discipline","area","topic","point"},MATCH(E4928,{"知识体","知识域","知识区","知识主题","知识点"},0))</f>
        <v>topic</v>
      </c>
      <c r="H4928" s="21" t="str">
        <f>INDEX( {"super","just","sub","infras"},MATCH(F4928,{"超","恰","亚","次"},0))</f>
        <v>just</v>
      </c>
      <c r="I4928" s="21">
        <f>MATCH(E4928,{"知识体","知识域","知识区","知识主题","知识点"},0)-1</f>
        <v>3</v>
      </c>
      <c r="J4928" s="21">
        <f>MATCH(F4928,{"超","恰","亚","次"},0)-1</f>
        <v>1</v>
      </c>
      <c r="K4928" s="21" t="str">
        <f t="shared" si="621"/>
        <v>地理</v>
      </c>
      <c r="L4928" s="26" t="s">
        <v>4412</v>
      </c>
      <c r="M4928" s="23"/>
      <c r="N4928" s="23"/>
      <c r="O4928" s="24" t="str">
        <f t="shared" si="623"/>
        <v xml:space="preserve">
  - 
    name:  世界主要国家
    title:  世界主要国家
    description: 
    koLyro: topic
    koLyri:  just
    son: </v>
      </c>
      <c r="P4928" s="27" t="str">
        <f t="shared" si="622"/>
        <v xml:space="preserve">
        - 
          name:  世界主要国家
          title:  世界主要国家
          description: 
          koLyro: topic
          koLyri:  just
          son: </v>
      </c>
    </row>
    <row r="4929" spans="1:16" ht="15" customHeight="1">
      <c r="A4929" s="20">
        <f t="shared" si="616"/>
        <v>4</v>
      </c>
      <c r="B4929" s="21" t="str">
        <f t="shared" si="617"/>
        <v>知识点</v>
      </c>
      <c r="C4929" s="21" t="str">
        <f t="shared" si="618"/>
        <v>日本</v>
      </c>
      <c r="D4929" s="21" t="str">
        <f>IFERROR(IF(I4929=1,INDEX( {"chinese","english","math","physics","chemistry","biology","politics","history","geography"},MATCH(C4929,{"语文","英语","数学","物理","化学","生物","政治","历史","地理"},0)),IF(I4929=2,INDEX(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4929,{"单项选择","阅读理解","信息匹配","完形填空","短文填空","单句填空","短文改错","单句改错","句型转换","翻译短语","翻译句子","词汇/短语及固搭","完成句子","听力"},0)),"")), "")</f>
        <v/>
      </c>
      <c r="E4929" s="21" t="str">
        <f t="shared" si="619"/>
        <v>知识点</v>
      </c>
      <c r="F4929" s="21" t="str">
        <f t="shared" si="620"/>
        <v>恰</v>
      </c>
      <c r="G4929" s="21" t="str">
        <f>INDEX( {"body","discipline","area","topic","point"},MATCH(E4929,{"知识体","知识域","知识区","知识主题","知识点"},0))</f>
        <v>point</v>
      </c>
      <c r="H4929" s="21" t="str">
        <f>INDEX( {"super","just","sub","infras"},MATCH(F4929,{"超","恰","亚","次"},0))</f>
        <v>just</v>
      </c>
      <c r="I4929" s="21">
        <f>MATCH(E4929,{"知识体","知识域","知识区","知识主题","知识点"},0)-1</f>
        <v>4</v>
      </c>
      <c r="J4929" s="21">
        <f>MATCH(F4929,{"超","恰","亚","次"},0)-1</f>
        <v>1</v>
      </c>
      <c r="K4929" s="21" t="str">
        <f t="shared" si="621"/>
        <v>地理</v>
      </c>
      <c r="L4929" s="26" t="s">
        <v>4413</v>
      </c>
      <c r="M4929" s="23"/>
      <c r="N4929" s="23"/>
      <c r="O4929" s="24" t="str">
        <f t="shared" si="623"/>
        <v xml:space="preserve">
  - 
    name:  日本
    title:  日本
    description: 
    koLyro: point
    koLyri:  just
    son: </v>
      </c>
      <c r="P4929" s="27" t="str">
        <f t="shared" si="622"/>
        <v xml:space="preserve">
          - 
            name:  日本
            title:  日本
            description: 
            koLyro: point
            koLyri:  just
            son: </v>
      </c>
    </row>
    <row r="4930" spans="1:16" ht="15" customHeight="1">
      <c r="A4930" s="20">
        <f t="shared" si="616"/>
        <v>4</v>
      </c>
      <c r="B4930" s="21" t="str">
        <f t="shared" si="617"/>
        <v>知识点</v>
      </c>
      <c r="C4930" s="21" t="str">
        <f t="shared" si="618"/>
        <v>印度</v>
      </c>
      <c r="D4930" s="21" t="str">
        <f>IFERROR(IF(I4930=1,INDEX( {"chinese","english","math","physics","chemistry","biology","politics","history","geography"},MATCH(C4930,{"语文","英语","数学","物理","化学","生物","政治","历史","地理"},0)),IF(I4930=2,INDEX(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4930,{"单项选择","阅读理解","信息匹配","完形填空","短文填空","单句填空","短文改错","单句改错","句型转换","翻译短语","翻译句子","词汇/短语及固搭","完成句子","听力"},0)),"")), "")</f>
        <v/>
      </c>
      <c r="E4930" s="21" t="str">
        <f t="shared" si="619"/>
        <v>知识点</v>
      </c>
      <c r="F4930" s="21" t="str">
        <f t="shared" si="620"/>
        <v>恰</v>
      </c>
      <c r="G4930" s="21" t="str">
        <f>INDEX( {"body","discipline","area","topic","point"},MATCH(E4930,{"知识体","知识域","知识区","知识主题","知识点"},0))</f>
        <v>point</v>
      </c>
      <c r="H4930" s="21" t="str">
        <f>INDEX( {"super","just","sub","infras"},MATCH(F4930,{"超","恰","亚","次"},0))</f>
        <v>just</v>
      </c>
      <c r="I4930" s="21">
        <f>MATCH(E4930,{"知识体","知识域","知识区","知识主题","知识点"},0)-1</f>
        <v>4</v>
      </c>
      <c r="J4930" s="21">
        <f>MATCH(F4930,{"超","恰","亚","次"},0)-1</f>
        <v>1</v>
      </c>
      <c r="K4930" s="21" t="str">
        <f t="shared" si="621"/>
        <v>地理</v>
      </c>
      <c r="L4930" s="26" t="s">
        <v>4414</v>
      </c>
      <c r="M4930" s="23"/>
      <c r="N4930" s="23"/>
      <c r="O4930" s="24" t="str">
        <f t="shared" si="623"/>
        <v xml:space="preserve">
  - 
    name:  印度
    title:  印度
    description: 
    koLyro: point
    koLyri:  just
    son: </v>
      </c>
      <c r="P4930" s="27" t="str">
        <f t="shared" si="622"/>
        <v xml:space="preserve">
          - 
            name:  印度
            title:  印度
            description: 
            koLyro: point
            koLyri:  just
            son: </v>
      </c>
    </row>
    <row r="4931" spans="1:16" ht="15" customHeight="1">
      <c r="A4931" s="20">
        <f t="shared" si="616"/>
        <v>4</v>
      </c>
      <c r="B4931" s="21" t="str">
        <f t="shared" si="617"/>
        <v>知识点</v>
      </c>
      <c r="C4931" s="21" t="str">
        <f t="shared" si="618"/>
        <v>俄罗斯</v>
      </c>
      <c r="D4931" s="21" t="str">
        <f>IFERROR(IF(I4931=1,INDEX( {"chinese","english","math","physics","chemistry","biology","politics","history","geography"},MATCH(C4931,{"语文","英语","数学","物理","化学","生物","政治","历史","地理"},0)),IF(I4931=2,INDEX(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4931,{"单项选择","阅读理解","信息匹配","完形填空","短文填空","单句填空","短文改错","单句改错","句型转换","翻译短语","翻译句子","词汇/短语及固搭","完成句子","听力"},0)),"")), "")</f>
        <v/>
      </c>
      <c r="E4931" s="21" t="str">
        <f t="shared" si="619"/>
        <v>知识点</v>
      </c>
      <c r="F4931" s="21" t="str">
        <f t="shared" si="620"/>
        <v>恰</v>
      </c>
      <c r="G4931" s="21" t="str">
        <f>INDEX( {"body","discipline","area","topic","point"},MATCH(E4931,{"知识体","知识域","知识区","知识主题","知识点"},0))</f>
        <v>point</v>
      </c>
      <c r="H4931" s="21" t="str">
        <f>INDEX( {"super","just","sub","infras"},MATCH(F4931,{"超","恰","亚","次"},0))</f>
        <v>just</v>
      </c>
      <c r="I4931" s="21">
        <f>MATCH(E4931,{"知识体","知识域","知识区","知识主题","知识点"},0)-1</f>
        <v>4</v>
      </c>
      <c r="J4931" s="21">
        <f>MATCH(F4931,{"超","恰","亚","次"},0)-1</f>
        <v>1</v>
      </c>
      <c r="K4931" s="21" t="str">
        <f t="shared" si="621"/>
        <v>地理</v>
      </c>
      <c r="L4931" s="26" t="s">
        <v>4415</v>
      </c>
      <c r="M4931" s="23"/>
      <c r="N4931" s="23"/>
      <c r="O4931" s="24" t="str">
        <f t="shared" si="623"/>
        <v xml:space="preserve">
  - 
    name:  俄罗斯
    title:  俄罗斯
    description: 
    koLyro: point
    koLyri:  just
    son: </v>
      </c>
      <c r="P4931" s="27" t="str">
        <f t="shared" si="622"/>
        <v xml:space="preserve">
          - 
            name:  俄罗斯
            title:  俄罗斯
            description: 
            koLyro: point
            koLyri:  just
            son: </v>
      </c>
    </row>
    <row r="4932" spans="1:16" ht="15" customHeight="1">
      <c r="A4932" s="20">
        <f t="shared" si="616"/>
        <v>4</v>
      </c>
      <c r="B4932" s="21" t="str">
        <f t="shared" si="617"/>
        <v>知识点</v>
      </c>
      <c r="C4932" s="21" t="str">
        <f t="shared" si="618"/>
        <v>美国</v>
      </c>
      <c r="D4932" s="21" t="str">
        <f>IFERROR(IF(I4932=1,INDEX( {"chinese","english","math","physics","chemistry","biology","politics","history","geography"},MATCH(C4932,{"语文","英语","数学","物理","化学","生物","政治","历史","地理"},0)),IF(I4932=2,INDEX(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4932,{"单项选择","阅读理解","信息匹配","完形填空","短文填空","单句填空","短文改错","单句改错","句型转换","翻译短语","翻译句子","词汇/短语及固搭","完成句子","听力"},0)),"")), "")</f>
        <v/>
      </c>
      <c r="E4932" s="21" t="str">
        <f t="shared" si="619"/>
        <v>知识点</v>
      </c>
      <c r="F4932" s="21" t="str">
        <f t="shared" si="620"/>
        <v>恰</v>
      </c>
      <c r="G4932" s="21" t="str">
        <f>INDEX( {"body","discipline","area","topic","point"},MATCH(E4932,{"知识体","知识域","知识区","知识主题","知识点"},0))</f>
        <v>point</v>
      </c>
      <c r="H4932" s="21" t="str">
        <f>INDEX( {"super","just","sub","infras"},MATCH(F4932,{"超","恰","亚","次"},0))</f>
        <v>just</v>
      </c>
      <c r="I4932" s="21">
        <f>MATCH(E4932,{"知识体","知识域","知识区","知识主题","知识点"},0)-1</f>
        <v>4</v>
      </c>
      <c r="J4932" s="21">
        <f>MATCH(F4932,{"超","恰","亚","次"},0)-1</f>
        <v>1</v>
      </c>
      <c r="K4932" s="21" t="str">
        <f t="shared" si="621"/>
        <v>地理</v>
      </c>
      <c r="L4932" s="26" t="s">
        <v>4416</v>
      </c>
      <c r="M4932" s="23"/>
      <c r="N4932" s="23"/>
      <c r="O4932" s="24" t="str">
        <f t="shared" si="623"/>
        <v xml:space="preserve">
  - 
    name:  美国
    title:  美国
    description: 
    koLyro: point
    koLyri:  just
    son: </v>
      </c>
      <c r="P4932" s="27" t="str">
        <f t="shared" si="622"/>
        <v xml:space="preserve">
          - 
            name:  美国
            title:  美国
            description: 
            koLyro: point
            koLyri:  just
            son: </v>
      </c>
    </row>
    <row r="4933" spans="1:16" ht="15" customHeight="1">
      <c r="A4933" s="20">
        <f t="shared" ref="A4933:A4996" si="624">IFERROR(FIND("├",L4933),0)</f>
        <v>4</v>
      </c>
      <c r="B4933" s="21" t="str">
        <f t="shared" ref="B4933:B4996" si="625">MID(L4933,FIND("«",L4933)+1,FIND("»",L4933)-FIND("«",L4933)-1)</f>
        <v>知识点</v>
      </c>
      <c r="C4933" s="21" t="str">
        <f t="shared" ref="C4933:C4996" si="626">RIGHT(L4933,LEN(L4933)-FIND("»",L4933))</f>
        <v>巴西</v>
      </c>
      <c r="D4933" s="21" t="str">
        <f>IFERROR(IF(I4933=1,INDEX( {"chinese","english","math","physics","chemistry","biology","politics","history","geography"},MATCH(C4933,{"语文","英语","数学","物理","化学","生物","政治","历史","地理"},0)),IF(I4933=2,INDEX(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4933,{"单项选择","阅读理解","信息匹配","完形填空","短文填空","单句填空","短文改错","单句改错","句型转换","翻译短语","翻译句子","词汇/短语及固搭","完成句子","听力"},0)),"")), "")</f>
        <v/>
      </c>
      <c r="E4933" s="21" t="str">
        <f t="shared" ref="E4933:E4996" si="627">SUBSTITUTE(SUBSTITUTE(SUBSTITUTE(SUBSTITUTE(B4933,"超",""),"恰",""),"亚",""),"次","")</f>
        <v>知识点</v>
      </c>
      <c r="F4933" s="21" t="str">
        <f t="shared" ref="F4933:F4996" si="628">IF(IFERROR(FIND("超",B4933),-1)&gt;0,"超",  IF(IFERROR(FIND("亚",B4933),-1)&gt;0,"亚",   IF(IFERROR(FIND("次",B4933),-1)&gt;0,"次",    "恰"  )))</f>
        <v>恰</v>
      </c>
      <c r="G4933" s="21" t="str">
        <f>INDEX( {"body","discipline","area","topic","point"},MATCH(E4933,{"知识体","知识域","知识区","知识主题","知识点"},0))</f>
        <v>point</v>
      </c>
      <c r="H4933" s="21" t="str">
        <f>INDEX( {"super","just","sub","infras"},MATCH(F4933,{"超","恰","亚","次"},0))</f>
        <v>just</v>
      </c>
      <c r="I4933" s="21">
        <f>MATCH(E4933,{"知识体","知识域","知识区","知识主题","知识点"},0)-1</f>
        <v>4</v>
      </c>
      <c r="J4933" s="21">
        <f>MATCH(F4933,{"超","恰","亚","次"},0)-1</f>
        <v>1</v>
      </c>
      <c r="K4933" s="21" t="str">
        <f t="shared" ref="K4933:K4996" si="629">IF(I4933=0,"",IF(I4933=1,C4933,K4932))</f>
        <v>地理</v>
      </c>
      <c r="L4933" s="26" t="s">
        <v>4417</v>
      </c>
      <c r="M4933" s="23"/>
      <c r="N4933" s="23"/>
      <c r="O4933" s="24" t="str">
        <f t="shared" si="623"/>
        <v xml:space="preserve">
  - 
    name:  巴西
    title:  巴西
    description: 
    koLyro: point
    koLyri:  just
    son: </v>
      </c>
      <c r="P4933" s="27" t="str">
        <f t="shared" ref="P4933:P4996" si="630">SUBSTITUTE(O4933,CHAR(10),CHAR(10)&amp;REPT("  ",A4933))</f>
        <v xml:space="preserve">
          - 
            name:  巴西
            title:  巴西
            description: 
            koLyro: point
            koLyri:  just
            son: </v>
      </c>
    </row>
    <row r="4934" spans="1:16" ht="15" customHeight="1">
      <c r="A4934" s="20">
        <f t="shared" si="624"/>
        <v>4</v>
      </c>
      <c r="B4934" s="21" t="str">
        <f t="shared" si="625"/>
        <v>知识点</v>
      </c>
      <c r="C4934" s="21" t="str">
        <f t="shared" si="626"/>
        <v>澳大利亚</v>
      </c>
      <c r="D4934" s="21" t="str">
        <f>IFERROR(IF(I4934=1,INDEX( {"chinese","english","math","physics","chemistry","biology","politics","history","geography"},MATCH(C4934,{"语文","英语","数学","物理","化学","生物","政治","历史","地理"},0)),IF(I4934=2,INDEX(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4934,{"单项选择","阅读理解","信息匹配","完形填空","短文填空","单句填空","短文改错","单句改错","句型转换","翻译短语","翻译句子","词汇/短语及固搭","完成句子","听力"},0)),"")), "")</f>
        <v/>
      </c>
      <c r="E4934" s="21" t="str">
        <f t="shared" si="627"/>
        <v>知识点</v>
      </c>
      <c r="F4934" s="21" t="str">
        <f t="shared" si="628"/>
        <v>恰</v>
      </c>
      <c r="G4934" s="21" t="str">
        <f>INDEX( {"body","discipline","area","topic","point"},MATCH(E4934,{"知识体","知识域","知识区","知识主题","知识点"},0))</f>
        <v>point</v>
      </c>
      <c r="H4934" s="21" t="str">
        <f>INDEX( {"super","just","sub","infras"},MATCH(F4934,{"超","恰","亚","次"},0))</f>
        <v>just</v>
      </c>
      <c r="I4934" s="21">
        <f>MATCH(E4934,{"知识体","知识域","知识区","知识主题","知识点"},0)-1</f>
        <v>4</v>
      </c>
      <c r="J4934" s="21">
        <f>MATCH(F4934,{"超","恰","亚","次"},0)-1</f>
        <v>1</v>
      </c>
      <c r="K4934" s="21" t="str">
        <f t="shared" si="629"/>
        <v>地理</v>
      </c>
      <c r="L4934" s="26" t="s">
        <v>4418</v>
      </c>
      <c r="M4934" s="23"/>
      <c r="N4934" s="23"/>
      <c r="O4934" s="24" t="str">
        <f t="shared" si="623"/>
        <v xml:space="preserve">
  - 
    name:  澳大利亚
    title:  澳大利亚
    description: 
    koLyro: point
    koLyri:  just
    son: </v>
      </c>
      <c r="P4934" s="27" t="str">
        <f t="shared" si="630"/>
        <v xml:space="preserve">
          - 
            name:  澳大利亚
            title:  澳大利亚
            description: 
            koLyro: point
            koLyri:  just
            son: </v>
      </c>
    </row>
    <row r="4935" spans="1:16" ht="15" customHeight="1">
      <c r="A4935" s="20">
        <f t="shared" si="624"/>
        <v>4</v>
      </c>
      <c r="B4935" s="21" t="str">
        <f t="shared" si="625"/>
        <v>知识点</v>
      </c>
      <c r="C4935" s="21" t="str">
        <f t="shared" si="626"/>
        <v>埃及</v>
      </c>
      <c r="D4935" s="21" t="str">
        <f>IFERROR(IF(I4935=1,INDEX( {"chinese","english","math","physics","chemistry","biology","politics","history","geography"},MATCH(C4935,{"语文","英语","数学","物理","化学","生物","政治","历史","地理"},0)),IF(I4935=2,INDEX(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4935,{"单项选择","阅读理解","信息匹配","完形填空","短文填空","单句填空","短文改错","单句改错","句型转换","翻译短语","翻译句子","词汇/短语及固搭","完成句子","听力"},0)),"")), "")</f>
        <v/>
      </c>
      <c r="E4935" s="21" t="str">
        <f t="shared" si="627"/>
        <v>知识点</v>
      </c>
      <c r="F4935" s="21" t="str">
        <f t="shared" si="628"/>
        <v>恰</v>
      </c>
      <c r="G4935" s="21" t="str">
        <f>INDEX( {"body","discipline","area","topic","point"},MATCH(E4935,{"知识体","知识域","知识区","知识主题","知识点"},0))</f>
        <v>point</v>
      </c>
      <c r="H4935" s="21" t="str">
        <f>INDEX( {"super","just","sub","infras"},MATCH(F4935,{"超","恰","亚","次"},0))</f>
        <v>just</v>
      </c>
      <c r="I4935" s="21">
        <f>MATCH(E4935,{"知识体","知识域","知识区","知识主题","知识点"},0)-1</f>
        <v>4</v>
      </c>
      <c r="J4935" s="21">
        <f>MATCH(F4935,{"超","恰","亚","次"},0)-1</f>
        <v>1</v>
      </c>
      <c r="K4935" s="21" t="str">
        <f t="shared" si="629"/>
        <v>地理</v>
      </c>
      <c r="L4935" s="26" t="s">
        <v>4419</v>
      </c>
      <c r="M4935" s="23"/>
      <c r="N4935" s="23"/>
      <c r="O4935" s="24" t="str">
        <f t="shared" si="623"/>
        <v xml:space="preserve">
  - 
    name:  埃及
    title:  埃及
    description: 
    koLyro: point
    koLyri:  just
    son: </v>
      </c>
      <c r="P4935" s="27" t="str">
        <f t="shared" si="630"/>
        <v xml:space="preserve">
          - 
            name:  埃及
            title:  埃及
            description: 
            koLyro: point
            koLyri:  just
            son: </v>
      </c>
    </row>
    <row r="4936" spans="1:16" ht="15" customHeight="1">
      <c r="A4936" s="20">
        <f t="shared" si="624"/>
        <v>4</v>
      </c>
      <c r="B4936" s="21" t="str">
        <f t="shared" si="625"/>
        <v>知识点</v>
      </c>
      <c r="C4936" s="21" t="str">
        <f t="shared" si="626"/>
        <v>德国</v>
      </c>
      <c r="D4936" s="21" t="str">
        <f>IFERROR(IF(I4936=1,INDEX( {"chinese","english","math","physics","chemistry","biology","politics","history","geography"},MATCH(C4936,{"语文","英语","数学","物理","化学","生物","政治","历史","地理"},0)),IF(I4936=2,INDEX(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4936,{"单项选择","阅读理解","信息匹配","完形填空","短文填空","单句填空","短文改错","单句改错","句型转换","翻译短语","翻译句子","词汇/短语及固搭","完成句子","听力"},0)),"")), "")</f>
        <v/>
      </c>
      <c r="E4936" s="21" t="str">
        <f t="shared" si="627"/>
        <v>知识点</v>
      </c>
      <c r="F4936" s="21" t="str">
        <f t="shared" si="628"/>
        <v>恰</v>
      </c>
      <c r="G4936" s="21" t="str">
        <f>INDEX( {"body","discipline","area","topic","point"},MATCH(E4936,{"知识体","知识域","知识区","知识主题","知识点"},0))</f>
        <v>point</v>
      </c>
      <c r="H4936" s="21" t="str">
        <f>INDEX( {"super","just","sub","infras"},MATCH(F4936,{"超","恰","亚","次"},0))</f>
        <v>just</v>
      </c>
      <c r="I4936" s="21">
        <f>MATCH(E4936,{"知识体","知识域","知识区","知识主题","知识点"},0)-1</f>
        <v>4</v>
      </c>
      <c r="J4936" s="21">
        <f>MATCH(F4936,{"超","恰","亚","次"},0)-1</f>
        <v>1</v>
      </c>
      <c r="K4936" s="21" t="str">
        <f t="shared" si="629"/>
        <v>地理</v>
      </c>
      <c r="L4936" s="26" t="s">
        <v>4420</v>
      </c>
      <c r="M4936" s="23"/>
      <c r="N4936" s="23"/>
      <c r="O4936" s="24" t="str">
        <f t="shared" si="623"/>
        <v xml:space="preserve">
  - 
    name:  德国
    title:  德国
    description: 
    koLyro: point
    koLyri:  just
    son: </v>
      </c>
      <c r="P4936" s="27" t="str">
        <f t="shared" si="630"/>
        <v xml:space="preserve">
          - 
            name:  德国
            title:  德国
            description: 
            koLyro: point
            koLyri:  just
            son: </v>
      </c>
    </row>
    <row r="4937" spans="1:16" ht="15" customHeight="1">
      <c r="A4937" s="20">
        <f t="shared" si="624"/>
        <v>2</v>
      </c>
      <c r="B4937" s="21" t="str">
        <f t="shared" si="625"/>
        <v>知识区</v>
      </c>
      <c r="C4937" s="21" t="str">
        <f t="shared" si="626"/>
        <v>19.中国地理</v>
      </c>
      <c r="D4937" s="21" t="str">
        <f>IFERROR(IF(I4937=1,INDEX( {"chinese","english","math","physics","chemistry","biology","politics","history","geography"},MATCH(C4937,{"语文","英语","数学","物理","化学","生物","政治","历史","地理"},0)),IF(I4937=2,INDEX(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4937,{"单项选择","阅读理解","信息匹配","完形填空","短文填空","单句填空","短文改错","单句改错","句型转换","翻译短语","翻译句子","词汇/短语及固搭","完成句子","听力"},0)),"")), "")</f>
        <v/>
      </c>
      <c r="E4937" s="21" t="str">
        <f t="shared" si="627"/>
        <v>知识区</v>
      </c>
      <c r="F4937" s="21" t="str">
        <f t="shared" si="628"/>
        <v>恰</v>
      </c>
      <c r="G4937" s="21" t="str">
        <f>INDEX( {"body","discipline","area","topic","point"},MATCH(E4937,{"知识体","知识域","知识区","知识主题","知识点"},0))</f>
        <v>area</v>
      </c>
      <c r="H4937" s="21" t="str">
        <f>INDEX( {"super","just","sub","infras"},MATCH(F4937,{"超","恰","亚","次"},0))</f>
        <v>just</v>
      </c>
      <c r="I4937" s="21">
        <f>MATCH(E4937,{"知识体","知识域","知识区","知识主题","知识点"},0)-1</f>
        <v>2</v>
      </c>
      <c r="J4937" s="21">
        <f>MATCH(F4937,{"超","恰","亚","次"},0)-1</f>
        <v>1</v>
      </c>
      <c r="K4937" s="21" t="str">
        <f t="shared" si="629"/>
        <v>地理</v>
      </c>
      <c r="L4937" s="26" t="s">
        <v>4708</v>
      </c>
      <c r="M4937" s="23"/>
      <c r="N4937" s="23"/>
      <c r="O4937" s="24" t="str">
        <f t="shared" si="623"/>
        <v xml:space="preserve">
  - 
    name:  19.中国地理
    title:  19.中国地理
    description: 
    koLyro: area
    koLyri:  just
    son: </v>
      </c>
      <c r="P4937" s="27" t="str">
        <f t="shared" si="630"/>
        <v xml:space="preserve">
      - 
        name:  19.中国地理
        title:  19.中国地理
        description: 
        koLyro: area
        koLyri:  just
        son: </v>
      </c>
    </row>
    <row r="4938" spans="1:16" ht="15" customHeight="1">
      <c r="A4938" s="20">
        <f t="shared" si="624"/>
        <v>3</v>
      </c>
      <c r="B4938" s="21" t="str">
        <f t="shared" si="625"/>
        <v>知识主题</v>
      </c>
      <c r="C4938" s="21" t="str">
        <f t="shared" si="626"/>
        <v>中国自然地理</v>
      </c>
      <c r="D4938" s="21" t="str">
        <f>IFERROR(IF(I4938=1,INDEX( {"chinese","english","math","physics","chemistry","biology","politics","history","geography"},MATCH(C4938,{"语文","英语","数学","物理","化学","生物","政治","历史","地理"},0)),IF(I4938=2,INDEX(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4938,{"单项选择","阅读理解","信息匹配","完形填空","短文填空","单句填空","短文改错","单句改错","句型转换","翻译短语","翻译句子","词汇/短语及固搭","完成句子","听力"},0)),"")), "")</f>
        <v/>
      </c>
      <c r="E4938" s="21" t="str">
        <f t="shared" si="627"/>
        <v>知识主题</v>
      </c>
      <c r="F4938" s="21" t="str">
        <f t="shared" si="628"/>
        <v>恰</v>
      </c>
      <c r="G4938" s="21" t="str">
        <f>INDEX( {"body","discipline","area","topic","point"},MATCH(E4938,{"知识体","知识域","知识区","知识主题","知识点"},0))</f>
        <v>topic</v>
      </c>
      <c r="H4938" s="21" t="str">
        <f>INDEX( {"super","just","sub","infras"},MATCH(F4938,{"超","恰","亚","次"},0))</f>
        <v>just</v>
      </c>
      <c r="I4938" s="21">
        <f>MATCH(E4938,{"知识体","知识域","知识区","知识主题","知识点"},0)-1</f>
        <v>3</v>
      </c>
      <c r="J4938" s="21">
        <f>MATCH(F4938,{"超","恰","亚","次"},0)-1</f>
        <v>1</v>
      </c>
      <c r="K4938" s="21" t="str">
        <f t="shared" si="629"/>
        <v>地理</v>
      </c>
      <c r="L4938" s="26" t="s">
        <v>4421</v>
      </c>
      <c r="M4938" s="23"/>
      <c r="N4938" s="23"/>
      <c r="O4938" s="24" t="str">
        <f t="shared" si="623"/>
        <v xml:space="preserve">
  - 
    name:  中国自然地理
    title:  中国自然地理
    description: 
    koLyro: topic
    koLyri:  just
    son: </v>
      </c>
      <c r="P4938" s="27" t="str">
        <f t="shared" si="630"/>
        <v xml:space="preserve">
        - 
          name:  中国自然地理
          title:  中国自然地理
          description: 
          koLyro: topic
          koLyri:  just
          son: </v>
      </c>
    </row>
    <row r="4939" spans="1:16" ht="15" customHeight="1">
      <c r="A4939" s="20">
        <f t="shared" si="624"/>
        <v>4</v>
      </c>
      <c r="B4939" s="21" t="str">
        <f t="shared" si="625"/>
        <v>知识点</v>
      </c>
      <c r="C4939" s="21" t="str">
        <f t="shared" si="626"/>
        <v>中国的位置、疆域</v>
      </c>
      <c r="D4939" s="21" t="str">
        <f>IFERROR(IF(I4939=1,INDEX( {"chinese","english","math","physics","chemistry","biology","politics","history","geography"},MATCH(C4939,{"语文","英语","数学","物理","化学","生物","政治","历史","地理"},0)),IF(I4939=2,INDEX(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4939,{"单项选择","阅读理解","信息匹配","完形填空","短文填空","单句填空","短文改错","单句改错","句型转换","翻译短语","翻译句子","词汇/短语及固搭","完成句子","听力"},0)),"")), "")</f>
        <v/>
      </c>
      <c r="E4939" s="21" t="str">
        <f t="shared" si="627"/>
        <v>知识点</v>
      </c>
      <c r="F4939" s="21" t="str">
        <f t="shared" si="628"/>
        <v>恰</v>
      </c>
      <c r="G4939" s="21" t="str">
        <f>INDEX( {"body","discipline","area","topic","point"},MATCH(E4939,{"知识体","知识域","知识区","知识主题","知识点"},0))</f>
        <v>point</v>
      </c>
      <c r="H4939" s="21" t="str">
        <f>INDEX( {"super","just","sub","infras"},MATCH(F4939,{"超","恰","亚","次"},0))</f>
        <v>just</v>
      </c>
      <c r="I4939" s="21">
        <f>MATCH(E4939,{"知识体","知识域","知识区","知识主题","知识点"},0)-1</f>
        <v>4</v>
      </c>
      <c r="J4939" s="21">
        <f>MATCH(F4939,{"超","恰","亚","次"},0)-1</f>
        <v>1</v>
      </c>
      <c r="K4939" s="21" t="str">
        <f t="shared" si="629"/>
        <v>地理</v>
      </c>
      <c r="L4939" s="26" t="s">
        <v>4422</v>
      </c>
      <c r="M4939" s="23"/>
      <c r="N4939" s="23"/>
      <c r="O4939" s="24" t="str">
        <f t="shared" si="623"/>
        <v xml:space="preserve">
  - 
    name:  中国的位置、疆域
    title:  中国的位置、疆域
    description: 
    koLyro: point
    koLyri:  just
    son: </v>
      </c>
      <c r="P4939" s="27" t="str">
        <f t="shared" si="630"/>
        <v xml:space="preserve">
          - 
            name:  中国的位置、疆域
            title:  中国的位置、疆域
            description: 
            koLyro: point
            koLyri:  just
            son: </v>
      </c>
    </row>
    <row r="4940" spans="1:16" ht="15" customHeight="1">
      <c r="A4940" s="20">
        <f t="shared" si="624"/>
        <v>5</v>
      </c>
      <c r="B4940" s="21" t="str">
        <f t="shared" si="625"/>
        <v>知识亚点</v>
      </c>
      <c r="C4940" s="21" t="str">
        <f t="shared" si="626"/>
        <v>中国的海陆位置</v>
      </c>
      <c r="D4940" s="21" t="str">
        <f>IFERROR(IF(I4940=1,INDEX( {"chinese","english","math","physics","chemistry","biology","politics","history","geography"},MATCH(C4940,{"语文","英语","数学","物理","化学","生物","政治","历史","地理"},0)),IF(I4940=2,INDEX(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4940,{"单项选择","阅读理解","信息匹配","完形填空","短文填空","单句填空","短文改错","单句改错","句型转换","翻译短语","翻译句子","词汇/短语及固搭","完成句子","听力"},0)),"")), "")</f>
        <v/>
      </c>
      <c r="E4940" s="21" t="str">
        <f t="shared" si="627"/>
        <v>知识点</v>
      </c>
      <c r="F4940" s="21" t="str">
        <f t="shared" si="628"/>
        <v>亚</v>
      </c>
      <c r="G4940" s="21" t="str">
        <f>INDEX( {"body","discipline","area","topic","point"},MATCH(E4940,{"知识体","知识域","知识区","知识主题","知识点"},0))</f>
        <v>point</v>
      </c>
      <c r="H4940" s="21" t="str">
        <f>INDEX( {"super","just","sub","infras"},MATCH(F4940,{"超","恰","亚","次"},0))</f>
        <v>sub</v>
      </c>
      <c r="I4940" s="21">
        <f>MATCH(E4940,{"知识体","知识域","知识区","知识主题","知识点"},0)-1</f>
        <v>4</v>
      </c>
      <c r="J4940" s="21">
        <f>MATCH(F4940,{"超","恰","亚","次"},0)-1</f>
        <v>2</v>
      </c>
      <c r="K4940" s="21" t="str">
        <f t="shared" si="629"/>
        <v>地理</v>
      </c>
      <c r="L4940" s="26" t="s">
        <v>4423</v>
      </c>
      <c r="M4940" s="23"/>
      <c r="N4940" s="23"/>
      <c r="O4940" s="24" t="str">
        <f t="shared" si="623"/>
        <v xml:space="preserve">
  - 
    name:  中国的海陆位置
    title:  中国的海陆位置
    description: 
    koLyro: point
    koLyri:  sub
    son: </v>
      </c>
      <c r="P4940" s="27" t="str">
        <f t="shared" si="630"/>
        <v xml:space="preserve">
            - 
              name:  中国的海陆位置
              title:  中国的海陆位置
              description: 
              koLyro: point
              koLyri:  sub
              son: </v>
      </c>
    </row>
    <row r="4941" spans="1:16" ht="15" customHeight="1">
      <c r="A4941" s="20">
        <f t="shared" si="624"/>
        <v>5</v>
      </c>
      <c r="B4941" s="21" t="str">
        <f t="shared" si="625"/>
        <v>知识亚点</v>
      </c>
      <c r="C4941" s="21" t="str">
        <f t="shared" si="626"/>
        <v>中国领土四至点</v>
      </c>
      <c r="D4941" s="21" t="str">
        <f>IFERROR(IF(I4941=1,INDEX( {"chinese","english","math","physics","chemistry","biology","politics","history","geography"},MATCH(C4941,{"语文","英语","数学","物理","化学","生物","政治","历史","地理"},0)),IF(I4941=2,INDEX(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4941,{"单项选择","阅读理解","信息匹配","完形填空","短文填空","单句填空","短文改错","单句改错","句型转换","翻译短语","翻译句子","词汇/短语及固搭","完成句子","听力"},0)),"")), "")</f>
        <v/>
      </c>
      <c r="E4941" s="21" t="str">
        <f t="shared" si="627"/>
        <v>知识点</v>
      </c>
      <c r="F4941" s="21" t="str">
        <f t="shared" si="628"/>
        <v>亚</v>
      </c>
      <c r="G4941" s="21" t="str">
        <f>INDEX( {"body","discipline","area","topic","point"},MATCH(E4941,{"知识体","知识域","知识区","知识主题","知识点"},0))</f>
        <v>point</v>
      </c>
      <c r="H4941" s="21" t="str">
        <f>INDEX( {"super","just","sub","infras"},MATCH(F4941,{"超","恰","亚","次"},0))</f>
        <v>sub</v>
      </c>
      <c r="I4941" s="21">
        <f>MATCH(E4941,{"知识体","知识域","知识区","知识主题","知识点"},0)-1</f>
        <v>4</v>
      </c>
      <c r="J4941" s="21">
        <f>MATCH(F4941,{"超","恰","亚","次"},0)-1</f>
        <v>2</v>
      </c>
      <c r="K4941" s="21" t="str">
        <f t="shared" si="629"/>
        <v>地理</v>
      </c>
      <c r="L4941" s="26" t="s">
        <v>4424</v>
      </c>
      <c r="M4941" s="23"/>
      <c r="N4941" s="23"/>
      <c r="O4941" s="24" t="str">
        <f t="shared" si="623"/>
        <v xml:space="preserve">
  - 
    name:  中国领土四至点
    title:  中国领土四至点
    description: 
    koLyro: point
    koLyri:  sub
    son: </v>
      </c>
      <c r="P4941" s="27" t="str">
        <f t="shared" si="630"/>
        <v xml:space="preserve">
            - 
              name:  中国领土四至点
              title:  中国领土四至点
              description: 
              koLyro: point
              koLyri:  sub
              son: </v>
      </c>
    </row>
    <row r="4942" spans="1:16" ht="15" customHeight="1">
      <c r="A4942" s="20">
        <f t="shared" si="624"/>
        <v>5</v>
      </c>
      <c r="B4942" s="21" t="str">
        <f t="shared" si="625"/>
        <v>知识亚点</v>
      </c>
      <c r="C4942" s="21" t="str">
        <f t="shared" si="626"/>
        <v>我国的陆上邻国</v>
      </c>
      <c r="D4942" s="21" t="str">
        <f>IFERROR(IF(I4942=1,INDEX( {"chinese","english","math","physics","chemistry","biology","politics","history","geography"},MATCH(C4942,{"语文","英语","数学","物理","化学","生物","政治","历史","地理"},0)),IF(I4942=2,INDEX(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4942,{"单项选择","阅读理解","信息匹配","完形填空","短文填空","单句填空","短文改错","单句改错","句型转换","翻译短语","翻译句子","词汇/短语及固搭","完成句子","听力"},0)),"")), "")</f>
        <v/>
      </c>
      <c r="E4942" s="21" t="str">
        <f t="shared" si="627"/>
        <v>知识点</v>
      </c>
      <c r="F4942" s="21" t="str">
        <f t="shared" si="628"/>
        <v>亚</v>
      </c>
      <c r="G4942" s="21" t="str">
        <f>INDEX( {"body","discipline","area","topic","point"},MATCH(E4942,{"知识体","知识域","知识区","知识主题","知识点"},0))</f>
        <v>point</v>
      </c>
      <c r="H4942" s="21" t="str">
        <f>INDEX( {"super","just","sub","infras"},MATCH(F4942,{"超","恰","亚","次"},0))</f>
        <v>sub</v>
      </c>
      <c r="I4942" s="21">
        <f>MATCH(E4942,{"知识体","知识域","知识区","知识主题","知识点"},0)-1</f>
        <v>4</v>
      </c>
      <c r="J4942" s="21">
        <f>MATCH(F4942,{"超","恰","亚","次"},0)-1</f>
        <v>2</v>
      </c>
      <c r="K4942" s="21" t="str">
        <f t="shared" si="629"/>
        <v>地理</v>
      </c>
      <c r="L4942" s="26" t="s">
        <v>4425</v>
      </c>
      <c r="M4942" s="23"/>
      <c r="N4942" s="23"/>
      <c r="O4942" s="24" t="str">
        <f t="shared" si="623"/>
        <v xml:space="preserve">
  - 
    name:  我国的陆上邻国
    title:  我国的陆上邻国
    description: 
    koLyro: point
    koLyri:  sub
    son: </v>
      </c>
      <c r="P4942" s="27" t="str">
        <f t="shared" si="630"/>
        <v xml:space="preserve">
            - 
              name:  我国的陆上邻国
              title:  我国的陆上邻国
              description: 
              koLyro: point
              koLyri:  sub
              son: </v>
      </c>
    </row>
    <row r="4943" spans="1:16" ht="15" customHeight="1">
      <c r="A4943" s="20">
        <f t="shared" si="624"/>
        <v>5</v>
      </c>
      <c r="B4943" s="21" t="str">
        <f t="shared" si="625"/>
        <v>知识亚点</v>
      </c>
      <c r="C4943" s="21" t="str">
        <f t="shared" si="626"/>
        <v>与我国隔海相望的国家</v>
      </c>
      <c r="D4943" s="21" t="str">
        <f>IFERROR(IF(I4943=1,INDEX( {"chinese","english","math","physics","chemistry","biology","politics","history","geography"},MATCH(C4943,{"语文","英语","数学","物理","化学","生物","政治","历史","地理"},0)),IF(I4943=2,INDEX(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4943,{"单项选择","阅读理解","信息匹配","完形填空","短文填空","单句填空","短文改错","单句改错","句型转换","翻译短语","翻译句子","词汇/短语及固搭","完成句子","听力"},0)),"")), "")</f>
        <v/>
      </c>
      <c r="E4943" s="21" t="str">
        <f t="shared" si="627"/>
        <v>知识点</v>
      </c>
      <c r="F4943" s="21" t="str">
        <f t="shared" si="628"/>
        <v>亚</v>
      </c>
      <c r="G4943" s="21" t="str">
        <f>INDEX( {"body","discipline","area","topic","point"},MATCH(E4943,{"知识体","知识域","知识区","知识主题","知识点"},0))</f>
        <v>point</v>
      </c>
      <c r="H4943" s="21" t="str">
        <f>INDEX( {"super","just","sub","infras"},MATCH(F4943,{"超","恰","亚","次"},0))</f>
        <v>sub</v>
      </c>
      <c r="I4943" s="21">
        <f>MATCH(E4943,{"知识体","知识域","知识区","知识主题","知识点"},0)-1</f>
        <v>4</v>
      </c>
      <c r="J4943" s="21">
        <f>MATCH(F4943,{"超","恰","亚","次"},0)-1</f>
        <v>2</v>
      </c>
      <c r="K4943" s="21" t="str">
        <f t="shared" si="629"/>
        <v>地理</v>
      </c>
      <c r="L4943" s="26" t="s">
        <v>4426</v>
      </c>
      <c r="M4943" s="23"/>
      <c r="N4943" s="23"/>
      <c r="O4943" s="24" t="str">
        <f t="shared" si="623"/>
        <v xml:space="preserve">
  - 
    name:  与我国隔海相望的国家
    title:  与我国隔海相望的国家
    description: 
    koLyro: point
    koLyri:  sub
    son: </v>
      </c>
      <c r="P4943" s="27" t="str">
        <f t="shared" si="630"/>
        <v xml:space="preserve">
            - 
              name:  与我国隔海相望的国家
              title:  与我国隔海相望的国家
              description: 
              koLyro: point
              koLyri:  sub
              son: </v>
      </c>
    </row>
    <row r="4944" spans="1:16" ht="15" customHeight="1">
      <c r="A4944" s="20">
        <f t="shared" si="624"/>
        <v>4</v>
      </c>
      <c r="B4944" s="21" t="str">
        <f t="shared" si="625"/>
        <v>知识点</v>
      </c>
      <c r="C4944" s="21" t="str">
        <f t="shared" si="626"/>
        <v>中国的地形和地势</v>
      </c>
      <c r="D4944" s="21" t="str">
        <f>IFERROR(IF(I4944=1,INDEX( {"chinese","english","math","physics","chemistry","biology","politics","history","geography"},MATCH(C4944,{"语文","英语","数学","物理","化学","生物","政治","历史","地理"},0)),IF(I4944=2,INDEX(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4944,{"单项选择","阅读理解","信息匹配","完形填空","短文填空","单句填空","短文改错","单句改错","句型转换","翻译短语","翻译句子","词汇/短语及固搭","完成句子","听力"},0)),"")), "")</f>
        <v/>
      </c>
      <c r="E4944" s="21" t="str">
        <f t="shared" si="627"/>
        <v>知识点</v>
      </c>
      <c r="F4944" s="21" t="str">
        <f t="shared" si="628"/>
        <v>恰</v>
      </c>
      <c r="G4944" s="21" t="str">
        <f>INDEX( {"body","discipline","area","topic","point"},MATCH(E4944,{"知识体","知识域","知识区","知识主题","知识点"},0))</f>
        <v>point</v>
      </c>
      <c r="H4944" s="21" t="str">
        <f>INDEX( {"super","just","sub","infras"},MATCH(F4944,{"超","恰","亚","次"},0))</f>
        <v>just</v>
      </c>
      <c r="I4944" s="21">
        <f>MATCH(E4944,{"知识体","知识域","知识区","知识主题","知识点"},0)-1</f>
        <v>4</v>
      </c>
      <c r="J4944" s="21">
        <f>MATCH(F4944,{"超","恰","亚","次"},0)-1</f>
        <v>1</v>
      </c>
      <c r="K4944" s="21" t="str">
        <f t="shared" si="629"/>
        <v>地理</v>
      </c>
      <c r="L4944" s="26" t="s">
        <v>4427</v>
      </c>
      <c r="M4944" s="23"/>
      <c r="N4944" s="23"/>
      <c r="O4944" s="24" t="str">
        <f t="shared" si="623"/>
        <v xml:space="preserve">
  - 
    name:  中国的地形和地势
    title:  中国的地形和地势
    description: 
    koLyro: point
    koLyri:  just
    son: </v>
      </c>
      <c r="P4944" s="27" t="str">
        <f t="shared" si="630"/>
        <v xml:space="preserve">
          - 
            name:  中国的地形和地势
            title:  中国的地形和地势
            description: 
            koLyro: point
            koLyri:  just
            son: </v>
      </c>
    </row>
    <row r="4945" spans="1:16" ht="15" customHeight="1">
      <c r="A4945" s="20">
        <f t="shared" si="624"/>
        <v>5</v>
      </c>
      <c r="B4945" s="21" t="str">
        <f t="shared" si="625"/>
        <v>知识亚点</v>
      </c>
      <c r="C4945" s="21" t="str">
        <f t="shared" si="626"/>
        <v>我国主要山脉的名称、走向及分布</v>
      </c>
      <c r="D4945" s="21" t="str">
        <f>IFERROR(IF(I4945=1,INDEX( {"chinese","english","math","physics","chemistry","biology","politics","history","geography"},MATCH(C4945,{"语文","英语","数学","物理","化学","生物","政治","历史","地理"},0)),IF(I4945=2,INDEX(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4945,{"单项选择","阅读理解","信息匹配","完形填空","短文填空","单句填空","短文改错","单句改错","句型转换","翻译短语","翻译句子","词汇/短语及固搭","完成句子","听力"},0)),"")), "")</f>
        <v/>
      </c>
      <c r="E4945" s="21" t="str">
        <f t="shared" si="627"/>
        <v>知识点</v>
      </c>
      <c r="F4945" s="21" t="str">
        <f t="shared" si="628"/>
        <v>亚</v>
      </c>
      <c r="G4945" s="21" t="str">
        <f>INDEX( {"body","discipline","area","topic","point"},MATCH(E4945,{"知识体","知识域","知识区","知识主题","知识点"},0))</f>
        <v>point</v>
      </c>
      <c r="H4945" s="21" t="str">
        <f>INDEX( {"super","just","sub","infras"},MATCH(F4945,{"超","恰","亚","次"},0))</f>
        <v>sub</v>
      </c>
      <c r="I4945" s="21">
        <f>MATCH(E4945,{"知识体","知识域","知识区","知识主题","知识点"},0)-1</f>
        <v>4</v>
      </c>
      <c r="J4945" s="21">
        <f>MATCH(F4945,{"超","恰","亚","次"},0)-1</f>
        <v>2</v>
      </c>
      <c r="K4945" s="21" t="str">
        <f t="shared" si="629"/>
        <v>地理</v>
      </c>
      <c r="L4945" s="26" t="s">
        <v>4428</v>
      </c>
      <c r="M4945" s="23"/>
      <c r="N4945" s="23"/>
      <c r="O4945" s="24" t="str">
        <f t="shared" si="623"/>
        <v xml:space="preserve">
  - 
    name:  我国主要山脉的名称、走向及分布
    title:  我国主要山脉的名称、走向及分布
    description: 
    koLyro: point
    koLyri:  sub
    son: </v>
      </c>
      <c r="P4945" s="27" t="str">
        <f t="shared" si="630"/>
        <v xml:space="preserve">
            - 
              name:  我国主要山脉的名称、走向及分布
              title:  我国主要山脉的名称、走向及分布
              description: 
              koLyro: point
              koLyri:  sub
              son: </v>
      </c>
    </row>
    <row r="4946" spans="1:16" ht="15" customHeight="1">
      <c r="A4946" s="20">
        <f t="shared" si="624"/>
        <v>5</v>
      </c>
      <c r="B4946" s="21" t="str">
        <f t="shared" si="625"/>
        <v>知识亚点</v>
      </c>
      <c r="C4946" s="21" t="str">
        <f t="shared" si="626"/>
        <v>我国四大高原的特征</v>
      </c>
      <c r="D4946" s="21" t="str">
        <f>IFERROR(IF(I4946=1,INDEX( {"chinese","english","math","physics","chemistry","biology","politics","history","geography"},MATCH(C4946,{"语文","英语","数学","物理","化学","生物","政治","历史","地理"},0)),IF(I4946=2,INDEX(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4946,{"单项选择","阅读理解","信息匹配","完形填空","短文填空","单句填空","短文改错","单句改错","句型转换","翻译短语","翻译句子","词汇/短语及固搭","完成句子","听力"},0)),"")), "")</f>
        <v/>
      </c>
      <c r="E4946" s="21" t="str">
        <f t="shared" si="627"/>
        <v>知识点</v>
      </c>
      <c r="F4946" s="21" t="str">
        <f t="shared" si="628"/>
        <v>亚</v>
      </c>
      <c r="G4946" s="21" t="str">
        <f>INDEX( {"body","discipline","area","topic","point"},MATCH(E4946,{"知识体","知识域","知识区","知识主题","知识点"},0))</f>
        <v>point</v>
      </c>
      <c r="H4946" s="21" t="str">
        <f>INDEX( {"super","just","sub","infras"},MATCH(F4946,{"超","恰","亚","次"},0))</f>
        <v>sub</v>
      </c>
      <c r="I4946" s="21">
        <f>MATCH(E4946,{"知识体","知识域","知识区","知识主题","知识点"},0)-1</f>
        <v>4</v>
      </c>
      <c r="J4946" s="21">
        <f>MATCH(F4946,{"超","恰","亚","次"},0)-1</f>
        <v>2</v>
      </c>
      <c r="K4946" s="21" t="str">
        <f t="shared" si="629"/>
        <v>地理</v>
      </c>
      <c r="L4946" s="26" t="s">
        <v>4429</v>
      </c>
      <c r="M4946" s="23"/>
      <c r="N4946" s="23"/>
      <c r="O4946" s="24" t="str">
        <f t="shared" si="623"/>
        <v xml:space="preserve">
  - 
    name:  我国四大高原的特征
    title:  我国四大高原的特征
    description: 
    koLyro: point
    koLyri:  sub
    son: </v>
      </c>
      <c r="P4946" s="27" t="str">
        <f t="shared" si="630"/>
        <v xml:space="preserve">
            - 
              name:  我国四大高原的特征
              title:  我国四大高原的特征
              description: 
              koLyro: point
              koLyri:  sub
              son: </v>
      </c>
    </row>
    <row r="4947" spans="1:16" ht="15" customHeight="1">
      <c r="A4947" s="20">
        <f t="shared" si="624"/>
        <v>5</v>
      </c>
      <c r="B4947" s="21" t="str">
        <f t="shared" si="625"/>
        <v>知识亚点</v>
      </c>
      <c r="C4947" s="21" t="str">
        <f t="shared" si="626"/>
        <v>我国四大盆地的特征</v>
      </c>
      <c r="D4947" s="21" t="str">
        <f>IFERROR(IF(I4947=1,INDEX( {"chinese","english","math","physics","chemistry","biology","politics","history","geography"},MATCH(C4947,{"语文","英语","数学","物理","化学","生物","政治","历史","地理"},0)),IF(I4947=2,INDEX(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4947,{"单项选择","阅读理解","信息匹配","完形填空","短文填空","单句填空","短文改错","单句改错","句型转换","翻译短语","翻译句子","词汇/短语及固搭","完成句子","听力"},0)),"")), "")</f>
        <v/>
      </c>
      <c r="E4947" s="21" t="str">
        <f t="shared" si="627"/>
        <v>知识点</v>
      </c>
      <c r="F4947" s="21" t="str">
        <f t="shared" si="628"/>
        <v>亚</v>
      </c>
      <c r="G4947" s="21" t="str">
        <f>INDEX( {"body","discipline","area","topic","point"},MATCH(E4947,{"知识体","知识域","知识区","知识主题","知识点"},0))</f>
        <v>point</v>
      </c>
      <c r="H4947" s="21" t="str">
        <f>INDEX( {"super","just","sub","infras"},MATCH(F4947,{"超","恰","亚","次"},0))</f>
        <v>sub</v>
      </c>
      <c r="I4947" s="21">
        <f>MATCH(E4947,{"知识体","知识域","知识区","知识主题","知识点"},0)-1</f>
        <v>4</v>
      </c>
      <c r="J4947" s="21">
        <f>MATCH(F4947,{"超","恰","亚","次"},0)-1</f>
        <v>2</v>
      </c>
      <c r="K4947" s="21" t="str">
        <f t="shared" si="629"/>
        <v>地理</v>
      </c>
      <c r="L4947" s="26" t="s">
        <v>4430</v>
      </c>
      <c r="M4947" s="23"/>
      <c r="N4947" s="23"/>
      <c r="O4947" s="24" t="str">
        <f t="shared" si="623"/>
        <v xml:space="preserve">
  - 
    name:  我国四大盆地的特征
    title:  我国四大盆地的特征
    description: 
    koLyro: point
    koLyri:  sub
    son: </v>
      </c>
      <c r="P4947" s="27" t="str">
        <f t="shared" si="630"/>
        <v xml:space="preserve">
            - 
              name:  我国四大盆地的特征
              title:  我国四大盆地的特征
              description: 
              koLyro: point
              koLyri:  sub
              son: </v>
      </c>
    </row>
    <row r="4948" spans="1:16" ht="15" customHeight="1">
      <c r="A4948" s="20">
        <f t="shared" si="624"/>
        <v>5</v>
      </c>
      <c r="B4948" s="21" t="str">
        <f t="shared" si="625"/>
        <v>知识亚点</v>
      </c>
      <c r="C4948" s="21" t="str">
        <f t="shared" si="626"/>
        <v>我国三大平原的特征</v>
      </c>
      <c r="D4948" s="21" t="str">
        <f>IFERROR(IF(I4948=1,INDEX( {"chinese","english","math","physics","chemistry","biology","politics","history","geography"},MATCH(C4948,{"语文","英语","数学","物理","化学","生物","政治","历史","地理"},0)),IF(I4948=2,INDEX(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4948,{"单项选择","阅读理解","信息匹配","完形填空","短文填空","单句填空","短文改错","单句改错","句型转换","翻译短语","翻译句子","词汇/短语及固搭","完成句子","听力"},0)),"")), "")</f>
        <v/>
      </c>
      <c r="E4948" s="21" t="str">
        <f t="shared" si="627"/>
        <v>知识点</v>
      </c>
      <c r="F4948" s="21" t="str">
        <f t="shared" si="628"/>
        <v>亚</v>
      </c>
      <c r="G4948" s="21" t="str">
        <f>INDEX( {"body","discipline","area","topic","point"},MATCH(E4948,{"知识体","知识域","知识区","知识主题","知识点"},0))</f>
        <v>point</v>
      </c>
      <c r="H4948" s="21" t="str">
        <f>INDEX( {"super","just","sub","infras"},MATCH(F4948,{"超","恰","亚","次"},0))</f>
        <v>sub</v>
      </c>
      <c r="I4948" s="21">
        <f>MATCH(E4948,{"知识体","知识域","知识区","知识主题","知识点"},0)-1</f>
        <v>4</v>
      </c>
      <c r="J4948" s="21">
        <f>MATCH(F4948,{"超","恰","亚","次"},0)-1</f>
        <v>2</v>
      </c>
      <c r="K4948" s="21" t="str">
        <f t="shared" si="629"/>
        <v>地理</v>
      </c>
      <c r="L4948" s="26" t="s">
        <v>4431</v>
      </c>
      <c r="M4948" s="23"/>
      <c r="N4948" s="23"/>
      <c r="O4948" s="24" t="str">
        <f t="shared" si="623"/>
        <v xml:space="preserve">
  - 
    name:  我国三大平原的特征
    title:  我国三大平原的特征
    description: 
    koLyro: point
    koLyri:  sub
    son: </v>
      </c>
      <c r="P4948" s="27" t="str">
        <f t="shared" si="630"/>
        <v xml:space="preserve">
            - 
              name:  我国三大平原的特征
              title:  我国三大平原的特征
              description: 
              koLyro: point
              koLyri:  sub
              son: </v>
      </c>
    </row>
    <row r="4949" spans="1:16" ht="15" customHeight="1">
      <c r="A4949" s="20">
        <f t="shared" si="624"/>
        <v>5</v>
      </c>
      <c r="B4949" s="21" t="str">
        <f t="shared" si="625"/>
        <v>知识亚点</v>
      </c>
      <c r="C4949" s="21" t="str">
        <f t="shared" si="626"/>
        <v>我国的主要丘陵</v>
      </c>
      <c r="D4949" s="21" t="str">
        <f>IFERROR(IF(I4949=1,INDEX( {"chinese","english","math","physics","chemistry","biology","politics","history","geography"},MATCH(C4949,{"语文","英语","数学","物理","化学","生物","政治","历史","地理"},0)),IF(I4949=2,INDEX(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4949,{"单项选择","阅读理解","信息匹配","完形填空","短文填空","单句填空","短文改错","单句改错","句型转换","翻译短语","翻译句子","词汇/短语及固搭","完成句子","听力"},0)),"")), "")</f>
        <v/>
      </c>
      <c r="E4949" s="21" t="str">
        <f t="shared" si="627"/>
        <v>知识点</v>
      </c>
      <c r="F4949" s="21" t="str">
        <f t="shared" si="628"/>
        <v>亚</v>
      </c>
      <c r="G4949" s="21" t="str">
        <f>INDEX( {"body","discipline","area","topic","point"},MATCH(E4949,{"知识体","知识域","知识区","知识主题","知识点"},0))</f>
        <v>point</v>
      </c>
      <c r="H4949" s="21" t="str">
        <f>INDEX( {"super","just","sub","infras"},MATCH(F4949,{"超","恰","亚","次"},0))</f>
        <v>sub</v>
      </c>
      <c r="I4949" s="21">
        <f>MATCH(E4949,{"知识体","知识域","知识区","知识主题","知识点"},0)-1</f>
        <v>4</v>
      </c>
      <c r="J4949" s="21">
        <f>MATCH(F4949,{"超","恰","亚","次"},0)-1</f>
        <v>2</v>
      </c>
      <c r="K4949" s="21" t="str">
        <f t="shared" si="629"/>
        <v>地理</v>
      </c>
      <c r="L4949" s="26" t="s">
        <v>4432</v>
      </c>
      <c r="M4949" s="23"/>
      <c r="N4949" s="23"/>
      <c r="O4949" s="24" t="str">
        <f t="shared" si="623"/>
        <v xml:space="preserve">
  - 
    name:  我国的主要丘陵
    title:  我国的主要丘陵
    description: 
    koLyro: point
    koLyri:  sub
    son: </v>
      </c>
      <c r="P4949" s="27" t="str">
        <f t="shared" si="630"/>
        <v xml:space="preserve">
            - 
              name:  我国的主要丘陵
              title:  我国的主要丘陵
              description: 
              koLyro: point
              koLyri:  sub
              son: </v>
      </c>
    </row>
    <row r="4950" spans="1:16" ht="15" customHeight="1">
      <c r="A4950" s="20">
        <f t="shared" si="624"/>
        <v>5</v>
      </c>
      <c r="B4950" s="21" t="str">
        <f t="shared" si="625"/>
        <v>知识亚点</v>
      </c>
      <c r="C4950" s="21" t="str">
        <f t="shared" si="626"/>
        <v>我国重要地形区的判读</v>
      </c>
      <c r="D4950" s="21" t="str">
        <f>IFERROR(IF(I4950=1,INDEX( {"chinese","english","math","physics","chemistry","biology","politics","history","geography"},MATCH(C4950,{"语文","英语","数学","物理","化学","生物","政治","历史","地理"},0)),IF(I4950=2,INDEX(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4950,{"单项选择","阅读理解","信息匹配","完形填空","短文填空","单句填空","短文改错","单句改错","句型转换","翻译短语","翻译句子","词汇/短语及固搭","完成句子","听力"},0)),"")), "")</f>
        <v/>
      </c>
      <c r="E4950" s="21" t="str">
        <f t="shared" si="627"/>
        <v>知识点</v>
      </c>
      <c r="F4950" s="21" t="str">
        <f t="shared" si="628"/>
        <v>亚</v>
      </c>
      <c r="G4950" s="21" t="str">
        <f>INDEX( {"body","discipline","area","topic","point"},MATCH(E4950,{"知识体","知识域","知识区","知识主题","知识点"},0))</f>
        <v>point</v>
      </c>
      <c r="H4950" s="21" t="str">
        <f>INDEX( {"super","just","sub","infras"},MATCH(F4950,{"超","恰","亚","次"},0))</f>
        <v>sub</v>
      </c>
      <c r="I4950" s="21">
        <f>MATCH(E4950,{"知识体","知识域","知识区","知识主题","知识点"},0)-1</f>
        <v>4</v>
      </c>
      <c r="J4950" s="21">
        <f>MATCH(F4950,{"超","恰","亚","次"},0)-1</f>
        <v>2</v>
      </c>
      <c r="K4950" s="21" t="str">
        <f t="shared" si="629"/>
        <v>地理</v>
      </c>
      <c r="L4950" s="26" t="s">
        <v>4433</v>
      </c>
      <c r="M4950" s="23"/>
      <c r="N4950" s="23"/>
      <c r="O4950" s="24" t="str">
        <f t="shared" si="623"/>
        <v xml:space="preserve">
  - 
    name:  我国重要地形区的判读
    title:  我国重要地形区的判读
    description: 
    koLyro: point
    koLyri:  sub
    son: </v>
      </c>
      <c r="P4950" s="27" t="str">
        <f t="shared" si="630"/>
        <v xml:space="preserve">
            - 
              name:  我国重要地形区的判读
              title:  我国重要地形区的判读
              description: 
              koLyro: point
              koLyri:  sub
              son: </v>
      </c>
    </row>
    <row r="4951" spans="1:16" ht="15" customHeight="1">
      <c r="A4951" s="20">
        <f t="shared" si="624"/>
        <v>5</v>
      </c>
      <c r="B4951" s="21" t="str">
        <f t="shared" si="625"/>
        <v>知识亚点</v>
      </c>
      <c r="C4951" s="21" t="str">
        <f t="shared" si="626"/>
        <v>中国的地势阶梯界限</v>
      </c>
      <c r="D4951" s="21" t="str">
        <f>IFERROR(IF(I4951=1,INDEX( {"chinese","english","math","physics","chemistry","biology","politics","history","geography"},MATCH(C4951,{"语文","英语","数学","物理","化学","生物","政治","历史","地理"},0)),IF(I4951=2,INDEX(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4951,{"单项选择","阅读理解","信息匹配","完形填空","短文填空","单句填空","短文改错","单句改错","句型转换","翻译短语","翻译句子","词汇/短语及固搭","完成句子","听力"},0)),"")), "")</f>
        <v/>
      </c>
      <c r="E4951" s="21" t="str">
        <f t="shared" si="627"/>
        <v>知识点</v>
      </c>
      <c r="F4951" s="21" t="str">
        <f t="shared" si="628"/>
        <v>亚</v>
      </c>
      <c r="G4951" s="21" t="str">
        <f>INDEX( {"body","discipline","area","topic","point"},MATCH(E4951,{"知识体","知识域","知识区","知识主题","知识点"},0))</f>
        <v>point</v>
      </c>
      <c r="H4951" s="21" t="str">
        <f>INDEX( {"super","just","sub","infras"},MATCH(F4951,{"超","恰","亚","次"},0))</f>
        <v>sub</v>
      </c>
      <c r="I4951" s="21">
        <f>MATCH(E4951,{"知识体","知识域","知识区","知识主题","知识点"},0)-1</f>
        <v>4</v>
      </c>
      <c r="J4951" s="21">
        <f>MATCH(F4951,{"超","恰","亚","次"},0)-1</f>
        <v>2</v>
      </c>
      <c r="K4951" s="21" t="str">
        <f t="shared" si="629"/>
        <v>地理</v>
      </c>
      <c r="L4951" s="26" t="s">
        <v>4434</v>
      </c>
      <c r="M4951" s="23"/>
      <c r="N4951" s="23"/>
      <c r="O4951" s="24" t="str">
        <f t="shared" si="623"/>
        <v xml:space="preserve">
  - 
    name:  中国的地势阶梯界限
    title:  中国的地势阶梯界限
    description: 
    koLyro: point
    koLyri:  sub
    son: </v>
      </c>
      <c r="P4951" s="27" t="str">
        <f t="shared" si="630"/>
        <v xml:space="preserve">
            - 
              name:  中国的地势阶梯界限
              title:  中国的地势阶梯界限
              description: 
              koLyro: point
              koLyri:  sub
              son: </v>
      </c>
    </row>
    <row r="4952" spans="1:16" ht="15" customHeight="1">
      <c r="A4952" s="20">
        <f t="shared" si="624"/>
        <v>5</v>
      </c>
      <c r="B4952" s="21" t="str">
        <f t="shared" si="625"/>
        <v>知识亚点</v>
      </c>
      <c r="C4952" s="21" t="str">
        <f t="shared" si="626"/>
        <v>地形、地势对我国自然环境和经济发展的影响</v>
      </c>
      <c r="D4952" s="21" t="str">
        <f>IFERROR(IF(I4952=1,INDEX( {"chinese","english","math","physics","chemistry","biology","politics","history","geography"},MATCH(C4952,{"语文","英语","数学","物理","化学","生物","政治","历史","地理"},0)),IF(I4952=2,INDEX(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4952,{"单项选择","阅读理解","信息匹配","完形填空","短文填空","单句填空","短文改错","单句改错","句型转换","翻译短语","翻译句子","词汇/短语及固搭","完成句子","听力"},0)),"")), "")</f>
        <v/>
      </c>
      <c r="E4952" s="21" t="str">
        <f t="shared" si="627"/>
        <v>知识点</v>
      </c>
      <c r="F4952" s="21" t="str">
        <f t="shared" si="628"/>
        <v>亚</v>
      </c>
      <c r="G4952" s="21" t="str">
        <f>INDEX( {"body","discipline","area","topic","point"},MATCH(E4952,{"知识体","知识域","知识区","知识主题","知识点"},0))</f>
        <v>point</v>
      </c>
      <c r="H4952" s="21" t="str">
        <f>INDEX( {"super","just","sub","infras"},MATCH(F4952,{"超","恰","亚","次"},0))</f>
        <v>sub</v>
      </c>
      <c r="I4952" s="21">
        <f>MATCH(E4952,{"知识体","知识域","知识区","知识主题","知识点"},0)-1</f>
        <v>4</v>
      </c>
      <c r="J4952" s="21">
        <f>MATCH(F4952,{"超","恰","亚","次"},0)-1</f>
        <v>2</v>
      </c>
      <c r="K4952" s="21" t="str">
        <f t="shared" si="629"/>
        <v>地理</v>
      </c>
      <c r="L4952" s="26" t="s">
        <v>4435</v>
      </c>
      <c r="M4952" s="23"/>
      <c r="N4952" s="23"/>
      <c r="O4952" s="24" t="str">
        <f t="shared" si="623"/>
        <v xml:space="preserve">
  - 
    name:  地形、地势对我国自然环境和经济发展的影响
    title:  地形、地势对我国自然环境和经济发展的影响
    description: 
    koLyro: point
    koLyri:  sub
    son: </v>
      </c>
      <c r="P4952" s="27" t="str">
        <f t="shared" si="630"/>
        <v xml:space="preserve">
            - 
              name:  地形、地势对我国自然环境和经济发展的影响
              title:  地形、地势对我国自然环境和经济发展的影响
              description: 
              koLyro: point
              koLyri:  sub
              son: </v>
      </c>
    </row>
    <row r="4953" spans="1:16" ht="15" customHeight="1">
      <c r="A4953" s="20">
        <f t="shared" si="624"/>
        <v>4</v>
      </c>
      <c r="B4953" s="21" t="str">
        <f t="shared" si="625"/>
        <v>知识点</v>
      </c>
      <c r="C4953" s="21" t="str">
        <f t="shared" si="626"/>
        <v>中国的气候</v>
      </c>
      <c r="D4953" s="21" t="str">
        <f>IFERROR(IF(I4953=1,INDEX( {"chinese","english","math","physics","chemistry","biology","politics","history","geography"},MATCH(C4953,{"语文","英语","数学","物理","化学","生物","政治","历史","地理"},0)),IF(I4953=2,INDEX(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4953,{"单项选择","阅读理解","信息匹配","完形填空","短文填空","单句填空","短文改错","单句改错","句型转换","翻译短语","翻译句子","词汇/短语及固搭","完成句子","听力"},0)),"")), "")</f>
        <v/>
      </c>
      <c r="E4953" s="21" t="str">
        <f t="shared" si="627"/>
        <v>知识点</v>
      </c>
      <c r="F4953" s="21" t="str">
        <f t="shared" si="628"/>
        <v>恰</v>
      </c>
      <c r="G4953" s="21" t="str">
        <f>INDEX( {"body","discipline","area","topic","point"},MATCH(E4953,{"知识体","知识域","知识区","知识主题","知识点"},0))</f>
        <v>point</v>
      </c>
      <c r="H4953" s="21" t="str">
        <f>INDEX( {"super","just","sub","infras"},MATCH(F4953,{"超","恰","亚","次"},0))</f>
        <v>just</v>
      </c>
      <c r="I4953" s="21">
        <f>MATCH(E4953,{"知识体","知识域","知识区","知识主题","知识点"},0)-1</f>
        <v>4</v>
      </c>
      <c r="J4953" s="21">
        <f>MATCH(F4953,{"超","恰","亚","次"},0)-1</f>
        <v>1</v>
      </c>
      <c r="K4953" s="21" t="str">
        <f t="shared" si="629"/>
        <v>地理</v>
      </c>
      <c r="L4953" s="26" t="s">
        <v>4436</v>
      </c>
      <c r="M4953" s="23"/>
      <c r="N4953" s="23"/>
      <c r="O4953" s="24" t="str">
        <f t="shared" si="623"/>
        <v xml:space="preserve">
  - 
    name:  中国的气候
    title:  中国的气候
    description: 
    koLyro: point
    koLyri:  just
    son: </v>
      </c>
      <c r="P4953" s="27" t="str">
        <f t="shared" si="630"/>
        <v xml:space="preserve">
          - 
            name:  中国的气候
            title:  中国的气候
            description: 
            koLyro: point
            koLyri:  just
            son: </v>
      </c>
    </row>
    <row r="4954" spans="1:16" ht="15" customHeight="1">
      <c r="A4954" s="20">
        <f t="shared" si="624"/>
        <v>5</v>
      </c>
      <c r="B4954" s="21" t="str">
        <f t="shared" si="625"/>
        <v>知识亚点</v>
      </c>
      <c r="C4954" s="21" t="str">
        <f t="shared" si="626"/>
        <v>我国冬、夏气温分布特点及成因</v>
      </c>
      <c r="D4954" s="21" t="str">
        <f>IFERROR(IF(I4954=1,INDEX( {"chinese","english","math","physics","chemistry","biology","politics","history","geography"},MATCH(C4954,{"语文","英语","数学","物理","化学","生物","政治","历史","地理"},0)),IF(I4954=2,INDEX(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4954,{"单项选择","阅读理解","信息匹配","完形填空","短文填空","单句填空","短文改错","单句改错","句型转换","翻译短语","翻译句子","词汇/短语及固搭","完成句子","听力"},0)),"")), "")</f>
        <v/>
      </c>
      <c r="E4954" s="21" t="str">
        <f t="shared" si="627"/>
        <v>知识点</v>
      </c>
      <c r="F4954" s="21" t="str">
        <f t="shared" si="628"/>
        <v>亚</v>
      </c>
      <c r="G4954" s="21" t="str">
        <f>INDEX( {"body","discipline","area","topic","point"},MATCH(E4954,{"知识体","知识域","知识区","知识主题","知识点"},0))</f>
        <v>point</v>
      </c>
      <c r="H4954" s="21" t="str">
        <f>INDEX( {"super","just","sub","infras"},MATCH(F4954,{"超","恰","亚","次"},0))</f>
        <v>sub</v>
      </c>
      <c r="I4954" s="21">
        <f>MATCH(E4954,{"知识体","知识域","知识区","知识主题","知识点"},0)-1</f>
        <v>4</v>
      </c>
      <c r="J4954" s="21">
        <f>MATCH(F4954,{"超","恰","亚","次"},0)-1</f>
        <v>2</v>
      </c>
      <c r="K4954" s="21" t="str">
        <f t="shared" si="629"/>
        <v>地理</v>
      </c>
      <c r="L4954" s="26" t="s">
        <v>4437</v>
      </c>
      <c r="M4954" s="23"/>
      <c r="N4954" s="23"/>
      <c r="O4954" s="24" t="str">
        <f t="shared" si="623"/>
        <v xml:space="preserve">
  - 
    name:  我国冬、夏气温分布特点及成因
    title:  我国冬、夏气温分布特点及成因
    description: 
    koLyro: point
    koLyri:  sub
    son: </v>
      </c>
      <c r="P4954" s="27" t="str">
        <f t="shared" si="630"/>
        <v xml:space="preserve">
            - 
              name:  我国冬、夏气温分布特点及成因
              title:  我国冬、夏气温分布特点及成因
              description: 
              koLyro: point
              koLyri:  sub
              son: </v>
      </c>
    </row>
    <row r="4955" spans="1:16" ht="15" customHeight="1">
      <c r="A4955" s="20">
        <f t="shared" si="624"/>
        <v>5</v>
      </c>
      <c r="B4955" s="21" t="str">
        <f t="shared" si="625"/>
        <v>知识亚点</v>
      </c>
      <c r="C4955" s="21" t="str">
        <f t="shared" si="626"/>
        <v>我国的降水分布规律及原因</v>
      </c>
      <c r="D4955" s="21" t="str">
        <f>IFERROR(IF(I4955=1,INDEX( {"chinese","english","math","physics","chemistry","biology","politics","history","geography"},MATCH(C4955,{"语文","英语","数学","物理","化学","生物","政治","历史","地理"},0)),IF(I4955=2,INDEX(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4955,{"单项选择","阅读理解","信息匹配","完形填空","短文填空","单句填空","短文改错","单句改错","句型转换","翻译短语","翻译句子","词汇/短语及固搭","完成句子","听力"},0)),"")), "")</f>
        <v/>
      </c>
      <c r="E4955" s="21" t="str">
        <f t="shared" si="627"/>
        <v>知识点</v>
      </c>
      <c r="F4955" s="21" t="str">
        <f t="shared" si="628"/>
        <v>亚</v>
      </c>
      <c r="G4955" s="21" t="str">
        <f>INDEX( {"body","discipline","area","topic","point"},MATCH(E4955,{"知识体","知识域","知识区","知识主题","知识点"},0))</f>
        <v>point</v>
      </c>
      <c r="H4955" s="21" t="str">
        <f>INDEX( {"super","just","sub","infras"},MATCH(F4955,{"超","恰","亚","次"},0))</f>
        <v>sub</v>
      </c>
      <c r="I4955" s="21">
        <f>MATCH(E4955,{"知识体","知识域","知识区","知识主题","知识点"},0)-1</f>
        <v>4</v>
      </c>
      <c r="J4955" s="21">
        <f>MATCH(F4955,{"超","恰","亚","次"},0)-1</f>
        <v>2</v>
      </c>
      <c r="K4955" s="21" t="str">
        <f t="shared" si="629"/>
        <v>地理</v>
      </c>
      <c r="L4955" s="26" t="s">
        <v>4438</v>
      </c>
      <c r="M4955" s="23"/>
      <c r="N4955" s="23"/>
      <c r="O4955" s="24" t="str">
        <f t="shared" si="623"/>
        <v xml:space="preserve">
  - 
    name:  我国的降水分布规律及原因
    title:  我国的降水分布规律及原因
    description: 
    koLyro: point
    koLyri:  sub
    son: </v>
      </c>
      <c r="P4955" s="27" t="str">
        <f t="shared" si="630"/>
        <v xml:space="preserve">
            - 
              name:  我国的降水分布规律及原因
              title:  我国的降水分布规律及原因
              description: 
              koLyro: point
              koLyri:  sub
              son: </v>
      </c>
    </row>
    <row r="4956" spans="1:16" ht="15" customHeight="1">
      <c r="A4956" s="20">
        <f t="shared" si="624"/>
        <v>5</v>
      </c>
      <c r="B4956" s="21" t="str">
        <f t="shared" si="625"/>
        <v>知识亚点</v>
      </c>
      <c r="C4956" s="21" t="str">
        <f t="shared" si="626"/>
        <v>我国气候界线</v>
      </c>
      <c r="D4956" s="21" t="str">
        <f>IFERROR(IF(I4956=1,INDEX( {"chinese","english","math","physics","chemistry","biology","politics","history","geography"},MATCH(C4956,{"语文","英语","数学","物理","化学","生物","政治","历史","地理"},0)),IF(I4956=2,INDEX(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4956,{"单项选择","阅读理解","信息匹配","完形填空","短文填空","单句填空","短文改错","单句改错","句型转换","翻译短语","翻译句子","词汇/短语及固搭","完成句子","听力"},0)),"")), "")</f>
        <v/>
      </c>
      <c r="E4956" s="21" t="str">
        <f t="shared" si="627"/>
        <v>知识点</v>
      </c>
      <c r="F4956" s="21" t="str">
        <f t="shared" si="628"/>
        <v>亚</v>
      </c>
      <c r="G4956" s="21" t="str">
        <f>INDEX( {"body","discipline","area","topic","point"},MATCH(E4956,{"知识体","知识域","知识区","知识主题","知识点"},0))</f>
        <v>point</v>
      </c>
      <c r="H4956" s="21" t="str">
        <f>INDEX( {"super","just","sub","infras"},MATCH(F4956,{"超","恰","亚","次"},0))</f>
        <v>sub</v>
      </c>
      <c r="I4956" s="21">
        <f>MATCH(E4956,{"知识体","知识域","知识区","知识主题","知识点"},0)-1</f>
        <v>4</v>
      </c>
      <c r="J4956" s="21">
        <f>MATCH(F4956,{"超","恰","亚","次"},0)-1</f>
        <v>2</v>
      </c>
      <c r="K4956" s="21" t="str">
        <f t="shared" si="629"/>
        <v>地理</v>
      </c>
      <c r="L4956" s="26" t="s">
        <v>4439</v>
      </c>
      <c r="M4956" s="23"/>
      <c r="N4956" s="23"/>
      <c r="O4956" s="24" t="str">
        <f t="shared" si="623"/>
        <v xml:space="preserve">
  - 
    name:  我国气候界线
    title:  我国气候界线
    description: 
    koLyro: point
    koLyri:  sub
    son: </v>
      </c>
      <c r="P4956" s="27" t="str">
        <f t="shared" si="630"/>
        <v xml:space="preserve">
            - 
              name:  我国气候界线
              title:  我国气候界线
              description: 
              koLyro: point
              koLyri:  sub
              son: </v>
      </c>
    </row>
    <row r="4957" spans="1:16" ht="15" customHeight="1">
      <c r="A4957" s="20">
        <f t="shared" si="624"/>
        <v>5</v>
      </c>
      <c r="B4957" s="21" t="str">
        <f t="shared" si="625"/>
        <v>知识亚点</v>
      </c>
      <c r="C4957" s="21" t="str">
        <f t="shared" si="626"/>
        <v>我国气候类型的空间分布</v>
      </c>
      <c r="D4957" s="21" t="str">
        <f>IFERROR(IF(I4957=1,INDEX( {"chinese","english","math","physics","chemistry","biology","politics","history","geography"},MATCH(C4957,{"语文","英语","数学","物理","化学","生物","政治","历史","地理"},0)),IF(I4957=2,INDEX(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4957,{"单项选择","阅读理解","信息匹配","完形填空","短文填空","单句填空","短文改错","单句改错","句型转换","翻译短语","翻译句子","词汇/短语及固搭","完成句子","听力"},0)),"")), "")</f>
        <v/>
      </c>
      <c r="E4957" s="21" t="str">
        <f t="shared" si="627"/>
        <v>知识点</v>
      </c>
      <c r="F4957" s="21" t="str">
        <f t="shared" si="628"/>
        <v>亚</v>
      </c>
      <c r="G4957" s="21" t="str">
        <f>INDEX( {"body","discipline","area","topic","point"},MATCH(E4957,{"知识体","知识域","知识区","知识主题","知识点"},0))</f>
        <v>point</v>
      </c>
      <c r="H4957" s="21" t="str">
        <f>INDEX( {"super","just","sub","infras"},MATCH(F4957,{"超","恰","亚","次"},0))</f>
        <v>sub</v>
      </c>
      <c r="I4957" s="21">
        <f>MATCH(E4957,{"知识体","知识域","知识区","知识主题","知识点"},0)-1</f>
        <v>4</v>
      </c>
      <c r="J4957" s="21">
        <f>MATCH(F4957,{"超","恰","亚","次"},0)-1</f>
        <v>2</v>
      </c>
      <c r="K4957" s="21" t="str">
        <f t="shared" si="629"/>
        <v>地理</v>
      </c>
      <c r="L4957" s="26" t="s">
        <v>4440</v>
      </c>
      <c r="M4957" s="23"/>
      <c r="N4957" s="23"/>
      <c r="O4957" s="24" t="str">
        <f t="shared" si="623"/>
        <v xml:space="preserve">
  - 
    name:  我国气候类型的空间分布
    title:  我国气候类型的空间分布
    description: 
    koLyro: point
    koLyri:  sub
    son: </v>
      </c>
      <c r="P4957" s="27" t="str">
        <f t="shared" si="630"/>
        <v xml:space="preserve">
            - 
              name:  我国气候类型的空间分布
              title:  我国气候类型的空间分布
              description: 
              koLyro: point
              koLyri:  sub
              son: </v>
      </c>
    </row>
    <row r="4958" spans="1:16" ht="15" customHeight="1">
      <c r="A4958" s="20">
        <f t="shared" si="624"/>
        <v>5</v>
      </c>
      <c r="B4958" s="21" t="str">
        <f t="shared" si="625"/>
        <v>知识亚点</v>
      </c>
      <c r="C4958" s="21" t="str">
        <f t="shared" si="626"/>
        <v>我国的气候特征及其对生产的影响</v>
      </c>
      <c r="D4958" s="21" t="str">
        <f>IFERROR(IF(I4958=1,INDEX( {"chinese","english","math","physics","chemistry","biology","politics","history","geography"},MATCH(C4958,{"语文","英语","数学","物理","化学","生物","政治","历史","地理"},0)),IF(I4958=2,INDEX(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4958,{"单项选择","阅读理解","信息匹配","完形填空","短文填空","单句填空","短文改错","单句改错","句型转换","翻译短语","翻译句子","词汇/短语及固搭","完成句子","听力"},0)),"")), "")</f>
        <v/>
      </c>
      <c r="E4958" s="21" t="str">
        <f t="shared" si="627"/>
        <v>知识点</v>
      </c>
      <c r="F4958" s="21" t="str">
        <f t="shared" si="628"/>
        <v>亚</v>
      </c>
      <c r="G4958" s="21" t="str">
        <f>INDEX( {"body","discipline","area","topic","point"},MATCH(E4958,{"知识体","知识域","知识区","知识主题","知识点"},0))</f>
        <v>point</v>
      </c>
      <c r="H4958" s="21" t="str">
        <f>INDEX( {"super","just","sub","infras"},MATCH(F4958,{"超","恰","亚","次"},0))</f>
        <v>sub</v>
      </c>
      <c r="I4958" s="21">
        <f>MATCH(E4958,{"知识体","知识域","知识区","知识主题","知识点"},0)-1</f>
        <v>4</v>
      </c>
      <c r="J4958" s="21">
        <f>MATCH(F4958,{"超","恰","亚","次"},0)-1</f>
        <v>2</v>
      </c>
      <c r="K4958" s="21" t="str">
        <f t="shared" si="629"/>
        <v>地理</v>
      </c>
      <c r="L4958" s="26" t="s">
        <v>4441</v>
      </c>
      <c r="M4958" s="23"/>
      <c r="N4958" s="23"/>
      <c r="O4958" s="24" t="str">
        <f t="shared" si="623"/>
        <v xml:space="preserve">
  - 
    name:  我国的气候特征及其对生产的影响
    title:  我国的气候特征及其对生产的影响
    description: 
    koLyro: point
    koLyri:  sub
    son: </v>
      </c>
      <c r="P4958" s="27" t="str">
        <f t="shared" si="630"/>
        <v xml:space="preserve">
            - 
              name:  我国的气候特征及其对生产的影响
              title:  我国的气候特征及其对生产的影响
              description: 
              koLyro: point
              koLyri:  sub
              son: </v>
      </c>
    </row>
    <row r="4959" spans="1:16" ht="15" customHeight="1">
      <c r="A4959" s="20">
        <f t="shared" si="624"/>
        <v>5</v>
      </c>
      <c r="B4959" s="21" t="str">
        <f t="shared" si="625"/>
        <v>知识亚点</v>
      </c>
      <c r="C4959" s="21" t="str">
        <f t="shared" si="626"/>
        <v>我国锋面雨带的推移规律及影响</v>
      </c>
      <c r="D4959" s="21" t="str">
        <f>IFERROR(IF(I4959=1,INDEX( {"chinese","english","math","physics","chemistry","biology","politics","history","geography"},MATCH(C4959,{"语文","英语","数学","物理","化学","生物","政治","历史","地理"},0)),IF(I4959=2,INDEX(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4959,{"单项选择","阅读理解","信息匹配","完形填空","短文填空","单句填空","短文改错","单句改错","句型转换","翻译短语","翻译句子","词汇/短语及固搭","完成句子","听力"},0)),"")), "")</f>
        <v/>
      </c>
      <c r="E4959" s="21" t="str">
        <f t="shared" si="627"/>
        <v>知识点</v>
      </c>
      <c r="F4959" s="21" t="str">
        <f t="shared" si="628"/>
        <v>亚</v>
      </c>
      <c r="G4959" s="21" t="str">
        <f>INDEX( {"body","discipline","area","topic","point"},MATCH(E4959,{"知识体","知识域","知识区","知识主题","知识点"},0))</f>
        <v>point</v>
      </c>
      <c r="H4959" s="21" t="str">
        <f>INDEX( {"super","just","sub","infras"},MATCH(F4959,{"超","恰","亚","次"},0))</f>
        <v>sub</v>
      </c>
      <c r="I4959" s="21">
        <f>MATCH(E4959,{"知识体","知识域","知识区","知识主题","知识点"},0)-1</f>
        <v>4</v>
      </c>
      <c r="J4959" s="21">
        <f>MATCH(F4959,{"超","恰","亚","次"},0)-1</f>
        <v>2</v>
      </c>
      <c r="K4959" s="21" t="str">
        <f t="shared" si="629"/>
        <v>地理</v>
      </c>
      <c r="L4959" s="26" t="s">
        <v>4442</v>
      </c>
      <c r="M4959" s="23"/>
      <c r="N4959" s="23"/>
      <c r="O4959" s="24" t="str">
        <f t="shared" si="623"/>
        <v xml:space="preserve">
  - 
    name:  我国锋面雨带的推移规律及影响
    title:  我国锋面雨带的推移规律及影响
    description: 
    koLyro: point
    koLyri:  sub
    son: </v>
      </c>
      <c r="P4959" s="27" t="str">
        <f t="shared" si="630"/>
        <v xml:space="preserve">
            - 
              name:  我国锋面雨带的推移规律及影响
              title:  我国锋面雨带的推移规律及影响
              description: 
              koLyro: point
              koLyri:  sub
              son: </v>
      </c>
    </row>
    <row r="4960" spans="1:16" ht="15" customHeight="1">
      <c r="A4960" s="20">
        <f t="shared" si="624"/>
        <v>4</v>
      </c>
      <c r="B4960" s="21" t="str">
        <f t="shared" si="625"/>
        <v>知识点</v>
      </c>
      <c r="C4960" s="21" t="str">
        <f t="shared" si="626"/>
        <v>中国的河流和湖泊</v>
      </c>
      <c r="D4960" s="21" t="str">
        <f>IFERROR(IF(I4960=1,INDEX( {"chinese","english","math","physics","chemistry","biology","politics","history","geography"},MATCH(C4960,{"语文","英语","数学","物理","化学","生物","政治","历史","地理"},0)),IF(I4960=2,INDEX(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4960,{"单项选择","阅读理解","信息匹配","完形填空","短文填空","单句填空","短文改错","单句改错","句型转换","翻译短语","翻译句子","词汇/短语及固搭","完成句子","听力"},0)),"")), "")</f>
        <v/>
      </c>
      <c r="E4960" s="21" t="str">
        <f t="shared" si="627"/>
        <v>知识点</v>
      </c>
      <c r="F4960" s="21" t="str">
        <f t="shared" si="628"/>
        <v>恰</v>
      </c>
      <c r="G4960" s="21" t="str">
        <f>INDEX( {"body","discipline","area","topic","point"},MATCH(E4960,{"知识体","知识域","知识区","知识主题","知识点"},0))</f>
        <v>point</v>
      </c>
      <c r="H4960" s="21" t="str">
        <f>INDEX( {"super","just","sub","infras"},MATCH(F4960,{"超","恰","亚","次"},0))</f>
        <v>just</v>
      </c>
      <c r="I4960" s="21">
        <f>MATCH(E4960,{"知识体","知识域","知识区","知识主题","知识点"},0)-1</f>
        <v>4</v>
      </c>
      <c r="J4960" s="21">
        <f>MATCH(F4960,{"超","恰","亚","次"},0)-1</f>
        <v>1</v>
      </c>
      <c r="K4960" s="21" t="str">
        <f t="shared" si="629"/>
        <v>地理</v>
      </c>
      <c r="L4960" s="26" t="s">
        <v>4443</v>
      </c>
      <c r="M4960" s="23"/>
      <c r="N4960" s="23"/>
      <c r="O4960" s="24" t="str">
        <f t="shared" ref="O4960:O5023" si="631">SUBSTITUTE(SUBSTITUTE(SUBSTITUTE(SUBSTITUTE($O$1,"NAME",IF(D4960="",C4960,D4960)),"TITLE",C4960),"KO_LYRO",G4960),"KO_LYRI",H4960)</f>
        <v xml:space="preserve">
  - 
    name:  中国的河流和湖泊
    title:  中国的河流和湖泊
    description: 
    koLyro: point
    koLyri:  just
    son: </v>
      </c>
      <c r="P4960" s="27" t="str">
        <f t="shared" si="630"/>
        <v xml:space="preserve">
          - 
            name:  中国的河流和湖泊
            title:  中国的河流和湖泊
            description: 
            koLyro: point
            koLyri:  just
            son: </v>
      </c>
    </row>
    <row r="4961" spans="1:16" ht="15" customHeight="1">
      <c r="A4961" s="20">
        <f t="shared" si="624"/>
        <v>5</v>
      </c>
      <c r="B4961" s="21" t="str">
        <f t="shared" si="625"/>
        <v>知识亚点</v>
      </c>
      <c r="C4961" s="21" t="str">
        <f t="shared" si="626"/>
        <v>我国主要河流概况</v>
      </c>
      <c r="D4961" s="21" t="str">
        <f>IFERROR(IF(I4961=1,INDEX( {"chinese","english","math","physics","chemistry","biology","politics","history","geography"},MATCH(C4961,{"语文","英语","数学","物理","化学","生物","政治","历史","地理"},0)),IF(I4961=2,INDEX(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4961,{"单项选择","阅读理解","信息匹配","完形填空","短文填空","单句填空","短文改错","单句改错","句型转换","翻译短语","翻译句子","词汇/短语及固搭","完成句子","听力"},0)),"")), "")</f>
        <v/>
      </c>
      <c r="E4961" s="21" t="str">
        <f t="shared" si="627"/>
        <v>知识点</v>
      </c>
      <c r="F4961" s="21" t="str">
        <f t="shared" si="628"/>
        <v>亚</v>
      </c>
      <c r="G4961" s="21" t="str">
        <f>INDEX( {"body","discipline","area","topic","point"},MATCH(E4961,{"知识体","知识域","知识区","知识主题","知识点"},0))</f>
        <v>point</v>
      </c>
      <c r="H4961" s="21" t="str">
        <f>INDEX( {"super","just","sub","infras"},MATCH(F4961,{"超","恰","亚","次"},0))</f>
        <v>sub</v>
      </c>
      <c r="I4961" s="21">
        <f>MATCH(E4961,{"知识体","知识域","知识区","知识主题","知识点"},0)-1</f>
        <v>4</v>
      </c>
      <c r="J4961" s="21">
        <f>MATCH(F4961,{"超","恰","亚","次"},0)-1</f>
        <v>2</v>
      </c>
      <c r="K4961" s="21" t="str">
        <f t="shared" si="629"/>
        <v>地理</v>
      </c>
      <c r="L4961" s="26" t="s">
        <v>4444</v>
      </c>
      <c r="M4961" s="23"/>
      <c r="N4961" s="23"/>
      <c r="O4961" s="24" t="str">
        <f t="shared" si="631"/>
        <v xml:space="preserve">
  - 
    name:  我国主要河流概况
    title:  我国主要河流概况
    description: 
    koLyro: point
    koLyri:  sub
    son: </v>
      </c>
      <c r="P4961" s="27" t="str">
        <f t="shared" si="630"/>
        <v xml:space="preserve">
            - 
              name:  我国主要河流概况
              title:  我国主要河流概况
              description: 
              koLyro: point
              koLyri:  sub
              son: </v>
      </c>
    </row>
    <row r="4962" spans="1:16" ht="15" customHeight="1">
      <c r="A4962" s="20">
        <f t="shared" si="624"/>
        <v>5</v>
      </c>
      <c r="B4962" s="21" t="str">
        <f t="shared" si="625"/>
        <v>知识亚点</v>
      </c>
      <c r="C4962" s="21" t="str">
        <f t="shared" si="626"/>
        <v>我国河流界线</v>
      </c>
      <c r="D4962" s="21" t="str">
        <f>IFERROR(IF(I4962=1,INDEX( {"chinese","english","math","physics","chemistry","biology","politics","history","geography"},MATCH(C4962,{"语文","英语","数学","物理","化学","生物","政治","历史","地理"},0)),IF(I4962=2,INDEX(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4962,{"单项选择","阅读理解","信息匹配","完形填空","短文填空","单句填空","短文改错","单句改错","句型转换","翻译短语","翻译句子","词汇/短语及固搭","完成句子","听力"},0)),"")), "")</f>
        <v/>
      </c>
      <c r="E4962" s="21" t="str">
        <f t="shared" si="627"/>
        <v>知识点</v>
      </c>
      <c r="F4962" s="21" t="str">
        <f t="shared" si="628"/>
        <v>亚</v>
      </c>
      <c r="G4962" s="21" t="str">
        <f>INDEX( {"body","discipline","area","topic","point"},MATCH(E4962,{"知识体","知识域","知识区","知识主题","知识点"},0))</f>
        <v>point</v>
      </c>
      <c r="H4962" s="21" t="str">
        <f>INDEX( {"super","just","sub","infras"},MATCH(F4962,{"超","恰","亚","次"},0))</f>
        <v>sub</v>
      </c>
      <c r="I4962" s="21">
        <f>MATCH(E4962,{"知识体","知识域","知识区","知识主题","知识点"},0)-1</f>
        <v>4</v>
      </c>
      <c r="J4962" s="21">
        <f>MATCH(F4962,{"超","恰","亚","次"},0)-1</f>
        <v>2</v>
      </c>
      <c r="K4962" s="21" t="str">
        <f t="shared" si="629"/>
        <v>地理</v>
      </c>
      <c r="L4962" s="26" t="s">
        <v>4445</v>
      </c>
      <c r="M4962" s="23"/>
      <c r="N4962" s="23"/>
      <c r="O4962" s="24" t="str">
        <f t="shared" si="631"/>
        <v xml:space="preserve">
  - 
    name:  我国河流界线
    title:  我国河流界线
    description: 
    koLyro: point
    koLyri:  sub
    son: </v>
      </c>
      <c r="P4962" s="27" t="str">
        <f t="shared" si="630"/>
        <v xml:space="preserve">
            - 
              name:  我国河流界线
              title:  我国河流界线
              description: 
              koLyro: point
              koLyri:  sub
              son: </v>
      </c>
    </row>
    <row r="4963" spans="1:16" ht="15" customHeight="1">
      <c r="A4963" s="20">
        <f t="shared" si="624"/>
        <v>5</v>
      </c>
      <c r="B4963" s="21" t="str">
        <f t="shared" si="625"/>
        <v>知识亚点</v>
      </c>
      <c r="C4963" s="21" t="str">
        <f t="shared" si="626"/>
        <v>我国河流水文特征的地区差异</v>
      </c>
      <c r="D4963" s="21" t="str">
        <f>IFERROR(IF(I4963=1,INDEX( {"chinese","english","math","physics","chemistry","biology","politics","history","geography"},MATCH(C4963,{"语文","英语","数学","物理","化学","生物","政治","历史","地理"},0)),IF(I4963=2,INDEX(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4963,{"单项选择","阅读理解","信息匹配","完形填空","短文填空","单句填空","短文改错","单句改错","句型转换","翻译短语","翻译句子","词汇/短语及固搭","完成句子","听力"},0)),"")), "")</f>
        <v/>
      </c>
      <c r="E4963" s="21" t="str">
        <f t="shared" si="627"/>
        <v>知识点</v>
      </c>
      <c r="F4963" s="21" t="str">
        <f t="shared" si="628"/>
        <v>亚</v>
      </c>
      <c r="G4963" s="21" t="str">
        <f>INDEX( {"body","discipline","area","topic","point"},MATCH(E4963,{"知识体","知识域","知识区","知识主题","知识点"},0))</f>
        <v>point</v>
      </c>
      <c r="H4963" s="21" t="str">
        <f>INDEX( {"super","just","sub","infras"},MATCH(F4963,{"超","恰","亚","次"},0))</f>
        <v>sub</v>
      </c>
      <c r="I4963" s="21">
        <f>MATCH(E4963,{"知识体","知识域","知识区","知识主题","知识点"},0)-1</f>
        <v>4</v>
      </c>
      <c r="J4963" s="21">
        <f>MATCH(F4963,{"超","恰","亚","次"},0)-1</f>
        <v>2</v>
      </c>
      <c r="K4963" s="21" t="str">
        <f t="shared" si="629"/>
        <v>地理</v>
      </c>
      <c r="L4963" s="26" t="s">
        <v>4446</v>
      </c>
      <c r="M4963" s="23"/>
      <c r="N4963" s="23"/>
      <c r="O4963" s="24" t="str">
        <f t="shared" si="631"/>
        <v xml:space="preserve">
  - 
    name:  我国河流水文特征的地区差异
    title:  我国河流水文特征的地区差异
    description: 
    koLyro: point
    koLyri:  sub
    son: </v>
      </c>
      <c r="P4963" s="27" t="str">
        <f t="shared" si="630"/>
        <v xml:space="preserve">
            - 
              name:  我国河流水文特征的地区差异
              title:  我国河流水文特征的地区差异
              description: 
              koLyro: point
              koLyri:  sub
              son: </v>
      </c>
    </row>
    <row r="4964" spans="1:16" ht="15" customHeight="1">
      <c r="A4964" s="20">
        <f t="shared" si="624"/>
        <v>5</v>
      </c>
      <c r="B4964" s="21" t="str">
        <f t="shared" si="625"/>
        <v>知识亚点</v>
      </c>
      <c r="C4964" s="21" t="str">
        <f t="shared" si="626"/>
        <v>我国主要的湖泊</v>
      </c>
      <c r="D4964" s="21" t="str">
        <f>IFERROR(IF(I4964=1,INDEX( {"chinese","english","math","physics","chemistry","biology","politics","history","geography"},MATCH(C4964,{"语文","英语","数学","物理","化学","生物","政治","历史","地理"},0)),IF(I4964=2,INDEX(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4964,{"单项选择","阅读理解","信息匹配","完形填空","短文填空","单句填空","短文改错","单句改错","句型转换","翻译短语","翻译句子","词汇/短语及固搭","完成句子","听力"},0)),"")), "")</f>
        <v/>
      </c>
      <c r="E4964" s="21" t="str">
        <f t="shared" si="627"/>
        <v>知识点</v>
      </c>
      <c r="F4964" s="21" t="str">
        <f t="shared" si="628"/>
        <v>亚</v>
      </c>
      <c r="G4964" s="21" t="str">
        <f>INDEX( {"body","discipline","area","topic","point"},MATCH(E4964,{"知识体","知识域","知识区","知识主题","知识点"},0))</f>
        <v>point</v>
      </c>
      <c r="H4964" s="21" t="str">
        <f>INDEX( {"super","just","sub","infras"},MATCH(F4964,{"超","恰","亚","次"},0))</f>
        <v>sub</v>
      </c>
      <c r="I4964" s="21">
        <f>MATCH(E4964,{"知识体","知识域","知识区","知识主题","知识点"},0)-1</f>
        <v>4</v>
      </c>
      <c r="J4964" s="21">
        <f>MATCH(F4964,{"超","恰","亚","次"},0)-1</f>
        <v>2</v>
      </c>
      <c r="K4964" s="21" t="str">
        <f t="shared" si="629"/>
        <v>地理</v>
      </c>
      <c r="L4964" s="26" t="s">
        <v>4447</v>
      </c>
      <c r="M4964" s="23"/>
      <c r="N4964" s="23"/>
      <c r="O4964" s="24" t="str">
        <f t="shared" si="631"/>
        <v xml:space="preserve">
  - 
    name:  我国主要的湖泊
    title:  我国主要的湖泊
    description: 
    koLyro: point
    koLyri:  sub
    son: </v>
      </c>
      <c r="P4964" s="27" t="str">
        <f t="shared" si="630"/>
        <v xml:space="preserve">
            - 
              name:  我国主要的湖泊
              title:  我国主要的湖泊
              description: 
              koLyro: point
              koLyri:  sub
              son: </v>
      </c>
    </row>
    <row r="4965" spans="1:16" ht="15" customHeight="1">
      <c r="A4965" s="20">
        <f t="shared" si="624"/>
        <v>5</v>
      </c>
      <c r="B4965" s="21" t="str">
        <f t="shared" si="625"/>
        <v>知识亚点</v>
      </c>
      <c r="C4965" s="21" t="str">
        <f t="shared" si="626"/>
        <v>我国主要河流、湖泊水系图的判读</v>
      </c>
      <c r="D4965" s="21" t="str">
        <f>IFERROR(IF(I4965=1,INDEX( {"chinese","english","math","physics","chemistry","biology","politics","history","geography"},MATCH(C4965,{"语文","英语","数学","物理","化学","生物","政治","历史","地理"},0)),IF(I4965=2,INDEX(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4965,{"单项选择","阅读理解","信息匹配","完形填空","短文填空","单句填空","短文改错","单句改错","句型转换","翻译短语","翻译句子","词汇/短语及固搭","完成句子","听力"},0)),"")), "")</f>
        <v/>
      </c>
      <c r="E4965" s="21" t="str">
        <f t="shared" si="627"/>
        <v>知识点</v>
      </c>
      <c r="F4965" s="21" t="str">
        <f t="shared" si="628"/>
        <v>亚</v>
      </c>
      <c r="G4965" s="21" t="str">
        <f>INDEX( {"body","discipline","area","topic","point"},MATCH(E4965,{"知识体","知识域","知识区","知识主题","知识点"},0))</f>
        <v>point</v>
      </c>
      <c r="H4965" s="21" t="str">
        <f>INDEX( {"super","just","sub","infras"},MATCH(F4965,{"超","恰","亚","次"},0))</f>
        <v>sub</v>
      </c>
      <c r="I4965" s="21">
        <f>MATCH(E4965,{"知识体","知识域","知识区","知识主题","知识点"},0)-1</f>
        <v>4</v>
      </c>
      <c r="J4965" s="21">
        <f>MATCH(F4965,{"超","恰","亚","次"},0)-1</f>
        <v>2</v>
      </c>
      <c r="K4965" s="21" t="str">
        <f t="shared" si="629"/>
        <v>地理</v>
      </c>
      <c r="L4965" s="26" t="s">
        <v>4448</v>
      </c>
      <c r="M4965" s="23"/>
      <c r="N4965" s="23"/>
      <c r="O4965" s="24" t="str">
        <f t="shared" si="631"/>
        <v xml:space="preserve">
  - 
    name:  我国主要河流、湖泊水系图的判读
    title:  我国主要河流、湖泊水系图的判读
    description: 
    koLyro: point
    koLyri:  sub
    son: </v>
      </c>
      <c r="P4965" s="27" t="str">
        <f t="shared" si="630"/>
        <v xml:space="preserve">
            - 
              name:  我国主要河流、湖泊水系图的判读
              title:  我国主要河流、湖泊水系图的判读
              description: 
              koLyro: point
              koLyri:  sub
              son: </v>
      </c>
    </row>
    <row r="4966" spans="1:16" ht="15" customHeight="1">
      <c r="A4966" s="20">
        <f t="shared" si="624"/>
        <v>4</v>
      </c>
      <c r="B4966" s="21" t="str">
        <f t="shared" si="625"/>
        <v>知识点</v>
      </c>
      <c r="C4966" s="21" t="str">
        <f t="shared" si="626"/>
        <v>中国主要的自然资源和能源</v>
      </c>
      <c r="D4966" s="21" t="str">
        <f>IFERROR(IF(I4966=1,INDEX( {"chinese","english","math","physics","chemistry","biology","politics","history","geography"},MATCH(C4966,{"语文","英语","数学","物理","化学","生物","政治","历史","地理"},0)),IF(I4966=2,INDEX(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4966,{"单项选择","阅读理解","信息匹配","完形填空","短文填空","单句填空","短文改错","单句改错","句型转换","翻译短语","翻译句子","词汇/短语及固搭","完成句子","听力"},0)),"")), "")</f>
        <v/>
      </c>
      <c r="E4966" s="21" t="str">
        <f t="shared" si="627"/>
        <v>知识点</v>
      </c>
      <c r="F4966" s="21" t="str">
        <f t="shared" si="628"/>
        <v>恰</v>
      </c>
      <c r="G4966" s="21" t="str">
        <f>INDEX( {"body","discipline","area","topic","point"},MATCH(E4966,{"知识体","知识域","知识区","知识主题","知识点"},0))</f>
        <v>point</v>
      </c>
      <c r="H4966" s="21" t="str">
        <f>INDEX( {"super","just","sub","infras"},MATCH(F4966,{"超","恰","亚","次"},0))</f>
        <v>just</v>
      </c>
      <c r="I4966" s="21">
        <f>MATCH(E4966,{"知识体","知识域","知识区","知识主题","知识点"},0)-1</f>
        <v>4</v>
      </c>
      <c r="J4966" s="21">
        <f>MATCH(F4966,{"超","恰","亚","次"},0)-1</f>
        <v>1</v>
      </c>
      <c r="K4966" s="21" t="str">
        <f t="shared" si="629"/>
        <v>地理</v>
      </c>
      <c r="L4966" s="26" t="s">
        <v>4449</v>
      </c>
      <c r="M4966" s="23"/>
      <c r="N4966" s="23"/>
      <c r="O4966" s="24" t="str">
        <f t="shared" si="631"/>
        <v xml:space="preserve">
  - 
    name:  中国主要的自然资源和能源
    title:  中国主要的自然资源和能源
    description: 
    koLyro: point
    koLyri:  just
    son: </v>
      </c>
      <c r="P4966" s="27" t="str">
        <f t="shared" si="630"/>
        <v xml:space="preserve">
          - 
            name:  中国主要的自然资源和能源
            title:  中国主要的自然资源和能源
            description: 
            koLyro: point
            koLyri:  just
            son: </v>
      </c>
    </row>
    <row r="4967" spans="1:16" ht="15" customHeight="1">
      <c r="A4967" s="20">
        <f t="shared" si="624"/>
        <v>5</v>
      </c>
      <c r="B4967" s="21" t="str">
        <f t="shared" si="625"/>
        <v>知识亚点</v>
      </c>
      <c r="C4967" s="21" t="str">
        <f t="shared" si="626"/>
        <v>水资源的特点、分布、存在的问题及对策</v>
      </c>
      <c r="D4967" s="21" t="str">
        <f>IFERROR(IF(I4967=1,INDEX( {"chinese","english","math","physics","chemistry","biology","politics","history","geography"},MATCH(C4967,{"语文","英语","数学","物理","化学","生物","政治","历史","地理"},0)),IF(I4967=2,INDEX(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4967,{"单项选择","阅读理解","信息匹配","完形填空","短文填空","单句填空","短文改错","单句改错","句型转换","翻译短语","翻译句子","词汇/短语及固搭","完成句子","听力"},0)),"")), "")</f>
        <v/>
      </c>
      <c r="E4967" s="21" t="str">
        <f t="shared" si="627"/>
        <v>知识点</v>
      </c>
      <c r="F4967" s="21" t="str">
        <f t="shared" si="628"/>
        <v>亚</v>
      </c>
      <c r="G4967" s="21" t="str">
        <f>INDEX( {"body","discipline","area","topic","point"},MATCH(E4967,{"知识体","知识域","知识区","知识主题","知识点"},0))</f>
        <v>point</v>
      </c>
      <c r="H4967" s="21" t="str">
        <f>INDEX( {"super","just","sub","infras"},MATCH(F4967,{"超","恰","亚","次"},0))</f>
        <v>sub</v>
      </c>
      <c r="I4967" s="21">
        <f>MATCH(E4967,{"知识体","知识域","知识区","知识主题","知识点"},0)-1</f>
        <v>4</v>
      </c>
      <c r="J4967" s="21">
        <f>MATCH(F4967,{"超","恰","亚","次"},0)-1</f>
        <v>2</v>
      </c>
      <c r="K4967" s="21" t="str">
        <f t="shared" si="629"/>
        <v>地理</v>
      </c>
      <c r="L4967" s="26" t="s">
        <v>4450</v>
      </c>
      <c r="M4967" s="23"/>
      <c r="N4967" s="23"/>
      <c r="O4967" s="24" t="str">
        <f t="shared" si="631"/>
        <v xml:space="preserve">
  - 
    name:  水资源的特点、分布、存在的问题及对策
    title:  水资源的特点、分布、存在的问题及对策
    description: 
    koLyro: point
    koLyri:  sub
    son: </v>
      </c>
      <c r="P4967" s="27" t="str">
        <f t="shared" si="630"/>
        <v xml:space="preserve">
            - 
              name:  水资源的特点、分布、存在的问题及对策
              title:  水资源的特点、分布、存在的问题及对策
              description: 
              koLyro: point
              koLyri:  sub
              son: </v>
      </c>
    </row>
    <row r="4968" spans="1:16" ht="15" customHeight="1">
      <c r="A4968" s="20">
        <f t="shared" si="624"/>
        <v>5</v>
      </c>
      <c r="B4968" s="21" t="str">
        <f t="shared" si="625"/>
        <v>知识亚点</v>
      </c>
      <c r="C4968" s="21" t="str">
        <f t="shared" si="626"/>
        <v>土地资源的特点、分布、存在的问题及对策</v>
      </c>
      <c r="D4968" s="21" t="str">
        <f>IFERROR(IF(I4968=1,INDEX( {"chinese","english","math","physics","chemistry","biology","politics","history","geography"},MATCH(C4968,{"语文","英语","数学","物理","化学","生物","政治","历史","地理"},0)),IF(I4968=2,INDEX(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4968,{"单项选择","阅读理解","信息匹配","完形填空","短文填空","单句填空","短文改错","单句改错","句型转换","翻译短语","翻译句子","词汇/短语及固搭","完成句子","听力"},0)),"")), "")</f>
        <v/>
      </c>
      <c r="E4968" s="21" t="str">
        <f t="shared" si="627"/>
        <v>知识点</v>
      </c>
      <c r="F4968" s="21" t="str">
        <f t="shared" si="628"/>
        <v>亚</v>
      </c>
      <c r="G4968" s="21" t="str">
        <f>INDEX( {"body","discipline","area","topic","point"},MATCH(E4968,{"知识体","知识域","知识区","知识主题","知识点"},0))</f>
        <v>point</v>
      </c>
      <c r="H4968" s="21" t="str">
        <f>INDEX( {"super","just","sub","infras"},MATCH(F4968,{"超","恰","亚","次"},0))</f>
        <v>sub</v>
      </c>
      <c r="I4968" s="21">
        <f>MATCH(E4968,{"知识体","知识域","知识区","知识主题","知识点"},0)-1</f>
        <v>4</v>
      </c>
      <c r="J4968" s="21">
        <f>MATCH(F4968,{"超","恰","亚","次"},0)-1</f>
        <v>2</v>
      </c>
      <c r="K4968" s="21" t="str">
        <f t="shared" si="629"/>
        <v>地理</v>
      </c>
      <c r="L4968" s="26" t="s">
        <v>4451</v>
      </c>
      <c r="M4968" s="23"/>
      <c r="N4968" s="23"/>
      <c r="O4968" s="24" t="str">
        <f t="shared" si="631"/>
        <v xml:space="preserve">
  - 
    name:  土地资源的特点、分布、存在的问题及对策
    title:  土地资源的特点、分布、存在的问题及对策
    description: 
    koLyro: point
    koLyri:  sub
    son: </v>
      </c>
      <c r="P4968" s="27" t="str">
        <f t="shared" si="630"/>
        <v xml:space="preserve">
            - 
              name:  土地资源的特点、分布、存在的问题及对策
              title:  土地资源的特点、分布、存在的问题及对策
              description: 
              koLyro: point
              koLyri:  sub
              son: </v>
      </c>
    </row>
    <row r="4969" spans="1:16" ht="15" customHeight="1">
      <c r="A4969" s="20">
        <f t="shared" si="624"/>
        <v>5</v>
      </c>
      <c r="B4969" s="21" t="str">
        <f t="shared" si="625"/>
        <v>知识亚点</v>
      </c>
      <c r="C4969" s="21" t="str">
        <f t="shared" si="626"/>
        <v>森林资源的特点、分布、存在的问题及对策</v>
      </c>
      <c r="D4969" s="21" t="str">
        <f>IFERROR(IF(I4969=1,INDEX( {"chinese","english","math","physics","chemistry","biology","politics","history","geography"},MATCH(C4969,{"语文","英语","数学","物理","化学","生物","政治","历史","地理"},0)),IF(I4969=2,INDEX(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4969,{"单项选择","阅读理解","信息匹配","完形填空","短文填空","单句填空","短文改错","单句改错","句型转换","翻译短语","翻译句子","词汇/短语及固搭","完成句子","听力"},0)),"")), "")</f>
        <v/>
      </c>
      <c r="E4969" s="21" t="str">
        <f t="shared" si="627"/>
        <v>知识点</v>
      </c>
      <c r="F4969" s="21" t="str">
        <f t="shared" si="628"/>
        <v>亚</v>
      </c>
      <c r="G4969" s="21" t="str">
        <f>INDEX( {"body","discipline","area","topic","point"},MATCH(E4969,{"知识体","知识域","知识区","知识主题","知识点"},0))</f>
        <v>point</v>
      </c>
      <c r="H4969" s="21" t="str">
        <f>INDEX( {"super","just","sub","infras"},MATCH(F4969,{"超","恰","亚","次"},0))</f>
        <v>sub</v>
      </c>
      <c r="I4969" s="21">
        <f>MATCH(E4969,{"知识体","知识域","知识区","知识主题","知识点"},0)-1</f>
        <v>4</v>
      </c>
      <c r="J4969" s="21">
        <f>MATCH(F4969,{"超","恰","亚","次"},0)-1</f>
        <v>2</v>
      </c>
      <c r="K4969" s="21" t="str">
        <f t="shared" si="629"/>
        <v>地理</v>
      </c>
      <c r="L4969" s="26" t="s">
        <v>4452</v>
      </c>
      <c r="M4969" s="23"/>
      <c r="N4969" s="23"/>
      <c r="O4969" s="24" t="str">
        <f t="shared" si="631"/>
        <v xml:space="preserve">
  - 
    name:  森林资源的特点、分布、存在的问题及对策
    title:  森林资源的特点、分布、存在的问题及对策
    description: 
    koLyro: point
    koLyri:  sub
    son: </v>
      </c>
      <c r="P4969" s="27" t="str">
        <f t="shared" si="630"/>
        <v xml:space="preserve">
            - 
              name:  森林资源的特点、分布、存在的问题及对策
              title:  森林资源的特点、分布、存在的问题及对策
              description: 
              koLyro: point
              koLyri:  sub
              son: </v>
      </c>
    </row>
    <row r="4970" spans="1:16" ht="15" customHeight="1">
      <c r="A4970" s="20">
        <f t="shared" si="624"/>
        <v>5</v>
      </c>
      <c r="B4970" s="21" t="str">
        <f t="shared" si="625"/>
        <v>知识亚点</v>
      </c>
      <c r="C4970" s="21" t="str">
        <f t="shared" si="626"/>
        <v>矿产资源的特点、分布、存在的问题及对策</v>
      </c>
      <c r="D4970" s="21" t="str">
        <f>IFERROR(IF(I4970=1,INDEX( {"chinese","english","math","physics","chemistry","biology","politics","history","geography"},MATCH(C4970,{"语文","英语","数学","物理","化学","生物","政治","历史","地理"},0)),IF(I4970=2,INDEX(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4970,{"单项选择","阅读理解","信息匹配","完形填空","短文填空","单句填空","短文改错","单句改错","句型转换","翻译短语","翻译句子","词汇/短语及固搭","完成句子","听力"},0)),"")), "")</f>
        <v/>
      </c>
      <c r="E4970" s="21" t="str">
        <f t="shared" si="627"/>
        <v>知识点</v>
      </c>
      <c r="F4970" s="21" t="str">
        <f t="shared" si="628"/>
        <v>亚</v>
      </c>
      <c r="G4970" s="21" t="str">
        <f>INDEX( {"body","discipline","area","topic","point"},MATCH(E4970,{"知识体","知识域","知识区","知识主题","知识点"},0))</f>
        <v>point</v>
      </c>
      <c r="H4970" s="21" t="str">
        <f>INDEX( {"super","just","sub","infras"},MATCH(F4970,{"超","恰","亚","次"},0))</f>
        <v>sub</v>
      </c>
      <c r="I4970" s="21">
        <f>MATCH(E4970,{"知识体","知识域","知识区","知识主题","知识点"},0)-1</f>
        <v>4</v>
      </c>
      <c r="J4970" s="21">
        <f>MATCH(F4970,{"超","恰","亚","次"},0)-1</f>
        <v>2</v>
      </c>
      <c r="K4970" s="21" t="str">
        <f t="shared" si="629"/>
        <v>地理</v>
      </c>
      <c r="L4970" s="26" t="s">
        <v>4453</v>
      </c>
      <c r="M4970" s="23"/>
      <c r="N4970" s="23"/>
      <c r="O4970" s="24" t="str">
        <f t="shared" si="631"/>
        <v xml:space="preserve">
  - 
    name:  矿产资源的特点、分布、存在的问题及对策
    title:  矿产资源的特点、分布、存在的问题及对策
    description: 
    koLyro: point
    koLyri:  sub
    son: </v>
      </c>
      <c r="P4970" s="27" t="str">
        <f t="shared" si="630"/>
        <v xml:space="preserve">
            - 
              name:  矿产资源的特点、分布、存在的问题及对策
              title:  矿产资源的特点、分布、存在的问题及对策
              description: 
              koLyro: point
              koLyri:  sub
              son: </v>
      </c>
    </row>
    <row r="4971" spans="1:16" ht="15" customHeight="1">
      <c r="A4971" s="20">
        <f t="shared" si="624"/>
        <v>5</v>
      </c>
      <c r="B4971" s="21" t="str">
        <f t="shared" si="625"/>
        <v>知识亚点</v>
      </c>
      <c r="C4971" s="21" t="str">
        <f t="shared" si="626"/>
        <v>水能的特点及分布</v>
      </c>
      <c r="D4971" s="21" t="str">
        <f>IFERROR(IF(I4971=1,INDEX( {"chinese","english","math","physics","chemistry","biology","politics","history","geography"},MATCH(C4971,{"语文","英语","数学","物理","化学","生物","政治","历史","地理"},0)),IF(I4971=2,INDEX(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4971,{"单项选择","阅读理解","信息匹配","完形填空","短文填空","单句填空","短文改错","单句改错","句型转换","翻译短语","翻译句子","词汇/短语及固搭","完成句子","听力"},0)),"")), "")</f>
        <v/>
      </c>
      <c r="E4971" s="21" t="str">
        <f t="shared" si="627"/>
        <v>知识点</v>
      </c>
      <c r="F4971" s="21" t="str">
        <f t="shared" si="628"/>
        <v>亚</v>
      </c>
      <c r="G4971" s="21" t="str">
        <f>INDEX( {"body","discipline","area","topic","point"},MATCH(E4971,{"知识体","知识域","知识区","知识主题","知识点"},0))</f>
        <v>point</v>
      </c>
      <c r="H4971" s="21" t="str">
        <f>INDEX( {"super","just","sub","infras"},MATCH(F4971,{"超","恰","亚","次"},0))</f>
        <v>sub</v>
      </c>
      <c r="I4971" s="21">
        <f>MATCH(E4971,{"知识体","知识域","知识区","知识主题","知识点"},0)-1</f>
        <v>4</v>
      </c>
      <c r="J4971" s="21">
        <f>MATCH(F4971,{"超","恰","亚","次"},0)-1</f>
        <v>2</v>
      </c>
      <c r="K4971" s="21" t="str">
        <f t="shared" si="629"/>
        <v>地理</v>
      </c>
      <c r="L4971" s="26" t="s">
        <v>4454</v>
      </c>
      <c r="M4971" s="23"/>
      <c r="N4971" s="23"/>
      <c r="O4971" s="24" t="str">
        <f t="shared" si="631"/>
        <v xml:space="preserve">
  - 
    name:  水能的特点及分布
    title:  水能的特点及分布
    description: 
    koLyro: point
    koLyri:  sub
    son: </v>
      </c>
      <c r="P4971" s="27" t="str">
        <f t="shared" si="630"/>
        <v xml:space="preserve">
            - 
              name:  水能的特点及分布
              title:  水能的特点及分布
              description: 
              koLyro: point
              koLyri:  sub
              son: </v>
      </c>
    </row>
    <row r="4972" spans="1:16" ht="15" customHeight="1">
      <c r="A4972" s="20">
        <f t="shared" si="624"/>
        <v>5</v>
      </c>
      <c r="B4972" s="21" t="str">
        <f t="shared" si="625"/>
        <v>知识亚点</v>
      </c>
      <c r="C4972" s="21" t="str">
        <f t="shared" si="626"/>
        <v>核能的特点及分布</v>
      </c>
      <c r="D4972" s="21" t="str">
        <f>IFERROR(IF(I4972=1,INDEX( {"chinese","english","math","physics","chemistry","biology","politics","history","geography"},MATCH(C4972,{"语文","英语","数学","物理","化学","生物","政治","历史","地理"},0)),IF(I4972=2,INDEX(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4972,{"单项选择","阅读理解","信息匹配","完形填空","短文填空","单句填空","短文改错","单句改错","句型转换","翻译短语","翻译句子","词汇/短语及固搭","完成句子","听力"},0)),"")), "")</f>
        <v/>
      </c>
      <c r="E4972" s="21" t="str">
        <f t="shared" si="627"/>
        <v>知识点</v>
      </c>
      <c r="F4972" s="21" t="str">
        <f t="shared" si="628"/>
        <v>亚</v>
      </c>
      <c r="G4972" s="21" t="str">
        <f>INDEX( {"body","discipline","area","topic","point"},MATCH(E4972,{"知识体","知识域","知识区","知识主题","知识点"},0))</f>
        <v>point</v>
      </c>
      <c r="H4972" s="21" t="str">
        <f>INDEX( {"super","just","sub","infras"},MATCH(F4972,{"超","恰","亚","次"},0))</f>
        <v>sub</v>
      </c>
      <c r="I4972" s="21">
        <f>MATCH(E4972,{"知识体","知识域","知识区","知识主题","知识点"},0)-1</f>
        <v>4</v>
      </c>
      <c r="J4972" s="21">
        <f>MATCH(F4972,{"超","恰","亚","次"},0)-1</f>
        <v>2</v>
      </c>
      <c r="K4972" s="21" t="str">
        <f t="shared" si="629"/>
        <v>地理</v>
      </c>
      <c r="L4972" s="26" t="s">
        <v>4455</v>
      </c>
      <c r="M4972" s="23"/>
      <c r="N4972" s="23"/>
      <c r="O4972" s="24" t="str">
        <f t="shared" si="631"/>
        <v xml:space="preserve">
  - 
    name:  核能的特点及分布
    title:  核能的特点及分布
    description: 
    koLyro: point
    koLyri:  sub
    son: </v>
      </c>
      <c r="P4972" s="27" t="str">
        <f t="shared" si="630"/>
        <v xml:space="preserve">
            - 
              name:  核能的特点及分布
              title:  核能的特点及分布
              description: 
              koLyro: point
              koLyri:  sub
              son: </v>
      </c>
    </row>
    <row r="4973" spans="1:16" ht="15" customHeight="1">
      <c r="A4973" s="20">
        <f t="shared" si="624"/>
        <v>5</v>
      </c>
      <c r="B4973" s="21" t="str">
        <f t="shared" si="625"/>
        <v>知识亚点</v>
      </c>
      <c r="C4973" s="21" t="str">
        <f t="shared" si="626"/>
        <v>太阳能的特点及分布</v>
      </c>
      <c r="D4973" s="21" t="str">
        <f>IFERROR(IF(I4973=1,INDEX( {"chinese","english","math","physics","chemistry","biology","politics","history","geography"},MATCH(C4973,{"语文","英语","数学","物理","化学","生物","政治","历史","地理"},0)),IF(I4973=2,INDEX(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4973,{"单项选择","阅读理解","信息匹配","完形填空","短文填空","单句填空","短文改错","单句改错","句型转换","翻译短语","翻译句子","词汇/短语及固搭","完成句子","听力"},0)),"")), "")</f>
        <v/>
      </c>
      <c r="E4973" s="21" t="str">
        <f t="shared" si="627"/>
        <v>知识点</v>
      </c>
      <c r="F4973" s="21" t="str">
        <f t="shared" si="628"/>
        <v>亚</v>
      </c>
      <c r="G4973" s="21" t="str">
        <f>INDEX( {"body","discipline","area","topic","point"},MATCH(E4973,{"知识体","知识域","知识区","知识主题","知识点"},0))</f>
        <v>point</v>
      </c>
      <c r="H4973" s="21" t="str">
        <f>INDEX( {"super","just","sub","infras"},MATCH(F4973,{"超","恰","亚","次"},0))</f>
        <v>sub</v>
      </c>
      <c r="I4973" s="21">
        <f>MATCH(E4973,{"知识体","知识域","知识区","知识主题","知识点"},0)-1</f>
        <v>4</v>
      </c>
      <c r="J4973" s="21">
        <f>MATCH(F4973,{"超","恰","亚","次"},0)-1</f>
        <v>2</v>
      </c>
      <c r="K4973" s="21" t="str">
        <f t="shared" si="629"/>
        <v>地理</v>
      </c>
      <c r="L4973" s="26" t="s">
        <v>4456</v>
      </c>
      <c r="M4973" s="23"/>
      <c r="N4973" s="23"/>
      <c r="O4973" s="24" t="str">
        <f t="shared" si="631"/>
        <v xml:space="preserve">
  - 
    name:  太阳能的特点及分布
    title:  太阳能的特点及分布
    description: 
    koLyro: point
    koLyri:  sub
    son: </v>
      </c>
      <c r="P4973" s="27" t="str">
        <f t="shared" si="630"/>
        <v xml:space="preserve">
            - 
              name:  太阳能的特点及分布
              title:  太阳能的特点及分布
              description: 
              koLyro: point
              koLyri:  sub
              son: </v>
      </c>
    </row>
    <row r="4974" spans="1:16" ht="15" customHeight="1">
      <c r="A4974" s="20">
        <f t="shared" si="624"/>
        <v>5</v>
      </c>
      <c r="B4974" s="21" t="str">
        <f t="shared" si="625"/>
        <v>知识亚点</v>
      </c>
      <c r="C4974" s="21" t="str">
        <f t="shared" si="626"/>
        <v>煤炭资源的特点及分布</v>
      </c>
      <c r="D4974" s="21" t="str">
        <f>IFERROR(IF(I4974=1,INDEX( {"chinese","english","math","physics","chemistry","biology","politics","history","geography"},MATCH(C4974,{"语文","英语","数学","物理","化学","生物","政治","历史","地理"},0)),IF(I4974=2,INDEX(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4974,{"单项选择","阅读理解","信息匹配","完形填空","短文填空","单句填空","短文改错","单句改错","句型转换","翻译短语","翻译句子","词汇/短语及固搭","完成句子","听力"},0)),"")), "")</f>
        <v/>
      </c>
      <c r="E4974" s="21" t="str">
        <f t="shared" si="627"/>
        <v>知识点</v>
      </c>
      <c r="F4974" s="21" t="str">
        <f t="shared" si="628"/>
        <v>亚</v>
      </c>
      <c r="G4974" s="21" t="str">
        <f>INDEX( {"body","discipline","area","topic","point"},MATCH(E4974,{"知识体","知识域","知识区","知识主题","知识点"},0))</f>
        <v>point</v>
      </c>
      <c r="H4974" s="21" t="str">
        <f>INDEX( {"super","just","sub","infras"},MATCH(F4974,{"超","恰","亚","次"},0))</f>
        <v>sub</v>
      </c>
      <c r="I4974" s="21">
        <f>MATCH(E4974,{"知识体","知识域","知识区","知识主题","知识点"},0)-1</f>
        <v>4</v>
      </c>
      <c r="J4974" s="21">
        <f>MATCH(F4974,{"超","恰","亚","次"},0)-1</f>
        <v>2</v>
      </c>
      <c r="K4974" s="21" t="str">
        <f t="shared" si="629"/>
        <v>地理</v>
      </c>
      <c r="L4974" s="26" t="s">
        <v>4457</v>
      </c>
      <c r="M4974" s="23"/>
      <c r="N4974" s="23"/>
      <c r="O4974" s="24" t="str">
        <f t="shared" si="631"/>
        <v xml:space="preserve">
  - 
    name:  煤炭资源的特点及分布
    title:  煤炭资源的特点及分布
    description: 
    koLyro: point
    koLyri:  sub
    son: </v>
      </c>
      <c r="P4974" s="27" t="str">
        <f t="shared" si="630"/>
        <v xml:space="preserve">
            - 
              name:  煤炭资源的特点及分布
              title:  煤炭资源的特点及分布
              description: 
              koLyro: point
              koLyri:  sub
              son: </v>
      </c>
    </row>
    <row r="4975" spans="1:16" ht="15" customHeight="1">
      <c r="A4975" s="20">
        <f t="shared" si="624"/>
        <v>5</v>
      </c>
      <c r="B4975" s="21" t="str">
        <f t="shared" si="625"/>
        <v>知识亚点</v>
      </c>
      <c r="C4975" s="21" t="str">
        <f t="shared" si="626"/>
        <v>石油、天然气的特点及分布</v>
      </c>
      <c r="D4975" s="21" t="str">
        <f>IFERROR(IF(I4975=1,INDEX( {"chinese","english","math","physics","chemistry","biology","politics","history","geography"},MATCH(C4975,{"语文","英语","数学","物理","化学","生物","政治","历史","地理"},0)),IF(I4975=2,INDEX(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4975,{"单项选择","阅读理解","信息匹配","完形填空","短文填空","单句填空","短文改错","单句改错","句型转换","翻译短语","翻译句子","词汇/短语及固搭","完成句子","听力"},0)),"")), "")</f>
        <v/>
      </c>
      <c r="E4975" s="21" t="str">
        <f t="shared" si="627"/>
        <v>知识点</v>
      </c>
      <c r="F4975" s="21" t="str">
        <f t="shared" si="628"/>
        <v>亚</v>
      </c>
      <c r="G4975" s="21" t="str">
        <f>INDEX( {"body","discipline","area","topic","point"},MATCH(E4975,{"知识体","知识域","知识区","知识主题","知识点"},0))</f>
        <v>point</v>
      </c>
      <c r="H4975" s="21" t="str">
        <f>INDEX( {"super","just","sub","infras"},MATCH(F4975,{"超","恰","亚","次"},0))</f>
        <v>sub</v>
      </c>
      <c r="I4975" s="21">
        <f>MATCH(E4975,{"知识体","知识域","知识区","知识主题","知识点"},0)-1</f>
        <v>4</v>
      </c>
      <c r="J4975" s="21">
        <f>MATCH(F4975,{"超","恰","亚","次"},0)-1</f>
        <v>2</v>
      </c>
      <c r="K4975" s="21" t="str">
        <f t="shared" si="629"/>
        <v>地理</v>
      </c>
      <c r="L4975" s="26" t="s">
        <v>4458</v>
      </c>
      <c r="M4975" s="23"/>
      <c r="N4975" s="23"/>
      <c r="O4975" s="24" t="str">
        <f t="shared" si="631"/>
        <v xml:space="preserve">
  - 
    name:  石油、天然气的特点及分布
    title:  石油、天然气的特点及分布
    description: 
    koLyro: point
    koLyri:  sub
    son: </v>
      </c>
      <c r="P4975" s="27" t="str">
        <f t="shared" si="630"/>
        <v xml:space="preserve">
            - 
              name:  石油、天然气的特点及分布
              title:  石油、天然气的特点及分布
              description: 
              koLyro: point
              koLyri:  sub
              son: </v>
      </c>
    </row>
    <row r="4976" spans="1:16" ht="15" customHeight="1">
      <c r="A4976" s="20">
        <f t="shared" si="624"/>
        <v>5</v>
      </c>
      <c r="B4976" s="21" t="str">
        <f t="shared" si="625"/>
        <v>知识亚点</v>
      </c>
      <c r="C4976" s="21" t="str">
        <f t="shared" si="626"/>
        <v>风能的特点及分布</v>
      </c>
      <c r="D4976" s="21" t="str">
        <f>IFERROR(IF(I4976=1,INDEX( {"chinese","english","math","physics","chemistry","biology","politics","history","geography"},MATCH(C4976,{"语文","英语","数学","物理","化学","生物","政治","历史","地理"},0)),IF(I4976=2,INDEX(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4976,{"单项选择","阅读理解","信息匹配","完形填空","短文填空","单句填空","短文改错","单句改错","句型转换","翻译短语","翻译句子","词汇/短语及固搭","完成句子","听力"},0)),"")), "")</f>
        <v/>
      </c>
      <c r="E4976" s="21" t="str">
        <f t="shared" si="627"/>
        <v>知识点</v>
      </c>
      <c r="F4976" s="21" t="str">
        <f t="shared" si="628"/>
        <v>亚</v>
      </c>
      <c r="G4976" s="21" t="str">
        <f>INDEX( {"body","discipline","area","topic","point"},MATCH(E4976,{"知识体","知识域","知识区","知识主题","知识点"},0))</f>
        <v>point</v>
      </c>
      <c r="H4976" s="21" t="str">
        <f>INDEX( {"super","just","sub","infras"},MATCH(F4976,{"超","恰","亚","次"},0))</f>
        <v>sub</v>
      </c>
      <c r="I4976" s="21">
        <f>MATCH(E4976,{"知识体","知识域","知识区","知识主题","知识点"},0)-1</f>
        <v>4</v>
      </c>
      <c r="J4976" s="21">
        <f>MATCH(F4976,{"超","恰","亚","次"},0)-1</f>
        <v>2</v>
      </c>
      <c r="K4976" s="21" t="str">
        <f t="shared" si="629"/>
        <v>地理</v>
      </c>
      <c r="L4976" s="26" t="s">
        <v>4459</v>
      </c>
      <c r="M4976" s="23"/>
      <c r="N4976" s="23"/>
      <c r="O4976" s="24" t="str">
        <f t="shared" si="631"/>
        <v xml:space="preserve">
  - 
    name:  风能的特点及分布
    title:  风能的特点及分布
    description: 
    koLyro: point
    koLyri:  sub
    son: </v>
      </c>
      <c r="P4976" s="27" t="str">
        <f t="shared" si="630"/>
        <v xml:space="preserve">
            - 
              name:  风能的特点及分布
              title:  风能的特点及分布
              description: 
              koLyro: point
              koLyri:  sub
              son: </v>
      </c>
    </row>
    <row r="4977" spans="1:16" ht="15" customHeight="1">
      <c r="A4977" s="20">
        <f t="shared" si="624"/>
        <v>5</v>
      </c>
      <c r="B4977" s="21" t="str">
        <f t="shared" si="625"/>
        <v>知识亚点</v>
      </c>
      <c r="C4977" s="21" t="str">
        <f t="shared" si="626"/>
        <v>我国目前能源紧张问题的解决措施</v>
      </c>
      <c r="D4977" s="21" t="str">
        <f>IFERROR(IF(I4977=1,INDEX( {"chinese","english","math","physics","chemistry","biology","politics","history","geography"},MATCH(C4977,{"语文","英语","数学","物理","化学","生物","政治","历史","地理"},0)),IF(I4977=2,INDEX(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4977,{"单项选择","阅读理解","信息匹配","完形填空","短文填空","单句填空","短文改错","单句改错","句型转换","翻译短语","翻译句子","词汇/短语及固搭","完成句子","听力"},0)),"")), "")</f>
        <v/>
      </c>
      <c r="E4977" s="21" t="str">
        <f t="shared" si="627"/>
        <v>知识点</v>
      </c>
      <c r="F4977" s="21" t="str">
        <f t="shared" si="628"/>
        <v>亚</v>
      </c>
      <c r="G4977" s="21" t="str">
        <f>INDEX( {"body","discipline","area","topic","point"},MATCH(E4977,{"知识体","知识域","知识区","知识主题","知识点"},0))</f>
        <v>point</v>
      </c>
      <c r="H4977" s="21" t="str">
        <f>INDEX( {"super","just","sub","infras"},MATCH(F4977,{"超","恰","亚","次"},0))</f>
        <v>sub</v>
      </c>
      <c r="I4977" s="21">
        <f>MATCH(E4977,{"知识体","知识域","知识区","知识主题","知识点"},0)-1</f>
        <v>4</v>
      </c>
      <c r="J4977" s="21">
        <f>MATCH(F4977,{"超","恰","亚","次"},0)-1</f>
        <v>2</v>
      </c>
      <c r="K4977" s="21" t="str">
        <f t="shared" si="629"/>
        <v>地理</v>
      </c>
      <c r="L4977" s="26" t="s">
        <v>4460</v>
      </c>
      <c r="M4977" s="23"/>
      <c r="N4977" s="23"/>
      <c r="O4977" s="24" t="str">
        <f t="shared" si="631"/>
        <v xml:space="preserve">
  - 
    name:  我国目前能源紧张问题的解决措施
    title:  我国目前能源紧张问题的解决措施
    description: 
    koLyro: point
    koLyri:  sub
    son: </v>
      </c>
      <c r="P4977" s="27" t="str">
        <f t="shared" si="630"/>
        <v xml:space="preserve">
            - 
              name:  我国目前能源紧张问题的解决措施
              title:  我国目前能源紧张问题的解决措施
              description: 
              koLyro: point
              koLyri:  sub
              son: </v>
      </c>
    </row>
    <row r="4978" spans="1:16" ht="15" customHeight="1">
      <c r="A4978" s="20">
        <f t="shared" si="624"/>
        <v>3</v>
      </c>
      <c r="B4978" s="21" t="str">
        <f t="shared" si="625"/>
        <v>知识主题</v>
      </c>
      <c r="C4978" s="21" t="str">
        <f t="shared" si="626"/>
        <v>中国人文地理</v>
      </c>
      <c r="D4978" s="21" t="str">
        <f>IFERROR(IF(I4978=1,INDEX( {"chinese","english","math","physics","chemistry","biology","politics","history","geography"},MATCH(C4978,{"语文","英语","数学","物理","化学","生物","政治","历史","地理"},0)),IF(I4978=2,INDEX(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4978,{"单项选择","阅读理解","信息匹配","完形填空","短文填空","单句填空","短文改错","单句改错","句型转换","翻译短语","翻译句子","词汇/短语及固搭","完成句子","听力"},0)),"")), "")</f>
        <v/>
      </c>
      <c r="E4978" s="21" t="str">
        <f t="shared" si="627"/>
        <v>知识主题</v>
      </c>
      <c r="F4978" s="21" t="str">
        <f t="shared" si="628"/>
        <v>恰</v>
      </c>
      <c r="G4978" s="21" t="str">
        <f>INDEX( {"body","discipline","area","topic","point"},MATCH(E4978,{"知识体","知识域","知识区","知识主题","知识点"},0))</f>
        <v>topic</v>
      </c>
      <c r="H4978" s="21" t="str">
        <f>INDEX( {"super","just","sub","infras"},MATCH(F4978,{"超","恰","亚","次"},0))</f>
        <v>just</v>
      </c>
      <c r="I4978" s="21">
        <f>MATCH(E4978,{"知识体","知识域","知识区","知识主题","知识点"},0)-1</f>
        <v>3</v>
      </c>
      <c r="J4978" s="21">
        <f>MATCH(F4978,{"超","恰","亚","次"},0)-1</f>
        <v>1</v>
      </c>
      <c r="K4978" s="21" t="str">
        <f t="shared" si="629"/>
        <v>地理</v>
      </c>
      <c r="L4978" s="26" t="s">
        <v>4461</v>
      </c>
      <c r="M4978" s="23"/>
      <c r="N4978" s="23"/>
      <c r="O4978" s="24" t="str">
        <f t="shared" si="631"/>
        <v xml:space="preserve">
  - 
    name:  中国人文地理
    title:  中国人文地理
    description: 
    koLyro: topic
    koLyri:  just
    son: </v>
      </c>
      <c r="P4978" s="27" t="str">
        <f t="shared" si="630"/>
        <v xml:space="preserve">
        - 
          name:  中国人文地理
          title:  中国人文地理
          description: 
          koLyro: topic
          koLyri:  just
          son: </v>
      </c>
    </row>
    <row r="4979" spans="1:16" ht="15" customHeight="1">
      <c r="A4979" s="20">
        <f t="shared" si="624"/>
        <v>4</v>
      </c>
      <c r="B4979" s="21" t="str">
        <f t="shared" si="625"/>
        <v>知识点</v>
      </c>
      <c r="C4979" s="21" t="str">
        <f t="shared" si="626"/>
        <v>我国的行政区划</v>
      </c>
      <c r="D4979" s="21" t="str">
        <f>IFERROR(IF(I4979=1,INDEX( {"chinese","english","math","physics","chemistry","biology","politics","history","geography"},MATCH(C4979,{"语文","英语","数学","物理","化学","生物","政治","历史","地理"},0)),IF(I4979=2,INDEX(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4979,{"单项选择","阅读理解","信息匹配","完形填空","短文填空","单句填空","短文改错","单句改错","句型转换","翻译短语","翻译句子","词汇/短语及固搭","完成句子","听力"},0)),"")), "")</f>
        <v/>
      </c>
      <c r="E4979" s="21" t="str">
        <f t="shared" si="627"/>
        <v>知识点</v>
      </c>
      <c r="F4979" s="21" t="str">
        <f t="shared" si="628"/>
        <v>恰</v>
      </c>
      <c r="G4979" s="21" t="str">
        <f>INDEX( {"body","discipline","area","topic","point"},MATCH(E4979,{"知识体","知识域","知识区","知识主题","知识点"},0))</f>
        <v>point</v>
      </c>
      <c r="H4979" s="21" t="str">
        <f>INDEX( {"super","just","sub","infras"},MATCH(F4979,{"超","恰","亚","次"},0))</f>
        <v>just</v>
      </c>
      <c r="I4979" s="21">
        <f>MATCH(E4979,{"知识体","知识域","知识区","知识主题","知识点"},0)-1</f>
        <v>4</v>
      </c>
      <c r="J4979" s="21">
        <f>MATCH(F4979,{"超","恰","亚","次"},0)-1</f>
        <v>1</v>
      </c>
      <c r="K4979" s="21" t="str">
        <f t="shared" si="629"/>
        <v>地理</v>
      </c>
      <c r="L4979" s="26" t="s">
        <v>4462</v>
      </c>
      <c r="M4979" s="23"/>
      <c r="N4979" s="23"/>
      <c r="O4979" s="24" t="str">
        <f t="shared" si="631"/>
        <v xml:space="preserve">
  - 
    name:  我国的行政区划
    title:  我国的行政区划
    description: 
    koLyro: point
    koLyri:  just
    son: </v>
      </c>
      <c r="P4979" s="27" t="str">
        <f t="shared" si="630"/>
        <v xml:space="preserve">
          - 
            name:  我国的行政区划
            title:  我国的行政区划
            description: 
            koLyro: point
            koLyri:  just
            son: </v>
      </c>
    </row>
    <row r="4980" spans="1:16" ht="15" customHeight="1">
      <c r="A4980" s="20">
        <f t="shared" si="624"/>
        <v>4</v>
      </c>
      <c r="B4980" s="21" t="str">
        <f t="shared" si="625"/>
        <v>知识点</v>
      </c>
      <c r="C4980" s="21" t="str">
        <f t="shared" si="626"/>
        <v>我国的人口与民族</v>
      </c>
      <c r="D4980" s="21" t="str">
        <f>IFERROR(IF(I4980=1,INDEX( {"chinese","english","math","physics","chemistry","biology","politics","history","geography"},MATCH(C4980,{"语文","英语","数学","物理","化学","生物","政治","历史","地理"},0)),IF(I4980=2,INDEX(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4980,{"单项选择","阅读理解","信息匹配","完形填空","短文填空","单句填空","短文改错","单句改错","句型转换","翻译短语","翻译句子","词汇/短语及固搭","完成句子","听力"},0)),"")), "")</f>
        <v/>
      </c>
      <c r="E4980" s="21" t="str">
        <f t="shared" si="627"/>
        <v>知识点</v>
      </c>
      <c r="F4980" s="21" t="str">
        <f t="shared" si="628"/>
        <v>恰</v>
      </c>
      <c r="G4980" s="21" t="str">
        <f>INDEX( {"body","discipline","area","topic","point"},MATCH(E4980,{"知识体","知识域","知识区","知识主题","知识点"},0))</f>
        <v>point</v>
      </c>
      <c r="H4980" s="21" t="str">
        <f>INDEX( {"super","just","sub","infras"},MATCH(F4980,{"超","恰","亚","次"},0))</f>
        <v>just</v>
      </c>
      <c r="I4980" s="21">
        <f>MATCH(E4980,{"知识体","知识域","知识区","知识主题","知识点"},0)-1</f>
        <v>4</v>
      </c>
      <c r="J4980" s="21">
        <f>MATCH(F4980,{"超","恰","亚","次"},0)-1</f>
        <v>1</v>
      </c>
      <c r="K4980" s="21" t="str">
        <f t="shared" si="629"/>
        <v>地理</v>
      </c>
      <c r="L4980" s="26" t="s">
        <v>4463</v>
      </c>
      <c r="M4980" s="23"/>
      <c r="N4980" s="23"/>
      <c r="O4980" s="24" t="str">
        <f t="shared" si="631"/>
        <v xml:space="preserve">
  - 
    name:  我国的人口与民族
    title:  我国的人口与民族
    description: 
    koLyro: point
    koLyri:  just
    son: </v>
      </c>
      <c r="P4980" s="27" t="str">
        <f t="shared" si="630"/>
        <v xml:space="preserve">
          - 
            name:  我国的人口与民族
            title:  我国的人口与民族
            description: 
            koLyro: point
            koLyri:  just
            son: </v>
      </c>
    </row>
    <row r="4981" spans="1:16" ht="15" customHeight="1">
      <c r="A4981" s="20">
        <f t="shared" si="624"/>
        <v>5</v>
      </c>
      <c r="B4981" s="21" t="str">
        <f t="shared" si="625"/>
        <v>知识亚点</v>
      </c>
      <c r="C4981" s="21" t="str">
        <f t="shared" si="626"/>
        <v>我国的人口</v>
      </c>
      <c r="D4981" s="21" t="str">
        <f>IFERROR(IF(I4981=1,INDEX( {"chinese","english","math","physics","chemistry","biology","politics","history","geography"},MATCH(C4981,{"语文","英语","数学","物理","化学","生物","政治","历史","地理"},0)),IF(I4981=2,INDEX(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4981,{"单项选择","阅读理解","信息匹配","完形填空","短文填空","单句填空","短文改错","单句改错","句型转换","翻译短语","翻译句子","词汇/短语及固搭","完成句子","听力"},0)),"")), "")</f>
        <v/>
      </c>
      <c r="E4981" s="21" t="str">
        <f t="shared" si="627"/>
        <v>知识点</v>
      </c>
      <c r="F4981" s="21" t="str">
        <f t="shared" si="628"/>
        <v>亚</v>
      </c>
      <c r="G4981" s="21" t="str">
        <f>INDEX( {"body","discipline","area","topic","point"},MATCH(E4981,{"知识体","知识域","知识区","知识主题","知识点"},0))</f>
        <v>point</v>
      </c>
      <c r="H4981" s="21" t="str">
        <f>INDEX( {"super","just","sub","infras"},MATCH(F4981,{"超","恰","亚","次"},0))</f>
        <v>sub</v>
      </c>
      <c r="I4981" s="21">
        <f>MATCH(E4981,{"知识体","知识域","知识区","知识主题","知识点"},0)-1</f>
        <v>4</v>
      </c>
      <c r="J4981" s="21">
        <f>MATCH(F4981,{"超","恰","亚","次"},0)-1</f>
        <v>2</v>
      </c>
      <c r="K4981" s="21" t="str">
        <f t="shared" si="629"/>
        <v>地理</v>
      </c>
      <c r="L4981" s="26" t="s">
        <v>4464</v>
      </c>
      <c r="M4981" s="23"/>
      <c r="N4981" s="23"/>
      <c r="O4981" s="24" t="str">
        <f t="shared" si="631"/>
        <v xml:space="preserve">
  - 
    name:  我国的人口
    title:  我国的人口
    description: 
    koLyro: point
    koLyri:  sub
    son: </v>
      </c>
      <c r="P4981" s="27" t="str">
        <f t="shared" si="630"/>
        <v xml:space="preserve">
            - 
              name:  我国的人口
              title:  我国的人口
              description: 
              koLyro: point
              koLyri:  sub
              son: </v>
      </c>
    </row>
    <row r="4982" spans="1:16" ht="15" customHeight="1">
      <c r="A4982" s="20">
        <f t="shared" si="624"/>
        <v>5</v>
      </c>
      <c r="B4982" s="21" t="str">
        <f t="shared" si="625"/>
        <v>知识亚点</v>
      </c>
      <c r="C4982" s="21" t="str">
        <f t="shared" si="626"/>
        <v>我国的民族</v>
      </c>
      <c r="D4982" s="21" t="str">
        <f>IFERROR(IF(I4982=1,INDEX( {"chinese","english","math","physics","chemistry","biology","politics","history","geography"},MATCH(C4982,{"语文","英语","数学","物理","化学","生物","政治","历史","地理"},0)),IF(I4982=2,INDEX(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4982,{"单项选择","阅读理解","信息匹配","完形填空","短文填空","单句填空","短文改错","单句改错","句型转换","翻译短语","翻译句子","词汇/短语及固搭","完成句子","听力"},0)),"")), "")</f>
        <v/>
      </c>
      <c r="E4982" s="21" t="str">
        <f t="shared" si="627"/>
        <v>知识点</v>
      </c>
      <c r="F4982" s="21" t="str">
        <f t="shared" si="628"/>
        <v>亚</v>
      </c>
      <c r="G4982" s="21" t="str">
        <f>INDEX( {"body","discipline","area","topic","point"},MATCH(E4982,{"知识体","知识域","知识区","知识主题","知识点"},0))</f>
        <v>point</v>
      </c>
      <c r="H4982" s="21" t="str">
        <f>INDEX( {"super","just","sub","infras"},MATCH(F4982,{"超","恰","亚","次"},0))</f>
        <v>sub</v>
      </c>
      <c r="I4982" s="21">
        <f>MATCH(E4982,{"知识体","知识域","知识区","知识主题","知识点"},0)-1</f>
        <v>4</v>
      </c>
      <c r="J4982" s="21">
        <f>MATCH(F4982,{"超","恰","亚","次"},0)-1</f>
        <v>2</v>
      </c>
      <c r="K4982" s="21" t="str">
        <f t="shared" si="629"/>
        <v>地理</v>
      </c>
      <c r="L4982" s="26" t="s">
        <v>4465</v>
      </c>
      <c r="M4982" s="23"/>
      <c r="N4982" s="23"/>
      <c r="O4982" s="24" t="str">
        <f t="shared" si="631"/>
        <v xml:space="preserve">
  - 
    name:  我国的民族
    title:  我国的民族
    description: 
    koLyro: point
    koLyri:  sub
    son: </v>
      </c>
      <c r="P4982" s="27" t="str">
        <f t="shared" si="630"/>
        <v xml:space="preserve">
            - 
              name:  我国的民族
              title:  我国的民族
              description: 
              koLyro: point
              koLyri:  sub
              son: </v>
      </c>
    </row>
    <row r="4983" spans="1:16" ht="15" customHeight="1">
      <c r="A4983" s="20">
        <f t="shared" si="624"/>
        <v>5</v>
      </c>
      <c r="B4983" s="21" t="str">
        <f t="shared" si="625"/>
        <v>知识亚点</v>
      </c>
      <c r="C4983" s="21" t="str">
        <f t="shared" si="626"/>
        <v>我国人口分布的地理界线</v>
      </c>
      <c r="D4983" s="21" t="str">
        <f>IFERROR(IF(I4983=1,INDEX( {"chinese","english","math","physics","chemistry","biology","politics","history","geography"},MATCH(C4983,{"语文","英语","数学","物理","化学","生物","政治","历史","地理"},0)),IF(I4983=2,INDEX(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4983,{"单项选择","阅读理解","信息匹配","完形填空","短文填空","单句填空","短文改错","单句改错","句型转换","翻译短语","翻译句子","词汇/短语及固搭","完成句子","听力"},0)),"")), "")</f>
        <v/>
      </c>
      <c r="E4983" s="21" t="str">
        <f t="shared" si="627"/>
        <v>知识点</v>
      </c>
      <c r="F4983" s="21" t="str">
        <f t="shared" si="628"/>
        <v>亚</v>
      </c>
      <c r="G4983" s="21" t="str">
        <f>INDEX( {"body","discipline","area","topic","point"},MATCH(E4983,{"知识体","知识域","知识区","知识主题","知识点"},0))</f>
        <v>point</v>
      </c>
      <c r="H4983" s="21" t="str">
        <f>INDEX( {"super","just","sub","infras"},MATCH(F4983,{"超","恰","亚","次"},0))</f>
        <v>sub</v>
      </c>
      <c r="I4983" s="21">
        <f>MATCH(E4983,{"知识体","知识域","知识区","知识主题","知识点"},0)-1</f>
        <v>4</v>
      </c>
      <c r="J4983" s="21">
        <f>MATCH(F4983,{"超","恰","亚","次"},0)-1</f>
        <v>2</v>
      </c>
      <c r="K4983" s="21" t="str">
        <f t="shared" si="629"/>
        <v>地理</v>
      </c>
      <c r="L4983" s="26" t="s">
        <v>4466</v>
      </c>
      <c r="M4983" s="23"/>
      <c r="N4983" s="23"/>
      <c r="O4983" s="24" t="str">
        <f t="shared" si="631"/>
        <v xml:space="preserve">
  - 
    name:  我国人口分布的地理界线
    title:  我国人口分布的地理界线
    description: 
    koLyro: point
    koLyri:  sub
    son: </v>
      </c>
      <c r="P4983" s="27" t="str">
        <f t="shared" si="630"/>
        <v xml:space="preserve">
            - 
              name:  我国人口分布的地理界线
              title:  我国人口分布的地理界线
              description: 
              koLyro: point
              koLyri:  sub
              son: </v>
      </c>
    </row>
    <row r="4984" spans="1:16" ht="15" customHeight="1">
      <c r="A4984" s="20">
        <f t="shared" si="624"/>
        <v>4</v>
      </c>
      <c r="B4984" s="21" t="str">
        <f t="shared" si="625"/>
        <v>知识点</v>
      </c>
      <c r="C4984" s="21" t="str">
        <f t="shared" si="626"/>
        <v>我国的农业</v>
      </c>
      <c r="D4984" s="21" t="str">
        <f>IFERROR(IF(I4984=1,INDEX( {"chinese","english","math","physics","chemistry","biology","politics","history","geography"},MATCH(C4984,{"语文","英语","数学","物理","化学","生物","政治","历史","地理"},0)),IF(I4984=2,INDEX(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4984,{"单项选择","阅读理解","信息匹配","完形填空","短文填空","单句填空","短文改错","单句改错","句型转换","翻译短语","翻译句子","词汇/短语及固搭","完成句子","听力"},0)),"")), "")</f>
        <v/>
      </c>
      <c r="E4984" s="21" t="str">
        <f t="shared" si="627"/>
        <v>知识点</v>
      </c>
      <c r="F4984" s="21" t="str">
        <f t="shared" si="628"/>
        <v>恰</v>
      </c>
      <c r="G4984" s="21" t="str">
        <f>INDEX( {"body","discipline","area","topic","point"},MATCH(E4984,{"知识体","知识域","知识区","知识主题","知识点"},0))</f>
        <v>point</v>
      </c>
      <c r="H4984" s="21" t="str">
        <f>INDEX( {"super","just","sub","infras"},MATCH(F4984,{"超","恰","亚","次"},0))</f>
        <v>just</v>
      </c>
      <c r="I4984" s="21">
        <f>MATCH(E4984,{"知识体","知识域","知识区","知识主题","知识点"},0)-1</f>
        <v>4</v>
      </c>
      <c r="J4984" s="21">
        <f>MATCH(F4984,{"超","恰","亚","次"},0)-1</f>
        <v>1</v>
      </c>
      <c r="K4984" s="21" t="str">
        <f t="shared" si="629"/>
        <v>地理</v>
      </c>
      <c r="L4984" s="26" t="s">
        <v>4467</v>
      </c>
      <c r="M4984" s="23"/>
      <c r="N4984" s="23"/>
      <c r="O4984" s="24" t="str">
        <f t="shared" si="631"/>
        <v xml:space="preserve">
  - 
    name:  我国的农业
    title:  我国的农业
    description: 
    koLyro: point
    koLyri:  just
    son: </v>
      </c>
      <c r="P4984" s="27" t="str">
        <f t="shared" si="630"/>
        <v xml:space="preserve">
          - 
            name:  我国的农业
            title:  我国的农业
            description: 
            koLyro: point
            koLyri:  just
            son: </v>
      </c>
    </row>
    <row r="4985" spans="1:16" ht="15" customHeight="1">
      <c r="A4985" s="20">
        <f t="shared" si="624"/>
        <v>5</v>
      </c>
      <c r="B4985" s="21" t="str">
        <f t="shared" si="625"/>
        <v>知识亚点</v>
      </c>
      <c r="C4985" s="21" t="str">
        <f t="shared" si="626"/>
        <v>我国农业活动界限</v>
      </c>
      <c r="D4985" s="21" t="str">
        <f>IFERROR(IF(I4985=1,INDEX( {"chinese","english","math","physics","chemistry","biology","politics","history","geography"},MATCH(C4985,{"语文","英语","数学","物理","化学","生物","政治","历史","地理"},0)),IF(I4985=2,INDEX(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4985,{"单项选择","阅读理解","信息匹配","完形填空","短文填空","单句填空","短文改错","单句改错","句型转换","翻译短语","翻译句子","词汇/短语及固搭","完成句子","听力"},0)),"")), "")</f>
        <v/>
      </c>
      <c r="E4985" s="21" t="str">
        <f t="shared" si="627"/>
        <v>知识点</v>
      </c>
      <c r="F4985" s="21" t="str">
        <f t="shared" si="628"/>
        <v>亚</v>
      </c>
      <c r="G4985" s="21" t="str">
        <f>INDEX( {"body","discipline","area","topic","point"},MATCH(E4985,{"知识体","知识域","知识区","知识主题","知识点"},0))</f>
        <v>point</v>
      </c>
      <c r="H4985" s="21" t="str">
        <f>INDEX( {"super","just","sub","infras"},MATCH(F4985,{"超","恰","亚","次"},0))</f>
        <v>sub</v>
      </c>
      <c r="I4985" s="21">
        <f>MATCH(E4985,{"知识体","知识域","知识区","知识主题","知识点"},0)-1</f>
        <v>4</v>
      </c>
      <c r="J4985" s="21">
        <f>MATCH(F4985,{"超","恰","亚","次"},0)-1</f>
        <v>2</v>
      </c>
      <c r="K4985" s="21" t="str">
        <f t="shared" si="629"/>
        <v>地理</v>
      </c>
      <c r="L4985" s="26" t="s">
        <v>4468</v>
      </c>
      <c r="M4985" s="23"/>
      <c r="N4985" s="23"/>
      <c r="O4985" s="24" t="str">
        <f t="shared" si="631"/>
        <v xml:space="preserve">
  - 
    name:  我国农业活动界限
    title:  我国农业活动界限
    description: 
    koLyro: point
    koLyri:  sub
    son: </v>
      </c>
      <c r="P4985" s="27" t="str">
        <f t="shared" si="630"/>
        <v xml:space="preserve">
            - 
              name:  我国农业活动界限
              title:  我国农业活动界限
              description: 
              koLyro: point
              koLyri:  sub
              son: </v>
      </c>
    </row>
    <row r="4986" spans="1:16" ht="15" customHeight="1">
      <c r="A4986" s="20">
        <f t="shared" si="624"/>
        <v>5</v>
      </c>
      <c r="B4986" s="21" t="str">
        <f t="shared" si="625"/>
        <v>知识亚点</v>
      </c>
      <c r="C4986" s="21" t="str">
        <f t="shared" si="626"/>
        <v>我国的种植业</v>
      </c>
      <c r="D4986" s="21" t="str">
        <f>IFERROR(IF(I4986=1,INDEX( {"chinese","english","math","physics","chemistry","biology","politics","history","geography"},MATCH(C4986,{"语文","英语","数学","物理","化学","生物","政治","历史","地理"},0)),IF(I4986=2,INDEX(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4986,{"单项选择","阅读理解","信息匹配","完形填空","短文填空","单句填空","短文改错","单句改错","句型转换","翻译短语","翻译句子","词汇/短语及固搭","完成句子","听力"},0)),"")), "")</f>
        <v/>
      </c>
      <c r="E4986" s="21" t="str">
        <f t="shared" si="627"/>
        <v>知识点</v>
      </c>
      <c r="F4986" s="21" t="str">
        <f t="shared" si="628"/>
        <v>亚</v>
      </c>
      <c r="G4986" s="21" t="str">
        <f>INDEX( {"body","discipline","area","topic","point"},MATCH(E4986,{"知识体","知识域","知识区","知识主题","知识点"},0))</f>
        <v>point</v>
      </c>
      <c r="H4986" s="21" t="str">
        <f>INDEX( {"super","just","sub","infras"},MATCH(F4986,{"超","恰","亚","次"},0))</f>
        <v>sub</v>
      </c>
      <c r="I4986" s="21">
        <f>MATCH(E4986,{"知识体","知识域","知识区","知识主题","知识点"},0)-1</f>
        <v>4</v>
      </c>
      <c r="J4986" s="21">
        <f>MATCH(F4986,{"超","恰","亚","次"},0)-1</f>
        <v>2</v>
      </c>
      <c r="K4986" s="21" t="str">
        <f t="shared" si="629"/>
        <v>地理</v>
      </c>
      <c r="L4986" s="26" t="s">
        <v>4469</v>
      </c>
      <c r="M4986" s="23"/>
      <c r="N4986" s="23"/>
      <c r="O4986" s="24" t="str">
        <f t="shared" si="631"/>
        <v xml:space="preserve">
  - 
    name:  我国的种植业
    title:  我国的种植业
    description: 
    koLyro: point
    koLyri:  sub
    son: </v>
      </c>
      <c r="P4986" s="27" t="str">
        <f t="shared" si="630"/>
        <v xml:space="preserve">
            - 
              name:  我国的种植业
              title:  我国的种植业
              description: 
              koLyro: point
              koLyri:  sub
              son: </v>
      </c>
    </row>
    <row r="4987" spans="1:16" ht="15" customHeight="1">
      <c r="A4987" s="20">
        <f t="shared" si="624"/>
        <v>5</v>
      </c>
      <c r="B4987" s="21" t="str">
        <f t="shared" si="625"/>
        <v>知识亚点</v>
      </c>
      <c r="C4987" s="21" t="str">
        <f t="shared" si="626"/>
        <v>我国的畜牧业</v>
      </c>
      <c r="D4987" s="21" t="str">
        <f>IFERROR(IF(I4987=1,INDEX( {"chinese","english","math","physics","chemistry","biology","politics","history","geography"},MATCH(C4987,{"语文","英语","数学","物理","化学","生物","政治","历史","地理"},0)),IF(I4987=2,INDEX(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4987,{"单项选择","阅读理解","信息匹配","完形填空","短文填空","单句填空","短文改错","单句改错","句型转换","翻译短语","翻译句子","词汇/短语及固搭","完成句子","听力"},0)),"")), "")</f>
        <v/>
      </c>
      <c r="E4987" s="21" t="str">
        <f t="shared" si="627"/>
        <v>知识点</v>
      </c>
      <c r="F4987" s="21" t="str">
        <f t="shared" si="628"/>
        <v>亚</v>
      </c>
      <c r="G4987" s="21" t="str">
        <f>INDEX( {"body","discipline","area","topic","point"},MATCH(E4987,{"知识体","知识域","知识区","知识主题","知识点"},0))</f>
        <v>point</v>
      </c>
      <c r="H4987" s="21" t="str">
        <f>INDEX( {"super","just","sub","infras"},MATCH(F4987,{"超","恰","亚","次"},0))</f>
        <v>sub</v>
      </c>
      <c r="I4987" s="21">
        <f>MATCH(E4987,{"知识体","知识域","知识区","知识主题","知识点"},0)-1</f>
        <v>4</v>
      </c>
      <c r="J4987" s="21">
        <f>MATCH(F4987,{"超","恰","亚","次"},0)-1</f>
        <v>2</v>
      </c>
      <c r="K4987" s="21" t="str">
        <f t="shared" si="629"/>
        <v>地理</v>
      </c>
      <c r="L4987" s="26" t="s">
        <v>4470</v>
      </c>
      <c r="M4987" s="23"/>
      <c r="N4987" s="23"/>
      <c r="O4987" s="24" t="str">
        <f t="shared" si="631"/>
        <v xml:space="preserve">
  - 
    name:  我国的畜牧业
    title:  我国的畜牧业
    description: 
    koLyro: point
    koLyri:  sub
    son: </v>
      </c>
      <c r="P4987" s="27" t="str">
        <f t="shared" si="630"/>
        <v xml:space="preserve">
            - 
              name:  我国的畜牧业
              title:  我国的畜牧业
              description: 
              koLyro: point
              koLyri:  sub
              son: </v>
      </c>
    </row>
    <row r="4988" spans="1:16" ht="15" customHeight="1">
      <c r="A4988" s="20">
        <f t="shared" si="624"/>
        <v>5</v>
      </c>
      <c r="B4988" s="21" t="str">
        <f t="shared" si="625"/>
        <v>知识亚点</v>
      </c>
      <c r="C4988" s="21" t="str">
        <f t="shared" si="626"/>
        <v>我国的林业</v>
      </c>
      <c r="D4988" s="21" t="str">
        <f>IFERROR(IF(I4988=1,INDEX( {"chinese","english","math","physics","chemistry","biology","politics","history","geography"},MATCH(C4988,{"语文","英语","数学","物理","化学","生物","政治","历史","地理"},0)),IF(I4988=2,INDEX(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4988,{"单项选择","阅读理解","信息匹配","完形填空","短文填空","单句填空","短文改错","单句改错","句型转换","翻译短语","翻译句子","词汇/短语及固搭","完成句子","听力"},0)),"")), "")</f>
        <v/>
      </c>
      <c r="E4988" s="21" t="str">
        <f t="shared" si="627"/>
        <v>知识点</v>
      </c>
      <c r="F4988" s="21" t="str">
        <f t="shared" si="628"/>
        <v>亚</v>
      </c>
      <c r="G4988" s="21" t="str">
        <f>INDEX( {"body","discipline","area","topic","point"},MATCH(E4988,{"知识体","知识域","知识区","知识主题","知识点"},0))</f>
        <v>point</v>
      </c>
      <c r="H4988" s="21" t="str">
        <f>INDEX( {"super","just","sub","infras"},MATCH(F4988,{"超","恰","亚","次"},0))</f>
        <v>sub</v>
      </c>
      <c r="I4988" s="21">
        <f>MATCH(E4988,{"知识体","知识域","知识区","知识主题","知识点"},0)-1</f>
        <v>4</v>
      </c>
      <c r="J4988" s="21">
        <f>MATCH(F4988,{"超","恰","亚","次"},0)-1</f>
        <v>2</v>
      </c>
      <c r="K4988" s="21" t="str">
        <f t="shared" si="629"/>
        <v>地理</v>
      </c>
      <c r="L4988" s="26" t="s">
        <v>4471</v>
      </c>
      <c r="M4988" s="23"/>
      <c r="N4988" s="23"/>
      <c r="O4988" s="24" t="str">
        <f t="shared" si="631"/>
        <v xml:space="preserve">
  - 
    name:  我国的林业
    title:  我国的林业
    description: 
    koLyro: point
    koLyri:  sub
    son: </v>
      </c>
      <c r="P4988" s="27" t="str">
        <f t="shared" si="630"/>
        <v xml:space="preserve">
            - 
              name:  我国的林业
              title:  我国的林业
              description: 
              koLyro: point
              koLyri:  sub
              son: </v>
      </c>
    </row>
    <row r="4989" spans="1:16" ht="15" customHeight="1">
      <c r="A4989" s="20">
        <f t="shared" si="624"/>
        <v>5</v>
      </c>
      <c r="B4989" s="21" t="str">
        <f t="shared" si="625"/>
        <v>知识亚点</v>
      </c>
      <c r="C4989" s="21" t="str">
        <f t="shared" si="626"/>
        <v>我国的水产业</v>
      </c>
      <c r="D4989" s="21" t="str">
        <f>IFERROR(IF(I4989=1,INDEX( {"chinese","english","math","physics","chemistry","biology","politics","history","geography"},MATCH(C4989,{"语文","英语","数学","物理","化学","生物","政治","历史","地理"},0)),IF(I4989=2,INDEX(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4989,{"单项选择","阅读理解","信息匹配","完形填空","短文填空","单句填空","短文改错","单句改错","句型转换","翻译短语","翻译句子","词汇/短语及固搭","完成句子","听力"},0)),"")), "")</f>
        <v/>
      </c>
      <c r="E4989" s="21" t="str">
        <f t="shared" si="627"/>
        <v>知识点</v>
      </c>
      <c r="F4989" s="21" t="str">
        <f t="shared" si="628"/>
        <v>亚</v>
      </c>
      <c r="G4989" s="21" t="str">
        <f>INDEX( {"body","discipline","area","topic","point"},MATCH(E4989,{"知识体","知识域","知识区","知识主题","知识点"},0))</f>
        <v>point</v>
      </c>
      <c r="H4989" s="21" t="str">
        <f>INDEX( {"super","just","sub","infras"},MATCH(F4989,{"超","恰","亚","次"},0))</f>
        <v>sub</v>
      </c>
      <c r="I4989" s="21">
        <f>MATCH(E4989,{"知识体","知识域","知识区","知识主题","知识点"},0)-1</f>
        <v>4</v>
      </c>
      <c r="J4989" s="21">
        <f>MATCH(F4989,{"超","恰","亚","次"},0)-1</f>
        <v>2</v>
      </c>
      <c r="K4989" s="21" t="str">
        <f t="shared" si="629"/>
        <v>地理</v>
      </c>
      <c r="L4989" s="26" t="s">
        <v>4472</v>
      </c>
      <c r="M4989" s="23"/>
      <c r="N4989" s="23"/>
      <c r="O4989" s="24" t="str">
        <f t="shared" si="631"/>
        <v xml:space="preserve">
  - 
    name:  我国的水产业
    title:  我国的水产业
    description: 
    koLyro: point
    koLyri:  sub
    son: </v>
      </c>
      <c r="P4989" s="27" t="str">
        <f t="shared" si="630"/>
        <v xml:space="preserve">
            - 
              name:  我国的水产业
              title:  我国的水产业
              description: 
              koLyro: point
              koLyri:  sub
              son: </v>
      </c>
    </row>
    <row r="4990" spans="1:16" ht="15" customHeight="1">
      <c r="A4990" s="20">
        <f t="shared" si="624"/>
        <v>5</v>
      </c>
      <c r="B4990" s="21" t="str">
        <f t="shared" si="625"/>
        <v>知识亚点</v>
      </c>
      <c r="C4990" s="21" t="str">
        <f t="shared" si="626"/>
        <v>我国商品粮和商品棉基地的分布及发展条件</v>
      </c>
      <c r="D4990" s="21" t="str">
        <f>IFERROR(IF(I4990=1,INDEX( {"chinese","english","math","physics","chemistry","biology","politics","history","geography"},MATCH(C4990,{"语文","英语","数学","物理","化学","生物","政治","历史","地理"},0)),IF(I4990=2,INDEX(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4990,{"单项选择","阅读理解","信息匹配","完形填空","短文填空","单句填空","短文改错","单句改错","句型转换","翻译短语","翻译句子","词汇/短语及固搭","完成句子","听力"},0)),"")), "")</f>
        <v/>
      </c>
      <c r="E4990" s="21" t="str">
        <f t="shared" si="627"/>
        <v>知识点</v>
      </c>
      <c r="F4990" s="21" t="str">
        <f t="shared" si="628"/>
        <v>亚</v>
      </c>
      <c r="G4990" s="21" t="str">
        <f>INDEX( {"body","discipline","area","topic","point"},MATCH(E4990,{"知识体","知识域","知识区","知识主题","知识点"},0))</f>
        <v>point</v>
      </c>
      <c r="H4990" s="21" t="str">
        <f>INDEX( {"super","just","sub","infras"},MATCH(F4990,{"超","恰","亚","次"},0))</f>
        <v>sub</v>
      </c>
      <c r="I4990" s="21">
        <f>MATCH(E4990,{"知识体","知识域","知识区","知识主题","知识点"},0)-1</f>
        <v>4</v>
      </c>
      <c r="J4990" s="21">
        <f>MATCH(F4990,{"超","恰","亚","次"},0)-1</f>
        <v>2</v>
      </c>
      <c r="K4990" s="21" t="str">
        <f t="shared" si="629"/>
        <v>地理</v>
      </c>
      <c r="L4990" s="26" t="s">
        <v>4473</v>
      </c>
      <c r="M4990" s="23"/>
      <c r="N4990" s="23"/>
      <c r="O4990" s="24" t="str">
        <f t="shared" si="631"/>
        <v xml:space="preserve">
  - 
    name:  我国商品粮和商品棉基地的分布及发展条件
    title:  我国商品粮和商品棉基地的分布及发展条件
    description: 
    koLyro: point
    koLyri:  sub
    son: </v>
      </c>
      <c r="P4990" s="27" t="str">
        <f t="shared" si="630"/>
        <v xml:space="preserve">
            - 
              name:  我国商品粮和商品棉基地的分布及发展条件
              title:  我国商品粮和商品棉基地的分布及发展条件
              description: 
              koLyro: point
              koLyri:  sub
              son: </v>
      </c>
    </row>
    <row r="4991" spans="1:16" ht="15" customHeight="1">
      <c r="A4991" s="20">
        <f t="shared" si="624"/>
        <v>5</v>
      </c>
      <c r="B4991" s="21" t="str">
        <f t="shared" si="625"/>
        <v>知识亚点</v>
      </c>
      <c r="C4991" s="21" t="str">
        <f t="shared" si="626"/>
        <v>我国农业的区域差异</v>
      </c>
      <c r="D4991" s="21" t="str">
        <f>IFERROR(IF(I4991=1,INDEX( {"chinese","english","math","physics","chemistry","biology","politics","history","geography"},MATCH(C4991,{"语文","英语","数学","物理","化学","生物","政治","历史","地理"},0)),IF(I4991=2,INDEX(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4991,{"单项选择","阅读理解","信息匹配","完形填空","短文填空","单句填空","短文改错","单句改错","句型转换","翻译短语","翻译句子","词汇/短语及固搭","完成句子","听力"},0)),"")), "")</f>
        <v/>
      </c>
      <c r="E4991" s="21" t="str">
        <f t="shared" si="627"/>
        <v>知识点</v>
      </c>
      <c r="F4991" s="21" t="str">
        <f t="shared" si="628"/>
        <v>亚</v>
      </c>
      <c r="G4991" s="21" t="str">
        <f>INDEX( {"body","discipline","area","topic","point"},MATCH(E4991,{"知识体","知识域","知识区","知识主题","知识点"},0))</f>
        <v>point</v>
      </c>
      <c r="H4991" s="21" t="str">
        <f>INDEX( {"super","just","sub","infras"},MATCH(F4991,{"超","恰","亚","次"},0))</f>
        <v>sub</v>
      </c>
      <c r="I4991" s="21">
        <f>MATCH(E4991,{"知识体","知识域","知识区","知识主题","知识点"},0)-1</f>
        <v>4</v>
      </c>
      <c r="J4991" s="21">
        <f>MATCH(F4991,{"超","恰","亚","次"},0)-1</f>
        <v>2</v>
      </c>
      <c r="K4991" s="21" t="str">
        <f t="shared" si="629"/>
        <v>地理</v>
      </c>
      <c r="L4991" s="26" t="s">
        <v>4474</v>
      </c>
      <c r="M4991" s="23"/>
      <c r="N4991" s="23"/>
      <c r="O4991" s="24" t="str">
        <f t="shared" si="631"/>
        <v xml:space="preserve">
  - 
    name:  我国农业的区域差异
    title:  我国农业的区域差异
    description: 
    koLyro: point
    koLyri:  sub
    son: </v>
      </c>
      <c r="P4991" s="27" t="str">
        <f t="shared" si="630"/>
        <v xml:space="preserve">
            - 
              name:  我国农业的区域差异
              title:  我国农业的区域差异
              description: 
              koLyro: point
              koLyri:  sub
              son: </v>
      </c>
    </row>
    <row r="4992" spans="1:16" ht="15" customHeight="1">
      <c r="A4992" s="20">
        <f t="shared" si="624"/>
        <v>5</v>
      </c>
      <c r="B4992" s="21" t="str">
        <f t="shared" si="625"/>
        <v>知识亚点</v>
      </c>
      <c r="C4992" s="21" t="str">
        <f t="shared" si="626"/>
        <v>我国农业发展中的问题与对策</v>
      </c>
      <c r="D4992" s="21" t="str">
        <f>IFERROR(IF(I4992=1,INDEX( {"chinese","english","math","physics","chemistry","biology","politics","history","geography"},MATCH(C4992,{"语文","英语","数学","物理","化学","生物","政治","历史","地理"},0)),IF(I4992=2,INDEX(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4992,{"单项选择","阅读理解","信息匹配","完形填空","短文填空","单句填空","短文改错","单句改错","句型转换","翻译短语","翻译句子","词汇/短语及固搭","完成句子","听力"},0)),"")), "")</f>
        <v/>
      </c>
      <c r="E4992" s="21" t="str">
        <f t="shared" si="627"/>
        <v>知识点</v>
      </c>
      <c r="F4992" s="21" t="str">
        <f t="shared" si="628"/>
        <v>亚</v>
      </c>
      <c r="G4992" s="21" t="str">
        <f>INDEX( {"body","discipline","area","topic","point"},MATCH(E4992,{"知识体","知识域","知识区","知识主题","知识点"},0))</f>
        <v>point</v>
      </c>
      <c r="H4992" s="21" t="str">
        <f>INDEX( {"super","just","sub","infras"},MATCH(F4992,{"超","恰","亚","次"},0))</f>
        <v>sub</v>
      </c>
      <c r="I4992" s="21">
        <f>MATCH(E4992,{"知识体","知识域","知识区","知识主题","知识点"},0)-1</f>
        <v>4</v>
      </c>
      <c r="J4992" s="21">
        <f>MATCH(F4992,{"超","恰","亚","次"},0)-1</f>
        <v>2</v>
      </c>
      <c r="K4992" s="21" t="str">
        <f t="shared" si="629"/>
        <v>地理</v>
      </c>
      <c r="L4992" s="26" t="s">
        <v>4475</v>
      </c>
      <c r="M4992" s="23"/>
      <c r="N4992" s="23"/>
      <c r="O4992" s="24" t="str">
        <f t="shared" si="631"/>
        <v xml:space="preserve">
  - 
    name:  我国农业发展中的问题与对策
    title:  我国农业发展中的问题与对策
    description: 
    koLyro: point
    koLyri:  sub
    son: </v>
      </c>
      <c r="P4992" s="27" t="str">
        <f t="shared" si="630"/>
        <v xml:space="preserve">
            - 
              name:  我国农业发展中的问题与对策
              title:  我国农业发展中的问题与对策
              description: 
              koLyro: point
              koLyri:  sub
              son: </v>
      </c>
    </row>
    <row r="4993" spans="1:16" ht="15" customHeight="1">
      <c r="A4993" s="20">
        <f t="shared" si="624"/>
        <v>4</v>
      </c>
      <c r="B4993" s="21" t="str">
        <f t="shared" si="625"/>
        <v>知识点</v>
      </c>
      <c r="C4993" s="21" t="str">
        <f t="shared" si="626"/>
        <v>我国的工业</v>
      </c>
      <c r="D4993" s="21" t="str">
        <f>IFERROR(IF(I4993=1,INDEX( {"chinese","english","math","physics","chemistry","biology","politics","history","geography"},MATCH(C4993,{"语文","英语","数学","物理","化学","生物","政治","历史","地理"},0)),IF(I4993=2,INDEX(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4993,{"单项选择","阅读理解","信息匹配","完形填空","短文填空","单句填空","短文改错","单句改错","句型转换","翻译短语","翻译句子","词汇/短语及固搭","完成句子","听力"},0)),"")), "")</f>
        <v/>
      </c>
      <c r="E4993" s="21" t="str">
        <f t="shared" si="627"/>
        <v>知识点</v>
      </c>
      <c r="F4993" s="21" t="str">
        <f t="shared" si="628"/>
        <v>恰</v>
      </c>
      <c r="G4993" s="21" t="str">
        <f>INDEX( {"body","discipline","area","topic","point"},MATCH(E4993,{"知识体","知识域","知识区","知识主题","知识点"},0))</f>
        <v>point</v>
      </c>
      <c r="H4993" s="21" t="str">
        <f>INDEX( {"super","just","sub","infras"},MATCH(F4993,{"超","恰","亚","次"},0))</f>
        <v>just</v>
      </c>
      <c r="I4993" s="21">
        <f>MATCH(E4993,{"知识体","知识域","知识区","知识主题","知识点"},0)-1</f>
        <v>4</v>
      </c>
      <c r="J4993" s="21">
        <f>MATCH(F4993,{"超","恰","亚","次"},0)-1</f>
        <v>1</v>
      </c>
      <c r="K4993" s="21" t="str">
        <f t="shared" si="629"/>
        <v>地理</v>
      </c>
      <c r="L4993" s="26" t="s">
        <v>4476</v>
      </c>
      <c r="M4993" s="23"/>
      <c r="N4993" s="23"/>
      <c r="O4993" s="24" t="str">
        <f t="shared" si="631"/>
        <v xml:space="preserve">
  - 
    name:  我国的工业
    title:  我国的工业
    description: 
    koLyro: point
    koLyri:  just
    son: </v>
      </c>
      <c r="P4993" s="27" t="str">
        <f t="shared" si="630"/>
        <v xml:space="preserve">
          - 
            name:  我国的工业
            title:  我国的工业
            description: 
            koLyro: point
            koLyri:  just
            son: </v>
      </c>
    </row>
    <row r="4994" spans="1:16" ht="15" customHeight="1">
      <c r="A4994" s="20">
        <f t="shared" si="624"/>
        <v>5</v>
      </c>
      <c r="B4994" s="21" t="str">
        <f t="shared" si="625"/>
        <v>知识亚点</v>
      </c>
      <c r="C4994" s="21" t="str">
        <f t="shared" si="626"/>
        <v>我国煤炭工业</v>
      </c>
      <c r="D4994" s="21" t="str">
        <f>IFERROR(IF(I4994=1,INDEX( {"chinese","english","math","physics","chemistry","biology","politics","history","geography"},MATCH(C4994,{"语文","英语","数学","物理","化学","生物","政治","历史","地理"},0)),IF(I4994=2,INDEX(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4994,{"单项选择","阅读理解","信息匹配","完形填空","短文填空","单句填空","短文改错","单句改错","句型转换","翻译短语","翻译句子","词汇/短语及固搭","完成句子","听力"},0)),"")), "")</f>
        <v/>
      </c>
      <c r="E4994" s="21" t="str">
        <f t="shared" si="627"/>
        <v>知识点</v>
      </c>
      <c r="F4994" s="21" t="str">
        <f t="shared" si="628"/>
        <v>亚</v>
      </c>
      <c r="G4994" s="21" t="str">
        <f>INDEX( {"body","discipline","area","topic","point"},MATCH(E4994,{"知识体","知识域","知识区","知识主题","知识点"},0))</f>
        <v>point</v>
      </c>
      <c r="H4994" s="21" t="str">
        <f>INDEX( {"super","just","sub","infras"},MATCH(F4994,{"超","恰","亚","次"},0))</f>
        <v>sub</v>
      </c>
      <c r="I4994" s="21">
        <f>MATCH(E4994,{"知识体","知识域","知识区","知识主题","知识点"},0)-1</f>
        <v>4</v>
      </c>
      <c r="J4994" s="21">
        <f>MATCH(F4994,{"超","恰","亚","次"},0)-1</f>
        <v>2</v>
      </c>
      <c r="K4994" s="21" t="str">
        <f t="shared" si="629"/>
        <v>地理</v>
      </c>
      <c r="L4994" s="26" t="s">
        <v>4477</v>
      </c>
      <c r="M4994" s="23"/>
      <c r="N4994" s="23"/>
      <c r="O4994" s="24" t="str">
        <f t="shared" si="631"/>
        <v xml:space="preserve">
  - 
    name:  我国煤炭工业
    title:  我国煤炭工业
    description: 
    koLyro: point
    koLyri:  sub
    son: </v>
      </c>
      <c r="P4994" s="27" t="str">
        <f t="shared" si="630"/>
        <v xml:space="preserve">
            - 
              name:  我国煤炭工业
              title:  我国煤炭工业
              description: 
              koLyro: point
              koLyri:  sub
              son: </v>
      </c>
    </row>
    <row r="4995" spans="1:16" ht="15" customHeight="1">
      <c r="A4995" s="20">
        <f t="shared" si="624"/>
        <v>5</v>
      </c>
      <c r="B4995" s="21" t="str">
        <f t="shared" si="625"/>
        <v>知识亚点</v>
      </c>
      <c r="C4995" s="21" t="str">
        <f t="shared" si="626"/>
        <v>我国石油、天然气工业</v>
      </c>
      <c r="D4995" s="21" t="str">
        <f>IFERROR(IF(I4995=1,INDEX( {"chinese","english","math","physics","chemistry","biology","politics","history","geography"},MATCH(C4995,{"语文","英语","数学","物理","化学","生物","政治","历史","地理"},0)),IF(I4995=2,INDEX(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4995,{"单项选择","阅读理解","信息匹配","完形填空","短文填空","单句填空","短文改错","单句改错","句型转换","翻译短语","翻译句子","词汇/短语及固搭","完成句子","听力"},0)),"")), "")</f>
        <v/>
      </c>
      <c r="E4995" s="21" t="str">
        <f t="shared" si="627"/>
        <v>知识点</v>
      </c>
      <c r="F4995" s="21" t="str">
        <f t="shared" si="628"/>
        <v>亚</v>
      </c>
      <c r="G4995" s="21" t="str">
        <f>INDEX( {"body","discipline","area","topic","point"},MATCH(E4995,{"知识体","知识域","知识区","知识主题","知识点"},0))</f>
        <v>point</v>
      </c>
      <c r="H4995" s="21" t="str">
        <f>INDEX( {"super","just","sub","infras"},MATCH(F4995,{"超","恰","亚","次"},0))</f>
        <v>sub</v>
      </c>
      <c r="I4995" s="21">
        <f>MATCH(E4995,{"知识体","知识域","知识区","知识主题","知识点"},0)-1</f>
        <v>4</v>
      </c>
      <c r="J4995" s="21">
        <f>MATCH(F4995,{"超","恰","亚","次"},0)-1</f>
        <v>2</v>
      </c>
      <c r="K4995" s="21" t="str">
        <f t="shared" si="629"/>
        <v>地理</v>
      </c>
      <c r="L4995" s="26" t="s">
        <v>4478</v>
      </c>
      <c r="M4995" s="23"/>
      <c r="N4995" s="23"/>
      <c r="O4995" s="24" t="str">
        <f t="shared" si="631"/>
        <v xml:space="preserve">
  - 
    name:  我国石油、天然气工业
    title:  我国石油、天然气工业
    description: 
    koLyro: point
    koLyri:  sub
    son: </v>
      </c>
      <c r="P4995" s="27" t="str">
        <f t="shared" si="630"/>
        <v xml:space="preserve">
            - 
              name:  我国石油、天然气工业
              title:  我国石油、天然气工业
              description: 
              koLyro: point
              koLyri:  sub
              son: </v>
      </c>
    </row>
    <row r="4996" spans="1:16" ht="15" customHeight="1">
      <c r="A4996" s="20">
        <f t="shared" si="624"/>
        <v>5</v>
      </c>
      <c r="B4996" s="21" t="str">
        <f t="shared" si="625"/>
        <v>知识亚点</v>
      </c>
      <c r="C4996" s="21" t="str">
        <f t="shared" si="626"/>
        <v>我国电力工业</v>
      </c>
      <c r="D4996" s="21" t="str">
        <f>IFERROR(IF(I4996=1,INDEX( {"chinese","english","math","physics","chemistry","biology","politics","history","geography"},MATCH(C4996,{"语文","英语","数学","物理","化学","生物","政治","历史","地理"},0)),IF(I4996=2,INDEX(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4996,{"单项选择","阅读理解","信息匹配","完形填空","短文填空","单句填空","短文改错","单句改错","句型转换","翻译短语","翻译句子","词汇/短语及固搭","完成句子","听力"},0)),"")), "")</f>
        <v/>
      </c>
      <c r="E4996" s="21" t="str">
        <f t="shared" si="627"/>
        <v>知识点</v>
      </c>
      <c r="F4996" s="21" t="str">
        <f t="shared" si="628"/>
        <v>亚</v>
      </c>
      <c r="G4996" s="21" t="str">
        <f>INDEX( {"body","discipline","area","topic","point"},MATCH(E4996,{"知识体","知识域","知识区","知识主题","知识点"},0))</f>
        <v>point</v>
      </c>
      <c r="H4996" s="21" t="str">
        <f>INDEX( {"super","just","sub","infras"},MATCH(F4996,{"超","恰","亚","次"},0))</f>
        <v>sub</v>
      </c>
      <c r="I4996" s="21">
        <f>MATCH(E4996,{"知识体","知识域","知识区","知识主题","知识点"},0)-1</f>
        <v>4</v>
      </c>
      <c r="J4996" s="21">
        <f>MATCH(F4996,{"超","恰","亚","次"},0)-1</f>
        <v>2</v>
      </c>
      <c r="K4996" s="21" t="str">
        <f t="shared" si="629"/>
        <v>地理</v>
      </c>
      <c r="L4996" s="26" t="s">
        <v>4479</v>
      </c>
      <c r="M4996" s="23"/>
      <c r="N4996" s="23"/>
      <c r="O4996" s="24" t="str">
        <f t="shared" si="631"/>
        <v xml:space="preserve">
  - 
    name:  我国电力工业
    title:  我国电力工业
    description: 
    koLyro: point
    koLyri:  sub
    son: </v>
      </c>
      <c r="P4996" s="27" t="str">
        <f t="shared" si="630"/>
        <v xml:space="preserve">
            - 
              name:  我国电力工业
              title:  我国电力工业
              description: 
              koLyro: point
              koLyri:  sub
              son: </v>
      </c>
    </row>
    <row r="4997" spans="1:16" ht="15" customHeight="1">
      <c r="A4997" s="20">
        <f t="shared" ref="A4997:A5060" si="632">IFERROR(FIND("├",L4997),0)</f>
        <v>5</v>
      </c>
      <c r="B4997" s="21" t="str">
        <f t="shared" ref="B4997:B5060" si="633">MID(L4997,FIND("«",L4997)+1,FIND("»",L4997)-FIND("«",L4997)-1)</f>
        <v>知识亚点</v>
      </c>
      <c r="C4997" s="21" t="str">
        <f t="shared" ref="C4997:C5060" si="634">RIGHT(L4997,LEN(L4997)-FIND("»",L4997))</f>
        <v>我国钢铁工业</v>
      </c>
      <c r="D4997" s="21" t="str">
        <f>IFERROR(IF(I4997=1,INDEX( {"chinese","english","math","physics","chemistry","biology","politics","history","geography"},MATCH(C4997,{"语文","英语","数学","物理","化学","生物","政治","历史","地理"},0)),IF(I4997=2,INDEX(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4997,{"单项选择","阅读理解","信息匹配","完形填空","短文填空","单句填空","短文改错","单句改错","句型转换","翻译短语","翻译句子","词汇/短语及固搭","完成句子","听力"},0)),"")), "")</f>
        <v/>
      </c>
      <c r="E4997" s="21" t="str">
        <f t="shared" ref="E4997:E5060" si="635">SUBSTITUTE(SUBSTITUTE(SUBSTITUTE(SUBSTITUTE(B4997,"超",""),"恰",""),"亚",""),"次","")</f>
        <v>知识点</v>
      </c>
      <c r="F4997" s="21" t="str">
        <f t="shared" ref="F4997:F5060" si="636">IF(IFERROR(FIND("超",B4997),-1)&gt;0,"超",  IF(IFERROR(FIND("亚",B4997),-1)&gt;0,"亚",   IF(IFERROR(FIND("次",B4997),-1)&gt;0,"次",    "恰"  )))</f>
        <v>亚</v>
      </c>
      <c r="G4997" s="21" t="str">
        <f>INDEX( {"body","discipline","area","topic","point"},MATCH(E4997,{"知识体","知识域","知识区","知识主题","知识点"},0))</f>
        <v>point</v>
      </c>
      <c r="H4997" s="21" t="str">
        <f>INDEX( {"super","just","sub","infras"},MATCH(F4997,{"超","恰","亚","次"},0))</f>
        <v>sub</v>
      </c>
      <c r="I4997" s="21">
        <f>MATCH(E4997,{"知识体","知识域","知识区","知识主题","知识点"},0)-1</f>
        <v>4</v>
      </c>
      <c r="J4997" s="21">
        <f>MATCH(F4997,{"超","恰","亚","次"},0)-1</f>
        <v>2</v>
      </c>
      <c r="K4997" s="21" t="str">
        <f t="shared" ref="K4997:K5060" si="637">IF(I4997=0,"",IF(I4997=1,C4997,K4996))</f>
        <v>地理</v>
      </c>
      <c r="L4997" s="26" t="s">
        <v>4480</v>
      </c>
      <c r="M4997" s="23"/>
      <c r="N4997" s="23"/>
      <c r="O4997" s="24" t="str">
        <f t="shared" si="631"/>
        <v xml:space="preserve">
  - 
    name:  我国钢铁工业
    title:  我国钢铁工业
    description: 
    koLyro: point
    koLyri:  sub
    son: </v>
      </c>
      <c r="P4997" s="27" t="str">
        <f t="shared" ref="P4997:P5060" si="638">SUBSTITUTE(O4997,CHAR(10),CHAR(10)&amp;REPT("  ",A4997))</f>
        <v xml:space="preserve">
            - 
              name:  我国钢铁工业
              title:  我国钢铁工业
              description: 
              koLyro: point
              koLyri:  sub
              son: </v>
      </c>
    </row>
    <row r="4998" spans="1:16" ht="15" customHeight="1">
      <c r="A4998" s="20">
        <f t="shared" si="632"/>
        <v>5</v>
      </c>
      <c r="B4998" s="21" t="str">
        <f t="shared" si="633"/>
        <v>知识亚点</v>
      </c>
      <c r="C4998" s="21" t="str">
        <f t="shared" si="634"/>
        <v>我国高新技术工业</v>
      </c>
      <c r="D4998" s="21" t="str">
        <f>IFERROR(IF(I4998=1,INDEX( {"chinese","english","math","physics","chemistry","biology","politics","history","geography"},MATCH(C4998,{"语文","英语","数学","物理","化学","生物","政治","历史","地理"},0)),IF(I4998=2,INDEX(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4998,{"单项选择","阅读理解","信息匹配","完形填空","短文填空","单句填空","短文改错","单句改错","句型转换","翻译短语","翻译句子","词汇/短语及固搭","完成句子","听力"},0)),"")), "")</f>
        <v/>
      </c>
      <c r="E4998" s="21" t="str">
        <f t="shared" si="635"/>
        <v>知识点</v>
      </c>
      <c r="F4998" s="21" t="str">
        <f t="shared" si="636"/>
        <v>亚</v>
      </c>
      <c r="G4998" s="21" t="str">
        <f>INDEX( {"body","discipline","area","topic","point"},MATCH(E4998,{"知识体","知识域","知识区","知识主题","知识点"},0))</f>
        <v>point</v>
      </c>
      <c r="H4998" s="21" t="str">
        <f>INDEX( {"super","just","sub","infras"},MATCH(F4998,{"超","恰","亚","次"},0))</f>
        <v>sub</v>
      </c>
      <c r="I4998" s="21">
        <f>MATCH(E4998,{"知识体","知识域","知识区","知识主题","知识点"},0)-1</f>
        <v>4</v>
      </c>
      <c r="J4998" s="21">
        <f>MATCH(F4998,{"超","恰","亚","次"},0)-1</f>
        <v>2</v>
      </c>
      <c r="K4998" s="21" t="str">
        <f t="shared" si="637"/>
        <v>地理</v>
      </c>
      <c r="L4998" s="26" t="s">
        <v>4481</v>
      </c>
      <c r="M4998" s="23"/>
      <c r="N4998" s="23"/>
      <c r="O4998" s="24" t="str">
        <f t="shared" si="631"/>
        <v xml:space="preserve">
  - 
    name:  我国高新技术工业
    title:  我国高新技术工业
    description: 
    koLyro: point
    koLyri:  sub
    son: </v>
      </c>
      <c r="P4998" s="27" t="str">
        <f t="shared" si="638"/>
        <v xml:space="preserve">
            - 
              name:  我国高新技术工业
              title:  我国高新技术工业
              description: 
              koLyro: point
              koLyri:  sub
              son: </v>
      </c>
    </row>
    <row r="4999" spans="1:16" ht="15" customHeight="1">
      <c r="A4999" s="20">
        <f t="shared" si="632"/>
        <v>5</v>
      </c>
      <c r="B4999" s="21" t="str">
        <f t="shared" si="633"/>
        <v>知识亚点</v>
      </c>
      <c r="C4999" s="21" t="str">
        <f t="shared" si="634"/>
        <v>我国三大工业地带的发展</v>
      </c>
      <c r="D4999" s="21" t="str">
        <f>IFERROR(IF(I4999=1,INDEX( {"chinese","english","math","physics","chemistry","biology","politics","history","geography"},MATCH(C4999,{"语文","英语","数学","物理","化学","生物","政治","历史","地理"},0)),IF(I4999=2,INDEX(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4999,{"单项选择","阅读理解","信息匹配","完形填空","短文填空","单句填空","短文改错","单句改错","句型转换","翻译短语","翻译句子","词汇/短语及固搭","完成句子","听力"},0)),"")), "")</f>
        <v/>
      </c>
      <c r="E4999" s="21" t="str">
        <f t="shared" si="635"/>
        <v>知识点</v>
      </c>
      <c r="F4999" s="21" t="str">
        <f t="shared" si="636"/>
        <v>亚</v>
      </c>
      <c r="G4999" s="21" t="str">
        <f>INDEX( {"body","discipline","area","topic","point"},MATCH(E4999,{"知识体","知识域","知识区","知识主题","知识点"},0))</f>
        <v>point</v>
      </c>
      <c r="H4999" s="21" t="str">
        <f>INDEX( {"super","just","sub","infras"},MATCH(F4999,{"超","恰","亚","次"},0))</f>
        <v>sub</v>
      </c>
      <c r="I4999" s="21">
        <f>MATCH(E4999,{"知识体","知识域","知识区","知识主题","知识点"},0)-1</f>
        <v>4</v>
      </c>
      <c r="J4999" s="21">
        <f>MATCH(F4999,{"超","恰","亚","次"},0)-1</f>
        <v>2</v>
      </c>
      <c r="K4999" s="21" t="str">
        <f t="shared" si="637"/>
        <v>地理</v>
      </c>
      <c r="L4999" s="26" t="s">
        <v>4482</v>
      </c>
      <c r="M4999" s="23"/>
      <c r="N4999" s="23"/>
      <c r="O4999" s="24" t="str">
        <f t="shared" si="631"/>
        <v xml:space="preserve">
  - 
    name:  我国三大工业地带的发展
    title:  我国三大工业地带的发展
    description: 
    koLyro: point
    koLyri:  sub
    son: </v>
      </c>
      <c r="P4999" s="27" t="str">
        <f t="shared" si="638"/>
        <v xml:space="preserve">
            - 
              name:  我国三大工业地带的发展
              title:  我国三大工业地带的发展
              description: 
              koLyro: point
              koLyri:  sub
              son: </v>
      </c>
    </row>
    <row r="5000" spans="1:16" ht="15" customHeight="1">
      <c r="A5000" s="20">
        <f t="shared" si="632"/>
        <v>5</v>
      </c>
      <c r="B5000" s="21" t="str">
        <f t="shared" si="633"/>
        <v>知识亚点</v>
      </c>
      <c r="C5000" s="21" t="str">
        <f t="shared" si="634"/>
        <v>我国四大工业基地的发展</v>
      </c>
      <c r="D5000" s="21" t="str">
        <f>IFERROR(IF(I5000=1,INDEX( {"chinese","english","math","physics","chemistry","biology","politics","history","geography"},MATCH(C5000,{"语文","英语","数学","物理","化学","生物","政治","历史","地理"},0)),IF(I5000=2,INDEX(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5000,{"单项选择","阅读理解","信息匹配","完形填空","短文填空","单句填空","短文改错","单句改错","句型转换","翻译短语","翻译句子","词汇/短语及固搭","完成句子","听力"},0)),"")), "")</f>
        <v/>
      </c>
      <c r="E5000" s="21" t="str">
        <f t="shared" si="635"/>
        <v>知识点</v>
      </c>
      <c r="F5000" s="21" t="str">
        <f t="shared" si="636"/>
        <v>亚</v>
      </c>
      <c r="G5000" s="21" t="str">
        <f>INDEX( {"body","discipline","area","topic","point"},MATCH(E5000,{"知识体","知识域","知识区","知识主题","知识点"},0))</f>
        <v>point</v>
      </c>
      <c r="H5000" s="21" t="str">
        <f>INDEX( {"super","just","sub","infras"},MATCH(F5000,{"超","恰","亚","次"},0))</f>
        <v>sub</v>
      </c>
      <c r="I5000" s="21">
        <f>MATCH(E5000,{"知识体","知识域","知识区","知识主题","知识点"},0)-1</f>
        <v>4</v>
      </c>
      <c r="J5000" s="21">
        <f>MATCH(F5000,{"超","恰","亚","次"},0)-1</f>
        <v>2</v>
      </c>
      <c r="K5000" s="21" t="str">
        <f t="shared" si="637"/>
        <v>地理</v>
      </c>
      <c r="L5000" s="26" t="s">
        <v>4483</v>
      </c>
      <c r="M5000" s="23"/>
      <c r="N5000" s="23"/>
      <c r="O5000" s="24" t="str">
        <f t="shared" si="631"/>
        <v xml:space="preserve">
  - 
    name:  我国四大工业基地的发展
    title:  我国四大工业基地的发展
    description: 
    koLyro: point
    koLyri:  sub
    son: </v>
      </c>
      <c r="P5000" s="27" t="str">
        <f t="shared" si="638"/>
        <v xml:space="preserve">
            - 
              name:  我国四大工业基地的发展
              title:  我国四大工业基地的发展
              description: 
              koLyro: point
              koLyri:  sub
              son: </v>
      </c>
    </row>
    <row r="5001" spans="1:16" ht="15" customHeight="1">
      <c r="A5001" s="20">
        <f t="shared" si="632"/>
        <v>4</v>
      </c>
      <c r="B5001" s="21" t="str">
        <f t="shared" si="633"/>
        <v>知识点</v>
      </c>
      <c r="C5001" s="21" t="str">
        <f t="shared" si="634"/>
        <v>我国的交通运输业和邮电通信业</v>
      </c>
      <c r="D5001" s="21" t="str">
        <f>IFERROR(IF(I5001=1,INDEX( {"chinese","english","math","physics","chemistry","biology","politics","history","geography"},MATCH(C5001,{"语文","英语","数学","物理","化学","生物","政治","历史","地理"},0)),IF(I5001=2,INDEX(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5001,{"单项选择","阅读理解","信息匹配","完形填空","短文填空","单句填空","短文改错","单句改错","句型转换","翻译短语","翻译句子","词汇/短语及固搭","完成句子","听力"},0)),"")), "")</f>
        <v/>
      </c>
      <c r="E5001" s="21" t="str">
        <f t="shared" si="635"/>
        <v>知识点</v>
      </c>
      <c r="F5001" s="21" t="str">
        <f t="shared" si="636"/>
        <v>恰</v>
      </c>
      <c r="G5001" s="21" t="str">
        <f>INDEX( {"body","discipline","area","topic","point"},MATCH(E5001,{"知识体","知识域","知识区","知识主题","知识点"},0))</f>
        <v>point</v>
      </c>
      <c r="H5001" s="21" t="str">
        <f>INDEX( {"super","just","sub","infras"},MATCH(F5001,{"超","恰","亚","次"},0))</f>
        <v>just</v>
      </c>
      <c r="I5001" s="21">
        <f>MATCH(E5001,{"知识体","知识域","知识区","知识主题","知识点"},0)-1</f>
        <v>4</v>
      </c>
      <c r="J5001" s="21">
        <f>MATCH(F5001,{"超","恰","亚","次"},0)-1</f>
        <v>1</v>
      </c>
      <c r="K5001" s="21" t="str">
        <f t="shared" si="637"/>
        <v>地理</v>
      </c>
      <c r="L5001" s="26" t="s">
        <v>4484</v>
      </c>
      <c r="M5001" s="23"/>
      <c r="N5001" s="23"/>
      <c r="O5001" s="24" t="str">
        <f t="shared" si="631"/>
        <v xml:space="preserve">
  - 
    name:  我国的交通运输业和邮电通信业
    title:  我国的交通运输业和邮电通信业
    description: 
    koLyro: point
    koLyri:  just
    son: </v>
      </c>
      <c r="P5001" s="27" t="str">
        <f t="shared" si="638"/>
        <v xml:space="preserve">
          - 
            name:  我国的交通运输业和邮电通信业
            title:  我国的交通运输业和邮电通信业
            description: 
            koLyro: point
            koLyri:  just
            son: </v>
      </c>
    </row>
    <row r="5002" spans="1:16" ht="15" customHeight="1">
      <c r="A5002" s="20">
        <f t="shared" si="632"/>
        <v>5</v>
      </c>
      <c r="B5002" s="21" t="str">
        <f t="shared" si="633"/>
        <v>知识亚点</v>
      </c>
      <c r="C5002" s="21" t="str">
        <f t="shared" si="634"/>
        <v>主要铁路线的名称及分布</v>
      </c>
      <c r="D5002" s="21" t="str">
        <f>IFERROR(IF(I5002=1,INDEX( {"chinese","english","math","physics","chemistry","biology","politics","history","geography"},MATCH(C5002,{"语文","英语","数学","物理","化学","生物","政治","历史","地理"},0)),IF(I5002=2,INDEX(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5002,{"单项选择","阅读理解","信息匹配","完形填空","短文填空","单句填空","短文改错","单句改错","句型转换","翻译短语","翻译句子","词汇/短语及固搭","完成句子","听力"},0)),"")), "")</f>
        <v/>
      </c>
      <c r="E5002" s="21" t="str">
        <f t="shared" si="635"/>
        <v>知识点</v>
      </c>
      <c r="F5002" s="21" t="str">
        <f t="shared" si="636"/>
        <v>亚</v>
      </c>
      <c r="G5002" s="21" t="str">
        <f>INDEX( {"body","discipline","area","topic","point"},MATCH(E5002,{"知识体","知识域","知识区","知识主题","知识点"},0))</f>
        <v>point</v>
      </c>
      <c r="H5002" s="21" t="str">
        <f>INDEX( {"super","just","sub","infras"},MATCH(F5002,{"超","恰","亚","次"},0))</f>
        <v>sub</v>
      </c>
      <c r="I5002" s="21">
        <f>MATCH(E5002,{"知识体","知识域","知识区","知识主题","知识点"},0)-1</f>
        <v>4</v>
      </c>
      <c r="J5002" s="21">
        <f>MATCH(F5002,{"超","恰","亚","次"},0)-1</f>
        <v>2</v>
      </c>
      <c r="K5002" s="21" t="str">
        <f t="shared" si="637"/>
        <v>地理</v>
      </c>
      <c r="L5002" s="26" t="s">
        <v>4485</v>
      </c>
      <c r="M5002" s="23"/>
      <c r="N5002" s="23"/>
      <c r="O5002" s="24" t="str">
        <f t="shared" si="631"/>
        <v xml:space="preserve">
  - 
    name:  主要铁路线的名称及分布
    title:  主要铁路线的名称及分布
    description: 
    koLyro: point
    koLyri:  sub
    son: </v>
      </c>
      <c r="P5002" s="27" t="str">
        <f t="shared" si="638"/>
        <v xml:space="preserve">
            - 
              name:  主要铁路线的名称及分布
              title:  主要铁路线的名称及分布
              description: 
              koLyro: point
              koLyri:  sub
              son: </v>
      </c>
    </row>
    <row r="5003" spans="1:16" ht="15" customHeight="1">
      <c r="A5003" s="20">
        <f t="shared" si="632"/>
        <v>5</v>
      </c>
      <c r="B5003" s="21" t="str">
        <f t="shared" si="633"/>
        <v>知识亚点</v>
      </c>
      <c r="C5003" s="21" t="str">
        <f t="shared" si="634"/>
        <v>公路运输</v>
      </c>
      <c r="D5003" s="21" t="str">
        <f>IFERROR(IF(I5003=1,INDEX( {"chinese","english","math","physics","chemistry","biology","politics","history","geography"},MATCH(C5003,{"语文","英语","数学","物理","化学","生物","政治","历史","地理"},0)),IF(I5003=2,INDEX(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5003,{"单项选择","阅读理解","信息匹配","完形填空","短文填空","单句填空","短文改错","单句改错","句型转换","翻译短语","翻译句子","词汇/短语及固搭","完成句子","听力"},0)),"")), "")</f>
        <v/>
      </c>
      <c r="E5003" s="21" t="str">
        <f t="shared" si="635"/>
        <v>知识点</v>
      </c>
      <c r="F5003" s="21" t="str">
        <f t="shared" si="636"/>
        <v>亚</v>
      </c>
      <c r="G5003" s="21" t="str">
        <f>INDEX( {"body","discipline","area","topic","point"},MATCH(E5003,{"知识体","知识域","知识区","知识主题","知识点"},0))</f>
        <v>point</v>
      </c>
      <c r="H5003" s="21" t="str">
        <f>INDEX( {"super","just","sub","infras"},MATCH(F5003,{"超","恰","亚","次"},0))</f>
        <v>sub</v>
      </c>
      <c r="I5003" s="21">
        <f>MATCH(E5003,{"知识体","知识域","知识区","知识主题","知识点"},0)-1</f>
        <v>4</v>
      </c>
      <c r="J5003" s="21">
        <f>MATCH(F5003,{"超","恰","亚","次"},0)-1</f>
        <v>2</v>
      </c>
      <c r="K5003" s="21" t="str">
        <f t="shared" si="637"/>
        <v>地理</v>
      </c>
      <c r="L5003" s="26" t="s">
        <v>4486</v>
      </c>
      <c r="M5003" s="23"/>
      <c r="N5003" s="23"/>
      <c r="O5003" s="24" t="str">
        <f t="shared" si="631"/>
        <v xml:space="preserve">
  - 
    name:  公路运输
    title:  公路运输
    description: 
    koLyro: point
    koLyri:  sub
    son: </v>
      </c>
      <c r="P5003" s="27" t="str">
        <f t="shared" si="638"/>
        <v xml:space="preserve">
            - 
              name:  公路运输
              title:  公路运输
              description: 
              koLyro: point
              koLyri:  sub
              son: </v>
      </c>
    </row>
    <row r="5004" spans="1:16" ht="15" customHeight="1">
      <c r="A5004" s="20">
        <f t="shared" si="632"/>
        <v>5</v>
      </c>
      <c r="B5004" s="21" t="str">
        <f t="shared" si="633"/>
        <v>知识亚点</v>
      </c>
      <c r="C5004" s="21" t="str">
        <f t="shared" si="634"/>
        <v>主要海港及海运发展状况</v>
      </c>
      <c r="D5004" s="21" t="str">
        <f>IFERROR(IF(I5004=1,INDEX( {"chinese","english","math","physics","chemistry","biology","politics","history","geography"},MATCH(C5004,{"语文","英语","数学","物理","化学","生物","政治","历史","地理"},0)),IF(I5004=2,INDEX(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5004,{"单项选择","阅读理解","信息匹配","完形填空","短文填空","单句填空","短文改错","单句改错","句型转换","翻译短语","翻译句子","词汇/短语及固搭","完成句子","听力"},0)),"")), "")</f>
        <v/>
      </c>
      <c r="E5004" s="21" t="str">
        <f t="shared" si="635"/>
        <v>知识点</v>
      </c>
      <c r="F5004" s="21" t="str">
        <f t="shared" si="636"/>
        <v>亚</v>
      </c>
      <c r="G5004" s="21" t="str">
        <f>INDEX( {"body","discipline","area","topic","point"},MATCH(E5004,{"知识体","知识域","知识区","知识主题","知识点"},0))</f>
        <v>point</v>
      </c>
      <c r="H5004" s="21" t="str">
        <f>INDEX( {"super","just","sub","infras"},MATCH(F5004,{"超","恰","亚","次"},0))</f>
        <v>sub</v>
      </c>
      <c r="I5004" s="21">
        <f>MATCH(E5004,{"知识体","知识域","知识区","知识主题","知识点"},0)-1</f>
        <v>4</v>
      </c>
      <c r="J5004" s="21">
        <f>MATCH(F5004,{"超","恰","亚","次"},0)-1</f>
        <v>2</v>
      </c>
      <c r="K5004" s="21" t="str">
        <f t="shared" si="637"/>
        <v>地理</v>
      </c>
      <c r="L5004" s="26" t="s">
        <v>4487</v>
      </c>
      <c r="M5004" s="23"/>
      <c r="N5004" s="23"/>
      <c r="O5004" s="24" t="str">
        <f t="shared" si="631"/>
        <v xml:space="preserve">
  - 
    name:  主要海港及海运发展状况
    title:  主要海港及海运发展状况
    description: 
    koLyro: point
    koLyri:  sub
    son: </v>
      </c>
      <c r="P5004" s="27" t="str">
        <f t="shared" si="638"/>
        <v xml:space="preserve">
            - 
              name:  主要海港及海运发展状况
              title:  主要海港及海运发展状况
              description: 
              koLyro: point
              koLyri:  sub
              son: </v>
      </c>
    </row>
    <row r="5005" spans="1:16" ht="15" customHeight="1">
      <c r="A5005" s="20">
        <f t="shared" si="632"/>
        <v>2</v>
      </c>
      <c r="B5005" s="21" t="str">
        <f t="shared" si="633"/>
        <v>知识区</v>
      </c>
      <c r="C5005" s="21" t="str">
        <f t="shared" si="634"/>
        <v>20.旅游地理</v>
      </c>
      <c r="D5005" s="21" t="str">
        <f>IFERROR(IF(I5005=1,INDEX( {"chinese","english","math","physics","chemistry","biology","politics","history","geography"},MATCH(C5005,{"语文","英语","数学","物理","化学","生物","政治","历史","地理"},0)),IF(I5005=2,INDEX(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5005,{"单项选择","阅读理解","信息匹配","完形填空","短文填空","单句填空","短文改错","单句改错","句型转换","翻译短语","翻译句子","词汇/短语及固搭","完成句子","听力"},0)),"")), "")</f>
        <v/>
      </c>
      <c r="E5005" s="21" t="str">
        <f t="shared" si="635"/>
        <v>知识区</v>
      </c>
      <c r="F5005" s="21" t="str">
        <f t="shared" si="636"/>
        <v>恰</v>
      </c>
      <c r="G5005" s="21" t="str">
        <f>INDEX( {"body","discipline","area","topic","point"},MATCH(E5005,{"知识体","知识域","知识区","知识主题","知识点"},0))</f>
        <v>area</v>
      </c>
      <c r="H5005" s="21" t="str">
        <f>INDEX( {"super","just","sub","infras"},MATCH(F5005,{"超","恰","亚","次"},0))</f>
        <v>just</v>
      </c>
      <c r="I5005" s="21">
        <f>MATCH(E5005,{"知识体","知识域","知识区","知识主题","知识点"},0)-1</f>
        <v>2</v>
      </c>
      <c r="J5005" s="21">
        <f>MATCH(F5005,{"超","恰","亚","次"},0)-1</f>
        <v>1</v>
      </c>
      <c r="K5005" s="21" t="str">
        <f t="shared" si="637"/>
        <v>地理</v>
      </c>
      <c r="L5005" s="26" t="s">
        <v>4709</v>
      </c>
      <c r="M5005" s="23"/>
      <c r="N5005" s="23"/>
      <c r="O5005" s="24" t="str">
        <f t="shared" si="631"/>
        <v xml:space="preserve">
  - 
    name:  20.旅游地理
    title:  20.旅游地理
    description: 
    koLyro: area
    koLyri:  just
    son: </v>
      </c>
      <c r="P5005" s="27" t="str">
        <f t="shared" si="638"/>
        <v xml:space="preserve">
      - 
        name:  20.旅游地理
        title:  20.旅游地理
        description: 
        koLyro: area
        koLyri:  just
        son: </v>
      </c>
    </row>
    <row r="5006" spans="1:16" ht="15" customHeight="1">
      <c r="A5006" s="20">
        <f t="shared" si="632"/>
        <v>3</v>
      </c>
      <c r="B5006" s="21" t="str">
        <f t="shared" si="633"/>
        <v>知识主题</v>
      </c>
      <c r="C5006" s="21" t="str">
        <f t="shared" si="634"/>
        <v>现代旅游</v>
      </c>
      <c r="D5006" s="21" t="str">
        <f>IFERROR(IF(I5006=1,INDEX( {"chinese","english","math","physics","chemistry","biology","politics","history","geography"},MATCH(C5006,{"语文","英语","数学","物理","化学","生物","政治","历史","地理"},0)),IF(I5006=2,INDEX(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5006,{"单项选择","阅读理解","信息匹配","完形填空","短文填空","单句填空","短文改错","单句改错","句型转换","翻译短语","翻译句子","词汇/短语及固搭","完成句子","听力"},0)),"")), "")</f>
        <v/>
      </c>
      <c r="E5006" s="21" t="str">
        <f t="shared" si="635"/>
        <v>知识主题</v>
      </c>
      <c r="F5006" s="21" t="str">
        <f t="shared" si="636"/>
        <v>恰</v>
      </c>
      <c r="G5006" s="21" t="str">
        <f>INDEX( {"body","discipline","area","topic","point"},MATCH(E5006,{"知识体","知识域","知识区","知识主题","知识点"},0))</f>
        <v>topic</v>
      </c>
      <c r="H5006" s="21" t="str">
        <f>INDEX( {"super","just","sub","infras"},MATCH(F5006,{"超","恰","亚","次"},0))</f>
        <v>just</v>
      </c>
      <c r="I5006" s="21">
        <f>MATCH(E5006,{"知识体","知识域","知识区","知识主题","知识点"},0)-1</f>
        <v>3</v>
      </c>
      <c r="J5006" s="21">
        <f>MATCH(F5006,{"超","恰","亚","次"},0)-1</f>
        <v>1</v>
      </c>
      <c r="K5006" s="21" t="str">
        <f t="shared" si="637"/>
        <v>地理</v>
      </c>
      <c r="L5006" s="26" t="s">
        <v>4488</v>
      </c>
      <c r="M5006" s="23"/>
      <c r="N5006" s="23"/>
      <c r="O5006" s="24" t="str">
        <f t="shared" si="631"/>
        <v xml:space="preserve">
  - 
    name:  现代旅游
    title:  现代旅游
    description: 
    koLyro: topic
    koLyri:  just
    son: </v>
      </c>
      <c r="P5006" s="27" t="str">
        <f t="shared" si="638"/>
        <v xml:space="preserve">
        - 
          name:  现代旅游
          title:  现代旅游
          description: 
          koLyro: topic
          koLyri:  just
          son: </v>
      </c>
    </row>
    <row r="5007" spans="1:16" ht="15" customHeight="1">
      <c r="A5007" s="20">
        <f t="shared" si="632"/>
        <v>4</v>
      </c>
      <c r="B5007" s="21" t="str">
        <f t="shared" si="633"/>
        <v>知识点</v>
      </c>
      <c r="C5007" s="21" t="str">
        <f t="shared" si="634"/>
        <v>现代旅游的特点</v>
      </c>
      <c r="D5007" s="21" t="str">
        <f>IFERROR(IF(I5007=1,INDEX( {"chinese","english","math","physics","chemistry","biology","politics","history","geography"},MATCH(C5007,{"语文","英语","数学","物理","化学","生物","政治","历史","地理"},0)),IF(I5007=2,INDEX(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5007,{"单项选择","阅读理解","信息匹配","完形填空","短文填空","单句填空","短文改错","单句改错","句型转换","翻译短语","翻译句子","词汇/短语及固搭","完成句子","听力"},0)),"")), "")</f>
        <v/>
      </c>
      <c r="E5007" s="21" t="str">
        <f t="shared" si="635"/>
        <v>知识点</v>
      </c>
      <c r="F5007" s="21" t="str">
        <f t="shared" si="636"/>
        <v>恰</v>
      </c>
      <c r="G5007" s="21" t="str">
        <f>INDEX( {"body","discipline","area","topic","point"},MATCH(E5007,{"知识体","知识域","知识区","知识主题","知识点"},0))</f>
        <v>point</v>
      </c>
      <c r="H5007" s="21" t="str">
        <f>INDEX( {"super","just","sub","infras"},MATCH(F5007,{"超","恰","亚","次"},0))</f>
        <v>just</v>
      </c>
      <c r="I5007" s="21">
        <f>MATCH(E5007,{"知识体","知识域","知识区","知识主题","知识点"},0)-1</f>
        <v>4</v>
      </c>
      <c r="J5007" s="21">
        <f>MATCH(F5007,{"超","恰","亚","次"},0)-1</f>
        <v>1</v>
      </c>
      <c r="K5007" s="21" t="str">
        <f t="shared" si="637"/>
        <v>地理</v>
      </c>
      <c r="L5007" s="26" t="s">
        <v>4489</v>
      </c>
      <c r="M5007" s="23"/>
      <c r="N5007" s="23"/>
      <c r="O5007" s="24" t="str">
        <f t="shared" si="631"/>
        <v xml:space="preserve">
  - 
    name:  现代旅游的特点
    title:  现代旅游的特点
    description: 
    koLyro: point
    koLyri:  just
    son: </v>
      </c>
      <c r="P5007" s="27" t="str">
        <f t="shared" si="638"/>
        <v xml:space="preserve">
          - 
            name:  现代旅游的特点
            title:  现代旅游的特点
            description: 
            koLyro: point
            koLyri:  just
            son: </v>
      </c>
    </row>
    <row r="5008" spans="1:16" ht="15" customHeight="1">
      <c r="A5008" s="20">
        <f t="shared" si="632"/>
        <v>4</v>
      </c>
      <c r="B5008" s="21" t="str">
        <f t="shared" si="633"/>
        <v>知识点</v>
      </c>
      <c r="C5008" s="21" t="str">
        <f t="shared" si="634"/>
        <v>现代旅游的基本要素</v>
      </c>
      <c r="D5008" s="21" t="str">
        <f>IFERROR(IF(I5008=1,INDEX( {"chinese","english","math","physics","chemistry","biology","politics","history","geography"},MATCH(C5008,{"语文","英语","数学","物理","化学","生物","政治","历史","地理"},0)),IF(I5008=2,INDEX(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5008,{"单项选择","阅读理解","信息匹配","完形填空","短文填空","单句填空","短文改错","单句改错","句型转换","翻译短语","翻译句子","词汇/短语及固搭","完成句子","听力"},0)),"")), "")</f>
        <v/>
      </c>
      <c r="E5008" s="21" t="str">
        <f t="shared" si="635"/>
        <v>知识点</v>
      </c>
      <c r="F5008" s="21" t="str">
        <f t="shared" si="636"/>
        <v>恰</v>
      </c>
      <c r="G5008" s="21" t="str">
        <f>INDEX( {"body","discipline","area","topic","point"},MATCH(E5008,{"知识体","知识域","知识区","知识主题","知识点"},0))</f>
        <v>point</v>
      </c>
      <c r="H5008" s="21" t="str">
        <f>INDEX( {"super","just","sub","infras"},MATCH(F5008,{"超","恰","亚","次"},0))</f>
        <v>just</v>
      </c>
      <c r="I5008" s="21">
        <f>MATCH(E5008,{"知识体","知识域","知识区","知识主题","知识点"},0)-1</f>
        <v>4</v>
      </c>
      <c r="J5008" s="21">
        <f>MATCH(F5008,{"超","恰","亚","次"},0)-1</f>
        <v>1</v>
      </c>
      <c r="K5008" s="21" t="str">
        <f t="shared" si="637"/>
        <v>地理</v>
      </c>
      <c r="L5008" s="26" t="s">
        <v>4490</v>
      </c>
      <c r="M5008" s="23"/>
      <c r="N5008" s="23"/>
      <c r="O5008" s="24" t="str">
        <f t="shared" si="631"/>
        <v xml:space="preserve">
  - 
    name:  现代旅游的基本要素
    title:  现代旅游的基本要素
    description: 
    koLyro: point
    koLyri:  just
    son: </v>
      </c>
      <c r="P5008" s="27" t="str">
        <f t="shared" si="638"/>
        <v xml:space="preserve">
          - 
            name:  现代旅游的基本要素
            title:  现代旅游的基本要素
            description: 
            koLyro: point
            koLyri:  just
            son: </v>
      </c>
    </row>
    <row r="5009" spans="1:16" ht="15" customHeight="1">
      <c r="A5009" s="20">
        <f t="shared" si="632"/>
        <v>4</v>
      </c>
      <c r="B5009" s="21" t="str">
        <f t="shared" si="633"/>
        <v>知识点</v>
      </c>
      <c r="C5009" s="21" t="str">
        <f t="shared" si="634"/>
        <v>旅游与区域发展</v>
      </c>
      <c r="D5009" s="21" t="str">
        <f>IFERROR(IF(I5009=1,INDEX( {"chinese","english","math","physics","chemistry","biology","politics","history","geography"},MATCH(C5009,{"语文","英语","数学","物理","化学","生物","政治","历史","地理"},0)),IF(I5009=2,INDEX(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5009,{"单项选择","阅读理解","信息匹配","完形填空","短文填空","单句填空","短文改错","单句改错","句型转换","翻译短语","翻译句子","词汇/短语及固搭","完成句子","听力"},0)),"")), "")</f>
        <v/>
      </c>
      <c r="E5009" s="21" t="str">
        <f t="shared" si="635"/>
        <v>知识点</v>
      </c>
      <c r="F5009" s="21" t="str">
        <f t="shared" si="636"/>
        <v>恰</v>
      </c>
      <c r="G5009" s="21" t="str">
        <f>INDEX( {"body","discipline","area","topic","point"},MATCH(E5009,{"知识体","知识域","知识区","知识主题","知识点"},0))</f>
        <v>point</v>
      </c>
      <c r="H5009" s="21" t="str">
        <f>INDEX( {"super","just","sub","infras"},MATCH(F5009,{"超","恰","亚","次"},0))</f>
        <v>just</v>
      </c>
      <c r="I5009" s="21">
        <f>MATCH(E5009,{"知识体","知识域","知识区","知识主题","知识点"},0)-1</f>
        <v>4</v>
      </c>
      <c r="J5009" s="21">
        <f>MATCH(F5009,{"超","恰","亚","次"},0)-1</f>
        <v>1</v>
      </c>
      <c r="K5009" s="21" t="str">
        <f t="shared" si="637"/>
        <v>地理</v>
      </c>
      <c r="L5009" s="26" t="s">
        <v>4491</v>
      </c>
      <c r="M5009" s="23"/>
      <c r="N5009" s="23"/>
      <c r="O5009" s="24" t="str">
        <f t="shared" si="631"/>
        <v xml:space="preserve">
  - 
    name:  旅游与区域发展
    title:  旅游与区域发展
    description: 
    koLyro: point
    koLyri:  just
    son: </v>
      </c>
      <c r="P5009" s="27" t="str">
        <f t="shared" si="638"/>
        <v xml:space="preserve">
          - 
            name:  旅游与区域发展
            title:  旅游与区域发展
            description: 
            koLyro: point
            koLyri:  just
            son: </v>
      </c>
    </row>
    <row r="5010" spans="1:16" ht="15" customHeight="1">
      <c r="A5010" s="20">
        <f t="shared" si="632"/>
        <v>5</v>
      </c>
      <c r="B5010" s="21" t="str">
        <f t="shared" si="633"/>
        <v>知识亚点</v>
      </c>
      <c r="C5010" s="21" t="str">
        <f t="shared" si="634"/>
        <v>旅游业发展对社会经济和文化的作用</v>
      </c>
      <c r="D5010" s="21" t="str">
        <f>IFERROR(IF(I5010=1,INDEX( {"chinese","english","math","physics","chemistry","biology","politics","history","geography"},MATCH(C5010,{"语文","英语","数学","物理","化学","生物","政治","历史","地理"},0)),IF(I5010=2,INDEX(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5010,{"单项选择","阅读理解","信息匹配","完形填空","短文填空","单句填空","短文改错","单句改错","句型转换","翻译短语","翻译句子","词汇/短语及固搭","完成句子","听力"},0)),"")), "")</f>
        <v/>
      </c>
      <c r="E5010" s="21" t="str">
        <f t="shared" si="635"/>
        <v>知识点</v>
      </c>
      <c r="F5010" s="21" t="str">
        <f t="shared" si="636"/>
        <v>亚</v>
      </c>
      <c r="G5010" s="21" t="str">
        <f>INDEX( {"body","discipline","area","topic","point"},MATCH(E5010,{"知识体","知识域","知识区","知识主题","知识点"},0))</f>
        <v>point</v>
      </c>
      <c r="H5010" s="21" t="str">
        <f>INDEX( {"super","just","sub","infras"},MATCH(F5010,{"超","恰","亚","次"},0))</f>
        <v>sub</v>
      </c>
      <c r="I5010" s="21">
        <f>MATCH(E5010,{"知识体","知识域","知识区","知识主题","知识点"},0)-1</f>
        <v>4</v>
      </c>
      <c r="J5010" s="21">
        <f>MATCH(F5010,{"超","恰","亚","次"},0)-1</f>
        <v>2</v>
      </c>
      <c r="K5010" s="21" t="str">
        <f t="shared" si="637"/>
        <v>地理</v>
      </c>
      <c r="L5010" s="26" t="s">
        <v>4492</v>
      </c>
      <c r="M5010" s="23"/>
      <c r="N5010" s="23"/>
      <c r="O5010" s="24" t="str">
        <f t="shared" si="631"/>
        <v xml:space="preserve">
  - 
    name:  旅游业发展对社会经济和文化的作用
    title:  旅游业发展对社会经济和文化的作用
    description: 
    koLyro: point
    koLyri:  sub
    son: </v>
      </c>
      <c r="P5010" s="27" t="str">
        <f t="shared" si="638"/>
        <v xml:space="preserve">
            - 
              name:  旅游业发展对社会经济和文化的作用
              title:  旅游业发展对社会经济和文化的作用
              description: 
              koLyro: point
              koLyri:  sub
              son: </v>
      </c>
    </row>
    <row r="5011" spans="1:16" ht="15" customHeight="1">
      <c r="A5011" s="20">
        <f t="shared" si="632"/>
        <v>5</v>
      </c>
      <c r="B5011" s="21" t="str">
        <f t="shared" si="633"/>
        <v>知识亚点</v>
      </c>
      <c r="C5011" s="21" t="str">
        <f t="shared" si="634"/>
        <v>旅游开发中的环境问题表现</v>
      </c>
      <c r="D5011" s="21" t="str">
        <f>IFERROR(IF(I5011=1,INDEX( {"chinese","english","math","physics","chemistry","biology","politics","history","geography"},MATCH(C5011,{"语文","英语","数学","物理","化学","生物","政治","历史","地理"},0)),IF(I5011=2,INDEX(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5011,{"单项选择","阅读理解","信息匹配","完形填空","短文填空","单句填空","短文改错","单句改错","句型转换","翻译短语","翻译句子","词汇/短语及固搭","完成句子","听力"},0)),"")), "")</f>
        <v/>
      </c>
      <c r="E5011" s="21" t="str">
        <f t="shared" si="635"/>
        <v>知识点</v>
      </c>
      <c r="F5011" s="21" t="str">
        <f t="shared" si="636"/>
        <v>亚</v>
      </c>
      <c r="G5011" s="21" t="str">
        <f>INDEX( {"body","discipline","area","topic","point"},MATCH(E5011,{"知识体","知识域","知识区","知识主题","知识点"},0))</f>
        <v>point</v>
      </c>
      <c r="H5011" s="21" t="str">
        <f>INDEX( {"super","just","sub","infras"},MATCH(F5011,{"超","恰","亚","次"},0))</f>
        <v>sub</v>
      </c>
      <c r="I5011" s="21">
        <f>MATCH(E5011,{"知识体","知识域","知识区","知识主题","知识点"},0)-1</f>
        <v>4</v>
      </c>
      <c r="J5011" s="21">
        <f>MATCH(F5011,{"超","恰","亚","次"},0)-1</f>
        <v>2</v>
      </c>
      <c r="K5011" s="21" t="str">
        <f t="shared" si="637"/>
        <v>地理</v>
      </c>
      <c r="L5011" s="26" t="s">
        <v>4493</v>
      </c>
      <c r="M5011" s="23"/>
      <c r="N5011" s="23"/>
      <c r="O5011" s="24" t="str">
        <f t="shared" si="631"/>
        <v xml:space="preserve">
  - 
    name:  旅游开发中的环境问题表现
    title:  旅游开发中的环境问题表现
    description: 
    koLyro: point
    koLyri:  sub
    son: </v>
      </c>
      <c r="P5011" s="27" t="str">
        <f t="shared" si="638"/>
        <v xml:space="preserve">
            - 
              name:  旅游开发中的环境问题表现
              title:  旅游开发中的环境问题表现
              description: 
              koLyro: point
              koLyri:  sub
              son: </v>
      </c>
    </row>
    <row r="5012" spans="1:16" ht="15" customHeight="1">
      <c r="A5012" s="20">
        <f t="shared" si="632"/>
        <v>5</v>
      </c>
      <c r="B5012" s="21" t="str">
        <f t="shared" si="633"/>
        <v>知识亚点</v>
      </c>
      <c r="C5012" s="21" t="str">
        <f t="shared" si="634"/>
        <v>旅游开发中的环境问题成因</v>
      </c>
      <c r="D5012" s="21" t="str">
        <f>IFERROR(IF(I5012=1,INDEX( {"chinese","english","math","physics","chemistry","biology","politics","history","geography"},MATCH(C5012,{"语文","英语","数学","物理","化学","生物","政治","历史","地理"},0)),IF(I5012=2,INDEX(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5012,{"单项选择","阅读理解","信息匹配","完形填空","短文填空","单句填空","短文改错","单句改错","句型转换","翻译短语","翻译句子","词汇/短语及固搭","完成句子","听力"},0)),"")), "")</f>
        <v/>
      </c>
      <c r="E5012" s="21" t="str">
        <f t="shared" si="635"/>
        <v>知识点</v>
      </c>
      <c r="F5012" s="21" t="str">
        <f t="shared" si="636"/>
        <v>亚</v>
      </c>
      <c r="G5012" s="21" t="str">
        <f>INDEX( {"body","discipline","area","topic","point"},MATCH(E5012,{"知识体","知识域","知识区","知识主题","知识点"},0))</f>
        <v>point</v>
      </c>
      <c r="H5012" s="21" t="str">
        <f>INDEX( {"super","just","sub","infras"},MATCH(F5012,{"超","恰","亚","次"},0))</f>
        <v>sub</v>
      </c>
      <c r="I5012" s="21">
        <f>MATCH(E5012,{"知识体","知识域","知识区","知识主题","知识点"},0)-1</f>
        <v>4</v>
      </c>
      <c r="J5012" s="21">
        <f>MATCH(F5012,{"超","恰","亚","次"},0)-1</f>
        <v>2</v>
      </c>
      <c r="K5012" s="21" t="str">
        <f t="shared" si="637"/>
        <v>地理</v>
      </c>
      <c r="L5012" s="26" t="s">
        <v>4494</v>
      </c>
      <c r="M5012" s="23"/>
      <c r="N5012" s="23"/>
      <c r="O5012" s="24" t="str">
        <f t="shared" si="631"/>
        <v xml:space="preserve">
  - 
    name:  旅游开发中的环境问题成因
    title:  旅游开发中的环境问题成因
    description: 
    koLyro: point
    koLyri:  sub
    son: </v>
      </c>
      <c r="P5012" s="27" t="str">
        <f t="shared" si="638"/>
        <v xml:space="preserve">
            - 
              name:  旅游开发中的环境问题成因
              title:  旅游开发中的环境问题成因
              description: 
              koLyro: point
              koLyri:  sub
              son: </v>
      </c>
    </row>
    <row r="5013" spans="1:16" ht="15" customHeight="1">
      <c r="A5013" s="20">
        <f t="shared" si="632"/>
        <v>5</v>
      </c>
      <c r="B5013" s="21" t="str">
        <f t="shared" si="633"/>
        <v>知识亚点</v>
      </c>
      <c r="C5013" s="21" t="str">
        <f t="shared" si="634"/>
        <v>旅游开发中的环境保护措施</v>
      </c>
      <c r="D5013" s="21" t="str">
        <f>IFERROR(IF(I5013=1,INDEX( {"chinese","english","math","physics","chemistry","biology","politics","history","geography"},MATCH(C5013,{"语文","英语","数学","物理","化学","生物","政治","历史","地理"},0)),IF(I5013=2,INDEX(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5013,{"单项选择","阅读理解","信息匹配","完形填空","短文填空","单句填空","短文改错","单句改错","句型转换","翻译短语","翻译句子","词汇/短语及固搭","完成句子","听力"},0)),"")), "")</f>
        <v/>
      </c>
      <c r="E5013" s="21" t="str">
        <f t="shared" si="635"/>
        <v>知识点</v>
      </c>
      <c r="F5013" s="21" t="str">
        <f t="shared" si="636"/>
        <v>亚</v>
      </c>
      <c r="G5013" s="21" t="str">
        <f>INDEX( {"body","discipline","area","topic","point"},MATCH(E5013,{"知识体","知识域","知识区","知识主题","知识点"},0))</f>
        <v>point</v>
      </c>
      <c r="H5013" s="21" t="str">
        <f>INDEX( {"super","just","sub","infras"},MATCH(F5013,{"超","恰","亚","次"},0))</f>
        <v>sub</v>
      </c>
      <c r="I5013" s="21">
        <f>MATCH(E5013,{"知识体","知识域","知识区","知识主题","知识点"},0)-1</f>
        <v>4</v>
      </c>
      <c r="J5013" s="21">
        <f>MATCH(F5013,{"超","恰","亚","次"},0)-1</f>
        <v>2</v>
      </c>
      <c r="K5013" s="21" t="str">
        <f t="shared" si="637"/>
        <v>地理</v>
      </c>
      <c r="L5013" s="26" t="s">
        <v>4495</v>
      </c>
      <c r="M5013" s="23"/>
      <c r="N5013" s="23"/>
      <c r="O5013" s="24" t="str">
        <f t="shared" si="631"/>
        <v xml:space="preserve">
  - 
    name:  旅游开发中的环境保护措施
    title:  旅游开发中的环境保护措施
    description: 
    koLyro: point
    koLyri:  sub
    son: </v>
      </c>
      <c r="P5013" s="27" t="str">
        <f t="shared" si="638"/>
        <v xml:space="preserve">
            - 
              name:  旅游开发中的环境保护措施
              title:  旅游开发中的环境保护措施
              description: 
              koLyro: point
              koLyri:  sub
              son: </v>
      </c>
    </row>
    <row r="5014" spans="1:16" ht="15" customHeight="1">
      <c r="A5014" s="20">
        <f t="shared" si="632"/>
        <v>3</v>
      </c>
      <c r="B5014" s="21" t="str">
        <f t="shared" si="633"/>
        <v>知识主题</v>
      </c>
      <c r="C5014" s="21" t="str">
        <f t="shared" si="634"/>
        <v>旅游资源</v>
      </c>
      <c r="D5014" s="21" t="str">
        <f>IFERROR(IF(I5014=1,INDEX( {"chinese","english","math","physics","chemistry","biology","politics","history","geography"},MATCH(C5014,{"语文","英语","数学","物理","化学","生物","政治","历史","地理"},0)),IF(I5014=2,INDEX(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5014,{"单项选择","阅读理解","信息匹配","完形填空","短文填空","单句填空","短文改错","单句改错","句型转换","翻译短语","翻译句子","词汇/短语及固搭","完成句子","听力"},0)),"")), "")</f>
        <v/>
      </c>
      <c r="E5014" s="21" t="str">
        <f t="shared" si="635"/>
        <v>知识主题</v>
      </c>
      <c r="F5014" s="21" t="str">
        <f t="shared" si="636"/>
        <v>恰</v>
      </c>
      <c r="G5014" s="21" t="str">
        <f>INDEX( {"body","discipline","area","topic","point"},MATCH(E5014,{"知识体","知识域","知识区","知识主题","知识点"},0))</f>
        <v>topic</v>
      </c>
      <c r="H5014" s="21" t="str">
        <f>INDEX( {"super","just","sub","infras"},MATCH(F5014,{"超","恰","亚","次"},0))</f>
        <v>just</v>
      </c>
      <c r="I5014" s="21">
        <f>MATCH(E5014,{"知识体","知识域","知识区","知识主题","知识点"},0)-1</f>
        <v>3</v>
      </c>
      <c r="J5014" s="21">
        <f>MATCH(F5014,{"超","恰","亚","次"},0)-1</f>
        <v>1</v>
      </c>
      <c r="K5014" s="21" t="str">
        <f t="shared" si="637"/>
        <v>地理</v>
      </c>
      <c r="L5014" s="26" t="s">
        <v>4496</v>
      </c>
      <c r="M5014" s="23"/>
      <c r="N5014" s="23"/>
      <c r="O5014" s="24" t="str">
        <f t="shared" si="631"/>
        <v xml:space="preserve">
  - 
    name:  旅游资源
    title:  旅游资源
    description: 
    koLyro: topic
    koLyri:  just
    son: </v>
      </c>
      <c r="P5014" s="27" t="str">
        <f t="shared" si="638"/>
        <v xml:space="preserve">
        - 
          name:  旅游资源
          title:  旅游资源
          description: 
          koLyro: topic
          koLyri:  just
          son: </v>
      </c>
    </row>
    <row r="5015" spans="1:16" ht="15" customHeight="1">
      <c r="A5015" s="20">
        <f t="shared" si="632"/>
        <v>4</v>
      </c>
      <c r="B5015" s="21" t="str">
        <f t="shared" si="633"/>
        <v>知识点</v>
      </c>
      <c r="C5015" s="21" t="str">
        <f t="shared" si="634"/>
        <v>旅游资源的类型</v>
      </c>
      <c r="D5015" s="21" t="str">
        <f>IFERROR(IF(I5015=1,INDEX( {"chinese","english","math","physics","chemistry","biology","politics","history","geography"},MATCH(C5015,{"语文","英语","数学","物理","化学","生物","政治","历史","地理"},0)),IF(I5015=2,INDEX(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5015,{"单项选择","阅读理解","信息匹配","完形填空","短文填空","单句填空","短文改错","单句改错","句型转换","翻译短语","翻译句子","词汇/短语及固搭","完成句子","听力"},0)),"")), "")</f>
        <v/>
      </c>
      <c r="E5015" s="21" t="str">
        <f t="shared" si="635"/>
        <v>知识点</v>
      </c>
      <c r="F5015" s="21" t="str">
        <f t="shared" si="636"/>
        <v>恰</v>
      </c>
      <c r="G5015" s="21" t="str">
        <f>INDEX( {"body","discipline","area","topic","point"},MATCH(E5015,{"知识体","知识域","知识区","知识主题","知识点"},0))</f>
        <v>point</v>
      </c>
      <c r="H5015" s="21" t="str">
        <f>INDEX( {"super","just","sub","infras"},MATCH(F5015,{"超","恰","亚","次"},0))</f>
        <v>just</v>
      </c>
      <c r="I5015" s="21">
        <f>MATCH(E5015,{"知识体","知识域","知识区","知识主题","知识点"},0)-1</f>
        <v>4</v>
      </c>
      <c r="J5015" s="21">
        <f>MATCH(F5015,{"超","恰","亚","次"},0)-1</f>
        <v>1</v>
      </c>
      <c r="K5015" s="21" t="str">
        <f t="shared" si="637"/>
        <v>地理</v>
      </c>
      <c r="L5015" s="26" t="s">
        <v>4497</v>
      </c>
      <c r="M5015" s="23"/>
      <c r="N5015" s="23"/>
      <c r="O5015" s="24" t="str">
        <f t="shared" si="631"/>
        <v xml:space="preserve">
  - 
    name:  旅游资源的类型
    title:  旅游资源的类型
    description: 
    koLyro: point
    koLyri:  just
    son: </v>
      </c>
      <c r="P5015" s="27" t="str">
        <f t="shared" si="638"/>
        <v xml:space="preserve">
          - 
            name:  旅游资源的类型
            title:  旅游资源的类型
            description: 
            koLyro: point
            koLyri:  just
            son: </v>
      </c>
    </row>
    <row r="5016" spans="1:16" ht="15" customHeight="1">
      <c r="A5016" s="20">
        <f t="shared" si="632"/>
        <v>5</v>
      </c>
      <c r="B5016" s="21" t="str">
        <f t="shared" si="633"/>
        <v>知识亚点</v>
      </c>
      <c r="C5016" s="21" t="str">
        <f t="shared" si="634"/>
        <v>自然旅游资源</v>
      </c>
      <c r="D5016" s="21" t="str">
        <f>IFERROR(IF(I5016=1,INDEX( {"chinese","english","math","physics","chemistry","biology","politics","history","geography"},MATCH(C5016,{"语文","英语","数学","物理","化学","生物","政治","历史","地理"},0)),IF(I5016=2,INDEX(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5016,{"单项选择","阅读理解","信息匹配","完形填空","短文填空","单句填空","短文改错","单句改错","句型转换","翻译短语","翻译句子","词汇/短语及固搭","完成句子","听力"},0)),"")), "")</f>
        <v/>
      </c>
      <c r="E5016" s="21" t="str">
        <f t="shared" si="635"/>
        <v>知识点</v>
      </c>
      <c r="F5016" s="21" t="str">
        <f t="shared" si="636"/>
        <v>亚</v>
      </c>
      <c r="G5016" s="21" t="str">
        <f>INDEX( {"body","discipline","area","topic","point"},MATCH(E5016,{"知识体","知识域","知识区","知识主题","知识点"},0))</f>
        <v>point</v>
      </c>
      <c r="H5016" s="21" t="str">
        <f>INDEX( {"super","just","sub","infras"},MATCH(F5016,{"超","恰","亚","次"},0))</f>
        <v>sub</v>
      </c>
      <c r="I5016" s="21">
        <f>MATCH(E5016,{"知识体","知识域","知识区","知识主题","知识点"},0)-1</f>
        <v>4</v>
      </c>
      <c r="J5016" s="21">
        <f>MATCH(F5016,{"超","恰","亚","次"},0)-1</f>
        <v>2</v>
      </c>
      <c r="K5016" s="21" t="str">
        <f t="shared" si="637"/>
        <v>地理</v>
      </c>
      <c r="L5016" s="26" t="s">
        <v>4498</v>
      </c>
      <c r="M5016" s="23"/>
      <c r="N5016" s="23"/>
      <c r="O5016" s="24" t="str">
        <f t="shared" si="631"/>
        <v xml:space="preserve">
  - 
    name:  自然旅游资源
    title:  自然旅游资源
    description: 
    koLyro: point
    koLyri:  sub
    son: </v>
      </c>
      <c r="P5016" s="27" t="str">
        <f t="shared" si="638"/>
        <v xml:space="preserve">
            - 
              name:  自然旅游资源
              title:  自然旅游资源
              description: 
              koLyro: point
              koLyri:  sub
              son: </v>
      </c>
    </row>
    <row r="5017" spans="1:16" ht="15" customHeight="1">
      <c r="A5017" s="20">
        <f t="shared" si="632"/>
        <v>5</v>
      </c>
      <c r="B5017" s="21" t="str">
        <f t="shared" si="633"/>
        <v>知识亚点</v>
      </c>
      <c r="C5017" s="21" t="str">
        <f t="shared" si="634"/>
        <v>人文旅游资源</v>
      </c>
      <c r="D5017" s="21" t="str">
        <f>IFERROR(IF(I5017=1,INDEX( {"chinese","english","math","physics","chemistry","biology","politics","history","geography"},MATCH(C5017,{"语文","英语","数学","物理","化学","生物","政治","历史","地理"},0)),IF(I5017=2,INDEX(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5017,{"单项选择","阅读理解","信息匹配","完形填空","短文填空","单句填空","短文改错","单句改错","句型转换","翻译短语","翻译句子","词汇/短语及固搭","完成句子","听力"},0)),"")), "")</f>
        <v/>
      </c>
      <c r="E5017" s="21" t="str">
        <f t="shared" si="635"/>
        <v>知识点</v>
      </c>
      <c r="F5017" s="21" t="str">
        <f t="shared" si="636"/>
        <v>亚</v>
      </c>
      <c r="G5017" s="21" t="str">
        <f>INDEX( {"body","discipline","area","topic","point"},MATCH(E5017,{"知识体","知识域","知识区","知识主题","知识点"},0))</f>
        <v>point</v>
      </c>
      <c r="H5017" s="21" t="str">
        <f>INDEX( {"super","just","sub","infras"},MATCH(F5017,{"超","恰","亚","次"},0))</f>
        <v>sub</v>
      </c>
      <c r="I5017" s="21">
        <f>MATCH(E5017,{"知识体","知识域","知识区","知识主题","知识点"},0)-1</f>
        <v>4</v>
      </c>
      <c r="J5017" s="21">
        <f>MATCH(F5017,{"超","恰","亚","次"},0)-1</f>
        <v>2</v>
      </c>
      <c r="K5017" s="21" t="str">
        <f t="shared" si="637"/>
        <v>地理</v>
      </c>
      <c r="L5017" s="26" t="s">
        <v>4499</v>
      </c>
      <c r="M5017" s="23"/>
      <c r="N5017" s="23"/>
      <c r="O5017" s="24" t="str">
        <f t="shared" si="631"/>
        <v xml:space="preserve">
  - 
    name:  人文旅游资源
    title:  人文旅游资源
    description: 
    koLyro: point
    koLyri:  sub
    son: </v>
      </c>
      <c r="P5017" s="27" t="str">
        <f t="shared" si="638"/>
        <v xml:space="preserve">
            - 
              name:  人文旅游资源
              title:  人文旅游资源
              description: 
              koLyro: point
              koLyri:  sub
              son: </v>
      </c>
    </row>
    <row r="5018" spans="1:16" ht="15" customHeight="1">
      <c r="A5018" s="20">
        <f t="shared" si="632"/>
        <v>5</v>
      </c>
      <c r="B5018" s="21" t="str">
        <f t="shared" si="633"/>
        <v>知识亚点</v>
      </c>
      <c r="C5018" s="21" t="str">
        <f t="shared" si="634"/>
        <v>自然与人文旅游资源的区别</v>
      </c>
      <c r="D5018" s="21" t="str">
        <f>IFERROR(IF(I5018=1,INDEX( {"chinese","english","math","physics","chemistry","biology","politics","history","geography"},MATCH(C5018,{"语文","英语","数学","物理","化学","生物","政治","历史","地理"},0)),IF(I5018=2,INDEX(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5018,{"单项选择","阅读理解","信息匹配","完形填空","短文填空","单句填空","短文改错","单句改错","句型转换","翻译短语","翻译句子","词汇/短语及固搭","完成句子","听力"},0)),"")), "")</f>
        <v/>
      </c>
      <c r="E5018" s="21" t="str">
        <f t="shared" si="635"/>
        <v>知识点</v>
      </c>
      <c r="F5018" s="21" t="str">
        <f t="shared" si="636"/>
        <v>亚</v>
      </c>
      <c r="G5018" s="21" t="str">
        <f>INDEX( {"body","discipline","area","topic","point"},MATCH(E5018,{"知识体","知识域","知识区","知识主题","知识点"},0))</f>
        <v>point</v>
      </c>
      <c r="H5018" s="21" t="str">
        <f>INDEX( {"super","just","sub","infras"},MATCH(F5018,{"超","恰","亚","次"},0))</f>
        <v>sub</v>
      </c>
      <c r="I5018" s="21">
        <f>MATCH(E5018,{"知识体","知识域","知识区","知识主题","知识点"},0)-1</f>
        <v>4</v>
      </c>
      <c r="J5018" s="21">
        <f>MATCH(F5018,{"超","恰","亚","次"},0)-1</f>
        <v>2</v>
      </c>
      <c r="K5018" s="21" t="str">
        <f t="shared" si="637"/>
        <v>地理</v>
      </c>
      <c r="L5018" s="26" t="s">
        <v>4500</v>
      </c>
      <c r="M5018" s="23"/>
      <c r="N5018" s="23"/>
      <c r="O5018" s="24" t="str">
        <f t="shared" si="631"/>
        <v xml:space="preserve">
  - 
    name:  自然与人文旅游资源的区别
    title:  自然与人文旅游资源的区别
    description: 
    koLyro: point
    koLyri:  sub
    son: </v>
      </c>
      <c r="P5018" s="27" t="str">
        <f t="shared" si="638"/>
        <v xml:space="preserve">
            - 
              name:  自然与人文旅游资源的区别
              title:  自然与人文旅游资源的区别
              description: 
              koLyro: point
              koLyri:  sub
              son: </v>
      </c>
    </row>
    <row r="5019" spans="1:16" ht="15" customHeight="1">
      <c r="A5019" s="20">
        <f t="shared" si="632"/>
        <v>4</v>
      </c>
      <c r="B5019" s="21" t="str">
        <f t="shared" si="633"/>
        <v>知识点</v>
      </c>
      <c r="C5019" s="21" t="str">
        <f t="shared" si="634"/>
        <v>旅游资源的特性</v>
      </c>
      <c r="D5019" s="21" t="str">
        <f>IFERROR(IF(I5019=1,INDEX( {"chinese","english","math","physics","chemistry","biology","politics","history","geography"},MATCH(C5019,{"语文","英语","数学","物理","化学","生物","政治","历史","地理"},0)),IF(I5019=2,INDEX(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5019,{"单项选择","阅读理解","信息匹配","完形填空","短文填空","单句填空","短文改错","单句改错","句型转换","翻译短语","翻译句子","词汇/短语及固搭","完成句子","听力"},0)),"")), "")</f>
        <v/>
      </c>
      <c r="E5019" s="21" t="str">
        <f t="shared" si="635"/>
        <v>知识点</v>
      </c>
      <c r="F5019" s="21" t="str">
        <f t="shared" si="636"/>
        <v>恰</v>
      </c>
      <c r="G5019" s="21" t="str">
        <f>INDEX( {"body","discipline","area","topic","point"},MATCH(E5019,{"知识体","知识域","知识区","知识主题","知识点"},0))</f>
        <v>point</v>
      </c>
      <c r="H5019" s="21" t="str">
        <f>INDEX( {"super","just","sub","infras"},MATCH(F5019,{"超","恰","亚","次"},0))</f>
        <v>just</v>
      </c>
      <c r="I5019" s="21">
        <f>MATCH(E5019,{"知识体","知识域","知识区","知识主题","知识点"},0)-1</f>
        <v>4</v>
      </c>
      <c r="J5019" s="21">
        <f>MATCH(F5019,{"超","恰","亚","次"},0)-1</f>
        <v>1</v>
      </c>
      <c r="K5019" s="21" t="str">
        <f t="shared" si="637"/>
        <v>地理</v>
      </c>
      <c r="L5019" s="26" t="s">
        <v>4501</v>
      </c>
      <c r="M5019" s="23"/>
      <c r="N5019" s="23"/>
      <c r="O5019" s="24" t="str">
        <f t="shared" si="631"/>
        <v xml:space="preserve">
  - 
    name:  旅游资源的特性
    title:  旅游资源的特性
    description: 
    koLyro: point
    koLyri:  just
    son: </v>
      </c>
      <c r="P5019" s="27" t="str">
        <f t="shared" si="638"/>
        <v xml:space="preserve">
          - 
            name:  旅游资源的特性
            title:  旅游资源的特性
            description: 
            koLyro: point
            koLyri:  just
            son: </v>
      </c>
    </row>
    <row r="5020" spans="1:16" ht="15" customHeight="1">
      <c r="A5020" s="20">
        <f t="shared" si="632"/>
        <v>4</v>
      </c>
      <c r="B5020" s="21" t="str">
        <f t="shared" si="633"/>
        <v>知识点</v>
      </c>
      <c r="C5020" s="21" t="str">
        <f t="shared" si="634"/>
        <v>我国的旅游资源</v>
      </c>
      <c r="D5020" s="21" t="str">
        <f>IFERROR(IF(I5020=1,INDEX( {"chinese","english","math","physics","chemistry","biology","politics","history","geography"},MATCH(C5020,{"语文","英语","数学","物理","化学","生物","政治","历史","地理"},0)),IF(I5020=2,INDEX(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5020,{"单项选择","阅读理解","信息匹配","完形填空","短文填空","单句填空","短文改错","单句改错","句型转换","翻译短语","翻译句子","词汇/短语及固搭","完成句子","听力"},0)),"")), "")</f>
        <v/>
      </c>
      <c r="E5020" s="21" t="str">
        <f t="shared" si="635"/>
        <v>知识点</v>
      </c>
      <c r="F5020" s="21" t="str">
        <f t="shared" si="636"/>
        <v>恰</v>
      </c>
      <c r="G5020" s="21" t="str">
        <f>INDEX( {"body","discipline","area","topic","point"},MATCH(E5020,{"知识体","知识域","知识区","知识主题","知识点"},0))</f>
        <v>point</v>
      </c>
      <c r="H5020" s="21" t="str">
        <f>INDEX( {"super","just","sub","infras"},MATCH(F5020,{"超","恰","亚","次"},0))</f>
        <v>just</v>
      </c>
      <c r="I5020" s="21">
        <f>MATCH(E5020,{"知识体","知识域","知识区","知识主题","知识点"},0)-1</f>
        <v>4</v>
      </c>
      <c r="J5020" s="21">
        <f>MATCH(F5020,{"超","恰","亚","次"},0)-1</f>
        <v>1</v>
      </c>
      <c r="K5020" s="21" t="str">
        <f t="shared" si="637"/>
        <v>地理</v>
      </c>
      <c r="L5020" s="26" t="s">
        <v>4502</v>
      </c>
      <c r="M5020" s="23"/>
      <c r="N5020" s="23"/>
      <c r="O5020" s="24" t="str">
        <f t="shared" si="631"/>
        <v xml:space="preserve">
  - 
    name:  我国的旅游资源
    title:  我国的旅游资源
    description: 
    koLyro: point
    koLyri:  just
    son: </v>
      </c>
      <c r="P5020" s="27" t="str">
        <f t="shared" si="638"/>
        <v xml:space="preserve">
          - 
            name:  我国的旅游资源
            title:  我国的旅游资源
            description: 
            koLyro: point
            koLyri:  just
            son: </v>
      </c>
    </row>
    <row r="5021" spans="1:16" ht="15" customHeight="1">
      <c r="A5021" s="20">
        <f t="shared" si="632"/>
        <v>5</v>
      </c>
      <c r="B5021" s="21" t="str">
        <f t="shared" si="633"/>
        <v>知识亚点</v>
      </c>
      <c r="C5021" s="21" t="str">
        <f t="shared" si="634"/>
        <v>我国旅游资源的分布</v>
      </c>
      <c r="D5021" s="21" t="str">
        <f>IFERROR(IF(I5021=1,INDEX( {"chinese","english","math","physics","chemistry","biology","politics","history","geography"},MATCH(C5021,{"语文","英语","数学","物理","化学","生物","政治","历史","地理"},0)),IF(I5021=2,INDEX(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5021,{"单项选择","阅读理解","信息匹配","完形填空","短文填空","单句填空","短文改错","单句改错","句型转换","翻译短语","翻译句子","词汇/短语及固搭","完成句子","听力"},0)),"")), "")</f>
        <v/>
      </c>
      <c r="E5021" s="21" t="str">
        <f t="shared" si="635"/>
        <v>知识点</v>
      </c>
      <c r="F5021" s="21" t="str">
        <f t="shared" si="636"/>
        <v>亚</v>
      </c>
      <c r="G5021" s="21" t="str">
        <f>INDEX( {"body","discipline","area","topic","point"},MATCH(E5021,{"知识体","知识域","知识区","知识主题","知识点"},0))</f>
        <v>point</v>
      </c>
      <c r="H5021" s="21" t="str">
        <f>INDEX( {"super","just","sub","infras"},MATCH(F5021,{"超","恰","亚","次"},0))</f>
        <v>sub</v>
      </c>
      <c r="I5021" s="21">
        <f>MATCH(E5021,{"知识体","知识域","知识区","知识主题","知识点"},0)-1</f>
        <v>4</v>
      </c>
      <c r="J5021" s="21">
        <f>MATCH(F5021,{"超","恰","亚","次"},0)-1</f>
        <v>2</v>
      </c>
      <c r="K5021" s="21" t="str">
        <f t="shared" si="637"/>
        <v>地理</v>
      </c>
      <c r="L5021" s="26" t="s">
        <v>4503</v>
      </c>
      <c r="M5021" s="23"/>
      <c r="N5021" s="23"/>
      <c r="O5021" s="24" t="str">
        <f t="shared" si="631"/>
        <v xml:space="preserve">
  - 
    name:  我国旅游资源的分布
    title:  我国旅游资源的分布
    description: 
    koLyro: point
    koLyri:  sub
    son: </v>
      </c>
      <c r="P5021" s="27" t="str">
        <f t="shared" si="638"/>
        <v xml:space="preserve">
            - 
              name:  我国旅游资源的分布
              title:  我国旅游资源的分布
              description: 
              koLyro: point
              koLyri:  sub
              son: </v>
      </c>
    </row>
    <row r="5022" spans="1:16" ht="15" customHeight="1">
      <c r="A5022" s="20">
        <f t="shared" si="632"/>
        <v>5</v>
      </c>
      <c r="B5022" s="21" t="str">
        <f t="shared" si="633"/>
        <v>知识亚点</v>
      </c>
      <c r="C5022" s="21" t="str">
        <f t="shared" si="634"/>
        <v>我国旅游资源丰富的原因</v>
      </c>
      <c r="D5022" s="21" t="str">
        <f>IFERROR(IF(I5022=1,INDEX( {"chinese","english","math","physics","chemistry","biology","politics","history","geography"},MATCH(C5022,{"语文","英语","数学","物理","化学","生物","政治","历史","地理"},0)),IF(I5022=2,INDEX(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5022,{"单项选择","阅读理解","信息匹配","完形填空","短文填空","单句填空","短文改错","单句改错","句型转换","翻译短语","翻译句子","词汇/短语及固搭","完成句子","听力"},0)),"")), "")</f>
        <v/>
      </c>
      <c r="E5022" s="21" t="str">
        <f t="shared" si="635"/>
        <v>知识点</v>
      </c>
      <c r="F5022" s="21" t="str">
        <f t="shared" si="636"/>
        <v>亚</v>
      </c>
      <c r="G5022" s="21" t="str">
        <f>INDEX( {"body","discipline","area","topic","point"},MATCH(E5022,{"知识体","知识域","知识区","知识主题","知识点"},0))</f>
        <v>point</v>
      </c>
      <c r="H5022" s="21" t="str">
        <f>INDEX( {"super","just","sub","infras"},MATCH(F5022,{"超","恰","亚","次"},0))</f>
        <v>sub</v>
      </c>
      <c r="I5022" s="21">
        <f>MATCH(E5022,{"知识体","知识域","知识区","知识主题","知识点"},0)-1</f>
        <v>4</v>
      </c>
      <c r="J5022" s="21">
        <f>MATCH(F5022,{"超","恰","亚","次"},0)-1</f>
        <v>2</v>
      </c>
      <c r="K5022" s="21" t="str">
        <f t="shared" si="637"/>
        <v>地理</v>
      </c>
      <c r="L5022" s="26" t="s">
        <v>4504</v>
      </c>
      <c r="M5022" s="23"/>
      <c r="N5022" s="23"/>
      <c r="O5022" s="24" t="str">
        <f t="shared" si="631"/>
        <v xml:space="preserve">
  - 
    name:  我国旅游资源丰富的原因
    title:  我国旅游资源丰富的原因
    description: 
    koLyro: point
    koLyri:  sub
    son: </v>
      </c>
      <c r="P5022" s="27" t="str">
        <f t="shared" si="638"/>
        <v xml:space="preserve">
            - 
              name:  我国旅游资源丰富的原因
              title:  我国旅游资源丰富的原因
              description: 
              koLyro: point
              koLyri:  sub
              son: </v>
      </c>
    </row>
    <row r="5023" spans="1:16" ht="15" customHeight="1">
      <c r="A5023" s="20">
        <f t="shared" si="632"/>
        <v>5</v>
      </c>
      <c r="B5023" s="21" t="str">
        <f t="shared" si="633"/>
        <v>知识亚点</v>
      </c>
      <c r="C5023" s="21" t="str">
        <f t="shared" si="634"/>
        <v>我国的世界遗产及意义</v>
      </c>
      <c r="D5023" s="21" t="str">
        <f>IFERROR(IF(I5023=1,INDEX( {"chinese","english","math","physics","chemistry","biology","politics","history","geography"},MATCH(C5023,{"语文","英语","数学","物理","化学","生物","政治","历史","地理"},0)),IF(I5023=2,INDEX(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5023,{"单项选择","阅读理解","信息匹配","完形填空","短文填空","单句填空","短文改错","单句改错","句型转换","翻译短语","翻译句子","词汇/短语及固搭","完成句子","听力"},0)),"")), "")</f>
        <v/>
      </c>
      <c r="E5023" s="21" t="str">
        <f t="shared" si="635"/>
        <v>知识点</v>
      </c>
      <c r="F5023" s="21" t="str">
        <f t="shared" si="636"/>
        <v>亚</v>
      </c>
      <c r="G5023" s="21" t="str">
        <f>INDEX( {"body","discipline","area","topic","point"},MATCH(E5023,{"知识体","知识域","知识区","知识主题","知识点"},0))</f>
        <v>point</v>
      </c>
      <c r="H5023" s="21" t="str">
        <f>INDEX( {"super","just","sub","infras"},MATCH(F5023,{"超","恰","亚","次"},0))</f>
        <v>sub</v>
      </c>
      <c r="I5023" s="21">
        <f>MATCH(E5023,{"知识体","知识域","知识区","知识主题","知识点"},0)-1</f>
        <v>4</v>
      </c>
      <c r="J5023" s="21">
        <f>MATCH(F5023,{"超","恰","亚","次"},0)-1</f>
        <v>2</v>
      </c>
      <c r="K5023" s="21" t="str">
        <f t="shared" si="637"/>
        <v>地理</v>
      </c>
      <c r="L5023" s="26" t="s">
        <v>4505</v>
      </c>
      <c r="M5023" s="23"/>
      <c r="N5023" s="23"/>
      <c r="O5023" s="24" t="str">
        <f t="shared" si="631"/>
        <v xml:space="preserve">
  - 
    name:  我国的世界遗产及意义
    title:  我国的世界遗产及意义
    description: 
    koLyro: point
    koLyri:  sub
    son: </v>
      </c>
      <c r="P5023" s="27" t="str">
        <f t="shared" si="638"/>
        <v xml:space="preserve">
            - 
              name:  我国的世界遗产及意义
              title:  我国的世界遗产及意义
              description: 
              koLyro: point
              koLyri:  sub
              son: </v>
      </c>
    </row>
    <row r="5024" spans="1:16" ht="15" customHeight="1">
      <c r="A5024" s="20">
        <f t="shared" si="632"/>
        <v>4</v>
      </c>
      <c r="B5024" s="21" t="str">
        <f t="shared" si="633"/>
        <v>知识点</v>
      </c>
      <c r="C5024" s="21" t="str">
        <f t="shared" si="634"/>
        <v>旅游资源的开发</v>
      </c>
      <c r="D5024" s="21" t="str">
        <f>IFERROR(IF(I5024=1,INDEX( {"chinese","english","math","physics","chemistry","biology","politics","history","geography"},MATCH(C5024,{"语文","英语","数学","物理","化学","生物","政治","历史","地理"},0)),IF(I5024=2,INDEX(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5024,{"单项选择","阅读理解","信息匹配","完形填空","短文填空","单句填空","短文改错","单句改错","句型转换","翻译短语","翻译句子","词汇/短语及固搭","完成句子","听力"},0)),"")), "")</f>
        <v/>
      </c>
      <c r="E5024" s="21" t="str">
        <f t="shared" si="635"/>
        <v>知识点</v>
      </c>
      <c r="F5024" s="21" t="str">
        <f t="shared" si="636"/>
        <v>恰</v>
      </c>
      <c r="G5024" s="21" t="str">
        <f>INDEX( {"body","discipline","area","topic","point"},MATCH(E5024,{"知识体","知识域","知识区","知识主题","知识点"},0))</f>
        <v>point</v>
      </c>
      <c r="H5024" s="21" t="str">
        <f>INDEX( {"super","just","sub","infras"},MATCH(F5024,{"超","恰","亚","次"},0))</f>
        <v>just</v>
      </c>
      <c r="I5024" s="21">
        <f>MATCH(E5024,{"知识体","知识域","知识区","知识主题","知识点"},0)-1</f>
        <v>4</v>
      </c>
      <c r="J5024" s="21">
        <f>MATCH(F5024,{"超","恰","亚","次"},0)-1</f>
        <v>1</v>
      </c>
      <c r="K5024" s="21" t="str">
        <f t="shared" si="637"/>
        <v>地理</v>
      </c>
      <c r="L5024" s="26" t="s">
        <v>4506</v>
      </c>
      <c r="M5024" s="23"/>
      <c r="N5024" s="23"/>
      <c r="O5024" s="24" t="str">
        <f t="shared" ref="O5024:O5087" si="639">SUBSTITUTE(SUBSTITUTE(SUBSTITUTE(SUBSTITUTE($O$1,"NAME",IF(D5024="",C5024,D5024)),"TITLE",C5024),"KO_LYRO",G5024),"KO_LYRI",H5024)</f>
        <v xml:space="preserve">
  - 
    name:  旅游资源的开发
    title:  旅游资源的开发
    description: 
    koLyro: point
    koLyri:  just
    son: </v>
      </c>
      <c r="P5024" s="27" t="str">
        <f t="shared" si="638"/>
        <v xml:space="preserve">
          - 
            name:  旅游资源的开发
            title:  旅游资源的开发
            description: 
            koLyro: point
            koLyri:  just
            son: </v>
      </c>
    </row>
    <row r="5025" spans="1:16" ht="15" customHeight="1">
      <c r="A5025" s="20">
        <f t="shared" si="632"/>
        <v>5</v>
      </c>
      <c r="B5025" s="21" t="str">
        <f t="shared" si="633"/>
        <v>知识亚点</v>
      </c>
      <c r="C5025" s="21" t="str">
        <f t="shared" si="634"/>
        <v>旅游资源的价值</v>
      </c>
      <c r="D5025" s="21" t="str">
        <f>IFERROR(IF(I5025=1,INDEX( {"chinese","english","math","physics","chemistry","biology","politics","history","geography"},MATCH(C5025,{"语文","英语","数学","物理","化学","生物","政治","历史","地理"},0)),IF(I5025=2,INDEX(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5025,{"单项选择","阅读理解","信息匹配","完形填空","短文填空","单句填空","短文改错","单句改错","句型转换","翻译短语","翻译句子","词汇/短语及固搭","完成句子","听力"},0)),"")), "")</f>
        <v/>
      </c>
      <c r="E5025" s="21" t="str">
        <f t="shared" si="635"/>
        <v>知识点</v>
      </c>
      <c r="F5025" s="21" t="str">
        <f t="shared" si="636"/>
        <v>亚</v>
      </c>
      <c r="G5025" s="21" t="str">
        <f>INDEX( {"body","discipline","area","topic","point"},MATCH(E5025,{"知识体","知识域","知识区","知识主题","知识点"},0))</f>
        <v>point</v>
      </c>
      <c r="H5025" s="21" t="str">
        <f>INDEX( {"super","just","sub","infras"},MATCH(F5025,{"超","恰","亚","次"},0))</f>
        <v>sub</v>
      </c>
      <c r="I5025" s="21">
        <f>MATCH(E5025,{"知识体","知识域","知识区","知识主题","知识点"},0)-1</f>
        <v>4</v>
      </c>
      <c r="J5025" s="21">
        <f>MATCH(F5025,{"超","恰","亚","次"},0)-1</f>
        <v>2</v>
      </c>
      <c r="K5025" s="21" t="str">
        <f t="shared" si="637"/>
        <v>地理</v>
      </c>
      <c r="L5025" s="26" t="s">
        <v>4507</v>
      </c>
      <c r="M5025" s="23"/>
      <c r="N5025" s="23"/>
      <c r="O5025" s="24" t="str">
        <f t="shared" si="639"/>
        <v xml:space="preserve">
  - 
    name:  旅游资源的价值
    title:  旅游资源的价值
    description: 
    koLyro: point
    koLyri:  sub
    son: </v>
      </c>
      <c r="P5025" s="27" t="str">
        <f t="shared" si="638"/>
        <v xml:space="preserve">
            - 
              name:  旅游资源的价值
              title:  旅游资源的价值
              description: 
              koLyro: point
              koLyri:  sub
              son: </v>
      </c>
    </row>
    <row r="5026" spans="1:16" ht="15" customHeight="1">
      <c r="A5026" s="20">
        <f t="shared" si="632"/>
        <v>5</v>
      </c>
      <c r="B5026" s="21" t="str">
        <f t="shared" si="633"/>
        <v>知识亚点</v>
      </c>
      <c r="C5026" s="21" t="str">
        <f t="shared" si="634"/>
        <v>旅游资源开发条件评价</v>
      </c>
      <c r="D5026" s="21" t="str">
        <f>IFERROR(IF(I5026=1,INDEX( {"chinese","english","math","physics","chemistry","biology","politics","history","geography"},MATCH(C5026,{"语文","英语","数学","物理","化学","生物","政治","历史","地理"},0)),IF(I5026=2,INDEX(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5026,{"单项选择","阅读理解","信息匹配","完形填空","短文填空","单句填空","短文改错","单句改错","句型转换","翻译短语","翻译句子","词汇/短语及固搭","完成句子","听力"},0)),"")), "")</f>
        <v/>
      </c>
      <c r="E5026" s="21" t="str">
        <f t="shared" si="635"/>
        <v>知识点</v>
      </c>
      <c r="F5026" s="21" t="str">
        <f t="shared" si="636"/>
        <v>亚</v>
      </c>
      <c r="G5026" s="21" t="str">
        <f>INDEX( {"body","discipline","area","topic","point"},MATCH(E5026,{"知识体","知识域","知识区","知识主题","知识点"},0))</f>
        <v>point</v>
      </c>
      <c r="H5026" s="21" t="str">
        <f>INDEX( {"super","just","sub","infras"},MATCH(F5026,{"超","恰","亚","次"},0))</f>
        <v>sub</v>
      </c>
      <c r="I5026" s="21">
        <f>MATCH(E5026,{"知识体","知识域","知识区","知识主题","知识点"},0)-1</f>
        <v>4</v>
      </c>
      <c r="J5026" s="21">
        <f>MATCH(F5026,{"超","恰","亚","次"},0)-1</f>
        <v>2</v>
      </c>
      <c r="K5026" s="21" t="str">
        <f t="shared" si="637"/>
        <v>地理</v>
      </c>
      <c r="L5026" s="26" t="s">
        <v>4508</v>
      </c>
      <c r="M5026" s="23"/>
      <c r="N5026" s="23"/>
      <c r="O5026" s="24" t="str">
        <f t="shared" si="639"/>
        <v xml:space="preserve">
  - 
    name:  旅游资源开发条件评价
    title:  旅游资源开发条件评价
    description: 
    koLyro: point
    koLyri:  sub
    son: </v>
      </c>
      <c r="P5026" s="27" t="str">
        <f t="shared" si="638"/>
        <v xml:space="preserve">
            - 
              name:  旅游资源开发条件评价
              title:  旅游资源开发条件评价
              description: 
              koLyro: point
              koLyri:  sub
              son: </v>
      </c>
    </row>
    <row r="5027" spans="1:16" ht="15" customHeight="1">
      <c r="A5027" s="20">
        <f t="shared" si="632"/>
        <v>3</v>
      </c>
      <c r="B5027" s="21" t="str">
        <f t="shared" si="633"/>
        <v>知识主题</v>
      </c>
      <c r="C5027" s="21" t="str">
        <f t="shared" si="634"/>
        <v>旅游景观的欣赏</v>
      </c>
      <c r="D5027" s="21" t="str">
        <f>IFERROR(IF(I5027=1,INDEX( {"chinese","english","math","physics","chemistry","biology","politics","history","geography"},MATCH(C5027,{"语文","英语","数学","物理","化学","生物","政治","历史","地理"},0)),IF(I5027=2,INDEX(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5027,{"单项选择","阅读理解","信息匹配","完形填空","短文填空","单句填空","短文改错","单句改错","句型转换","翻译短语","翻译句子","词汇/短语及固搭","完成句子","听力"},0)),"")), "")</f>
        <v/>
      </c>
      <c r="E5027" s="21" t="str">
        <f t="shared" si="635"/>
        <v>知识主题</v>
      </c>
      <c r="F5027" s="21" t="str">
        <f t="shared" si="636"/>
        <v>恰</v>
      </c>
      <c r="G5027" s="21" t="str">
        <f>INDEX( {"body","discipline","area","topic","point"},MATCH(E5027,{"知识体","知识域","知识区","知识主题","知识点"},0))</f>
        <v>topic</v>
      </c>
      <c r="H5027" s="21" t="str">
        <f>INDEX( {"super","just","sub","infras"},MATCH(F5027,{"超","恰","亚","次"},0))</f>
        <v>just</v>
      </c>
      <c r="I5027" s="21">
        <f>MATCH(E5027,{"知识体","知识域","知识区","知识主题","知识点"},0)-1</f>
        <v>3</v>
      </c>
      <c r="J5027" s="21">
        <f>MATCH(F5027,{"超","恰","亚","次"},0)-1</f>
        <v>1</v>
      </c>
      <c r="K5027" s="21" t="str">
        <f t="shared" si="637"/>
        <v>地理</v>
      </c>
      <c r="L5027" s="26" t="s">
        <v>4509</v>
      </c>
      <c r="M5027" s="23"/>
      <c r="N5027" s="23"/>
      <c r="O5027" s="24" t="str">
        <f t="shared" si="639"/>
        <v xml:space="preserve">
  - 
    name:  旅游景观的欣赏
    title:  旅游景观的欣赏
    description: 
    koLyro: topic
    koLyri:  just
    son: </v>
      </c>
      <c r="P5027" s="27" t="str">
        <f t="shared" si="638"/>
        <v xml:space="preserve">
        - 
          name:  旅游景观的欣赏
          title:  旅游景观的欣赏
          description: 
          koLyro: topic
          koLyri:  just
          son: </v>
      </c>
    </row>
    <row r="5028" spans="1:16" ht="15" customHeight="1">
      <c r="A5028" s="20">
        <f t="shared" si="632"/>
        <v>4</v>
      </c>
      <c r="B5028" s="21" t="str">
        <f t="shared" si="633"/>
        <v>知识点</v>
      </c>
      <c r="C5028" s="21" t="str">
        <f t="shared" si="634"/>
        <v>旅游景观的审美特征</v>
      </c>
      <c r="D5028" s="21" t="str">
        <f>IFERROR(IF(I5028=1,INDEX( {"chinese","english","math","physics","chemistry","biology","politics","history","geography"},MATCH(C5028,{"语文","英语","数学","物理","化学","生物","政治","历史","地理"},0)),IF(I5028=2,INDEX(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5028,{"单项选择","阅读理解","信息匹配","完形填空","短文填空","单句填空","短文改错","单句改错","句型转换","翻译短语","翻译句子","词汇/短语及固搭","完成句子","听力"},0)),"")), "")</f>
        <v/>
      </c>
      <c r="E5028" s="21" t="str">
        <f t="shared" si="635"/>
        <v>知识点</v>
      </c>
      <c r="F5028" s="21" t="str">
        <f t="shared" si="636"/>
        <v>恰</v>
      </c>
      <c r="G5028" s="21" t="str">
        <f>INDEX( {"body","discipline","area","topic","point"},MATCH(E5028,{"知识体","知识域","知识区","知识主题","知识点"},0))</f>
        <v>point</v>
      </c>
      <c r="H5028" s="21" t="str">
        <f>INDEX( {"super","just","sub","infras"},MATCH(F5028,{"超","恰","亚","次"},0))</f>
        <v>just</v>
      </c>
      <c r="I5028" s="21">
        <f>MATCH(E5028,{"知识体","知识域","知识区","知识主题","知识点"},0)-1</f>
        <v>4</v>
      </c>
      <c r="J5028" s="21">
        <f>MATCH(F5028,{"超","恰","亚","次"},0)-1</f>
        <v>1</v>
      </c>
      <c r="K5028" s="21" t="str">
        <f t="shared" si="637"/>
        <v>地理</v>
      </c>
      <c r="L5028" s="26" t="s">
        <v>4510</v>
      </c>
      <c r="M5028" s="23"/>
      <c r="N5028" s="23"/>
      <c r="O5028" s="24" t="str">
        <f t="shared" si="639"/>
        <v xml:space="preserve">
  - 
    name:  旅游景观的审美特征
    title:  旅游景观的审美特征
    description: 
    koLyro: point
    koLyri:  just
    son: </v>
      </c>
      <c r="P5028" s="27" t="str">
        <f t="shared" si="638"/>
        <v xml:space="preserve">
          - 
            name:  旅游景观的审美特征
            title:  旅游景观的审美特征
            description: 
            koLyro: point
            koLyri:  just
            son: </v>
      </c>
    </row>
    <row r="5029" spans="1:16" ht="15" customHeight="1">
      <c r="A5029" s="20">
        <f t="shared" si="632"/>
        <v>4</v>
      </c>
      <c r="B5029" s="21" t="str">
        <f t="shared" si="633"/>
        <v>知识点</v>
      </c>
      <c r="C5029" s="21" t="str">
        <f t="shared" si="634"/>
        <v>旅游资源的欣赏方法</v>
      </c>
      <c r="D5029" s="21" t="str">
        <f>IFERROR(IF(I5029=1,INDEX( {"chinese","english","math","physics","chemistry","biology","politics","history","geography"},MATCH(C5029,{"语文","英语","数学","物理","化学","生物","政治","历史","地理"},0)),IF(I5029=2,INDEX(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5029,{"单项选择","阅读理解","信息匹配","完形填空","短文填空","单句填空","短文改错","单句改错","句型转换","翻译短语","翻译句子","词汇/短语及固搭","完成句子","听力"},0)),"")), "")</f>
        <v/>
      </c>
      <c r="E5029" s="21" t="str">
        <f t="shared" si="635"/>
        <v>知识点</v>
      </c>
      <c r="F5029" s="21" t="str">
        <f t="shared" si="636"/>
        <v>恰</v>
      </c>
      <c r="G5029" s="21" t="str">
        <f>INDEX( {"body","discipline","area","topic","point"},MATCH(E5029,{"知识体","知识域","知识区","知识主题","知识点"},0))</f>
        <v>point</v>
      </c>
      <c r="H5029" s="21" t="str">
        <f>INDEX( {"super","just","sub","infras"},MATCH(F5029,{"超","恰","亚","次"},0))</f>
        <v>just</v>
      </c>
      <c r="I5029" s="21">
        <f>MATCH(E5029,{"知识体","知识域","知识区","知识主题","知识点"},0)-1</f>
        <v>4</v>
      </c>
      <c r="J5029" s="21">
        <f>MATCH(F5029,{"超","恰","亚","次"},0)-1</f>
        <v>1</v>
      </c>
      <c r="K5029" s="21" t="str">
        <f t="shared" si="637"/>
        <v>地理</v>
      </c>
      <c r="L5029" s="26" t="s">
        <v>4511</v>
      </c>
      <c r="M5029" s="23"/>
      <c r="N5029" s="23"/>
      <c r="O5029" s="24" t="str">
        <f t="shared" si="639"/>
        <v xml:space="preserve">
  - 
    name:  旅游资源的欣赏方法
    title:  旅游资源的欣赏方法
    description: 
    koLyro: point
    koLyri:  just
    son: </v>
      </c>
      <c r="P5029" s="27" t="str">
        <f t="shared" si="638"/>
        <v xml:space="preserve">
          - 
            name:  旅游资源的欣赏方法
            title:  旅游资源的欣赏方法
            description: 
            koLyro: point
            koLyri:  just
            son: </v>
      </c>
    </row>
    <row r="5030" spans="1:16" ht="15" customHeight="1">
      <c r="A5030" s="20">
        <f t="shared" si="632"/>
        <v>4</v>
      </c>
      <c r="B5030" s="21" t="str">
        <f t="shared" si="633"/>
        <v>知识点</v>
      </c>
      <c r="C5030" s="21" t="str">
        <f t="shared" si="634"/>
        <v>中外著名旅游景观的特点及形成原因</v>
      </c>
      <c r="D5030" s="21" t="str">
        <f>IFERROR(IF(I5030=1,INDEX( {"chinese","english","math","physics","chemistry","biology","politics","history","geography"},MATCH(C5030,{"语文","英语","数学","物理","化学","生物","政治","历史","地理"},0)),IF(I5030=2,INDEX(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5030,{"单项选择","阅读理解","信息匹配","完形填空","短文填空","单句填空","短文改错","单句改错","句型转换","翻译短语","翻译句子","词汇/短语及固搭","完成句子","听力"},0)),"")), "")</f>
        <v/>
      </c>
      <c r="E5030" s="21" t="str">
        <f t="shared" si="635"/>
        <v>知识点</v>
      </c>
      <c r="F5030" s="21" t="str">
        <f t="shared" si="636"/>
        <v>恰</v>
      </c>
      <c r="G5030" s="21" t="str">
        <f>INDEX( {"body","discipline","area","topic","point"},MATCH(E5030,{"知识体","知识域","知识区","知识主题","知识点"},0))</f>
        <v>point</v>
      </c>
      <c r="H5030" s="21" t="str">
        <f>INDEX( {"super","just","sub","infras"},MATCH(F5030,{"超","恰","亚","次"},0))</f>
        <v>just</v>
      </c>
      <c r="I5030" s="21">
        <f>MATCH(E5030,{"知识体","知识域","知识区","知识主题","知识点"},0)-1</f>
        <v>4</v>
      </c>
      <c r="J5030" s="21">
        <f>MATCH(F5030,{"超","恰","亚","次"},0)-1</f>
        <v>1</v>
      </c>
      <c r="K5030" s="21" t="str">
        <f t="shared" si="637"/>
        <v>地理</v>
      </c>
      <c r="L5030" s="26" t="s">
        <v>4512</v>
      </c>
      <c r="M5030" s="23"/>
      <c r="N5030" s="23"/>
      <c r="O5030" s="24" t="str">
        <f t="shared" si="639"/>
        <v xml:space="preserve">
  - 
    name:  中外著名旅游景观的特点及形成原因
    title:  中外著名旅游景观的特点及形成原因
    description: 
    koLyro: point
    koLyri:  just
    son: </v>
      </c>
      <c r="P5030" s="27" t="str">
        <f t="shared" si="638"/>
        <v xml:space="preserve">
          - 
            name:  中外著名旅游景观的特点及形成原因
            title:  中外著名旅游景观的特点及形成原因
            description: 
            koLyro: point
            koLyri:  just
            son: </v>
      </c>
    </row>
    <row r="5031" spans="1:16" ht="15" customHeight="1">
      <c r="A5031" s="20">
        <f t="shared" si="632"/>
        <v>5</v>
      </c>
      <c r="B5031" s="21" t="str">
        <f t="shared" si="633"/>
        <v>知识亚点</v>
      </c>
      <c r="C5031" s="21" t="str">
        <f t="shared" si="634"/>
        <v>黄山风景名胜区</v>
      </c>
      <c r="D5031" s="21" t="str">
        <f>IFERROR(IF(I5031=1,INDEX( {"chinese","english","math","physics","chemistry","biology","politics","history","geography"},MATCH(C5031,{"语文","英语","数学","物理","化学","生物","政治","历史","地理"},0)),IF(I5031=2,INDEX(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5031,{"单项选择","阅读理解","信息匹配","完形填空","短文填空","单句填空","短文改错","单句改错","句型转换","翻译短语","翻译句子","词汇/短语及固搭","完成句子","听力"},0)),"")), "")</f>
        <v/>
      </c>
      <c r="E5031" s="21" t="str">
        <f t="shared" si="635"/>
        <v>知识点</v>
      </c>
      <c r="F5031" s="21" t="str">
        <f t="shared" si="636"/>
        <v>亚</v>
      </c>
      <c r="G5031" s="21" t="str">
        <f>INDEX( {"body","discipline","area","topic","point"},MATCH(E5031,{"知识体","知识域","知识区","知识主题","知识点"},0))</f>
        <v>point</v>
      </c>
      <c r="H5031" s="21" t="str">
        <f>INDEX( {"super","just","sub","infras"},MATCH(F5031,{"超","恰","亚","次"},0))</f>
        <v>sub</v>
      </c>
      <c r="I5031" s="21">
        <f>MATCH(E5031,{"知识体","知识域","知识区","知识主题","知识点"},0)-1</f>
        <v>4</v>
      </c>
      <c r="J5031" s="21">
        <f>MATCH(F5031,{"超","恰","亚","次"},0)-1</f>
        <v>2</v>
      </c>
      <c r="K5031" s="21" t="str">
        <f t="shared" si="637"/>
        <v>地理</v>
      </c>
      <c r="L5031" s="26" t="s">
        <v>4513</v>
      </c>
      <c r="M5031" s="23"/>
      <c r="N5031" s="23"/>
      <c r="O5031" s="24" t="str">
        <f t="shared" si="639"/>
        <v xml:space="preserve">
  - 
    name:  黄山风景名胜区
    title:  黄山风景名胜区
    description: 
    koLyro: point
    koLyri:  sub
    son: </v>
      </c>
      <c r="P5031" s="27" t="str">
        <f t="shared" si="638"/>
        <v xml:space="preserve">
            - 
              name:  黄山风景名胜区
              title:  黄山风景名胜区
              description: 
              koLyro: point
              koLyri:  sub
              son: </v>
      </c>
    </row>
    <row r="5032" spans="1:16" ht="15" customHeight="1">
      <c r="A5032" s="20">
        <f t="shared" si="632"/>
        <v>5</v>
      </c>
      <c r="B5032" s="21" t="str">
        <f t="shared" si="633"/>
        <v>知识亚点</v>
      </c>
      <c r="C5032" s="21" t="str">
        <f t="shared" si="634"/>
        <v>澳大利亚大堡礁</v>
      </c>
      <c r="D5032" s="21" t="str">
        <f>IFERROR(IF(I5032=1,INDEX( {"chinese","english","math","physics","chemistry","biology","politics","history","geography"},MATCH(C5032,{"语文","英语","数学","物理","化学","生物","政治","历史","地理"},0)),IF(I5032=2,INDEX(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5032,{"单项选择","阅读理解","信息匹配","完形填空","短文填空","单句填空","短文改错","单句改错","句型转换","翻译短语","翻译句子","词汇/短语及固搭","完成句子","听力"},0)),"")), "")</f>
        <v/>
      </c>
      <c r="E5032" s="21" t="str">
        <f t="shared" si="635"/>
        <v>知识点</v>
      </c>
      <c r="F5032" s="21" t="str">
        <f t="shared" si="636"/>
        <v>亚</v>
      </c>
      <c r="G5032" s="21" t="str">
        <f>INDEX( {"body","discipline","area","topic","point"},MATCH(E5032,{"知识体","知识域","知识区","知识主题","知识点"},0))</f>
        <v>point</v>
      </c>
      <c r="H5032" s="21" t="str">
        <f>INDEX( {"super","just","sub","infras"},MATCH(F5032,{"超","恰","亚","次"},0))</f>
        <v>sub</v>
      </c>
      <c r="I5032" s="21">
        <f>MATCH(E5032,{"知识体","知识域","知识区","知识主题","知识点"},0)-1</f>
        <v>4</v>
      </c>
      <c r="J5032" s="21">
        <f>MATCH(F5032,{"超","恰","亚","次"},0)-1</f>
        <v>2</v>
      </c>
      <c r="K5032" s="21" t="str">
        <f t="shared" si="637"/>
        <v>地理</v>
      </c>
      <c r="L5032" s="26" t="s">
        <v>4514</v>
      </c>
      <c r="M5032" s="23"/>
      <c r="N5032" s="23"/>
      <c r="O5032" s="24" t="str">
        <f t="shared" si="639"/>
        <v xml:space="preserve">
  - 
    name:  澳大利亚大堡礁
    title:  澳大利亚大堡礁
    description: 
    koLyro: point
    koLyri:  sub
    son: </v>
      </c>
      <c r="P5032" s="27" t="str">
        <f t="shared" si="638"/>
        <v xml:space="preserve">
            - 
              name:  澳大利亚大堡礁
              title:  澳大利亚大堡礁
              description: 
              koLyro: point
              koLyri:  sub
              son: </v>
      </c>
    </row>
    <row r="5033" spans="1:16" ht="15" customHeight="1">
      <c r="A5033" s="20">
        <f t="shared" si="632"/>
        <v>5</v>
      </c>
      <c r="B5033" s="21" t="str">
        <f t="shared" si="633"/>
        <v>知识亚点</v>
      </c>
      <c r="C5033" s="21" t="str">
        <f t="shared" si="634"/>
        <v>云南元阳梯田</v>
      </c>
      <c r="D5033" s="21" t="str">
        <f>IFERROR(IF(I5033=1,INDEX( {"chinese","english","math","physics","chemistry","biology","politics","history","geography"},MATCH(C5033,{"语文","英语","数学","物理","化学","生物","政治","历史","地理"},0)),IF(I5033=2,INDEX(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5033,{"单项选择","阅读理解","信息匹配","完形填空","短文填空","单句填空","短文改错","单句改错","句型转换","翻译短语","翻译句子","词汇/短语及固搭","完成句子","听力"},0)),"")), "")</f>
        <v/>
      </c>
      <c r="E5033" s="21" t="str">
        <f t="shared" si="635"/>
        <v>知识点</v>
      </c>
      <c r="F5033" s="21" t="str">
        <f t="shared" si="636"/>
        <v>亚</v>
      </c>
      <c r="G5033" s="21" t="str">
        <f>INDEX( {"body","discipline","area","topic","point"},MATCH(E5033,{"知识体","知识域","知识区","知识主题","知识点"},0))</f>
        <v>point</v>
      </c>
      <c r="H5033" s="21" t="str">
        <f>INDEX( {"super","just","sub","infras"},MATCH(F5033,{"超","恰","亚","次"},0))</f>
        <v>sub</v>
      </c>
      <c r="I5033" s="21">
        <f>MATCH(E5033,{"知识体","知识域","知识区","知识主题","知识点"},0)-1</f>
        <v>4</v>
      </c>
      <c r="J5033" s="21">
        <f>MATCH(F5033,{"超","恰","亚","次"},0)-1</f>
        <v>2</v>
      </c>
      <c r="K5033" s="21" t="str">
        <f t="shared" si="637"/>
        <v>地理</v>
      </c>
      <c r="L5033" s="26" t="s">
        <v>4515</v>
      </c>
      <c r="M5033" s="23"/>
      <c r="N5033" s="23"/>
      <c r="O5033" s="24" t="str">
        <f t="shared" si="639"/>
        <v xml:space="preserve">
  - 
    name:  云南元阳梯田
    title:  云南元阳梯田
    description: 
    koLyro: point
    koLyri:  sub
    son: </v>
      </c>
      <c r="P5033" s="27" t="str">
        <f t="shared" si="638"/>
        <v xml:space="preserve">
            - 
              name:  云南元阳梯田
              title:  云南元阳梯田
              description: 
              koLyro: point
              koLyri:  sub
              son: </v>
      </c>
    </row>
    <row r="5034" spans="1:16" ht="15" customHeight="1">
      <c r="A5034" s="20">
        <f t="shared" si="632"/>
        <v>5</v>
      </c>
      <c r="B5034" s="21" t="str">
        <f t="shared" si="633"/>
        <v>知识亚点</v>
      </c>
      <c r="C5034" s="21" t="str">
        <f t="shared" si="634"/>
        <v>巴黎塞纳河畔的古城区</v>
      </c>
      <c r="D5034" s="21" t="str">
        <f>IFERROR(IF(I5034=1,INDEX( {"chinese","english","math","physics","chemistry","biology","politics","history","geography"},MATCH(C5034,{"语文","英语","数学","物理","化学","生物","政治","历史","地理"},0)),IF(I5034=2,INDEX(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5034,{"单项选择","阅读理解","信息匹配","完形填空","短文填空","单句填空","短文改错","单句改错","句型转换","翻译短语","翻译句子","词汇/短语及固搭","完成句子","听力"},0)),"")), "")</f>
        <v/>
      </c>
      <c r="E5034" s="21" t="str">
        <f t="shared" si="635"/>
        <v>知识点</v>
      </c>
      <c r="F5034" s="21" t="str">
        <f t="shared" si="636"/>
        <v>亚</v>
      </c>
      <c r="G5034" s="21" t="str">
        <f>INDEX( {"body","discipline","area","topic","point"},MATCH(E5034,{"知识体","知识域","知识区","知识主题","知识点"},0))</f>
        <v>point</v>
      </c>
      <c r="H5034" s="21" t="str">
        <f>INDEX( {"super","just","sub","infras"},MATCH(F5034,{"超","恰","亚","次"},0))</f>
        <v>sub</v>
      </c>
      <c r="I5034" s="21">
        <f>MATCH(E5034,{"知识体","知识域","知识区","知识主题","知识点"},0)-1</f>
        <v>4</v>
      </c>
      <c r="J5034" s="21">
        <f>MATCH(F5034,{"超","恰","亚","次"},0)-1</f>
        <v>2</v>
      </c>
      <c r="K5034" s="21" t="str">
        <f t="shared" si="637"/>
        <v>地理</v>
      </c>
      <c r="L5034" s="26" t="s">
        <v>4516</v>
      </c>
      <c r="M5034" s="23"/>
      <c r="N5034" s="23"/>
      <c r="O5034" s="24" t="str">
        <f t="shared" si="639"/>
        <v xml:space="preserve">
  - 
    name:  巴黎塞纳河畔的古城区
    title:  巴黎塞纳河畔的古城区
    description: 
    koLyro: point
    koLyri:  sub
    son: </v>
      </c>
      <c r="P5034" s="27" t="str">
        <f t="shared" si="638"/>
        <v xml:space="preserve">
            - 
              name:  巴黎塞纳河畔的古城区
              title:  巴黎塞纳河畔的古城区
              description: 
              koLyro: point
              koLyri:  sub
              son: </v>
      </c>
    </row>
    <row r="5035" spans="1:16" ht="15" customHeight="1">
      <c r="A5035" s="20">
        <f t="shared" si="632"/>
        <v>3</v>
      </c>
      <c r="B5035" s="21" t="str">
        <f t="shared" si="633"/>
        <v>知识主题</v>
      </c>
      <c r="C5035" s="21" t="str">
        <f t="shared" si="634"/>
        <v>旅游规划</v>
      </c>
      <c r="D5035" s="21" t="str">
        <f>IFERROR(IF(I5035=1,INDEX( {"chinese","english","math","physics","chemistry","biology","politics","history","geography"},MATCH(C5035,{"语文","英语","数学","物理","化学","生物","政治","历史","地理"},0)),IF(I5035=2,INDEX(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5035,{"单项选择","阅读理解","信息匹配","完形填空","短文填空","单句填空","短文改错","单句改错","句型转换","翻译短语","翻译句子","词汇/短语及固搭","完成句子","听力"},0)),"")), "")</f>
        <v/>
      </c>
      <c r="E5035" s="21" t="str">
        <f t="shared" si="635"/>
        <v>知识主题</v>
      </c>
      <c r="F5035" s="21" t="str">
        <f t="shared" si="636"/>
        <v>恰</v>
      </c>
      <c r="G5035" s="21" t="str">
        <f>INDEX( {"body","discipline","area","topic","point"},MATCH(E5035,{"知识体","知识域","知识区","知识主题","知识点"},0))</f>
        <v>topic</v>
      </c>
      <c r="H5035" s="21" t="str">
        <f>INDEX( {"super","just","sub","infras"},MATCH(F5035,{"超","恰","亚","次"},0))</f>
        <v>just</v>
      </c>
      <c r="I5035" s="21">
        <f>MATCH(E5035,{"知识体","知识域","知识区","知识主题","知识点"},0)-1</f>
        <v>3</v>
      </c>
      <c r="J5035" s="21">
        <f>MATCH(F5035,{"超","恰","亚","次"},0)-1</f>
        <v>1</v>
      </c>
      <c r="K5035" s="21" t="str">
        <f t="shared" si="637"/>
        <v>地理</v>
      </c>
      <c r="L5035" s="26" t="s">
        <v>4517</v>
      </c>
      <c r="M5035" s="23"/>
      <c r="N5035" s="23"/>
      <c r="O5035" s="24" t="str">
        <f t="shared" si="639"/>
        <v xml:space="preserve">
  - 
    name:  旅游规划
    title:  旅游规划
    description: 
    koLyro: topic
    koLyri:  just
    son: </v>
      </c>
      <c r="P5035" s="27" t="str">
        <f t="shared" si="638"/>
        <v xml:space="preserve">
        - 
          name:  旅游规划
          title:  旅游规划
          description: 
          koLyro: topic
          koLyri:  just
          son: </v>
      </c>
    </row>
    <row r="5036" spans="1:16" ht="15" customHeight="1">
      <c r="A5036" s="20">
        <f t="shared" si="632"/>
        <v>4</v>
      </c>
      <c r="B5036" s="21" t="str">
        <f t="shared" si="633"/>
        <v>知识点</v>
      </c>
      <c r="C5036" s="21" t="str">
        <f t="shared" si="634"/>
        <v>旅游规划的基本内容</v>
      </c>
      <c r="D5036" s="21" t="str">
        <f>IFERROR(IF(I5036=1,INDEX( {"chinese","english","math","physics","chemistry","biology","politics","history","geography"},MATCH(C5036,{"语文","英语","数学","物理","化学","生物","政治","历史","地理"},0)),IF(I5036=2,INDEX(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5036,{"单项选择","阅读理解","信息匹配","完形填空","短文填空","单句填空","短文改错","单句改错","句型转换","翻译短语","翻译句子","词汇/短语及固搭","完成句子","听力"},0)),"")), "")</f>
        <v/>
      </c>
      <c r="E5036" s="21" t="str">
        <f t="shared" si="635"/>
        <v>知识点</v>
      </c>
      <c r="F5036" s="21" t="str">
        <f t="shared" si="636"/>
        <v>恰</v>
      </c>
      <c r="G5036" s="21" t="str">
        <f>INDEX( {"body","discipline","area","topic","point"},MATCH(E5036,{"知识体","知识域","知识区","知识主题","知识点"},0))</f>
        <v>point</v>
      </c>
      <c r="H5036" s="21" t="str">
        <f>INDEX( {"super","just","sub","infras"},MATCH(F5036,{"超","恰","亚","次"},0))</f>
        <v>just</v>
      </c>
      <c r="I5036" s="21">
        <f>MATCH(E5036,{"知识体","知识域","知识区","知识主题","知识点"},0)-1</f>
        <v>4</v>
      </c>
      <c r="J5036" s="21">
        <f>MATCH(F5036,{"超","恰","亚","次"},0)-1</f>
        <v>1</v>
      </c>
      <c r="K5036" s="21" t="str">
        <f t="shared" si="637"/>
        <v>地理</v>
      </c>
      <c r="L5036" s="26" t="s">
        <v>4518</v>
      </c>
      <c r="M5036" s="23"/>
      <c r="N5036" s="23"/>
      <c r="O5036" s="24" t="str">
        <f t="shared" si="639"/>
        <v xml:space="preserve">
  - 
    name:  旅游规划的基本内容
    title:  旅游规划的基本内容
    description: 
    koLyro: point
    koLyri:  just
    son: </v>
      </c>
      <c r="P5036" s="27" t="str">
        <f t="shared" si="638"/>
        <v xml:space="preserve">
          - 
            name:  旅游规划的基本内容
            title:  旅游规划的基本内容
            description: 
            koLyro: point
            koLyri:  just
            son: </v>
      </c>
    </row>
    <row r="5037" spans="1:16" ht="15" customHeight="1">
      <c r="A5037" s="20">
        <f t="shared" si="632"/>
        <v>4</v>
      </c>
      <c r="B5037" s="21" t="str">
        <f t="shared" si="633"/>
        <v>知识点</v>
      </c>
      <c r="C5037" s="21" t="str">
        <f t="shared" si="634"/>
        <v>旅游规划的意义</v>
      </c>
      <c r="D5037" s="21" t="str">
        <f>IFERROR(IF(I5037=1,INDEX( {"chinese","english","math","physics","chemistry","biology","politics","history","geography"},MATCH(C5037,{"语文","英语","数学","物理","化学","生物","政治","历史","地理"},0)),IF(I5037=2,INDEX(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5037,{"单项选择","阅读理解","信息匹配","完形填空","短文填空","单句填空","短文改错","单句改错","句型转换","翻译短语","翻译句子","词汇/短语及固搭","完成句子","听力"},0)),"")), "")</f>
        <v/>
      </c>
      <c r="E5037" s="21" t="str">
        <f t="shared" si="635"/>
        <v>知识点</v>
      </c>
      <c r="F5037" s="21" t="str">
        <f t="shared" si="636"/>
        <v>恰</v>
      </c>
      <c r="G5037" s="21" t="str">
        <f>INDEX( {"body","discipline","area","topic","point"},MATCH(E5037,{"知识体","知识域","知识区","知识主题","知识点"},0))</f>
        <v>point</v>
      </c>
      <c r="H5037" s="21" t="str">
        <f>INDEX( {"super","just","sub","infras"},MATCH(F5037,{"超","恰","亚","次"},0))</f>
        <v>just</v>
      </c>
      <c r="I5037" s="21">
        <f>MATCH(E5037,{"知识体","知识域","知识区","知识主题","知识点"},0)-1</f>
        <v>4</v>
      </c>
      <c r="J5037" s="21">
        <f>MATCH(F5037,{"超","恰","亚","次"},0)-1</f>
        <v>1</v>
      </c>
      <c r="K5037" s="21" t="str">
        <f t="shared" si="637"/>
        <v>地理</v>
      </c>
      <c r="L5037" s="26" t="s">
        <v>4519</v>
      </c>
      <c r="M5037" s="23"/>
      <c r="N5037" s="23"/>
      <c r="O5037" s="24" t="str">
        <f t="shared" si="639"/>
        <v xml:space="preserve">
  - 
    name:  旅游规划的意义
    title:  旅游规划的意义
    description: 
    koLyro: point
    koLyri:  just
    son: </v>
      </c>
      <c r="P5037" s="27" t="str">
        <f t="shared" si="638"/>
        <v xml:space="preserve">
          - 
            name:  旅游规划的意义
            title:  旅游规划的意义
            description: 
            koLyro: point
            koLyri:  just
            son: </v>
      </c>
    </row>
    <row r="5038" spans="1:16" ht="15" customHeight="1">
      <c r="A5038" s="20">
        <f t="shared" si="632"/>
        <v>4</v>
      </c>
      <c r="B5038" s="21" t="str">
        <f t="shared" si="633"/>
        <v>知识点</v>
      </c>
      <c r="C5038" s="21" t="str">
        <f t="shared" si="634"/>
        <v>旅游景区规划设计</v>
      </c>
      <c r="D5038" s="21" t="str">
        <f>IFERROR(IF(I5038=1,INDEX( {"chinese","english","math","physics","chemistry","biology","politics","history","geography"},MATCH(C5038,{"语文","英语","数学","物理","化学","生物","政治","历史","地理"},0)),IF(I5038=2,INDEX(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5038,{"单项选择","阅读理解","信息匹配","完形填空","短文填空","单句填空","短文改错","单句改错","句型转换","翻译短语","翻译句子","词汇/短语及固搭","完成句子","听力"},0)),"")), "")</f>
        <v/>
      </c>
      <c r="E5038" s="21" t="str">
        <f t="shared" si="635"/>
        <v>知识点</v>
      </c>
      <c r="F5038" s="21" t="str">
        <f t="shared" si="636"/>
        <v>恰</v>
      </c>
      <c r="G5038" s="21" t="str">
        <f>INDEX( {"body","discipline","area","topic","point"},MATCH(E5038,{"知识体","知识域","知识区","知识主题","知识点"},0))</f>
        <v>point</v>
      </c>
      <c r="H5038" s="21" t="str">
        <f>INDEX( {"super","just","sub","infras"},MATCH(F5038,{"超","恰","亚","次"},0))</f>
        <v>just</v>
      </c>
      <c r="I5038" s="21">
        <f>MATCH(E5038,{"知识体","知识域","知识区","知识主题","知识点"},0)-1</f>
        <v>4</v>
      </c>
      <c r="J5038" s="21">
        <f>MATCH(F5038,{"超","恰","亚","次"},0)-1</f>
        <v>1</v>
      </c>
      <c r="K5038" s="21" t="str">
        <f t="shared" si="637"/>
        <v>地理</v>
      </c>
      <c r="L5038" s="26" t="s">
        <v>4520</v>
      </c>
      <c r="M5038" s="23"/>
      <c r="N5038" s="23"/>
      <c r="O5038" s="24" t="str">
        <f t="shared" si="639"/>
        <v xml:space="preserve">
  - 
    name:  旅游景区规划设计
    title:  旅游景区规划设计
    description: 
    koLyro: point
    koLyri:  just
    son: </v>
      </c>
      <c r="P5038" s="27" t="str">
        <f t="shared" si="638"/>
        <v xml:space="preserve">
          - 
            name:  旅游景区规划设计
            title:  旅游景区规划设计
            description: 
            koLyro: point
            koLyri:  just
            son: </v>
      </c>
    </row>
    <row r="5039" spans="1:16" ht="15" customHeight="1">
      <c r="A5039" s="20">
        <f t="shared" si="632"/>
        <v>5</v>
      </c>
      <c r="B5039" s="21" t="str">
        <f t="shared" si="633"/>
        <v>知识亚点</v>
      </c>
      <c r="C5039" s="21" t="str">
        <f t="shared" si="634"/>
        <v>旅游景区的组成要素</v>
      </c>
      <c r="D5039" s="21" t="str">
        <f>IFERROR(IF(I5039=1,INDEX( {"chinese","english","math","physics","chemistry","biology","politics","history","geography"},MATCH(C5039,{"语文","英语","数学","物理","化学","生物","政治","历史","地理"},0)),IF(I5039=2,INDEX(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5039,{"单项选择","阅读理解","信息匹配","完形填空","短文填空","单句填空","短文改错","单句改错","句型转换","翻译短语","翻译句子","词汇/短语及固搭","完成句子","听力"},0)),"")), "")</f>
        <v/>
      </c>
      <c r="E5039" s="21" t="str">
        <f t="shared" si="635"/>
        <v>知识点</v>
      </c>
      <c r="F5039" s="21" t="str">
        <f t="shared" si="636"/>
        <v>亚</v>
      </c>
      <c r="G5039" s="21" t="str">
        <f>INDEX( {"body","discipline","area","topic","point"},MATCH(E5039,{"知识体","知识域","知识区","知识主题","知识点"},0))</f>
        <v>point</v>
      </c>
      <c r="H5039" s="21" t="str">
        <f>INDEX( {"super","just","sub","infras"},MATCH(F5039,{"超","恰","亚","次"},0))</f>
        <v>sub</v>
      </c>
      <c r="I5039" s="21">
        <f>MATCH(E5039,{"知识体","知识域","知识区","知识主题","知识点"},0)-1</f>
        <v>4</v>
      </c>
      <c r="J5039" s="21">
        <f>MATCH(F5039,{"超","恰","亚","次"},0)-1</f>
        <v>2</v>
      </c>
      <c r="K5039" s="21" t="str">
        <f t="shared" si="637"/>
        <v>地理</v>
      </c>
      <c r="L5039" s="26" t="s">
        <v>4521</v>
      </c>
      <c r="M5039" s="23"/>
      <c r="N5039" s="23"/>
      <c r="O5039" s="24" t="str">
        <f t="shared" si="639"/>
        <v xml:space="preserve">
  - 
    name:  旅游景区的组成要素
    title:  旅游景区的组成要素
    description: 
    koLyro: point
    koLyri:  sub
    son: </v>
      </c>
      <c r="P5039" s="27" t="str">
        <f t="shared" si="638"/>
        <v xml:space="preserve">
            - 
              name:  旅游景区的组成要素
              title:  旅游景区的组成要素
              description: 
              koLyro: point
              koLyri:  sub
              son: </v>
      </c>
    </row>
    <row r="5040" spans="1:16" ht="15" customHeight="1">
      <c r="A5040" s="20">
        <f t="shared" si="632"/>
        <v>5</v>
      </c>
      <c r="B5040" s="21" t="str">
        <f t="shared" si="633"/>
        <v>知识亚点</v>
      </c>
      <c r="C5040" s="21" t="str">
        <f t="shared" si="634"/>
        <v>旅游景区规划设计的原则</v>
      </c>
      <c r="D5040" s="21" t="str">
        <f>IFERROR(IF(I5040=1,INDEX( {"chinese","english","math","physics","chemistry","biology","politics","history","geography"},MATCH(C5040,{"语文","英语","数学","物理","化学","生物","政治","历史","地理"},0)),IF(I5040=2,INDEX(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5040,{"单项选择","阅读理解","信息匹配","完形填空","短文填空","单句填空","短文改错","单句改错","句型转换","翻译短语","翻译句子","词汇/短语及固搭","完成句子","听力"},0)),"")), "")</f>
        <v/>
      </c>
      <c r="E5040" s="21" t="str">
        <f t="shared" si="635"/>
        <v>知识点</v>
      </c>
      <c r="F5040" s="21" t="str">
        <f t="shared" si="636"/>
        <v>亚</v>
      </c>
      <c r="G5040" s="21" t="str">
        <f>INDEX( {"body","discipline","area","topic","point"},MATCH(E5040,{"知识体","知识域","知识区","知识主题","知识点"},0))</f>
        <v>point</v>
      </c>
      <c r="H5040" s="21" t="str">
        <f>INDEX( {"super","just","sub","infras"},MATCH(F5040,{"超","恰","亚","次"},0))</f>
        <v>sub</v>
      </c>
      <c r="I5040" s="21">
        <f>MATCH(E5040,{"知识体","知识域","知识区","知识主题","知识点"},0)-1</f>
        <v>4</v>
      </c>
      <c r="J5040" s="21">
        <f>MATCH(F5040,{"超","恰","亚","次"},0)-1</f>
        <v>2</v>
      </c>
      <c r="K5040" s="21" t="str">
        <f t="shared" si="637"/>
        <v>地理</v>
      </c>
      <c r="L5040" s="26" t="s">
        <v>4522</v>
      </c>
      <c r="M5040" s="23"/>
      <c r="N5040" s="23"/>
      <c r="O5040" s="24" t="str">
        <f t="shared" si="639"/>
        <v xml:space="preserve">
  - 
    name:  旅游景区规划设计的原则
    title:  旅游景区规划设计的原则
    description: 
    koLyro: point
    koLyri:  sub
    son: </v>
      </c>
      <c r="P5040" s="27" t="str">
        <f t="shared" si="638"/>
        <v xml:space="preserve">
            - 
              name:  旅游景区规划设计的原则
              title:  旅游景区规划设计的原则
              description: 
              koLyro: point
              koLyri:  sub
              son: </v>
      </c>
    </row>
    <row r="5041" spans="1:16" ht="15" customHeight="1">
      <c r="A5041" s="20">
        <f t="shared" si="632"/>
        <v>5</v>
      </c>
      <c r="B5041" s="21" t="str">
        <f t="shared" si="633"/>
        <v>知识亚点</v>
      </c>
      <c r="C5041" s="21" t="str">
        <f t="shared" si="634"/>
        <v>旅游景区规划设计的内容</v>
      </c>
      <c r="D5041" s="21" t="str">
        <f>IFERROR(IF(I5041=1,INDEX( {"chinese","english","math","physics","chemistry","biology","politics","history","geography"},MATCH(C5041,{"语文","英语","数学","物理","化学","生物","政治","历史","地理"},0)),IF(I5041=2,INDEX(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5041,{"单项选择","阅读理解","信息匹配","完形填空","短文填空","单句填空","短文改错","单句改错","句型转换","翻译短语","翻译句子","词汇/短语及固搭","完成句子","听力"},0)),"")), "")</f>
        <v/>
      </c>
      <c r="E5041" s="21" t="str">
        <f t="shared" si="635"/>
        <v>知识点</v>
      </c>
      <c r="F5041" s="21" t="str">
        <f t="shared" si="636"/>
        <v>亚</v>
      </c>
      <c r="G5041" s="21" t="str">
        <f>INDEX( {"body","discipline","area","topic","point"},MATCH(E5041,{"知识体","知识域","知识区","知识主题","知识点"},0))</f>
        <v>point</v>
      </c>
      <c r="H5041" s="21" t="str">
        <f>INDEX( {"super","just","sub","infras"},MATCH(F5041,{"超","恰","亚","次"},0))</f>
        <v>sub</v>
      </c>
      <c r="I5041" s="21">
        <f>MATCH(E5041,{"知识体","知识域","知识区","知识主题","知识点"},0)-1</f>
        <v>4</v>
      </c>
      <c r="J5041" s="21">
        <f>MATCH(F5041,{"超","恰","亚","次"},0)-1</f>
        <v>2</v>
      </c>
      <c r="K5041" s="21" t="str">
        <f t="shared" si="637"/>
        <v>地理</v>
      </c>
      <c r="L5041" s="26" t="s">
        <v>4523</v>
      </c>
      <c r="M5041" s="23"/>
      <c r="N5041" s="23"/>
      <c r="O5041" s="24" t="str">
        <f t="shared" si="639"/>
        <v xml:space="preserve">
  - 
    name:  旅游景区规划设计的内容
    title:  旅游景区规划设计的内容
    description: 
    koLyro: point
    koLyri:  sub
    son: </v>
      </c>
      <c r="P5041" s="27" t="str">
        <f t="shared" si="638"/>
        <v xml:space="preserve">
            - 
              name:  旅游景区规划设计的内容
              title:  旅游景区规划设计的内容
              description: 
              koLyro: point
              koLyri:  sub
              son: </v>
      </c>
    </row>
    <row r="5042" spans="1:16" ht="15" customHeight="1">
      <c r="A5042" s="20">
        <f t="shared" si="632"/>
        <v>3</v>
      </c>
      <c r="B5042" s="21" t="str">
        <f t="shared" si="633"/>
        <v>知识主题</v>
      </c>
      <c r="C5042" s="21" t="str">
        <f t="shared" si="634"/>
        <v>旅游活动设计</v>
      </c>
      <c r="D5042" s="21" t="str">
        <f>IFERROR(IF(I5042=1,INDEX( {"chinese","english","math","physics","chemistry","biology","politics","history","geography"},MATCH(C5042,{"语文","英语","数学","物理","化学","生物","政治","历史","地理"},0)),IF(I5042=2,INDEX(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5042,{"单项选择","阅读理解","信息匹配","完形填空","短文填空","单句填空","短文改错","单句改错","句型转换","翻译短语","翻译句子","词汇/短语及固搭","完成句子","听力"},0)),"")), "")</f>
        <v/>
      </c>
      <c r="E5042" s="21" t="str">
        <f t="shared" si="635"/>
        <v>知识主题</v>
      </c>
      <c r="F5042" s="21" t="str">
        <f t="shared" si="636"/>
        <v>恰</v>
      </c>
      <c r="G5042" s="21" t="str">
        <f>INDEX( {"body","discipline","area","topic","point"},MATCH(E5042,{"知识体","知识域","知识区","知识主题","知识点"},0))</f>
        <v>topic</v>
      </c>
      <c r="H5042" s="21" t="str">
        <f>INDEX( {"super","just","sub","infras"},MATCH(F5042,{"超","恰","亚","次"},0))</f>
        <v>just</v>
      </c>
      <c r="I5042" s="21">
        <f>MATCH(E5042,{"知识体","知识域","知识区","知识主题","知识点"},0)-1</f>
        <v>3</v>
      </c>
      <c r="J5042" s="21">
        <f>MATCH(F5042,{"超","恰","亚","次"},0)-1</f>
        <v>1</v>
      </c>
      <c r="K5042" s="21" t="str">
        <f t="shared" si="637"/>
        <v>地理</v>
      </c>
      <c r="L5042" s="26" t="s">
        <v>4524</v>
      </c>
      <c r="M5042" s="23"/>
      <c r="N5042" s="23"/>
      <c r="O5042" s="24" t="str">
        <f t="shared" si="639"/>
        <v xml:space="preserve">
  - 
    name:  旅游活动设计
    title:  旅游活动设计
    description: 
    koLyro: topic
    koLyri:  just
    son: </v>
      </c>
      <c r="P5042" s="27" t="str">
        <f t="shared" si="638"/>
        <v xml:space="preserve">
        - 
          name:  旅游活动设计
          title:  旅游活动设计
          description: 
          koLyro: topic
          koLyri:  just
          son: </v>
      </c>
    </row>
    <row r="5043" spans="1:16" ht="15" customHeight="1">
      <c r="A5043" s="20">
        <f t="shared" si="632"/>
        <v>4</v>
      </c>
      <c r="B5043" s="21" t="str">
        <f t="shared" si="633"/>
        <v>知识点</v>
      </c>
      <c r="C5043" s="21" t="str">
        <f t="shared" si="634"/>
        <v>设计旅游活动</v>
      </c>
      <c r="D5043" s="21" t="str">
        <f>IFERROR(IF(I5043=1,INDEX( {"chinese","english","math","physics","chemistry","biology","politics","history","geography"},MATCH(C5043,{"语文","英语","数学","物理","化学","生物","政治","历史","地理"},0)),IF(I5043=2,INDEX(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5043,{"单项选择","阅读理解","信息匹配","完形填空","短文填空","单句填空","短文改错","单句改错","句型转换","翻译短语","翻译句子","词汇/短语及固搭","完成句子","听力"},0)),"")), "")</f>
        <v/>
      </c>
      <c r="E5043" s="21" t="str">
        <f t="shared" si="635"/>
        <v>知识点</v>
      </c>
      <c r="F5043" s="21" t="str">
        <f t="shared" si="636"/>
        <v>恰</v>
      </c>
      <c r="G5043" s="21" t="str">
        <f>INDEX( {"body","discipline","area","topic","point"},MATCH(E5043,{"知识体","知识域","知识区","知识主题","知识点"},0))</f>
        <v>point</v>
      </c>
      <c r="H5043" s="21" t="str">
        <f>INDEX( {"super","just","sub","infras"},MATCH(F5043,{"超","恰","亚","次"},0))</f>
        <v>just</v>
      </c>
      <c r="I5043" s="21">
        <f>MATCH(E5043,{"知识体","知识域","知识区","知识主题","知识点"},0)-1</f>
        <v>4</v>
      </c>
      <c r="J5043" s="21">
        <f>MATCH(F5043,{"超","恰","亚","次"},0)-1</f>
        <v>1</v>
      </c>
      <c r="K5043" s="21" t="str">
        <f t="shared" si="637"/>
        <v>地理</v>
      </c>
      <c r="L5043" s="26" t="s">
        <v>4525</v>
      </c>
      <c r="M5043" s="23"/>
      <c r="N5043" s="23"/>
      <c r="O5043" s="24" t="str">
        <f t="shared" si="639"/>
        <v xml:space="preserve">
  - 
    name:  设计旅游活动
    title:  设计旅游活动
    description: 
    koLyro: point
    koLyri:  just
    son: </v>
      </c>
      <c r="P5043" s="27" t="str">
        <f t="shared" si="638"/>
        <v xml:space="preserve">
          - 
            name:  设计旅游活动
            title:  设计旅游活动
            description: 
            koLyro: point
            koLyri:  just
            son: </v>
      </c>
    </row>
    <row r="5044" spans="1:16" ht="15" customHeight="1">
      <c r="A5044" s="20">
        <f t="shared" si="632"/>
        <v>5</v>
      </c>
      <c r="B5044" s="21" t="str">
        <f t="shared" si="633"/>
        <v>知识亚点</v>
      </c>
      <c r="C5044" s="21" t="str">
        <f t="shared" si="634"/>
        <v>了解旅游者的出游愿望和能力</v>
      </c>
      <c r="D5044" s="21" t="str">
        <f>IFERROR(IF(I5044=1,INDEX( {"chinese","english","math","physics","chemistry","biology","politics","history","geography"},MATCH(C5044,{"语文","英语","数学","物理","化学","生物","政治","历史","地理"},0)),IF(I5044=2,INDEX(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5044,{"单项选择","阅读理解","信息匹配","完形填空","短文填空","单句填空","短文改错","单句改错","句型转换","翻译短语","翻译句子","词汇/短语及固搭","完成句子","听力"},0)),"")), "")</f>
        <v/>
      </c>
      <c r="E5044" s="21" t="str">
        <f t="shared" si="635"/>
        <v>知识点</v>
      </c>
      <c r="F5044" s="21" t="str">
        <f t="shared" si="636"/>
        <v>亚</v>
      </c>
      <c r="G5044" s="21" t="str">
        <f>INDEX( {"body","discipline","area","topic","point"},MATCH(E5044,{"知识体","知识域","知识区","知识主题","知识点"},0))</f>
        <v>point</v>
      </c>
      <c r="H5044" s="21" t="str">
        <f>INDEX( {"super","just","sub","infras"},MATCH(F5044,{"超","恰","亚","次"},0))</f>
        <v>sub</v>
      </c>
      <c r="I5044" s="21">
        <f>MATCH(E5044,{"知识体","知识域","知识区","知识主题","知识点"},0)-1</f>
        <v>4</v>
      </c>
      <c r="J5044" s="21">
        <f>MATCH(F5044,{"超","恰","亚","次"},0)-1</f>
        <v>2</v>
      </c>
      <c r="K5044" s="21" t="str">
        <f t="shared" si="637"/>
        <v>地理</v>
      </c>
      <c r="L5044" s="26" t="s">
        <v>4526</v>
      </c>
      <c r="M5044" s="23"/>
      <c r="N5044" s="23"/>
      <c r="O5044" s="24" t="str">
        <f t="shared" si="639"/>
        <v xml:space="preserve">
  - 
    name:  了解旅游者的出游愿望和能力
    title:  了解旅游者的出游愿望和能力
    description: 
    koLyro: point
    koLyri:  sub
    son: </v>
      </c>
      <c r="P5044" s="27" t="str">
        <f t="shared" si="638"/>
        <v xml:space="preserve">
            - 
              name:  了解旅游者的出游愿望和能力
              title:  了解旅游者的出游愿望和能力
              description: 
              koLyro: point
              koLyri:  sub
              son: </v>
      </c>
    </row>
    <row r="5045" spans="1:16" ht="15" customHeight="1">
      <c r="A5045" s="20">
        <f t="shared" si="632"/>
        <v>5</v>
      </c>
      <c r="B5045" s="21" t="str">
        <f t="shared" si="633"/>
        <v>知识亚点</v>
      </c>
      <c r="C5045" s="21" t="str">
        <f t="shared" si="634"/>
        <v>收集旅游地信息</v>
      </c>
      <c r="D5045" s="21" t="str">
        <f>IFERROR(IF(I5045=1,INDEX( {"chinese","english","math","physics","chemistry","biology","politics","history","geography"},MATCH(C5045,{"语文","英语","数学","物理","化学","生物","政治","历史","地理"},0)),IF(I5045=2,INDEX(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5045,{"单项选择","阅读理解","信息匹配","完形填空","短文填空","单句填空","短文改错","单句改错","句型转换","翻译短语","翻译句子","词汇/短语及固搭","完成句子","听力"},0)),"")), "")</f>
        <v/>
      </c>
      <c r="E5045" s="21" t="str">
        <f t="shared" si="635"/>
        <v>知识点</v>
      </c>
      <c r="F5045" s="21" t="str">
        <f t="shared" si="636"/>
        <v>亚</v>
      </c>
      <c r="G5045" s="21" t="str">
        <f>INDEX( {"body","discipline","area","topic","point"},MATCH(E5045,{"知识体","知识域","知识区","知识主题","知识点"},0))</f>
        <v>point</v>
      </c>
      <c r="H5045" s="21" t="str">
        <f>INDEX( {"super","just","sub","infras"},MATCH(F5045,{"超","恰","亚","次"},0))</f>
        <v>sub</v>
      </c>
      <c r="I5045" s="21">
        <f>MATCH(E5045,{"知识体","知识域","知识区","知识主题","知识点"},0)-1</f>
        <v>4</v>
      </c>
      <c r="J5045" s="21">
        <f>MATCH(F5045,{"超","恰","亚","次"},0)-1</f>
        <v>2</v>
      </c>
      <c r="K5045" s="21" t="str">
        <f t="shared" si="637"/>
        <v>地理</v>
      </c>
      <c r="L5045" s="26" t="s">
        <v>4527</v>
      </c>
      <c r="M5045" s="23"/>
      <c r="N5045" s="23"/>
      <c r="O5045" s="24" t="str">
        <f t="shared" si="639"/>
        <v xml:space="preserve">
  - 
    name:  收集旅游地信息
    title:  收集旅游地信息
    description: 
    koLyro: point
    koLyri:  sub
    son: </v>
      </c>
      <c r="P5045" s="27" t="str">
        <f t="shared" si="638"/>
        <v xml:space="preserve">
            - 
              name:  收集旅游地信息
              title:  收集旅游地信息
              description: 
              koLyro: point
              koLyri:  sub
              son: </v>
      </c>
    </row>
    <row r="5046" spans="1:16" ht="15" customHeight="1">
      <c r="A5046" s="20">
        <f t="shared" si="632"/>
        <v>5</v>
      </c>
      <c r="B5046" s="21" t="str">
        <f t="shared" si="633"/>
        <v>知识亚点</v>
      </c>
      <c r="C5046" s="21" t="str">
        <f t="shared" si="634"/>
        <v>选择和设计合理旅游线路的方法</v>
      </c>
      <c r="D5046" s="21" t="str">
        <f>IFERROR(IF(I5046=1,INDEX( {"chinese","english","math","physics","chemistry","biology","politics","history","geography"},MATCH(C5046,{"语文","英语","数学","物理","化学","生物","政治","历史","地理"},0)),IF(I5046=2,INDEX(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5046,{"单项选择","阅读理解","信息匹配","完形填空","短文填空","单句填空","短文改错","单句改错","句型转换","翻译短语","翻译句子","词汇/短语及固搭","完成句子","听力"},0)),"")), "")</f>
        <v/>
      </c>
      <c r="E5046" s="21" t="str">
        <f t="shared" si="635"/>
        <v>知识点</v>
      </c>
      <c r="F5046" s="21" t="str">
        <f t="shared" si="636"/>
        <v>亚</v>
      </c>
      <c r="G5046" s="21" t="str">
        <f>INDEX( {"body","discipline","area","topic","point"},MATCH(E5046,{"知识体","知识域","知识区","知识主题","知识点"},0))</f>
        <v>point</v>
      </c>
      <c r="H5046" s="21" t="str">
        <f>INDEX( {"super","just","sub","infras"},MATCH(F5046,{"超","恰","亚","次"},0))</f>
        <v>sub</v>
      </c>
      <c r="I5046" s="21">
        <f>MATCH(E5046,{"知识体","知识域","知识区","知识主题","知识点"},0)-1</f>
        <v>4</v>
      </c>
      <c r="J5046" s="21">
        <f>MATCH(F5046,{"超","恰","亚","次"},0)-1</f>
        <v>2</v>
      </c>
      <c r="K5046" s="21" t="str">
        <f t="shared" si="637"/>
        <v>地理</v>
      </c>
      <c r="L5046" s="26" t="s">
        <v>4528</v>
      </c>
      <c r="M5046" s="23"/>
      <c r="N5046" s="23"/>
      <c r="O5046" s="24" t="str">
        <f t="shared" si="639"/>
        <v xml:space="preserve">
  - 
    name:  选择和设计合理旅游线路的方法
    title:  选择和设计合理旅游线路的方法
    description: 
    koLyro: point
    koLyri:  sub
    son: </v>
      </c>
      <c r="P5046" s="27" t="str">
        <f t="shared" si="638"/>
        <v xml:space="preserve">
            - 
              name:  选择和设计合理旅游线路的方法
              title:  选择和设计合理旅游线路的方法
              description: 
              koLyro: point
              koLyri:  sub
              son: </v>
      </c>
    </row>
    <row r="5047" spans="1:16" ht="15" customHeight="1">
      <c r="A5047" s="20">
        <f t="shared" si="632"/>
        <v>4</v>
      </c>
      <c r="B5047" s="21" t="str">
        <f t="shared" si="633"/>
        <v>知识点</v>
      </c>
      <c r="C5047" s="21" t="str">
        <f t="shared" si="634"/>
        <v>旅游安全与文明旅游</v>
      </c>
      <c r="D5047" s="21" t="str">
        <f>IFERROR(IF(I5047=1,INDEX( {"chinese","english","math","physics","chemistry","biology","politics","history","geography"},MATCH(C5047,{"语文","英语","数学","物理","化学","生物","政治","历史","地理"},0)),IF(I5047=2,INDEX(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5047,{"单项选择","阅读理解","信息匹配","完形填空","短文填空","单句填空","短文改错","单句改错","句型转换","翻译短语","翻译句子","词汇/短语及固搭","完成句子","听力"},0)),"")), "")</f>
        <v/>
      </c>
      <c r="E5047" s="21" t="str">
        <f t="shared" si="635"/>
        <v>知识点</v>
      </c>
      <c r="F5047" s="21" t="str">
        <f t="shared" si="636"/>
        <v>恰</v>
      </c>
      <c r="G5047" s="21" t="str">
        <f>INDEX( {"body","discipline","area","topic","point"},MATCH(E5047,{"知识体","知识域","知识区","知识主题","知识点"},0))</f>
        <v>point</v>
      </c>
      <c r="H5047" s="21" t="str">
        <f>INDEX( {"super","just","sub","infras"},MATCH(F5047,{"超","恰","亚","次"},0))</f>
        <v>just</v>
      </c>
      <c r="I5047" s="21">
        <f>MATCH(E5047,{"知识体","知识域","知识区","知识主题","知识点"},0)-1</f>
        <v>4</v>
      </c>
      <c r="J5047" s="21">
        <f>MATCH(F5047,{"超","恰","亚","次"},0)-1</f>
        <v>1</v>
      </c>
      <c r="K5047" s="21" t="str">
        <f t="shared" si="637"/>
        <v>地理</v>
      </c>
      <c r="L5047" s="26" t="s">
        <v>4529</v>
      </c>
      <c r="M5047" s="23"/>
      <c r="N5047" s="23"/>
      <c r="O5047" s="24" t="str">
        <f t="shared" si="639"/>
        <v xml:space="preserve">
  - 
    name:  旅游安全与文明旅游
    title:  旅游安全与文明旅游
    description: 
    koLyro: point
    koLyri:  just
    son: </v>
      </c>
      <c r="P5047" s="27" t="str">
        <f t="shared" si="638"/>
        <v xml:space="preserve">
          - 
            name:  旅游安全与文明旅游
            title:  旅游安全与文明旅游
            description: 
            koLyro: point
            koLyri:  just
            son: </v>
      </c>
    </row>
    <row r="5048" spans="1:16" ht="15" customHeight="1">
      <c r="A5048" s="20">
        <f t="shared" si="632"/>
        <v>5</v>
      </c>
      <c r="B5048" s="21" t="str">
        <f t="shared" si="633"/>
        <v>知识亚点</v>
      </c>
      <c r="C5048" s="21" t="str">
        <f t="shared" si="634"/>
        <v>影响旅游安全的因素</v>
      </c>
      <c r="D5048" s="21" t="str">
        <f>IFERROR(IF(I5048=1,INDEX( {"chinese","english","math","physics","chemistry","biology","politics","history","geography"},MATCH(C5048,{"语文","英语","数学","物理","化学","生物","政治","历史","地理"},0)),IF(I5048=2,INDEX(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5048,{"单项选择","阅读理解","信息匹配","完形填空","短文填空","单句填空","短文改错","单句改错","句型转换","翻译短语","翻译句子","词汇/短语及固搭","完成句子","听力"},0)),"")), "")</f>
        <v/>
      </c>
      <c r="E5048" s="21" t="str">
        <f t="shared" si="635"/>
        <v>知识点</v>
      </c>
      <c r="F5048" s="21" t="str">
        <f t="shared" si="636"/>
        <v>亚</v>
      </c>
      <c r="G5048" s="21" t="str">
        <f>INDEX( {"body","discipline","area","topic","point"},MATCH(E5048,{"知识体","知识域","知识区","知识主题","知识点"},0))</f>
        <v>point</v>
      </c>
      <c r="H5048" s="21" t="str">
        <f>INDEX( {"super","just","sub","infras"},MATCH(F5048,{"超","恰","亚","次"},0))</f>
        <v>sub</v>
      </c>
      <c r="I5048" s="21">
        <f>MATCH(E5048,{"知识体","知识域","知识区","知识主题","知识点"},0)-1</f>
        <v>4</v>
      </c>
      <c r="J5048" s="21">
        <f>MATCH(F5048,{"超","恰","亚","次"},0)-1</f>
        <v>2</v>
      </c>
      <c r="K5048" s="21" t="str">
        <f t="shared" si="637"/>
        <v>地理</v>
      </c>
      <c r="L5048" s="26" t="s">
        <v>4530</v>
      </c>
      <c r="M5048" s="23"/>
      <c r="N5048" s="23"/>
      <c r="O5048" s="24" t="str">
        <f t="shared" si="639"/>
        <v xml:space="preserve">
  - 
    name:  影响旅游安全的因素
    title:  影响旅游安全的因素
    description: 
    koLyro: point
    koLyri:  sub
    son: </v>
      </c>
      <c r="P5048" s="27" t="str">
        <f t="shared" si="638"/>
        <v xml:space="preserve">
            - 
              name:  影响旅游安全的因素
              title:  影响旅游安全的因素
              description: 
              koLyro: point
              koLyri:  sub
              son: </v>
      </c>
    </row>
    <row r="5049" spans="1:16" ht="15" customHeight="1">
      <c r="A5049" s="20">
        <f t="shared" si="632"/>
        <v>5</v>
      </c>
      <c r="B5049" s="21" t="str">
        <f t="shared" si="633"/>
        <v>知识亚点</v>
      </c>
      <c r="C5049" s="21" t="str">
        <f t="shared" si="634"/>
        <v>确保旅游安全的措施</v>
      </c>
      <c r="D5049" s="21" t="str">
        <f>IFERROR(IF(I5049=1,INDEX( {"chinese","english","math","physics","chemistry","biology","politics","history","geography"},MATCH(C5049,{"语文","英语","数学","物理","化学","生物","政治","历史","地理"},0)),IF(I5049=2,INDEX(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5049,{"单项选择","阅读理解","信息匹配","完形填空","短文填空","单句填空","短文改错","单句改错","句型转换","翻译短语","翻译句子","词汇/短语及固搭","完成句子","听力"},0)),"")), "")</f>
        <v/>
      </c>
      <c r="E5049" s="21" t="str">
        <f t="shared" si="635"/>
        <v>知识点</v>
      </c>
      <c r="F5049" s="21" t="str">
        <f t="shared" si="636"/>
        <v>亚</v>
      </c>
      <c r="G5049" s="21" t="str">
        <f>INDEX( {"body","discipline","area","topic","point"},MATCH(E5049,{"知识体","知识域","知识区","知识主题","知识点"},0))</f>
        <v>point</v>
      </c>
      <c r="H5049" s="21" t="str">
        <f>INDEX( {"super","just","sub","infras"},MATCH(F5049,{"超","恰","亚","次"},0))</f>
        <v>sub</v>
      </c>
      <c r="I5049" s="21">
        <f>MATCH(E5049,{"知识体","知识域","知识区","知识主题","知识点"},0)-1</f>
        <v>4</v>
      </c>
      <c r="J5049" s="21">
        <f>MATCH(F5049,{"超","恰","亚","次"},0)-1</f>
        <v>2</v>
      </c>
      <c r="K5049" s="21" t="str">
        <f t="shared" si="637"/>
        <v>地理</v>
      </c>
      <c r="L5049" s="26" t="s">
        <v>4531</v>
      </c>
      <c r="M5049" s="23"/>
      <c r="N5049" s="23"/>
      <c r="O5049" s="24" t="str">
        <f t="shared" si="639"/>
        <v xml:space="preserve">
  - 
    name:  确保旅游安全的措施
    title:  确保旅游安全的措施
    description: 
    koLyro: point
    koLyri:  sub
    son: </v>
      </c>
      <c r="P5049" s="27" t="str">
        <f t="shared" si="638"/>
        <v xml:space="preserve">
            - 
              name:  确保旅游安全的措施
              title:  确保旅游安全的措施
              description: 
              koLyro: point
              koLyri:  sub
              son: </v>
      </c>
    </row>
    <row r="5050" spans="1:16" ht="15" customHeight="1">
      <c r="A5050" s="20">
        <f t="shared" si="632"/>
        <v>5</v>
      </c>
      <c r="B5050" s="21" t="str">
        <f t="shared" si="633"/>
        <v>知识亚点</v>
      </c>
      <c r="C5050" s="21" t="str">
        <f t="shared" si="634"/>
        <v>文明旅游及要求</v>
      </c>
      <c r="D5050" s="21" t="str">
        <f>IFERROR(IF(I5050=1,INDEX( {"chinese","english","math","physics","chemistry","biology","politics","history","geography"},MATCH(C5050,{"语文","英语","数学","物理","化学","生物","政治","历史","地理"},0)),IF(I5050=2,INDEX(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5050,{"单项选择","阅读理解","信息匹配","完形填空","短文填空","单句填空","短文改错","单句改错","句型转换","翻译短语","翻译句子","词汇/短语及固搭","完成句子","听力"},0)),"")), "")</f>
        <v/>
      </c>
      <c r="E5050" s="21" t="str">
        <f t="shared" si="635"/>
        <v>知识点</v>
      </c>
      <c r="F5050" s="21" t="str">
        <f t="shared" si="636"/>
        <v>亚</v>
      </c>
      <c r="G5050" s="21" t="str">
        <f>INDEX( {"body","discipline","area","topic","point"},MATCH(E5050,{"知识体","知识域","知识区","知识主题","知识点"},0))</f>
        <v>point</v>
      </c>
      <c r="H5050" s="21" t="str">
        <f>INDEX( {"super","just","sub","infras"},MATCH(F5050,{"超","恰","亚","次"},0))</f>
        <v>sub</v>
      </c>
      <c r="I5050" s="21">
        <f>MATCH(E5050,{"知识体","知识域","知识区","知识主题","知识点"},0)-1</f>
        <v>4</v>
      </c>
      <c r="J5050" s="21">
        <f>MATCH(F5050,{"超","恰","亚","次"},0)-1</f>
        <v>2</v>
      </c>
      <c r="K5050" s="21" t="str">
        <f t="shared" si="637"/>
        <v>地理</v>
      </c>
      <c r="L5050" s="26" t="s">
        <v>4532</v>
      </c>
      <c r="M5050" s="23"/>
      <c r="N5050" s="23"/>
      <c r="O5050" s="24" t="str">
        <f t="shared" si="639"/>
        <v xml:space="preserve">
  - 
    name:  文明旅游及要求
    title:  文明旅游及要求
    description: 
    koLyro: point
    koLyri:  sub
    son: </v>
      </c>
      <c r="P5050" s="27" t="str">
        <f t="shared" si="638"/>
        <v xml:space="preserve">
            - 
              name:  文明旅游及要求
              title:  文明旅游及要求
              description: 
              koLyro: point
              koLyri:  sub
              son: </v>
      </c>
    </row>
    <row r="5051" spans="1:16" ht="15" customHeight="1">
      <c r="A5051" s="20">
        <f t="shared" si="632"/>
        <v>2</v>
      </c>
      <c r="B5051" s="21" t="str">
        <f t="shared" si="633"/>
        <v>知识区</v>
      </c>
      <c r="C5051" s="21" t="str">
        <f t="shared" si="634"/>
        <v>21.环境保护</v>
      </c>
      <c r="D5051" s="21" t="str">
        <f>IFERROR(IF(I5051=1,INDEX( {"chinese","english","math","physics","chemistry","biology","politics","history","geography"},MATCH(C5051,{"语文","英语","数学","物理","化学","生物","政治","历史","地理"},0)),IF(I5051=2,INDEX(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5051,{"单项选择","阅读理解","信息匹配","完形填空","短文填空","单句填空","短文改错","单句改错","句型转换","翻译短语","翻译句子","词汇/短语及固搭","完成句子","听力"},0)),"")), "")</f>
        <v/>
      </c>
      <c r="E5051" s="21" t="str">
        <f t="shared" si="635"/>
        <v>知识区</v>
      </c>
      <c r="F5051" s="21" t="str">
        <f t="shared" si="636"/>
        <v>恰</v>
      </c>
      <c r="G5051" s="21" t="str">
        <f>INDEX( {"body","discipline","area","topic","point"},MATCH(E5051,{"知识体","知识域","知识区","知识主题","知识点"},0))</f>
        <v>area</v>
      </c>
      <c r="H5051" s="21" t="str">
        <f>INDEX( {"super","just","sub","infras"},MATCH(F5051,{"超","恰","亚","次"},0))</f>
        <v>just</v>
      </c>
      <c r="I5051" s="21">
        <f>MATCH(E5051,{"知识体","知识域","知识区","知识主题","知识点"},0)-1</f>
        <v>2</v>
      </c>
      <c r="J5051" s="21">
        <f>MATCH(F5051,{"超","恰","亚","次"},0)-1</f>
        <v>1</v>
      </c>
      <c r="K5051" s="21" t="str">
        <f t="shared" si="637"/>
        <v>地理</v>
      </c>
      <c r="L5051" s="26" t="s">
        <v>4710</v>
      </c>
      <c r="M5051" s="23"/>
      <c r="N5051" s="23"/>
      <c r="O5051" s="24" t="str">
        <f t="shared" si="639"/>
        <v xml:space="preserve">
  - 
    name:  21.环境保护
    title:  21.环境保护
    description: 
    koLyro: area
    koLyri:  just
    son: </v>
      </c>
      <c r="P5051" s="27" t="str">
        <f t="shared" si="638"/>
        <v xml:space="preserve">
      - 
        name:  21.环境保护
        title:  21.环境保护
        description: 
        koLyro: area
        koLyri:  just
        son: </v>
      </c>
    </row>
    <row r="5052" spans="1:16" ht="15" customHeight="1">
      <c r="A5052" s="20">
        <f t="shared" si="632"/>
        <v>3</v>
      </c>
      <c r="B5052" s="21" t="str">
        <f t="shared" si="633"/>
        <v>知识主题</v>
      </c>
      <c r="C5052" s="21" t="str">
        <f t="shared" si="634"/>
        <v>当代环境问题</v>
      </c>
      <c r="D5052" s="21" t="str">
        <f>IFERROR(IF(I5052=1,INDEX( {"chinese","english","math","physics","chemistry","biology","politics","history","geography"},MATCH(C5052,{"语文","英语","数学","物理","化学","生物","政治","历史","地理"},0)),IF(I5052=2,INDEX(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5052,{"单项选择","阅读理解","信息匹配","完形填空","短文填空","单句填空","短文改错","单句改错","句型转换","翻译短语","翻译句子","词汇/短语及固搭","完成句子","听力"},0)),"")), "")</f>
        <v/>
      </c>
      <c r="E5052" s="21" t="str">
        <f t="shared" si="635"/>
        <v>知识主题</v>
      </c>
      <c r="F5052" s="21" t="str">
        <f t="shared" si="636"/>
        <v>恰</v>
      </c>
      <c r="G5052" s="21" t="str">
        <f>INDEX( {"body","discipline","area","topic","point"},MATCH(E5052,{"知识体","知识域","知识区","知识主题","知识点"},0))</f>
        <v>topic</v>
      </c>
      <c r="H5052" s="21" t="str">
        <f>INDEX( {"super","just","sub","infras"},MATCH(F5052,{"超","恰","亚","次"},0))</f>
        <v>just</v>
      </c>
      <c r="I5052" s="21">
        <f>MATCH(E5052,{"知识体","知识域","知识区","知识主题","知识点"},0)-1</f>
        <v>3</v>
      </c>
      <c r="J5052" s="21">
        <f>MATCH(F5052,{"超","恰","亚","次"},0)-1</f>
        <v>1</v>
      </c>
      <c r="K5052" s="21" t="str">
        <f t="shared" si="637"/>
        <v>地理</v>
      </c>
      <c r="L5052" s="26" t="s">
        <v>4533</v>
      </c>
      <c r="M5052" s="23"/>
      <c r="N5052" s="23"/>
      <c r="O5052" s="24" t="str">
        <f t="shared" si="639"/>
        <v xml:space="preserve">
  - 
    name:  当代环境问题
    title:  当代环境问题
    description: 
    koLyro: topic
    koLyri:  just
    son: </v>
      </c>
      <c r="P5052" s="27" t="str">
        <f t="shared" si="638"/>
        <v xml:space="preserve">
        - 
          name:  当代环境问题
          title:  当代环境问题
          description: 
          koLyro: topic
          koLyri:  just
          son: </v>
      </c>
    </row>
    <row r="5053" spans="1:16" ht="15" customHeight="1">
      <c r="A5053" s="20">
        <f t="shared" si="632"/>
        <v>4</v>
      </c>
      <c r="B5053" s="21" t="str">
        <f t="shared" si="633"/>
        <v>知识点</v>
      </c>
      <c r="C5053" s="21" t="str">
        <f t="shared" si="634"/>
        <v>当代环境问题的表现、成因及特点</v>
      </c>
      <c r="D5053" s="21" t="str">
        <f>IFERROR(IF(I5053=1,INDEX( {"chinese","english","math","physics","chemistry","biology","politics","history","geography"},MATCH(C5053,{"语文","英语","数学","物理","化学","生物","政治","历史","地理"},0)),IF(I5053=2,INDEX(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5053,{"单项选择","阅读理解","信息匹配","完形填空","短文填空","单句填空","短文改错","单句改错","句型转换","翻译短语","翻译句子","词汇/短语及固搭","完成句子","听力"},0)),"")), "")</f>
        <v/>
      </c>
      <c r="E5053" s="21" t="str">
        <f t="shared" si="635"/>
        <v>知识点</v>
      </c>
      <c r="F5053" s="21" t="str">
        <f t="shared" si="636"/>
        <v>恰</v>
      </c>
      <c r="G5053" s="21" t="str">
        <f>INDEX( {"body","discipline","area","topic","point"},MATCH(E5053,{"知识体","知识域","知识区","知识主题","知识点"},0))</f>
        <v>point</v>
      </c>
      <c r="H5053" s="21" t="str">
        <f>INDEX( {"super","just","sub","infras"},MATCH(F5053,{"超","恰","亚","次"},0))</f>
        <v>just</v>
      </c>
      <c r="I5053" s="21">
        <f>MATCH(E5053,{"知识体","知识域","知识区","知识主题","知识点"},0)-1</f>
        <v>4</v>
      </c>
      <c r="J5053" s="21">
        <f>MATCH(F5053,{"超","恰","亚","次"},0)-1</f>
        <v>1</v>
      </c>
      <c r="K5053" s="21" t="str">
        <f t="shared" si="637"/>
        <v>地理</v>
      </c>
      <c r="L5053" s="26" t="s">
        <v>4534</v>
      </c>
      <c r="M5053" s="23"/>
      <c r="N5053" s="23"/>
      <c r="O5053" s="24" t="str">
        <f t="shared" si="639"/>
        <v xml:space="preserve">
  - 
    name:  当代环境问题的表现、成因及特点
    title:  当代环境问题的表现、成因及特点
    description: 
    koLyro: point
    koLyri:  just
    son: </v>
      </c>
      <c r="P5053" s="27" t="str">
        <f t="shared" si="638"/>
        <v xml:space="preserve">
          - 
            name:  当代环境问题的表现、成因及特点
            title:  当代环境问题的表现、成因及特点
            description: 
            koLyro: point
            koLyri:  just
            son: </v>
      </c>
    </row>
    <row r="5054" spans="1:16" ht="15" customHeight="1">
      <c r="A5054" s="20">
        <f t="shared" si="632"/>
        <v>3</v>
      </c>
      <c r="B5054" s="21" t="str">
        <f t="shared" si="633"/>
        <v>知识主题</v>
      </c>
      <c r="C5054" s="21" t="str">
        <f t="shared" si="634"/>
        <v>环境污染及防治</v>
      </c>
      <c r="D5054" s="21" t="str">
        <f>IFERROR(IF(I5054=1,INDEX( {"chinese","english","math","physics","chemistry","biology","politics","history","geography"},MATCH(C5054,{"语文","英语","数学","物理","化学","生物","政治","历史","地理"},0)),IF(I5054=2,INDEX(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5054,{"单项选择","阅读理解","信息匹配","完形填空","短文填空","单句填空","短文改错","单句改错","句型转换","翻译短语","翻译句子","词汇/短语及固搭","完成句子","听力"},0)),"")), "")</f>
        <v/>
      </c>
      <c r="E5054" s="21" t="str">
        <f t="shared" si="635"/>
        <v>知识主题</v>
      </c>
      <c r="F5054" s="21" t="str">
        <f t="shared" si="636"/>
        <v>恰</v>
      </c>
      <c r="G5054" s="21" t="str">
        <f>INDEX( {"body","discipline","area","topic","point"},MATCH(E5054,{"知识体","知识域","知识区","知识主题","知识点"},0))</f>
        <v>topic</v>
      </c>
      <c r="H5054" s="21" t="str">
        <f>INDEX( {"super","just","sub","infras"},MATCH(F5054,{"超","恰","亚","次"},0))</f>
        <v>just</v>
      </c>
      <c r="I5054" s="21">
        <f>MATCH(E5054,{"知识体","知识域","知识区","知识主题","知识点"},0)-1</f>
        <v>3</v>
      </c>
      <c r="J5054" s="21">
        <f>MATCH(F5054,{"超","恰","亚","次"},0)-1</f>
        <v>1</v>
      </c>
      <c r="K5054" s="21" t="str">
        <f t="shared" si="637"/>
        <v>地理</v>
      </c>
      <c r="L5054" s="26" t="s">
        <v>4535</v>
      </c>
      <c r="M5054" s="23"/>
      <c r="N5054" s="23"/>
      <c r="O5054" s="24" t="str">
        <f t="shared" si="639"/>
        <v xml:space="preserve">
  - 
    name:  环境污染及防治
    title:  环境污染及防治
    description: 
    koLyro: topic
    koLyri:  just
    son: </v>
      </c>
      <c r="P5054" s="27" t="str">
        <f t="shared" si="638"/>
        <v xml:space="preserve">
        - 
          name:  环境污染及防治
          title:  环境污染及防治
          description: 
          koLyro: topic
          koLyri:  just
          son: </v>
      </c>
    </row>
    <row r="5055" spans="1:16" ht="15" customHeight="1">
      <c r="A5055" s="20">
        <f t="shared" si="632"/>
        <v>4</v>
      </c>
      <c r="B5055" s="21" t="str">
        <f t="shared" si="633"/>
        <v>知识点</v>
      </c>
      <c r="C5055" s="21" t="str">
        <f t="shared" si="634"/>
        <v>水污染及其防治</v>
      </c>
      <c r="D5055" s="21" t="str">
        <f>IFERROR(IF(I5055=1,INDEX( {"chinese","english","math","physics","chemistry","biology","politics","history","geography"},MATCH(C5055,{"语文","英语","数学","物理","化学","生物","政治","历史","地理"},0)),IF(I5055=2,INDEX(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5055,{"单项选择","阅读理解","信息匹配","完形填空","短文填空","单句填空","短文改错","单句改错","句型转换","翻译短语","翻译句子","词汇/短语及固搭","完成句子","听力"},0)),"")), "")</f>
        <v/>
      </c>
      <c r="E5055" s="21" t="str">
        <f t="shared" si="635"/>
        <v>知识点</v>
      </c>
      <c r="F5055" s="21" t="str">
        <f t="shared" si="636"/>
        <v>恰</v>
      </c>
      <c r="G5055" s="21" t="str">
        <f>INDEX( {"body","discipline","area","topic","point"},MATCH(E5055,{"知识体","知识域","知识区","知识主题","知识点"},0))</f>
        <v>point</v>
      </c>
      <c r="H5055" s="21" t="str">
        <f>INDEX( {"super","just","sub","infras"},MATCH(F5055,{"超","恰","亚","次"},0))</f>
        <v>just</v>
      </c>
      <c r="I5055" s="21">
        <f>MATCH(E5055,{"知识体","知识域","知识区","知识主题","知识点"},0)-1</f>
        <v>4</v>
      </c>
      <c r="J5055" s="21">
        <f>MATCH(F5055,{"超","恰","亚","次"},0)-1</f>
        <v>1</v>
      </c>
      <c r="K5055" s="21" t="str">
        <f t="shared" si="637"/>
        <v>地理</v>
      </c>
      <c r="L5055" s="26" t="s">
        <v>4536</v>
      </c>
      <c r="M5055" s="23"/>
      <c r="N5055" s="23"/>
      <c r="O5055" s="24" t="str">
        <f t="shared" si="639"/>
        <v xml:space="preserve">
  - 
    name:  水污染及其防治
    title:  水污染及其防治
    description: 
    koLyro: point
    koLyri:  just
    son: </v>
      </c>
      <c r="P5055" s="27" t="str">
        <f t="shared" si="638"/>
        <v xml:space="preserve">
          - 
            name:  水污染及其防治
            title:  水污染及其防治
            description: 
            koLyro: point
            koLyri:  just
            son: </v>
      </c>
    </row>
    <row r="5056" spans="1:16" ht="15" customHeight="1">
      <c r="A5056" s="20">
        <f t="shared" si="632"/>
        <v>5</v>
      </c>
      <c r="B5056" s="21" t="str">
        <f t="shared" si="633"/>
        <v>知识亚点</v>
      </c>
      <c r="C5056" s="21" t="str">
        <f t="shared" si="634"/>
        <v>天然水的自净作用</v>
      </c>
      <c r="D5056" s="21" t="str">
        <f>IFERROR(IF(I5056=1,INDEX( {"chinese","english","math","physics","chemistry","biology","politics","history","geography"},MATCH(C5056,{"语文","英语","数学","物理","化学","生物","政治","历史","地理"},0)),IF(I5056=2,INDEX(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5056,{"单项选择","阅读理解","信息匹配","完形填空","短文填空","单句填空","短文改错","单句改错","句型转换","翻译短语","翻译句子","词汇/短语及固搭","完成句子","听力"},0)),"")), "")</f>
        <v/>
      </c>
      <c r="E5056" s="21" t="str">
        <f t="shared" si="635"/>
        <v>知识点</v>
      </c>
      <c r="F5056" s="21" t="str">
        <f t="shared" si="636"/>
        <v>亚</v>
      </c>
      <c r="G5056" s="21" t="str">
        <f>INDEX( {"body","discipline","area","topic","point"},MATCH(E5056,{"知识体","知识域","知识区","知识主题","知识点"},0))</f>
        <v>point</v>
      </c>
      <c r="H5056" s="21" t="str">
        <f>INDEX( {"super","just","sub","infras"},MATCH(F5056,{"超","恰","亚","次"},0))</f>
        <v>sub</v>
      </c>
      <c r="I5056" s="21">
        <f>MATCH(E5056,{"知识体","知识域","知识区","知识主题","知识点"},0)-1</f>
        <v>4</v>
      </c>
      <c r="J5056" s="21">
        <f>MATCH(F5056,{"超","恰","亚","次"},0)-1</f>
        <v>2</v>
      </c>
      <c r="K5056" s="21" t="str">
        <f t="shared" si="637"/>
        <v>地理</v>
      </c>
      <c r="L5056" s="26" t="s">
        <v>4537</v>
      </c>
      <c r="M5056" s="23"/>
      <c r="N5056" s="23"/>
      <c r="O5056" s="24" t="str">
        <f t="shared" si="639"/>
        <v xml:space="preserve">
  - 
    name:  天然水的自净作用
    title:  天然水的自净作用
    description: 
    koLyro: point
    koLyri:  sub
    son: </v>
      </c>
      <c r="P5056" s="27" t="str">
        <f t="shared" si="638"/>
        <v xml:space="preserve">
            - 
              name:  天然水的自净作用
              title:  天然水的自净作用
              description: 
              koLyro: point
              koLyri:  sub
              son: </v>
      </c>
    </row>
    <row r="5057" spans="1:16" ht="15" customHeight="1">
      <c r="A5057" s="20">
        <f t="shared" si="632"/>
        <v>5</v>
      </c>
      <c r="B5057" s="21" t="str">
        <f t="shared" si="633"/>
        <v>知识亚点</v>
      </c>
      <c r="C5057" s="21" t="str">
        <f t="shared" si="634"/>
        <v>水污染产生的原因及危害</v>
      </c>
      <c r="D5057" s="21" t="str">
        <f>IFERROR(IF(I5057=1,INDEX( {"chinese","english","math","physics","chemistry","biology","politics","history","geography"},MATCH(C5057,{"语文","英语","数学","物理","化学","生物","政治","历史","地理"},0)),IF(I5057=2,INDEX(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5057,{"单项选择","阅读理解","信息匹配","完形填空","短文填空","单句填空","短文改错","单句改错","句型转换","翻译短语","翻译句子","词汇/短语及固搭","完成句子","听力"},0)),"")), "")</f>
        <v/>
      </c>
      <c r="E5057" s="21" t="str">
        <f t="shared" si="635"/>
        <v>知识点</v>
      </c>
      <c r="F5057" s="21" t="str">
        <f t="shared" si="636"/>
        <v>亚</v>
      </c>
      <c r="G5057" s="21" t="str">
        <f>INDEX( {"body","discipline","area","topic","point"},MATCH(E5057,{"知识体","知识域","知识区","知识主题","知识点"},0))</f>
        <v>point</v>
      </c>
      <c r="H5057" s="21" t="str">
        <f>INDEX( {"super","just","sub","infras"},MATCH(F5057,{"超","恰","亚","次"},0))</f>
        <v>sub</v>
      </c>
      <c r="I5057" s="21">
        <f>MATCH(E5057,{"知识体","知识域","知识区","知识主题","知识点"},0)-1</f>
        <v>4</v>
      </c>
      <c r="J5057" s="21">
        <f>MATCH(F5057,{"超","恰","亚","次"},0)-1</f>
        <v>2</v>
      </c>
      <c r="K5057" s="21" t="str">
        <f t="shared" si="637"/>
        <v>地理</v>
      </c>
      <c r="L5057" s="26" t="s">
        <v>4538</v>
      </c>
      <c r="M5057" s="23"/>
      <c r="N5057" s="23"/>
      <c r="O5057" s="24" t="str">
        <f t="shared" si="639"/>
        <v xml:space="preserve">
  - 
    name:  水污染产生的原因及危害
    title:  水污染产生的原因及危害
    description: 
    koLyro: point
    koLyri:  sub
    son: </v>
      </c>
      <c r="P5057" s="27" t="str">
        <f t="shared" si="638"/>
        <v xml:space="preserve">
            - 
              name:  水污染产生的原因及危害
              title:  水污染产生的原因及危害
              description: 
              koLyro: point
              koLyri:  sub
              son: </v>
      </c>
    </row>
    <row r="5058" spans="1:16" ht="15" customHeight="1">
      <c r="A5058" s="20">
        <f t="shared" si="632"/>
        <v>5</v>
      </c>
      <c r="B5058" s="21" t="str">
        <f t="shared" si="633"/>
        <v>知识亚点</v>
      </c>
      <c r="C5058" s="21" t="str">
        <f t="shared" si="634"/>
        <v>水体富营养化</v>
      </c>
      <c r="D5058" s="21" t="str">
        <f>IFERROR(IF(I5058=1,INDEX( {"chinese","english","math","physics","chemistry","biology","politics","history","geography"},MATCH(C5058,{"语文","英语","数学","物理","化学","生物","政治","历史","地理"},0)),IF(I5058=2,INDEX(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5058,{"单项选择","阅读理解","信息匹配","完形填空","短文填空","单句填空","短文改错","单句改错","句型转换","翻译短语","翻译句子","词汇/短语及固搭","完成句子","听力"},0)),"")), "")</f>
        <v/>
      </c>
      <c r="E5058" s="21" t="str">
        <f t="shared" si="635"/>
        <v>知识点</v>
      </c>
      <c r="F5058" s="21" t="str">
        <f t="shared" si="636"/>
        <v>亚</v>
      </c>
      <c r="G5058" s="21" t="str">
        <f>INDEX( {"body","discipline","area","topic","point"},MATCH(E5058,{"知识体","知识域","知识区","知识主题","知识点"},0))</f>
        <v>point</v>
      </c>
      <c r="H5058" s="21" t="str">
        <f>INDEX( {"super","just","sub","infras"},MATCH(F5058,{"超","恰","亚","次"},0))</f>
        <v>sub</v>
      </c>
      <c r="I5058" s="21">
        <f>MATCH(E5058,{"知识体","知识域","知识区","知识主题","知识点"},0)-1</f>
        <v>4</v>
      </c>
      <c r="J5058" s="21">
        <f>MATCH(F5058,{"超","恰","亚","次"},0)-1</f>
        <v>2</v>
      </c>
      <c r="K5058" s="21" t="str">
        <f t="shared" si="637"/>
        <v>地理</v>
      </c>
      <c r="L5058" s="26" t="s">
        <v>4539</v>
      </c>
      <c r="M5058" s="23"/>
      <c r="N5058" s="23"/>
      <c r="O5058" s="24" t="str">
        <f t="shared" si="639"/>
        <v xml:space="preserve">
  - 
    name:  水体富营养化
    title:  水体富营养化
    description: 
    koLyro: point
    koLyri:  sub
    son: </v>
      </c>
      <c r="P5058" s="27" t="str">
        <f t="shared" si="638"/>
        <v xml:space="preserve">
            - 
              name:  水体富营养化
              title:  水体富营养化
              description: 
              koLyro: point
              koLyri:  sub
              son: </v>
      </c>
    </row>
    <row r="5059" spans="1:16" ht="15" customHeight="1">
      <c r="A5059" s="20">
        <f t="shared" si="632"/>
        <v>5</v>
      </c>
      <c r="B5059" s="21" t="str">
        <f t="shared" si="633"/>
        <v>知识亚点</v>
      </c>
      <c r="C5059" s="21" t="str">
        <f t="shared" si="634"/>
        <v>重金属污染</v>
      </c>
      <c r="D5059" s="21" t="str">
        <f>IFERROR(IF(I5059=1,INDEX( {"chinese","english","math","physics","chemistry","biology","politics","history","geography"},MATCH(C5059,{"语文","英语","数学","物理","化学","生物","政治","历史","地理"},0)),IF(I5059=2,INDEX(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5059,{"单项选择","阅读理解","信息匹配","完形填空","短文填空","单句填空","短文改错","单句改错","句型转换","翻译短语","翻译句子","词汇/短语及固搭","完成句子","听力"},0)),"")), "")</f>
        <v/>
      </c>
      <c r="E5059" s="21" t="str">
        <f t="shared" si="635"/>
        <v>知识点</v>
      </c>
      <c r="F5059" s="21" t="str">
        <f t="shared" si="636"/>
        <v>亚</v>
      </c>
      <c r="G5059" s="21" t="str">
        <f>INDEX( {"body","discipline","area","topic","point"},MATCH(E5059,{"知识体","知识域","知识区","知识主题","知识点"},0))</f>
        <v>point</v>
      </c>
      <c r="H5059" s="21" t="str">
        <f>INDEX( {"super","just","sub","infras"},MATCH(F5059,{"超","恰","亚","次"},0))</f>
        <v>sub</v>
      </c>
      <c r="I5059" s="21">
        <f>MATCH(E5059,{"知识体","知识域","知识区","知识主题","知识点"},0)-1</f>
        <v>4</v>
      </c>
      <c r="J5059" s="21">
        <f>MATCH(F5059,{"超","恰","亚","次"},0)-1</f>
        <v>2</v>
      </c>
      <c r="K5059" s="21" t="str">
        <f t="shared" si="637"/>
        <v>地理</v>
      </c>
      <c r="L5059" s="26" t="s">
        <v>4540</v>
      </c>
      <c r="M5059" s="23"/>
      <c r="N5059" s="23"/>
      <c r="O5059" s="24" t="str">
        <f t="shared" si="639"/>
        <v xml:space="preserve">
  - 
    name:  重金属污染
    title:  重金属污染
    description: 
    koLyro: point
    koLyri:  sub
    son: </v>
      </c>
      <c r="P5059" s="27" t="str">
        <f t="shared" si="638"/>
        <v xml:space="preserve">
            - 
              name:  重金属污染
              title:  重金属污染
              description: 
              koLyro: point
              koLyri:  sub
              son: </v>
      </c>
    </row>
    <row r="5060" spans="1:16" ht="15" customHeight="1">
      <c r="A5060" s="20">
        <f t="shared" si="632"/>
        <v>5</v>
      </c>
      <c r="B5060" s="21" t="str">
        <f t="shared" si="633"/>
        <v>知识亚点</v>
      </c>
      <c r="C5060" s="21" t="str">
        <f t="shared" si="634"/>
        <v>海洋石油污染</v>
      </c>
      <c r="D5060" s="21" t="str">
        <f>IFERROR(IF(I5060=1,INDEX( {"chinese","english","math","physics","chemistry","biology","politics","history","geography"},MATCH(C5060,{"语文","英语","数学","物理","化学","生物","政治","历史","地理"},0)),IF(I5060=2,INDEX(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5060,{"单项选择","阅读理解","信息匹配","完形填空","短文填空","单句填空","短文改错","单句改错","句型转换","翻译短语","翻译句子","词汇/短语及固搭","完成句子","听力"},0)),"")), "")</f>
        <v/>
      </c>
      <c r="E5060" s="21" t="str">
        <f t="shared" si="635"/>
        <v>知识点</v>
      </c>
      <c r="F5060" s="21" t="str">
        <f t="shared" si="636"/>
        <v>亚</v>
      </c>
      <c r="G5060" s="21" t="str">
        <f>INDEX( {"body","discipline","area","topic","point"},MATCH(E5060,{"知识体","知识域","知识区","知识主题","知识点"},0))</f>
        <v>point</v>
      </c>
      <c r="H5060" s="21" t="str">
        <f>INDEX( {"super","just","sub","infras"},MATCH(F5060,{"超","恰","亚","次"},0))</f>
        <v>sub</v>
      </c>
      <c r="I5060" s="21">
        <f>MATCH(E5060,{"知识体","知识域","知识区","知识主题","知识点"},0)-1</f>
        <v>4</v>
      </c>
      <c r="J5060" s="21">
        <f>MATCH(F5060,{"超","恰","亚","次"},0)-1</f>
        <v>2</v>
      </c>
      <c r="K5060" s="21" t="str">
        <f t="shared" si="637"/>
        <v>地理</v>
      </c>
      <c r="L5060" s="26" t="s">
        <v>4541</v>
      </c>
      <c r="M5060" s="23"/>
      <c r="N5060" s="23"/>
      <c r="O5060" s="24" t="str">
        <f t="shared" si="639"/>
        <v xml:space="preserve">
  - 
    name:  海洋石油污染
    title:  海洋石油污染
    description: 
    koLyro: point
    koLyri:  sub
    son: </v>
      </c>
      <c r="P5060" s="27" t="str">
        <f t="shared" si="638"/>
        <v xml:space="preserve">
            - 
              name:  海洋石油污染
              title:  海洋石油污染
              description: 
              koLyro: point
              koLyri:  sub
              son: </v>
      </c>
    </row>
    <row r="5061" spans="1:16" ht="15" customHeight="1">
      <c r="A5061" s="20">
        <f t="shared" ref="A5061:A5124" si="640">IFERROR(FIND("├",L5061),0)</f>
        <v>5</v>
      </c>
      <c r="B5061" s="21" t="str">
        <f t="shared" ref="B5061:B5124" si="641">MID(L5061,FIND("«",L5061)+1,FIND("»",L5061)-FIND("«",L5061)-1)</f>
        <v>知识亚点</v>
      </c>
      <c r="C5061" s="21" t="str">
        <f t="shared" ref="C5061:C5124" si="642">RIGHT(L5061,LEN(L5061)-FIND("»",L5061))</f>
        <v>咸潮</v>
      </c>
      <c r="D5061" s="21" t="str">
        <f>IFERROR(IF(I5061=1,INDEX( {"chinese","english","math","physics","chemistry","biology","politics","history","geography"},MATCH(C5061,{"语文","英语","数学","物理","化学","生物","政治","历史","地理"},0)),IF(I5061=2,INDEX(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5061,{"单项选择","阅读理解","信息匹配","完形填空","短文填空","单句填空","短文改错","单句改错","句型转换","翻译短语","翻译句子","词汇/短语及固搭","完成句子","听力"},0)),"")), "")</f>
        <v/>
      </c>
      <c r="E5061" s="21" t="str">
        <f t="shared" ref="E5061:E5124" si="643">SUBSTITUTE(SUBSTITUTE(SUBSTITUTE(SUBSTITUTE(B5061,"超",""),"恰",""),"亚",""),"次","")</f>
        <v>知识点</v>
      </c>
      <c r="F5061" s="21" t="str">
        <f t="shared" ref="F5061:F5124" si="644">IF(IFERROR(FIND("超",B5061),-1)&gt;0,"超",  IF(IFERROR(FIND("亚",B5061),-1)&gt;0,"亚",   IF(IFERROR(FIND("次",B5061),-1)&gt;0,"次",    "恰"  )))</f>
        <v>亚</v>
      </c>
      <c r="G5061" s="21" t="str">
        <f>INDEX( {"body","discipline","area","topic","point"},MATCH(E5061,{"知识体","知识域","知识区","知识主题","知识点"},0))</f>
        <v>point</v>
      </c>
      <c r="H5061" s="21" t="str">
        <f>INDEX( {"super","just","sub","infras"},MATCH(F5061,{"超","恰","亚","次"},0))</f>
        <v>sub</v>
      </c>
      <c r="I5061" s="21">
        <f>MATCH(E5061,{"知识体","知识域","知识区","知识主题","知识点"},0)-1</f>
        <v>4</v>
      </c>
      <c r="J5061" s="21">
        <f>MATCH(F5061,{"超","恰","亚","次"},0)-1</f>
        <v>2</v>
      </c>
      <c r="K5061" s="21" t="str">
        <f t="shared" ref="K5061:K5124" si="645">IF(I5061=0,"",IF(I5061=1,C5061,K5060))</f>
        <v>地理</v>
      </c>
      <c r="L5061" s="26" t="s">
        <v>4542</v>
      </c>
      <c r="M5061" s="23"/>
      <c r="N5061" s="23"/>
      <c r="O5061" s="24" t="str">
        <f t="shared" si="639"/>
        <v xml:space="preserve">
  - 
    name:  咸潮
    title:  咸潮
    description: 
    koLyro: point
    koLyri:  sub
    son: </v>
      </c>
      <c r="P5061" s="27" t="str">
        <f t="shared" ref="P5061:P5124" si="646">SUBSTITUTE(O5061,CHAR(10),CHAR(10)&amp;REPT("  ",A5061))</f>
        <v xml:space="preserve">
            - 
              name:  咸潮
              title:  咸潮
              description: 
              koLyro: point
              koLyri:  sub
              son: </v>
      </c>
    </row>
    <row r="5062" spans="1:16" ht="15" customHeight="1">
      <c r="A5062" s="20">
        <f t="shared" si="640"/>
        <v>5</v>
      </c>
      <c r="B5062" s="21" t="str">
        <f t="shared" si="641"/>
        <v>知识亚点</v>
      </c>
      <c r="C5062" s="21" t="str">
        <f t="shared" si="642"/>
        <v>水污染的防治</v>
      </c>
      <c r="D5062" s="21" t="str">
        <f>IFERROR(IF(I5062=1,INDEX( {"chinese","english","math","physics","chemistry","biology","politics","history","geography"},MATCH(C5062,{"语文","英语","数学","物理","化学","生物","政治","历史","地理"},0)),IF(I5062=2,INDEX(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5062,{"单项选择","阅读理解","信息匹配","完形填空","短文填空","单句填空","短文改错","单句改错","句型转换","翻译短语","翻译句子","词汇/短语及固搭","完成句子","听力"},0)),"")), "")</f>
        <v/>
      </c>
      <c r="E5062" s="21" t="str">
        <f t="shared" si="643"/>
        <v>知识点</v>
      </c>
      <c r="F5062" s="21" t="str">
        <f t="shared" si="644"/>
        <v>亚</v>
      </c>
      <c r="G5062" s="21" t="str">
        <f>INDEX( {"body","discipline","area","topic","point"},MATCH(E5062,{"知识体","知识域","知识区","知识主题","知识点"},0))</f>
        <v>point</v>
      </c>
      <c r="H5062" s="21" t="str">
        <f>INDEX( {"super","just","sub","infras"},MATCH(F5062,{"超","恰","亚","次"},0))</f>
        <v>sub</v>
      </c>
      <c r="I5062" s="21">
        <f>MATCH(E5062,{"知识体","知识域","知识区","知识主题","知识点"},0)-1</f>
        <v>4</v>
      </c>
      <c r="J5062" s="21">
        <f>MATCH(F5062,{"超","恰","亚","次"},0)-1</f>
        <v>2</v>
      </c>
      <c r="K5062" s="21" t="str">
        <f t="shared" si="645"/>
        <v>地理</v>
      </c>
      <c r="L5062" s="26" t="s">
        <v>4543</v>
      </c>
      <c r="M5062" s="23"/>
      <c r="N5062" s="23"/>
      <c r="O5062" s="24" t="str">
        <f t="shared" si="639"/>
        <v xml:space="preserve">
  - 
    name:  水污染的防治
    title:  水污染的防治
    description: 
    koLyro: point
    koLyri:  sub
    son: </v>
      </c>
      <c r="P5062" s="27" t="str">
        <f t="shared" si="646"/>
        <v xml:space="preserve">
            - 
              name:  水污染的防治
              title:  水污染的防治
              description: 
              koLyro: point
              koLyri:  sub
              son: </v>
      </c>
    </row>
    <row r="5063" spans="1:16" ht="15" customHeight="1">
      <c r="A5063" s="20">
        <f t="shared" si="640"/>
        <v>4</v>
      </c>
      <c r="B5063" s="21" t="str">
        <f t="shared" si="641"/>
        <v>知识点</v>
      </c>
      <c r="C5063" s="21" t="str">
        <f t="shared" si="642"/>
        <v>固体废弃物污染及其防治</v>
      </c>
      <c r="D5063" s="21" t="str">
        <f>IFERROR(IF(I5063=1,INDEX( {"chinese","english","math","physics","chemistry","biology","politics","history","geography"},MATCH(C5063,{"语文","英语","数学","物理","化学","生物","政治","历史","地理"},0)),IF(I5063=2,INDEX(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5063,{"单项选择","阅读理解","信息匹配","完形填空","短文填空","单句填空","短文改错","单句改错","句型转换","翻译短语","翻译句子","词汇/短语及固搭","完成句子","听力"},0)),"")), "")</f>
        <v/>
      </c>
      <c r="E5063" s="21" t="str">
        <f t="shared" si="643"/>
        <v>知识点</v>
      </c>
      <c r="F5063" s="21" t="str">
        <f t="shared" si="644"/>
        <v>恰</v>
      </c>
      <c r="G5063" s="21" t="str">
        <f>INDEX( {"body","discipline","area","topic","point"},MATCH(E5063,{"知识体","知识域","知识区","知识主题","知识点"},0))</f>
        <v>point</v>
      </c>
      <c r="H5063" s="21" t="str">
        <f>INDEX( {"super","just","sub","infras"},MATCH(F5063,{"超","恰","亚","次"},0))</f>
        <v>just</v>
      </c>
      <c r="I5063" s="21">
        <f>MATCH(E5063,{"知识体","知识域","知识区","知识主题","知识点"},0)-1</f>
        <v>4</v>
      </c>
      <c r="J5063" s="21">
        <f>MATCH(F5063,{"超","恰","亚","次"},0)-1</f>
        <v>1</v>
      </c>
      <c r="K5063" s="21" t="str">
        <f t="shared" si="645"/>
        <v>地理</v>
      </c>
      <c r="L5063" s="26" t="s">
        <v>4544</v>
      </c>
      <c r="M5063" s="23"/>
      <c r="N5063" s="23"/>
      <c r="O5063" s="24" t="str">
        <f t="shared" si="639"/>
        <v xml:space="preserve">
  - 
    name:  固体废弃物污染及其防治
    title:  固体废弃物污染及其防治
    description: 
    koLyro: point
    koLyri:  just
    son: </v>
      </c>
      <c r="P5063" s="27" t="str">
        <f t="shared" si="646"/>
        <v xml:space="preserve">
          - 
            name:  固体废弃物污染及其防治
            title:  固体废弃物污染及其防治
            description: 
            koLyro: point
            koLyri:  just
            son: </v>
      </c>
    </row>
    <row r="5064" spans="1:16" ht="15" customHeight="1">
      <c r="A5064" s="20">
        <f t="shared" si="640"/>
        <v>5</v>
      </c>
      <c r="B5064" s="21" t="str">
        <f t="shared" si="641"/>
        <v>知识亚点</v>
      </c>
      <c r="C5064" s="21" t="str">
        <f t="shared" si="642"/>
        <v>固体废弃物的来源</v>
      </c>
      <c r="D5064" s="21" t="str">
        <f>IFERROR(IF(I5064=1,INDEX( {"chinese","english","math","physics","chemistry","biology","politics","history","geography"},MATCH(C5064,{"语文","英语","数学","物理","化学","生物","政治","历史","地理"},0)),IF(I5064=2,INDEX(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5064,{"单项选择","阅读理解","信息匹配","完形填空","短文填空","单句填空","短文改错","单句改错","句型转换","翻译短语","翻译句子","词汇/短语及固搭","完成句子","听力"},0)),"")), "")</f>
        <v/>
      </c>
      <c r="E5064" s="21" t="str">
        <f t="shared" si="643"/>
        <v>知识点</v>
      </c>
      <c r="F5064" s="21" t="str">
        <f t="shared" si="644"/>
        <v>亚</v>
      </c>
      <c r="G5064" s="21" t="str">
        <f>INDEX( {"body","discipline","area","topic","point"},MATCH(E5064,{"知识体","知识域","知识区","知识主题","知识点"},0))</f>
        <v>point</v>
      </c>
      <c r="H5064" s="21" t="str">
        <f>INDEX( {"super","just","sub","infras"},MATCH(F5064,{"超","恰","亚","次"},0))</f>
        <v>sub</v>
      </c>
      <c r="I5064" s="21">
        <f>MATCH(E5064,{"知识体","知识域","知识区","知识主题","知识点"},0)-1</f>
        <v>4</v>
      </c>
      <c r="J5064" s="21">
        <f>MATCH(F5064,{"超","恰","亚","次"},0)-1</f>
        <v>2</v>
      </c>
      <c r="K5064" s="21" t="str">
        <f t="shared" si="645"/>
        <v>地理</v>
      </c>
      <c r="L5064" s="26" t="s">
        <v>4545</v>
      </c>
      <c r="M5064" s="23"/>
      <c r="N5064" s="23"/>
      <c r="O5064" s="24" t="str">
        <f t="shared" si="639"/>
        <v xml:space="preserve">
  - 
    name:  固体废弃物的来源
    title:  固体废弃物的来源
    description: 
    koLyro: point
    koLyri:  sub
    son: </v>
      </c>
      <c r="P5064" s="27" t="str">
        <f t="shared" si="646"/>
        <v xml:space="preserve">
            - 
              name:  固体废弃物的来源
              title:  固体废弃物的来源
              description: 
              koLyro: point
              koLyri:  sub
              son: </v>
      </c>
    </row>
    <row r="5065" spans="1:16" ht="15" customHeight="1">
      <c r="A5065" s="20">
        <f t="shared" si="640"/>
        <v>5</v>
      </c>
      <c r="B5065" s="21" t="str">
        <f t="shared" si="641"/>
        <v>知识亚点</v>
      </c>
      <c r="C5065" s="21" t="str">
        <f t="shared" si="642"/>
        <v>城市垃圾的特点</v>
      </c>
      <c r="D5065" s="21" t="str">
        <f>IFERROR(IF(I5065=1,INDEX( {"chinese","english","math","physics","chemistry","biology","politics","history","geography"},MATCH(C5065,{"语文","英语","数学","物理","化学","生物","政治","历史","地理"},0)),IF(I5065=2,INDEX(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5065,{"单项选择","阅读理解","信息匹配","完形填空","短文填空","单句填空","短文改错","单句改错","句型转换","翻译短语","翻译句子","词汇/短语及固搭","完成句子","听力"},0)),"")), "")</f>
        <v/>
      </c>
      <c r="E5065" s="21" t="str">
        <f t="shared" si="643"/>
        <v>知识点</v>
      </c>
      <c r="F5065" s="21" t="str">
        <f t="shared" si="644"/>
        <v>亚</v>
      </c>
      <c r="G5065" s="21" t="str">
        <f>INDEX( {"body","discipline","area","topic","point"},MATCH(E5065,{"知识体","知识域","知识区","知识主题","知识点"},0))</f>
        <v>point</v>
      </c>
      <c r="H5065" s="21" t="str">
        <f>INDEX( {"super","just","sub","infras"},MATCH(F5065,{"超","恰","亚","次"},0))</f>
        <v>sub</v>
      </c>
      <c r="I5065" s="21">
        <f>MATCH(E5065,{"知识体","知识域","知识区","知识主题","知识点"},0)-1</f>
        <v>4</v>
      </c>
      <c r="J5065" s="21">
        <f>MATCH(F5065,{"超","恰","亚","次"},0)-1</f>
        <v>2</v>
      </c>
      <c r="K5065" s="21" t="str">
        <f t="shared" si="645"/>
        <v>地理</v>
      </c>
      <c r="L5065" s="26" t="s">
        <v>4546</v>
      </c>
      <c r="M5065" s="23"/>
      <c r="N5065" s="23"/>
      <c r="O5065" s="24" t="str">
        <f t="shared" si="639"/>
        <v xml:space="preserve">
  - 
    name:  城市垃圾的特点
    title:  城市垃圾的特点
    description: 
    koLyro: point
    koLyri:  sub
    son: </v>
      </c>
      <c r="P5065" s="27" t="str">
        <f t="shared" si="646"/>
        <v xml:space="preserve">
            - 
              name:  城市垃圾的特点
              title:  城市垃圾的特点
              description: 
              koLyro: point
              koLyri:  sub
              son: </v>
      </c>
    </row>
    <row r="5066" spans="1:16" ht="15" customHeight="1">
      <c r="A5066" s="20">
        <f t="shared" si="640"/>
        <v>5</v>
      </c>
      <c r="B5066" s="21" t="str">
        <f t="shared" si="641"/>
        <v>知识亚点</v>
      </c>
      <c r="C5066" s="21" t="str">
        <f t="shared" si="642"/>
        <v>固体废弃物的污染途径</v>
      </c>
      <c r="D5066" s="21" t="str">
        <f>IFERROR(IF(I5066=1,INDEX( {"chinese","english","math","physics","chemistry","biology","politics","history","geography"},MATCH(C5066,{"语文","英语","数学","物理","化学","生物","政治","历史","地理"},0)),IF(I5066=2,INDEX(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5066,{"单项选择","阅读理解","信息匹配","完形填空","短文填空","单句填空","短文改错","单句改错","句型转换","翻译短语","翻译句子","词汇/短语及固搭","完成句子","听力"},0)),"")), "")</f>
        <v/>
      </c>
      <c r="E5066" s="21" t="str">
        <f t="shared" si="643"/>
        <v>知识点</v>
      </c>
      <c r="F5066" s="21" t="str">
        <f t="shared" si="644"/>
        <v>亚</v>
      </c>
      <c r="G5066" s="21" t="str">
        <f>INDEX( {"body","discipline","area","topic","point"},MATCH(E5066,{"知识体","知识域","知识区","知识主题","知识点"},0))</f>
        <v>point</v>
      </c>
      <c r="H5066" s="21" t="str">
        <f>INDEX( {"super","just","sub","infras"},MATCH(F5066,{"超","恰","亚","次"},0))</f>
        <v>sub</v>
      </c>
      <c r="I5066" s="21">
        <f>MATCH(E5066,{"知识体","知识域","知识区","知识主题","知识点"},0)-1</f>
        <v>4</v>
      </c>
      <c r="J5066" s="21">
        <f>MATCH(F5066,{"超","恰","亚","次"},0)-1</f>
        <v>2</v>
      </c>
      <c r="K5066" s="21" t="str">
        <f t="shared" si="645"/>
        <v>地理</v>
      </c>
      <c r="L5066" s="26" t="s">
        <v>4547</v>
      </c>
      <c r="M5066" s="23"/>
      <c r="N5066" s="23"/>
      <c r="O5066" s="24" t="str">
        <f t="shared" si="639"/>
        <v xml:space="preserve">
  - 
    name:  固体废弃物的污染途径
    title:  固体废弃物的污染途径
    description: 
    koLyro: point
    koLyri:  sub
    son: </v>
      </c>
      <c r="P5066" s="27" t="str">
        <f t="shared" si="646"/>
        <v xml:space="preserve">
            - 
              name:  固体废弃物的污染途径
              title:  固体废弃物的污染途径
              description: 
              koLyro: point
              koLyri:  sub
              son: </v>
      </c>
    </row>
    <row r="5067" spans="1:16" ht="15" customHeight="1">
      <c r="A5067" s="20">
        <f t="shared" si="640"/>
        <v>5</v>
      </c>
      <c r="B5067" s="21" t="str">
        <f t="shared" si="641"/>
        <v>知识亚点</v>
      </c>
      <c r="C5067" s="21" t="str">
        <f t="shared" si="642"/>
        <v>固体废弃物污染的处理和利用</v>
      </c>
      <c r="D5067" s="21" t="str">
        <f>IFERROR(IF(I5067=1,INDEX( {"chinese","english","math","physics","chemistry","biology","politics","history","geography"},MATCH(C5067,{"语文","英语","数学","物理","化学","生物","政治","历史","地理"},0)),IF(I5067=2,INDEX(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5067,{"单项选择","阅读理解","信息匹配","完形填空","短文填空","单句填空","短文改错","单句改错","句型转换","翻译短语","翻译句子","词汇/短语及固搭","完成句子","听力"},0)),"")), "")</f>
        <v/>
      </c>
      <c r="E5067" s="21" t="str">
        <f t="shared" si="643"/>
        <v>知识点</v>
      </c>
      <c r="F5067" s="21" t="str">
        <f t="shared" si="644"/>
        <v>亚</v>
      </c>
      <c r="G5067" s="21" t="str">
        <f>INDEX( {"body","discipline","area","topic","point"},MATCH(E5067,{"知识体","知识域","知识区","知识主题","知识点"},0))</f>
        <v>point</v>
      </c>
      <c r="H5067" s="21" t="str">
        <f>INDEX( {"super","just","sub","infras"},MATCH(F5067,{"超","恰","亚","次"},0))</f>
        <v>sub</v>
      </c>
      <c r="I5067" s="21">
        <f>MATCH(E5067,{"知识体","知识域","知识区","知识主题","知识点"},0)-1</f>
        <v>4</v>
      </c>
      <c r="J5067" s="21">
        <f>MATCH(F5067,{"超","恰","亚","次"},0)-1</f>
        <v>2</v>
      </c>
      <c r="K5067" s="21" t="str">
        <f t="shared" si="645"/>
        <v>地理</v>
      </c>
      <c r="L5067" s="26" t="s">
        <v>4548</v>
      </c>
      <c r="M5067" s="23"/>
      <c r="N5067" s="23"/>
      <c r="O5067" s="24" t="str">
        <f t="shared" si="639"/>
        <v xml:space="preserve">
  - 
    name:  固体废弃物污染的处理和利用
    title:  固体废弃物污染的处理和利用
    description: 
    koLyro: point
    koLyri:  sub
    son: </v>
      </c>
      <c r="P5067" s="27" t="str">
        <f t="shared" si="646"/>
        <v xml:space="preserve">
            - 
              name:  固体废弃物污染的处理和利用
              title:  固体废弃物污染的处理和利用
              description: 
              koLyro: point
              koLyri:  sub
              son: </v>
      </c>
    </row>
    <row r="5068" spans="1:16" ht="15" customHeight="1">
      <c r="A5068" s="20">
        <f t="shared" si="640"/>
        <v>4</v>
      </c>
      <c r="B5068" s="21" t="str">
        <f t="shared" si="641"/>
        <v>知识点</v>
      </c>
      <c r="C5068" s="21" t="str">
        <f t="shared" si="642"/>
        <v>大气污染及其防治</v>
      </c>
      <c r="D5068" s="21" t="str">
        <f>IFERROR(IF(I5068=1,INDEX( {"chinese","english","math","physics","chemistry","biology","politics","history","geography"},MATCH(C5068,{"语文","英语","数学","物理","化学","生物","政治","历史","地理"},0)),IF(I5068=2,INDEX(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5068,{"单项选择","阅读理解","信息匹配","完形填空","短文填空","单句填空","短文改错","单句改错","句型转换","翻译短语","翻译句子","词汇/短语及固搭","完成句子","听力"},0)),"")), "")</f>
        <v/>
      </c>
      <c r="E5068" s="21" t="str">
        <f t="shared" si="643"/>
        <v>知识点</v>
      </c>
      <c r="F5068" s="21" t="str">
        <f t="shared" si="644"/>
        <v>恰</v>
      </c>
      <c r="G5068" s="21" t="str">
        <f>INDEX( {"body","discipline","area","topic","point"},MATCH(E5068,{"知识体","知识域","知识区","知识主题","知识点"},0))</f>
        <v>point</v>
      </c>
      <c r="H5068" s="21" t="str">
        <f>INDEX( {"super","just","sub","infras"},MATCH(F5068,{"超","恰","亚","次"},0))</f>
        <v>just</v>
      </c>
      <c r="I5068" s="21">
        <f>MATCH(E5068,{"知识体","知识域","知识区","知识主题","知识点"},0)-1</f>
        <v>4</v>
      </c>
      <c r="J5068" s="21">
        <f>MATCH(F5068,{"超","恰","亚","次"},0)-1</f>
        <v>1</v>
      </c>
      <c r="K5068" s="21" t="str">
        <f t="shared" si="645"/>
        <v>地理</v>
      </c>
      <c r="L5068" s="26" t="s">
        <v>4549</v>
      </c>
      <c r="M5068" s="23"/>
      <c r="N5068" s="23"/>
      <c r="O5068" s="24" t="str">
        <f t="shared" si="639"/>
        <v xml:space="preserve">
  - 
    name:  大气污染及其防治
    title:  大气污染及其防治
    description: 
    koLyro: point
    koLyri:  just
    son: </v>
      </c>
      <c r="P5068" s="27" t="str">
        <f t="shared" si="646"/>
        <v xml:space="preserve">
          - 
            name:  大气污染及其防治
            title:  大气污染及其防治
            description: 
            koLyro: point
            koLyri:  just
            son: </v>
      </c>
    </row>
    <row r="5069" spans="1:16" ht="15" customHeight="1">
      <c r="A5069" s="20">
        <f t="shared" si="640"/>
        <v>5</v>
      </c>
      <c r="B5069" s="21" t="str">
        <f t="shared" si="641"/>
        <v>知识亚点</v>
      </c>
      <c r="C5069" s="21" t="str">
        <f t="shared" si="642"/>
        <v>可吸入颗粒物污染</v>
      </c>
      <c r="D5069" s="21" t="str">
        <f>IFERROR(IF(I5069=1,INDEX( {"chinese","english","math","physics","chemistry","biology","politics","history","geography"},MATCH(C5069,{"语文","英语","数学","物理","化学","生物","政治","历史","地理"},0)),IF(I5069=2,INDEX(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5069,{"单项选择","阅读理解","信息匹配","完形填空","短文填空","单句填空","短文改错","单句改错","句型转换","翻译短语","翻译句子","词汇/短语及固搭","完成句子","听力"},0)),"")), "")</f>
        <v/>
      </c>
      <c r="E5069" s="21" t="str">
        <f t="shared" si="643"/>
        <v>知识点</v>
      </c>
      <c r="F5069" s="21" t="str">
        <f t="shared" si="644"/>
        <v>亚</v>
      </c>
      <c r="G5069" s="21" t="str">
        <f>INDEX( {"body","discipline","area","topic","point"},MATCH(E5069,{"知识体","知识域","知识区","知识主题","知识点"},0))</f>
        <v>point</v>
      </c>
      <c r="H5069" s="21" t="str">
        <f>INDEX( {"super","just","sub","infras"},MATCH(F5069,{"超","恰","亚","次"},0))</f>
        <v>sub</v>
      </c>
      <c r="I5069" s="21">
        <f>MATCH(E5069,{"知识体","知识域","知识区","知识主题","知识点"},0)-1</f>
        <v>4</v>
      </c>
      <c r="J5069" s="21">
        <f>MATCH(F5069,{"超","恰","亚","次"},0)-1</f>
        <v>2</v>
      </c>
      <c r="K5069" s="21" t="str">
        <f t="shared" si="645"/>
        <v>地理</v>
      </c>
      <c r="L5069" s="26" t="s">
        <v>4550</v>
      </c>
      <c r="M5069" s="23"/>
      <c r="N5069" s="23"/>
      <c r="O5069" s="24" t="str">
        <f t="shared" si="639"/>
        <v xml:space="preserve">
  - 
    name:  可吸入颗粒物污染
    title:  可吸入颗粒物污染
    description: 
    koLyro: point
    koLyri:  sub
    son: </v>
      </c>
      <c r="P5069" s="27" t="str">
        <f t="shared" si="646"/>
        <v xml:space="preserve">
            - 
              name:  可吸入颗粒物污染
              title:  可吸入颗粒物污染
              description: 
              koLyro: point
              koLyri:  sub
              son: </v>
      </c>
    </row>
    <row r="5070" spans="1:16" ht="15" customHeight="1">
      <c r="A5070" s="20">
        <f t="shared" si="640"/>
        <v>5</v>
      </c>
      <c r="B5070" s="21" t="str">
        <f t="shared" si="641"/>
        <v>知识亚点</v>
      </c>
      <c r="C5070" s="21" t="str">
        <f t="shared" si="642"/>
        <v>酸雨</v>
      </c>
      <c r="D5070" s="21" t="str">
        <f>IFERROR(IF(I5070=1,INDEX( {"chinese","english","math","physics","chemistry","biology","politics","history","geography"},MATCH(C5070,{"语文","英语","数学","物理","化学","生物","政治","历史","地理"},0)),IF(I5070=2,INDEX(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5070,{"单项选择","阅读理解","信息匹配","完形填空","短文填空","单句填空","短文改错","单句改错","句型转换","翻译短语","翻译句子","词汇/短语及固搭","完成句子","听力"},0)),"")), "")</f>
        <v/>
      </c>
      <c r="E5070" s="21" t="str">
        <f t="shared" si="643"/>
        <v>知识点</v>
      </c>
      <c r="F5070" s="21" t="str">
        <f t="shared" si="644"/>
        <v>亚</v>
      </c>
      <c r="G5070" s="21" t="str">
        <f>INDEX( {"body","discipline","area","topic","point"},MATCH(E5070,{"知识体","知识域","知识区","知识主题","知识点"},0))</f>
        <v>point</v>
      </c>
      <c r="H5070" s="21" t="str">
        <f>INDEX( {"super","just","sub","infras"},MATCH(F5070,{"超","恰","亚","次"},0))</f>
        <v>sub</v>
      </c>
      <c r="I5070" s="21">
        <f>MATCH(E5070,{"知识体","知识域","知识区","知识主题","知识点"},0)-1</f>
        <v>4</v>
      </c>
      <c r="J5070" s="21">
        <f>MATCH(F5070,{"超","恰","亚","次"},0)-1</f>
        <v>2</v>
      </c>
      <c r="K5070" s="21" t="str">
        <f t="shared" si="645"/>
        <v>地理</v>
      </c>
      <c r="L5070" s="26" t="s">
        <v>4551</v>
      </c>
      <c r="M5070" s="23"/>
      <c r="N5070" s="23"/>
      <c r="O5070" s="24" t="str">
        <f t="shared" si="639"/>
        <v xml:space="preserve">
  - 
    name:  酸雨
    title:  酸雨
    description: 
    koLyro: point
    koLyri:  sub
    son: </v>
      </c>
      <c r="P5070" s="27" t="str">
        <f t="shared" si="646"/>
        <v xml:space="preserve">
            - 
              name:  酸雨
              title:  酸雨
              description: 
              koLyro: point
              koLyri:  sub
              son: </v>
      </c>
    </row>
    <row r="5071" spans="1:16" ht="15" customHeight="1">
      <c r="A5071" s="20">
        <f t="shared" si="640"/>
        <v>5</v>
      </c>
      <c r="B5071" s="21" t="str">
        <f t="shared" si="641"/>
        <v>知识亚点</v>
      </c>
      <c r="C5071" s="21" t="str">
        <f t="shared" si="642"/>
        <v>全球变暖</v>
      </c>
      <c r="D5071" s="21" t="str">
        <f>IFERROR(IF(I5071=1,INDEX( {"chinese","english","math","physics","chemistry","biology","politics","history","geography"},MATCH(C5071,{"语文","英语","数学","物理","化学","生物","政治","历史","地理"},0)),IF(I5071=2,INDEX(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5071,{"单项选择","阅读理解","信息匹配","完形填空","短文填空","单句填空","短文改错","单句改错","句型转换","翻译短语","翻译句子","词汇/短语及固搭","完成句子","听力"},0)),"")), "")</f>
        <v/>
      </c>
      <c r="E5071" s="21" t="str">
        <f t="shared" si="643"/>
        <v>知识点</v>
      </c>
      <c r="F5071" s="21" t="str">
        <f t="shared" si="644"/>
        <v>亚</v>
      </c>
      <c r="G5071" s="21" t="str">
        <f>INDEX( {"body","discipline","area","topic","point"},MATCH(E5071,{"知识体","知识域","知识区","知识主题","知识点"},0))</f>
        <v>point</v>
      </c>
      <c r="H5071" s="21" t="str">
        <f>INDEX( {"super","just","sub","infras"},MATCH(F5071,{"超","恰","亚","次"},0))</f>
        <v>sub</v>
      </c>
      <c r="I5071" s="21">
        <f>MATCH(E5071,{"知识体","知识域","知识区","知识主题","知识点"},0)-1</f>
        <v>4</v>
      </c>
      <c r="J5071" s="21">
        <f>MATCH(F5071,{"超","恰","亚","次"},0)-1</f>
        <v>2</v>
      </c>
      <c r="K5071" s="21" t="str">
        <f t="shared" si="645"/>
        <v>地理</v>
      </c>
      <c r="L5071" s="26" t="s">
        <v>4552</v>
      </c>
      <c r="M5071" s="23"/>
      <c r="N5071" s="23"/>
      <c r="O5071" s="24" t="str">
        <f t="shared" si="639"/>
        <v xml:space="preserve">
  - 
    name:  全球变暖
    title:  全球变暖
    description: 
    koLyro: point
    koLyri:  sub
    son: </v>
      </c>
      <c r="P5071" s="27" t="str">
        <f t="shared" si="646"/>
        <v xml:space="preserve">
            - 
              name:  全球变暖
              title:  全球变暖
              description: 
              koLyro: point
              koLyri:  sub
              son: </v>
      </c>
    </row>
    <row r="5072" spans="1:16" ht="15" customHeight="1">
      <c r="A5072" s="20">
        <f t="shared" si="640"/>
        <v>5</v>
      </c>
      <c r="B5072" s="21" t="str">
        <f t="shared" si="641"/>
        <v>知识亚点</v>
      </c>
      <c r="C5072" s="21" t="str">
        <f t="shared" si="642"/>
        <v>臭氧层破坏</v>
      </c>
      <c r="D5072" s="21" t="str">
        <f>IFERROR(IF(I5072=1,INDEX( {"chinese","english","math","physics","chemistry","biology","politics","history","geography"},MATCH(C5072,{"语文","英语","数学","物理","化学","生物","政治","历史","地理"},0)),IF(I5072=2,INDEX(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5072,{"单项选择","阅读理解","信息匹配","完形填空","短文填空","单句填空","短文改错","单句改错","句型转换","翻译短语","翻译句子","词汇/短语及固搭","完成句子","听力"},0)),"")), "")</f>
        <v/>
      </c>
      <c r="E5072" s="21" t="str">
        <f t="shared" si="643"/>
        <v>知识点</v>
      </c>
      <c r="F5072" s="21" t="str">
        <f t="shared" si="644"/>
        <v>亚</v>
      </c>
      <c r="G5072" s="21" t="str">
        <f>INDEX( {"body","discipline","area","topic","point"},MATCH(E5072,{"知识体","知识域","知识区","知识主题","知识点"},0))</f>
        <v>point</v>
      </c>
      <c r="H5072" s="21" t="str">
        <f>INDEX( {"super","just","sub","infras"},MATCH(F5072,{"超","恰","亚","次"},0))</f>
        <v>sub</v>
      </c>
      <c r="I5072" s="21">
        <f>MATCH(E5072,{"知识体","知识域","知识区","知识主题","知识点"},0)-1</f>
        <v>4</v>
      </c>
      <c r="J5072" s="21">
        <f>MATCH(F5072,{"超","恰","亚","次"},0)-1</f>
        <v>2</v>
      </c>
      <c r="K5072" s="21" t="str">
        <f t="shared" si="645"/>
        <v>地理</v>
      </c>
      <c r="L5072" s="26" t="s">
        <v>4553</v>
      </c>
      <c r="M5072" s="23"/>
      <c r="N5072" s="23"/>
      <c r="O5072" s="24" t="str">
        <f t="shared" si="639"/>
        <v xml:space="preserve">
  - 
    name:  臭氧层破坏
    title:  臭氧层破坏
    description: 
    koLyro: point
    koLyri:  sub
    son: </v>
      </c>
      <c r="P5072" s="27" t="str">
        <f t="shared" si="646"/>
        <v xml:space="preserve">
            - 
              name:  臭氧层破坏
              title:  臭氧层破坏
              description: 
              koLyro: point
              koLyri:  sub
              son: </v>
      </c>
    </row>
    <row r="5073" spans="1:16" ht="15" customHeight="1">
      <c r="A5073" s="20">
        <f t="shared" si="640"/>
        <v>5</v>
      </c>
      <c r="B5073" s="21" t="str">
        <f t="shared" si="641"/>
        <v>知识亚点</v>
      </c>
      <c r="C5073" s="21" t="str">
        <f t="shared" si="642"/>
        <v>大气污染产生的原因及危害</v>
      </c>
      <c r="D5073" s="21" t="str">
        <f>IFERROR(IF(I5073=1,INDEX( {"chinese","english","math","physics","chemistry","biology","politics","history","geography"},MATCH(C5073,{"语文","英语","数学","物理","化学","生物","政治","历史","地理"},0)),IF(I5073=2,INDEX(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5073,{"单项选择","阅读理解","信息匹配","完形填空","短文填空","单句填空","短文改错","单句改错","句型转换","翻译短语","翻译句子","词汇/短语及固搭","完成句子","听力"},0)),"")), "")</f>
        <v/>
      </c>
      <c r="E5073" s="21" t="str">
        <f t="shared" si="643"/>
        <v>知识点</v>
      </c>
      <c r="F5073" s="21" t="str">
        <f t="shared" si="644"/>
        <v>亚</v>
      </c>
      <c r="G5073" s="21" t="str">
        <f>INDEX( {"body","discipline","area","topic","point"},MATCH(E5073,{"知识体","知识域","知识区","知识主题","知识点"},0))</f>
        <v>point</v>
      </c>
      <c r="H5073" s="21" t="str">
        <f>INDEX( {"super","just","sub","infras"},MATCH(F5073,{"超","恰","亚","次"},0))</f>
        <v>sub</v>
      </c>
      <c r="I5073" s="21">
        <f>MATCH(E5073,{"知识体","知识域","知识区","知识主题","知识点"},0)-1</f>
        <v>4</v>
      </c>
      <c r="J5073" s="21">
        <f>MATCH(F5073,{"超","恰","亚","次"},0)-1</f>
        <v>2</v>
      </c>
      <c r="K5073" s="21" t="str">
        <f t="shared" si="645"/>
        <v>地理</v>
      </c>
      <c r="L5073" s="26" t="s">
        <v>4554</v>
      </c>
      <c r="M5073" s="23"/>
      <c r="N5073" s="23"/>
      <c r="O5073" s="24" t="str">
        <f t="shared" si="639"/>
        <v xml:space="preserve">
  - 
    name:  大气污染产生的原因及危害
    title:  大气污染产生的原因及危害
    description: 
    koLyro: point
    koLyri:  sub
    son: </v>
      </c>
      <c r="P5073" s="27" t="str">
        <f t="shared" si="646"/>
        <v xml:space="preserve">
            - 
              name:  大气污染产生的原因及危害
              title:  大气污染产生的原因及危害
              description: 
              koLyro: point
              koLyri:  sub
              son: </v>
      </c>
    </row>
    <row r="5074" spans="1:16" ht="15" customHeight="1">
      <c r="A5074" s="20">
        <f t="shared" si="640"/>
        <v>5</v>
      </c>
      <c r="B5074" s="21" t="str">
        <f t="shared" si="641"/>
        <v>知识亚点</v>
      </c>
      <c r="C5074" s="21" t="str">
        <f t="shared" si="642"/>
        <v>大气污染的防治</v>
      </c>
      <c r="D5074" s="21" t="str">
        <f>IFERROR(IF(I5074=1,INDEX( {"chinese","english","math","physics","chemistry","biology","politics","history","geography"},MATCH(C5074,{"语文","英语","数学","物理","化学","生物","政治","历史","地理"},0)),IF(I5074=2,INDEX(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5074,{"单项选择","阅读理解","信息匹配","完形填空","短文填空","单句填空","短文改错","单句改错","句型转换","翻译短语","翻译句子","词汇/短语及固搭","完成句子","听力"},0)),"")), "")</f>
        <v/>
      </c>
      <c r="E5074" s="21" t="str">
        <f t="shared" si="643"/>
        <v>知识点</v>
      </c>
      <c r="F5074" s="21" t="str">
        <f t="shared" si="644"/>
        <v>亚</v>
      </c>
      <c r="G5074" s="21" t="str">
        <f>INDEX( {"body","discipline","area","topic","point"},MATCH(E5074,{"知识体","知识域","知识区","知识主题","知识点"},0))</f>
        <v>point</v>
      </c>
      <c r="H5074" s="21" t="str">
        <f>INDEX( {"super","just","sub","infras"},MATCH(F5074,{"超","恰","亚","次"},0))</f>
        <v>sub</v>
      </c>
      <c r="I5074" s="21">
        <f>MATCH(E5074,{"知识体","知识域","知识区","知识主题","知识点"},0)-1</f>
        <v>4</v>
      </c>
      <c r="J5074" s="21">
        <f>MATCH(F5074,{"超","恰","亚","次"},0)-1</f>
        <v>2</v>
      </c>
      <c r="K5074" s="21" t="str">
        <f t="shared" si="645"/>
        <v>地理</v>
      </c>
      <c r="L5074" s="26" t="s">
        <v>4555</v>
      </c>
      <c r="M5074" s="23"/>
      <c r="N5074" s="23"/>
      <c r="O5074" s="24" t="str">
        <f t="shared" si="639"/>
        <v xml:space="preserve">
  - 
    name:  大气污染的防治
    title:  大气污染的防治
    description: 
    koLyro: point
    koLyri:  sub
    son: </v>
      </c>
      <c r="P5074" s="27" t="str">
        <f t="shared" si="646"/>
        <v xml:space="preserve">
            - 
              name:  大气污染的防治
              title:  大气污染的防治
              description: 
              koLyro: point
              koLyri:  sub
              son: </v>
      </c>
    </row>
    <row r="5075" spans="1:16" ht="15" customHeight="1">
      <c r="A5075" s="20">
        <f t="shared" si="640"/>
        <v>4</v>
      </c>
      <c r="B5075" s="21" t="str">
        <f t="shared" si="641"/>
        <v>知识点</v>
      </c>
      <c r="C5075" s="21" t="str">
        <f t="shared" si="642"/>
        <v>噪声污染及其防治</v>
      </c>
      <c r="D5075" s="21" t="str">
        <f>IFERROR(IF(I5075=1,INDEX( {"chinese","english","math","physics","chemistry","biology","politics","history","geography"},MATCH(C5075,{"语文","英语","数学","物理","化学","生物","政治","历史","地理"},0)),IF(I5075=2,INDEX(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5075,{"单项选择","阅读理解","信息匹配","完形填空","短文填空","单句填空","短文改错","单句改错","句型转换","翻译短语","翻译句子","词汇/短语及固搭","完成句子","听力"},0)),"")), "")</f>
        <v/>
      </c>
      <c r="E5075" s="21" t="str">
        <f t="shared" si="643"/>
        <v>知识点</v>
      </c>
      <c r="F5075" s="21" t="str">
        <f t="shared" si="644"/>
        <v>恰</v>
      </c>
      <c r="G5075" s="21" t="str">
        <f>INDEX( {"body","discipline","area","topic","point"},MATCH(E5075,{"知识体","知识域","知识区","知识主题","知识点"},0))</f>
        <v>point</v>
      </c>
      <c r="H5075" s="21" t="str">
        <f>INDEX( {"super","just","sub","infras"},MATCH(F5075,{"超","恰","亚","次"},0))</f>
        <v>just</v>
      </c>
      <c r="I5075" s="21">
        <f>MATCH(E5075,{"知识体","知识域","知识区","知识主题","知识点"},0)-1</f>
        <v>4</v>
      </c>
      <c r="J5075" s="21">
        <f>MATCH(F5075,{"超","恰","亚","次"},0)-1</f>
        <v>1</v>
      </c>
      <c r="K5075" s="21" t="str">
        <f t="shared" si="645"/>
        <v>地理</v>
      </c>
      <c r="L5075" s="26" t="s">
        <v>4556</v>
      </c>
      <c r="M5075" s="23"/>
      <c r="N5075" s="23"/>
      <c r="O5075" s="24" t="str">
        <f t="shared" si="639"/>
        <v xml:space="preserve">
  - 
    name:  噪声污染及其防治
    title:  噪声污染及其防治
    description: 
    koLyro: point
    koLyri:  just
    son: </v>
      </c>
      <c r="P5075" s="27" t="str">
        <f t="shared" si="646"/>
        <v xml:space="preserve">
          - 
            name:  噪声污染及其防治
            title:  噪声污染及其防治
            description: 
            koLyro: point
            koLyri:  just
            son: </v>
      </c>
    </row>
    <row r="5076" spans="1:16" ht="15" customHeight="1">
      <c r="A5076" s="20">
        <f t="shared" si="640"/>
        <v>4</v>
      </c>
      <c r="B5076" s="21" t="str">
        <f t="shared" si="641"/>
        <v>知识点</v>
      </c>
      <c r="C5076" s="21" t="str">
        <f t="shared" si="642"/>
        <v>土壤污染及其防治</v>
      </c>
      <c r="D5076" s="21" t="str">
        <f>IFERROR(IF(I5076=1,INDEX( {"chinese","english","math","physics","chemistry","biology","politics","history","geography"},MATCH(C5076,{"语文","英语","数学","物理","化学","生物","政治","历史","地理"},0)),IF(I5076=2,INDEX(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5076,{"单项选择","阅读理解","信息匹配","完形填空","短文填空","单句填空","短文改错","单句改错","句型转换","翻译短语","翻译句子","词汇/短语及固搭","完成句子","听力"},0)),"")), "")</f>
        <v/>
      </c>
      <c r="E5076" s="21" t="str">
        <f t="shared" si="643"/>
        <v>知识点</v>
      </c>
      <c r="F5076" s="21" t="str">
        <f t="shared" si="644"/>
        <v>恰</v>
      </c>
      <c r="G5076" s="21" t="str">
        <f>INDEX( {"body","discipline","area","topic","point"},MATCH(E5076,{"知识体","知识域","知识区","知识主题","知识点"},0))</f>
        <v>point</v>
      </c>
      <c r="H5076" s="21" t="str">
        <f>INDEX( {"super","just","sub","infras"},MATCH(F5076,{"超","恰","亚","次"},0))</f>
        <v>just</v>
      </c>
      <c r="I5076" s="21">
        <f>MATCH(E5076,{"知识体","知识域","知识区","知识主题","知识点"},0)-1</f>
        <v>4</v>
      </c>
      <c r="J5076" s="21">
        <f>MATCH(F5076,{"超","恰","亚","次"},0)-1</f>
        <v>1</v>
      </c>
      <c r="K5076" s="21" t="str">
        <f t="shared" si="645"/>
        <v>地理</v>
      </c>
      <c r="L5076" s="26" t="s">
        <v>4557</v>
      </c>
      <c r="M5076" s="23"/>
      <c r="N5076" s="23"/>
      <c r="O5076" s="24" t="str">
        <f t="shared" si="639"/>
        <v xml:space="preserve">
  - 
    name:  土壤污染及其防治
    title:  土壤污染及其防治
    description: 
    koLyro: point
    koLyri:  just
    son: </v>
      </c>
      <c r="P5076" s="27" t="str">
        <f t="shared" si="646"/>
        <v xml:space="preserve">
          - 
            name:  土壤污染及其防治
            title:  土壤污染及其防治
            description: 
            koLyro: point
            koLyri:  just
            son: </v>
      </c>
    </row>
    <row r="5077" spans="1:16" ht="15" customHeight="1">
      <c r="A5077" s="20">
        <f t="shared" si="640"/>
        <v>4</v>
      </c>
      <c r="B5077" s="21" t="str">
        <f t="shared" si="641"/>
        <v>知识点</v>
      </c>
      <c r="C5077" s="21" t="str">
        <f t="shared" si="642"/>
        <v>环境污染问题比较分析</v>
      </c>
      <c r="D5077" s="21" t="str">
        <f>IFERROR(IF(I5077=1,INDEX( {"chinese","english","math","physics","chemistry","biology","politics","history","geography"},MATCH(C5077,{"语文","英语","数学","物理","化学","生物","政治","历史","地理"},0)),IF(I5077=2,INDEX(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5077,{"单项选择","阅读理解","信息匹配","完形填空","短文填空","单句填空","短文改错","单句改错","句型转换","翻译短语","翻译句子","词汇/短语及固搭","完成句子","听力"},0)),"")), "")</f>
        <v/>
      </c>
      <c r="E5077" s="21" t="str">
        <f t="shared" si="643"/>
        <v>知识点</v>
      </c>
      <c r="F5077" s="21" t="str">
        <f t="shared" si="644"/>
        <v>恰</v>
      </c>
      <c r="G5077" s="21" t="str">
        <f>INDEX( {"body","discipline","area","topic","point"},MATCH(E5077,{"知识体","知识域","知识区","知识主题","知识点"},0))</f>
        <v>point</v>
      </c>
      <c r="H5077" s="21" t="str">
        <f>INDEX( {"super","just","sub","infras"},MATCH(F5077,{"超","恰","亚","次"},0))</f>
        <v>just</v>
      </c>
      <c r="I5077" s="21">
        <f>MATCH(E5077,{"知识体","知识域","知识区","知识主题","知识点"},0)-1</f>
        <v>4</v>
      </c>
      <c r="J5077" s="21">
        <f>MATCH(F5077,{"超","恰","亚","次"},0)-1</f>
        <v>1</v>
      </c>
      <c r="K5077" s="21" t="str">
        <f t="shared" si="645"/>
        <v>地理</v>
      </c>
      <c r="L5077" s="26" t="s">
        <v>4558</v>
      </c>
      <c r="M5077" s="23"/>
      <c r="N5077" s="23"/>
      <c r="O5077" s="24" t="str">
        <f t="shared" si="639"/>
        <v xml:space="preserve">
  - 
    name:  环境污染问题比较分析
    title:  环境污染问题比较分析
    description: 
    koLyro: point
    koLyri:  just
    son: </v>
      </c>
      <c r="P5077" s="27" t="str">
        <f t="shared" si="646"/>
        <v xml:space="preserve">
          - 
            name:  环境污染问题比较分析
            title:  环境污染问题比较分析
            description: 
            koLyro: point
            koLyri:  just
            son: </v>
      </c>
    </row>
    <row r="5078" spans="1:16" ht="15" customHeight="1">
      <c r="A5078" s="20">
        <f t="shared" si="640"/>
        <v>3</v>
      </c>
      <c r="B5078" s="21" t="str">
        <f t="shared" si="641"/>
        <v>知识主题</v>
      </c>
      <c r="C5078" s="21" t="str">
        <f t="shared" si="642"/>
        <v>自然资源的利用与保护</v>
      </c>
      <c r="D5078" s="21" t="str">
        <f>IFERROR(IF(I5078=1,INDEX( {"chinese","english","math","physics","chemistry","biology","politics","history","geography"},MATCH(C5078,{"语文","英语","数学","物理","化学","生物","政治","历史","地理"},0)),IF(I5078=2,INDEX(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5078,{"单项选择","阅读理解","信息匹配","完形填空","短文填空","单句填空","短文改错","单句改错","句型转换","翻译短语","翻译句子","词汇/短语及固搭","完成句子","听力"},0)),"")), "")</f>
        <v/>
      </c>
      <c r="E5078" s="21" t="str">
        <f t="shared" si="643"/>
        <v>知识主题</v>
      </c>
      <c r="F5078" s="21" t="str">
        <f t="shared" si="644"/>
        <v>恰</v>
      </c>
      <c r="G5078" s="21" t="str">
        <f>INDEX( {"body","discipline","area","topic","point"},MATCH(E5078,{"知识体","知识域","知识区","知识主题","知识点"},0))</f>
        <v>topic</v>
      </c>
      <c r="H5078" s="21" t="str">
        <f>INDEX( {"super","just","sub","infras"},MATCH(F5078,{"超","恰","亚","次"},0))</f>
        <v>just</v>
      </c>
      <c r="I5078" s="21">
        <f>MATCH(E5078,{"知识体","知识域","知识区","知识主题","知识点"},0)-1</f>
        <v>3</v>
      </c>
      <c r="J5078" s="21">
        <f>MATCH(F5078,{"超","恰","亚","次"},0)-1</f>
        <v>1</v>
      </c>
      <c r="K5078" s="21" t="str">
        <f t="shared" si="645"/>
        <v>地理</v>
      </c>
      <c r="L5078" s="26" t="s">
        <v>4559</v>
      </c>
      <c r="M5078" s="23"/>
      <c r="N5078" s="23"/>
      <c r="O5078" s="24" t="str">
        <f t="shared" si="639"/>
        <v xml:space="preserve">
  - 
    name:  自然资源的利用与保护
    title:  自然资源的利用与保护
    description: 
    koLyro: topic
    koLyri:  just
    son: </v>
      </c>
      <c r="P5078" s="27" t="str">
        <f t="shared" si="646"/>
        <v xml:space="preserve">
        - 
          name:  自然资源的利用与保护
          title:  自然资源的利用与保护
          description: 
          koLyro: topic
          koLyri:  just
          son: </v>
      </c>
    </row>
    <row r="5079" spans="1:16" ht="15" customHeight="1">
      <c r="A5079" s="20">
        <f t="shared" si="640"/>
        <v>4</v>
      </c>
      <c r="B5079" s="21" t="str">
        <f t="shared" si="641"/>
        <v>知识点</v>
      </c>
      <c r="C5079" s="21" t="str">
        <f t="shared" si="642"/>
        <v>非可再生资源合理开发与利用</v>
      </c>
      <c r="D5079" s="21" t="str">
        <f>IFERROR(IF(I5079=1,INDEX( {"chinese","english","math","physics","chemistry","biology","politics","history","geography"},MATCH(C5079,{"语文","英语","数学","物理","化学","生物","政治","历史","地理"},0)),IF(I5079=2,INDEX(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5079,{"单项选择","阅读理解","信息匹配","完形填空","短文填空","单句填空","短文改错","单句改错","句型转换","翻译短语","翻译句子","词汇/短语及固搭","完成句子","听力"},0)),"")), "")</f>
        <v/>
      </c>
      <c r="E5079" s="21" t="str">
        <f t="shared" si="643"/>
        <v>知识点</v>
      </c>
      <c r="F5079" s="21" t="str">
        <f t="shared" si="644"/>
        <v>恰</v>
      </c>
      <c r="G5079" s="21" t="str">
        <f>INDEX( {"body","discipline","area","topic","point"},MATCH(E5079,{"知识体","知识域","知识区","知识主题","知识点"},0))</f>
        <v>point</v>
      </c>
      <c r="H5079" s="21" t="str">
        <f>INDEX( {"super","just","sub","infras"},MATCH(F5079,{"超","恰","亚","次"},0))</f>
        <v>just</v>
      </c>
      <c r="I5079" s="21">
        <f>MATCH(E5079,{"知识体","知识域","知识区","知识主题","知识点"},0)-1</f>
        <v>4</v>
      </c>
      <c r="J5079" s="21">
        <f>MATCH(F5079,{"超","恰","亚","次"},0)-1</f>
        <v>1</v>
      </c>
      <c r="K5079" s="21" t="str">
        <f t="shared" si="645"/>
        <v>地理</v>
      </c>
      <c r="L5079" s="26" t="s">
        <v>4560</v>
      </c>
      <c r="M5079" s="23"/>
      <c r="N5079" s="23"/>
      <c r="O5079" s="24" t="str">
        <f t="shared" si="639"/>
        <v xml:space="preserve">
  - 
    name:  非可再生资源合理开发与利用
    title:  非可再生资源合理开发与利用
    description: 
    koLyro: point
    koLyri:  just
    son: </v>
      </c>
      <c r="P5079" s="27" t="str">
        <f t="shared" si="646"/>
        <v xml:space="preserve">
          - 
            name:  非可再生资源合理开发与利用
            title:  非可再生资源合理开发与利用
            description: 
            koLyro: point
            koLyri:  just
            son: </v>
      </c>
    </row>
    <row r="5080" spans="1:16" ht="15" customHeight="1">
      <c r="A5080" s="20">
        <f t="shared" si="640"/>
        <v>5</v>
      </c>
      <c r="B5080" s="21" t="str">
        <f t="shared" si="641"/>
        <v>知识亚点</v>
      </c>
      <c r="C5080" s="21" t="str">
        <f t="shared" si="642"/>
        <v>化石燃料的合理开发与利用</v>
      </c>
      <c r="D5080" s="21" t="str">
        <f>IFERROR(IF(I5080=1,INDEX( {"chinese","english","math","physics","chemistry","biology","politics","history","geography"},MATCH(C5080,{"语文","英语","数学","物理","化学","生物","政治","历史","地理"},0)),IF(I5080=2,INDEX(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5080,{"单项选择","阅读理解","信息匹配","完形填空","短文填空","单句填空","短文改错","单句改错","句型转换","翻译短语","翻译句子","词汇/短语及固搭","完成句子","听力"},0)),"")), "")</f>
        <v/>
      </c>
      <c r="E5080" s="21" t="str">
        <f t="shared" si="643"/>
        <v>知识点</v>
      </c>
      <c r="F5080" s="21" t="str">
        <f t="shared" si="644"/>
        <v>亚</v>
      </c>
      <c r="G5080" s="21" t="str">
        <f>INDEX( {"body","discipline","area","topic","point"},MATCH(E5080,{"知识体","知识域","知识区","知识主题","知识点"},0))</f>
        <v>point</v>
      </c>
      <c r="H5080" s="21" t="str">
        <f>INDEX( {"super","just","sub","infras"},MATCH(F5080,{"超","恰","亚","次"},0))</f>
        <v>sub</v>
      </c>
      <c r="I5080" s="21">
        <f>MATCH(E5080,{"知识体","知识域","知识区","知识主题","知识点"},0)-1</f>
        <v>4</v>
      </c>
      <c r="J5080" s="21">
        <f>MATCH(F5080,{"超","恰","亚","次"},0)-1</f>
        <v>2</v>
      </c>
      <c r="K5080" s="21" t="str">
        <f t="shared" si="645"/>
        <v>地理</v>
      </c>
      <c r="L5080" s="26" t="s">
        <v>4561</v>
      </c>
      <c r="M5080" s="23"/>
      <c r="N5080" s="23"/>
      <c r="O5080" s="24" t="str">
        <f t="shared" si="639"/>
        <v xml:space="preserve">
  - 
    name:  化石燃料的合理开发与利用
    title:  化石燃料的合理开发与利用
    description: 
    koLyro: point
    koLyri:  sub
    son: </v>
      </c>
      <c r="P5080" s="27" t="str">
        <f t="shared" si="646"/>
        <v xml:space="preserve">
            - 
              name:  化石燃料的合理开发与利用
              title:  化石燃料的合理开发与利用
              description: 
              koLyro: point
              koLyri:  sub
              son: </v>
      </c>
    </row>
    <row r="5081" spans="1:16" ht="15" customHeight="1">
      <c r="A5081" s="20">
        <f t="shared" si="640"/>
        <v>5</v>
      </c>
      <c r="B5081" s="21" t="str">
        <f t="shared" si="641"/>
        <v>知识亚点</v>
      </c>
      <c r="C5081" s="21" t="str">
        <f t="shared" si="642"/>
        <v>矿产资源的合理开发与利用</v>
      </c>
      <c r="D5081" s="21" t="str">
        <f>IFERROR(IF(I5081=1,INDEX( {"chinese","english","math","physics","chemistry","biology","politics","history","geography"},MATCH(C5081,{"语文","英语","数学","物理","化学","生物","政治","历史","地理"},0)),IF(I5081=2,INDEX(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5081,{"单项选择","阅读理解","信息匹配","完形填空","短文填空","单句填空","短文改错","单句改错","句型转换","翻译短语","翻译句子","词汇/短语及固搭","完成句子","听力"},0)),"")), "")</f>
        <v/>
      </c>
      <c r="E5081" s="21" t="str">
        <f t="shared" si="643"/>
        <v>知识点</v>
      </c>
      <c r="F5081" s="21" t="str">
        <f t="shared" si="644"/>
        <v>亚</v>
      </c>
      <c r="G5081" s="21" t="str">
        <f>INDEX( {"body","discipline","area","topic","point"},MATCH(E5081,{"知识体","知识域","知识区","知识主题","知识点"},0))</f>
        <v>point</v>
      </c>
      <c r="H5081" s="21" t="str">
        <f>INDEX( {"super","just","sub","infras"},MATCH(F5081,{"超","恰","亚","次"},0))</f>
        <v>sub</v>
      </c>
      <c r="I5081" s="21">
        <f>MATCH(E5081,{"知识体","知识域","知识区","知识主题","知识点"},0)-1</f>
        <v>4</v>
      </c>
      <c r="J5081" s="21">
        <f>MATCH(F5081,{"超","恰","亚","次"},0)-1</f>
        <v>2</v>
      </c>
      <c r="K5081" s="21" t="str">
        <f t="shared" si="645"/>
        <v>地理</v>
      </c>
      <c r="L5081" s="26" t="s">
        <v>4562</v>
      </c>
      <c r="M5081" s="23"/>
      <c r="N5081" s="23"/>
      <c r="O5081" s="24" t="str">
        <f t="shared" si="639"/>
        <v xml:space="preserve">
  - 
    name:  矿产资源的合理开发与利用
    title:  矿产资源的合理开发与利用
    description: 
    koLyro: point
    koLyri:  sub
    son: </v>
      </c>
      <c r="P5081" s="27" t="str">
        <f t="shared" si="646"/>
        <v xml:space="preserve">
            - 
              name:  矿产资源的合理开发与利用
              title:  矿产资源的合理开发与利用
              description: 
              koLyro: point
              koLyri:  sub
              son: </v>
      </c>
    </row>
    <row r="5082" spans="1:16" ht="15" customHeight="1">
      <c r="A5082" s="20">
        <f t="shared" si="640"/>
        <v>4</v>
      </c>
      <c r="B5082" s="21" t="str">
        <f t="shared" si="641"/>
        <v>知识点</v>
      </c>
      <c r="C5082" s="21" t="str">
        <f t="shared" si="642"/>
        <v>可再生资源的合理利用与保护</v>
      </c>
      <c r="D5082" s="21" t="str">
        <f>IFERROR(IF(I5082=1,INDEX( {"chinese","english","math","physics","chemistry","biology","politics","history","geography"},MATCH(C5082,{"语文","英语","数学","物理","化学","生物","政治","历史","地理"},0)),IF(I5082=2,INDEX(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5082,{"单项选择","阅读理解","信息匹配","完形填空","短文填空","单句填空","短文改错","单句改错","句型转换","翻译短语","翻译句子","词汇/短语及固搭","完成句子","听力"},0)),"")), "")</f>
        <v/>
      </c>
      <c r="E5082" s="21" t="str">
        <f t="shared" si="643"/>
        <v>知识点</v>
      </c>
      <c r="F5082" s="21" t="str">
        <f t="shared" si="644"/>
        <v>恰</v>
      </c>
      <c r="G5082" s="21" t="str">
        <f>INDEX( {"body","discipline","area","topic","point"},MATCH(E5082,{"知识体","知识域","知识区","知识主题","知识点"},0))</f>
        <v>point</v>
      </c>
      <c r="H5082" s="21" t="str">
        <f>INDEX( {"super","just","sub","infras"},MATCH(F5082,{"超","恰","亚","次"},0))</f>
        <v>just</v>
      </c>
      <c r="I5082" s="21">
        <f>MATCH(E5082,{"知识体","知识域","知识区","知识主题","知识点"},0)-1</f>
        <v>4</v>
      </c>
      <c r="J5082" s="21">
        <f>MATCH(F5082,{"超","恰","亚","次"},0)-1</f>
        <v>1</v>
      </c>
      <c r="K5082" s="21" t="str">
        <f t="shared" si="645"/>
        <v>地理</v>
      </c>
      <c r="L5082" s="26" t="s">
        <v>4563</v>
      </c>
      <c r="M5082" s="23"/>
      <c r="N5082" s="23"/>
      <c r="O5082" s="24" t="str">
        <f t="shared" si="639"/>
        <v xml:space="preserve">
  - 
    name:  可再生资源的合理利用与保护
    title:  可再生资源的合理利用与保护
    description: 
    koLyro: point
    koLyri:  just
    son: </v>
      </c>
      <c r="P5082" s="27" t="str">
        <f t="shared" si="646"/>
        <v xml:space="preserve">
          - 
            name:  可再生资源的合理利用与保护
            title:  可再生资源的合理利用与保护
            description: 
            koLyro: point
            koLyri:  just
            son: </v>
      </c>
    </row>
    <row r="5083" spans="1:16" ht="15" customHeight="1">
      <c r="A5083" s="20">
        <f t="shared" si="640"/>
        <v>5</v>
      </c>
      <c r="B5083" s="21" t="str">
        <f t="shared" si="641"/>
        <v>知识亚点</v>
      </c>
      <c r="C5083" s="21" t="str">
        <f t="shared" si="642"/>
        <v>水资源的合理利用与保护</v>
      </c>
      <c r="D5083" s="21" t="str">
        <f>IFERROR(IF(I5083=1,INDEX( {"chinese","english","math","physics","chemistry","biology","politics","history","geography"},MATCH(C5083,{"语文","英语","数学","物理","化学","生物","政治","历史","地理"},0)),IF(I5083=2,INDEX(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5083,{"单项选择","阅读理解","信息匹配","完形填空","短文填空","单句填空","短文改错","单句改错","句型转换","翻译短语","翻译句子","词汇/短语及固搭","完成句子","听力"},0)),"")), "")</f>
        <v/>
      </c>
      <c r="E5083" s="21" t="str">
        <f t="shared" si="643"/>
        <v>知识点</v>
      </c>
      <c r="F5083" s="21" t="str">
        <f t="shared" si="644"/>
        <v>亚</v>
      </c>
      <c r="G5083" s="21" t="str">
        <f>INDEX( {"body","discipline","area","topic","point"},MATCH(E5083,{"知识体","知识域","知识区","知识主题","知识点"},0))</f>
        <v>point</v>
      </c>
      <c r="H5083" s="21" t="str">
        <f>INDEX( {"super","just","sub","infras"},MATCH(F5083,{"超","恰","亚","次"},0))</f>
        <v>sub</v>
      </c>
      <c r="I5083" s="21">
        <f>MATCH(E5083,{"知识体","知识域","知识区","知识主题","知识点"},0)-1</f>
        <v>4</v>
      </c>
      <c r="J5083" s="21">
        <f>MATCH(F5083,{"超","恰","亚","次"},0)-1</f>
        <v>2</v>
      </c>
      <c r="K5083" s="21" t="str">
        <f t="shared" si="645"/>
        <v>地理</v>
      </c>
      <c r="L5083" s="26" t="s">
        <v>4564</v>
      </c>
      <c r="M5083" s="23"/>
      <c r="N5083" s="23"/>
      <c r="O5083" s="24" t="str">
        <f t="shared" si="639"/>
        <v xml:space="preserve">
  - 
    name:  水资源的合理利用与保护
    title:  水资源的合理利用与保护
    description: 
    koLyro: point
    koLyri:  sub
    son: </v>
      </c>
      <c r="P5083" s="27" t="str">
        <f t="shared" si="646"/>
        <v xml:space="preserve">
            - 
              name:  水资源的合理利用与保护
              title:  水资源的合理利用与保护
              description: 
              koLyro: point
              koLyri:  sub
              son: </v>
      </c>
    </row>
    <row r="5084" spans="1:16" ht="15" customHeight="1">
      <c r="A5084" s="20">
        <f t="shared" si="640"/>
        <v>5</v>
      </c>
      <c r="B5084" s="21" t="str">
        <f t="shared" si="641"/>
        <v>知识亚点</v>
      </c>
      <c r="C5084" s="21" t="str">
        <f t="shared" si="642"/>
        <v>耕地资源的合理利用与保护</v>
      </c>
      <c r="D5084" s="21" t="str">
        <f>IFERROR(IF(I5084=1,INDEX( {"chinese","english","math","physics","chemistry","biology","politics","history","geography"},MATCH(C5084,{"语文","英语","数学","物理","化学","生物","政治","历史","地理"},0)),IF(I5084=2,INDEX(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5084,{"单项选择","阅读理解","信息匹配","完形填空","短文填空","单句填空","短文改错","单句改错","句型转换","翻译短语","翻译句子","词汇/短语及固搭","完成句子","听力"},0)),"")), "")</f>
        <v/>
      </c>
      <c r="E5084" s="21" t="str">
        <f t="shared" si="643"/>
        <v>知识点</v>
      </c>
      <c r="F5084" s="21" t="str">
        <f t="shared" si="644"/>
        <v>亚</v>
      </c>
      <c r="G5084" s="21" t="str">
        <f>INDEX( {"body","discipline","area","topic","point"},MATCH(E5084,{"知识体","知识域","知识区","知识主题","知识点"},0))</f>
        <v>point</v>
      </c>
      <c r="H5084" s="21" t="str">
        <f>INDEX( {"super","just","sub","infras"},MATCH(F5084,{"超","恰","亚","次"},0))</f>
        <v>sub</v>
      </c>
      <c r="I5084" s="21">
        <f>MATCH(E5084,{"知识体","知识域","知识区","知识主题","知识点"},0)-1</f>
        <v>4</v>
      </c>
      <c r="J5084" s="21">
        <f>MATCH(F5084,{"超","恰","亚","次"},0)-1</f>
        <v>2</v>
      </c>
      <c r="K5084" s="21" t="str">
        <f t="shared" si="645"/>
        <v>地理</v>
      </c>
      <c r="L5084" s="26" t="s">
        <v>4565</v>
      </c>
      <c r="M5084" s="23"/>
      <c r="N5084" s="23"/>
      <c r="O5084" s="24" t="str">
        <f t="shared" si="639"/>
        <v xml:space="preserve">
  - 
    name:  耕地资源的合理利用与保护
    title:  耕地资源的合理利用与保护
    description: 
    koLyro: point
    koLyri:  sub
    son: </v>
      </c>
      <c r="P5084" s="27" t="str">
        <f t="shared" si="646"/>
        <v xml:space="preserve">
            - 
              name:  耕地资源的合理利用与保护
              title:  耕地资源的合理利用与保护
              description: 
              koLyro: point
              koLyri:  sub
              son: </v>
      </c>
    </row>
    <row r="5085" spans="1:16" ht="15" customHeight="1">
      <c r="A5085" s="20">
        <f t="shared" si="640"/>
        <v>5</v>
      </c>
      <c r="B5085" s="21" t="str">
        <f t="shared" si="641"/>
        <v>知识亚点</v>
      </c>
      <c r="C5085" s="21" t="str">
        <f t="shared" si="642"/>
        <v>森林资源的合理利用与保护</v>
      </c>
      <c r="D5085" s="21" t="str">
        <f>IFERROR(IF(I5085=1,INDEX( {"chinese","english","math","physics","chemistry","biology","politics","history","geography"},MATCH(C5085,{"语文","英语","数学","物理","化学","生物","政治","历史","地理"},0)),IF(I5085=2,INDEX(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5085,{"单项选择","阅读理解","信息匹配","完形填空","短文填空","单句填空","短文改错","单句改错","句型转换","翻译短语","翻译句子","词汇/短语及固搭","完成句子","听力"},0)),"")), "")</f>
        <v/>
      </c>
      <c r="E5085" s="21" t="str">
        <f t="shared" si="643"/>
        <v>知识点</v>
      </c>
      <c r="F5085" s="21" t="str">
        <f t="shared" si="644"/>
        <v>亚</v>
      </c>
      <c r="G5085" s="21" t="str">
        <f>INDEX( {"body","discipline","area","topic","point"},MATCH(E5085,{"知识体","知识域","知识区","知识主题","知识点"},0))</f>
        <v>point</v>
      </c>
      <c r="H5085" s="21" t="str">
        <f>INDEX( {"super","just","sub","infras"},MATCH(F5085,{"超","恰","亚","次"},0))</f>
        <v>sub</v>
      </c>
      <c r="I5085" s="21">
        <f>MATCH(E5085,{"知识体","知识域","知识区","知识主题","知识点"},0)-1</f>
        <v>4</v>
      </c>
      <c r="J5085" s="21">
        <f>MATCH(F5085,{"超","恰","亚","次"},0)-1</f>
        <v>2</v>
      </c>
      <c r="K5085" s="21" t="str">
        <f t="shared" si="645"/>
        <v>地理</v>
      </c>
      <c r="L5085" s="26" t="s">
        <v>4566</v>
      </c>
      <c r="M5085" s="23"/>
      <c r="N5085" s="23"/>
      <c r="O5085" s="24" t="str">
        <f t="shared" si="639"/>
        <v xml:space="preserve">
  - 
    name:  森林资源的合理利用与保护
    title:  森林资源的合理利用与保护
    description: 
    koLyro: point
    koLyri:  sub
    son: </v>
      </c>
      <c r="P5085" s="27" t="str">
        <f t="shared" si="646"/>
        <v xml:space="preserve">
            - 
              name:  森林资源的合理利用与保护
              title:  森林资源的合理利用与保护
              description: 
              koLyro: point
              koLyri:  sub
              son: </v>
      </c>
    </row>
    <row r="5086" spans="1:16" ht="15" customHeight="1">
      <c r="A5086" s="20">
        <f t="shared" si="640"/>
        <v>3</v>
      </c>
      <c r="B5086" s="21" t="str">
        <f t="shared" si="641"/>
        <v>知识主题</v>
      </c>
      <c r="C5086" s="21" t="str">
        <f t="shared" si="642"/>
        <v>生态环境保护</v>
      </c>
      <c r="D5086" s="21" t="str">
        <f>IFERROR(IF(I5086=1,INDEX( {"chinese","english","math","physics","chemistry","biology","politics","history","geography"},MATCH(C5086,{"语文","英语","数学","物理","化学","生物","政治","历史","地理"},0)),IF(I5086=2,INDEX(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5086,{"单项选择","阅读理解","信息匹配","完形填空","短文填空","单句填空","短文改错","单句改错","句型转换","翻译短语","翻译句子","词汇/短语及固搭","完成句子","听力"},0)),"")), "")</f>
        <v/>
      </c>
      <c r="E5086" s="21" t="str">
        <f t="shared" si="643"/>
        <v>知识主题</v>
      </c>
      <c r="F5086" s="21" t="str">
        <f t="shared" si="644"/>
        <v>恰</v>
      </c>
      <c r="G5086" s="21" t="str">
        <f>INDEX( {"body","discipline","area","topic","point"},MATCH(E5086,{"知识体","知识域","知识区","知识主题","知识点"},0))</f>
        <v>topic</v>
      </c>
      <c r="H5086" s="21" t="str">
        <f>INDEX( {"super","just","sub","infras"},MATCH(F5086,{"超","恰","亚","次"},0))</f>
        <v>just</v>
      </c>
      <c r="I5086" s="21">
        <f>MATCH(E5086,{"知识体","知识域","知识区","知识主题","知识点"},0)-1</f>
        <v>3</v>
      </c>
      <c r="J5086" s="21">
        <f>MATCH(F5086,{"超","恰","亚","次"},0)-1</f>
        <v>1</v>
      </c>
      <c r="K5086" s="21" t="str">
        <f t="shared" si="645"/>
        <v>地理</v>
      </c>
      <c r="L5086" s="26" t="s">
        <v>4567</v>
      </c>
      <c r="M5086" s="23"/>
      <c r="N5086" s="23"/>
      <c r="O5086" s="24" t="str">
        <f t="shared" si="639"/>
        <v xml:space="preserve">
  - 
    name:  生态环境保护
    title:  生态环境保护
    description: 
    koLyro: topic
    koLyri:  just
    son: </v>
      </c>
      <c r="P5086" s="27" t="str">
        <f t="shared" si="646"/>
        <v xml:space="preserve">
        - 
          name:  生态环境保护
          title:  生态环境保护
          description: 
          koLyro: topic
          koLyri:  just
          son: </v>
      </c>
    </row>
    <row r="5087" spans="1:16" ht="15" customHeight="1">
      <c r="A5087" s="20">
        <f t="shared" si="640"/>
        <v>4</v>
      </c>
      <c r="B5087" s="21" t="str">
        <f t="shared" si="641"/>
        <v>知识点</v>
      </c>
      <c r="C5087" s="21" t="str">
        <f t="shared" si="642"/>
        <v>主要生态环境问题</v>
      </c>
      <c r="D5087" s="21" t="str">
        <f>IFERROR(IF(I5087=1,INDEX( {"chinese","english","math","physics","chemistry","biology","politics","history","geography"},MATCH(C5087,{"语文","英语","数学","物理","化学","生物","政治","历史","地理"},0)),IF(I5087=2,INDEX(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5087,{"单项选择","阅读理解","信息匹配","完形填空","短文填空","单句填空","短文改错","单句改错","句型转换","翻译短语","翻译句子","词汇/短语及固搭","完成句子","听力"},0)),"")), "")</f>
        <v/>
      </c>
      <c r="E5087" s="21" t="str">
        <f t="shared" si="643"/>
        <v>知识点</v>
      </c>
      <c r="F5087" s="21" t="str">
        <f t="shared" si="644"/>
        <v>恰</v>
      </c>
      <c r="G5087" s="21" t="str">
        <f>INDEX( {"body","discipline","area","topic","point"},MATCH(E5087,{"知识体","知识域","知识区","知识主题","知识点"},0))</f>
        <v>point</v>
      </c>
      <c r="H5087" s="21" t="str">
        <f>INDEX( {"super","just","sub","infras"},MATCH(F5087,{"超","恰","亚","次"},0))</f>
        <v>just</v>
      </c>
      <c r="I5087" s="21">
        <f>MATCH(E5087,{"知识体","知识域","知识区","知识主题","知识点"},0)-1</f>
        <v>4</v>
      </c>
      <c r="J5087" s="21">
        <f>MATCH(F5087,{"超","恰","亚","次"},0)-1</f>
        <v>1</v>
      </c>
      <c r="K5087" s="21" t="str">
        <f t="shared" si="645"/>
        <v>地理</v>
      </c>
      <c r="L5087" s="26" t="s">
        <v>4568</v>
      </c>
      <c r="M5087" s="23"/>
      <c r="N5087" s="23"/>
      <c r="O5087" s="24" t="str">
        <f t="shared" si="639"/>
        <v xml:space="preserve">
  - 
    name:  主要生态环境问题
    title:  主要生态环境问题
    description: 
    koLyro: point
    koLyri:  just
    son: </v>
      </c>
      <c r="P5087" s="27" t="str">
        <f t="shared" si="646"/>
        <v xml:space="preserve">
          - 
            name:  主要生态环境问题
            title:  主要生态环境问题
            description: 
            koLyro: point
            koLyri:  just
            son: </v>
      </c>
    </row>
    <row r="5088" spans="1:16" ht="15" customHeight="1">
      <c r="A5088" s="20">
        <f t="shared" si="640"/>
        <v>5</v>
      </c>
      <c r="B5088" s="21" t="str">
        <f t="shared" si="641"/>
        <v>知识亚点</v>
      </c>
      <c r="C5088" s="21" t="str">
        <f t="shared" si="642"/>
        <v>森林锐减</v>
      </c>
      <c r="D5088" s="21" t="str">
        <f>IFERROR(IF(I5088=1,INDEX( {"chinese","english","math","physics","chemistry","biology","politics","history","geography"},MATCH(C5088,{"语文","英语","数学","物理","化学","生物","政治","历史","地理"},0)),IF(I5088=2,INDEX(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5088,{"单项选择","阅读理解","信息匹配","完形填空","短文填空","单句填空","短文改错","单句改错","句型转换","翻译短语","翻译句子","词汇/短语及固搭","完成句子","听力"},0)),"")), "")</f>
        <v/>
      </c>
      <c r="E5088" s="21" t="str">
        <f t="shared" si="643"/>
        <v>知识点</v>
      </c>
      <c r="F5088" s="21" t="str">
        <f t="shared" si="644"/>
        <v>亚</v>
      </c>
      <c r="G5088" s="21" t="str">
        <f>INDEX( {"body","discipline","area","topic","point"},MATCH(E5088,{"知识体","知识域","知识区","知识主题","知识点"},0))</f>
        <v>point</v>
      </c>
      <c r="H5088" s="21" t="str">
        <f>INDEX( {"super","just","sub","infras"},MATCH(F5088,{"超","恰","亚","次"},0))</f>
        <v>sub</v>
      </c>
      <c r="I5088" s="21">
        <f>MATCH(E5088,{"知识体","知识域","知识区","知识主题","知识点"},0)-1</f>
        <v>4</v>
      </c>
      <c r="J5088" s="21">
        <f>MATCH(F5088,{"超","恰","亚","次"},0)-1</f>
        <v>2</v>
      </c>
      <c r="K5088" s="21" t="str">
        <f t="shared" si="645"/>
        <v>地理</v>
      </c>
      <c r="L5088" s="26" t="s">
        <v>4569</v>
      </c>
      <c r="M5088" s="23"/>
      <c r="N5088" s="23"/>
      <c r="O5088" s="24" t="str">
        <f t="shared" ref="O5088:O5151" si="647">SUBSTITUTE(SUBSTITUTE(SUBSTITUTE(SUBSTITUTE($O$1,"NAME",IF(D5088="",C5088,D5088)),"TITLE",C5088),"KO_LYRO",G5088),"KO_LYRI",H5088)</f>
        <v xml:space="preserve">
  - 
    name:  森林锐减
    title:  森林锐减
    description: 
    koLyro: point
    koLyri:  sub
    son: </v>
      </c>
      <c r="P5088" s="27" t="str">
        <f t="shared" si="646"/>
        <v xml:space="preserve">
            - 
              name:  森林锐减
              title:  森林锐减
              description: 
              koLyro: point
              koLyri:  sub
              son: </v>
      </c>
    </row>
    <row r="5089" spans="1:16" ht="15" customHeight="1">
      <c r="A5089" s="20">
        <f t="shared" si="640"/>
        <v>5</v>
      </c>
      <c r="B5089" s="21" t="str">
        <f t="shared" si="641"/>
        <v>知识亚点</v>
      </c>
      <c r="C5089" s="21" t="str">
        <f t="shared" si="642"/>
        <v>草地退化</v>
      </c>
      <c r="D5089" s="21" t="str">
        <f>IFERROR(IF(I5089=1,INDEX( {"chinese","english","math","physics","chemistry","biology","politics","history","geography"},MATCH(C5089,{"语文","英语","数学","物理","化学","生物","政治","历史","地理"},0)),IF(I5089=2,INDEX(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5089,{"单项选择","阅读理解","信息匹配","完形填空","短文填空","单句填空","短文改错","单句改错","句型转换","翻译短语","翻译句子","词汇/短语及固搭","完成句子","听力"},0)),"")), "")</f>
        <v/>
      </c>
      <c r="E5089" s="21" t="str">
        <f t="shared" si="643"/>
        <v>知识点</v>
      </c>
      <c r="F5089" s="21" t="str">
        <f t="shared" si="644"/>
        <v>亚</v>
      </c>
      <c r="G5089" s="21" t="str">
        <f>INDEX( {"body","discipline","area","topic","point"},MATCH(E5089,{"知识体","知识域","知识区","知识主题","知识点"},0))</f>
        <v>point</v>
      </c>
      <c r="H5089" s="21" t="str">
        <f>INDEX( {"super","just","sub","infras"},MATCH(F5089,{"超","恰","亚","次"},0))</f>
        <v>sub</v>
      </c>
      <c r="I5089" s="21">
        <f>MATCH(E5089,{"知识体","知识域","知识区","知识主题","知识点"},0)-1</f>
        <v>4</v>
      </c>
      <c r="J5089" s="21">
        <f>MATCH(F5089,{"超","恰","亚","次"},0)-1</f>
        <v>2</v>
      </c>
      <c r="K5089" s="21" t="str">
        <f t="shared" si="645"/>
        <v>地理</v>
      </c>
      <c r="L5089" s="26" t="s">
        <v>4570</v>
      </c>
      <c r="M5089" s="23"/>
      <c r="N5089" s="23"/>
      <c r="O5089" s="24" t="str">
        <f t="shared" si="647"/>
        <v xml:space="preserve">
  - 
    name:  草地退化
    title:  草地退化
    description: 
    koLyro: point
    koLyri:  sub
    son: </v>
      </c>
      <c r="P5089" s="27" t="str">
        <f t="shared" si="646"/>
        <v xml:space="preserve">
            - 
              name:  草地退化
              title:  草地退化
              description: 
              koLyro: point
              koLyri:  sub
              son: </v>
      </c>
    </row>
    <row r="5090" spans="1:16" ht="15" customHeight="1">
      <c r="A5090" s="20">
        <f t="shared" si="640"/>
        <v>5</v>
      </c>
      <c r="B5090" s="21" t="str">
        <f t="shared" si="641"/>
        <v>知识亚点</v>
      </c>
      <c r="C5090" s="21" t="str">
        <f t="shared" si="642"/>
        <v>生物多样性减少</v>
      </c>
      <c r="D5090" s="21" t="str">
        <f>IFERROR(IF(I5090=1,INDEX( {"chinese","english","math","physics","chemistry","biology","politics","history","geography"},MATCH(C5090,{"语文","英语","数学","物理","化学","生物","政治","历史","地理"},0)),IF(I5090=2,INDEX(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5090,{"单项选择","阅读理解","信息匹配","完形填空","短文填空","单句填空","短文改错","单句改错","句型转换","翻译短语","翻译句子","词汇/短语及固搭","完成句子","听力"},0)),"")), "")</f>
        <v/>
      </c>
      <c r="E5090" s="21" t="str">
        <f t="shared" si="643"/>
        <v>知识点</v>
      </c>
      <c r="F5090" s="21" t="str">
        <f t="shared" si="644"/>
        <v>亚</v>
      </c>
      <c r="G5090" s="21" t="str">
        <f>INDEX( {"body","discipline","area","topic","point"},MATCH(E5090,{"知识体","知识域","知识区","知识主题","知识点"},0))</f>
        <v>point</v>
      </c>
      <c r="H5090" s="21" t="str">
        <f>INDEX( {"super","just","sub","infras"},MATCH(F5090,{"超","恰","亚","次"},0))</f>
        <v>sub</v>
      </c>
      <c r="I5090" s="21">
        <f>MATCH(E5090,{"知识体","知识域","知识区","知识主题","知识点"},0)-1</f>
        <v>4</v>
      </c>
      <c r="J5090" s="21">
        <f>MATCH(F5090,{"超","恰","亚","次"},0)-1</f>
        <v>2</v>
      </c>
      <c r="K5090" s="21" t="str">
        <f t="shared" si="645"/>
        <v>地理</v>
      </c>
      <c r="L5090" s="26" t="s">
        <v>4571</v>
      </c>
      <c r="M5090" s="23"/>
      <c r="N5090" s="23"/>
      <c r="O5090" s="24" t="str">
        <f t="shared" si="647"/>
        <v xml:space="preserve">
  - 
    name:  生物多样性减少
    title:  生物多样性减少
    description: 
    koLyro: point
    koLyri:  sub
    son: </v>
      </c>
      <c r="P5090" s="27" t="str">
        <f t="shared" si="646"/>
        <v xml:space="preserve">
            - 
              name:  生物多样性减少
              title:  生物多样性减少
              description: 
              koLyro: point
              koLyri:  sub
              son: </v>
      </c>
    </row>
    <row r="5091" spans="1:16" ht="15" customHeight="1">
      <c r="A5091" s="20">
        <f t="shared" si="640"/>
        <v>5</v>
      </c>
      <c r="B5091" s="21" t="str">
        <f t="shared" si="641"/>
        <v>知识亚点</v>
      </c>
      <c r="C5091" s="21" t="str">
        <f t="shared" si="642"/>
        <v>水土流失</v>
      </c>
      <c r="D5091" s="21" t="str">
        <f>IFERROR(IF(I5091=1,INDEX( {"chinese","english","math","physics","chemistry","biology","politics","history","geography"},MATCH(C5091,{"语文","英语","数学","物理","化学","生物","政治","历史","地理"},0)),IF(I5091=2,INDEX(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5091,{"单项选择","阅读理解","信息匹配","完形填空","短文填空","单句填空","短文改错","单句改错","句型转换","翻译短语","翻译句子","词汇/短语及固搭","完成句子","听力"},0)),"")), "")</f>
        <v/>
      </c>
      <c r="E5091" s="21" t="str">
        <f t="shared" si="643"/>
        <v>知识点</v>
      </c>
      <c r="F5091" s="21" t="str">
        <f t="shared" si="644"/>
        <v>亚</v>
      </c>
      <c r="G5091" s="21" t="str">
        <f>INDEX( {"body","discipline","area","topic","point"},MATCH(E5091,{"知识体","知识域","知识区","知识主题","知识点"},0))</f>
        <v>point</v>
      </c>
      <c r="H5091" s="21" t="str">
        <f>INDEX( {"super","just","sub","infras"},MATCH(F5091,{"超","恰","亚","次"},0))</f>
        <v>sub</v>
      </c>
      <c r="I5091" s="21">
        <f>MATCH(E5091,{"知识体","知识域","知识区","知识主题","知识点"},0)-1</f>
        <v>4</v>
      </c>
      <c r="J5091" s="21">
        <f>MATCH(F5091,{"超","恰","亚","次"},0)-1</f>
        <v>2</v>
      </c>
      <c r="K5091" s="21" t="str">
        <f t="shared" si="645"/>
        <v>地理</v>
      </c>
      <c r="L5091" s="26" t="s">
        <v>4572</v>
      </c>
      <c r="M5091" s="23"/>
      <c r="N5091" s="23"/>
      <c r="O5091" s="24" t="str">
        <f t="shared" si="647"/>
        <v xml:space="preserve">
  - 
    name:  水土流失
    title:  水土流失
    description: 
    koLyro: point
    koLyri:  sub
    son: </v>
      </c>
      <c r="P5091" s="27" t="str">
        <f t="shared" si="646"/>
        <v xml:space="preserve">
            - 
              name:  水土流失
              title:  水土流失
              description: 
              koLyro: point
              koLyri:  sub
              son: </v>
      </c>
    </row>
    <row r="5092" spans="1:16" ht="15" customHeight="1">
      <c r="A5092" s="20">
        <f t="shared" si="640"/>
        <v>5</v>
      </c>
      <c r="B5092" s="21" t="str">
        <f t="shared" si="641"/>
        <v>知识亚点</v>
      </c>
      <c r="C5092" s="21" t="str">
        <f t="shared" si="642"/>
        <v>土地荒漠化</v>
      </c>
      <c r="D5092" s="21" t="str">
        <f>IFERROR(IF(I5092=1,INDEX( {"chinese","english","math","physics","chemistry","biology","politics","history","geography"},MATCH(C5092,{"语文","英语","数学","物理","化学","生物","政治","历史","地理"},0)),IF(I5092=2,INDEX(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5092,{"单项选择","阅读理解","信息匹配","完形填空","短文填空","单句填空","短文改错","单句改错","句型转换","翻译短语","翻译句子","词汇/短语及固搭","完成句子","听力"},0)),"")), "")</f>
        <v/>
      </c>
      <c r="E5092" s="21" t="str">
        <f t="shared" si="643"/>
        <v>知识点</v>
      </c>
      <c r="F5092" s="21" t="str">
        <f t="shared" si="644"/>
        <v>亚</v>
      </c>
      <c r="G5092" s="21" t="str">
        <f>INDEX( {"body","discipline","area","topic","point"},MATCH(E5092,{"知识体","知识域","知识区","知识主题","知识点"},0))</f>
        <v>point</v>
      </c>
      <c r="H5092" s="21" t="str">
        <f>INDEX( {"super","just","sub","infras"},MATCH(F5092,{"超","恰","亚","次"},0))</f>
        <v>sub</v>
      </c>
      <c r="I5092" s="21">
        <f>MATCH(E5092,{"知识体","知识域","知识区","知识主题","知识点"},0)-1</f>
        <v>4</v>
      </c>
      <c r="J5092" s="21">
        <f>MATCH(F5092,{"超","恰","亚","次"},0)-1</f>
        <v>2</v>
      </c>
      <c r="K5092" s="21" t="str">
        <f t="shared" si="645"/>
        <v>地理</v>
      </c>
      <c r="L5092" s="26" t="s">
        <v>4573</v>
      </c>
      <c r="M5092" s="23"/>
      <c r="N5092" s="23"/>
      <c r="O5092" s="24" t="str">
        <f t="shared" si="647"/>
        <v xml:space="preserve">
  - 
    name:  土地荒漠化
    title:  土地荒漠化
    description: 
    koLyro: point
    koLyri:  sub
    son: </v>
      </c>
      <c r="P5092" s="27" t="str">
        <f t="shared" si="646"/>
        <v xml:space="preserve">
            - 
              name:  土地荒漠化
              title:  土地荒漠化
              description: 
              koLyro: point
              koLyri:  sub
              son: </v>
      </c>
    </row>
    <row r="5093" spans="1:16" ht="15" customHeight="1">
      <c r="A5093" s="20">
        <f t="shared" si="640"/>
        <v>5</v>
      </c>
      <c r="B5093" s="21" t="str">
        <f t="shared" si="641"/>
        <v>知识亚点</v>
      </c>
      <c r="C5093" s="21" t="str">
        <f t="shared" si="642"/>
        <v>沙尘暴</v>
      </c>
      <c r="D5093" s="21" t="str">
        <f>IFERROR(IF(I5093=1,INDEX( {"chinese","english","math","physics","chemistry","biology","politics","history","geography"},MATCH(C5093,{"语文","英语","数学","物理","化学","生物","政治","历史","地理"},0)),IF(I5093=2,INDEX(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5093,{"单项选择","阅读理解","信息匹配","完形填空","短文填空","单句填空","短文改错","单句改错","句型转换","翻译短语","翻译句子","词汇/短语及固搭","完成句子","听力"},0)),"")), "")</f>
        <v/>
      </c>
      <c r="E5093" s="21" t="str">
        <f t="shared" si="643"/>
        <v>知识点</v>
      </c>
      <c r="F5093" s="21" t="str">
        <f t="shared" si="644"/>
        <v>亚</v>
      </c>
      <c r="G5093" s="21" t="str">
        <f>INDEX( {"body","discipline","area","topic","point"},MATCH(E5093,{"知识体","知识域","知识区","知识主题","知识点"},0))</f>
        <v>point</v>
      </c>
      <c r="H5093" s="21" t="str">
        <f>INDEX( {"super","just","sub","infras"},MATCH(F5093,{"超","恰","亚","次"},0))</f>
        <v>sub</v>
      </c>
      <c r="I5093" s="21">
        <f>MATCH(E5093,{"知识体","知识域","知识区","知识主题","知识点"},0)-1</f>
        <v>4</v>
      </c>
      <c r="J5093" s="21">
        <f>MATCH(F5093,{"超","恰","亚","次"},0)-1</f>
        <v>2</v>
      </c>
      <c r="K5093" s="21" t="str">
        <f t="shared" si="645"/>
        <v>地理</v>
      </c>
      <c r="L5093" s="26" t="s">
        <v>4574</v>
      </c>
      <c r="M5093" s="23"/>
      <c r="N5093" s="23"/>
      <c r="O5093" s="24" t="str">
        <f t="shared" si="647"/>
        <v xml:space="preserve">
  - 
    name:  沙尘暴
    title:  沙尘暴
    description: 
    koLyro: point
    koLyri:  sub
    son: </v>
      </c>
      <c r="P5093" s="27" t="str">
        <f t="shared" si="646"/>
        <v xml:space="preserve">
            - 
              name:  沙尘暴
              title:  沙尘暴
              description: 
              koLyro: point
              koLyri:  sub
              son: </v>
      </c>
    </row>
    <row r="5094" spans="1:16" ht="15" customHeight="1">
      <c r="A5094" s="20">
        <f t="shared" si="640"/>
        <v>5</v>
      </c>
      <c r="B5094" s="21" t="str">
        <f t="shared" si="641"/>
        <v>知识亚点</v>
      </c>
      <c r="C5094" s="21" t="str">
        <f t="shared" si="642"/>
        <v>湿地萎缩</v>
      </c>
      <c r="D5094" s="21" t="str">
        <f>IFERROR(IF(I5094=1,INDEX( {"chinese","english","math","physics","chemistry","biology","politics","history","geography"},MATCH(C5094,{"语文","英语","数学","物理","化学","生物","政治","历史","地理"},0)),IF(I5094=2,INDEX(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5094,{"单项选择","阅读理解","信息匹配","完形填空","短文填空","单句填空","短文改错","单句改错","句型转换","翻译短语","翻译句子","词汇/短语及固搭","完成句子","听力"},0)),"")), "")</f>
        <v/>
      </c>
      <c r="E5094" s="21" t="str">
        <f t="shared" si="643"/>
        <v>知识点</v>
      </c>
      <c r="F5094" s="21" t="str">
        <f t="shared" si="644"/>
        <v>亚</v>
      </c>
      <c r="G5094" s="21" t="str">
        <f>INDEX( {"body","discipline","area","topic","point"},MATCH(E5094,{"知识体","知识域","知识区","知识主题","知识点"},0))</f>
        <v>point</v>
      </c>
      <c r="H5094" s="21" t="str">
        <f>INDEX( {"super","just","sub","infras"},MATCH(F5094,{"超","恰","亚","次"},0))</f>
        <v>sub</v>
      </c>
      <c r="I5094" s="21">
        <f>MATCH(E5094,{"知识体","知识域","知识区","知识主题","知识点"},0)-1</f>
        <v>4</v>
      </c>
      <c r="J5094" s="21">
        <f>MATCH(F5094,{"超","恰","亚","次"},0)-1</f>
        <v>2</v>
      </c>
      <c r="K5094" s="21" t="str">
        <f t="shared" si="645"/>
        <v>地理</v>
      </c>
      <c r="L5094" s="26" t="s">
        <v>4575</v>
      </c>
      <c r="M5094" s="23"/>
      <c r="N5094" s="23"/>
      <c r="O5094" s="24" t="str">
        <f t="shared" si="647"/>
        <v xml:space="preserve">
  - 
    name:  湿地萎缩
    title:  湿地萎缩
    description: 
    koLyro: point
    koLyri:  sub
    son: </v>
      </c>
      <c r="P5094" s="27" t="str">
        <f t="shared" si="646"/>
        <v xml:space="preserve">
            - 
              name:  湿地萎缩
              title:  湿地萎缩
              description: 
              koLyro: point
              koLyri:  sub
              son: </v>
      </c>
    </row>
    <row r="5095" spans="1:16" ht="15" customHeight="1">
      <c r="A5095" s="20">
        <f t="shared" si="640"/>
        <v>5</v>
      </c>
      <c r="B5095" s="21" t="str">
        <f t="shared" si="641"/>
        <v>知识亚点</v>
      </c>
      <c r="C5095" s="21" t="str">
        <f t="shared" si="642"/>
        <v>土壤盐碱化（次生盐渍化）</v>
      </c>
      <c r="D5095" s="21" t="str">
        <f>IFERROR(IF(I5095=1,INDEX( {"chinese","english","math","physics","chemistry","biology","politics","history","geography"},MATCH(C5095,{"语文","英语","数学","物理","化学","生物","政治","历史","地理"},0)),IF(I5095=2,INDEX(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5095,{"单项选择","阅读理解","信息匹配","完形填空","短文填空","单句填空","短文改错","单句改错","句型转换","翻译短语","翻译句子","词汇/短语及固搭","完成句子","听力"},0)),"")), "")</f>
        <v/>
      </c>
      <c r="E5095" s="21" t="str">
        <f t="shared" si="643"/>
        <v>知识点</v>
      </c>
      <c r="F5095" s="21" t="str">
        <f t="shared" si="644"/>
        <v>亚</v>
      </c>
      <c r="G5095" s="21" t="str">
        <f>INDEX( {"body","discipline","area","topic","point"},MATCH(E5095,{"知识体","知识域","知识区","知识主题","知识点"},0))</f>
        <v>point</v>
      </c>
      <c r="H5095" s="21" t="str">
        <f>INDEX( {"super","just","sub","infras"},MATCH(F5095,{"超","恰","亚","次"},0))</f>
        <v>sub</v>
      </c>
      <c r="I5095" s="21">
        <f>MATCH(E5095,{"知识体","知识域","知识区","知识主题","知识点"},0)-1</f>
        <v>4</v>
      </c>
      <c r="J5095" s="21">
        <f>MATCH(F5095,{"超","恰","亚","次"},0)-1</f>
        <v>2</v>
      </c>
      <c r="K5095" s="21" t="str">
        <f t="shared" si="645"/>
        <v>地理</v>
      </c>
      <c r="L5095" s="26" t="s">
        <v>4576</v>
      </c>
      <c r="M5095" s="23"/>
      <c r="N5095" s="23"/>
      <c r="O5095" s="24" t="str">
        <f t="shared" si="647"/>
        <v xml:space="preserve">
  - 
    name:  土壤盐碱化（次生盐渍化）
    title:  土壤盐碱化（次生盐渍化）
    description: 
    koLyro: point
    koLyri:  sub
    son: </v>
      </c>
      <c r="P5095" s="27" t="str">
        <f t="shared" si="646"/>
        <v xml:space="preserve">
            - 
              name:  土壤盐碱化（次生盐渍化）
              title:  土壤盐碱化（次生盐渍化）
              description: 
              koLyro: point
              koLyri:  sub
              son: </v>
      </c>
    </row>
    <row r="5096" spans="1:16" ht="15" customHeight="1">
      <c r="A5096" s="20">
        <f t="shared" si="640"/>
        <v>4</v>
      </c>
      <c r="B5096" s="21" t="str">
        <f t="shared" si="641"/>
        <v>知识点</v>
      </c>
      <c r="C5096" s="21" t="str">
        <f t="shared" si="642"/>
        <v>中国区域生态环境问题及其防治</v>
      </c>
      <c r="D5096" s="21" t="str">
        <f>IFERROR(IF(I5096=1,INDEX( {"chinese","english","math","physics","chemistry","biology","politics","history","geography"},MATCH(C5096,{"语文","英语","数学","物理","化学","生物","政治","历史","地理"},0)),IF(I5096=2,INDEX(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5096,{"单项选择","阅读理解","信息匹配","完形填空","短文填空","单句填空","短文改错","单句改错","句型转换","翻译短语","翻译句子","词汇/短语及固搭","完成句子","听力"},0)),"")), "")</f>
        <v/>
      </c>
      <c r="E5096" s="21" t="str">
        <f t="shared" si="643"/>
        <v>知识点</v>
      </c>
      <c r="F5096" s="21" t="str">
        <f t="shared" si="644"/>
        <v>恰</v>
      </c>
      <c r="G5096" s="21" t="str">
        <f>INDEX( {"body","discipline","area","topic","point"},MATCH(E5096,{"知识体","知识域","知识区","知识主题","知识点"},0))</f>
        <v>point</v>
      </c>
      <c r="H5096" s="21" t="str">
        <f>INDEX( {"super","just","sub","infras"},MATCH(F5096,{"超","恰","亚","次"},0))</f>
        <v>just</v>
      </c>
      <c r="I5096" s="21">
        <f>MATCH(E5096,{"知识体","知识域","知识区","知识主题","知识点"},0)-1</f>
        <v>4</v>
      </c>
      <c r="J5096" s="21">
        <f>MATCH(F5096,{"超","恰","亚","次"},0)-1</f>
        <v>1</v>
      </c>
      <c r="K5096" s="21" t="str">
        <f t="shared" si="645"/>
        <v>地理</v>
      </c>
      <c r="L5096" s="26" t="s">
        <v>4577</v>
      </c>
      <c r="M5096" s="23"/>
      <c r="N5096" s="23"/>
      <c r="O5096" s="24" t="str">
        <f t="shared" si="647"/>
        <v xml:space="preserve">
  - 
    name:  中国区域生态环境问题及其防治
    title:  中国区域生态环境问题及其防治
    description: 
    koLyro: point
    koLyri:  just
    son: </v>
      </c>
      <c r="P5096" s="27" t="str">
        <f t="shared" si="646"/>
        <v xml:space="preserve">
          - 
            name:  中国区域生态环境问题及其防治
            title:  中国区域生态环境问题及其防治
            description: 
            koLyro: point
            koLyri:  just
            son: </v>
      </c>
    </row>
    <row r="5097" spans="1:16" ht="15" customHeight="1">
      <c r="A5097" s="20">
        <f t="shared" si="640"/>
        <v>5</v>
      </c>
      <c r="B5097" s="21" t="str">
        <f t="shared" si="641"/>
        <v>知识亚点</v>
      </c>
      <c r="C5097" s="21" t="str">
        <f t="shared" si="642"/>
        <v>我国生态环境问题的现状与成因</v>
      </c>
      <c r="D5097" s="21" t="str">
        <f>IFERROR(IF(I5097=1,INDEX( {"chinese","english","math","physics","chemistry","biology","politics","history","geography"},MATCH(C5097,{"语文","英语","数学","物理","化学","生物","政治","历史","地理"},0)),IF(I5097=2,INDEX(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5097,{"单项选择","阅读理解","信息匹配","完形填空","短文填空","单句填空","短文改错","单句改错","句型转换","翻译短语","翻译句子","词汇/短语及固搭","完成句子","听力"},0)),"")), "")</f>
        <v/>
      </c>
      <c r="E5097" s="21" t="str">
        <f t="shared" si="643"/>
        <v>知识点</v>
      </c>
      <c r="F5097" s="21" t="str">
        <f t="shared" si="644"/>
        <v>亚</v>
      </c>
      <c r="G5097" s="21" t="str">
        <f>INDEX( {"body","discipline","area","topic","point"},MATCH(E5097,{"知识体","知识域","知识区","知识主题","知识点"},0))</f>
        <v>point</v>
      </c>
      <c r="H5097" s="21" t="str">
        <f>INDEX( {"super","just","sub","infras"},MATCH(F5097,{"超","恰","亚","次"},0))</f>
        <v>sub</v>
      </c>
      <c r="I5097" s="21">
        <f>MATCH(E5097,{"知识体","知识域","知识区","知识主题","知识点"},0)-1</f>
        <v>4</v>
      </c>
      <c r="J5097" s="21">
        <f>MATCH(F5097,{"超","恰","亚","次"},0)-1</f>
        <v>2</v>
      </c>
      <c r="K5097" s="21" t="str">
        <f t="shared" si="645"/>
        <v>地理</v>
      </c>
      <c r="L5097" s="26" t="s">
        <v>4578</v>
      </c>
      <c r="M5097" s="23"/>
      <c r="N5097" s="23"/>
      <c r="O5097" s="24" t="str">
        <f t="shared" si="647"/>
        <v xml:space="preserve">
  - 
    name:  我国生态环境问题的现状与成因
    title:  我国生态环境问题的现状与成因
    description: 
    koLyro: point
    koLyri:  sub
    son: </v>
      </c>
      <c r="P5097" s="27" t="str">
        <f t="shared" si="646"/>
        <v xml:space="preserve">
            - 
              name:  我国生态环境问题的现状与成因
              title:  我国生态环境问题的现状与成因
              description: 
              koLyro: point
              koLyri:  sub
              son: </v>
      </c>
    </row>
    <row r="5098" spans="1:16" ht="15" customHeight="1">
      <c r="A5098" s="20">
        <f t="shared" si="640"/>
        <v>5</v>
      </c>
      <c r="B5098" s="21" t="str">
        <f t="shared" si="641"/>
        <v>知识亚点</v>
      </c>
      <c r="C5098" s="21" t="str">
        <f t="shared" si="642"/>
        <v>我国生态环境问题的区域性特征</v>
      </c>
      <c r="D5098" s="21" t="str">
        <f>IFERROR(IF(I5098=1,INDEX( {"chinese","english","math","physics","chemistry","biology","politics","history","geography"},MATCH(C5098,{"语文","英语","数学","物理","化学","生物","政治","历史","地理"},0)),IF(I5098=2,INDEX(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5098,{"单项选择","阅读理解","信息匹配","完形填空","短文填空","单句填空","短文改错","单句改错","句型转换","翻译短语","翻译句子","词汇/短语及固搭","完成句子","听力"},0)),"")), "")</f>
        <v/>
      </c>
      <c r="E5098" s="21" t="str">
        <f t="shared" si="643"/>
        <v>知识点</v>
      </c>
      <c r="F5098" s="21" t="str">
        <f t="shared" si="644"/>
        <v>亚</v>
      </c>
      <c r="G5098" s="21" t="str">
        <f>INDEX( {"body","discipline","area","topic","point"},MATCH(E5098,{"知识体","知识域","知识区","知识主题","知识点"},0))</f>
        <v>point</v>
      </c>
      <c r="H5098" s="21" t="str">
        <f>INDEX( {"super","just","sub","infras"},MATCH(F5098,{"超","恰","亚","次"},0))</f>
        <v>sub</v>
      </c>
      <c r="I5098" s="21">
        <f>MATCH(E5098,{"知识体","知识域","知识区","知识主题","知识点"},0)-1</f>
        <v>4</v>
      </c>
      <c r="J5098" s="21">
        <f>MATCH(F5098,{"超","恰","亚","次"},0)-1</f>
        <v>2</v>
      </c>
      <c r="K5098" s="21" t="str">
        <f t="shared" si="645"/>
        <v>地理</v>
      </c>
      <c r="L5098" s="26" t="s">
        <v>4579</v>
      </c>
      <c r="M5098" s="23"/>
      <c r="N5098" s="23"/>
      <c r="O5098" s="24" t="str">
        <f t="shared" si="647"/>
        <v xml:space="preserve">
  - 
    name:  我国生态环境问题的区域性特征
    title:  我国生态环境问题的区域性特征
    description: 
    koLyro: point
    koLyri:  sub
    son: </v>
      </c>
      <c r="P5098" s="27" t="str">
        <f t="shared" si="646"/>
        <v xml:space="preserve">
            - 
              name:  我国生态环境问题的区域性特征
              title:  我国生态环境问题的区域性特征
              description: 
              koLyro: point
              koLyri:  sub
              son: </v>
      </c>
    </row>
    <row r="5099" spans="1:16" ht="15" customHeight="1">
      <c r="A5099" s="20">
        <f t="shared" si="640"/>
        <v>5</v>
      </c>
      <c r="B5099" s="21" t="str">
        <f t="shared" si="641"/>
        <v>知识亚点</v>
      </c>
      <c r="C5099" s="21" t="str">
        <f t="shared" si="642"/>
        <v>我国生态环境问题的防治措施与成就</v>
      </c>
      <c r="D5099" s="21" t="str">
        <f>IFERROR(IF(I5099=1,INDEX( {"chinese","english","math","physics","chemistry","biology","politics","history","geography"},MATCH(C5099,{"语文","英语","数学","物理","化学","生物","政治","历史","地理"},0)),IF(I5099=2,INDEX(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5099,{"单项选择","阅读理解","信息匹配","完形填空","短文填空","单句填空","短文改错","单句改错","句型转换","翻译短语","翻译句子","词汇/短语及固搭","完成句子","听力"},0)),"")), "")</f>
        <v/>
      </c>
      <c r="E5099" s="21" t="str">
        <f t="shared" si="643"/>
        <v>知识点</v>
      </c>
      <c r="F5099" s="21" t="str">
        <f t="shared" si="644"/>
        <v>亚</v>
      </c>
      <c r="G5099" s="21" t="str">
        <f>INDEX( {"body","discipline","area","topic","point"},MATCH(E5099,{"知识体","知识域","知识区","知识主题","知识点"},0))</f>
        <v>point</v>
      </c>
      <c r="H5099" s="21" t="str">
        <f>INDEX( {"super","just","sub","infras"},MATCH(F5099,{"超","恰","亚","次"},0))</f>
        <v>sub</v>
      </c>
      <c r="I5099" s="21">
        <f>MATCH(E5099,{"知识体","知识域","知识区","知识主题","知识点"},0)-1</f>
        <v>4</v>
      </c>
      <c r="J5099" s="21">
        <f>MATCH(F5099,{"超","恰","亚","次"},0)-1</f>
        <v>2</v>
      </c>
      <c r="K5099" s="21" t="str">
        <f t="shared" si="645"/>
        <v>地理</v>
      </c>
      <c r="L5099" s="26" t="s">
        <v>4580</v>
      </c>
      <c r="M5099" s="23"/>
      <c r="N5099" s="23"/>
      <c r="O5099" s="24" t="str">
        <f t="shared" si="647"/>
        <v xml:space="preserve">
  - 
    name:  我国生态环境问题的防治措施与成就
    title:  我国生态环境问题的防治措施与成就
    description: 
    koLyro: point
    koLyri:  sub
    son: </v>
      </c>
      <c r="P5099" s="27" t="str">
        <f t="shared" si="646"/>
        <v xml:space="preserve">
            - 
              name:  我国生态环境问题的防治措施与成就
              title:  我国生态环境问题的防治措施与成就
              description: 
              koLyro: point
              koLyri:  sub
              son: </v>
      </c>
    </row>
    <row r="5100" spans="1:16" ht="15" customHeight="1">
      <c r="A5100" s="20">
        <f t="shared" si="640"/>
        <v>4</v>
      </c>
      <c r="B5100" s="21" t="str">
        <f t="shared" si="641"/>
        <v>知识点</v>
      </c>
      <c r="C5100" s="21" t="str">
        <f t="shared" si="642"/>
        <v>全球生态危机的形成原因</v>
      </c>
      <c r="D5100" s="21" t="str">
        <f>IFERROR(IF(I5100=1,INDEX( {"chinese","english","math","physics","chemistry","biology","politics","history","geography"},MATCH(C5100,{"语文","英语","数学","物理","化学","生物","政治","历史","地理"},0)),IF(I5100=2,INDEX(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5100,{"单项选择","阅读理解","信息匹配","完形填空","短文填空","单句填空","短文改错","单句改错","句型转换","翻译短语","翻译句子","词汇/短语及固搭","完成句子","听力"},0)),"")), "")</f>
        <v/>
      </c>
      <c r="E5100" s="21" t="str">
        <f t="shared" si="643"/>
        <v>知识点</v>
      </c>
      <c r="F5100" s="21" t="str">
        <f t="shared" si="644"/>
        <v>恰</v>
      </c>
      <c r="G5100" s="21" t="str">
        <f>INDEX( {"body","discipline","area","topic","point"},MATCH(E5100,{"知识体","知识域","知识区","知识主题","知识点"},0))</f>
        <v>point</v>
      </c>
      <c r="H5100" s="21" t="str">
        <f>INDEX( {"super","just","sub","infras"},MATCH(F5100,{"超","恰","亚","次"},0))</f>
        <v>just</v>
      </c>
      <c r="I5100" s="21">
        <f>MATCH(E5100,{"知识体","知识域","知识区","知识主题","知识点"},0)-1</f>
        <v>4</v>
      </c>
      <c r="J5100" s="21">
        <f>MATCH(F5100,{"超","恰","亚","次"},0)-1</f>
        <v>1</v>
      </c>
      <c r="K5100" s="21" t="str">
        <f t="shared" si="645"/>
        <v>地理</v>
      </c>
      <c r="L5100" s="26" t="s">
        <v>4581</v>
      </c>
      <c r="M5100" s="23"/>
      <c r="N5100" s="23"/>
      <c r="O5100" s="24" t="str">
        <f t="shared" si="647"/>
        <v xml:space="preserve">
  - 
    name:  全球生态危机的形成原因
    title:  全球生态危机的形成原因
    description: 
    koLyro: point
    koLyri:  just
    son: </v>
      </c>
      <c r="P5100" s="27" t="str">
        <f t="shared" si="646"/>
        <v xml:space="preserve">
          - 
            name:  全球生态危机的形成原因
            title:  全球生态危机的形成原因
            description: 
            koLyro: point
            koLyri:  just
            son: </v>
      </c>
    </row>
    <row r="5101" spans="1:16" ht="15" customHeight="1">
      <c r="A5101" s="20">
        <f t="shared" si="640"/>
        <v>4</v>
      </c>
      <c r="B5101" s="21" t="str">
        <f t="shared" si="641"/>
        <v>知识点</v>
      </c>
      <c r="C5101" s="21" t="str">
        <f t="shared" si="642"/>
        <v>生态环境问题分析</v>
      </c>
      <c r="D5101" s="21" t="str">
        <f>IFERROR(IF(I5101=1,INDEX( {"chinese","english","math","physics","chemistry","biology","politics","history","geography"},MATCH(C5101,{"语文","英语","数学","物理","化学","生物","政治","历史","地理"},0)),IF(I5101=2,INDEX(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5101,{"单项选择","阅读理解","信息匹配","完形填空","短文填空","单句填空","短文改错","单句改错","句型转换","翻译短语","翻译句子","词汇/短语及固搭","完成句子","听力"},0)),"")), "")</f>
        <v/>
      </c>
      <c r="E5101" s="21" t="str">
        <f t="shared" si="643"/>
        <v>知识点</v>
      </c>
      <c r="F5101" s="21" t="str">
        <f t="shared" si="644"/>
        <v>恰</v>
      </c>
      <c r="G5101" s="21" t="str">
        <f>INDEX( {"body","discipline","area","topic","point"},MATCH(E5101,{"知识体","知识域","知识区","知识主题","知识点"},0))</f>
        <v>point</v>
      </c>
      <c r="H5101" s="21" t="str">
        <f>INDEX( {"super","just","sub","infras"},MATCH(F5101,{"超","恰","亚","次"},0))</f>
        <v>just</v>
      </c>
      <c r="I5101" s="21">
        <f>MATCH(E5101,{"知识体","知识域","知识区","知识主题","知识点"},0)-1</f>
        <v>4</v>
      </c>
      <c r="J5101" s="21">
        <f>MATCH(F5101,{"超","恰","亚","次"},0)-1</f>
        <v>1</v>
      </c>
      <c r="K5101" s="21" t="str">
        <f t="shared" si="645"/>
        <v>地理</v>
      </c>
      <c r="L5101" s="26" t="s">
        <v>4582</v>
      </c>
      <c r="M5101" s="23"/>
      <c r="N5101" s="23"/>
      <c r="O5101" s="24" t="str">
        <f t="shared" si="647"/>
        <v xml:space="preserve">
  - 
    name:  生态环境问题分析
    title:  生态环境问题分析
    description: 
    koLyro: point
    koLyri:  just
    son: </v>
      </c>
      <c r="P5101" s="27" t="str">
        <f t="shared" si="646"/>
        <v xml:space="preserve">
          - 
            name:  生态环境问题分析
            title:  生态环境问题分析
            description: 
            koLyro: point
            koLyri:  just
            son: </v>
      </c>
    </row>
    <row r="5102" spans="1:16" ht="15" customHeight="1">
      <c r="A5102" s="20">
        <f t="shared" si="640"/>
        <v>5</v>
      </c>
      <c r="B5102" s="21" t="str">
        <f t="shared" si="641"/>
        <v>知识亚点</v>
      </c>
      <c r="C5102" s="21" t="str">
        <f t="shared" si="642"/>
        <v>生态环境问题的类型、表现与分布</v>
      </c>
      <c r="D5102" s="21" t="str">
        <f>IFERROR(IF(I5102=1,INDEX( {"chinese","english","math","physics","chemistry","biology","politics","history","geography"},MATCH(C5102,{"语文","英语","数学","物理","化学","生物","政治","历史","地理"},0)),IF(I5102=2,INDEX(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5102,{"单项选择","阅读理解","信息匹配","完形填空","短文填空","单句填空","短文改错","单句改错","句型转换","翻译短语","翻译句子","词汇/短语及固搭","完成句子","听力"},0)),"")), "")</f>
        <v/>
      </c>
      <c r="E5102" s="21" t="str">
        <f t="shared" si="643"/>
        <v>知识点</v>
      </c>
      <c r="F5102" s="21" t="str">
        <f t="shared" si="644"/>
        <v>亚</v>
      </c>
      <c r="G5102" s="21" t="str">
        <f>INDEX( {"body","discipline","area","topic","point"},MATCH(E5102,{"知识体","知识域","知识区","知识主题","知识点"},0))</f>
        <v>point</v>
      </c>
      <c r="H5102" s="21" t="str">
        <f>INDEX( {"super","just","sub","infras"},MATCH(F5102,{"超","恰","亚","次"},0))</f>
        <v>sub</v>
      </c>
      <c r="I5102" s="21">
        <f>MATCH(E5102,{"知识体","知识域","知识区","知识主题","知识点"},0)-1</f>
        <v>4</v>
      </c>
      <c r="J5102" s="21">
        <f>MATCH(F5102,{"超","恰","亚","次"},0)-1</f>
        <v>2</v>
      </c>
      <c r="K5102" s="21" t="str">
        <f t="shared" si="645"/>
        <v>地理</v>
      </c>
      <c r="L5102" s="26" t="s">
        <v>4583</v>
      </c>
      <c r="M5102" s="23"/>
      <c r="N5102" s="23"/>
      <c r="O5102" s="24" t="str">
        <f t="shared" si="647"/>
        <v xml:space="preserve">
  - 
    name:  生态环境问题的类型、表现与分布
    title:  生态环境问题的类型、表现与分布
    description: 
    koLyro: point
    koLyri:  sub
    son: </v>
      </c>
      <c r="P5102" s="27" t="str">
        <f t="shared" si="646"/>
        <v xml:space="preserve">
            - 
              name:  生态环境问题的类型、表现与分布
              title:  生态环境问题的类型、表现与分布
              description: 
              koLyro: point
              koLyri:  sub
              son: </v>
      </c>
    </row>
    <row r="5103" spans="1:16" ht="15" customHeight="1">
      <c r="A5103" s="20">
        <f t="shared" si="640"/>
        <v>5</v>
      </c>
      <c r="B5103" s="21" t="str">
        <f t="shared" si="641"/>
        <v>知识亚点</v>
      </c>
      <c r="C5103" s="21" t="str">
        <f t="shared" si="642"/>
        <v>生态环境问题产生原因</v>
      </c>
      <c r="D5103" s="21" t="str">
        <f>IFERROR(IF(I5103=1,INDEX( {"chinese","english","math","physics","chemistry","biology","politics","history","geography"},MATCH(C5103,{"语文","英语","数学","物理","化学","生物","政治","历史","地理"},0)),IF(I5103=2,INDEX(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5103,{"单项选择","阅读理解","信息匹配","完形填空","短文填空","单句填空","短文改错","单句改错","句型转换","翻译短语","翻译句子","词汇/短语及固搭","完成句子","听力"},0)),"")), "")</f>
        <v/>
      </c>
      <c r="E5103" s="21" t="str">
        <f t="shared" si="643"/>
        <v>知识点</v>
      </c>
      <c r="F5103" s="21" t="str">
        <f t="shared" si="644"/>
        <v>亚</v>
      </c>
      <c r="G5103" s="21" t="str">
        <f>INDEX( {"body","discipline","area","topic","point"},MATCH(E5103,{"知识体","知识域","知识区","知识主题","知识点"},0))</f>
        <v>point</v>
      </c>
      <c r="H5103" s="21" t="str">
        <f>INDEX( {"super","just","sub","infras"},MATCH(F5103,{"超","恰","亚","次"},0))</f>
        <v>sub</v>
      </c>
      <c r="I5103" s="21">
        <f>MATCH(E5103,{"知识体","知识域","知识区","知识主题","知识点"},0)-1</f>
        <v>4</v>
      </c>
      <c r="J5103" s="21">
        <f>MATCH(F5103,{"超","恰","亚","次"},0)-1</f>
        <v>2</v>
      </c>
      <c r="K5103" s="21" t="str">
        <f t="shared" si="645"/>
        <v>地理</v>
      </c>
      <c r="L5103" s="26" t="s">
        <v>4584</v>
      </c>
      <c r="M5103" s="23"/>
      <c r="N5103" s="23"/>
      <c r="O5103" s="24" t="str">
        <f t="shared" si="647"/>
        <v xml:space="preserve">
  - 
    name:  生态环境问题产生原因
    title:  生态环境问题产生原因
    description: 
    koLyro: point
    koLyri:  sub
    son: </v>
      </c>
      <c r="P5103" s="27" t="str">
        <f t="shared" si="646"/>
        <v xml:space="preserve">
            - 
              name:  生态环境问题产生原因
              title:  生态环境问题产生原因
              description: 
              koLyro: point
              koLyri:  sub
              son: </v>
      </c>
    </row>
    <row r="5104" spans="1:16" ht="15" customHeight="1">
      <c r="A5104" s="20">
        <f t="shared" si="640"/>
        <v>5</v>
      </c>
      <c r="B5104" s="21" t="str">
        <f t="shared" si="641"/>
        <v>知识亚点</v>
      </c>
      <c r="C5104" s="21" t="str">
        <f t="shared" si="642"/>
        <v>生态环境问题的后果与危害</v>
      </c>
      <c r="D5104" s="21" t="str">
        <f>IFERROR(IF(I5104=1,INDEX( {"chinese","english","math","physics","chemistry","biology","politics","history","geography"},MATCH(C5104,{"语文","英语","数学","物理","化学","生物","政治","历史","地理"},0)),IF(I5104=2,INDEX(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5104,{"单项选择","阅读理解","信息匹配","完形填空","短文填空","单句填空","短文改错","单句改错","句型转换","翻译短语","翻译句子","词汇/短语及固搭","完成句子","听力"},0)),"")), "")</f>
        <v/>
      </c>
      <c r="E5104" s="21" t="str">
        <f t="shared" si="643"/>
        <v>知识点</v>
      </c>
      <c r="F5104" s="21" t="str">
        <f t="shared" si="644"/>
        <v>亚</v>
      </c>
      <c r="G5104" s="21" t="str">
        <f>INDEX( {"body","discipline","area","topic","point"},MATCH(E5104,{"知识体","知识域","知识区","知识主题","知识点"},0))</f>
        <v>point</v>
      </c>
      <c r="H5104" s="21" t="str">
        <f>INDEX( {"super","just","sub","infras"},MATCH(F5104,{"超","恰","亚","次"},0))</f>
        <v>sub</v>
      </c>
      <c r="I5104" s="21">
        <f>MATCH(E5104,{"知识体","知识域","知识区","知识主题","知识点"},0)-1</f>
        <v>4</v>
      </c>
      <c r="J5104" s="21">
        <f>MATCH(F5104,{"超","恰","亚","次"},0)-1</f>
        <v>2</v>
      </c>
      <c r="K5104" s="21" t="str">
        <f t="shared" si="645"/>
        <v>地理</v>
      </c>
      <c r="L5104" s="26" t="s">
        <v>4585</v>
      </c>
      <c r="M5104" s="23"/>
      <c r="N5104" s="23"/>
      <c r="O5104" s="24" t="str">
        <f t="shared" si="647"/>
        <v xml:space="preserve">
  - 
    name:  生态环境问题的后果与危害
    title:  生态环境问题的后果与危害
    description: 
    koLyro: point
    koLyri:  sub
    son: </v>
      </c>
      <c r="P5104" s="27" t="str">
        <f t="shared" si="646"/>
        <v xml:space="preserve">
            - 
              name:  生态环境问题的后果与危害
              title:  生态环境问题的后果与危害
              description: 
              koLyro: point
              koLyri:  sub
              son: </v>
      </c>
    </row>
    <row r="5105" spans="1:16" ht="15" customHeight="1">
      <c r="A5105" s="20">
        <f t="shared" si="640"/>
        <v>5</v>
      </c>
      <c r="B5105" s="21" t="str">
        <f t="shared" si="641"/>
        <v>知识亚点</v>
      </c>
      <c r="C5105" s="21" t="str">
        <f t="shared" si="642"/>
        <v>生态环境保护及恢复的合理措施</v>
      </c>
      <c r="D5105" s="21" t="str">
        <f>IFERROR(IF(I5105=1,INDEX( {"chinese","english","math","physics","chemistry","biology","politics","history","geography"},MATCH(C5105,{"语文","英语","数学","物理","化学","生物","政治","历史","地理"},0)),IF(I5105=2,INDEX(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5105,{"单项选择","阅读理解","信息匹配","完形填空","短文填空","单句填空","短文改错","单句改错","句型转换","翻译短语","翻译句子","词汇/短语及固搭","完成句子","听力"},0)),"")), "")</f>
        <v/>
      </c>
      <c r="E5105" s="21" t="str">
        <f t="shared" si="643"/>
        <v>知识点</v>
      </c>
      <c r="F5105" s="21" t="str">
        <f t="shared" si="644"/>
        <v>亚</v>
      </c>
      <c r="G5105" s="21" t="str">
        <f>INDEX( {"body","discipline","area","topic","point"},MATCH(E5105,{"知识体","知识域","知识区","知识主题","知识点"},0))</f>
        <v>point</v>
      </c>
      <c r="H5105" s="21" t="str">
        <f>INDEX( {"super","just","sub","infras"},MATCH(F5105,{"超","恰","亚","次"},0))</f>
        <v>sub</v>
      </c>
      <c r="I5105" s="21">
        <f>MATCH(E5105,{"知识体","知识域","知识区","知识主题","知识点"},0)-1</f>
        <v>4</v>
      </c>
      <c r="J5105" s="21">
        <f>MATCH(F5105,{"超","恰","亚","次"},0)-1</f>
        <v>2</v>
      </c>
      <c r="K5105" s="21" t="str">
        <f t="shared" si="645"/>
        <v>地理</v>
      </c>
      <c r="L5105" s="26" t="s">
        <v>4586</v>
      </c>
      <c r="M5105" s="23"/>
      <c r="N5105" s="23"/>
      <c r="O5105" s="24" t="str">
        <f t="shared" si="647"/>
        <v xml:space="preserve">
  - 
    name:  生态环境保护及恢复的合理措施
    title:  生态环境保护及恢复的合理措施
    description: 
    koLyro: point
    koLyri:  sub
    son: </v>
      </c>
      <c r="P5105" s="27" t="str">
        <f t="shared" si="646"/>
        <v xml:space="preserve">
            - 
              name:  生态环境保护及恢复的合理措施
              title:  生态环境保护及恢复的合理措施
              description: 
              koLyro: point
              koLyri:  sub
              son: </v>
      </c>
    </row>
    <row r="5106" spans="1:16" ht="15" customHeight="1">
      <c r="A5106" s="20">
        <f t="shared" si="640"/>
        <v>3</v>
      </c>
      <c r="B5106" s="21" t="str">
        <f t="shared" si="641"/>
        <v>知识主题</v>
      </c>
      <c r="C5106" s="21" t="str">
        <f t="shared" si="642"/>
        <v>环境管理与公众参与</v>
      </c>
      <c r="D5106" s="21" t="str">
        <f>IFERROR(IF(I5106=1,INDEX( {"chinese","english","math","physics","chemistry","biology","politics","history","geography"},MATCH(C5106,{"语文","英语","数学","物理","化学","生物","政治","历史","地理"},0)),IF(I5106=2,INDEX(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5106,{"单项选择","阅读理解","信息匹配","完形填空","短文填空","单句填空","短文改错","单句改错","句型转换","翻译短语","翻译句子","词汇/短语及固搭","完成句子","听力"},0)),"")), "")</f>
        <v/>
      </c>
      <c r="E5106" s="21" t="str">
        <f t="shared" si="643"/>
        <v>知识主题</v>
      </c>
      <c r="F5106" s="21" t="str">
        <f t="shared" si="644"/>
        <v>恰</v>
      </c>
      <c r="G5106" s="21" t="str">
        <f>INDEX( {"body","discipline","area","topic","point"},MATCH(E5106,{"知识体","知识域","知识区","知识主题","知识点"},0))</f>
        <v>topic</v>
      </c>
      <c r="H5106" s="21" t="str">
        <f>INDEX( {"super","just","sub","infras"},MATCH(F5106,{"超","恰","亚","次"},0))</f>
        <v>just</v>
      </c>
      <c r="I5106" s="21">
        <f>MATCH(E5106,{"知识体","知识域","知识区","知识主题","知识点"},0)-1</f>
        <v>3</v>
      </c>
      <c r="J5106" s="21">
        <f>MATCH(F5106,{"超","恰","亚","次"},0)-1</f>
        <v>1</v>
      </c>
      <c r="K5106" s="21" t="str">
        <f t="shared" si="645"/>
        <v>地理</v>
      </c>
      <c r="L5106" s="26" t="s">
        <v>4587</v>
      </c>
      <c r="M5106" s="23"/>
      <c r="N5106" s="23"/>
      <c r="O5106" s="24" t="str">
        <f t="shared" si="647"/>
        <v xml:space="preserve">
  - 
    name:  环境管理与公众参与
    title:  环境管理与公众参与
    description: 
    koLyro: topic
    koLyri:  just
    son: </v>
      </c>
      <c r="P5106" s="27" t="str">
        <f t="shared" si="646"/>
        <v xml:space="preserve">
        - 
          name:  环境管理与公众参与
          title:  环境管理与公众参与
          description: 
          koLyro: topic
          koLyri:  just
          son: </v>
      </c>
    </row>
    <row r="5107" spans="1:16" ht="15" customHeight="1">
      <c r="A5107" s="20">
        <f t="shared" si="640"/>
        <v>4</v>
      </c>
      <c r="B5107" s="21" t="str">
        <f t="shared" si="641"/>
        <v>知识点</v>
      </c>
      <c r="C5107" s="21" t="str">
        <f t="shared" si="642"/>
        <v>环境管理</v>
      </c>
      <c r="D5107" s="21" t="str">
        <f>IFERROR(IF(I5107=1,INDEX( {"chinese","english","math","physics","chemistry","biology","politics","history","geography"},MATCH(C5107,{"语文","英语","数学","物理","化学","生物","政治","历史","地理"},0)),IF(I5107=2,INDEX(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5107,{"单项选择","阅读理解","信息匹配","完形填空","短文填空","单句填空","短文改错","单句改错","句型转换","翻译短语","翻译句子","词汇/短语及固搭","完成句子","听力"},0)),"")), "")</f>
        <v/>
      </c>
      <c r="E5107" s="21" t="str">
        <f t="shared" si="643"/>
        <v>知识点</v>
      </c>
      <c r="F5107" s="21" t="str">
        <f t="shared" si="644"/>
        <v>恰</v>
      </c>
      <c r="G5107" s="21" t="str">
        <f>INDEX( {"body","discipline","area","topic","point"},MATCH(E5107,{"知识体","知识域","知识区","知识主题","知识点"},0))</f>
        <v>point</v>
      </c>
      <c r="H5107" s="21" t="str">
        <f>INDEX( {"super","just","sub","infras"},MATCH(F5107,{"超","恰","亚","次"},0))</f>
        <v>just</v>
      </c>
      <c r="I5107" s="21">
        <f>MATCH(E5107,{"知识体","知识域","知识区","知识主题","知识点"},0)-1</f>
        <v>4</v>
      </c>
      <c r="J5107" s="21">
        <f>MATCH(F5107,{"超","恰","亚","次"},0)-1</f>
        <v>1</v>
      </c>
      <c r="K5107" s="21" t="str">
        <f t="shared" si="645"/>
        <v>地理</v>
      </c>
      <c r="L5107" s="26" t="s">
        <v>4588</v>
      </c>
      <c r="M5107" s="23"/>
      <c r="N5107" s="23"/>
      <c r="O5107" s="24" t="str">
        <f t="shared" si="647"/>
        <v xml:space="preserve">
  - 
    name:  环境管理
    title:  环境管理
    description: 
    koLyro: point
    koLyri:  just
    son: </v>
      </c>
      <c r="P5107" s="27" t="str">
        <f t="shared" si="646"/>
        <v xml:space="preserve">
          - 
            name:  环境管理
            title:  环境管理
            description: 
            koLyro: point
            koLyri:  just
            son: </v>
      </c>
    </row>
    <row r="5108" spans="1:16" ht="15" customHeight="1">
      <c r="A5108" s="20">
        <f t="shared" si="640"/>
        <v>4</v>
      </c>
      <c r="B5108" s="21" t="str">
        <f t="shared" si="641"/>
        <v>知识点</v>
      </c>
      <c r="C5108" s="21" t="str">
        <f t="shared" si="642"/>
        <v>公众参与</v>
      </c>
      <c r="D5108" s="21" t="str">
        <f>IFERROR(IF(I5108=1,INDEX( {"chinese","english","math","physics","chemistry","biology","politics","history","geography"},MATCH(C5108,{"语文","英语","数学","物理","化学","生物","政治","历史","地理"},0)),IF(I5108=2,INDEX(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5108,{"单项选择","阅读理解","信息匹配","完形填空","短文填空","单句填空","短文改错","单句改错","句型转换","翻译短语","翻译句子","词汇/短语及固搭","完成句子","听力"},0)),"")), "")</f>
        <v/>
      </c>
      <c r="E5108" s="21" t="str">
        <f t="shared" si="643"/>
        <v>知识点</v>
      </c>
      <c r="F5108" s="21" t="str">
        <f t="shared" si="644"/>
        <v>恰</v>
      </c>
      <c r="G5108" s="21" t="str">
        <f>INDEX( {"body","discipline","area","topic","point"},MATCH(E5108,{"知识体","知识域","知识区","知识主题","知识点"},0))</f>
        <v>point</v>
      </c>
      <c r="H5108" s="21" t="str">
        <f>INDEX( {"super","just","sub","infras"},MATCH(F5108,{"超","恰","亚","次"},0))</f>
        <v>just</v>
      </c>
      <c r="I5108" s="21">
        <f>MATCH(E5108,{"知识体","知识域","知识区","知识主题","知识点"},0)-1</f>
        <v>4</v>
      </c>
      <c r="J5108" s="21">
        <f>MATCH(F5108,{"超","恰","亚","次"},0)-1</f>
        <v>1</v>
      </c>
      <c r="K5108" s="21" t="str">
        <f t="shared" si="645"/>
        <v>地理</v>
      </c>
      <c r="L5108" s="26" t="s">
        <v>4589</v>
      </c>
      <c r="M5108" s="23"/>
      <c r="N5108" s="23"/>
      <c r="O5108" s="24" t="str">
        <f t="shared" si="647"/>
        <v xml:space="preserve">
  - 
    name:  公众参与
    title:  公众参与
    description: 
    koLyro: point
    koLyri:  just
    son: </v>
      </c>
      <c r="P5108" s="27" t="str">
        <f t="shared" si="646"/>
        <v xml:space="preserve">
          - 
            name:  公众参与
            title:  公众参与
            description: 
            koLyro: point
            koLyri:  just
            son: </v>
      </c>
    </row>
    <row r="5109" spans="1:16" ht="15" customHeight="1">
      <c r="A5109" s="20">
        <f t="shared" si="640"/>
        <v>2</v>
      </c>
      <c r="B5109" s="21" t="str">
        <f t="shared" si="641"/>
        <v>知识区</v>
      </c>
      <c r="C5109" s="21" t="str">
        <f t="shared" si="642"/>
        <v>22.宇宙与地球</v>
      </c>
      <c r="D5109" s="21" t="str">
        <f>IFERROR(IF(I5109=1,INDEX( {"chinese","english","math","physics","chemistry","biology","politics","history","geography"},MATCH(C5109,{"语文","英语","数学","物理","化学","生物","政治","历史","地理"},0)),IF(I5109=2,INDEX(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5109,{"单项选择","阅读理解","信息匹配","完形填空","短文填空","单句填空","短文改错","单句改错","句型转换","翻译短语","翻译句子","词汇/短语及固搭","完成句子","听力"},0)),"")), "")</f>
        <v/>
      </c>
      <c r="E5109" s="21" t="str">
        <f t="shared" si="643"/>
        <v>知识区</v>
      </c>
      <c r="F5109" s="21" t="str">
        <f t="shared" si="644"/>
        <v>恰</v>
      </c>
      <c r="G5109" s="21" t="str">
        <f>INDEX( {"body","discipline","area","topic","point"},MATCH(E5109,{"知识体","知识域","知识区","知识主题","知识点"},0))</f>
        <v>area</v>
      </c>
      <c r="H5109" s="21" t="str">
        <f>INDEX( {"super","just","sub","infras"},MATCH(F5109,{"超","恰","亚","次"},0))</f>
        <v>just</v>
      </c>
      <c r="I5109" s="21">
        <f>MATCH(E5109,{"知识体","知识域","知识区","知识主题","知识点"},0)-1</f>
        <v>2</v>
      </c>
      <c r="J5109" s="21">
        <f>MATCH(F5109,{"超","恰","亚","次"},0)-1</f>
        <v>1</v>
      </c>
      <c r="K5109" s="21" t="str">
        <f t="shared" si="645"/>
        <v>地理</v>
      </c>
      <c r="L5109" s="22" t="s">
        <v>5353</v>
      </c>
      <c r="M5109" s="23"/>
      <c r="N5109" s="23"/>
      <c r="O5109" s="24" t="str">
        <f t="shared" si="647"/>
        <v xml:space="preserve">
  - 
    name:  22.宇宙与地球
    title:  22.宇宙与地球
    description: 
    koLyro: area
    koLyri:  just
    son: </v>
      </c>
      <c r="P5109" s="27" t="str">
        <f t="shared" si="646"/>
        <v xml:space="preserve">
      - 
        name:  22.宇宙与地球
        title:  22.宇宙与地球
        description: 
        koLyro: area
        koLyri:  just
        son: </v>
      </c>
    </row>
    <row r="5110" spans="1:16" ht="15" customHeight="1">
      <c r="A5110" s="20">
        <f t="shared" si="640"/>
        <v>3</v>
      </c>
      <c r="B5110" s="21" t="str">
        <f t="shared" si="641"/>
        <v>知识主题</v>
      </c>
      <c r="C5110" s="21" t="str">
        <f t="shared" si="642"/>
        <v>宇宙</v>
      </c>
      <c r="D5110" s="21" t="str">
        <f>IFERROR(IF(I5110=1,INDEX( {"chinese","english","math","physics","chemistry","biology","politics","history","geography"},MATCH(C5110,{"语文","英语","数学","物理","化学","生物","政治","历史","地理"},0)),IF(I5110=2,INDEX(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5110,{"单项选择","阅读理解","信息匹配","完形填空","短文填空","单句填空","短文改错","单句改错","句型转换","翻译短语","翻译句子","词汇/短语及固搭","完成句子","听力"},0)),"")), "")</f>
        <v/>
      </c>
      <c r="E5110" s="21" t="str">
        <f t="shared" si="643"/>
        <v>知识主题</v>
      </c>
      <c r="F5110" s="21" t="str">
        <f t="shared" si="644"/>
        <v>恰</v>
      </c>
      <c r="G5110" s="21" t="str">
        <f>INDEX( {"body","discipline","area","topic","point"},MATCH(E5110,{"知识体","知识域","知识区","知识主题","知识点"},0))</f>
        <v>topic</v>
      </c>
      <c r="H5110" s="21" t="str">
        <f>INDEX( {"super","just","sub","infras"},MATCH(F5110,{"超","恰","亚","次"},0))</f>
        <v>just</v>
      </c>
      <c r="I5110" s="21">
        <f>MATCH(E5110,{"知识体","知识域","知识区","知识主题","知识点"},0)-1</f>
        <v>3</v>
      </c>
      <c r="J5110" s="21">
        <f>MATCH(F5110,{"超","恰","亚","次"},0)-1</f>
        <v>1</v>
      </c>
      <c r="K5110" s="21" t="str">
        <f t="shared" si="645"/>
        <v>地理</v>
      </c>
      <c r="L5110" s="26" t="s">
        <v>5203</v>
      </c>
      <c r="M5110" s="23"/>
      <c r="N5110" s="23"/>
      <c r="O5110" s="24" t="str">
        <f t="shared" si="647"/>
        <v xml:space="preserve">
  - 
    name:  宇宙
    title:  宇宙
    description: 
    koLyro: topic
    koLyri:  just
    son: </v>
      </c>
      <c r="P5110" s="27" t="str">
        <f t="shared" si="646"/>
        <v xml:space="preserve">
        - 
          name:  宇宙
          title:  宇宙
          description: 
          koLyro: topic
          koLyri:  just
          son: </v>
      </c>
    </row>
    <row r="5111" spans="1:16" ht="15" customHeight="1">
      <c r="A5111" s="20">
        <f t="shared" si="640"/>
        <v>4</v>
      </c>
      <c r="B5111" s="21" t="str">
        <f t="shared" si="641"/>
        <v>知识点</v>
      </c>
      <c r="C5111" s="21" t="str">
        <f t="shared" si="642"/>
        <v>宇宙大爆炸假说</v>
      </c>
      <c r="D5111" s="21" t="str">
        <f>IFERROR(IF(I5111=1,INDEX( {"chinese","english","math","physics","chemistry","biology","politics","history","geography"},MATCH(C5111,{"语文","英语","数学","物理","化学","生物","政治","历史","地理"},0)),IF(I5111=2,INDEX(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5111,{"单项选择","阅读理解","信息匹配","完形填空","短文填空","单句填空","短文改错","单句改错","句型转换","翻译短语","翻译句子","词汇/短语及固搭","完成句子","听力"},0)),"")), "")</f>
        <v/>
      </c>
      <c r="E5111" s="21" t="str">
        <f t="shared" si="643"/>
        <v>知识点</v>
      </c>
      <c r="F5111" s="21" t="str">
        <f t="shared" si="644"/>
        <v>恰</v>
      </c>
      <c r="G5111" s="21" t="str">
        <f>INDEX( {"body","discipline","area","topic","point"},MATCH(E5111,{"知识体","知识域","知识区","知识主题","知识点"},0))</f>
        <v>point</v>
      </c>
      <c r="H5111" s="21" t="str">
        <f>INDEX( {"super","just","sub","infras"},MATCH(F5111,{"超","恰","亚","次"},0))</f>
        <v>just</v>
      </c>
      <c r="I5111" s="21">
        <f>MATCH(E5111,{"知识体","知识域","知识区","知识主题","知识点"},0)-1</f>
        <v>4</v>
      </c>
      <c r="J5111" s="21">
        <f>MATCH(F5111,{"超","恰","亚","次"},0)-1</f>
        <v>1</v>
      </c>
      <c r="K5111" s="21" t="str">
        <f t="shared" si="645"/>
        <v>地理</v>
      </c>
      <c r="L5111" s="26" t="s">
        <v>5204</v>
      </c>
      <c r="M5111" s="23"/>
      <c r="N5111" s="23"/>
      <c r="O5111" s="24" t="str">
        <f t="shared" si="647"/>
        <v xml:space="preserve">
  - 
    name:  宇宙大爆炸假说
    title:  宇宙大爆炸假说
    description: 
    koLyro: point
    koLyri:  just
    son: </v>
      </c>
      <c r="P5111" s="27" t="str">
        <f t="shared" si="646"/>
        <v xml:space="preserve">
          - 
            name:  宇宙大爆炸假说
            title:  宇宙大爆炸假说
            description: 
            koLyro: point
            koLyri:  just
            son: </v>
      </c>
    </row>
    <row r="5112" spans="1:16" ht="15" customHeight="1">
      <c r="A5112" s="20">
        <f t="shared" si="640"/>
        <v>4</v>
      </c>
      <c r="B5112" s="21" t="str">
        <f t="shared" si="641"/>
        <v>知识点</v>
      </c>
      <c r="C5112" s="21" t="str">
        <f t="shared" si="642"/>
        <v>人类探索宇宙的过程及意义</v>
      </c>
      <c r="D5112" s="21" t="str">
        <f>IFERROR(IF(I5112=1,INDEX( {"chinese","english","math","physics","chemistry","biology","politics","history","geography"},MATCH(C5112,{"语文","英语","数学","物理","化学","生物","政治","历史","地理"},0)),IF(I5112=2,INDEX(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5112,{"单项选择","阅读理解","信息匹配","完形填空","短文填空","单句填空","短文改错","单句改错","句型转换","翻译短语","翻译句子","词汇/短语及固搭","完成句子","听力"},0)),"")), "")</f>
        <v/>
      </c>
      <c r="E5112" s="21" t="str">
        <f t="shared" si="643"/>
        <v>知识点</v>
      </c>
      <c r="F5112" s="21" t="str">
        <f t="shared" si="644"/>
        <v>恰</v>
      </c>
      <c r="G5112" s="21" t="str">
        <f>INDEX( {"body","discipline","area","topic","point"},MATCH(E5112,{"知识体","知识域","知识区","知识主题","知识点"},0))</f>
        <v>point</v>
      </c>
      <c r="H5112" s="21" t="str">
        <f>INDEX( {"super","just","sub","infras"},MATCH(F5112,{"超","恰","亚","次"},0))</f>
        <v>just</v>
      </c>
      <c r="I5112" s="21">
        <f>MATCH(E5112,{"知识体","知识域","知识区","知识主题","知识点"},0)-1</f>
        <v>4</v>
      </c>
      <c r="J5112" s="21">
        <f>MATCH(F5112,{"超","恰","亚","次"},0)-1</f>
        <v>1</v>
      </c>
      <c r="K5112" s="21" t="str">
        <f t="shared" si="645"/>
        <v>地理</v>
      </c>
      <c r="L5112" s="26" t="s">
        <v>5205</v>
      </c>
      <c r="M5112" s="23"/>
      <c r="N5112" s="23"/>
      <c r="O5112" s="24" t="str">
        <f t="shared" si="647"/>
        <v xml:space="preserve">
  - 
    name:  人类探索宇宙的过程及意义
    title:  人类探索宇宙的过程及意义
    description: 
    koLyro: point
    koLyri:  just
    son: </v>
      </c>
      <c r="P5112" s="27" t="str">
        <f t="shared" si="646"/>
        <v xml:space="preserve">
          - 
            name:  人类探索宇宙的过程及意义
            title:  人类探索宇宙的过程及意义
            description: 
            koLyro: point
            koLyri:  just
            son: </v>
      </c>
    </row>
    <row r="5113" spans="1:16" ht="15" customHeight="1">
      <c r="A5113" s="20">
        <f t="shared" si="640"/>
        <v>4</v>
      </c>
      <c r="B5113" s="21" t="str">
        <f t="shared" si="641"/>
        <v>知识点</v>
      </c>
      <c r="C5113" s="21" t="str">
        <f t="shared" si="642"/>
        <v>恒星演化</v>
      </c>
      <c r="D5113" s="21" t="str">
        <f>IFERROR(IF(I5113=1,INDEX( {"chinese","english","math","physics","chemistry","biology","politics","history","geography"},MATCH(C5113,{"语文","英语","数学","物理","化学","生物","政治","历史","地理"},0)),IF(I5113=2,INDEX(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5113,{"单项选择","阅读理解","信息匹配","完形填空","短文填空","单句填空","短文改错","单句改错","句型转换","翻译短语","翻译句子","词汇/短语及固搭","完成句子","听力"},0)),"")), "")</f>
        <v/>
      </c>
      <c r="E5113" s="21" t="str">
        <f t="shared" si="643"/>
        <v>知识点</v>
      </c>
      <c r="F5113" s="21" t="str">
        <f t="shared" si="644"/>
        <v>恰</v>
      </c>
      <c r="G5113" s="21" t="str">
        <f>INDEX( {"body","discipline","area","topic","point"},MATCH(E5113,{"知识体","知识域","知识区","知识主题","知识点"},0))</f>
        <v>point</v>
      </c>
      <c r="H5113" s="21" t="str">
        <f>INDEX( {"super","just","sub","infras"},MATCH(F5113,{"超","恰","亚","次"},0))</f>
        <v>just</v>
      </c>
      <c r="I5113" s="21">
        <f>MATCH(E5113,{"知识体","知识域","知识区","知识主题","知识点"},0)-1</f>
        <v>4</v>
      </c>
      <c r="J5113" s="21">
        <f>MATCH(F5113,{"超","恰","亚","次"},0)-1</f>
        <v>1</v>
      </c>
      <c r="K5113" s="21" t="str">
        <f t="shared" si="645"/>
        <v>地理</v>
      </c>
      <c r="L5113" s="26" t="s">
        <v>5206</v>
      </c>
      <c r="M5113" s="23"/>
      <c r="N5113" s="23"/>
      <c r="O5113" s="24" t="str">
        <f t="shared" si="647"/>
        <v xml:space="preserve">
  - 
    name:  恒星演化
    title:  恒星演化
    description: 
    koLyro: point
    koLyri:  just
    son: </v>
      </c>
      <c r="P5113" s="27" t="str">
        <f t="shared" si="646"/>
        <v xml:space="preserve">
          - 
            name:  恒星演化
            title:  恒星演化
            description: 
            koLyro: point
            koLyri:  just
            son: </v>
      </c>
    </row>
    <row r="5114" spans="1:16" ht="15" customHeight="1">
      <c r="A5114" s="20">
        <f t="shared" si="640"/>
        <v>4</v>
      </c>
      <c r="B5114" s="21" t="str">
        <f t="shared" si="641"/>
        <v>知识点</v>
      </c>
      <c r="C5114" s="21" t="str">
        <f t="shared" si="642"/>
        <v>天球坐标系</v>
      </c>
      <c r="D5114" s="21" t="str">
        <f>IFERROR(IF(I5114=1,INDEX( {"chinese","english","math","physics","chemistry","biology","politics","history","geography"},MATCH(C5114,{"语文","英语","数学","物理","化学","生物","政治","历史","地理"},0)),IF(I5114=2,INDEX(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5114,{"单项选择","阅读理解","信息匹配","完形填空","短文填空","单句填空","短文改错","单句改错","句型转换","翻译短语","翻译句子","词汇/短语及固搭","完成句子","听力"},0)),"")), "")</f>
        <v/>
      </c>
      <c r="E5114" s="21" t="str">
        <f t="shared" si="643"/>
        <v>知识点</v>
      </c>
      <c r="F5114" s="21" t="str">
        <f t="shared" si="644"/>
        <v>恰</v>
      </c>
      <c r="G5114" s="21" t="str">
        <f>INDEX( {"body","discipline","area","topic","point"},MATCH(E5114,{"知识体","知识域","知识区","知识主题","知识点"},0))</f>
        <v>point</v>
      </c>
      <c r="H5114" s="21" t="str">
        <f>INDEX( {"super","just","sub","infras"},MATCH(F5114,{"超","恰","亚","次"},0))</f>
        <v>just</v>
      </c>
      <c r="I5114" s="21">
        <f>MATCH(E5114,{"知识体","知识域","知识区","知识主题","知识点"},0)-1</f>
        <v>4</v>
      </c>
      <c r="J5114" s="21">
        <f>MATCH(F5114,{"超","恰","亚","次"},0)-1</f>
        <v>1</v>
      </c>
      <c r="K5114" s="21" t="str">
        <f t="shared" si="645"/>
        <v>地理</v>
      </c>
      <c r="L5114" s="26" t="s">
        <v>5207</v>
      </c>
      <c r="M5114" s="23"/>
      <c r="N5114" s="23"/>
      <c r="O5114" s="24" t="str">
        <f t="shared" si="647"/>
        <v xml:space="preserve">
  - 
    name:  天球坐标系
    title:  天球坐标系
    description: 
    koLyro: point
    koLyri:  just
    son: </v>
      </c>
      <c r="P5114" s="27" t="str">
        <f t="shared" si="646"/>
        <v xml:space="preserve">
          - 
            name:  天球坐标系
            title:  天球坐标系
            description: 
            koLyro: point
            koLyri:  just
            son: </v>
      </c>
    </row>
    <row r="5115" spans="1:16" ht="15" customHeight="1">
      <c r="A5115" s="20">
        <f t="shared" si="640"/>
        <v>4</v>
      </c>
      <c r="B5115" s="21" t="str">
        <f t="shared" si="641"/>
        <v>知识点</v>
      </c>
      <c r="C5115" s="21" t="str">
        <f t="shared" si="642"/>
        <v>星空季节变化的基本规律</v>
      </c>
      <c r="D5115" s="21" t="str">
        <f>IFERROR(IF(I5115=1,INDEX( {"chinese","english","math","physics","chemistry","biology","politics","history","geography"},MATCH(C5115,{"语文","英语","数学","物理","化学","生物","政治","历史","地理"},0)),IF(I5115=2,INDEX(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5115,{"单项选择","阅读理解","信息匹配","完形填空","短文填空","单句填空","短文改错","单句改错","句型转换","翻译短语","翻译句子","词汇/短语及固搭","完成句子","听力"},0)),"")), "")</f>
        <v/>
      </c>
      <c r="E5115" s="21" t="str">
        <f t="shared" si="643"/>
        <v>知识点</v>
      </c>
      <c r="F5115" s="21" t="str">
        <f t="shared" si="644"/>
        <v>恰</v>
      </c>
      <c r="G5115" s="21" t="str">
        <f>INDEX( {"body","discipline","area","topic","point"},MATCH(E5115,{"知识体","知识域","知识区","知识主题","知识点"},0))</f>
        <v>point</v>
      </c>
      <c r="H5115" s="21" t="str">
        <f>INDEX( {"super","just","sub","infras"},MATCH(F5115,{"超","恰","亚","次"},0))</f>
        <v>just</v>
      </c>
      <c r="I5115" s="21">
        <f>MATCH(E5115,{"知识体","知识域","知识区","知识主题","知识点"},0)-1</f>
        <v>4</v>
      </c>
      <c r="J5115" s="21">
        <f>MATCH(F5115,{"超","恰","亚","次"},0)-1</f>
        <v>1</v>
      </c>
      <c r="K5115" s="21" t="str">
        <f t="shared" si="645"/>
        <v>地理</v>
      </c>
      <c r="L5115" s="26" t="s">
        <v>5208</v>
      </c>
      <c r="M5115" s="23"/>
      <c r="N5115" s="23"/>
      <c r="O5115" s="24" t="str">
        <f t="shared" si="647"/>
        <v xml:space="preserve">
  - 
    name:  星空季节变化的基本规律
    title:  星空季节变化的基本规律
    description: 
    koLyro: point
    koLyri:  just
    son: </v>
      </c>
      <c r="P5115" s="27" t="str">
        <f t="shared" si="646"/>
        <v xml:space="preserve">
          - 
            name:  星空季节变化的基本规律
            title:  星空季节变化的基本规律
            description: 
            koLyro: point
            koLyri:  just
            son: </v>
      </c>
    </row>
    <row r="5116" spans="1:16" ht="15" customHeight="1">
      <c r="A5116" s="20">
        <f t="shared" si="640"/>
        <v>3</v>
      </c>
      <c r="B5116" s="21" t="str">
        <f t="shared" si="641"/>
        <v>知识主题</v>
      </c>
      <c r="C5116" s="21" t="str">
        <f t="shared" si="642"/>
        <v>太阳系与地月系</v>
      </c>
      <c r="D5116" s="21" t="str">
        <f>IFERROR(IF(I5116=1,INDEX( {"chinese","english","math","physics","chemistry","biology","politics","history","geography"},MATCH(C5116,{"语文","英语","数学","物理","化学","生物","政治","历史","地理"},0)),IF(I5116=2,INDEX(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5116,{"单项选择","阅读理解","信息匹配","完形填空","短文填空","单句填空","短文改错","单句改错","句型转换","翻译短语","翻译句子","词汇/短语及固搭","完成句子","听力"},0)),"")), "")</f>
        <v/>
      </c>
      <c r="E5116" s="21" t="str">
        <f t="shared" si="643"/>
        <v>知识主题</v>
      </c>
      <c r="F5116" s="21" t="str">
        <f t="shared" si="644"/>
        <v>恰</v>
      </c>
      <c r="G5116" s="21" t="str">
        <f>INDEX( {"body","discipline","area","topic","point"},MATCH(E5116,{"知识体","知识域","知识区","知识主题","知识点"},0))</f>
        <v>topic</v>
      </c>
      <c r="H5116" s="21" t="str">
        <f>INDEX( {"super","just","sub","infras"},MATCH(F5116,{"超","恰","亚","次"},0))</f>
        <v>just</v>
      </c>
      <c r="I5116" s="21">
        <f>MATCH(E5116,{"知识体","知识域","知识区","知识主题","知识点"},0)-1</f>
        <v>3</v>
      </c>
      <c r="J5116" s="21">
        <f>MATCH(F5116,{"超","恰","亚","次"},0)-1</f>
        <v>1</v>
      </c>
      <c r="K5116" s="21" t="str">
        <f t="shared" si="645"/>
        <v>地理</v>
      </c>
      <c r="L5116" s="26" t="s">
        <v>5209</v>
      </c>
      <c r="M5116" s="23"/>
      <c r="N5116" s="23"/>
      <c r="O5116" s="24" t="str">
        <f t="shared" si="647"/>
        <v xml:space="preserve">
  - 
    name:  太阳系与地月系
    title:  太阳系与地月系
    description: 
    koLyro: topic
    koLyri:  just
    son: </v>
      </c>
      <c r="P5116" s="27" t="str">
        <f t="shared" si="646"/>
        <v xml:space="preserve">
        - 
          name:  太阳系与地月系
          title:  太阳系与地月系
          description: 
          koLyro: topic
          koLyri:  just
          son: </v>
      </c>
    </row>
    <row r="5117" spans="1:16" ht="15" customHeight="1">
      <c r="A5117" s="20">
        <f t="shared" si="640"/>
        <v>4</v>
      </c>
      <c r="B5117" s="21" t="str">
        <f t="shared" si="641"/>
        <v>知识点</v>
      </c>
      <c r="C5117" s="21" t="str">
        <f t="shared" si="642"/>
        <v>太阳和太阳系</v>
      </c>
      <c r="D5117" s="21" t="str">
        <f>IFERROR(IF(I5117=1,INDEX( {"chinese","english","math","physics","chemistry","biology","politics","history","geography"},MATCH(C5117,{"语文","英语","数学","物理","化学","生物","政治","历史","地理"},0)),IF(I5117=2,INDEX(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5117,{"单项选择","阅读理解","信息匹配","完形填空","短文填空","单句填空","短文改错","单句改错","句型转换","翻译短语","翻译句子","词汇/短语及固搭","完成句子","听力"},0)),"")), "")</f>
        <v/>
      </c>
      <c r="E5117" s="21" t="str">
        <f t="shared" si="643"/>
        <v>知识点</v>
      </c>
      <c r="F5117" s="21" t="str">
        <f t="shared" si="644"/>
        <v>恰</v>
      </c>
      <c r="G5117" s="21" t="str">
        <f>INDEX( {"body","discipline","area","topic","point"},MATCH(E5117,{"知识体","知识域","知识区","知识主题","知识点"},0))</f>
        <v>point</v>
      </c>
      <c r="H5117" s="21" t="str">
        <f>INDEX( {"super","just","sub","infras"},MATCH(F5117,{"超","恰","亚","次"},0))</f>
        <v>just</v>
      </c>
      <c r="I5117" s="21">
        <f>MATCH(E5117,{"知识体","知识域","知识区","知识主题","知识点"},0)-1</f>
        <v>4</v>
      </c>
      <c r="J5117" s="21">
        <f>MATCH(F5117,{"超","恰","亚","次"},0)-1</f>
        <v>1</v>
      </c>
      <c r="K5117" s="21" t="str">
        <f t="shared" si="645"/>
        <v>地理</v>
      </c>
      <c r="L5117" s="26" t="s">
        <v>5210</v>
      </c>
      <c r="M5117" s="23"/>
      <c r="N5117" s="23"/>
      <c r="O5117" s="24" t="str">
        <f t="shared" si="647"/>
        <v xml:space="preserve">
  - 
    name:  太阳和太阳系
    title:  太阳和太阳系
    description: 
    koLyro: point
    koLyri:  just
    son: </v>
      </c>
      <c r="P5117" s="27" t="str">
        <f t="shared" si="646"/>
        <v xml:space="preserve">
          - 
            name:  太阳和太阳系
            title:  太阳和太阳系
            description: 
            koLyro: point
            koLyri:  just
            son: </v>
      </c>
    </row>
    <row r="5118" spans="1:16" ht="15" customHeight="1">
      <c r="A5118" s="20">
        <f t="shared" si="640"/>
        <v>5</v>
      </c>
      <c r="B5118" s="21" t="str">
        <f t="shared" si="641"/>
        <v>知识亚点</v>
      </c>
      <c r="C5118" s="21" t="str">
        <f t="shared" si="642"/>
        <v>太阳概况</v>
      </c>
      <c r="D5118" s="21" t="str">
        <f>IFERROR(IF(I5118=1,INDEX( {"chinese","english","math","physics","chemistry","biology","politics","history","geography"},MATCH(C5118,{"语文","英语","数学","物理","化学","生物","政治","历史","地理"},0)),IF(I5118=2,INDEX(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5118,{"单项选择","阅读理解","信息匹配","完形填空","短文填空","单句填空","短文改错","单句改错","句型转换","翻译短语","翻译句子","词汇/短语及固搭","完成句子","听力"},0)),"")), "")</f>
        <v/>
      </c>
      <c r="E5118" s="21" t="str">
        <f t="shared" si="643"/>
        <v>知识点</v>
      </c>
      <c r="F5118" s="21" t="str">
        <f t="shared" si="644"/>
        <v>亚</v>
      </c>
      <c r="G5118" s="21" t="str">
        <f>INDEX( {"body","discipline","area","topic","point"},MATCH(E5118,{"知识体","知识域","知识区","知识主题","知识点"},0))</f>
        <v>point</v>
      </c>
      <c r="H5118" s="21" t="str">
        <f>INDEX( {"super","just","sub","infras"},MATCH(F5118,{"超","恰","亚","次"},0))</f>
        <v>sub</v>
      </c>
      <c r="I5118" s="21">
        <f>MATCH(E5118,{"知识体","知识域","知识区","知识主题","知识点"},0)-1</f>
        <v>4</v>
      </c>
      <c r="J5118" s="21">
        <f>MATCH(F5118,{"超","恰","亚","次"},0)-1</f>
        <v>2</v>
      </c>
      <c r="K5118" s="21" t="str">
        <f t="shared" si="645"/>
        <v>地理</v>
      </c>
      <c r="L5118" s="26" t="s">
        <v>5211</v>
      </c>
      <c r="M5118" s="23"/>
      <c r="N5118" s="23"/>
      <c r="O5118" s="24" t="str">
        <f t="shared" si="647"/>
        <v xml:space="preserve">
  - 
    name:  太阳概况
    title:  太阳概况
    description: 
    koLyro: point
    koLyri:  sub
    son: </v>
      </c>
      <c r="P5118" s="27" t="str">
        <f t="shared" si="646"/>
        <v xml:space="preserve">
            - 
              name:  太阳概况
              title:  太阳概况
              description: 
              koLyro: point
              koLyri:  sub
              son: </v>
      </c>
    </row>
    <row r="5119" spans="1:16" ht="15" customHeight="1">
      <c r="A5119" s="20">
        <f t="shared" si="640"/>
        <v>5</v>
      </c>
      <c r="B5119" s="21" t="str">
        <f t="shared" si="641"/>
        <v>知识亚点</v>
      </c>
      <c r="C5119" s="21" t="str">
        <f t="shared" si="642"/>
        <v>太阳系的组成</v>
      </c>
      <c r="D5119" s="21" t="str">
        <f>IFERROR(IF(I5119=1,INDEX( {"chinese","english","math","physics","chemistry","biology","politics","history","geography"},MATCH(C5119,{"语文","英语","数学","物理","化学","生物","政治","历史","地理"},0)),IF(I5119=2,INDEX(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5119,{"单项选择","阅读理解","信息匹配","完形填空","短文填空","单句填空","短文改错","单句改错","句型转换","翻译短语","翻译句子","词汇/短语及固搭","完成句子","听力"},0)),"")), "")</f>
        <v/>
      </c>
      <c r="E5119" s="21" t="str">
        <f t="shared" si="643"/>
        <v>知识点</v>
      </c>
      <c r="F5119" s="21" t="str">
        <f t="shared" si="644"/>
        <v>亚</v>
      </c>
      <c r="G5119" s="21" t="str">
        <f>INDEX( {"body","discipline","area","topic","point"},MATCH(E5119,{"知识体","知识域","知识区","知识主题","知识点"},0))</f>
        <v>point</v>
      </c>
      <c r="H5119" s="21" t="str">
        <f>INDEX( {"super","just","sub","infras"},MATCH(F5119,{"超","恰","亚","次"},0))</f>
        <v>sub</v>
      </c>
      <c r="I5119" s="21">
        <f>MATCH(E5119,{"知识体","知识域","知识区","知识主题","知识点"},0)-1</f>
        <v>4</v>
      </c>
      <c r="J5119" s="21">
        <f>MATCH(F5119,{"超","恰","亚","次"},0)-1</f>
        <v>2</v>
      </c>
      <c r="K5119" s="21" t="str">
        <f t="shared" si="645"/>
        <v>地理</v>
      </c>
      <c r="L5119" s="26" t="s">
        <v>3801</v>
      </c>
      <c r="M5119" s="23"/>
      <c r="N5119" s="23"/>
      <c r="O5119" s="24" t="str">
        <f t="shared" si="647"/>
        <v xml:space="preserve">
  - 
    name:  太阳系的组成
    title:  太阳系的组成
    description: 
    koLyro: point
    koLyri:  sub
    son: </v>
      </c>
      <c r="P5119" s="27" t="str">
        <f t="shared" si="646"/>
        <v xml:space="preserve">
            - 
              name:  太阳系的组成
              title:  太阳系的组成
              description: 
              koLyro: point
              koLyri:  sub
              son: </v>
      </c>
    </row>
    <row r="5120" spans="1:16" ht="15" customHeight="1">
      <c r="A5120" s="20">
        <f t="shared" si="640"/>
        <v>5</v>
      </c>
      <c r="B5120" s="21" t="str">
        <f t="shared" si="641"/>
        <v>知识亚点</v>
      </c>
      <c r="C5120" s="21" t="str">
        <f t="shared" si="642"/>
        <v>八大行星基本特征</v>
      </c>
      <c r="D5120" s="21" t="str">
        <f>IFERROR(IF(I5120=1,INDEX( {"chinese","english","math","physics","chemistry","biology","politics","history","geography"},MATCH(C5120,{"语文","英语","数学","物理","化学","生物","政治","历史","地理"},0)),IF(I5120=2,INDEX(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5120,{"单项选择","阅读理解","信息匹配","完形填空","短文填空","单句填空","短文改错","单句改错","句型转换","翻译短语","翻译句子","词汇/短语及固搭","完成句子","听力"},0)),"")), "")</f>
        <v/>
      </c>
      <c r="E5120" s="21" t="str">
        <f t="shared" si="643"/>
        <v>知识点</v>
      </c>
      <c r="F5120" s="21" t="str">
        <f t="shared" si="644"/>
        <v>亚</v>
      </c>
      <c r="G5120" s="21" t="str">
        <f>INDEX( {"body","discipline","area","topic","point"},MATCH(E5120,{"知识体","知识域","知识区","知识主题","知识点"},0))</f>
        <v>point</v>
      </c>
      <c r="H5120" s="21" t="str">
        <f>INDEX( {"super","just","sub","infras"},MATCH(F5120,{"超","恰","亚","次"},0))</f>
        <v>sub</v>
      </c>
      <c r="I5120" s="21">
        <f>MATCH(E5120,{"知识体","知识域","知识区","知识主题","知识点"},0)-1</f>
        <v>4</v>
      </c>
      <c r="J5120" s="21">
        <f>MATCH(F5120,{"超","恰","亚","次"},0)-1</f>
        <v>2</v>
      </c>
      <c r="K5120" s="21" t="str">
        <f t="shared" si="645"/>
        <v>地理</v>
      </c>
      <c r="L5120" s="26" t="s">
        <v>5212</v>
      </c>
      <c r="M5120" s="23"/>
      <c r="N5120" s="23"/>
      <c r="O5120" s="24" t="str">
        <f t="shared" si="647"/>
        <v xml:space="preserve">
  - 
    name:  八大行星基本特征
    title:  八大行星基本特征
    description: 
    koLyro: point
    koLyri:  sub
    son: </v>
      </c>
      <c r="P5120" s="27" t="str">
        <f t="shared" si="646"/>
        <v xml:space="preserve">
            - 
              name:  八大行星基本特征
              title:  八大行星基本特征
              description: 
              koLyro: point
              koLyri:  sub
              son: </v>
      </c>
    </row>
    <row r="5121" spans="1:16" ht="15" customHeight="1">
      <c r="A5121" s="20">
        <f t="shared" si="640"/>
        <v>4</v>
      </c>
      <c r="B5121" s="21" t="str">
        <f t="shared" si="641"/>
        <v>知识点</v>
      </c>
      <c r="C5121" s="21" t="str">
        <f t="shared" si="642"/>
        <v>月球和地月系</v>
      </c>
      <c r="D5121" s="21" t="str">
        <f>IFERROR(IF(I5121=1,INDEX( {"chinese","english","math","physics","chemistry","biology","politics","history","geography"},MATCH(C5121,{"语文","英语","数学","物理","化学","生物","政治","历史","地理"},0)),IF(I5121=2,INDEX(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5121,{"单项选择","阅读理解","信息匹配","完形填空","短文填空","单句填空","短文改错","单句改错","句型转换","翻译短语","翻译句子","词汇/短语及固搭","完成句子","听力"},0)),"")), "")</f>
        <v/>
      </c>
      <c r="E5121" s="21" t="str">
        <f t="shared" si="643"/>
        <v>知识点</v>
      </c>
      <c r="F5121" s="21" t="str">
        <f t="shared" si="644"/>
        <v>恰</v>
      </c>
      <c r="G5121" s="21" t="str">
        <f>INDEX( {"body","discipline","area","topic","point"},MATCH(E5121,{"知识体","知识域","知识区","知识主题","知识点"},0))</f>
        <v>point</v>
      </c>
      <c r="H5121" s="21" t="str">
        <f>INDEX( {"super","just","sub","infras"},MATCH(F5121,{"超","恰","亚","次"},0))</f>
        <v>just</v>
      </c>
      <c r="I5121" s="21">
        <f>MATCH(E5121,{"知识体","知识域","知识区","知识主题","知识点"},0)-1</f>
        <v>4</v>
      </c>
      <c r="J5121" s="21">
        <f>MATCH(F5121,{"超","恰","亚","次"},0)-1</f>
        <v>1</v>
      </c>
      <c r="K5121" s="21" t="str">
        <f t="shared" si="645"/>
        <v>地理</v>
      </c>
      <c r="L5121" s="26" t="s">
        <v>5213</v>
      </c>
      <c r="M5121" s="23"/>
      <c r="N5121" s="23"/>
      <c r="O5121" s="24" t="str">
        <f t="shared" si="647"/>
        <v xml:space="preserve">
  - 
    name:  月球和地月系
    title:  月球和地月系
    description: 
    koLyro: point
    koLyri:  just
    son: </v>
      </c>
      <c r="P5121" s="27" t="str">
        <f t="shared" si="646"/>
        <v xml:space="preserve">
          - 
            name:  月球和地月系
            title:  月球和地月系
            description: 
            koLyro: point
            koLyri:  just
            son: </v>
      </c>
    </row>
    <row r="5122" spans="1:16" ht="15" customHeight="1">
      <c r="A5122" s="20">
        <f t="shared" si="640"/>
        <v>5</v>
      </c>
      <c r="B5122" s="21" t="str">
        <f t="shared" si="641"/>
        <v>知识亚点</v>
      </c>
      <c r="C5122" s="21" t="str">
        <f t="shared" si="642"/>
        <v>月球概况</v>
      </c>
      <c r="D5122" s="21" t="str">
        <f>IFERROR(IF(I5122=1,INDEX( {"chinese","english","math","physics","chemistry","biology","politics","history","geography"},MATCH(C5122,{"语文","英语","数学","物理","化学","生物","政治","历史","地理"},0)),IF(I5122=2,INDEX(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5122,{"单项选择","阅读理解","信息匹配","完形填空","短文填空","单句填空","短文改错","单句改错","句型转换","翻译短语","翻译句子","词汇/短语及固搭","完成句子","听力"},0)),"")), "")</f>
        <v/>
      </c>
      <c r="E5122" s="21" t="str">
        <f t="shared" si="643"/>
        <v>知识点</v>
      </c>
      <c r="F5122" s="21" t="str">
        <f t="shared" si="644"/>
        <v>亚</v>
      </c>
      <c r="G5122" s="21" t="str">
        <f>INDEX( {"body","discipline","area","topic","point"},MATCH(E5122,{"知识体","知识域","知识区","知识主题","知识点"},0))</f>
        <v>point</v>
      </c>
      <c r="H5122" s="21" t="str">
        <f>INDEX( {"super","just","sub","infras"},MATCH(F5122,{"超","恰","亚","次"},0))</f>
        <v>sub</v>
      </c>
      <c r="I5122" s="21">
        <f>MATCH(E5122,{"知识体","知识域","知识区","知识主题","知识点"},0)-1</f>
        <v>4</v>
      </c>
      <c r="J5122" s="21">
        <f>MATCH(F5122,{"超","恰","亚","次"},0)-1</f>
        <v>2</v>
      </c>
      <c r="K5122" s="21" t="str">
        <f t="shared" si="645"/>
        <v>地理</v>
      </c>
      <c r="L5122" s="26" t="s">
        <v>5214</v>
      </c>
      <c r="M5122" s="23"/>
      <c r="N5122" s="23"/>
      <c r="O5122" s="24" t="str">
        <f t="shared" si="647"/>
        <v xml:space="preserve">
  - 
    name:  月球概况
    title:  月球概况
    description: 
    koLyro: point
    koLyri:  sub
    son: </v>
      </c>
      <c r="P5122" s="27" t="str">
        <f t="shared" si="646"/>
        <v xml:space="preserve">
            - 
              name:  月球概况
              title:  月球概况
              description: 
              koLyro: point
              koLyri:  sub
              son: </v>
      </c>
    </row>
    <row r="5123" spans="1:16" ht="15" customHeight="1">
      <c r="A5123" s="20">
        <f t="shared" si="640"/>
        <v>5</v>
      </c>
      <c r="B5123" s="21" t="str">
        <f t="shared" si="641"/>
        <v>知识亚点</v>
      </c>
      <c r="C5123" s="21" t="str">
        <f t="shared" si="642"/>
        <v>地月系</v>
      </c>
      <c r="D5123" s="21" t="str">
        <f>IFERROR(IF(I5123=1,INDEX( {"chinese","english","math","physics","chemistry","biology","politics","history","geography"},MATCH(C5123,{"语文","英语","数学","物理","化学","生物","政治","历史","地理"},0)),IF(I5123=2,INDEX(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5123,{"单项选择","阅读理解","信息匹配","完形填空","短文填空","单句填空","短文改错","单句改错","句型转换","翻译短语","翻译句子","词汇/短语及固搭","完成句子","听力"},0)),"")), "")</f>
        <v/>
      </c>
      <c r="E5123" s="21" t="str">
        <f t="shared" si="643"/>
        <v>知识点</v>
      </c>
      <c r="F5123" s="21" t="str">
        <f t="shared" si="644"/>
        <v>亚</v>
      </c>
      <c r="G5123" s="21" t="str">
        <f>INDEX( {"body","discipline","area","topic","point"},MATCH(E5123,{"知识体","知识域","知识区","知识主题","知识点"},0))</f>
        <v>point</v>
      </c>
      <c r="H5123" s="21" t="str">
        <f>INDEX( {"super","just","sub","infras"},MATCH(F5123,{"超","恰","亚","次"},0))</f>
        <v>sub</v>
      </c>
      <c r="I5123" s="21">
        <f>MATCH(E5123,{"知识体","知识域","知识区","知识主题","知识点"},0)-1</f>
        <v>4</v>
      </c>
      <c r="J5123" s="21">
        <f>MATCH(F5123,{"超","恰","亚","次"},0)-1</f>
        <v>2</v>
      </c>
      <c r="K5123" s="21" t="str">
        <f t="shared" si="645"/>
        <v>地理</v>
      </c>
      <c r="L5123" s="26" t="s">
        <v>5215</v>
      </c>
      <c r="M5123" s="23"/>
      <c r="N5123" s="23"/>
      <c r="O5123" s="24" t="str">
        <f t="shared" si="647"/>
        <v xml:space="preserve">
  - 
    name:  地月系
    title:  地月系
    description: 
    koLyro: point
    koLyri:  sub
    son: </v>
      </c>
      <c r="P5123" s="27" t="str">
        <f t="shared" si="646"/>
        <v xml:space="preserve">
            - 
              name:  地月系
              title:  地月系
              description: 
              koLyro: point
              koLyri:  sub
              son: </v>
      </c>
    </row>
    <row r="5124" spans="1:16" ht="15" customHeight="1">
      <c r="A5124" s="20">
        <f t="shared" si="640"/>
        <v>4</v>
      </c>
      <c r="B5124" s="21" t="str">
        <f t="shared" si="641"/>
        <v>知识点</v>
      </c>
      <c r="C5124" s="21" t="str">
        <f t="shared" si="642"/>
        <v>月相和潮汐变化</v>
      </c>
      <c r="D5124" s="21" t="str">
        <f>IFERROR(IF(I5124=1,INDEX( {"chinese","english","math","physics","chemistry","biology","politics","history","geography"},MATCH(C5124,{"语文","英语","数学","物理","化学","生物","政治","历史","地理"},0)),IF(I5124=2,INDEX(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5124,{"单项选择","阅读理解","信息匹配","完形填空","短文填空","单句填空","短文改错","单句改错","句型转换","翻译短语","翻译句子","词汇/短语及固搭","完成句子","听力"},0)),"")), "")</f>
        <v/>
      </c>
      <c r="E5124" s="21" t="str">
        <f t="shared" si="643"/>
        <v>知识点</v>
      </c>
      <c r="F5124" s="21" t="str">
        <f t="shared" si="644"/>
        <v>恰</v>
      </c>
      <c r="G5124" s="21" t="str">
        <f>INDEX( {"body","discipline","area","topic","point"},MATCH(E5124,{"知识体","知识域","知识区","知识主题","知识点"},0))</f>
        <v>point</v>
      </c>
      <c r="H5124" s="21" t="str">
        <f>INDEX( {"super","just","sub","infras"},MATCH(F5124,{"超","恰","亚","次"},0))</f>
        <v>just</v>
      </c>
      <c r="I5124" s="21">
        <f>MATCH(E5124,{"知识体","知识域","知识区","知识主题","知识点"},0)-1</f>
        <v>4</v>
      </c>
      <c r="J5124" s="21">
        <f>MATCH(F5124,{"超","恰","亚","次"},0)-1</f>
        <v>1</v>
      </c>
      <c r="K5124" s="21" t="str">
        <f t="shared" si="645"/>
        <v>地理</v>
      </c>
      <c r="L5124" s="26" t="s">
        <v>5216</v>
      </c>
      <c r="M5124" s="23"/>
      <c r="N5124" s="23"/>
      <c r="O5124" s="24" t="str">
        <f t="shared" si="647"/>
        <v xml:space="preserve">
  - 
    name:  月相和潮汐变化
    title:  月相和潮汐变化
    description: 
    koLyro: point
    koLyri:  just
    son: </v>
      </c>
      <c r="P5124" s="27" t="str">
        <f t="shared" si="646"/>
        <v xml:space="preserve">
          - 
            name:  月相和潮汐变化
            title:  月相和潮汐变化
            description: 
            koLyro: point
            koLyri:  just
            son: </v>
      </c>
    </row>
    <row r="5125" spans="1:16" ht="15" customHeight="1">
      <c r="A5125" s="20">
        <f t="shared" ref="A5125:A5188" si="648">IFERROR(FIND("├",L5125),0)</f>
        <v>5</v>
      </c>
      <c r="B5125" s="21" t="str">
        <f t="shared" ref="B5125:B5188" si="649">MID(L5125,FIND("«",L5125)+1,FIND("»",L5125)-FIND("«",L5125)-1)</f>
        <v>知识亚点</v>
      </c>
      <c r="C5125" s="21" t="str">
        <f t="shared" ref="C5125:C5188" si="650">RIGHT(L5125,LEN(L5125)-FIND("»",L5125))</f>
        <v>月相变化</v>
      </c>
      <c r="D5125" s="21" t="str">
        <f>IFERROR(IF(I5125=1,INDEX( {"chinese","english","math","physics","chemistry","biology","politics","history","geography"},MATCH(C5125,{"语文","英语","数学","物理","化学","生物","政治","历史","地理"},0)),IF(I5125=2,INDEX(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5125,{"单项选择","阅读理解","信息匹配","完形填空","短文填空","单句填空","短文改错","单句改错","句型转换","翻译短语","翻译句子","词汇/短语及固搭","完成句子","听力"},0)),"")), "")</f>
        <v/>
      </c>
      <c r="E5125" s="21" t="str">
        <f t="shared" ref="E5125:E5188" si="651">SUBSTITUTE(SUBSTITUTE(SUBSTITUTE(SUBSTITUTE(B5125,"超",""),"恰",""),"亚",""),"次","")</f>
        <v>知识点</v>
      </c>
      <c r="F5125" s="21" t="str">
        <f t="shared" ref="F5125:F5188" si="652">IF(IFERROR(FIND("超",B5125),-1)&gt;0,"超",  IF(IFERROR(FIND("亚",B5125),-1)&gt;0,"亚",   IF(IFERROR(FIND("次",B5125),-1)&gt;0,"次",    "恰"  )))</f>
        <v>亚</v>
      </c>
      <c r="G5125" s="21" t="str">
        <f>INDEX( {"body","discipline","area","topic","point"},MATCH(E5125,{"知识体","知识域","知识区","知识主题","知识点"},0))</f>
        <v>point</v>
      </c>
      <c r="H5125" s="21" t="str">
        <f>INDEX( {"super","just","sub","infras"},MATCH(F5125,{"超","恰","亚","次"},0))</f>
        <v>sub</v>
      </c>
      <c r="I5125" s="21">
        <f>MATCH(E5125,{"知识体","知识域","知识区","知识主题","知识点"},0)-1</f>
        <v>4</v>
      </c>
      <c r="J5125" s="21">
        <f>MATCH(F5125,{"超","恰","亚","次"},0)-1</f>
        <v>2</v>
      </c>
      <c r="K5125" s="21" t="str">
        <f t="shared" ref="K5125:K5188" si="653">IF(I5125=0,"",IF(I5125=1,C5125,K5124))</f>
        <v>地理</v>
      </c>
      <c r="L5125" s="26" t="s">
        <v>5217</v>
      </c>
      <c r="M5125" s="23"/>
      <c r="N5125" s="23"/>
      <c r="O5125" s="24" t="str">
        <f t="shared" si="647"/>
        <v xml:space="preserve">
  - 
    name:  月相变化
    title:  月相变化
    description: 
    koLyro: point
    koLyri:  sub
    son: </v>
      </c>
      <c r="P5125" s="27" t="str">
        <f t="shared" ref="P5125:P5188" si="654">SUBSTITUTE(O5125,CHAR(10),CHAR(10)&amp;REPT("  ",A5125))</f>
        <v xml:space="preserve">
            - 
              name:  月相变化
              title:  月相变化
              description: 
              koLyro: point
              koLyri:  sub
              son: </v>
      </c>
    </row>
    <row r="5126" spans="1:16" ht="15" customHeight="1">
      <c r="A5126" s="20">
        <f t="shared" si="648"/>
        <v>5</v>
      </c>
      <c r="B5126" s="21" t="str">
        <f t="shared" si="649"/>
        <v>知识亚点</v>
      </c>
      <c r="C5126" s="21" t="str">
        <f t="shared" si="650"/>
        <v>潮汐变化</v>
      </c>
      <c r="D5126" s="21" t="str">
        <f>IFERROR(IF(I5126=1,INDEX( {"chinese","english","math","physics","chemistry","biology","politics","history","geography"},MATCH(C5126,{"语文","英语","数学","物理","化学","生物","政治","历史","地理"},0)),IF(I5126=2,INDEX(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5126,{"单项选择","阅读理解","信息匹配","完形填空","短文填空","单句填空","短文改错","单句改错","句型转换","翻译短语","翻译句子","词汇/短语及固搭","完成句子","听力"},0)),"")), "")</f>
        <v/>
      </c>
      <c r="E5126" s="21" t="str">
        <f t="shared" si="651"/>
        <v>知识点</v>
      </c>
      <c r="F5126" s="21" t="str">
        <f t="shared" si="652"/>
        <v>亚</v>
      </c>
      <c r="G5126" s="21" t="str">
        <f>INDEX( {"body","discipline","area","topic","point"},MATCH(E5126,{"知识体","知识域","知识区","知识主题","知识点"},0))</f>
        <v>point</v>
      </c>
      <c r="H5126" s="21" t="str">
        <f>INDEX( {"super","just","sub","infras"},MATCH(F5126,{"超","恰","亚","次"},0))</f>
        <v>sub</v>
      </c>
      <c r="I5126" s="21">
        <f>MATCH(E5126,{"知识体","知识域","知识区","知识主题","知识点"},0)-1</f>
        <v>4</v>
      </c>
      <c r="J5126" s="21">
        <f>MATCH(F5126,{"超","恰","亚","次"},0)-1</f>
        <v>2</v>
      </c>
      <c r="K5126" s="21" t="str">
        <f t="shared" si="653"/>
        <v>地理</v>
      </c>
      <c r="L5126" s="26" t="s">
        <v>5218</v>
      </c>
      <c r="M5126" s="23"/>
      <c r="N5126" s="23"/>
      <c r="O5126" s="24" t="str">
        <f t="shared" si="647"/>
        <v xml:space="preserve">
  - 
    name:  潮汐变化
    title:  潮汐变化
    description: 
    koLyro: point
    koLyri:  sub
    son: </v>
      </c>
      <c r="P5126" s="27" t="str">
        <f t="shared" si="654"/>
        <v xml:space="preserve">
            - 
              name:  潮汐变化
              title:  潮汐变化
              description: 
              koLyro: point
              koLyri:  sub
              son: </v>
      </c>
    </row>
    <row r="5127" spans="1:16" ht="15" customHeight="1">
      <c r="A5127" s="20">
        <f t="shared" si="648"/>
        <v>3</v>
      </c>
      <c r="B5127" s="21" t="str">
        <f t="shared" si="649"/>
        <v>知识主题</v>
      </c>
      <c r="C5127" s="21" t="str">
        <f t="shared" si="650"/>
        <v>地球的演化</v>
      </c>
      <c r="D5127" s="21" t="str">
        <f>IFERROR(IF(I5127=1,INDEX( {"chinese","english","math","physics","chemistry","biology","politics","history","geography"},MATCH(C5127,{"语文","英语","数学","物理","化学","生物","政治","历史","地理"},0)),IF(I5127=2,INDEX(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5127,{"单项选择","阅读理解","信息匹配","完形填空","短文填空","单句填空","短文改错","单句改错","句型转换","翻译短语","翻译句子","词汇/短语及固搭","完成句子","听力"},0)),"")), "")</f>
        <v/>
      </c>
      <c r="E5127" s="21" t="str">
        <f t="shared" si="651"/>
        <v>知识主题</v>
      </c>
      <c r="F5127" s="21" t="str">
        <f t="shared" si="652"/>
        <v>恰</v>
      </c>
      <c r="G5127" s="21" t="str">
        <f>INDEX( {"body","discipline","area","topic","point"},MATCH(E5127,{"知识体","知识域","知识区","知识主题","知识点"},0))</f>
        <v>topic</v>
      </c>
      <c r="H5127" s="21" t="str">
        <f>INDEX( {"super","just","sub","infras"},MATCH(F5127,{"超","恰","亚","次"},0))</f>
        <v>just</v>
      </c>
      <c r="I5127" s="21">
        <f>MATCH(E5127,{"知识体","知识域","知识区","知识主题","知识点"},0)-1</f>
        <v>3</v>
      </c>
      <c r="J5127" s="21">
        <f>MATCH(F5127,{"超","恰","亚","次"},0)-1</f>
        <v>1</v>
      </c>
      <c r="K5127" s="21" t="str">
        <f t="shared" si="653"/>
        <v>地理</v>
      </c>
      <c r="L5127" s="26" t="s">
        <v>5219</v>
      </c>
      <c r="M5127" s="23"/>
      <c r="N5127" s="23"/>
      <c r="O5127" s="24" t="str">
        <f t="shared" si="647"/>
        <v xml:space="preserve">
  - 
    name:  地球的演化
    title:  地球的演化
    description: 
    koLyro: topic
    koLyri:  just
    son: </v>
      </c>
      <c r="P5127" s="27" t="str">
        <f t="shared" si="654"/>
        <v xml:space="preserve">
        - 
          name:  地球的演化
          title:  地球的演化
          description: 
          koLyro: topic
          koLyri:  just
          son: </v>
      </c>
    </row>
    <row r="5128" spans="1:16" ht="15" customHeight="1">
      <c r="A5128" s="20">
        <f t="shared" si="648"/>
        <v>4</v>
      </c>
      <c r="B5128" s="21" t="str">
        <f t="shared" si="649"/>
        <v>知识点</v>
      </c>
      <c r="C5128" s="21" t="str">
        <f t="shared" si="650"/>
        <v>地质年代</v>
      </c>
      <c r="D5128" s="21" t="str">
        <f>IFERROR(IF(I5128=1,INDEX( {"chinese","english","math","physics","chemistry","biology","politics","history","geography"},MATCH(C5128,{"语文","英语","数学","物理","化学","生物","政治","历史","地理"},0)),IF(I5128=2,INDEX(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5128,{"单项选择","阅读理解","信息匹配","完形填空","短文填空","单句填空","短文改错","单句改错","句型转换","翻译短语","翻译句子","词汇/短语及固搭","完成句子","听力"},0)),"")), "")</f>
        <v/>
      </c>
      <c r="E5128" s="21" t="str">
        <f t="shared" si="651"/>
        <v>知识点</v>
      </c>
      <c r="F5128" s="21" t="str">
        <f t="shared" si="652"/>
        <v>恰</v>
      </c>
      <c r="G5128" s="21" t="str">
        <f>INDEX( {"body","discipline","area","topic","point"},MATCH(E5128,{"知识体","知识域","知识区","知识主题","知识点"},0))</f>
        <v>point</v>
      </c>
      <c r="H5128" s="21" t="str">
        <f>INDEX( {"super","just","sub","infras"},MATCH(F5128,{"超","恰","亚","次"},0))</f>
        <v>just</v>
      </c>
      <c r="I5128" s="21">
        <f>MATCH(E5128,{"知识体","知识域","知识区","知识主题","知识点"},0)-1</f>
        <v>4</v>
      </c>
      <c r="J5128" s="21">
        <f>MATCH(F5128,{"超","恰","亚","次"},0)-1</f>
        <v>1</v>
      </c>
      <c r="K5128" s="21" t="str">
        <f t="shared" si="653"/>
        <v>地理</v>
      </c>
      <c r="L5128" s="26" t="s">
        <v>5220</v>
      </c>
      <c r="M5128" s="23"/>
      <c r="N5128" s="23"/>
      <c r="O5128" s="24" t="str">
        <f t="shared" si="647"/>
        <v xml:space="preserve">
  - 
    name:  地质年代
    title:  地质年代
    description: 
    koLyro: point
    koLyri:  just
    son: </v>
      </c>
      <c r="P5128" s="27" t="str">
        <f t="shared" si="654"/>
        <v xml:space="preserve">
          - 
            name:  地质年代
            title:  地质年代
            description: 
            koLyro: point
            koLyri:  just
            son: </v>
      </c>
    </row>
    <row r="5129" spans="1:16" ht="15" customHeight="1">
      <c r="A5129" s="20">
        <f t="shared" si="648"/>
        <v>4</v>
      </c>
      <c r="B5129" s="21" t="str">
        <f t="shared" si="649"/>
        <v>知识点</v>
      </c>
      <c r="C5129" s="21" t="str">
        <f t="shared" si="650"/>
        <v>三大学说</v>
      </c>
      <c r="D5129" s="21" t="str">
        <f>IFERROR(IF(I5129=1,INDEX( {"chinese","english","math","physics","chemistry","biology","politics","history","geography"},MATCH(C5129,{"语文","英语","数学","物理","化学","生物","政治","历史","地理"},0)),IF(I5129=2,INDEX(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5129,{"单项选择","阅读理解","信息匹配","完形填空","短文填空","单句填空","短文改错","单句改错","句型转换","翻译短语","翻译句子","词汇/短语及固搭","完成句子","听力"},0)),"")), "")</f>
        <v/>
      </c>
      <c r="E5129" s="21" t="str">
        <f t="shared" si="651"/>
        <v>知识点</v>
      </c>
      <c r="F5129" s="21" t="str">
        <f t="shared" si="652"/>
        <v>恰</v>
      </c>
      <c r="G5129" s="21" t="str">
        <f>INDEX( {"body","discipline","area","topic","point"},MATCH(E5129,{"知识体","知识域","知识区","知识主题","知识点"},0))</f>
        <v>point</v>
      </c>
      <c r="H5129" s="21" t="str">
        <f>INDEX( {"super","just","sub","infras"},MATCH(F5129,{"超","恰","亚","次"},0))</f>
        <v>just</v>
      </c>
      <c r="I5129" s="21">
        <f>MATCH(E5129,{"知识体","知识域","知识区","知识主题","知识点"},0)-1</f>
        <v>4</v>
      </c>
      <c r="J5129" s="21">
        <f>MATCH(F5129,{"超","恰","亚","次"},0)-1</f>
        <v>1</v>
      </c>
      <c r="K5129" s="21" t="str">
        <f t="shared" si="653"/>
        <v>地理</v>
      </c>
      <c r="L5129" s="26" t="s">
        <v>5221</v>
      </c>
      <c r="M5129" s="23"/>
      <c r="N5129" s="23"/>
      <c r="O5129" s="24" t="str">
        <f t="shared" si="647"/>
        <v xml:space="preserve">
  - 
    name:  三大学说
    title:  三大学说
    description: 
    koLyro: point
    koLyri:  just
    son: </v>
      </c>
      <c r="P5129" s="27" t="str">
        <f t="shared" si="654"/>
        <v xml:space="preserve">
          - 
            name:  三大学说
            title:  三大学说
            description: 
            koLyro: point
            koLyri:  just
            son: </v>
      </c>
    </row>
    <row r="5130" spans="1:16" ht="15" customHeight="1">
      <c r="A5130" s="20">
        <f t="shared" si="648"/>
        <v>5</v>
      </c>
      <c r="B5130" s="21" t="str">
        <f t="shared" si="649"/>
        <v>知识亚点</v>
      </c>
      <c r="C5130" s="21" t="str">
        <f t="shared" si="650"/>
        <v>大陆漂移学说</v>
      </c>
      <c r="D5130" s="21" t="str">
        <f>IFERROR(IF(I5130=1,INDEX( {"chinese","english","math","physics","chemistry","biology","politics","history","geography"},MATCH(C5130,{"语文","英语","数学","物理","化学","生物","政治","历史","地理"},0)),IF(I5130=2,INDEX(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5130,{"单项选择","阅读理解","信息匹配","完形填空","短文填空","单句填空","短文改错","单句改错","句型转换","翻译短语","翻译句子","词汇/短语及固搭","完成句子","听力"},0)),"")), "")</f>
        <v/>
      </c>
      <c r="E5130" s="21" t="str">
        <f t="shared" si="651"/>
        <v>知识点</v>
      </c>
      <c r="F5130" s="21" t="str">
        <f t="shared" si="652"/>
        <v>亚</v>
      </c>
      <c r="G5130" s="21" t="str">
        <f>INDEX( {"body","discipline","area","topic","point"},MATCH(E5130,{"知识体","知识域","知识区","知识主题","知识点"},0))</f>
        <v>point</v>
      </c>
      <c r="H5130" s="21" t="str">
        <f>INDEX( {"super","just","sub","infras"},MATCH(F5130,{"超","恰","亚","次"},0))</f>
        <v>sub</v>
      </c>
      <c r="I5130" s="21">
        <f>MATCH(E5130,{"知识体","知识域","知识区","知识主题","知识点"},0)-1</f>
        <v>4</v>
      </c>
      <c r="J5130" s="21">
        <f>MATCH(F5130,{"超","恰","亚","次"},0)-1</f>
        <v>2</v>
      </c>
      <c r="K5130" s="21" t="str">
        <f t="shared" si="653"/>
        <v>地理</v>
      </c>
      <c r="L5130" s="26" t="s">
        <v>5222</v>
      </c>
      <c r="M5130" s="23"/>
      <c r="N5130" s="23"/>
      <c r="O5130" s="24" t="str">
        <f t="shared" si="647"/>
        <v xml:space="preserve">
  - 
    name:  大陆漂移学说
    title:  大陆漂移学说
    description: 
    koLyro: point
    koLyri:  sub
    son: </v>
      </c>
      <c r="P5130" s="27" t="str">
        <f t="shared" si="654"/>
        <v xml:space="preserve">
            - 
              name:  大陆漂移学说
              title:  大陆漂移学说
              description: 
              koLyro: point
              koLyri:  sub
              son: </v>
      </c>
    </row>
    <row r="5131" spans="1:16" ht="15" customHeight="1">
      <c r="A5131" s="20">
        <f t="shared" si="648"/>
        <v>5</v>
      </c>
      <c r="B5131" s="21" t="str">
        <f t="shared" si="649"/>
        <v>知识亚点</v>
      </c>
      <c r="C5131" s="21" t="str">
        <f t="shared" si="650"/>
        <v>板块构造学说</v>
      </c>
      <c r="D5131" s="21" t="str">
        <f>IFERROR(IF(I5131=1,INDEX( {"chinese","english","math","physics","chemistry","biology","politics","history","geography"},MATCH(C5131,{"语文","英语","数学","物理","化学","生物","政治","历史","地理"},0)),IF(I5131=2,INDEX(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5131,{"单项选择","阅读理解","信息匹配","完形填空","短文填空","单句填空","短文改错","单句改错","句型转换","翻译短语","翻译句子","词汇/短语及固搭","完成句子","听力"},0)),"")), "")</f>
        <v/>
      </c>
      <c r="E5131" s="21" t="str">
        <f t="shared" si="651"/>
        <v>知识点</v>
      </c>
      <c r="F5131" s="21" t="str">
        <f t="shared" si="652"/>
        <v>亚</v>
      </c>
      <c r="G5131" s="21" t="str">
        <f>INDEX( {"body","discipline","area","topic","point"},MATCH(E5131,{"知识体","知识域","知识区","知识主题","知识点"},0))</f>
        <v>point</v>
      </c>
      <c r="H5131" s="21" t="str">
        <f>INDEX( {"super","just","sub","infras"},MATCH(F5131,{"超","恰","亚","次"},0))</f>
        <v>sub</v>
      </c>
      <c r="I5131" s="21">
        <f>MATCH(E5131,{"知识体","知识域","知识区","知识主题","知识点"},0)-1</f>
        <v>4</v>
      </c>
      <c r="J5131" s="21">
        <f>MATCH(F5131,{"超","恰","亚","次"},0)-1</f>
        <v>2</v>
      </c>
      <c r="K5131" s="21" t="str">
        <f t="shared" si="653"/>
        <v>地理</v>
      </c>
      <c r="L5131" s="26" t="s">
        <v>5223</v>
      </c>
      <c r="M5131" s="23"/>
      <c r="N5131" s="23"/>
      <c r="O5131" s="24" t="str">
        <f t="shared" si="647"/>
        <v xml:space="preserve">
  - 
    name:  板块构造学说
    title:  板块构造学说
    description: 
    koLyro: point
    koLyri:  sub
    son: </v>
      </c>
      <c r="P5131" s="27" t="str">
        <f t="shared" si="654"/>
        <v xml:space="preserve">
            - 
              name:  板块构造学说
              title:  板块构造学说
              description: 
              koLyro: point
              koLyri:  sub
              son: </v>
      </c>
    </row>
    <row r="5132" spans="1:16" ht="15" customHeight="1">
      <c r="A5132" s="20">
        <f t="shared" si="648"/>
        <v>5</v>
      </c>
      <c r="B5132" s="21" t="str">
        <f t="shared" si="649"/>
        <v>知识亚点</v>
      </c>
      <c r="C5132" s="21" t="str">
        <f t="shared" si="650"/>
        <v>海底扩张学说</v>
      </c>
      <c r="D5132" s="21" t="str">
        <f>IFERROR(IF(I5132=1,INDEX( {"chinese","english","math","physics","chemistry","biology","politics","history","geography"},MATCH(C5132,{"语文","英语","数学","物理","化学","生物","政治","历史","地理"},0)),IF(I5132=2,INDEX(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5132,{"单项选择","阅读理解","信息匹配","完形填空","短文填空","单句填空","短文改错","单句改错","句型转换","翻译短语","翻译句子","词汇/短语及固搭","完成句子","听力"},0)),"")), "")</f>
        <v/>
      </c>
      <c r="E5132" s="21" t="str">
        <f t="shared" si="651"/>
        <v>知识点</v>
      </c>
      <c r="F5132" s="21" t="str">
        <f t="shared" si="652"/>
        <v>亚</v>
      </c>
      <c r="G5132" s="21" t="str">
        <f>INDEX( {"body","discipline","area","topic","point"},MATCH(E5132,{"知识体","知识域","知识区","知识主题","知识点"},0))</f>
        <v>point</v>
      </c>
      <c r="H5132" s="21" t="str">
        <f>INDEX( {"super","just","sub","infras"},MATCH(F5132,{"超","恰","亚","次"},0))</f>
        <v>sub</v>
      </c>
      <c r="I5132" s="21">
        <f>MATCH(E5132,{"知识体","知识域","知识区","知识主题","知识点"},0)-1</f>
        <v>4</v>
      </c>
      <c r="J5132" s="21">
        <f>MATCH(F5132,{"超","恰","亚","次"},0)-1</f>
        <v>2</v>
      </c>
      <c r="K5132" s="21" t="str">
        <f t="shared" si="653"/>
        <v>地理</v>
      </c>
      <c r="L5132" s="26" t="s">
        <v>5224</v>
      </c>
      <c r="M5132" s="23"/>
      <c r="N5132" s="23"/>
      <c r="O5132" s="24" t="str">
        <f t="shared" si="647"/>
        <v xml:space="preserve">
  - 
    name:  海底扩张学说
    title:  海底扩张学说
    description: 
    koLyro: point
    koLyri:  sub
    son: </v>
      </c>
      <c r="P5132" s="27" t="str">
        <f t="shared" si="654"/>
        <v xml:space="preserve">
            - 
              name:  海底扩张学说
              title:  海底扩张学说
              description: 
              koLyro: point
              koLyri:  sub
              son: </v>
      </c>
    </row>
    <row r="5133" spans="1:16" ht="15" customHeight="1">
      <c r="A5133" s="20">
        <f t="shared" si="648"/>
        <v>4</v>
      </c>
      <c r="B5133" s="21" t="str">
        <f t="shared" si="649"/>
        <v>知识点</v>
      </c>
      <c r="C5133" s="21" t="str">
        <f t="shared" si="650"/>
        <v>地球内部结构</v>
      </c>
      <c r="D5133" s="21" t="str">
        <f>IFERROR(IF(I5133=1,INDEX( {"chinese","english","math","physics","chemistry","biology","politics","history","geography"},MATCH(C5133,{"语文","英语","数学","物理","化学","生物","政治","历史","地理"},0)),IF(I5133=2,INDEX(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5133,{"单项选择","阅读理解","信息匹配","完形填空","短文填空","单句填空","短文改错","单句改错","句型转换","翻译短语","翻译句子","词汇/短语及固搭","完成句子","听力"},0)),"")), "")</f>
        <v/>
      </c>
      <c r="E5133" s="21" t="str">
        <f t="shared" si="651"/>
        <v>知识点</v>
      </c>
      <c r="F5133" s="21" t="str">
        <f t="shared" si="652"/>
        <v>恰</v>
      </c>
      <c r="G5133" s="21" t="str">
        <f>INDEX( {"body","discipline","area","topic","point"},MATCH(E5133,{"知识体","知识域","知识区","知识主题","知识点"},0))</f>
        <v>point</v>
      </c>
      <c r="H5133" s="21" t="str">
        <f>INDEX( {"super","just","sub","infras"},MATCH(F5133,{"超","恰","亚","次"},0))</f>
        <v>just</v>
      </c>
      <c r="I5133" s="21">
        <f>MATCH(E5133,{"知识体","知识域","知识区","知识主题","知识点"},0)-1</f>
        <v>4</v>
      </c>
      <c r="J5133" s="21">
        <f>MATCH(F5133,{"超","恰","亚","次"},0)-1</f>
        <v>1</v>
      </c>
      <c r="K5133" s="21" t="str">
        <f t="shared" si="653"/>
        <v>地理</v>
      </c>
      <c r="L5133" s="26" t="s">
        <v>5225</v>
      </c>
      <c r="M5133" s="23"/>
      <c r="N5133" s="23"/>
      <c r="O5133" s="24" t="str">
        <f t="shared" si="647"/>
        <v xml:space="preserve">
  - 
    name:  地球内部结构
    title:  地球内部结构
    description: 
    koLyro: point
    koLyri:  just
    son: </v>
      </c>
      <c r="P5133" s="27" t="str">
        <f t="shared" si="654"/>
        <v xml:space="preserve">
          - 
            name:  地球内部结构
            title:  地球内部结构
            description: 
            koLyro: point
            koLyri:  just
            son: </v>
      </c>
    </row>
    <row r="5134" spans="1:16" ht="15" customHeight="1">
      <c r="A5134" s="20">
        <f t="shared" si="648"/>
        <v>4</v>
      </c>
      <c r="B5134" s="21" t="str">
        <f t="shared" si="649"/>
        <v>知识点</v>
      </c>
      <c r="C5134" s="21" t="str">
        <f t="shared" si="650"/>
        <v>地壳运动</v>
      </c>
      <c r="D5134" s="21" t="str">
        <f>IFERROR(IF(I5134=1,INDEX( {"chinese","english","math","physics","chemistry","biology","politics","history","geography"},MATCH(C5134,{"语文","英语","数学","物理","化学","生物","政治","历史","地理"},0)),IF(I5134=2,INDEX(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5134,{"单项选择","阅读理解","信息匹配","完形填空","短文填空","单句填空","短文改错","单句改错","句型转换","翻译短语","翻译句子","词汇/短语及固搭","完成句子","听力"},0)),"")), "")</f>
        <v/>
      </c>
      <c r="E5134" s="21" t="str">
        <f t="shared" si="651"/>
        <v>知识点</v>
      </c>
      <c r="F5134" s="21" t="str">
        <f t="shared" si="652"/>
        <v>恰</v>
      </c>
      <c r="G5134" s="21" t="str">
        <f>INDEX( {"body","discipline","area","topic","point"},MATCH(E5134,{"知识体","知识域","知识区","知识主题","知识点"},0))</f>
        <v>point</v>
      </c>
      <c r="H5134" s="21" t="str">
        <f>INDEX( {"super","just","sub","infras"},MATCH(F5134,{"超","恰","亚","次"},0))</f>
        <v>just</v>
      </c>
      <c r="I5134" s="21">
        <f>MATCH(E5134,{"知识体","知识域","知识区","知识主题","知识点"},0)-1</f>
        <v>4</v>
      </c>
      <c r="J5134" s="21">
        <f>MATCH(F5134,{"超","恰","亚","次"},0)-1</f>
        <v>1</v>
      </c>
      <c r="K5134" s="21" t="str">
        <f t="shared" si="653"/>
        <v>地理</v>
      </c>
      <c r="L5134" s="26" t="s">
        <v>5226</v>
      </c>
      <c r="M5134" s="23"/>
      <c r="N5134" s="23"/>
      <c r="O5134" s="24" t="str">
        <f t="shared" si="647"/>
        <v xml:space="preserve">
  - 
    name:  地壳运动
    title:  地壳运动
    description: 
    koLyro: point
    koLyri:  just
    son: </v>
      </c>
      <c r="P5134" s="27" t="str">
        <f t="shared" si="654"/>
        <v xml:space="preserve">
          - 
            name:  地壳运动
            title:  地壳运动
            description: 
            koLyro: point
            koLyri:  just
            son: </v>
      </c>
    </row>
    <row r="5135" spans="1:16" ht="15" customHeight="1">
      <c r="A5135" s="20">
        <f t="shared" si="648"/>
        <v>3</v>
      </c>
      <c r="B5135" s="21" t="str">
        <f t="shared" si="649"/>
        <v>知识主题</v>
      </c>
      <c r="C5135" s="21" t="str">
        <f t="shared" si="650"/>
        <v>地表形态的变化</v>
      </c>
      <c r="D5135" s="21" t="str">
        <f>IFERROR(IF(I5135=1,INDEX( {"chinese","english","math","physics","chemistry","biology","politics","history","geography"},MATCH(C5135,{"语文","英语","数学","物理","化学","生物","政治","历史","地理"},0)),IF(I5135=2,INDEX(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5135,{"单项选择","阅读理解","信息匹配","完形填空","短文填空","单句填空","短文改错","单句改错","句型转换","翻译短语","翻译句子","词汇/短语及固搭","完成句子","听力"},0)),"")), "")</f>
        <v/>
      </c>
      <c r="E5135" s="21" t="str">
        <f t="shared" si="651"/>
        <v>知识主题</v>
      </c>
      <c r="F5135" s="21" t="str">
        <f t="shared" si="652"/>
        <v>恰</v>
      </c>
      <c r="G5135" s="21" t="str">
        <f>INDEX( {"body","discipline","area","topic","point"},MATCH(E5135,{"知识体","知识域","知识区","知识主题","知识点"},0))</f>
        <v>topic</v>
      </c>
      <c r="H5135" s="21" t="str">
        <f>INDEX( {"super","just","sub","infras"},MATCH(F5135,{"超","恰","亚","次"},0))</f>
        <v>just</v>
      </c>
      <c r="I5135" s="21">
        <f>MATCH(E5135,{"知识体","知识域","知识区","知识主题","知识点"},0)-1</f>
        <v>3</v>
      </c>
      <c r="J5135" s="21">
        <f>MATCH(F5135,{"超","恰","亚","次"},0)-1</f>
        <v>1</v>
      </c>
      <c r="K5135" s="21" t="str">
        <f t="shared" si="653"/>
        <v>地理</v>
      </c>
      <c r="L5135" s="26" t="s">
        <v>5227</v>
      </c>
      <c r="M5135" s="23"/>
      <c r="N5135" s="23"/>
      <c r="O5135" s="24" t="str">
        <f t="shared" si="647"/>
        <v xml:space="preserve">
  - 
    name:  地表形态的变化
    title:  地表形态的变化
    description: 
    koLyro: topic
    koLyri:  just
    son: </v>
      </c>
      <c r="P5135" s="27" t="str">
        <f t="shared" si="654"/>
        <v xml:space="preserve">
        - 
          name:  地表形态的变化
          title:  地表形态的变化
          description: 
          koLyro: topic
          koLyri:  just
          son: </v>
      </c>
    </row>
    <row r="5136" spans="1:16" ht="15" customHeight="1">
      <c r="A5136" s="20">
        <f t="shared" si="648"/>
        <v>4</v>
      </c>
      <c r="B5136" s="21" t="str">
        <f t="shared" si="649"/>
        <v>知识点</v>
      </c>
      <c r="C5136" s="21" t="str">
        <f t="shared" si="650"/>
        <v>外力作用对地表形态变化的影响</v>
      </c>
      <c r="D5136" s="21" t="str">
        <f>IFERROR(IF(I5136=1,INDEX( {"chinese","english","math","physics","chemistry","biology","politics","history","geography"},MATCH(C5136,{"语文","英语","数学","物理","化学","生物","政治","历史","地理"},0)),IF(I5136=2,INDEX(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5136,{"单项选择","阅读理解","信息匹配","完形填空","短文填空","单句填空","短文改错","单句改错","句型转换","翻译短语","翻译句子","词汇/短语及固搭","完成句子","听力"},0)),"")), "")</f>
        <v/>
      </c>
      <c r="E5136" s="21" t="str">
        <f t="shared" si="651"/>
        <v>知识点</v>
      </c>
      <c r="F5136" s="21" t="str">
        <f t="shared" si="652"/>
        <v>恰</v>
      </c>
      <c r="G5136" s="21" t="str">
        <f>INDEX( {"body","discipline","area","topic","point"},MATCH(E5136,{"知识体","知识域","知识区","知识主题","知识点"},0))</f>
        <v>point</v>
      </c>
      <c r="H5136" s="21" t="str">
        <f>INDEX( {"super","just","sub","infras"},MATCH(F5136,{"超","恰","亚","次"},0))</f>
        <v>just</v>
      </c>
      <c r="I5136" s="21">
        <f>MATCH(E5136,{"知识体","知识域","知识区","知识主题","知识点"},0)-1</f>
        <v>4</v>
      </c>
      <c r="J5136" s="21">
        <f>MATCH(F5136,{"超","恰","亚","次"},0)-1</f>
        <v>1</v>
      </c>
      <c r="K5136" s="21" t="str">
        <f t="shared" si="653"/>
        <v>地理</v>
      </c>
      <c r="L5136" s="26" t="s">
        <v>5228</v>
      </c>
      <c r="M5136" s="23"/>
      <c r="N5136" s="23"/>
      <c r="O5136" s="24" t="str">
        <f t="shared" si="647"/>
        <v xml:space="preserve">
  - 
    name:  外力作用对地表形态变化的影响
    title:  外力作用对地表形态变化的影响
    description: 
    koLyro: point
    koLyri:  just
    son: </v>
      </c>
      <c r="P5136" s="27" t="str">
        <f t="shared" si="654"/>
        <v xml:space="preserve">
          - 
            name:  外力作用对地表形态变化的影响
            title:  外力作用对地表形态变化的影响
            description: 
            koLyro: point
            koLyri:  just
            son: </v>
      </c>
    </row>
    <row r="5137" spans="1:16" ht="15" customHeight="1">
      <c r="A5137" s="20">
        <f t="shared" si="648"/>
        <v>4</v>
      </c>
      <c r="B5137" s="21" t="str">
        <f t="shared" si="649"/>
        <v>知识点</v>
      </c>
      <c r="C5137" s="21" t="str">
        <f t="shared" si="650"/>
        <v>主要地貌类型与特征</v>
      </c>
      <c r="D5137" s="21" t="str">
        <f>IFERROR(IF(I5137=1,INDEX( {"chinese","english","math","physics","chemistry","biology","politics","history","geography"},MATCH(C5137,{"语文","英语","数学","物理","化学","生物","政治","历史","地理"},0)),IF(I5137=2,INDEX(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5137,{"单项选择","阅读理解","信息匹配","完形填空","短文填空","单句填空","短文改错","单句改错","句型转换","翻译短语","翻译句子","词汇/短语及固搭","完成句子","听力"},0)),"")), "")</f>
        <v/>
      </c>
      <c r="E5137" s="21" t="str">
        <f t="shared" si="651"/>
        <v>知识点</v>
      </c>
      <c r="F5137" s="21" t="str">
        <f t="shared" si="652"/>
        <v>恰</v>
      </c>
      <c r="G5137" s="21" t="str">
        <f>INDEX( {"body","discipline","area","topic","point"},MATCH(E5137,{"知识体","知识域","知识区","知识主题","知识点"},0))</f>
        <v>point</v>
      </c>
      <c r="H5137" s="21" t="str">
        <f>INDEX( {"super","just","sub","infras"},MATCH(F5137,{"超","恰","亚","次"},0))</f>
        <v>just</v>
      </c>
      <c r="I5137" s="21">
        <f>MATCH(E5137,{"知识体","知识域","知识区","知识主题","知识点"},0)-1</f>
        <v>4</v>
      </c>
      <c r="J5137" s="21">
        <f>MATCH(F5137,{"超","恰","亚","次"},0)-1</f>
        <v>1</v>
      </c>
      <c r="K5137" s="21" t="str">
        <f t="shared" si="653"/>
        <v>地理</v>
      </c>
      <c r="L5137" s="26" t="s">
        <v>5229</v>
      </c>
      <c r="M5137" s="23"/>
      <c r="N5137" s="23"/>
      <c r="O5137" s="24" t="str">
        <f t="shared" si="647"/>
        <v xml:space="preserve">
  - 
    name:  主要地貌类型与特征
    title:  主要地貌类型与特征
    description: 
    koLyro: point
    koLyri:  just
    son: </v>
      </c>
      <c r="P5137" s="27" t="str">
        <f t="shared" si="654"/>
        <v xml:space="preserve">
          - 
            name:  主要地貌类型与特征
            title:  主要地貌类型与特征
            description: 
            koLyro: point
            koLyri:  just
            son: </v>
      </c>
    </row>
    <row r="5138" spans="1:16" ht="15" customHeight="1">
      <c r="A5138" s="20">
        <f t="shared" si="648"/>
        <v>2</v>
      </c>
      <c r="B5138" s="21" t="str">
        <f t="shared" si="649"/>
        <v>知识区</v>
      </c>
      <c r="C5138" s="21" t="str">
        <f t="shared" si="650"/>
        <v>23.海洋地理</v>
      </c>
      <c r="D5138" s="21" t="str">
        <f>IFERROR(IF(I5138=1,INDEX( {"chinese","english","math","physics","chemistry","biology","politics","history","geography"},MATCH(C5138,{"语文","英语","数学","物理","化学","生物","政治","历史","地理"},0)),IF(I5138=2,INDEX(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5138,{"单项选择","阅读理解","信息匹配","完形填空","短文填空","单句填空","短文改错","单句改错","句型转换","翻译短语","翻译句子","词汇/短语及固搭","完成句子","听力"},0)),"")), "")</f>
        <v/>
      </c>
      <c r="E5138" s="21" t="str">
        <f t="shared" si="651"/>
        <v>知识区</v>
      </c>
      <c r="F5138" s="21" t="str">
        <f t="shared" si="652"/>
        <v>恰</v>
      </c>
      <c r="G5138" s="21" t="str">
        <f>INDEX( {"body","discipline","area","topic","point"},MATCH(E5138,{"知识体","知识域","知识区","知识主题","知识点"},0))</f>
        <v>area</v>
      </c>
      <c r="H5138" s="21" t="str">
        <f>INDEX( {"super","just","sub","infras"},MATCH(F5138,{"超","恰","亚","次"},0))</f>
        <v>just</v>
      </c>
      <c r="I5138" s="21">
        <f>MATCH(E5138,{"知识体","知识域","知识区","知识主题","知识点"},0)-1</f>
        <v>2</v>
      </c>
      <c r="J5138" s="21">
        <f>MATCH(F5138,{"超","恰","亚","次"},0)-1</f>
        <v>1</v>
      </c>
      <c r="K5138" s="21" t="str">
        <f t="shared" si="653"/>
        <v>地理</v>
      </c>
      <c r="L5138" s="22" t="s">
        <v>5354</v>
      </c>
      <c r="M5138" s="23"/>
      <c r="N5138" s="23"/>
      <c r="O5138" s="24" t="str">
        <f t="shared" si="647"/>
        <v xml:space="preserve">
  - 
    name:  23.海洋地理
    title:  23.海洋地理
    description: 
    koLyro: area
    koLyri:  just
    son: </v>
      </c>
      <c r="P5138" s="27" t="str">
        <f t="shared" si="654"/>
        <v xml:space="preserve">
      - 
        name:  23.海洋地理
        title:  23.海洋地理
        description: 
        koLyro: area
        koLyri:  just
        son: </v>
      </c>
    </row>
    <row r="5139" spans="1:16" ht="15" customHeight="1">
      <c r="A5139" s="20">
        <f t="shared" si="648"/>
        <v>3</v>
      </c>
      <c r="B5139" s="21" t="str">
        <f t="shared" si="649"/>
        <v>知识主题</v>
      </c>
      <c r="C5139" s="21" t="str">
        <f t="shared" si="650"/>
        <v>海洋和海岸带</v>
      </c>
      <c r="D5139" s="21" t="str">
        <f>IFERROR(IF(I5139=1,INDEX( {"chinese","english","math","physics","chemistry","biology","politics","history","geography"},MATCH(C5139,{"语文","英语","数学","物理","化学","生物","政治","历史","地理"},0)),IF(I5139=2,INDEX(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5139,{"单项选择","阅读理解","信息匹配","完形填空","短文填空","单句填空","短文改错","单句改错","句型转换","翻译短语","翻译句子","词汇/短语及固搭","完成句子","听力"},0)),"")), "")</f>
        <v/>
      </c>
      <c r="E5139" s="21" t="str">
        <f t="shared" si="651"/>
        <v>知识主题</v>
      </c>
      <c r="F5139" s="21" t="str">
        <f t="shared" si="652"/>
        <v>恰</v>
      </c>
      <c r="G5139" s="21" t="str">
        <f>INDEX( {"body","discipline","area","topic","point"},MATCH(E5139,{"知识体","知识域","知识区","知识主题","知识点"},0))</f>
        <v>topic</v>
      </c>
      <c r="H5139" s="21" t="str">
        <f>INDEX( {"super","just","sub","infras"},MATCH(F5139,{"超","恰","亚","次"},0))</f>
        <v>just</v>
      </c>
      <c r="I5139" s="21">
        <f>MATCH(E5139,{"知识体","知识域","知识区","知识主题","知识点"},0)-1</f>
        <v>3</v>
      </c>
      <c r="J5139" s="21">
        <f>MATCH(F5139,{"超","恰","亚","次"},0)-1</f>
        <v>1</v>
      </c>
      <c r="K5139" s="21" t="str">
        <f t="shared" si="653"/>
        <v>地理</v>
      </c>
      <c r="L5139" s="26" t="s">
        <v>5230</v>
      </c>
      <c r="M5139" s="23"/>
      <c r="N5139" s="23"/>
      <c r="O5139" s="24" t="str">
        <f t="shared" si="647"/>
        <v xml:space="preserve">
  - 
    name:  海洋和海岸带
    title:  海洋和海岸带
    description: 
    koLyro: topic
    koLyri:  just
    son: </v>
      </c>
      <c r="P5139" s="27" t="str">
        <f t="shared" si="654"/>
        <v xml:space="preserve">
        - 
          name:  海洋和海岸带
          title:  海洋和海岸带
          description: 
          koLyro: topic
          koLyri:  just
          son: </v>
      </c>
    </row>
    <row r="5140" spans="1:16" ht="15" customHeight="1">
      <c r="A5140" s="20">
        <f t="shared" si="648"/>
        <v>4</v>
      </c>
      <c r="B5140" s="21" t="str">
        <f t="shared" si="649"/>
        <v>知识点</v>
      </c>
      <c r="C5140" s="21" t="str">
        <f t="shared" si="650"/>
        <v>地球上的海与洋</v>
      </c>
      <c r="D5140" s="21" t="str">
        <f>IFERROR(IF(I5140=1,INDEX( {"chinese","english","math","physics","chemistry","biology","politics","history","geography"},MATCH(C5140,{"语文","英语","数学","物理","化学","生物","政治","历史","地理"},0)),IF(I5140=2,INDEX(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5140,{"单项选择","阅读理解","信息匹配","完形填空","短文填空","单句填空","短文改错","单句改错","句型转换","翻译短语","翻译句子","词汇/短语及固搭","完成句子","听力"},0)),"")), "")</f>
        <v/>
      </c>
      <c r="E5140" s="21" t="str">
        <f t="shared" si="651"/>
        <v>知识点</v>
      </c>
      <c r="F5140" s="21" t="str">
        <f t="shared" si="652"/>
        <v>恰</v>
      </c>
      <c r="G5140" s="21" t="str">
        <f>INDEX( {"body","discipline","area","topic","point"},MATCH(E5140,{"知识体","知识域","知识区","知识主题","知识点"},0))</f>
        <v>point</v>
      </c>
      <c r="H5140" s="21" t="str">
        <f>INDEX( {"super","just","sub","infras"},MATCH(F5140,{"超","恰","亚","次"},0))</f>
        <v>just</v>
      </c>
      <c r="I5140" s="21">
        <f>MATCH(E5140,{"知识体","知识域","知识区","知识主题","知识点"},0)-1</f>
        <v>4</v>
      </c>
      <c r="J5140" s="21">
        <f>MATCH(F5140,{"超","恰","亚","次"},0)-1</f>
        <v>1</v>
      </c>
      <c r="K5140" s="21" t="str">
        <f t="shared" si="653"/>
        <v>地理</v>
      </c>
      <c r="L5140" s="26" t="s">
        <v>5231</v>
      </c>
      <c r="M5140" s="23"/>
      <c r="N5140" s="23"/>
      <c r="O5140" s="24" t="str">
        <f t="shared" si="647"/>
        <v xml:space="preserve">
  - 
    name:  地球上的海与洋
    title:  地球上的海与洋
    description: 
    koLyro: point
    koLyri:  just
    son: </v>
      </c>
      <c r="P5140" s="27" t="str">
        <f t="shared" si="654"/>
        <v xml:space="preserve">
          - 
            name:  地球上的海与洋
            title:  地球上的海与洋
            description: 
            koLyro: point
            koLyri:  just
            son: </v>
      </c>
    </row>
    <row r="5141" spans="1:16" ht="15" customHeight="1">
      <c r="A5141" s="20">
        <f t="shared" si="648"/>
        <v>4</v>
      </c>
      <c r="B5141" s="21" t="str">
        <f t="shared" si="649"/>
        <v>知识点</v>
      </c>
      <c r="C5141" s="21" t="str">
        <f t="shared" si="650"/>
        <v>海岸的主要类型和特点</v>
      </c>
      <c r="D5141" s="21" t="str">
        <f>IFERROR(IF(I5141=1,INDEX( {"chinese","english","math","physics","chemistry","biology","politics","history","geography"},MATCH(C5141,{"语文","英语","数学","物理","化学","生物","政治","历史","地理"},0)),IF(I5141=2,INDEX(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5141,{"单项选择","阅读理解","信息匹配","完形填空","短文填空","单句填空","短文改错","单句改错","句型转换","翻译短语","翻译句子","词汇/短语及固搭","完成句子","听力"},0)),"")), "")</f>
        <v/>
      </c>
      <c r="E5141" s="21" t="str">
        <f t="shared" si="651"/>
        <v>知识点</v>
      </c>
      <c r="F5141" s="21" t="str">
        <f t="shared" si="652"/>
        <v>恰</v>
      </c>
      <c r="G5141" s="21" t="str">
        <f>INDEX( {"body","discipline","area","topic","point"},MATCH(E5141,{"知识体","知识域","知识区","知识主题","知识点"},0))</f>
        <v>point</v>
      </c>
      <c r="H5141" s="21" t="str">
        <f>INDEX( {"super","just","sub","infras"},MATCH(F5141,{"超","恰","亚","次"},0))</f>
        <v>just</v>
      </c>
      <c r="I5141" s="21">
        <f>MATCH(E5141,{"知识体","知识域","知识区","知识主题","知识点"},0)-1</f>
        <v>4</v>
      </c>
      <c r="J5141" s="21">
        <f>MATCH(F5141,{"超","恰","亚","次"},0)-1</f>
        <v>1</v>
      </c>
      <c r="K5141" s="21" t="str">
        <f t="shared" si="653"/>
        <v>地理</v>
      </c>
      <c r="L5141" s="26" t="s">
        <v>5232</v>
      </c>
      <c r="M5141" s="23"/>
      <c r="N5141" s="23"/>
      <c r="O5141" s="24" t="str">
        <f t="shared" si="647"/>
        <v xml:space="preserve">
  - 
    name:  海岸的主要类型和特点
    title:  海岸的主要类型和特点
    description: 
    koLyro: point
    koLyri:  just
    son: </v>
      </c>
      <c r="P5141" s="27" t="str">
        <f t="shared" si="654"/>
        <v xml:space="preserve">
          - 
            name:  海岸的主要类型和特点
            title:  海岸的主要类型和特点
            description: 
            koLyro: point
            koLyri:  just
            son: </v>
      </c>
    </row>
    <row r="5142" spans="1:16" ht="15" customHeight="1">
      <c r="A5142" s="20">
        <f t="shared" si="648"/>
        <v>4</v>
      </c>
      <c r="B5142" s="21" t="str">
        <f t="shared" si="649"/>
        <v>知识点</v>
      </c>
      <c r="C5142" s="21" t="str">
        <f t="shared" si="650"/>
        <v>海底地形</v>
      </c>
      <c r="D5142" s="21" t="str">
        <f>IFERROR(IF(I5142=1,INDEX( {"chinese","english","math","physics","chemistry","biology","politics","history","geography"},MATCH(C5142,{"语文","英语","数学","物理","化学","生物","政治","历史","地理"},0)),IF(I5142=2,INDEX(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5142,{"单项选择","阅读理解","信息匹配","完形填空","短文填空","单句填空","短文改错","单句改错","句型转换","翻译短语","翻译句子","词汇/短语及固搭","完成句子","听力"},0)),"")), "")</f>
        <v/>
      </c>
      <c r="E5142" s="21" t="str">
        <f t="shared" si="651"/>
        <v>知识点</v>
      </c>
      <c r="F5142" s="21" t="str">
        <f t="shared" si="652"/>
        <v>恰</v>
      </c>
      <c r="G5142" s="21" t="str">
        <f>INDEX( {"body","discipline","area","topic","point"},MATCH(E5142,{"知识体","知识域","知识区","知识主题","知识点"},0))</f>
        <v>point</v>
      </c>
      <c r="H5142" s="21" t="str">
        <f>INDEX( {"super","just","sub","infras"},MATCH(F5142,{"超","恰","亚","次"},0))</f>
        <v>just</v>
      </c>
      <c r="I5142" s="21">
        <f>MATCH(E5142,{"知识体","知识域","知识区","知识主题","知识点"},0)-1</f>
        <v>4</v>
      </c>
      <c r="J5142" s="21">
        <f>MATCH(F5142,{"超","恰","亚","次"},0)-1</f>
        <v>1</v>
      </c>
      <c r="K5142" s="21" t="str">
        <f t="shared" si="653"/>
        <v>地理</v>
      </c>
      <c r="L5142" s="26" t="s">
        <v>5233</v>
      </c>
      <c r="M5142" s="23"/>
      <c r="N5142" s="23"/>
      <c r="O5142" s="24" t="str">
        <f t="shared" si="647"/>
        <v xml:space="preserve">
  - 
    name:  海底地形
    title:  海底地形
    description: 
    koLyro: point
    koLyri:  just
    son: </v>
      </c>
      <c r="P5142" s="27" t="str">
        <f t="shared" si="654"/>
        <v xml:space="preserve">
          - 
            name:  海底地形
            title:  海底地形
            description: 
            koLyro: point
            koLyri:  just
            son: </v>
      </c>
    </row>
    <row r="5143" spans="1:16" ht="15" customHeight="1">
      <c r="A5143" s="20">
        <f t="shared" si="648"/>
        <v>5</v>
      </c>
      <c r="B5143" s="21" t="str">
        <f t="shared" si="649"/>
        <v>知识亚点</v>
      </c>
      <c r="C5143" s="21" t="str">
        <f t="shared" si="650"/>
        <v>海底地形的形成</v>
      </c>
      <c r="D5143" s="21" t="str">
        <f>IFERROR(IF(I5143=1,INDEX( {"chinese","english","math","physics","chemistry","biology","politics","history","geography"},MATCH(C5143,{"语文","英语","数学","物理","化学","生物","政治","历史","地理"},0)),IF(I5143=2,INDEX(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5143,{"单项选择","阅读理解","信息匹配","完形填空","短文填空","单句填空","短文改错","单句改错","句型转换","翻译短语","翻译句子","词汇/短语及固搭","完成句子","听力"},0)),"")), "")</f>
        <v/>
      </c>
      <c r="E5143" s="21" t="str">
        <f t="shared" si="651"/>
        <v>知识点</v>
      </c>
      <c r="F5143" s="21" t="str">
        <f t="shared" si="652"/>
        <v>亚</v>
      </c>
      <c r="G5143" s="21" t="str">
        <f>INDEX( {"body","discipline","area","topic","point"},MATCH(E5143,{"知识体","知识域","知识区","知识主题","知识点"},0))</f>
        <v>point</v>
      </c>
      <c r="H5143" s="21" t="str">
        <f>INDEX( {"super","just","sub","infras"},MATCH(F5143,{"超","恰","亚","次"},0))</f>
        <v>sub</v>
      </c>
      <c r="I5143" s="21">
        <f>MATCH(E5143,{"知识体","知识域","知识区","知识主题","知识点"},0)-1</f>
        <v>4</v>
      </c>
      <c r="J5143" s="21">
        <f>MATCH(F5143,{"超","恰","亚","次"},0)-1</f>
        <v>2</v>
      </c>
      <c r="K5143" s="21" t="str">
        <f t="shared" si="653"/>
        <v>地理</v>
      </c>
      <c r="L5143" s="26" t="s">
        <v>5234</v>
      </c>
      <c r="M5143" s="23"/>
      <c r="N5143" s="23"/>
      <c r="O5143" s="24" t="str">
        <f t="shared" si="647"/>
        <v xml:space="preserve">
  - 
    name:  海底地形的形成
    title:  海底地形的形成
    description: 
    koLyro: point
    koLyri:  sub
    son: </v>
      </c>
      <c r="P5143" s="27" t="str">
        <f t="shared" si="654"/>
        <v xml:space="preserve">
            - 
              name:  海底地形的形成
              title:  海底地形的形成
              description: 
              koLyro: point
              koLyri:  sub
              son: </v>
      </c>
    </row>
    <row r="5144" spans="1:16" ht="15" customHeight="1">
      <c r="A5144" s="20">
        <f t="shared" si="648"/>
        <v>5</v>
      </c>
      <c r="B5144" s="21" t="str">
        <f t="shared" si="649"/>
        <v>知识亚点</v>
      </c>
      <c r="C5144" s="21" t="str">
        <f t="shared" si="650"/>
        <v>海底地形的分布规律</v>
      </c>
      <c r="D5144" s="21" t="str">
        <f>IFERROR(IF(I5144=1,INDEX( {"chinese","english","math","physics","chemistry","biology","politics","history","geography"},MATCH(C5144,{"语文","英语","数学","物理","化学","生物","政治","历史","地理"},0)),IF(I5144=2,INDEX(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5144,{"单项选择","阅读理解","信息匹配","完形填空","短文填空","单句填空","短文改错","单句改错","句型转换","翻译短语","翻译句子","词汇/短语及固搭","完成句子","听力"},0)),"")), "")</f>
        <v/>
      </c>
      <c r="E5144" s="21" t="str">
        <f t="shared" si="651"/>
        <v>知识点</v>
      </c>
      <c r="F5144" s="21" t="str">
        <f t="shared" si="652"/>
        <v>亚</v>
      </c>
      <c r="G5144" s="21" t="str">
        <f>INDEX( {"body","discipline","area","topic","point"},MATCH(E5144,{"知识体","知识域","知识区","知识主题","知识点"},0))</f>
        <v>point</v>
      </c>
      <c r="H5144" s="21" t="str">
        <f>INDEX( {"super","just","sub","infras"},MATCH(F5144,{"超","恰","亚","次"},0))</f>
        <v>sub</v>
      </c>
      <c r="I5144" s="21">
        <f>MATCH(E5144,{"知识体","知识域","知识区","知识主题","知识点"},0)-1</f>
        <v>4</v>
      </c>
      <c r="J5144" s="21">
        <f>MATCH(F5144,{"超","恰","亚","次"},0)-1</f>
        <v>2</v>
      </c>
      <c r="K5144" s="21" t="str">
        <f t="shared" si="653"/>
        <v>地理</v>
      </c>
      <c r="L5144" s="26" t="s">
        <v>5235</v>
      </c>
      <c r="M5144" s="23"/>
      <c r="N5144" s="23"/>
      <c r="O5144" s="24" t="str">
        <f t="shared" si="647"/>
        <v xml:space="preserve">
  - 
    name:  海底地形的分布规律
    title:  海底地形的分布规律
    description: 
    koLyro: point
    koLyri:  sub
    son: </v>
      </c>
      <c r="P5144" s="27" t="str">
        <f t="shared" si="654"/>
        <v xml:space="preserve">
            - 
              name:  海底地形的分布规律
              title:  海底地形的分布规律
              description: 
              koLyro: point
              koLyri:  sub
              son: </v>
      </c>
    </row>
    <row r="5145" spans="1:16" ht="15" customHeight="1">
      <c r="A5145" s="20">
        <f t="shared" si="648"/>
        <v>3</v>
      </c>
      <c r="B5145" s="21" t="str">
        <f t="shared" si="649"/>
        <v>知识主题</v>
      </c>
      <c r="C5145" s="21" t="str">
        <f t="shared" si="650"/>
        <v>海洋水体</v>
      </c>
      <c r="D5145" s="21" t="str">
        <f>IFERROR(IF(I5145=1,INDEX( {"chinese","english","math","physics","chemistry","biology","politics","history","geography"},MATCH(C5145,{"语文","英语","数学","物理","化学","生物","政治","历史","地理"},0)),IF(I5145=2,INDEX(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5145,{"单项选择","阅读理解","信息匹配","完形填空","短文填空","单句填空","短文改错","单句改错","句型转换","翻译短语","翻译句子","词汇/短语及固搭","完成句子","听力"},0)),"")), "")</f>
        <v/>
      </c>
      <c r="E5145" s="21" t="str">
        <f t="shared" si="651"/>
        <v>知识主题</v>
      </c>
      <c r="F5145" s="21" t="str">
        <f t="shared" si="652"/>
        <v>恰</v>
      </c>
      <c r="G5145" s="21" t="str">
        <f>INDEX( {"body","discipline","area","topic","point"},MATCH(E5145,{"知识体","知识域","知识区","知识主题","知识点"},0))</f>
        <v>topic</v>
      </c>
      <c r="H5145" s="21" t="str">
        <f>INDEX( {"super","just","sub","infras"},MATCH(F5145,{"超","恰","亚","次"},0))</f>
        <v>just</v>
      </c>
      <c r="I5145" s="21">
        <f>MATCH(E5145,{"知识体","知识域","知识区","知识主题","知识点"},0)-1</f>
        <v>3</v>
      </c>
      <c r="J5145" s="21">
        <f>MATCH(F5145,{"超","恰","亚","次"},0)-1</f>
        <v>1</v>
      </c>
      <c r="K5145" s="21" t="str">
        <f t="shared" si="653"/>
        <v>地理</v>
      </c>
      <c r="L5145" s="26" t="s">
        <v>5236</v>
      </c>
      <c r="M5145" s="23"/>
      <c r="N5145" s="23"/>
      <c r="O5145" s="24" t="str">
        <f t="shared" si="647"/>
        <v xml:space="preserve">
  - 
    name:  海洋水体
    title:  海洋水体
    description: 
    koLyro: topic
    koLyri:  just
    son: </v>
      </c>
      <c r="P5145" s="27" t="str">
        <f t="shared" si="654"/>
        <v xml:space="preserve">
        - 
          name:  海洋水体
          title:  海洋水体
          description: 
          koLyro: topic
          koLyri:  just
          son: </v>
      </c>
    </row>
    <row r="5146" spans="1:16" ht="15" customHeight="1">
      <c r="A5146" s="20">
        <f t="shared" si="648"/>
        <v>4</v>
      </c>
      <c r="B5146" s="21" t="str">
        <f t="shared" si="649"/>
        <v>知识点</v>
      </c>
      <c r="C5146" s="21" t="str">
        <f t="shared" si="650"/>
        <v>海水的温度及分布规律</v>
      </c>
      <c r="D5146" s="21" t="str">
        <f>IFERROR(IF(I5146=1,INDEX( {"chinese","english","math","physics","chemistry","biology","politics","history","geography"},MATCH(C5146,{"语文","英语","数学","物理","化学","生物","政治","历史","地理"},0)),IF(I5146=2,INDEX(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5146,{"单项选择","阅读理解","信息匹配","完形填空","短文填空","单句填空","短文改错","单句改错","句型转换","翻译短语","翻译句子","词汇/短语及固搭","完成句子","听力"},0)),"")), "")</f>
        <v/>
      </c>
      <c r="E5146" s="21" t="str">
        <f t="shared" si="651"/>
        <v>知识点</v>
      </c>
      <c r="F5146" s="21" t="str">
        <f t="shared" si="652"/>
        <v>恰</v>
      </c>
      <c r="G5146" s="21" t="str">
        <f>INDEX( {"body","discipline","area","topic","point"},MATCH(E5146,{"知识体","知识域","知识区","知识主题","知识点"},0))</f>
        <v>point</v>
      </c>
      <c r="H5146" s="21" t="str">
        <f>INDEX( {"super","just","sub","infras"},MATCH(F5146,{"超","恰","亚","次"},0))</f>
        <v>just</v>
      </c>
      <c r="I5146" s="21">
        <f>MATCH(E5146,{"知识体","知识域","知识区","知识主题","知识点"},0)-1</f>
        <v>4</v>
      </c>
      <c r="J5146" s="21">
        <f>MATCH(F5146,{"超","恰","亚","次"},0)-1</f>
        <v>1</v>
      </c>
      <c r="K5146" s="21" t="str">
        <f t="shared" si="653"/>
        <v>地理</v>
      </c>
      <c r="L5146" s="26" t="s">
        <v>5237</v>
      </c>
      <c r="M5146" s="23"/>
      <c r="N5146" s="23"/>
      <c r="O5146" s="24" t="str">
        <f t="shared" si="647"/>
        <v xml:space="preserve">
  - 
    name:  海水的温度及分布规律
    title:  海水的温度及分布规律
    description: 
    koLyro: point
    koLyri:  just
    son: </v>
      </c>
      <c r="P5146" s="27" t="str">
        <f t="shared" si="654"/>
        <v xml:space="preserve">
          - 
            name:  海水的温度及分布规律
            title:  海水的温度及分布规律
            description: 
            koLyro: point
            koLyri:  just
            son: </v>
      </c>
    </row>
    <row r="5147" spans="1:16" ht="15" customHeight="1">
      <c r="A5147" s="20">
        <f t="shared" si="648"/>
        <v>4</v>
      </c>
      <c r="B5147" s="21" t="str">
        <f t="shared" si="649"/>
        <v>知识点</v>
      </c>
      <c r="C5147" s="21" t="str">
        <f t="shared" si="650"/>
        <v>海水运动</v>
      </c>
      <c r="D5147" s="21" t="str">
        <f>IFERROR(IF(I5147=1,INDEX( {"chinese","english","math","physics","chemistry","biology","politics","history","geography"},MATCH(C5147,{"语文","英语","数学","物理","化学","生物","政治","历史","地理"},0)),IF(I5147=2,INDEX(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5147,{"单项选择","阅读理解","信息匹配","完形填空","短文填空","单句填空","短文改错","单句改错","句型转换","翻译短语","翻译句子","词汇/短语及固搭","完成句子","听力"},0)),"")), "")</f>
        <v/>
      </c>
      <c r="E5147" s="21" t="str">
        <f t="shared" si="651"/>
        <v>知识点</v>
      </c>
      <c r="F5147" s="21" t="str">
        <f t="shared" si="652"/>
        <v>恰</v>
      </c>
      <c r="G5147" s="21" t="str">
        <f>INDEX( {"body","discipline","area","topic","point"},MATCH(E5147,{"知识体","知识域","知识区","知识主题","知识点"},0))</f>
        <v>point</v>
      </c>
      <c r="H5147" s="21" t="str">
        <f>INDEX( {"super","just","sub","infras"},MATCH(F5147,{"超","恰","亚","次"},0))</f>
        <v>just</v>
      </c>
      <c r="I5147" s="21">
        <f>MATCH(E5147,{"知识体","知识域","知识区","知识主题","知识点"},0)-1</f>
        <v>4</v>
      </c>
      <c r="J5147" s="21">
        <f>MATCH(F5147,{"超","恰","亚","次"},0)-1</f>
        <v>1</v>
      </c>
      <c r="K5147" s="21" t="str">
        <f t="shared" si="653"/>
        <v>地理</v>
      </c>
      <c r="L5147" s="26" t="s">
        <v>5238</v>
      </c>
      <c r="M5147" s="23"/>
      <c r="N5147" s="23"/>
      <c r="O5147" s="24" t="str">
        <f t="shared" si="647"/>
        <v xml:space="preserve">
  - 
    name:  海水运动
    title:  海水运动
    description: 
    koLyro: point
    koLyri:  just
    son: </v>
      </c>
      <c r="P5147" s="27" t="str">
        <f t="shared" si="654"/>
        <v xml:space="preserve">
          - 
            name:  海水运动
            title:  海水运动
            description: 
            koLyro: point
            koLyri:  just
            son: </v>
      </c>
    </row>
    <row r="5148" spans="1:16" ht="15" customHeight="1">
      <c r="A5148" s="20">
        <f t="shared" si="648"/>
        <v>4</v>
      </c>
      <c r="B5148" s="21" t="str">
        <f t="shared" si="649"/>
        <v>知识点</v>
      </c>
      <c r="C5148" s="21" t="str">
        <f t="shared" si="650"/>
        <v>海水的温度及分布规律</v>
      </c>
      <c r="D5148" s="21" t="str">
        <f>IFERROR(IF(I5148=1,INDEX( {"chinese","english","math","physics","chemistry","biology","politics","history","geography"},MATCH(C5148,{"语文","英语","数学","物理","化学","生物","政治","历史","地理"},0)),IF(I5148=2,INDEX(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5148,{"单项选择","阅读理解","信息匹配","完形填空","短文填空","单句填空","短文改错","单句改错","句型转换","翻译短语","翻译句子","词汇/短语及固搭","完成句子","听力"},0)),"")), "")</f>
        <v/>
      </c>
      <c r="E5148" s="21" t="str">
        <f t="shared" si="651"/>
        <v>知识点</v>
      </c>
      <c r="F5148" s="21" t="str">
        <f t="shared" si="652"/>
        <v>恰</v>
      </c>
      <c r="G5148" s="21" t="str">
        <f>INDEX( {"body","discipline","area","topic","point"},MATCH(E5148,{"知识体","知识域","知识区","知识主题","知识点"},0))</f>
        <v>point</v>
      </c>
      <c r="H5148" s="21" t="str">
        <f>INDEX( {"super","just","sub","infras"},MATCH(F5148,{"超","恰","亚","次"},0))</f>
        <v>just</v>
      </c>
      <c r="I5148" s="21">
        <f>MATCH(E5148,{"知识体","知识域","知识区","知识主题","知识点"},0)-1</f>
        <v>4</v>
      </c>
      <c r="J5148" s="21">
        <f>MATCH(F5148,{"超","恰","亚","次"},0)-1</f>
        <v>1</v>
      </c>
      <c r="K5148" s="21" t="str">
        <f t="shared" si="653"/>
        <v>地理</v>
      </c>
      <c r="L5148" s="26" t="s">
        <v>5237</v>
      </c>
      <c r="M5148" s="23"/>
      <c r="N5148" s="23"/>
      <c r="O5148" s="24" t="str">
        <f t="shared" si="647"/>
        <v xml:space="preserve">
  - 
    name:  海水的温度及分布规律
    title:  海水的温度及分布规律
    description: 
    koLyro: point
    koLyri:  just
    son: </v>
      </c>
      <c r="P5148" s="27" t="str">
        <f t="shared" si="654"/>
        <v xml:space="preserve">
          - 
            name:  海水的温度及分布规律
            title:  海水的温度及分布规律
            description: 
            koLyro: point
            koLyri:  just
            son: </v>
      </c>
    </row>
    <row r="5149" spans="1:16" ht="15" customHeight="1">
      <c r="A5149" s="20">
        <f t="shared" si="648"/>
        <v>4</v>
      </c>
      <c r="B5149" s="21" t="str">
        <f t="shared" si="649"/>
        <v>知识点</v>
      </c>
      <c r="C5149" s="21" t="str">
        <f t="shared" si="650"/>
        <v>海水的盐度及分布规律</v>
      </c>
      <c r="D5149" s="21" t="str">
        <f>IFERROR(IF(I5149=1,INDEX( {"chinese","english","math","physics","chemistry","biology","politics","history","geography"},MATCH(C5149,{"语文","英语","数学","物理","化学","生物","政治","历史","地理"},0)),IF(I5149=2,INDEX(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5149,{"单项选择","阅读理解","信息匹配","完形填空","短文填空","单句填空","短文改错","单句改错","句型转换","翻译短语","翻译句子","词汇/短语及固搭","完成句子","听力"},0)),"")), "")</f>
        <v/>
      </c>
      <c r="E5149" s="21" t="str">
        <f t="shared" si="651"/>
        <v>知识点</v>
      </c>
      <c r="F5149" s="21" t="str">
        <f t="shared" si="652"/>
        <v>恰</v>
      </c>
      <c r="G5149" s="21" t="str">
        <f>INDEX( {"body","discipline","area","topic","point"},MATCH(E5149,{"知识体","知识域","知识区","知识主题","知识点"},0))</f>
        <v>point</v>
      </c>
      <c r="H5149" s="21" t="str">
        <f>INDEX( {"super","just","sub","infras"},MATCH(F5149,{"超","恰","亚","次"},0))</f>
        <v>just</v>
      </c>
      <c r="I5149" s="21">
        <f>MATCH(E5149,{"知识体","知识域","知识区","知识主题","知识点"},0)-1</f>
        <v>4</v>
      </c>
      <c r="J5149" s="21">
        <f>MATCH(F5149,{"超","恰","亚","次"},0)-1</f>
        <v>1</v>
      </c>
      <c r="K5149" s="21" t="str">
        <f t="shared" si="653"/>
        <v>地理</v>
      </c>
      <c r="L5149" s="26" t="s">
        <v>5239</v>
      </c>
      <c r="M5149" s="23"/>
      <c r="N5149" s="23"/>
      <c r="O5149" s="24" t="str">
        <f t="shared" si="647"/>
        <v xml:space="preserve">
  - 
    name:  海水的盐度及分布规律
    title:  海水的盐度及分布规律
    description: 
    koLyro: point
    koLyri:  just
    son: </v>
      </c>
      <c r="P5149" s="27" t="str">
        <f t="shared" si="654"/>
        <v xml:space="preserve">
          - 
            name:  海水的盐度及分布规律
            title:  海水的盐度及分布规律
            description: 
            koLyro: point
            koLyri:  just
            son: </v>
      </c>
    </row>
    <row r="5150" spans="1:16" ht="15" customHeight="1">
      <c r="A5150" s="20">
        <f t="shared" si="648"/>
        <v>4</v>
      </c>
      <c r="B5150" s="21" t="str">
        <f t="shared" si="649"/>
        <v>知识点</v>
      </c>
      <c r="C5150" s="21" t="str">
        <f t="shared" si="650"/>
        <v>海水运动</v>
      </c>
      <c r="D5150" s="21" t="str">
        <f>IFERROR(IF(I5150=1,INDEX( {"chinese","english","math","physics","chemistry","biology","politics","history","geography"},MATCH(C5150,{"语文","英语","数学","物理","化学","生物","政治","历史","地理"},0)),IF(I5150=2,INDEX(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5150,{"单项选择","阅读理解","信息匹配","完形填空","短文填空","单句填空","短文改错","单句改错","句型转换","翻译短语","翻译句子","词汇/短语及固搭","完成句子","听力"},0)),"")), "")</f>
        <v/>
      </c>
      <c r="E5150" s="21" t="str">
        <f t="shared" si="651"/>
        <v>知识点</v>
      </c>
      <c r="F5150" s="21" t="str">
        <f t="shared" si="652"/>
        <v>恰</v>
      </c>
      <c r="G5150" s="21" t="str">
        <f>INDEX( {"body","discipline","area","topic","point"},MATCH(E5150,{"知识体","知识域","知识区","知识主题","知识点"},0))</f>
        <v>point</v>
      </c>
      <c r="H5150" s="21" t="str">
        <f>INDEX( {"super","just","sub","infras"},MATCH(F5150,{"超","恰","亚","次"},0))</f>
        <v>just</v>
      </c>
      <c r="I5150" s="21">
        <f>MATCH(E5150,{"知识体","知识域","知识区","知识主题","知识点"},0)-1</f>
        <v>4</v>
      </c>
      <c r="J5150" s="21">
        <f>MATCH(F5150,{"超","恰","亚","次"},0)-1</f>
        <v>1</v>
      </c>
      <c r="K5150" s="21" t="str">
        <f t="shared" si="653"/>
        <v>地理</v>
      </c>
      <c r="L5150" s="26" t="s">
        <v>5238</v>
      </c>
      <c r="M5150" s="23"/>
      <c r="N5150" s="23"/>
      <c r="O5150" s="24" t="str">
        <f t="shared" si="647"/>
        <v xml:space="preserve">
  - 
    name:  海水运动
    title:  海水运动
    description: 
    koLyro: point
    koLyri:  just
    son: </v>
      </c>
      <c r="P5150" s="27" t="str">
        <f t="shared" si="654"/>
        <v xml:space="preserve">
          - 
            name:  海水运动
            title:  海水运动
            description: 
            koLyro: point
            koLyri:  just
            son: </v>
      </c>
    </row>
    <row r="5151" spans="1:16" ht="15" customHeight="1">
      <c r="A5151" s="20">
        <f t="shared" si="648"/>
        <v>5</v>
      </c>
      <c r="B5151" s="21" t="str">
        <f t="shared" si="649"/>
        <v>知识亚点</v>
      </c>
      <c r="C5151" s="21" t="str">
        <f t="shared" si="650"/>
        <v>波浪的主要成因及其作用</v>
      </c>
      <c r="D5151" s="21" t="str">
        <f>IFERROR(IF(I5151=1,INDEX( {"chinese","english","math","physics","chemistry","biology","politics","history","geography"},MATCH(C5151,{"语文","英语","数学","物理","化学","生物","政治","历史","地理"},0)),IF(I5151=2,INDEX(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5151,{"单项选择","阅读理解","信息匹配","完形填空","短文填空","单句填空","短文改错","单句改错","句型转换","翻译短语","翻译句子","词汇/短语及固搭","完成句子","听力"},0)),"")), "")</f>
        <v/>
      </c>
      <c r="E5151" s="21" t="str">
        <f t="shared" si="651"/>
        <v>知识点</v>
      </c>
      <c r="F5151" s="21" t="str">
        <f t="shared" si="652"/>
        <v>亚</v>
      </c>
      <c r="G5151" s="21" t="str">
        <f>INDEX( {"body","discipline","area","topic","point"},MATCH(E5151,{"知识体","知识域","知识区","知识主题","知识点"},0))</f>
        <v>point</v>
      </c>
      <c r="H5151" s="21" t="str">
        <f>INDEX( {"super","just","sub","infras"},MATCH(F5151,{"超","恰","亚","次"},0))</f>
        <v>sub</v>
      </c>
      <c r="I5151" s="21">
        <f>MATCH(E5151,{"知识体","知识域","知识区","知识主题","知识点"},0)-1</f>
        <v>4</v>
      </c>
      <c r="J5151" s="21">
        <f>MATCH(F5151,{"超","恰","亚","次"},0)-1</f>
        <v>2</v>
      </c>
      <c r="K5151" s="21" t="str">
        <f t="shared" si="653"/>
        <v>地理</v>
      </c>
      <c r="L5151" s="26" t="s">
        <v>5240</v>
      </c>
      <c r="M5151" s="23"/>
      <c r="N5151" s="23"/>
      <c r="O5151" s="24" t="str">
        <f t="shared" si="647"/>
        <v xml:space="preserve">
  - 
    name:  波浪的主要成因及其作用
    title:  波浪的主要成因及其作用
    description: 
    koLyro: point
    koLyri:  sub
    son: </v>
      </c>
      <c r="P5151" s="27" t="str">
        <f t="shared" si="654"/>
        <v xml:space="preserve">
            - 
              name:  波浪的主要成因及其作用
              title:  波浪的主要成因及其作用
              description: 
              koLyro: point
              koLyri:  sub
              son: </v>
      </c>
    </row>
    <row r="5152" spans="1:16" ht="15" customHeight="1">
      <c r="A5152" s="20">
        <f t="shared" si="648"/>
        <v>5</v>
      </c>
      <c r="B5152" s="21" t="str">
        <f t="shared" si="649"/>
        <v>知识亚点</v>
      </c>
      <c r="C5152" s="21" t="str">
        <f t="shared" si="650"/>
        <v>潮汐的主要成因及其作用</v>
      </c>
      <c r="D5152" s="21" t="str">
        <f>IFERROR(IF(I5152=1,INDEX( {"chinese","english","math","physics","chemistry","biology","politics","history","geography"},MATCH(C5152,{"语文","英语","数学","物理","化学","生物","政治","历史","地理"},0)),IF(I5152=2,INDEX(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5152,{"单项选择","阅读理解","信息匹配","完形填空","短文填空","单句填空","短文改错","单句改错","句型转换","翻译短语","翻译句子","词汇/短语及固搭","完成句子","听力"},0)),"")), "")</f>
        <v/>
      </c>
      <c r="E5152" s="21" t="str">
        <f t="shared" si="651"/>
        <v>知识点</v>
      </c>
      <c r="F5152" s="21" t="str">
        <f t="shared" si="652"/>
        <v>亚</v>
      </c>
      <c r="G5152" s="21" t="str">
        <f>INDEX( {"body","discipline","area","topic","point"},MATCH(E5152,{"知识体","知识域","知识区","知识主题","知识点"},0))</f>
        <v>point</v>
      </c>
      <c r="H5152" s="21" t="str">
        <f>INDEX( {"super","just","sub","infras"},MATCH(F5152,{"超","恰","亚","次"},0))</f>
        <v>sub</v>
      </c>
      <c r="I5152" s="21">
        <f>MATCH(E5152,{"知识体","知识域","知识区","知识主题","知识点"},0)-1</f>
        <v>4</v>
      </c>
      <c r="J5152" s="21">
        <f>MATCH(F5152,{"超","恰","亚","次"},0)-1</f>
        <v>2</v>
      </c>
      <c r="K5152" s="21" t="str">
        <f t="shared" si="653"/>
        <v>地理</v>
      </c>
      <c r="L5152" s="26" t="s">
        <v>5241</v>
      </c>
      <c r="M5152" s="23"/>
      <c r="N5152" s="23"/>
      <c r="O5152" s="24" t="str">
        <f t="shared" ref="O5152:O5215" si="655">SUBSTITUTE(SUBSTITUTE(SUBSTITUTE(SUBSTITUTE($O$1,"NAME",IF(D5152="",C5152,D5152)),"TITLE",C5152),"KO_LYRO",G5152),"KO_LYRI",H5152)</f>
        <v xml:space="preserve">
  - 
    name:  潮汐的主要成因及其作用
    title:  潮汐的主要成因及其作用
    description: 
    koLyro: point
    koLyri:  sub
    son: </v>
      </c>
      <c r="P5152" s="27" t="str">
        <f t="shared" si="654"/>
        <v xml:space="preserve">
            - 
              name:  潮汐的主要成因及其作用
              title:  潮汐的主要成因及其作用
              description: 
              koLyro: point
              koLyri:  sub
              son: </v>
      </c>
    </row>
    <row r="5153" spans="1:16" ht="15" customHeight="1">
      <c r="A5153" s="20">
        <f t="shared" si="648"/>
        <v>5</v>
      </c>
      <c r="B5153" s="21" t="str">
        <f t="shared" si="649"/>
        <v>知识亚点</v>
      </c>
      <c r="C5153" s="21" t="str">
        <f t="shared" si="650"/>
        <v>洋流的主要成因及其作用</v>
      </c>
      <c r="D5153" s="21" t="str">
        <f>IFERROR(IF(I5153=1,INDEX( {"chinese","english","math","physics","chemistry","biology","politics","history","geography"},MATCH(C5153,{"语文","英语","数学","物理","化学","生物","政治","历史","地理"},0)),IF(I5153=2,INDEX(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5153,{"单项选择","阅读理解","信息匹配","完形填空","短文填空","单句填空","短文改错","单句改错","句型转换","翻译短语","翻译句子","词汇/短语及固搭","完成句子","听力"},0)),"")), "")</f>
        <v/>
      </c>
      <c r="E5153" s="21" t="str">
        <f t="shared" si="651"/>
        <v>知识点</v>
      </c>
      <c r="F5153" s="21" t="str">
        <f t="shared" si="652"/>
        <v>亚</v>
      </c>
      <c r="G5153" s="21" t="str">
        <f>INDEX( {"body","discipline","area","topic","point"},MATCH(E5153,{"知识体","知识域","知识区","知识主题","知识点"},0))</f>
        <v>point</v>
      </c>
      <c r="H5153" s="21" t="str">
        <f>INDEX( {"super","just","sub","infras"},MATCH(F5153,{"超","恰","亚","次"},0))</f>
        <v>sub</v>
      </c>
      <c r="I5153" s="21">
        <f>MATCH(E5153,{"知识体","知识域","知识区","知识主题","知识点"},0)-1</f>
        <v>4</v>
      </c>
      <c r="J5153" s="21">
        <f>MATCH(F5153,{"超","恰","亚","次"},0)-1</f>
        <v>2</v>
      </c>
      <c r="K5153" s="21" t="str">
        <f t="shared" si="653"/>
        <v>地理</v>
      </c>
      <c r="L5153" s="26" t="s">
        <v>5242</v>
      </c>
      <c r="M5153" s="23"/>
      <c r="N5153" s="23"/>
      <c r="O5153" s="24" t="str">
        <f t="shared" si="655"/>
        <v xml:space="preserve">
  - 
    name:  洋流的主要成因及其作用
    title:  洋流的主要成因及其作用
    description: 
    koLyro: point
    koLyri:  sub
    son: </v>
      </c>
      <c r="P5153" s="27" t="str">
        <f t="shared" si="654"/>
        <v xml:space="preserve">
            - 
              name:  洋流的主要成因及其作用
              title:  洋流的主要成因及其作用
              description: 
              koLyro: point
              koLyri:  sub
              son: </v>
      </c>
    </row>
    <row r="5154" spans="1:16" ht="15" customHeight="1">
      <c r="A5154" s="20">
        <f t="shared" si="648"/>
        <v>4</v>
      </c>
      <c r="B5154" s="21" t="str">
        <f t="shared" si="649"/>
        <v>知识点</v>
      </c>
      <c r="C5154" s="21" t="str">
        <f t="shared" si="650"/>
        <v>海平面变化及其影响</v>
      </c>
      <c r="D5154" s="21" t="str">
        <f>IFERROR(IF(I5154=1,INDEX( {"chinese","english","math","physics","chemistry","biology","politics","history","geography"},MATCH(C5154,{"语文","英语","数学","物理","化学","生物","政治","历史","地理"},0)),IF(I5154=2,INDEX(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5154,{"单项选择","阅读理解","信息匹配","完形填空","短文填空","单句填空","短文改错","单句改错","句型转换","翻译短语","翻译句子","词汇/短语及固搭","完成句子","听力"},0)),"")), "")</f>
        <v/>
      </c>
      <c r="E5154" s="21" t="str">
        <f t="shared" si="651"/>
        <v>知识点</v>
      </c>
      <c r="F5154" s="21" t="str">
        <f t="shared" si="652"/>
        <v>恰</v>
      </c>
      <c r="G5154" s="21" t="str">
        <f>INDEX( {"body","discipline","area","topic","point"},MATCH(E5154,{"知识体","知识域","知识区","知识主题","知识点"},0))</f>
        <v>point</v>
      </c>
      <c r="H5154" s="21" t="str">
        <f>INDEX( {"super","just","sub","infras"},MATCH(F5154,{"超","恰","亚","次"},0))</f>
        <v>just</v>
      </c>
      <c r="I5154" s="21">
        <f>MATCH(E5154,{"知识体","知识域","知识区","知识主题","知识点"},0)-1</f>
        <v>4</v>
      </c>
      <c r="J5154" s="21">
        <f>MATCH(F5154,{"超","恰","亚","次"},0)-1</f>
        <v>1</v>
      </c>
      <c r="K5154" s="21" t="str">
        <f t="shared" si="653"/>
        <v>地理</v>
      </c>
      <c r="L5154" s="26" t="s">
        <v>5243</v>
      </c>
      <c r="M5154" s="23"/>
      <c r="N5154" s="23"/>
      <c r="O5154" s="24" t="str">
        <f t="shared" si="655"/>
        <v xml:space="preserve">
  - 
    name:  海平面变化及其影响
    title:  海平面变化及其影响
    description: 
    koLyro: point
    koLyri:  just
    son: </v>
      </c>
      <c r="P5154" s="27" t="str">
        <f t="shared" si="654"/>
        <v xml:space="preserve">
          - 
            name:  海平面变化及其影响
            title:  海平面变化及其影响
            description: 
            koLyro: point
            koLyri:  just
            son: </v>
      </c>
    </row>
    <row r="5155" spans="1:16" ht="15" customHeight="1">
      <c r="A5155" s="20">
        <f t="shared" si="648"/>
        <v>4</v>
      </c>
      <c r="B5155" s="21" t="str">
        <f t="shared" si="649"/>
        <v>知识点</v>
      </c>
      <c r="C5155" s="21" t="str">
        <f t="shared" si="650"/>
        <v>海——气相互作用及其影响</v>
      </c>
      <c r="D5155" s="21" t="str">
        <f>IFERROR(IF(I5155=1,INDEX( {"chinese","english","math","physics","chemistry","biology","politics","history","geography"},MATCH(C5155,{"语文","英语","数学","物理","化学","生物","政治","历史","地理"},0)),IF(I5155=2,INDEX(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5155,{"单项选择","阅读理解","信息匹配","完形填空","短文填空","单句填空","短文改错","单句改错","句型转换","翻译短语","翻译句子","词汇/短语及固搭","完成句子","听力"},0)),"")), "")</f>
        <v/>
      </c>
      <c r="E5155" s="21" t="str">
        <f t="shared" si="651"/>
        <v>知识点</v>
      </c>
      <c r="F5155" s="21" t="str">
        <f t="shared" si="652"/>
        <v>恰</v>
      </c>
      <c r="G5155" s="21" t="str">
        <f>INDEX( {"body","discipline","area","topic","point"},MATCH(E5155,{"知识体","知识域","知识区","知识主题","知识点"},0))</f>
        <v>point</v>
      </c>
      <c r="H5155" s="21" t="str">
        <f>INDEX( {"super","just","sub","infras"},MATCH(F5155,{"超","恰","亚","次"},0))</f>
        <v>just</v>
      </c>
      <c r="I5155" s="21">
        <f>MATCH(E5155,{"知识体","知识域","知识区","知识主题","知识点"},0)-1</f>
        <v>4</v>
      </c>
      <c r="J5155" s="21">
        <f>MATCH(F5155,{"超","恰","亚","次"},0)-1</f>
        <v>1</v>
      </c>
      <c r="K5155" s="21" t="str">
        <f t="shared" si="653"/>
        <v>地理</v>
      </c>
      <c r="L5155" s="26" t="s">
        <v>5244</v>
      </c>
      <c r="M5155" s="23"/>
      <c r="N5155" s="23"/>
      <c r="O5155" s="24" t="str">
        <f t="shared" si="655"/>
        <v xml:space="preserve">
  - 
    name:  海——气相互作用及其影响
    title:  海——气相互作用及其影响
    description: 
    koLyro: point
    koLyri:  just
    son: </v>
      </c>
      <c r="P5155" s="27" t="str">
        <f t="shared" si="654"/>
        <v xml:space="preserve">
          - 
            name:  海——气相互作用及其影响
            title:  海——气相互作用及其影响
            description: 
            koLyro: point
            koLyri:  just
            son: </v>
      </c>
    </row>
    <row r="5156" spans="1:16" ht="15" customHeight="1">
      <c r="A5156" s="20">
        <f t="shared" si="648"/>
        <v>4</v>
      </c>
      <c r="B5156" s="21" t="str">
        <f t="shared" si="649"/>
        <v>知识点</v>
      </c>
      <c r="C5156" s="21" t="str">
        <f t="shared" si="650"/>
        <v>厄尔尼诺现象及其影响</v>
      </c>
      <c r="D5156" s="21" t="str">
        <f>IFERROR(IF(I5156=1,INDEX( {"chinese","english","math","physics","chemistry","biology","politics","history","geography"},MATCH(C5156,{"语文","英语","数学","物理","化学","生物","政治","历史","地理"},0)),IF(I5156=2,INDEX(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5156,{"单项选择","阅读理解","信息匹配","完形填空","短文填空","单句填空","短文改错","单句改错","句型转换","翻译短语","翻译句子","词汇/短语及固搭","完成句子","听力"},0)),"")), "")</f>
        <v/>
      </c>
      <c r="E5156" s="21" t="str">
        <f t="shared" si="651"/>
        <v>知识点</v>
      </c>
      <c r="F5156" s="21" t="str">
        <f t="shared" si="652"/>
        <v>恰</v>
      </c>
      <c r="G5156" s="21" t="str">
        <f>INDEX( {"body","discipline","area","topic","point"},MATCH(E5156,{"知识体","知识域","知识区","知识主题","知识点"},0))</f>
        <v>point</v>
      </c>
      <c r="H5156" s="21" t="str">
        <f>INDEX( {"super","just","sub","infras"},MATCH(F5156,{"超","恰","亚","次"},0))</f>
        <v>just</v>
      </c>
      <c r="I5156" s="21">
        <f>MATCH(E5156,{"知识体","知识域","知识区","知识主题","知识点"},0)-1</f>
        <v>4</v>
      </c>
      <c r="J5156" s="21">
        <f>MATCH(F5156,{"超","恰","亚","次"},0)-1</f>
        <v>1</v>
      </c>
      <c r="K5156" s="21" t="str">
        <f t="shared" si="653"/>
        <v>地理</v>
      </c>
      <c r="L5156" s="26" t="s">
        <v>5245</v>
      </c>
      <c r="M5156" s="23"/>
      <c r="N5156" s="23"/>
      <c r="O5156" s="24" t="str">
        <f t="shared" si="655"/>
        <v xml:space="preserve">
  - 
    name:  厄尔尼诺现象及其影响
    title:  厄尔尼诺现象及其影响
    description: 
    koLyro: point
    koLyri:  just
    son: </v>
      </c>
      <c r="P5156" s="27" t="str">
        <f t="shared" si="654"/>
        <v xml:space="preserve">
          - 
            name:  厄尔尼诺现象及其影响
            title:  厄尔尼诺现象及其影响
            description: 
            koLyro: point
            koLyri:  just
            son: </v>
      </c>
    </row>
    <row r="5157" spans="1:16" ht="15" customHeight="1">
      <c r="A5157" s="20">
        <f t="shared" si="648"/>
        <v>4</v>
      </c>
      <c r="B5157" s="21" t="str">
        <f t="shared" si="649"/>
        <v>知识点</v>
      </c>
      <c r="C5157" s="21" t="str">
        <f t="shared" si="650"/>
        <v>拉尼娜现象及其影响</v>
      </c>
      <c r="D5157" s="21" t="str">
        <f>IFERROR(IF(I5157=1,INDEX( {"chinese","english","math","physics","chemistry","biology","politics","history","geography"},MATCH(C5157,{"语文","英语","数学","物理","化学","生物","政治","历史","地理"},0)),IF(I5157=2,INDEX(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5157,{"单项选择","阅读理解","信息匹配","完形填空","短文填空","单句填空","短文改错","单句改错","句型转换","翻译短语","翻译句子","词汇/短语及固搭","完成句子","听力"},0)),"")), "")</f>
        <v/>
      </c>
      <c r="E5157" s="21" t="str">
        <f t="shared" si="651"/>
        <v>知识点</v>
      </c>
      <c r="F5157" s="21" t="str">
        <f t="shared" si="652"/>
        <v>恰</v>
      </c>
      <c r="G5157" s="21" t="str">
        <f>INDEX( {"body","discipline","area","topic","point"},MATCH(E5157,{"知识体","知识域","知识区","知识主题","知识点"},0))</f>
        <v>point</v>
      </c>
      <c r="H5157" s="21" t="str">
        <f>INDEX( {"super","just","sub","infras"},MATCH(F5157,{"超","恰","亚","次"},0))</f>
        <v>just</v>
      </c>
      <c r="I5157" s="21">
        <f>MATCH(E5157,{"知识体","知识域","知识区","知识主题","知识点"},0)-1</f>
        <v>4</v>
      </c>
      <c r="J5157" s="21">
        <f>MATCH(F5157,{"超","恰","亚","次"},0)-1</f>
        <v>1</v>
      </c>
      <c r="K5157" s="21" t="str">
        <f t="shared" si="653"/>
        <v>地理</v>
      </c>
      <c r="L5157" s="26" t="s">
        <v>5246</v>
      </c>
      <c r="M5157" s="23"/>
      <c r="N5157" s="23"/>
      <c r="O5157" s="24" t="str">
        <f t="shared" si="655"/>
        <v xml:space="preserve">
  - 
    name:  拉尼娜现象及其影响
    title:  拉尼娜现象及其影响
    description: 
    koLyro: point
    koLyri:  just
    son: </v>
      </c>
      <c r="P5157" s="27" t="str">
        <f t="shared" si="654"/>
        <v xml:space="preserve">
          - 
            name:  拉尼娜现象及其影响
            title:  拉尼娜现象及其影响
            description: 
            koLyro: point
            koLyri:  just
            son: </v>
      </c>
    </row>
    <row r="5158" spans="1:16" ht="15" customHeight="1">
      <c r="A5158" s="20">
        <f t="shared" si="648"/>
        <v>3</v>
      </c>
      <c r="B5158" s="21" t="str">
        <f t="shared" si="649"/>
        <v>知识主题</v>
      </c>
      <c r="C5158" s="21" t="str">
        <f t="shared" si="650"/>
        <v>海洋开发</v>
      </c>
      <c r="D5158" s="21" t="str">
        <f>IFERROR(IF(I5158=1,INDEX( {"chinese","english","math","physics","chemistry","biology","politics","history","geography"},MATCH(C5158,{"语文","英语","数学","物理","化学","生物","政治","历史","地理"},0)),IF(I5158=2,INDEX(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5158,{"单项选择","阅读理解","信息匹配","完形填空","短文填空","单句填空","短文改错","单句改错","句型转换","翻译短语","翻译句子","词汇/短语及固搭","完成句子","听力"},0)),"")), "")</f>
        <v/>
      </c>
      <c r="E5158" s="21" t="str">
        <f t="shared" si="651"/>
        <v>知识主题</v>
      </c>
      <c r="F5158" s="21" t="str">
        <f t="shared" si="652"/>
        <v>恰</v>
      </c>
      <c r="G5158" s="21" t="str">
        <f>INDEX( {"body","discipline","area","topic","point"},MATCH(E5158,{"知识体","知识域","知识区","知识主题","知识点"},0))</f>
        <v>topic</v>
      </c>
      <c r="H5158" s="21" t="str">
        <f>INDEX( {"super","just","sub","infras"},MATCH(F5158,{"超","恰","亚","次"},0))</f>
        <v>just</v>
      </c>
      <c r="I5158" s="21">
        <f>MATCH(E5158,{"知识体","知识域","知识区","知识主题","知识点"},0)-1</f>
        <v>3</v>
      </c>
      <c r="J5158" s="21">
        <f>MATCH(F5158,{"超","恰","亚","次"},0)-1</f>
        <v>1</v>
      </c>
      <c r="K5158" s="21" t="str">
        <f t="shared" si="653"/>
        <v>地理</v>
      </c>
      <c r="L5158" s="26" t="s">
        <v>5247</v>
      </c>
      <c r="M5158" s="23"/>
      <c r="N5158" s="23"/>
      <c r="O5158" s="24" t="str">
        <f t="shared" si="655"/>
        <v xml:space="preserve">
  - 
    name:  海洋开发
    title:  海洋开发
    description: 
    koLyro: topic
    koLyri:  just
    son: </v>
      </c>
      <c r="P5158" s="27" t="str">
        <f t="shared" si="654"/>
        <v xml:space="preserve">
        - 
          name:  海洋开发
          title:  海洋开发
          description: 
          koLyro: topic
          koLyri:  just
          son: </v>
      </c>
    </row>
    <row r="5159" spans="1:16" ht="15" customHeight="1">
      <c r="A5159" s="20">
        <f t="shared" si="648"/>
        <v>4</v>
      </c>
      <c r="B5159" s="21" t="str">
        <f t="shared" si="649"/>
        <v>知识点</v>
      </c>
      <c r="C5159" s="21" t="str">
        <f t="shared" si="650"/>
        <v>海岸带的开发利用</v>
      </c>
      <c r="D5159" s="21" t="str">
        <f>IFERROR(IF(I5159=1,INDEX( {"chinese","english","math","physics","chemistry","biology","politics","history","geography"},MATCH(C5159,{"语文","英语","数学","物理","化学","生物","政治","历史","地理"},0)),IF(I5159=2,INDEX(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5159,{"单项选择","阅读理解","信息匹配","完形填空","短文填空","单句填空","短文改错","单句改错","句型转换","翻译短语","翻译句子","词汇/短语及固搭","完成句子","听力"},0)),"")), "")</f>
        <v/>
      </c>
      <c r="E5159" s="21" t="str">
        <f t="shared" si="651"/>
        <v>知识点</v>
      </c>
      <c r="F5159" s="21" t="str">
        <f t="shared" si="652"/>
        <v>恰</v>
      </c>
      <c r="G5159" s="21" t="str">
        <f>INDEX( {"body","discipline","area","topic","point"},MATCH(E5159,{"知识体","知识域","知识区","知识主题","知识点"},0))</f>
        <v>point</v>
      </c>
      <c r="H5159" s="21" t="str">
        <f>INDEX( {"super","just","sub","infras"},MATCH(F5159,{"超","恰","亚","次"},0))</f>
        <v>just</v>
      </c>
      <c r="I5159" s="21">
        <f>MATCH(E5159,{"知识体","知识域","知识区","知识主题","知识点"},0)-1</f>
        <v>4</v>
      </c>
      <c r="J5159" s="21">
        <f>MATCH(F5159,{"超","恰","亚","次"},0)-1</f>
        <v>1</v>
      </c>
      <c r="K5159" s="21" t="str">
        <f t="shared" si="653"/>
        <v>地理</v>
      </c>
      <c r="L5159" s="26" t="s">
        <v>5248</v>
      </c>
      <c r="M5159" s="23"/>
      <c r="N5159" s="23"/>
      <c r="O5159" s="24" t="str">
        <f t="shared" si="655"/>
        <v xml:space="preserve">
  - 
    name:  海岸带的开发利用
    title:  海岸带的开发利用
    description: 
    koLyro: point
    koLyri:  just
    son: </v>
      </c>
      <c r="P5159" s="27" t="str">
        <f t="shared" si="654"/>
        <v xml:space="preserve">
          - 
            name:  海岸带的开发利用
            title:  海岸带的开发利用
            description: 
            koLyro: point
            koLyri:  just
            son: </v>
      </c>
    </row>
    <row r="5160" spans="1:16" ht="15" customHeight="1">
      <c r="A5160" s="20">
        <f t="shared" si="648"/>
        <v>4</v>
      </c>
      <c r="B5160" s="21" t="str">
        <f t="shared" si="649"/>
        <v>知识点</v>
      </c>
      <c r="C5160" s="21" t="str">
        <f t="shared" si="650"/>
        <v>海洋资源的开发利用</v>
      </c>
      <c r="D5160" s="21" t="str">
        <f>IFERROR(IF(I5160=1,INDEX( {"chinese","english","math","physics","chemistry","biology","politics","history","geography"},MATCH(C5160,{"语文","英语","数学","物理","化学","生物","政治","历史","地理"},0)),IF(I5160=2,INDEX(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5160,{"单项选择","阅读理解","信息匹配","完形填空","短文填空","单句填空","短文改错","单句改错","句型转换","翻译短语","翻译句子","词汇/短语及固搭","完成句子","听力"},0)),"")), "")</f>
        <v/>
      </c>
      <c r="E5160" s="21" t="str">
        <f t="shared" si="651"/>
        <v>知识点</v>
      </c>
      <c r="F5160" s="21" t="str">
        <f t="shared" si="652"/>
        <v>恰</v>
      </c>
      <c r="G5160" s="21" t="str">
        <f>INDEX( {"body","discipline","area","topic","point"},MATCH(E5160,{"知识体","知识域","知识区","知识主题","知识点"},0))</f>
        <v>point</v>
      </c>
      <c r="H5160" s="21" t="str">
        <f>INDEX( {"super","just","sub","infras"},MATCH(F5160,{"超","恰","亚","次"},0))</f>
        <v>just</v>
      </c>
      <c r="I5160" s="21">
        <f>MATCH(E5160,{"知识体","知识域","知识区","知识主题","知识点"},0)-1</f>
        <v>4</v>
      </c>
      <c r="J5160" s="21">
        <f>MATCH(F5160,{"超","恰","亚","次"},0)-1</f>
        <v>1</v>
      </c>
      <c r="K5160" s="21" t="str">
        <f t="shared" si="653"/>
        <v>地理</v>
      </c>
      <c r="L5160" s="26" t="s">
        <v>5249</v>
      </c>
      <c r="M5160" s="23"/>
      <c r="N5160" s="23"/>
      <c r="O5160" s="24" t="str">
        <f t="shared" si="655"/>
        <v xml:space="preserve">
  - 
    name:  海洋资源的开发利用
    title:  海洋资源的开发利用
    description: 
    koLyro: point
    koLyri:  just
    son: </v>
      </c>
      <c r="P5160" s="27" t="str">
        <f t="shared" si="654"/>
        <v xml:space="preserve">
          - 
            name:  海洋资源的开发利用
            title:  海洋资源的开发利用
            description: 
            koLyro: point
            koLyri:  just
            son: </v>
      </c>
    </row>
    <row r="5161" spans="1:16" ht="15" customHeight="1">
      <c r="A5161" s="20">
        <f t="shared" si="648"/>
        <v>5</v>
      </c>
      <c r="B5161" s="21" t="str">
        <f t="shared" si="649"/>
        <v>知识亚点</v>
      </c>
      <c r="C5161" s="21" t="str">
        <f t="shared" si="650"/>
        <v>海水资源的开发利用</v>
      </c>
      <c r="D5161" s="21" t="str">
        <f>IFERROR(IF(I5161=1,INDEX( {"chinese","english","math","physics","chemistry","biology","politics","history","geography"},MATCH(C5161,{"语文","英语","数学","物理","化学","生物","政治","历史","地理"},0)),IF(I5161=2,INDEX(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5161,{"单项选择","阅读理解","信息匹配","完形填空","短文填空","单句填空","短文改错","单句改错","句型转换","翻译短语","翻译句子","词汇/短语及固搭","完成句子","听力"},0)),"")), "")</f>
        <v/>
      </c>
      <c r="E5161" s="21" t="str">
        <f t="shared" si="651"/>
        <v>知识点</v>
      </c>
      <c r="F5161" s="21" t="str">
        <f t="shared" si="652"/>
        <v>亚</v>
      </c>
      <c r="G5161" s="21" t="str">
        <f>INDEX( {"body","discipline","area","topic","point"},MATCH(E5161,{"知识体","知识域","知识区","知识主题","知识点"},0))</f>
        <v>point</v>
      </c>
      <c r="H5161" s="21" t="str">
        <f>INDEX( {"super","just","sub","infras"},MATCH(F5161,{"超","恰","亚","次"},0))</f>
        <v>sub</v>
      </c>
      <c r="I5161" s="21">
        <f>MATCH(E5161,{"知识体","知识域","知识区","知识主题","知识点"},0)-1</f>
        <v>4</v>
      </c>
      <c r="J5161" s="21">
        <f>MATCH(F5161,{"超","恰","亚","次"},0)-1</f>
        <v>2</v>
      </c>
      <c r="K5161" s="21" t="str">
        <f t="shared" si="653"/>
        <v>地理</v>
      </c>
      <c r="L5161" s="26" t="s">
        <v>5250</v>
      </c>
      <c r="M5161" s="23"/>
      <c r="N5161" s="23"/>
      <c r="O5161" s="24" t="str">
        <f t="shared" si="655"/>
        <v xml:space="preserve">
  - 
    name:  海水资源的开发利用
    title:  海水资源的开发利用
    description: 
    koLyro: point
    koLyri:  sub
    son: </v>
      </c>
      <c r="P5161" s="27" t="str">
        <f t="shared" si="654"/>
        <v xml:space="preserve">
            - 
              name:  海水资源的开发利用
              title:  海水资源的开发利用
              description: 
              koLyro: point
              koLyri:  sub
              son: </v>
      </c>
    </row>
    <row r="5162" spans="1:16" ht="15" customHeight="1">
      <c r="A5162" s="20">
        <f t="shared" si="648"/>
        <v>5</v>
      </c>
      <c r="B5162" s="21" t="str">
        <f t="shared" si="649"/>
        <v>知识亚点</v>
      </c>
      <c r="C5162" s="21" t="str">
        <f t="shared" si="650"/>
        <v>海洋化学资源的开发利用</v>
      </c>
      <c r="D5162" s="21" t="str">
        <f>IFERROR(IF(I5162=1,INDEX( {"chinese","english","math","physics","chemistry","biology","politics","history","geography"},MATCH(C5162,{"语文","英语","数学","物理","化学","生物","政治","历史","地理"},0)),IF(I5162=2,INDEX(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5162,{"单项选择","阅读理解","信息匹配","完形填空","短文填空","单句填空","短文改错","单句改错","句型转换","翻译短语","翻译句子","词汇/短语及固搭","完成句子","听力"},0)),"")), "")</f>
        <v/>
      </c>
      <c r="E5162" s="21" t="str">
        <f t="shared" si="651"/>
        <v>知识点</v>
      </c>
      <c r="F5162" s="21" t="str">
        <f t="shared" si="652"/>
        <v>亚</v>
      </c>
      <c r="G5162" s="21" t="str">
        <f>INDEX( {"body","discipline","area","topic","point"},MATCH(E5162,{"知识体","知识域","知识区","知识主题","知识点"},0))</f>
        <v>point</v>
      </c>
      <c r="H5162" s="21" t="str">
        <f>INDEX( {"super","just","sub","infras"},MATCH(F5162,{"超","恰","亚","次"},0))</f>
        <v>sub</v>
      </c>
      <c r="I5162" s="21">
        <f>MATCH(E5162,{"知识体","知识域","知识区","知识主题","知识点"},0)-1</f>
        <v>4</v>
      </c>
      <c r="J5162" s="21">
        <f>MATCH(F5162,{"超","恰","亚","次"},0)-1</f>
        <v>2</v>
      </c>
      <c r="K5162" s="21" t="str">
        <f t="shared" si="653"/>
        <v>地理</v>
      </c>
      <c r="L5162" s="26" t="s">
        <v>5251</v>
      </c>
      <c r="M5162" s="23"/>
      <c r="N5162" s="23"/>
      <c r="O5162" s="24" t="str">
        <f t="shared" si="655"/>
        <v xml:space="preserve">
  - 
    name:  海洋化学资源的开发利用
    title:  海洋化学资源的开发利用
    description: 
    koLyro: point
    koLyri:  sub
    son: </v>
      </c>
      <c r="P5162" s="27" t="str">
        <f t="shared" si="654"/>
        <v xml:space="preserve">
            - 
              name:  海洋化学资源的开发利用
              title:  海洋化学资源的开发利用
              description: 
              koLyro: point
              koLyri:  sub
              son: </v>
      </c>
    </row>
    <row r="5163" spans="1:16" ht="15" customHeight="1">
      <c r="A5163" s="20">
        <f t="shared" si="648"/>
        <v>5</v>
      </c>
      <c r="B5163" s="21" t="str">
        <f t="shared" si="649"/>
        <v>知识亚点</v>
      </c>
      <c r="C5163" s="21" t="str">
        <f t="shared" si="650"/>
        <v>海洋生物资源的开发利用</v>
      </c>
      <c r="D5163" s="21" t="str">
        <f>IFERROR(IF(I5163=1,INDEX( {"chinese","english","math","physics","chemistry","biology","politics","history","geography"},MATCH(C5163,{"语文","英语","数学","物理","化学","生物","政治","历史","地理"},0)),IF(I5163=2,INDEX(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5163,{"单项选择","阅读理解","信息匹配","完形填空","短文填空","单句填空","短文改错","单句改错","句型转换","翻译短语","翻译句子","词汇/短语及固搭","完成句子","听力"},0)),"")), "")</f>
        <v/>
      </c>
      <c r="E5163" s="21" t="str">
        <f t="shared" si="651"/>
        <v>知识点</v>
      </c>
      <c r="F5163" s="21" t="str">
        <f t="shared" si="652"/>
        <v>亚</v>
      </c>
      <c r="G5163" s="21" t="str">
        <f>INDEX( {"body","discipline","area","topic","point"},MATCH(E5163,{"知识体","知识域","知识区","知识主题","知识点"},0))</f>
        <v>point</v>
      </c>
      <c r="H5163" s="21" t="str">
        <f>INDEX( {"super","just","sub","infras"},MATCH(F5163,{"超","恰","亚","次"},0))</f>
        <v>sub</v>
      </c>
      <c r="I5163" s="21">
        <f>MATCH(E5163,{"知识体","知识域","知识区","知识主题","知识点"},0)-1</f>
        <v>4</v>
      </c>
      <c r="J5163" s="21">
        <f>MATCH(F5163,{"超","恰","亚","次"},0)-1</f>
        <v>2</v>
      </c>
      <c r="K5163" s="21" t="str">
        <f t="shared" si="653"/>
        <v>地理</v>
      </c>
      <c r="L5163" s="26" t="s">
        <v>5252</v>
      </c>
      <c r="M5163" s="23"/>
      <c r="N5163" s="23"/>
      <c r="O5163" s="24" t="str">
        <f t="shared" si="655"/>
        <v xml:space="preserve">
  - 
    name:  海洋生物资源的开发利用
    title:  海洋生物资源的开发利用
    description: 
    koLyro: point
    koLyri:  sub
    son: </v>
      </c>
      <c r="P5163" s="27" t="str">
        <f t="shared" si="654"/>
        <v xml:space="preserve">
            - 
              name:  海洋生物资源的开发利用
              title:  海洋生物资源的开发利用
              description: 
              koLyro: point
              koLyri:  sub
              son: </v>
      </c>
    </row>
    <row r="5164" spans="1:16" ht="15" customHeight="1">
      <c r="A5164" s="20">
        <f t="shared" si="648"/>
        <v>5</v>
      </c>
      <c r="B5164" s="21" t="str">
        <f t="shared" si="649"/>
        <v>知识亚点</v>
      </c>
      <c r="C5164" s="21" t="str">
        <f t="shared" si="650"/>
        <v>海底矿产资源的开发利用</v>
      </c>
      <c r="D5164" s="21" t="str">
        <f>IFERROR(IF(I5164=1,INDEX( {"chinese","english","math","physics","chemistry","biology","politics","history","geography"},MATCH(C5164,{"语文","英语","数学","物理","化学","生物","政治","历史","地理"},0)),IF(I5164=2,INDEX(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5164,{"单项选择","阅读理解","信息匹配","完形填空","短文填空","单句填空","短文改错","单句改错","句型转换","翻译短语","翻译句子","词汇/短语及固搭","完成句子","听力"},0)),"")), "")</f>
        <v/>
      </c>
      <c r="E5164" s="21" t="str">
        <f t="shared" si="651"/>
        <v>知识点</v>
      </c>
      <c r="F5164" s="21" t="str">
        <f t="shared" si="652"/>
        <v>亚</v>
      </c>
      <c r="G5164" s="21" t="str">
        <f>INDEX( {"body","discipline","area","topic","point"},MATCH(E5164,{"知识体","知识域","知识区","知识主题","知识点"},0))</f>
        <v>point</v>
      </c>
      <c r="H5164" s="21" t="str">
        <f>INDEX( {"super","just","sub","infras"},MATCH(F5164,{"超","恰","亚","次"},0))</f>
        <v>sub</v>
      </c>
      <c r="I5164" s="21">
        <f>MATCH(E5164,{"知识体","知识域","知识区","知识主题","知识点"},0)-1</f>
        <v>4</v>
      </c>
      <c r="J5164" s="21">
        <f>MATCH(F5164,{"超","恰","亚","次"},0)-1</f>
        <v>2</v>
      </c>
      <c r="K5164" s="21" t="str">
        <f t="shared" si="653"/>
        <v>地理</v>
      </c>
      <c r="L5164" s="26" t="s">
        <v>5253</v>
      </c>
      <c r="M5164" s="23"/>
      <c r="N5164" s="23"/>
      <c r="O5164" s="24" t="str">
        <f t="shared" si="655"/>
        <v xml:space="preserve">
  - 
    name:  海底矿产资源的开发利用
    title:  海底矿产资源的开发利用
    description: 
    koLyro: point
    koLyri:  sub
    son: </v>
      </c>
      <c r="P5164" s="27" t="str">
        <f t="shared" si="654"/>
        <v xml:space="preserve">
            - 
              name:  海底矿产资源的开发利用
              title:  海底矿产资源的开发利用
              description: 
              koLyro: point
              koLyri:  sub
              son: </v>
      </c>
    </row>
    <row r="5165" spans="1:16" ht="15" customHeight="1">
      <c r="A5165" s="20">
        <f t="shared" si="648"/>
        <v>4</v>
      </c>
      <c r="B5165" s="21" t="str">
        <f t="shared" si="649"/>
        <v>知识点</v>
      </c>
      <c r="C5165" s="21" t="str">
        <f t="shared" si="650"/>
        <v>海洋能的开发利用</v>
      </c>
      <c r="D5165" s="21" t="str">
        <f>IFERROR(IF(I5165=1,INDEX( {"chinese","english","math","physics","chemistry","biology","politics","history","geography"},MATCH(C5165,{"语文","英语","数学","物理","化学","生物","政治","历史","地理"},0)),IF(I5165=2,INDEX(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5165,{"单项选择","阅读理解","信息匹配","完形填空","短文填空","单句填空","短文改错","单句改错","句型转换","翻译短语","翻译句子","词汇/短语及固搭","完成句子","听力"},0)),"")), "")</f>
        <v/>
      </c>
      <c r="E5165" s="21" t="str">
        <f t="shared" si="651"/>
        <v>知识点</v>
      </c>
      <c r="F5165" s="21" t="str">
        <f t="shared" si="652"/>
        <v>恰</v>
      </c>
      <c r="G5165" s="21" t="str">
        <f>INDEX( {"body","discipline","area","topic","point"},MATCH(E5165,{"知识体","知识域","知识区","知识主题","知识点"},0))</f>
        <v>point</v>
      </c>
      <c r="H5165" s="21" t="str">
        <f>INDEX( {"super","just","sub","infras"},MATCH(F5165,{"超","恰","亚","次"},0))</f>
        <v>just</v>
      </c>
      <c r="I5165" s="21">
        <f>MATCH(E5165,{"知识体","知识域","知识区","知识主题","知识点"},0)-1</f>
        <v>4</v>
      </c>
      <c r="J5165" s="21">
        <f>MATCH(F5165,{"超","恰","亚","次"},0)-1</f>
        <v>1</v>
      </c>
      <c r="K5165" s="21" t="str">
        <f t="shared" si="653"/>
        <v>地理</v>
      </c>
      <c r="L5165" s="26" t="s">
        <v>5254</v>
      </c>
      <c r="M5165" s="23"/>
      <c r="N5165" s="23"/>
      <c r="O5165" s="24" t="str">
        <f t="shared" si="655"/>
        <v xml:space="preserve">
  - 
    name:  海洋能的开发利用
    title:  海洋能的开发利用
    description: 
    koLyro: point
    koLyri:  just
    son: </v>
      </c>
      <c r="P5165" s="27" t="str">
        <f t="shared" si="654"/>
        <v xml:space="preserve">
          - 
            name:  海洋能的开发利用
            title:  海洋能的开发利用
            description: 
            koLyro: point
            koLyri:  just
            son: </v>
      </c>
    </row>
    <row r="5166" spans="1:16" ht="15" customHeight="1">
      <c r="A5166" s="20">
        <f t="shared" si="648"/>
        <v>4</v>
      </c>
      <c r="B5166" s="21" t="str">
        <f t="shared" si="649"/>
        <v>知识点</v>
      </c>
      <c r="C5166" s="21" t="str">
        <f t="shared" si="650"/>
        <v>海洋空间的开发利用</v>
      </c>
      <c r="D5166" s="21" t="str">
        <f>IFERROR(IF(I5166=1,INDEX( {"chinese","english","math","physics","chemistry","biology","politics","history","geography"},MATCH(C5166,{"语文","英语","数学","物理","化学","生物","政治","历史","地理"},0)),IF(I5166=2,INDEX(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5166,{"单项选择","阅读理解","信息匹配","完形填空","短文填空","单句填空","短文改错","单句改错","句型转换","翻译短语","翻译句子","词汇/短语及固搭","完成句子","听力"},0)),"")), "")</f>
        <v/>
      </c>
      <c r="E5166" s="21" t="str">
        <f t="shared" si="651"/>
        <v>知识点</v>
      </c>
      <c r="F5166" s="21" t="str">
        <f t="shared" si="652"/>
        <v>恰</v>
      </c>
      <c r="G5166" s="21" t="str">
        <f>INDEX( {"body","discipline","area","topic","point"},MATCH(E5166,{"知识体","知识域","知识区","知识主题","知识点"},0))</f>
        <v>point</v>
      </c>
      <c r="H5166" s="21" t="str">
        <f>INDEX( {"super","just","sub","infras"},MATCH(F5166,{"超","恰","亚","次"},0))</f>
        <v>just</v>
      </c>
      <c r="I5166" s="21">
        <f>MATCH(E5166,{"知识体","知识域","知识区","知识主题","知识点"},0)-1</f>
        <v>4</v>
      </c>
      <c r="J5166" s="21">
        <f>MATCH(F5166,{"超","恰","亚","次"},0)-1</f>
        <v>1</v>
      </c>
      <c r="K5166" s="21" t="str">
        <f t="shared" si="653"/>
        <v>地理</v>
      </c>
      <c r="L5166" s="26" t="s">
        <v>5255</v>
      </c>
      <c r="M5166" s="23"/>
      <c r="N5166" s="23"/>
      <c r="O5166" s="24" t="str">
        <f t="shared" si="655"/>
        <v xml:space="preserve">
  - 
    name:  海洋空间的开发利用
    title:  海洋空间的开发利用
    description: 
    koLyro: point
    koLyri:  just
    son: </v>
      </c>
      <c r="P5166" s="27" t="str">
        <f t="shared" si="654"/>
        <v xml:space="preserve">
          - 
            name:  海洋空间的开发利用
            title:  海洋空间的开发利用
            description: 
            koLyro: point
            koLyri:  just
            son: </v>
      </c>
    </row>
    <row r="5167" spans="1:16" ht="15" customHeight="1">
      <c r="A5167" s="20">
        <f t="shared" si="648"/>
        <v>4</v>
      </c>
      <c r="B5167" s="21" t="str">
        <f t="shared" si="649"/>
        <v>知识点</v>
      </c>
      <c r="C5167" s="21" t="str">
        <f t="shared" si="650"/>
        <v>海洋旅游业</v>
      </c>
      <c r="D5167" s="21" t="str">
        <f>IFERROR(IF(I5167=1,INDEX( {"chinese","english","math","physics","chemistry","biology","politics","history","geography"},MATCH(C5167,{"语文","英语","数学","物理","化学","生物","政治","历史","地理"},0)),IF(I5167=2,INDEX(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5167,{"单项选择","阅读理解","信息匹配","完形填空","短文填空","单句填空","短文改错","单句改错","句型转换","翻译短语","翻译句子","词汇/短语及固搭","完成句子","听力"},0)),"")), "")</f>
        <v/>
      </c>
      <c r="E5167" s="21" t="str">
        <f t="shared" si="651"/>
        <v>知识点</v>
      </c>
      <c r="F5167" s="21" t="str">
        <f t="shared" si="652"/>
        <v>恰</v>
      </c>
      <c r="G5167" s="21" t="str">
        <f>INDEX( {"body","discipline","area","topic","point"},MATCH(E5167,{"知识体","知识域","知识区","知识主题","知识点"},0))</f>
        <v>point</v>
      </c>
      <c r="H5167" s="21" t="str">
        <f>INDEX( {"super","just","sub","infras"},MATCH(F5167,{"超","恰","亚","次"},0))</f>
        <v>just</v>
      </c>
      <c r="I5167" s="21">
        <f>MATCH(E5167,{"知识体","知识域","知识区","知识主题","知识点"},0)-1</f>
        <v>4</v>
      </c>
      <c r="J5167" s="21">
        <f>MATCH(F5167,{"超","恰","亚","次"},0)-1</f>
        <v>1</v>
      </c>
      <c r="K5167" s="21" t="str">
        <f t="shared" si="653"/>
        <v>地理</v>
      </c>
      <c r="L5167" s="26" t="s">
        <v>5256</v>
      </c>
      <c r="M5167" s="23"/>
      <c r="N5167" s="23"/>
      <c r="O5167" s="24" t="str">
        <f t="shared" si="655"/>
        <v xml:space="preserve">
  - 
    name:  海洋旅游业
    title:  海洋旅游业
    description: 
    koLyro: point
    koLyri:  just
    son: </v>
      </c>
      <c r="P5167" s="27" t="str">
        <f t="shared" si="654"/>
        <v xml:space="preserve">
          - 
            name:  海洋旅游业
            title:  海洋旅游业
            description: 
            koLyro: point
            koLyri:  just
            son: </v>
      </c>
    </row>
    <row r="5168" spans="1:16" ht="15" customHeight="1">
      <c r="A5168" s="20">
        <f t="shared" si="648"/>
        <v>3</v>
      </c>
      <c r="B5168" s="21" t="str">
        <f t="shared" si="649"/>
        <v>知识主题</v>
      </c>
      <c r="C5168" s="21" t="str">
        <f t="shared" si="650"/>
        <v>海洋环境问题与保护</v>
      </c>
      <c r="D5168" s="21" t="str">
        <f>IFERROR(IF(I5168=1,INDEX( {"chinese","english","math","physics","chemistry","biology","politics","history","geography"},MATCH(C5168,{"语文","英语","数学","物理","化学","生物","政治","历史","地理"},0)),IF(I5168=2,INDEX(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5168,{"单项选择","阅读理解","信息匹配","完形填空","短文填空","单句填空","短文改错","单句改错","句型转换","翻译短语","翻译句子","词汇/短语及固搭","完成句子","听力"},0)),"")), "")</f>
        <v/>
      </c>
      <c r="E5168" s="21" t="str">
        <f t="shared" si="651"/>
        <v>知识主题</v>
      </c>
      <c r="F5168" s="21" t="str">
        <f t="shared" si="652"/>
        <v>恰</v>
      </c>
      <c r="G5168" s="21" t="str">
        <f>INDEX( {"body","discipline","area","topic","point"},MATCH(E5168,{"知识体","知识域","知识区","知识主题","知识点"},0))</f>
        <v>topic</v>
      </c>
      <c r="H5168" s="21" t="str">
        <f>INDEX( {"super","just","sub","infras"},MATCH(F5168,{"超","恰","亚","次"},0))</f>
        <v>just</v>
      </c>
      <c r="I5168" s="21">
        <f>MATCH(E5168,{"知识体","知识域","知识区","知识主题","知识点"},0)-1</f>
        <v>3</v>
      </c>
      <c r="J5168" s="21">
        <f>MATCH(F5168,{"超","恰","亚","次"},0)-1</f>
        <v>1</v>
      </c>
      <c r="K5168" s="21" t="str">
        <f t="shared" si="653"/>
        <v>地理</v>
      </c>
      <c r="L5168" s="26" t="s">
        <v>5257</v>
      </c>
      <c r="M5168" s="23"/>
      <c r="N5168" s="23"/>
      <c r="O5168" s="24" t="str">
        <f t="shared" si="655"/>
        <v xml:space="preserve">
  - 
    name:  海洋环境问题与保护
    title:  海洋环境问题与保护
    description: 
    koLyro: topic
    koLyri:  just
    son: </v>
      </c>
      <c r="P5168" s="27" t="str">
        <f t="shared" si="654"/>
        <v xml:space="preserve">
        - 
          name:  海洋环境问题与保护
          title:  海洋环境问题与保护
          description: 
          koLyro: topic
          koLyri:  just
          son: </v>
      </c>
    </row>
    <row r="5169" spans="1:16" ht="15" customHeight="1">
      <c r="A5169" s="20">
        <f t="shared" si="648"/>
        <v>4</v>
      </c>
      <c r="B5169" s="21" t="str">
        <f t="shared" si="649"/>
        <v>知识点</v>
      </c>
      <c r="C5169" s="21" t="str">
        <f t="shared" si="650"/>
        <v>海洋自然灾害与防范</v>
      </c>
      <c r="D5169" s="21" t="str">
        <f>IFERROR(IF(I5169=1,INDEX( {"chinese","english","math","physics","chemistry","biology","politics","history","geography"},MATCH(C5169,{"语文","英语","数学","物理","化学","生物","政治","历史","地理"},0)),IF(I5169=2,INDEX(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5169,{"单项选择","阅读理解","信息匹配","完形填空","短文填空","单句填空","短文改错","单句改错","句型转换","翻译短语","翻译句子","词汇/短语及固搭","完成句子","听力"},0)),"")), "")</f>
        <v/>
      </c>
      <c r="E5169" s="21" t="str">
        <f t="shared" si="651"/>
        <v>知识点</v>
      </c>
      <c r="F5169" s="21" t="str">
        <f t="shared" si="652"/>
        <v>恰</v>
      </c>
      <c r="G5169" s="21" t="str">
        <f>INDEX( {"body","discipline","area","topic","point"},MATCH(E5169,{"知识体","知识域","知识区","知识主题","知识点"},0))</f>
        <v>point</v>
      </c>
      <c r="H5169" s="21" t="str">
        <f>INDEX( {"super","just","sub","infras"},MATCH(F5169,{"超","恰","亚","次"},0))</f>
        <v>just</v>
      </c>
      <c r="I5169" s="21">
        <f>MATCH(E5169,{"知识体","知识域","知识区","知识主题","知识点"},0)-1</f>
        <v>4</v>
      </c>
      <c r="J5169" s="21">
        <f>MATCH(F5169,{"超","恰","亚","次"},0)-1</f>
        <v>1</v>
      </c>
      <c r="K5169" s="21" t="str">
        <f t="shared" si="653"/>
        <v>地理</v>
      </c>
      <c r="L5169" s="26" t="s">
        <v>5258</v>
      </c>
      <c r="M5169" s="23"/>
      <c r="N5169" s="23"/>
      <c r="O5169" s="24" t="str">
        <f t="shared" si="655"/>
        <v xml:space="preserve">
  - 
    name:  海洋自然灾害与防范
    title:  海洋自然灾害与防范
    description: 
    koLyro: point
    koLyri:  just
    son: </v>
      </c>
      <c r="P5169" s="27" t="str">
        <f t="shared" si="654"/>
        <v xml:space="preserve">
          - 
            name:  海洋自然灾害与防范
            title:  海洋自然灾害与防范
            description: 
            koLyro: point
            koLyri:  just
            son: </v>
      </c>
    </row>
    <row r="5170" spans="1:16" ht="15" customHeight="1">
      <c r="A5170" s="20">
        <f t="shared" si="648"/>
        <v>5</v>
      </c>
      <c r="B5170" s="21" t="str">
        <f t="shared" si="649"/>
        <v>知识亚点</v>
      </c>
      <c r="C5170" s="21" t="str">
        <f t="shared" si="650"/>
        <v>风暴潮的成因、危害及应对措施</v>
      </c>
      <c r="D5170" s="21" t="str">
        <f>IFERROR(IF(I5170=1,INDEX( {"chinese","english","math","physics","chemistry","biology","politics","history","geography"},MATCH(C5170,{"语文","英语","数学","物理","化学","生物","政治","历史","地理"},0)),IF(I5170=2,INDEX(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5170,{"单项选择","阅读理解","信息匹配","完形填空","短文填空","单句填空","短文改错","单句改错","句型转换","翻译短语","翻译句子","词汇/短语及固搭","完成句子","听力"},0)),"")), "")</f>
        <v/>
      </c>
      <c r="E5170" s="21" t="str">
        <f t="shared" si="651"/>
        <v>知识点</v>
      </c>
      <c r="F5170" s="21" t="str">
        <f t="shared" si="652"/>
        <v>亚</v>
      </c>
      <c r="G5170" s="21" t="str">
        <f>INDEX( {"body","discipline","area","topic","point"},MATCH(E5170,{"知识体","知识域","知识区","知识主题","知识点"},0))</f>
        <v>point</v>
      </c>
      <c r="H5170" s="21" t="str">
        <f>INDEX( {"super","just","sub","infras"},MATCH(F5170,{"超","恰","亚","次"},0))</f>
        <v>sub</v>
      </c>
      <c r="I5170" s="21">
        <f>MATCH(E5170,{"知识体","知识域","知识区","知识主题","知识点"},0)-1</f>
        <v>4</v>
      </c>
      <c r="J5170" s="21">
        <f>MATCH(F5170,{"超","恰","亚","次"},0)-1</f>
        <v>2</v>
      </c>
      <c r="K5170" s="21" t="str">
        <f t="shared" si="653"/>
        <v>地理</v>
      </c>
      <c r="L5170" s="26" t="s">
        <v>5259</v>
      </c>
      <c r="M5170" s="23"/>
      <c r="N5170" s="23"/>
      <c r="O5170" s="24" t="str">
        <f t="shared" si="655"/>
        <v xml:space="preserve">
  - 
    name:  风暴潮的成因、危害及应对措施
    title:  风暴潮的成因、危害及应对措施
    description: 
    koLyro: point
    koLyri:  sub
    son: </v>
      </c>
      <c r="P5170" s="27" t="str">
        <f t="shared" si="654"/>
        <v xml:space="preserve">
            - 
              name:  风暴潮的成因、危害及应对措施
              title:  风暴潮的成因、危害及应对措施
              description: 
              koLyro: point
              koLyri:  sub
              son: </v>
      </c>
    </row>
    <row r="5171" spans="1:16" ht="15" customHeight="1">
      <c r="A5171" s="20">
        <f t="shared" si="648"/>
        <v>5</v>
      </c>
      <c r="B5171" s="21" t="str">
        <f t="shared" si="649"/>
        <v>知识亚点</v>
      </c>
      <c r="C5171" s="21" t="str">
        <f t="shared" si="650"/>
        <v>海啸的成因、危害及应对措施</v>
      </c>
      <c r="D5171" s="21" t="str">
        <f>IFERROR(IF(I5171=1,INDEX( {"chinese","english","math","physics","chemistry","biology","politics","history","geography"},MATCH(C5171,{"语文","英语","数学","物理","化学","生物","政治","历史","地理"},0)),IF(I5171=2,INDEX(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5171,{"单项选择","阅读理解","信息匹配","完形填空","短文填空","单句填空","短文改错","单句改错","句型转换","翻译短语","翻译句子","词汇/短语及固搭","完成句子","听力"},0)),"")), "")</f>
        <v/>
      </c>
      <c r="E5171" s="21" t="str">
        <f t="shared" si="651"/>
        <v>知识点</v>
      </c>
      <c r="F5171" s="21" t="str">
        <f t="shared" si="652"/>
        <v>亚</v>
      </c>
      <c r="G5171" s="21" t="str">
        <f>INDEX( {"body","discipline","area","topic","point"},MATCH(E5171,{"知识体","知识域","知识区","知识主题","知识点"},0))</f>
        <v>point</v>
      </c>
      <c r="H5171" s="21" t="str">
        <f>INDEX( {"super","just","sub","infras"},MATCH(F5171,{"超","恰","亚","次"},0))</f>
        <v>sub</v>
      </c>
      <c r="I5171" s="21">
        <f>MATCH(E5171,{"知识体","知识域","知识区","知识主题","知识点"},0)-1</f>
        <v>4</v>
      </c>
      <c r="J5171" s="21">
        <f>MATCH(F5171,{"超","恰","亚","次"},0)-1</f>
        <v>2</v>
      </c>
      <c r="K5171" s="21" t="str">
        <f t="shared" si="653"/>
        <v>地理</v>
      </c>
      <c r="L5171" s="26" t="s">
        <v>5260</v>
      </c>
      <c r="M5171" s="23"/>
      <c r="N5171" s="23"/>
      <c r="O5171" s="24" t="str">
        <f t="shared" si="655"/>
        <v xml:space="preserve">
  - 
    name:  海啸的成因、危害及应对措施
    title:  海啸的成因、危害及应对措施
    description: 
    koLyro: point
    koLyri:  sub
    son: </v>
      </c>
      <c r="P5171" s="27" t="str">
        <f t="shared" si="654"/>
        <v xml:space="preserve">
            - 
              name:  海啸的成因、危害及应对措施
              title:  海啸的成因、危害及应对措施
              description: 
              koLyro: point
              koLyri:  sub
              son: </v>
      </c>
    </row>
    <row r="5172" spans="1:16" ht="15" customHeight="1">
      <c r="A5172" s="20">
        <f t="shared" si="648"/>
        <v>4</v>
      </c>
      <c r="B5172" s="21" t="str">
        <f t="shared" si="649"/>
        <v>知识点</v>
      </c>
      <c r="C5172" s="21" t="str">
        <f t="shared" si="650"/>
        <v>海洋环境问题与环境保护</v>
      </c>
      <c r="D5172" s="21" t="str">
        <f>IFERROR(IF(I5172=1,INDEX( {"chinese","english","math","physics","chemistry","biology","politics","history","geography"},MATCH(C5172,{"语文","英语","数学","物理","化学","生物","政治","历史","地理"},0)),IF(I5172=2,INDEX(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5172,{"单项选择","阅读理解","信息匹配","完形填空","短文填空","单句填空","短文改错","单句改错","句型转换","翻译短语","翻译句子","词汇/短语及固搭","完成句子","听力"},0)),"")), "")</f>
        <v/>
      </c>
      <c r="E5172" s="21" t="str">
        <f t="shared" si="651"/>
        <v>知识点</v>
      </c>
      <c r="F5172" s="21" t="str">
        <f t="shared" si="652"/>
        <v>恰</v>
      </c>
      <c r="G5172" s="21" t="str">
        <f>INDEX( {"body","discipline","area","topic","point"},MATCH(E5172,{"知识体","知识域","知识区","知识主题","知识点"},0))</f>
        <v>point</v>
      </c>
      <c r="H5172" s="21" t="str">
        <f>INDEX( {"super","just","sub","infras"},MATCH(F5172,{"超","恰","亚","次"},0))</f>
        <v>just</v>
      </c>
      <c r="I5172" s="21">
        <f>MATCH(E5172,{"知识体","知识域","知识区","知识主题","知识点"},0)-1</f>
        <v>4</v>
      </c>
      <c r="J5172" s="21">
        <f>MATCH(F5172,{"超","恰","亚","次"},0)-1</f>
        <v>1</v>
      </c>
      <c r="K5172" s="21" t="str">
        <f t="shared" si="653"/>
        <v>地理</v>
      </c>
      <c r="L5172" s="26" t="s">
        <v>5261</v>
      </c>
      <c r="M5172" s="23"/>
      <c r="N5172" s="23"/>
      <c r="O5172" s="24" t="str">
        <f t="shared" si="655"/>
        <v xml:space="preserve">
  - 
    name:  海洋环境问题与环境保护
    title:  海洋环境问题与环境保护
    description: 
    koLyro: point
    koLyri:  just
    son: </v>
      </c>
      <c r="P5172" s="27" t="str">
        <f t="shared" si="654"/>
        <v xml:space="preserve">
          - 
            name:  海洋环境问题与环境保护
            title:  海洋环境问题与环境保护
            description: 
            koLyro: point
            koLyri:  just
            son: </v>
      </c>
    </row>
    <row r="5173" spans="1:16" ht="15" customHeight="1">
      <c r="A5173" s="20">
        <f t="shared" si="648"/>
        <v>5</v>
      </c>
      <c r="B5173" s="21" t="str">
        <f t="shared" si="649"/>
        <v>知识亚点</v>
      </c>
      <c r="C5173" s="21" t="str">
        <f t="shared" si="650"/>
        <v>海洋主要污染物的来源</v>
      </c>
      <c r="D5173" s="21" t="str">
        <f>IFERROR(IF(I5173=1,INDEX( {"chinese","english","math","physics","chemistry","biology","politics","history","geography"},MATCH(C5173,{"语文","英语","数学","物理","化学","生物","政治","历史","地理"},0)),IF(I5173=2,INDEX(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5173,{"单项选择","阅读理解","信息匹配","完形填空","短文填空","单句填空","短文改错","单句改错","句型转换","翻译短语","翻译句子","词汇/短语及固搭","完成句子","听力"},0)),"")), "")</f>
        <v/>
      </c>
      <c r="E5173" s="21" t="str">
        <f t="shared" si="651"/>
        <v>知识点</v>
      </c>
      <c r="F5173" s="21" t="str">
        <f t="shared" si="652"/>
        <v>亚</v>
      </c>
      <c r="G5173" s="21" t="str">
        <f>INDEX( {"body","discipline","area","topic","point"},MATCH(E5173,{"知识体","知识域","知识区","知识主题","知识点"},0))</f>
        <v>point</v>
      </c>
      <c r="H5173" s="21" t="str">
        <f>INDEX( {"super","just","sub","infras"},MATCH(F5173,{"超","恰","亚","次"},0))</f>
        <v>sub</v>
      </c>
      <c r="I5173" s="21">
        <f>MATCH(E5173,{"知识体","知识域","知识区","知识主题","知识点"},0)-1</f>
        <v>4</v>
      </c>
      <c r="J5173" s="21">
        <f>MATCH(F5173,{"超","恰","亚","次"},0)-1</f>
        <v>2</v>
      </c>
      <c r="K5173" s="21" t="str">
        <f t="shared" si="653"/>
        <v>地理</v>
      </c>
      <c r="L5173" s="26" t="s">
        <v>5262</v>
      </c>
      <c r="M5173" s="23"/>
      <c r="N5173" s="23"/>
      <c r="O5173" s="24" t="str">
        <f t="shared" si="655"/>
        <v xml:space="preserve">
  - 
    name:  海洋主要污染物的来源
    title:  海洋主要污染物的来源
    description: 
    koLyro: point
    koLyri:  sub
    son: </v>
      </c>
      <c r="P5173" s="27" t="str">
        <f t="shared" si="654"/>
        <v xml:space="preserve">
            - 
              name:  海洋主要污染物的来源
              title:  海洋主要污染物的来源
              description: 
              koLyro: point
              koLyri:  sub
              son: </v>
      </c>
    </row>
    <row r="5174" spans="1:16" ht="15" customHeight="1">
      <c r="A5174" s="20">
        <f t="shared" si="648"/>
        <v>5</v>
      </c>
      <c r="B5174" s="21" t="str">
        <f t="shared" si="649"/>
        <v>知识亚点</v>
      </c>
      <c r="C5174" s="21" t="str">
        <f t="shared" si="650"/>
        <v>海洋污染的危害</v>
      </c>
      <c r="D5174" s="21" t="str">
        <f>IFERROR(IF(I5174=1,INDEX( {"chinese","english","math","physics","chemistry","biology","politics","history","geography"},MATCH(C5174,{"语文","英语","数学","物理","化学","生物","政治","历史","地理"},0)),IF(I5174=2,INDEX(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5174,{"单项选择","阅读理解","信息匹配","完形填空","短文填空","单句填空","短文改错","单句改错","句型转换","翻译短语","翻译句子","词汇/短语及固搭","完成句子","听力"},0)),"")), "")</f>
        <v/>
      </c>
      <c r="E5174" s="21" t="str">
        <f t="shared" si="651"/>
        <v>知识点</v>
      </c>
      <c r="F5174" s="21" t="str">
        <f t="shared" si="652"/>
        <v>亚</v>
      </c>
      <c r="G5174" s="21" t="str">
        <f>INDEX( {"body","discipline","area","topic","point"},MATCH(E5174,{"知识体","知识域","知识区","知识主题","知识点"},0))</f>
        <v>point</v>
      </c>
      <c r="H5174" s="21" t="str">
        <f>INDEX( {"super","just","sub","infras"},MATCH(F5174,{"超","恰","亚","次"},0))</f>
        <v>sub</v>
      </c>
      <c r="I5174" s="21">
        <f>MATCH(E5174,{"知识体","知识域","知识区","知识主题","知识点"},0)-1</f>
        <v>4</v>
      </c>
      <c r="J5174" s="21">
        <f>MATCH(F5174,{"超","恰","亚","次"},0)-1</f>
        <v>2</v>
      </c>
      <c r="K5174" s="21" t="str">
        <f t="shared" si="653"/>
        <v>地理</v>
      </c>
      <c r="L5174" s="26" t="s">
        <v>5263</v>
      </c>
      <c r="M5174" s="23"/>
      <c r="N5174" s="23"/>
      <c r="O5174" s="24" t="str">
        <f t="shared" si="655"/>
        <v xml:space="preserve">
  - 
    name:  海洋污染的危害
    title:  海洋污染的危害
    description: 
    koLyro: point
    koLyri:  sub
    son: </v>
      </c>
      <c r="P5174" s="27" t="str">
        <f t="shared" si="654"/>
        <v xml:space="preserve">
            - 
              name:  海洋污染的危害
              title:  海洋污染的危害
              description: 
              koLyro: point
              koLyri:  sub
              son: </v>
      </c>
    </row>
    <row r="5175" spans="1:16" ht="15" customHeight="1">
      <c r="A5175" s="20">
        <f t="shared" si="648"/>
        <v>5</v>
      </c>
      <c r="B5175" s="21" t="str">
        <f t="shared" si="649"/>
        <v>知识亚点</v>
      </c>
      <c r="C5175" s="21" t="str">
        <f t="shared" si="650"/>
        <v>海洋生态环境的主要保护措施</v>
      </c>
      <c r="D5175" s="21" t="str">
        <f>IFERROR(IF(I5175=1,INDEX( {"chinese","english","math","physics","chemistry","biology","politics","history","geography"},MATCH(C5175,{"语文","英语","数学","物理","化学","生物","政治","历史","地理"},0)),IF(I5175=2,INDEX(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5175,{"单项选择","阅读理解","信息匹配","完形填空","短文填空","单句填空","短文改错","单句改错","句型转换","翻译短语","翻译句子","词汇/短语及固搭","完成句子","听力"},0)),"")), "")</f>
        <v/>
      </c>
      <c r="E5175" s="21" t="str">
        <f t="shared" si="651"/>
        <v>知识点</v>
      </c>
      <c r="F5175" s="21" t="str">
        <f t="shared" si="652"/>
        <v>亚</v>
      </c>
      <c r="G5175" s="21" t="str">
        <f>INDEX( {"body","discipline","area","topic","point"},MATCH(E5175,{"知识体","知识域","知识区","知识主题","知识点"},0))</f>
        <v>point</v>
      </c>
      <c r="H5175" s="21" t="str">
        <f>INDEX( {"super","just","sub","infras"},MATCH(F5175,{"超","恰","亚","次"},0))</f>
        <v>sub</v>
      </c>
      <c r="I5175" s="21">
        <f>MATCH(E5175,{"知识体","知识域","知识区","知识主题","知识点"},0)-1</f>
        <v>4</v>
      </c>
      <c r="J5175" s="21">
        <f>MATCH(F5175,{"超","恰","亚","次"},0)-1</f>
        <v>2</v>
      </c>
      <c r="K5175" s="21" t="str">
        <f t="shared" si="653"/>
        <v>地理</v>
      </c>
      <c r="L5175" s="26" t="s">
        <v>5264</v>
      </c>
      <c r="M5175" s="23"/>
      <c r="N5175" s="23"/>
      <c r="O5175" s="24" t="str">
        <f t="shared" si="655"/>
        <v xml:space="preserve">
  - 
    name:  海洋生态环境的主要保护措施
    title:  海洋生态环境的主要保护措施
    description: 
    koLyro: point
    koLyri:  sub
    son: </v>
      </c>
      <c r="P5175" s="27" t="str">
        <f t="shared" si="654"/>
        <v xml:space="preserve">
            - 
              name:  海洋生态环境的主要保护措施
              title:  海洋生态环境的主要保护措施
              description: 
              koLyro: point
              koLyri:  sub
              son: </v>
      </c>
    </row>
    <row r="5176" spans="1:16" ht="15" customHeight="1">
      <c r="A5176" s="20">
        <f t="shared" si="648"/>
        <v>3</v>
      </c>
      <c r="B5176" s="21" t="str">
        <f t="shared" si="649"/>
        <v>知识主题</v>
      </c>
      <c r="C5176" s="21" t="str">
        <f t="shared" si="650"/>
        <v>海洋权益</v>
      </c>
      <c r="D5176" s="21" t="str">
        <f>IFERROR(IF(I5176=1,INDEX( {"chinese","english","math","physics","chemistry","biology","politics","history","geography"},MATCH(C5176,{"语文","英语","数学","物理","化学","生物","政治","历史","地理"},0)),IF(I5176=2,INDEX(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5176,{"单项选择","阅读理解","信息匹配","完形填空","短文填空","单句填空","短文改错","单句改错","句型转换","翻译短语","翻译句子","词汇/短语及固搭","完成句子","听力"},0)),"")), "")</f>
        <v/>
      </c>
      <c r="E5176" s="21" t="str">
        <f t="shared" si="651"/>
        <v>知识主题</v>
      </c>
      <c r="F5176" s="21" t="str">
        <f t="shared" si="652"/>
        <v>恰</v>
      </c>
      <c r="G5176" s="21" t="str">
        <f>INDEX( {"body","discipline","area","topic","point"},MATCH(E5176,{"知识体","知识域","知识区","知识主题","知识点"},0))</f>
        <v>topic</v>
      </c>
      <c r="H5176" s="21" t="str">
        <f>INDEX( {"super","just","sub","infras"},MATCH(F5176,{"超","恰","亚","次"},0))</f>
        <v>just</v>
      </c>
      <c r="I5176" s="21">
        <f>MATCH(E5176,{"知识体","知识域","知识区","知识主题","知识点"},0)-1</f>
        <v>3</v>
      </c>
      <c r="J5176" s="21">
        <f>MATCH(F5176,{"超","恰","亚","次"},0)-1</f>
        <v>1</v>
      </c>
      <c r="K5176" s="21" t="str">
        <f t="shared" si="653"/>
        <v>地理</v>
      </c>
      <c r="L5176" s="26" t="s">
        <v>5265</v>
      </c>
      <c r="M5176" s="23"/>
      <c r="N5176" s="23"/>
      <c r="O5176" s="24" t="str">
        <f t="shared" si="655"/>
        <v xml:space="preserve">
  - 
    name:  海洋权益
    title:  海洋权益
    description: 
    koLyro: topic
    koLyri:  just
    son: </v>
      </c>
      <c r="P5176" s="27" t="str">
        <f t="shared" si="654"/>
        <v xml:space="preserve">
        - 
          name:  海洋权益
          title:  海洋权益
          description: 
          koLyro: topic
          koLyri:  just
          son: </v>
      </c>
    </row>
    <row r="5177" spans="1:16" ht="15" customHeight="1">
      <c r="A5177" s="20">
        <f t="shared" si="648"/>
        <v>4</v>
      </c>
      <c r="B5177" s="21" t="str">
        <f t="shared" si="649"/>
        <v>知识点</v>
      </c>
      <c r="C5177" s="21" t="str">
        <f t="shared" si="650"/>
        <v>内水、领海、毗连区、大陆架、专属经济区、公海等概念的区别</v>
      </c>
      <c r="D5177" s="21" t="str">
        <f>IFERROR(IF(I5177=1,INDEX( {"chinese","english","math","physics","chemistry","biology","politics","history","geography"},MATCH(C5177,{"语文","英语","数学","物理","化学","生物","政治","历史","地理"},0)),IF(I5177=2,INDEX(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5177,{"单项选择","阅读理解","信息匹配","完形填空","短文填空","单句填空","短文改错","单句改错","句型转换","翻译短语","翻译句子","词汇/短语及固搭","完成句子","听力"},0)),"")), "")</f>
        <v/>
      </c>
      <c r="E5177" s="21" t="str">
        <f t="shared" si="651"/>
        <v>知识点</v>
      </c>
      <c r="F5177" s="21" t="str">
        <f t="shared" si="652"/>
        <v>恰</v>
      </c>
      <c r="G5177" s="21" t="str">
        <f>INDEX( {"body","discipline","area","topic","point"},MATCH(E5177,{"知识体","知识域","知识区","知识主题","知识点"},0))</f>
        <v>point</v>
      </c>
      <c r="H5177" s="21" t="str">
        <f>INDEX( {"super","just","sub","infras"},MATCH(F5177,{"超","恰","亚","次"},0))</f>
        <v>just</v>
      </c>
      <c r="I5177" s="21">
        <f>MATCH(E5177,{"知识体","知识域","知识区","知识主题","知识点"},0)-1</f>
        <v>4</v>
      </c>
      <c r="J5177" s="21">
        <f>MATCH(F5177,{"超","恰","亚","次"},0)-1</f>
        <v>1</v>
      </c>
      <c r="K5177" s="21" t="str">
        <f t="shared" si="653"/>
        <v>地理</v>
      </c>
      <c r="L5177" s="26" t="s">
        <v>5266</v>
      </c>
      <c r="M5177" s="23"/>
      <c r="N5177" s="23"/>
      <c r="O5177" s="24" t="str">
        <f t="shared" si="655"/>
        <v xml:space="preserve">
  - 
    name:  内水、领海、毗连区、大陆架、专属经济区、公海等概念的区别
    title:  内水、领海、毗连区、大陆架、专属经济区、公海等概念的区别
    description: 
    koLyro: point
    koLyri:  just
    son: </v>
      </c>
      <c r="P5177" s="27" t="str">
        <f t="shared" si="654"/>
        <v xml:space="preserve">
          - 
            name:  内水、领海、毗连区、大陆架、专属经济区、公海等概念的区别
            title:  内水、领海、毗连区、大陆架、专属经济区、公海等概念的区别
            description: 
            koLyro: point
            koLyri:  just
            son: </v>
      </c>
    </row>
    <row r="5178" spans="1:16" ht="15" customHeight="1">
      <c r="A5178" s="20">
        <f t="shared" si="648"/>
        <v>4</v>
      </c>
      <c r="B5178" s="21" t="str">
        <f t="shared" si="649"/>
        <v>知识点</v>
      </c>
      <c r="C5178" s="21" t="str">
        <f t="shared" si="650"/>
        <v>我国海洋国情的基本特点</v>
      </c>
      <c r="D5178" s="21" t="str">
        <f>IFERROR(IF(I5178=1,INDEX( {"chinese","english","math","physics","chemistry","biology","politics","history","geography"},MATCH(C5178,{"语文","英语","数学","物理","化学","生物","政治","历史","地理"},0)),IF(I5178=2,INDEX(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5178,{"单项选择","阅读理解","信息匹配","完形填空","短文填空","单句填空","短文改错","单句改错","句型转换","翻译短语","翻译句子","词汇/短语及固搭","完成句子","听力"},0)),"")), "")</f>
        <v/>
      </c>
      <c r="E5178" s="21" t="str">
        <f t="shared" si="651"/>
        <v>知识点</v>
      </c>
      <c r="F5178" s="21" t="str">
        <f t="shared" si="652"/>
        <v>恰</v>
      </c>
      <c r="G5178" s="21" t="str">
        <f>INDEX( {"body","discipline","area","topic","point"},MATCH(E5178,{"知识体","知识域","知识区","知识主题","知识点"},0))</f>
        <v>point</v>
      </c>
      <c r="H5178" s="21" t="str">
        <f>INDEX( {"super","just","sub","infras"},MATCH(F5178,{"超","恰","亚","次"},0))</f>
        <v>just</v>
      </c>
      <c r="I5178" s="21">
        <f>MATCH(E5178,{"知识体","知识域","知识区","知识主题","知识点"},0)-1</f>
        <v>4</v>
      </c>
      <c r="J5178" s="21">
        <f>MATCH(F5178,{"超","恰","亚","次"},0)-1</f>
        <v>1</v>
      </c>
      <c r="K5178" s="21" t="str">
        <f t="shared" si="653"/>
        <v>地理</v>
      </c>
      <c r="L5178" s="26" t="s">
        <v>5267</v>
      </c>
      <c r="M5178" s="23"/>
      <c r="N5178" s="23"/>
      <c r="O5178" s="24" t="str">
        <f t="shared" si="655"/>
        <v xml:space="preserve">
  - 
    name:  我国海洋国情的基本特点
    title:  我国海洋国情的基本特点
    description: 
    koLyro: point
    koLyri:  just
    son: </v>
      </c>
      <c r="P5178" s="27" t="str">
        <f t="shared" si="654"/>
        <v xml:space="preserve">
          - 
            name:  我国海洋国情的基本特点
            title:  我国海洋国情的基本特点
            description: 
            koLyro: point
            koLyri:  just
            son: </v>
      </c>
    </row>
    <row r="5179" spans="1:16" ht="15" customHeight="1">
      <c r="A5179" s="20">
        <f t="shared" si="648"/>
        <v>4</v>
      </c>
      <c r="B5179" s="21" t="str">
        <f t="shared" si="649"/>
        <v>知识点</v>
      </c>
      <c r="C5179" s="21" t="str">
        <f t="shared" si="650"/>
        <v>我国维护海洋权益的重要意义</v>
      </c>
      <c r="D5179" s="21" t="str">
        <f>IFERROR(IF(I5179=1,INDEX( {"chinese","english","math","physics","chemistry","biology","politics","history","geography"},MATCH(C5179,{"语文","英语","数学","物理","化学","生物","政治","历史","地理"},0)),IF(I5179=2,INDEX(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5179,{"单项选择","阅读理解","信息匹配","完形填空","短文填空","单句填空","短文改错","单句改错","句型转换","翻译短语","翻译句子","词汇/短语及固搭","完成句子","听力"},0)),"")), "")</f>
        <v/>
      </c>
      <c r="E5179" s="21" t="str">
        <f t="shared" si="651"/>
        <v>知识点</v>
      </c>
      <c r="F5179" s="21" t="str">
        <f t="shared" si="652"/>
        <v>恰</v>
      </c>
      <c r="G5179" s="21" t="str">
        <f>INDEX( {"body","discipline","area","topic","point"},MATCH(E5179,{"知识体","知识域","知识区","知识主题","知识点"},0))</f>
        <v>point</v>
      </c>
      <c r="H5179" s="21" t="str">
        <f>INDEX( {"super","just","sub","infras"},MATCH(F5179,{"超","恰","亚","次"},0))</f>
        <v>just</v>
      </c>
      <c r="I5179" s="21">
        <f>MATCH(E5179,{"知识体","知识域","知识区","知识主题","知识点"},0)-1</f>
        <v>4</v>
      </c>
      <c r="J5179" s="21">
        <f>MATCH(F5179,{"超","恰","亚","次"},0)-1</f>
        <v>1</v>
      </c>
      <c r="K5179" s="21" t="str">
        <f t="shared" si="653"/>
        <v>地理</v>
      </c>
      <c r="L5179" s="26" t="s">
        <v>5268</v>
      </c>
      <c r="M5179" s="23"/>
      <c r="N5179" s="23"/>
      <c r="O5179" s="24" t="str">
        <f t="shared" si="655"/>
        <v xml:space="preserve">
  - 
    name:  我国维护海洋权益的重要意义
    title:  我国维护海洋权益的重要意义
    description: 
    koLyro: point
    koLyri:  just
    son: </v>
      </c>
      <c r="P5179" s="27" t="str">
        <f t="shared" si="654"/>
        <v xml:space="preserve">
          - 
            name:  我国维护海洋权益的重要意义
            title:  我国维护海洋权益的重要意义
            description: 
            koLyro: point
            koLyri:  just
            son: </v>
      </c>
    </row>
    <row r="5180" spans="1:16" ht="15" customHeight="1">
      <c r="A5180" s="20">
        <f t="shared" si="648"/>
        <v>4</v>
      </c>
      <c r="B5180" s="21" t="str">
        <f t="shared" si="649"/>
        <v>知识点</v>
      </c>
      <c r="C5180" s="21" t="str">
        <f t="shared" si="650"/>
        <v>建立和维护国际海洋秩序的重要性</v>
      </c>
      <c r="D5180" s="21" t="str">
        <f>IFERROR(IF(I5180=1,INDEX( {"chinese","english","math","physics","chemistry","biology","politics","history","geography"},MATCH(C5180,{"语文","英语","数学","物理","化学","生物","政治","历史","地理"},0)),IF(I5180=2,INDEX(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5180,{"单项选择","阅读理解","信息匹配","完形填空","短文填空","单句填空","短文改错","单句改错","句型转换","翻译短语","翻译句子","词汇/短语及固搭","完成句子","听力"},0)),"")), "")</f>
        <v/>
      </c>
      <c r="E5180" s="21" t="str">
        <f t="shared" si="651"/>
        <v>知识点</v>
      </c>
      <c r="F5180" s="21" t="str">
        <f t="shared" si="652"/>
        <v>恰</v>
      </c>
      <c r="G5180" s="21" t="str">
        <f>INDEX( {"body","discipline","area","topic","point"},MATCH(E5180,{"知识体","知识域","知识区","知识主题","知识点"},0))</f>
        <v>point</v>
      </c>
      <c r="H5180" s="21" t="str">
        <f>INDEX( {"super","just","sub","infras"},MATCH(F5180,{"超","恰","亚","次"},0))</f>
        <v>just</v>
      </c>
      <c r="I5180" s="21">
        <f>MATCH(E5180,{"知识体","知识域","知识区","知识主题","知识点"},0)-1</f>
        <v>4</v>
      </c>
      <c r="J5180" s="21">
        <f>MATCH(F5180,{"超","恰","亚","次"},0)-1</f>
        <v>1</v>
      </c>
      <c r="K5180" s="21" t="str">
        <f t="shared" si="653"/>
        <v>地理</v>
      </c>
      <c r="L5180" s="26" t="s">
        <v>5269</v>
      </c>
      <c r="M5180" s="23"/>
      <c r="N5180" s="23"/>
      <c r="O5180" s="24" t="str">
        <f t="shared" si="655"/>
        <v xml:space="preserve">
  - 
    name:  建立和维护国际海洋秩序的重要性
    title:  建立和维护国际海洋秩序的重要性
    description: 
    koLyro: point
    koLyri:  just
    son: </v>
      </c>
      <c r="P5180" s="27" t="str">
        <f t="shared" si="654"/>
        <v xml:space="preserve">
          - 
            name:  建立和维护国际海洋秩序的重要性
            title:  建立和维护国际海洋秩序的重要性
            description: 
            koLyro: point
            koLyri:  just
            son: </v>
      </c>
    </row>
    <row r="5181" spans="1:16" ht="15" customHeight="1">
      <c r="A5181" s="20">
        <f t="shared" si="648"/>
        <v>2</v>
      </c>
      <c r="B5181" s="21" t="str">
        <f t="shared" si="649"/>
        <v>知识区</v>
      </c>
      <c r="C5181" s="21" t="str">
        <f t="shared" si="650"/>
        <v>24.城乡规划</v>
      </c>
      <c r="D5181" s="21" t="str">
        <f>IFERROR(IF(I5181=1,INDEX( {"chinese","english","math","physics","chemistry","biology","politics","history","geography"},MATCH(C5181,{"语文","英语","数学","物理","化学","生物","政治","历史","地理"},0)),IF(I5181=2,INDEX(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5181,{"单项选择","阅读理解","信息匹配","完形填空","短文填空","单句填空","短文改错","单句改错","句型转换","翻译短语","翻译句子","词汇/短语及固搭","完成句子","听力"},0)),"")), "")</f>
        <v/>
      </c>
      <c r="E5181" s="21" t="str">
        <f t="shared" si="651"/>
        <v>知识区</v>
      </c>
      <c r="F5181" s="21" t="str">
        <f t="shared" si="652"/>
        <v>恰</v>
      </c>
      <c r="G5181" s="21" t="str">
        <f>INDEX( {"body","discipline","area","topic","point"},MATCH(E5181,{"知识体","知识域","知识区","知识主题","知识点"},0))</f>
        <v>area</v>
      </c>
      <c r="H5181" s="21" t="str">
        <f>INDEX( {"super","just","sub","infras"},MATCH(F5181,{"超","恰","亚","次"},0))</f>
        <v>just</v>
      </c>
      <c r="I5181" s="21">
        <f>MATCH(E5181,{"知识体","知识域","知识区","知识主题","知识点"},0)-1</f>
        <v>2</v>
      </c>
      <c r="J5181" s="21">
        <f>MATCH(F5181,{"超","恰","亚","次"},0)-1</f>
        <v>1</v>
      </c>
      <c r="K5181" s="21" t="str">
        <f t="shared" si="653"/>
        <v>地理</v>
      </c>
      <c r="L5181" s="22" t="s">
        <v>5355</v>
      </c>
      <c r="M5181" s="23"/>
      <c r="N5181" s="23"/>
      <c r="O5181" s="24" t="str">
        <f t="shared" si="655"/>
        <v xml:space="preserve">
  - 
    name:  24.城乡规划
    title:  24.城乡规划
    description: 
    koLyro: area
    koLyri:  just
    son: </v>
      </c>
      <c r="P5181" s="27" t="str">
        <f t="shared" si="654"/>
        <v xml:space="preserve">
      - 
        name:  24.城乡规划
        title:  24.城乡规划
        description: 
        koLyro: area
        koLyri:  just
        son: </v>
      </c>
    </row>
    <row r="5182" spans="1:16" ht="15" customHeight="1">
      <c r="A5182" s="20">
        <f t="shared" si="648"/>
        <v>3</v>
      </c>
      <c r="B5182" s="21" t="str">
        <f t="shared" si="649"/>
        <v>知识主题</v>
      </c>
      <c r="C5182" s="21" t="str">
        <f t="shared" si="650"/>
        <v>城乡发展与城市化</v>
      </c>
      <c r="D5182" s="21" t="str">
        <f>IFERROR(IF(I5182=1,INDEX( {"chinese","english","math","physics","chemistry","biology","politics","history","geography"},MATCH(C5182,{"语文","英语","数学","物理","化学","生物","政治","历史","地理"},0)),IF(I5182=2,INDEX(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5182,{"单项选择","阅读理解","信息匹配","完形填空","短文填空","单句填空","短文改错","单句改错","句型转换","翻译短语","翻译句子","词汇/短语及固搭","完成句子","听力"},0)),"")), "")</f>
        <v/>
      </c>
      <c r="E5182" s="21" t="str">
        <f t="shared" si="651"/>
        <v>知识主题</v>
      </c>
      <c r="F5182" s="21" t="str">
        <f t="shared" si="652"/>
        <v>恰</v>
      </c>
      <c r="G5182" s="21" t="str">
        <f>INDEX( {"body","discipline","area","topic","point"},MATCH(E5182,{"知识体","知识域","知识区","知识主题","知识点"},0))</f>
        <v>topic</v>
      </c>
      <c r="H5182" s="21" t="str">
        <f>INDEX( {"super","just","sub","infras"},MATCH(F5182,{"超","恰","亚","次"},0))</f>
        <v>just</v>
      </c>
      <c r="I5182" s="21">
        <f>MATCH(E5182,{"知识体","知识域","知识区","知识主题","知识点"},0)-1</f>
        <v>3</v>
      </c>
      <c r="J5182" s="21">
        <f>MATCH(F5182,{"超","恰","亚","次"},0)-1</f>
        <v>1</v>
      </c>
      <c r="K5182" s="21" t="str">
        <f t="shared" si="653"/>
        <v>地理</v>
      </c>
      <c r="L5182" s="26" t="s">
        <v>5270</v>
      </c>
      <c r="M5182" s="23"/>
      <c r="N5182" s="23"/>
      <c r="O5182" s="24" t="str">
        <f t="shared" si="655"/>
        <v xml:space="preserve">
  - 
    name:  城乡发展与城市化
    title:  城乡发展与城市化
    description: 
    koLyro: topic
    koLyri:  just
    son: </v>
      </c>
      <c r="P5182" s="27" t="str">
        <f t="shared" si="654"/>
        <v xml:space="preserve">
        - 
          name:  城乡发展与城市化
          title:  城乡发展与城市化
          description: 
          koLyro: topic
          koLyri:  just
          son: </v>
      </c>
    </row>
    <row r="5183" spans="1:16" ht="15" customHeight="1">
      <c r="A5183" s="20">
        <f t="shared" si="648"/>
        <v>4</v>
      </c>
      <c r="B5183" s="21" t="str">
        <f t="shared" si="649"/>
        <v>知识点</v>
      </c>
      <c r="C5183" s="21" t="str">
        <f t="shared" si="650"/>
        <v>聚落的形成和发展</v>
      </c>
      <c r="D5183" s="21" t="str">
        <f>IFERROR(IF(I5183=1,INDEX( {"chinese","english","math","physics","chemistry","biology","politics","history","geography"},MATCH(C5183,{"语文","英语","数学","物理","化学","生物","政治","历史","地理"},0)),IF(I5183=2,INDEX(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5183,{"单项选择","阅读理解","信息匹配","完形填空","短文填空","单句填空","短文改错","单句改错","句型转换","翻译短语","翻译句子","词汇/短语及固搭","完成句子","听力"},0)),"")), "")</f>
        <v/>
      </c>
      <c r="E5183" s="21" t="str">
        <f t="shared" si="651"/>
        <v>知识点</v>
      </c>
      <c r="F5183" s="21" t="str">
        <f t="shared" si="652"/>
        <v>恰</v>
      </c>
      <c r="G5183" s="21" t="str">
        <f>INDEX( {"body","discipline","area","topic","point"},MATCH(E5183,{"知识体","知识域","知识区","知识主题","知识点"},0))</f>
        <v>point</v>
      </c>
      <c r="H5183" s="21" t="str">
        <f>INDEX( {"super","just","sub","infras"},MATCH(F5183,{"超","恰","亚","次"},0))</f>
        <v>just</v>
      </c>
      <c r="I5183" s="21">
        <f>MATCH(E5183,{"知识体","知识域","知识区","知识主题","知识点"},0)-1</f>
        <v>4</v>
      </c>
      <c r="J5183" s="21">
        <f>MATCH(F5183,{"超","恰","亚","次"},0)-1</f>
        <v>1</v>
      </c>
      <c r="K5183" s="21" t="str">
        <f t="shared" si="653"/>
        <v>地理</v>
      </c>
      <c r="L5183" s="26" t="s">
        <v>5271</v>
      </c>
      <c r="M5183" s="23"/>
      <c r="N5183" s="23"/>
      <c r="O5183" s="24" t="str">
        <f t="shared" si="655"/>
        <v xml:space="preserve">
  - 
    name:  聚落的形成和发展
    title:  聚落的形成和发展
    description: 
    koLyro: point
    koLyri:  just
    son: </v>
      </c>
      <c r="P5183" s="27" t="str">
        <f t="shared" si="654"/>
        <v xml:space="preserve">
          - 
            name:  聚落的形成和发展
            title:  聚落的形成和发展
            description: 
            koLyro: point
            koLyri:  just
            son: </v>
      </c>
    </row>
    <row r="5184" spans="1:16" ht="15" customHeight="1">
      <c r="A5184" s="20">
        <f t="shared" si="648"/>
        <v>5</v>
      </c>
      <c r="B5184" s="21" t="str">
        <f t="shared" si="649"/>
        <v>知识亚点</v>
      </c>
      <c r="C5184" s="21" t="str">
        <f t="shared" si="650"/>
        <v>乡村的形成与发展</v>
      </c>
      <c r="D5184" s="21" t="str">
        <f>IFERROR(IF(I5184=1,INDEX( {"chinese","english","math","physics","chemistry","biology","politics","history","geography"},MATCH(C5184,{"语文","英语","数学","物理","化学","生物","政治","历史","地理"},0)),IF(I5184=2,INDEX(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5184,{"单项选择","阅读理解","信息匹配","完形填空","短文填空","单句填空","短文改错","单句改错","句型转换","翻译短语","翻译句子","词汇/短语及固搭","完成句子","听力"},0)),"")), "")</f>
        <v/>
      </c>
      <c r="E5184" s="21" t="str">
        <f t="shared" si="651"/>
        <v>知识点</v>
      </c>
      <c r="F5184" s="21" t="str">
        <f t="shared" si="652"/>
        <v>亚</v>
      </c>
      <c r="G5184" s="21" t="str">
        <f>INDEX( {"body","discipline","area","topic","point"},MATCH(E5184,{"知识体","知识域","知识区","知识主题","知识点"},0))</f>
        <v>point</v>
      </c>
      <c r="H5184" s="21" t="str">
        <f>INDEX( {"super","just","sub","infras"},MATCH(F5184,{"超","恰","亚","次"},0))</f>
        <v>sub</v>
      </c>
      <c r="I5184" s="21">
        <f>MATCH(E5184,{"知识体","知识域","知识区","知识主题","知识点"},0)-1</f>
        <v>4</v>
      </c>
      <c r="J5184" s="21">
        <f>MATCH(F5184,{"超","恰","亚","次"},0)-1</f>
        <v>2</v>
      </c>
      <c r="K5184" s="21" t="str">
        <f t="shared" si="653"/>
        <v>地理</v>
      </c>
      <c r="L5184" s="26" t="s">
        <v>5272</v>
      </c>
      <c r="M5184" s="23"/>
      <c r="N5184" s="23"/>
      <c r="O5184" s="24" t="str">
        <f t="shared" si="655"/>
        <v xml:space="preserve">
  - 
    name:  乡村的形成与发展
    title:  乡村的形成与发展
    description: 
    koLyro: point
    koLyri:  sub
    son: </v>
      </c>
      <c r="P5184" s="27" t="str">
        <f t="shared" si="654"/>
        <v xml:space="preserve">
            - 
              name:  乡村的形成与发展
              title:  乡村的形成与发展
              description: 
              koLyro: point
              koLyri:  sub
              son: </v>
      </c>
    </row>
    <row r="5185" spans="1:16" ht="15" customHeight="1">
      <c r="A5185" s="20">
        <f t="shared" si="648"/>
        <v>5</v>
      </c>
      <c r="B5185" s="21" t="str">
        <f t="shared" si="649"/>
        <v>知识亚点</v>
      </c>
      <c r="C5185" s="21" t="str">
        <f t="shared" si="650"/>
        <v>城市的形成与发展</v>
      </c>
      <c r="D5185" s="21" t="str">
        <f>IFERROR(IF(I5185=1,INDEX( {"chinese","english","math","physics","chemistry","biology","politics","history","geography"},MATCH(C5185,{"语文","英语","数学","物理","化学","生物","政治","历史","地理"},0)),IF(I5185=2,INDEX(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5185,{"单项选择","阅读理解","信息匹配","完形填空","短文填空","单句填空","短文改错","单句改错","句型转换","翻译短语","翻译句子","词汇/短语及固搭","完成句子","听力"},0)),"")), "")</f>
        <v/>
      </c>
      <c r="E5185" s="21" t="str">
        <f t="shared" si="651"/>
        <v>知识点</v>
      </c>
      <c r="F5185" s="21" t="str">
        <f t="shared" si="652"/>
        <v>亚</v>
      </c>
      <c r="G5185" s="21" t="str">
        <f>INDEX( {"body","discipline","area","topic","point"},MATCH(E5185,{"知识体","知识域","知识区","知识主题","知识点"},0))</f>
        <v>point</v>
      </c>
      <c r="H5185" s="21" t="str">
        <f>INDEX( {"super","just","sub","infras"},MATCH(F5185,{"超","恰","亚","次"},0))</f>
        <v>sub</v>
      </c>
      <c r="I5185" s="21">
        <f>MATCH(E5185,{"知识体","知识域","知识区","知识主题","知识点"},0)-1</f>
        <v>4</v>
      </c>
      <c r="J5185" s="21">
        <f>MATCH(F5185,{"超","恰","亚","次"},0)-1</f>
        <v>2</v>
      </c>
      <c r="K5185" s="21" t="str">
        <f t="shared" si="653"/>
        <v>地理</v>
      </c>
      <c r="L5185" s="26" t="s">
        <v>5273</v>
      </c>
      <c r="M5185" s="23"/>
      <c r="N5185" s="23"/>
      <c r="O5185" s="24" t="str">
        <f t="shared" si="655"/>
        <v xml:space="preserve">
  - 
    name:  城市的形成与发展
    title:  城市的形成与发展
    description: 
    koLyro: point
    koLyri:  sub
    son: </v>
      </c>
      <c r="P5185" s="27" t="str">
        <f t="shared" si="654"/>
        <v xml:space="preserve">
            - 
              name:  城市的形成与发展
              title:  城市的形成与发展
              description: 
              koLyro: point
              koLyri:  sub
              son: </v>
      </c>
    </row>
    <row r="5186" spans="1:16" ht="15" customHeight="1">
      <c r="A5186" s="20">
        <f t="shared" si="648"/>
        <v>5</v>
      </c>
      <c r="B5186" s="21" t="str">
        <f t="shared" si="649"/>
        <v>知识亚点</v>
      </c>
      <c r="C5186" s="21" t="str">
        <f t="shared" si="650"/>
        <v>城市在不同发展阶段的主要特征</v>
      </c>
      <c r="D5186" s="21" t="str">
        <f>IFERROR(IF(I5186=1,INDEX( {"chinese","english","math","physics","chemistry","biology","politics","history","geography"},MATCH(C5186,{"语文","英语","数学","物理","化学","生物","政治","历史","地理"},0)),IF(I5186=2,INDEX(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5186,{"单项选择","阅读理解","信息匹配","完形填空","短文填空","单句填空","短文改错","单句改错","句型转换","翻译短语","翻译句子","词汇/短语及固搭","完成句子","听力"},0)),"")), "")</f>
        <v/>
      </c>
      <c r="E5186" s="21" t="str">
        <f t="shared" si="651"/>
        <v>知识点</v>
      </c>
      <c r="F5186" s="21" t="str">
        <f t="shared" si="652"/>
        <v>亚</v>
      </c>
      <c r="G5186" s="21" t="str">
        <f>INDEX( {"body","discipline","area","topic","point"},MATCH(E5186,{"知识体","知识域","知识区","知识主题","知识点"},0))</f>
        <v>point</v>
      </c>
      <c r="H5186" s="21" t="str">
        <f>INDEX( {"super","just","sub","infras"},MATCH(F5186,{"超","恰","亚","次"},0))</f>
        <v>sub</v>
      </c>
      <c r="I5186" s="21">
        <f>MATCH(E5186,{"知识体","知识域","知识区","知识主题","知识点"},0)-1</f>
        <v>4</v>
      </c>
      <c r="J5186" s="21">
        <f>MATCH(F5186,{"超","恰","亚","次"},0)-1</f>
        <v>2</v>
      </c>
      <c r="K5186" s="21" t="str">
        <f t="shared" si="653"/>
        <v>地理</v>
      </c>
      <c r="L5186" s="26" t="s">
        <v>5274</v>
      </c>
      <c r="M5186" s="23"/>
      <c r="N5186" s="23"/>
      <c r="O5186" s="24" t="str">
        <f t="shared" si="655"/>
        <v xml:space="preserve">
  - 
    name:  城市在不同发展阶段的主要特征
    title:  城市在不同发展阶段的主要特征
    description: 
    koLyro: point
    koLyri:  sub
    son: </v>
      </c>
      <c r="P5186" s="27" t="str">
        <f t="shared" si="654"/>
        <v xml:space="preserve">
            - 
              name:  城市在不同发展阶段的主要特征
              title:  城市在不同发展阶段的主要特征
              description: 
              koLyro: point
              koLyri:  sub
              son: </v>
      </c>
    </row>
    <row r="5187" spans="1:16" ht="15" customHeight="1">
      <c r="A5187" s="20">
        <f t="shared" si="648"/>
        <v>4</v>
      </c>
      <c r="B5187" s="21" t="str">
        <f t="shared" si="649"/>
        <v>知识点</v>
      </c>
      <c r="C5187" s="21" t="str">
        <f t="shared" si="650"/>
        <v>城市化</v>
      </c>
      <c r="D5187" s="21" t="str">
        <f>IFERROR(IF(I5187=1,INDEX( {"chinese","english","math","physics","chemistry","biology","politics","history","geography"},MATCH(C5187,{"语文","英语","数学","物理","化学","生物","政治","历史","地理"},0)),IF(I5187=2,INDEX(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5187,{"单项选择","阅读理解","信息匹配","完形填空","短文填空","单句填空","短文改错","单句改错","句型转换","翻译短语","翻译句子","词汇/短语及固搭","完成句子","听力"},0)),"")), "")</f>
        <v/>
      </c>
      <c r="E5187" s="21" t="str">
        <f t="shared" si="651"/>
        <v>知识点</v>
      </c>
      <c r="F5187" s="21" t="str">
        <f t="shared" si="652"/>
        <v>恰</v>
      </c>
      <c r="G5187" s="21" t="str">
        <f>INDEX( {"body","discipline","area","topic","point"},MATCH(E5187,{"知识体","知识域","知识区","知识主题","知识点"},0))</f>
        <v>point</v>
      </c>
      <c r="H5187" s="21" t="str">
        <f>INDEX( {"super","just","sub","infras"},MATCH(F5187,{"超","恰","亚","次"},0))</f>
        <v>just</v>
      </c>
      <c r="I5187" s="21">
        <f>MATCH(E5187,{"知识体","知识域","知识区","知识主题","知识点"},0)-1</f>
        <v>4</v>
      </c>
      <c r="J5187" s="21">
        <f>MATCH(F5187,{"超","恰","亚","次"},0)-1</f>
        <v>1</v>
      </c>
      <c r="K5187" s="21" t="str">
        <f t="shared" si="653"/>
        <v>地理</v>
      </c>
      <c r="L5187" s="26" t="s">
        <v>5275</v>
      </c>
      <c r="M5187" s="23"/>
      <c r="N5187" s="23"/>
      <c r="O5187" s="24" t="str">
        <f t="shared" si="655"/>
        <v xml:space="preserve">
  - 
    name:  城市化
    title:  城市化
    description: 
    koLyro: point
    koLyri:  just
    son: </v>
      </c>
      <c r="P5187" s="27" t="str">
        <f t="shared" si="654"/>
        <v xml:space="preserve">
          - 
            name:  城市化
            title:  城市化
            description: 
            koLyro: point
            koLyri:  just
            son: </v>
      </c>
    </row>
    <row r="5188" spans="1:16" ht="15" customHeight="1">
      <c r="A5188" s="20">
        <f t="shared" si="648"/>
        <v>4</v>
      </c>
      <c r="B5188" s="21" t="str">
        <f t="shared" si="649"/>
        <v>知识点</v>
      </c>
      <c r="C5188" s="21" t="str">
        <f t="shared" si="650"/>
        <v>城市环境问题</v>
      </c>
      <c r="D5188" s="21" t="str">
        <f>IFERROR(IF(I5188=1,INDEX( {"chinese","english","math","physics","chemistry","biology","politics","history","geography"},MATCH(C5188,{"语文","英语","数学","物理","化学","生物","政治","历史","地理"},0)),IF(I5188=2,INDEX(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5188,{"单项选择","阅读理解","信息匹配","完形填空","短文填空","单句填空","短文改错","单句改错","句型转换","翻译短语","翻译句子","词汇/短语及固搭","完成句子","听力"},0)),"")), "")</f>
        <v/>
      </c>
      <c r="E5188" s="21" t="str">
        <f t="shared" si="651"/>
        <v>知识点</v>
      </c>
      <c r="F5188" s="21" t="str">
        <f t="shared" si="652"/>
        <v>恰</v>
      </c>
      <c r="G5188" s="21" t="str">
        <f>INDEX( {"body","discipline","area","topic","point"},MATCH(E5188,{"知识体","知识域","知识区","知识主题","知识点"},0))</f>
        <v>point</v>
      </c>
      <c r="H5188" s="21" t="str">
        <f>INDEX( {"super","just","sub","infras"},MATCH(F5188,{"超","恰","亚","次"},0))</f>
        <v>just</v>
      </c>
      <c r="I5188" s="21">
        <f>MATCH(E5188,{"知识体","知识域","知识区","知识主题","知识点"},0)-1</f>
        <v>4</v>
      </c>
      <c r="J5188" s="21">
        <f>MATCH(F5188,{"超","恰","亚","次"},0)-1</f>
        <v>1</v>
      </c>
      <c r="K5188" s="21" t="str">
        <f t="shared" si="653"/>
        <v>地理</v>
      </c>
      <c r="L5188" s="26" t="s">
        <v>5276</v>
      </c>
      <c r="M5188" s="23"/>
      <c r="N5188" s="23"/>
      <c r="O5188" s="24" t="str">
        <f t="shared" si="655"/>
        <v xml:space="preserve">
  - 
    name:  城市环境问题
    title:  城市环境问题
    description: 
    koLyro: point
    koLyri:  just
    son: </v>
      </c>
      <c r="P5188" s="27" t="str">
        <f t="shared" si="654"/>
        <v xml:space="preserve">
          - 
            name:  城市环境问题
            title:  城市环境问题
            description: 
            koLyro: point
            koLyri:  just
            son: </v>
      </c>
    </row>
    <row r="5189" spans="1:16" ht="15" customHeight="1">
      <c r="A5189" s="20">
        <f t="shared" ref="A5189:A5252" si="656">IFERROR(FIND("├",L5189),0)</f>
        <v>3</v>
      </c>
      <c r="B5189" s="21" t="str">
        <f t="shared" ref="B5189:B5252" si="657">MID(L5189,FIND("«",L5189)+1,FIND("»",L5189)-FIND("«",L5189)-1)</f>
        <v>知识主题</v>
      </c>
      <c r="C5189" s="21" t="str">
        <f t="shared" ref="C5189:C5252" si="658">RIGHT(L5189,LEN(L5189)-FIND("»",L5189))</f>
        <v>城乡合理布局与协调发展</v>
      </c>
      <c r="D5189" s="21" t="str">
        <f>IFERROR(IF(I5189=1,INDEX( {"chinese","english","math","physics","chemistry","biology","politics","history","geography"},MATCH(C5189,{"语文","英语","数学","物理","化学","生物","政治","历史","地理"},0)),IF(I5189=2,INDEX(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5189,{"单项选择","阅读理解","信息匹配","完形填空","短文填空","单句填空","短文改错","单句改错","句型转换","翻译短语","翻译句子","词汇/短语及固搭","完成句子","听力"},0)),"")), "")</f>
        <v/>
      </c>
      <c r="E5189" s="21" t="str">
        <f t="shared" ref="E5189:E5252" si="659">SUBSTITUTE(SUBSTITUTE(SUBSTITUTE(SUBSTITUTE(B5189,"超",""),"恰",""),"亚",""),"次","")</f>
        <v>知识主题</v>
      </c>
      <c r="F5189" s="21" t="str">
        <f t="shared" ref="F5189:F5252" si="660">IF(IFERROR(FIND("超",B5189),-1)&gt;0,"超",  IF(IFERROR(FIND("亚",B5189),-1)&gt;0,"亚",   IF(IFERROR(FIND("次",B5189),-1)&gt;0,"次",    "恰"  )))</f>
        <v>恰</v>
      </c>
      <c r="G5189" s="21" t="str">
        <f>INDEX( {"body","discipline","area","topic","point"},MATCH(E5189,{"知识体","知识域","知识区","知识主题","知识点"},0))</f>
        <v>topic</v>
      </c>
      <c r="H5189" s="21" t="str">
        <f>INDEX( {"super","just","sub","infras"},MATCH(F5189,{"超","恰","亚","次"},0))</f>
        <v>just</v>
      </c>
      <c r="I5189" s="21">
        <f>MATCH(E5189,{"知识体","知识域","知识区","知识主题","知识点"},0)-1</f>
        <v>3</v>
      </c>
      <c r="J5189" s="21">
        <f>MATCH(F5189,{"超","恰","亚","次"},0)-1</f>
        <v>1</v>
      </c>
      <c r="K5189" s="21" t="str">
        <f t="shared" ref="K5189:K5252" si="661">IF(I5189=0,"",IF(I5189=1,C5189,K5188))</f>
        <v>地理</v>
      </c>
      <c r="L5189" s="26" t="s">
        <v>5277</v>
      </c>
      <c r="M5189" s="23"/>
      <c r="N5189" s="23"/>
      <c r="O5189" s="24" t="str">
        <f t="shared" si="655"/>
        <v xml:space="preserve">
  - 
    name:  城乡合理布局与协调发展
    title:  城乡合理布局与协调发展
    description: 
    koLyro: topic
    koLyri:  just
    son: </v>
      </c>
      <c r="P5189" s="27" t="str">
        <f t="shared" ref="P5189:P5252" si="662">SUBSTITUTE(O5189,CHAR(10),CHAR(10)&amp;REPT("  ",A5189))</f>
        <v xml:space="preserve">
        - 
          name:  城乡合理布局与协调发展
          title:  城乡合理布局与协调发展
          description: 
          koLyro: topic
          koLyri:  just
          son: </v>
      </c>
    </row>
    <row r="5190" spans="1:16" ht="15" customHeight="1">
      <c r="A5190" s="20">
        <f t="shared" si="656"/>
        <v>4</v>
      </c>
      <c r="B5190" s="21" t="str">
        <f t="shared" si="657"/>
        <v>知识点</v>
      </c>
      <c r="C5190" s="21" t="str">
        <f t="shared" si="658"/>
        <v>聚落空间形态及变化</v>
      </c>
      <c r="D5190" s="21" t="str">
        <f>IFERROR(IF(I5190=1,INDEX( {"chinese","english","math","physics","chemistry","biology","politics","history","geography"},MATCH(C5190,{"语文","英语","数学","物理","化学","生物","政治","历史","地理"},0)),IF(I5190=2,INDEX(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5190,{"单项选择","阅读理解","信息匹配","完形填空","短文填空","单句填空","短文改错","单句改错","句型转换","翻译短语","翻译句子","词汇/短语及固搭","完成句子","听力"},0)),"")), "")</f>
        <v/>
      </c>
      <c r="E5190" s="21" t="str">
        <f t="shared" si="659"/>
        <v>知识点</v>
      </c>
      <c r="F5190" s="21" t="str">
        <f t="shared" si="660"/>
        <v>恰</v>
      </c>
      <c r="G5190" s="21" t="str">
        <f>INDEX( {"body","discipline","area","topic","point"},MATCH(E5190,{"知识体","知识域","知识区","知识主题","知识点"},0))</f>
        <v>point</v>
      </c>
      <c r="H5190" s="21" t="str">
        <f>INDEX( {"super","just","sub","infras"},MATCH(F5190,{"超","恰","亚","次"},0))</f>
        <v>just</v>
      </c>
      <c r="I5190" s="21">
        <f>MATCH(E5190,{"知识体","知识域","知识区","知识主题","知识点"},0)-1</f>
        <v>4</v>
      </c>
      <c r="J5190" s="21">
        <f>MATCH(F5190,{"超","恰","亚","次"},0)-1</f>
        <v>1</v>
      </c>
      <c r="K5190" s="21" t="str">
        <f t="shared" si="661"/>
        <v>地理</v>
      </c>
      <c r="L5190" s="26" t="s">
        <v>5278</v>
      </c>
      <c r="M5190" s="23"/>
      <c r="N5190" s="23"/>
      <c r="O5190" s="24" t="str">
        <f t="shared" si="655"/>
        <v xml:space="preserve">
  - 
    name:  聚落空间形态及变化
    title:  聚落空间形态及变化
    description: 
    koLyro: point
    koLyri:  just
    son: </v>
      </c>
      <c r="P5190" s="27" t="str">
        <f t="shared" si="662"/>
        <v xml:space="preserve">
          - 
            name:  聚落空间形态及变化
            title:  聚落空间形态及变化
            description: 
            koLyro: point
            koLyri:  just
            son: </v>
      </c>
    </row>
    <row r="5191" spans="1:16" ht="15" customHeight="1">
      <c r="A5191" s="20">
        <f t="shared" si="656"/>
        <v>5</v>
      </c>
      <c r="B5191" s="21" t="str">
        <f t="shared" si="657"/>
        <v>知识亚点</v>
      </c>
      <c r="C5191" s="21" t="str">
        <f t="shared" si="658"/>
        <v>村镇空间形态景观特色及变化趋势</v>
      </c>
      <c r="D5191" s="21" t="str">
        <f>IFERROR(IF(I5191=1,INDEX( {"chinese","english","math","physics","chemistry","biology","politics","history","geography"},MATCH(C5191,{"语文","英语","数学","物理","化学","生物","政治","历史","地理"},0)),IF(I5191=2,INDEX(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5191,{"单项选择","阅读理解","信息匹配","完形填空","短文填空","单句填空","短文改错","单句改错","句型转换","翻译短语","翻译句子","词汇/短语及固搭","完成句子","听力"},0)),"")), "")</f>
        <v/>
      </c>
      <c r="E5191" s="21" t="str">
        <f t="shared" si="659"/>
        <v>知识点</v>
      </c>
      <c r="F5191" s="21" t="str">
        <f t="shared" si="660"/>
        <v>亚</v>
      </c>
      <c r="G5191" s="21" t="str">
        <f>INDEX( {"body","discipline","area","topic","point"},MATCH(E5191,{"知识体","知识域","知识区","知识主题","知识点"},0))</f>
        <v>point</v>
      </c>
      <c r="H5191" s="21" t="str">
        <f>INDEX( {"super","just","sub","infras"},MATCH(F5191,{"超","恰","亚","次"},0))</f>
        <v>sub</v>
      </c>
      <c r="I5191" s="21">
        <f>MATCH(E5191,{"知识体","知识域","知识区","知识主题","知识点"},0)-1</f>
        <v>4</v>
      </c>
      <c r="J5191" s="21">
        <f>MATCH(F5191,{"超","恰","亚","次"},0)-1</f>
        <v>2</v>
      </c>
      <c r="K5191" s="21" t="str">
        <f t="shared" si="661"/>
        <v>地理</v>
      </c>
      <c r="L5191" s="26" t="s">
        <v>5279</v>
      </c>
      <c r="M5191" s="23"/>
      <c r="N5191" s="23"/>
      <c r="O5191" s="24" t="str">
        <f t="shared" si="655"/>
        <v xml:space="preserve">
  - 
    name:  村镇空间形态景观特色及变化趋势
    title:  村镇空间形态景观特色及变化趋势
    description: 
    koLyro: point
    koLyri:  sub
    son: </v>
      </c>
      <c r="P5191" s="27" t="str">
        <f t="shared" si="662"/>
        <v xml:space="preserve">
            - 
              name:  村镇空间形态景观特色及变化趋势
              title:  村镇空间形态景观特色及变化趋势
              description: 
              koLyro: point
              koLyri:  sub
              son: </v>
      </c>
    </row>
    <row r="5192" spans="1:16" ht="15" customHeight="1">
      <c r="A5192" s="20">
        <f t="shared" si="656"/>
        <v>5</v>
      </c>
      <c r="B5192" s="21" t="str">
        <f t="shared" si="657"/>
        <v>知识亚点</v>
      </c>
      <c r="C5192" s="21" t="str">
        <f t="shared" si="658"/>
        <v>城市空间形态景观特色及变化趋势</v>
      </c>
      <c r="D5192" s="21" t="str">
        <f>IFERROR(IF(I5192=1,INDEX( {"chinese","english","math","physics","chemistry","biology","politics","history","geography"},MATCH(C5192,{"语文","英语","数学","物理","化学","生物","政治","历史","地理"},0)),IF(I5192=2,INDEX(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5192,{"单项选择","阅读理解","信息匹配","完形填空","短文填空","单句填空","短文改错","单句改错","句型转换","翻译短语","翻译句子","词汇/短语及固搭","完成句子","听力"},0)),"")), "")</f>
        <v/>
      </c>
      <c r="E5192" s="21" t="str">
        <f t="shared" si="659"/>
        <v>知识点</v>
      </c>
      <c r="F5192" s="21" t="str">
        <f t="shared" si="660"/>
        <v>亚</v>
      </c>
      <c r="G5192" s="21" t="str">
        <f>INDEX( {"body","discipline","area","topic","point"},MATCH(E5192,{"知识体","知识域","知识区","知识主题","知识点"},0))</f>
        <v>point</v>
      </c>
      <c r="H5192" s="21" t="str">
        <f>INDEX( {"super","just","sub","infras"},MATCH(F5192,{"超","恰","亚","次"},0))</f>
        <v>sub</v>
      </c>
      <c r="I5192" s="21">
        <f>MATCH(E5192,{"知识体","知识域","知识区","知识主题","知识点"},0)-1</f>
        <v>4</v>
      </c>
      <c r="J5192" s="21">
        <f>MATCH(F5192,{"超","恰","亚","次"},0)-1</f>
        <v>2</v>
      </c>
      <c r="K5192" s="21" t="str">
        <f t="shared" si="661"/>
        <v>地理</v>
      </c>
      <c r="L5192" s="26" t="s">
        <v>5280</v>
      </c>
      <c r="M5192" s="23"/>
      <c r="N5192" s="23"/>
      <c r="O5192" s="24" t="str">
        <f t="shared" si="655"/>
        <v xml:space="preserve">
  - 
    name:  城市空间形态景观特色及变化趋势
    title:  城市空间形态景观特色及变化趋势
    description: 
    koLyro: point
    koLyri:  sub
    son: </v>
      </c>
      <c r="P5192" s="27" t="str">
        <f t="shared" si="662"/>
        <v xml:space="preserve">
            - 
              name:  城市空间形态景观特色及变化趋势
              title:  城市空间形态景观特色及变化趋势
              description: 
              koLyro: point
              koLyri:  sub
              son: </v>
      </c>
    </row>
    <row r="5193" spans="1:16" ht="15" customHeight="1">
      <c r="A5193" s="20">
        <f t="shared" si="656"/>
        <v>4</v>
      </c>
      <c r="B5193" s="21" t="str">
        <f t="shared" si="657"/>
        <v>知识点</v>
      </c>
      <c r="C5193" s="21" t="str">
        <f t="shared" si="658"/>
        <v>城镇布局与协调发展</v>
      </c>
      <c r="D5193" s="21" t="str">
        <f>IFERROR(IF(I5193=1,INDEX( {"chinese","english","math","physics","chemistry","biology","politics","history","geography"},MATCH(C5193,{"语文","英语","数学","物理","化学","生物","政治","历史","地理"},0)),IF(I5193=2,INDEX(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5193,{"单项选择","阅读理解","信息匹配","完形填空","短文填空","单句填空","短文改错","单句改错","句型转换","翻译短语","翻译句子","词汇/短语及固搭","完成句子","听力"},0)),"")), "")</f>
        <v/>
      </c>
      <c r="E5193" s="21" t="str">
        <f t="shared" si="659"/>
        <v>知识点</v>
      </c>
      <c r="F5193" s="21" t="str">
        <f t="shared" si="660"/>
        <v>恰</v>
      </c>
      <c r="G5193" s="21" t="str">
        <f>INDEX( {"body","discipline","area","topic","point"},MATCH(E5193,{"知识体","知识域","知识区","知识主题","知识点"},0))</f>
        <v>point</v>
      </c>
      <c r="H5193" s="21" t="str">
        <f>INDEX( {"super","just","sub","infras"},MATCH(F5193,{"超","恰","亚","次"},0))</f>
        <v>just</v>
      </c>
      <c r="I5193" s="21">
        <f>MATCH(E5193,{"知识体","知识域","知识区","知识主题","知识点"},0)-1</f>
        <v>4</v>
      </c>
      <c r="J5193" s="21">
        <f>MATCH(F5193,{"超","恰","亚","次"},0)-1</f>
        <v>1</v>
      </c>
      <c r="K5193" s="21" t="str">
        <f t="shared" si="661"/>
        <v>地理</v>
      </c>
      <c r="L5193" s="26" t="s">
        <v>5281</v>
      </c>
      <c r="M5193" s="23"/>
      <c r="N5193" s="23"/>
      <c r="O5193" s="24" t="str">
        <f t="shared" si="655"/>
        <v xml:space="preserve">
  - 
    name:  城镇布局与协调发展
    title:  城镇布局与协调发展
    description: 
    koLyro: point
    koLyri:  just
    son: </v>
      </c>
      <c r="P5193" s="27" t="str">
        <f t="shared" si="662"/>
        <v xml:space="preserve">
          - 
            name:  城镇布局与协调发展
            title:  城镇布局与协调发展
            description: 
            koLyro: point
            koLyri:  just
            son: </v>
      </c>
    </row>
    <row r="5194" spans="1:16" ht="15" customHeight="1">
      <c r="A5194" s="20">
        <f t="shared" si="656"/>
        <v>5</v>
      </c>
      <c r="B5194" s="21" t="str">
        <f t="shared" si="657"/>
        <v>知识亚点</v>
      </c>
      <c r="C5194" s="21" t="str">
        <f t="shared" si="658"/>
        <v>城镇合理布局与联系</v>
      </c>
      <c r="D5194" s="21" t="str">
        <f>IFERROR(IF(I5194=1,INDEX( {"chinese","english","math","physics","chemistry","biology","politics","history","geography"},MATCH(C5194,{"语文","英语","数学","物理","化学","生物","政治","历史","地理"},0)),IF(I5194=2,INDEX(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5194,{"单项选择","阅读理解","信息匹配","完形填空","短文填空","单句填空","短文改错","单句改错","句型转换","翻译短语","翻译句子","词汇/短语及固搭","完成句子","听力"},0)),"")), "")</f>
        <v/>
      </c>
      <c r="E5194" s="21" t="str">
        <f t="shared" si="659"/>
        <v>知识点</v>
      </c>
      <c r="F5194" s="21" t="str">
        <f t="shared" si="660"/>
        <v>亚</v>
      </c>
      <c r="G5194" s="21" t="str">
        <f>INDEX( {"body","discipline","area","topic","point"},MATCH(E5194,{"知识体","知识域","知识区","知识主题","知识点"},0))</f>
        <v>point</v>
      </c>
      <c r="H5194" s="21" t="str">
        <f>INDEX( {"super","just","sub","infras"},MATCH(F5194,{"超","恰","亚","次"},0))</f>
        <v>sub</v>
      </c>
      <c r="I5194" s="21">
        <f>MATCH(E5194,{"知识体","知识域","知识区","知识主题","知识点"},0)-1</f>
        <v>4</v>
      </c>
      <c r="J5194" s="21">
        <f>MATCH(F5194,{"超","恰","亚","次"},0)-1</f>
        <v>2</v>
      </c>
      <c r="K5194" s="21" t="str">
        <f t="shared" si="661"/>
        <v>地理</v>
      </c>
      <c r="L5194" s="26" t="s">
        <v>5282</v>
      </c>
      <c r="M5194" s="23"/>
      <c r="N5194" s="23"/>
      <c r="O5194" s="24" t="str">
        <f t="shared" si="655"/>
        <v xml:space="preserve">
  - 
    name:  城镇合理布局与联系
    title:  城镇合理布局与联系
    description: 
    koLyro: point
    koLyri:  sub
    son: </v>
      </c>
      <c r="P5194" s="27" t="str">
        <f t="shared" si="662"/>
        <v xml:space="preserve">
            - 
              name:  城镇合理布局与联系
              title:  城镇合理布局与联系
              description: 
              koLyro: point
              koLyri:  sub
              son: </v>
      </c>
    </row>
    <row r="5195" spans="1:16" ht="15" customHeight="1">
      <c r="A5195" s="20">
        <f t="shared" si="656"/>
        <v>4</v>
      </c>
      <c r="B5195" s="21" t="str">
        <f t="shared" si="657"/>
        <v>知识点</v>
      </c>
      <c r="C5195" s="21" t="str">
        <f t="shared" si="658"/>
        <v>城镇布局与协调发展</v>
      </c>
      <c r="D5195" s="21" t="str">
        <f>IFERROR(IF(I5195=1,INDEX( {"chinese","english","math","physics","chemistry","biology","politics","history","geography"},MATCH(C5195,{"语文","英语","数学","物理","化学","生物","政治","历史","地理"},0)),IF(I5195=2,INDEX(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5195,{"单项选择","阅读理解","信息匹配","完形填空","短文填空","单句填空","短文改错","单句改错","句型转换","翻译短语","翻译句子","词汇/短语及固搭","完成句子","听力"},0)),"")), "")</f>
        <v/>
      </c>
      <c r="E5195" s="21" t="str">
        <f t="shared" si="659"/>
        <v>知识点</v>
      </c>
      <c r="F5195" s="21" t="str">
        <f t="shared" si="660"/>
        <v>恰</v>
      </c>
      <c r="G5195" s="21" t="str">
        <f>INDEX( {"body","discipline","area","topic","point"},MATCH(E5195,{"知识体","知识域","知识区","知识主题","知识点"},0))</f>
        <v>point</v>
      </c>
      <c r="H5195" s="21" t="str">
        <f>INDEX( {"super","just","sub","infras"},MATCH(F5195,{"超","恰","亚","次"},0))</f>
        <v>just</v>
      </c>
      <c r="I5195" s="21">
        <f>MATCH(E5195,{"知识体","知识域","知识区","知识主题","知识点"},0)-1</f>
        <v>4</v>
      </c>
      <c r="J5195" s="21">
        <f>MATCH(F5195,{"超","恰","亚","次"},0)-1</f>
        <v>1</v>
      </c>
      <c r="K5195" s="21" t="str">
        <f t="shared" si="661"/>
        <v>地理</v>
      </c>
      <c r="L5195" s="26" t="s">
        <v>5281</v>
      </c>
      <c r="M5195" s="23"/>
      <c r="N5195" s="23"/>
      <c r="O5195" s="24" t="str">
        <f t="shared" si="655"/>
        <v xml:space="preserve">
  - 
    name:  城镇布局与协调发展
    title:  城镇布局与协调发展
    description: 
    koLyro: point
    koLyri:  just
    son: </v>
      </c>
      <c r="P5195" s="27" t="str">
        <f t="shared" si="662"/>
        <v xml:space="preserve">
          - 
            name:  城镇布局与协调发展
            title:  城镇布局与协调发展
            description: 
            koLyro: point
            koLyri:  just
            son: </v>
      </c>
    </row>
    <row r="5196" spans="1:16" ht="15" customHeight="1">
      <c r="A5196" s="20">
        <f t="shared" si="656"/>
        <v>5</v>
      </c>
      <c r="B5196" s="21" t="str">
        <f t="shared" si="657"/>
        <v>知识亚点</v>
      </c>
      <c r="C5196" s="21" t="str">
        <f t="shared" si="658"/>
        <v>城乡协调发展</v>
      </c>
      <c r="D5196" s="21" t="str">
        <f>IFERROR(IF(I5196=1,INDEX( {"chinese","english","math","physics","chemistry","biology","politics","history","geography"},MATCH(C5196,{"语文","英语","数学","物理","化学","生物","政治","历史","地理"},0)),IF(I5196=2,INDEX(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5196,{"单项选择","阅读理解","信息匹配","完形填空","短文填空","单句填空","短文改错","单句改错","句型转换","翻译短语","翻译句子","词汇/短语及固搭","完成句子","听力"},0)),"")), "")</f>
        <v/>
      </c>
      <c r="E5196" s="21" t="str">
        <f t="shared" si="659"/>
        <v>知识点</v>
      </c>
      <c r="F5196" s="21" t="str">
        <f t="shared" si="660"/>
        <v>亚</v>
      </c>
      <c r="G5196" s="21" t="str">
        <f>INDEX( {"body","discipline","area","topic","point"},MATCH(E5196,{"知识体","知识域","知识区","知识主题","知识点"},0))</f>
        <v>point</v>
      </c>
      <c r="H5196" s="21" t="str">
        <f>INDEX( {"super","just","sub","infras"},MATCH(F5196,{"超","恰","亚","次"},0))</f>
        <v>sub</v>
      </c>
      <c r="I5196" s="21">
        <f>MATCH(E5196,{"知识体","知识域","知识区","知识主题","知识点"},0)-1</f>
        <v>4</v>
      </c>
      <c r="J5196" s="21">
        <f>MATCH(F5196,{"超","恰","亚","次"},0)-1</f>
        <v>2</v>
      </c>
      <c r="K5196" s="21" t="str">
        <f t="shared" si="661"/>
        <v>地理</v>
      </c>
      <c r="L5196" s="26" t="s">
        <v>5283</v>
      </c>
      <c r="M5196" s="23"/>
      <c r="N5196" s="23"/>
      <c r="O5196" s="24" t="str">
        <f t="shared" si="655"/>
        <v xml:space="preserve">
  - 
    name:  城乡协调发展
    title:  城乡协调发展
    description: 
    koLyro: point
    koLyri:  sub
    son: </v>
      </c>
      <c r="P5196" s="27" t="str">
        <f t="shared" si="662"/>
        <v xml:space="preserve">
            - 
              name:  城乡协调发展
              title:  城乡协调发展
              description: 
              koLyro: point
              koLyri:  sub
              son: </v>
      </c>
    </row>
    <row r="5197" spans="1:16" ht="15" customHeight="1">
      <c r="A5197" s="20">
        <f t="shared" si="656"/>
        <v>4</v>
      </c>
      <c r="B5197" s="21" t="str">
        <f t="shared" si="657"/>
        <v>知识点</v>
      </c>
      <c r="C5197" s="21" t="str">
        <f t="shared" si="658"/>
        <v>城乡特色景观与传统文化的保护</v>
      </c>
      <c r="D5197" s="21" t="str">
        <f>IFERROR(IF(I5197=1,INDEX( {"chinese","english","math","physics","chemistry","biology","politics","history","geography"},MATCH(C5197,{"语文","英语","数学","物理","化学","生物","政治","历史","地理"},0)),IF(I5197=2,INDEX(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5197,{"单项选择","阅读理解","信息匹配","完形填空","短文填空","单句填空","短文改错","单句改错","句型转换","翻译短语","翻译句子","词汇/短语及固搭","完成句子","听力"},0)),"")), "")</f>
        <v/>
      </c>
      <c r="E5197" s="21" t="str">
        <f t="shared" si="659"/>
        <v>知识点</v>
      </c>
      <c r="F5197" s="21" t="str">
        <f t="shared" si="660"/>
        <v>恰</v>
      </c>
      <c r="G5197" s="21" t="str">
        <f>INDEX( {"body","discipline","area","topic","point"},MATCH(E5197,{"知识体","知识域","知识区","知识主题","知识点"},0))</f>
        <v>point</v>
      </c>
      <c r="H5197" s="21" t="str">
        <f>INDEX( {"super","just","sub","infras"},MATCH(F5197,{"超","恰","亚","次"},0))</f>
        <v>just</v>
      </c>
      <c r="I5197" s="21">
        <f>MATCH(E5197,{"知识体","知识域","知识区","知识主题","知识点"},0)-1</f>
        <v>4</v>
      </c>
      <c r="J5197" s="21">
        <f>MATCH(F5197,{"超","恰","亚","次"},0)-1</f>
        <v>1</v>
      </c>
      <c r="K5197" s="21" t="str">
        <f t="shared" si="661"/>
        <v>地理</v>
      </c>
      <c r="L5197" s="26" t="s">
        <v>5284</v>
      </c>
      <c r="M5197" s="23"/>
      <c r="N5197" s="23"/>
      <c r="O5197" s="24" t="str">
        <f t="shared" si="655"/>
        <v xml:space="preserve">
  - 
    name:  城乡特色景观与传统文化的保护
    title:  城乡特色景观与传统文化的保护
    description: 
    koLyro: point
    koLyri:  just
    son: </v>
      </c>
      <c r="P5197" s="27" t="str">
        <f t="shared" si="662"/>
        <v xml:space="preserve">
          - 
            name:  城乡特色景观与传统文化的保护
            title:  城乡特色景观与传统文化的保护
            description: 
            koLyro: point
            koLyri:  just
            son: </v>
      </c>
    </row>
    <row r="5198" spans="1:16" ht="15" customHeight="1">
      <c r="A5198" s="20">
        <f t="shared" si="656"/>
        <v>5</v>
      </c>
      <c r="B5198" s="21" t="str">
        <f t="shared" si="657"/>
        <v>知识亚点</v>
      </c>
      <c r="C5198" s="21" t="str">
        <f t="shared" si="658"/>
        <v>城乡特色景观</v>
      </c>
      <c r="D5198" s="21" t="str">
        <f>IFERROR(IF(I5198=1,INDEX( {"chinese","english","math","physics","chemistry","biology","politics","history","geography"},MATCH(C5198,{"语文","英语","数学","物理","化学","生物","政治","历史","地理"},0)),IF(I5198=2,INDEX(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5198,{"单项选择","阅读理解","信息匹配","完形填空","短文填空","单句填空","短文改错","单句改错","句型转换","翻译短语","翻译句子","词汇/短语及固搭","完成句子","听力"},0)),"")), "")</f>
        <v/>
      </c>
      <c r="E5198" s="21" t="str">
        <f t="shared" si="659"/>
        <v>知识点</v>
      </c>
      <c r="F5198" s="21" t="str">
        <f t="shared" si="660"/>
        <v>亚</v>
      </c>
      <c r="G5198" s="21" t="str">
        <f>INDEX( {"body","discipline","area","topic","point"},MATCH(E5198,{"知识体","知识域","知识区","知识主题","知识点"},0))</f>
        <v>point</v>
      </c>
      <c r="H5198" s="21" t="str">
        <f>INDEX( {"super","just","sub","infras"},MATCH(F5198,{"超","恰","亚","次"},0))</f>
        <v>sub</v>
      </c>
      <c r="I5198" s="21">
        <f>MATCH(E5198,{"知识体","知识域","知识区","知识主题","知识点"},0)-1</f>
        <v>4</v>
      </c>
      <c r="J5198" s="21">
        <f>MATCH(F5198,{"超","恰","亚","次"},0)-1</f>
        <v>2</v>
      </c>
      <c r="K5198" s="21" t="str">
        <f t="shared" si="661"/>
        <v>地理</v>
      </c>
      <c r="L5198" s="26" t="s">
        <v>5285</v>
      </c>
      <c r="M5198" s="23"/>
      <c r="N5198" s="23"/>
      <c r="O5198" s="24" t="str">
        <f t="shared" si="655"/>
        <v xml:space="preserve">
  - 
    name:  城乡特色景观
    title:  城乡特色景观
    description: 
    koLyro: point
    koLyri:  sub
    son: </v>
      </c>
      <c r="P5198" s="27" t="str">
        <f t="shared" si="662"/>
        <v xml:space="preserve">
            - 
              name:  城乡特色景观
              title:  城乡特色景观
              description: 
              koLyro: point
              koLyri:  sub
              son: </v>
      </c>
    </row>
    <row r="5199" spans="1:16" ht="15" customHeight="1">
      <c r="A5199" s="20">
        <f t="shared" si="656"/>
        <v>5</v>
      </c>
      <c r="B5199" s="21" t="str">
        <f t="shared" si="657"/>
        <v>知识亚点</v>
      </c>
      <c r="C5199" s="21" t="str">
        <f t="shared" si="658"/>
        <v>城乡传统文化</v>
      </c>
      <c r="D5199" s="21" t="str">
        <f>IFERROR(IF(I5199=1,INDEX( {"chinese","english","math","physics","chemistry","biology","politics","history","geography"},MATCH(C5199,{"语文","英语","数学","物理","化学","生物","政治","历史","地理"},0)),IF(I5199=2,INDEX(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5199,{"单项选择","阅读理解","信息匹配","完形填空","短文填空","单句填空","短文改错","单句改错","句型转换","翻译短语","翻译句子","词汇/短语及固搭","完成句子","听力"},0)),"")), "")</f>
        <v/>
      </c>
      <c r="E5199" s="21" t="str">
        <f t="shared" si="659"/>
        <v>知识点</v>
      </c>
      <c r="F5199" s="21" t="str">
        <f t="shared" si="660"/>
        <v>亚</v>
      </c>
      <c r="G5199" s="21" t="str">
        <f>INDEX( {"body","discipline","area","topic","point"},MATCH(E5199,{"知识体","知识域","知识区","知识主题","知识点"},0))</f>
        <v>point</v>
      </c>
      <c r="H5199" s="21" t="str">
        <f>INDEX( {"super","just","sub","infras"},MATCH(F5199,{"超","恰","亚","次"},0))</f>
        <v>sub</v>
      </c>
      <c r="I5199" s="21">
        <f>MATCH(E5199,{"知识体","知识域","知识区","知识主题","知识点"},0)-1</f>
        <v>4</v>
      </c>
      <c r="J5199" s="21">
        <f>MATCH(F5199,{"超","恰","亚","次"},0)-1</f>
        <v>2</v>
      </c>
      <c r="K5199" s="21" t="str">
        <f t="shared" si="661"/>
        <v>地理</v>
      </c>
      <c r="L5199" s="26" t="s">
        <v>5286</v>
      </c>
      <c r="M5199" s="23"/>
      <c r="N5199" s="23"/>
      <c r="O5199" s="24" t="str">
        <f t="shared" si="655"/>
        <v xml:space="preserve">
  - 
    name:  城乡传统文化
    title:  城乡传统文化
    description: 
    koLyro: point
    koLyri:  sub
    son: </v>
      </c>
      <c r="P5199" s="27" t="str">
        <f t="shared" si="662"/>
        <v xml:space="preserve">
            - 
              name:  城乡传统文化
              title:  城乡传统文化
              description: 
              koLyro: point
              koLyri:  sub
              son: </v>
      </c>
    </row>
    <row r="5200" spans="1:16" ht="15" customHeight="1">
      <c r="A5200" s="20">
        <f t="shared" si="656"/>
        <v>3</v>
      </c>
      <c r="B5200" s="21" t="str">
        <f t="shared" si="657"/>
        <v>知识主题</v>
      </c>
      <c r="C5200" s="21" t="str">
        <f t="shared" si="658"/>
        <v>城乡规划</v>
      </c>
      <c r="D5200" s="21" t="str">
        <f>IFERROR(IF(I5200=1,INDEX( {"chinese","english","math","physics","chemistry","biology","politics","history","geography"},MATCH(C5200,{"语文","英语","数学","物理","化学","生物","政治","历史","地理"},0)),IF(I5200=2,INDEX(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5200,{"单项选择","阅读理解","信息匹配","完形填空","短文填空","单句填空","短文改错","单句改错","句型转换","翻译短语","翻译句子","词汇/短语及固搭","完成句子","听力"},0)),"")), "")</f>
        <v/>
      </c>
      <c r="E5200" s="21" t="str">
        <f t="shared" si="659"/>
        <v>知识主题</v>
      </c>
      <c r="F5200" s="21" t="str">
        <f t="shared" si="660"/>
        <v>恰</v>
      </c>
      <c r="G5200" s="21" t="str">
        <f>INDEX( {"body","discipline","area","topic","point"},MATCH(E5200,{"知识体","知识域","知识区","知识主题","知识点"},0))</f>
        <v>topic</v>
      </c>
      <c r="H5200" s="21" t="str">
        <f>INDEX( {"super","just","sub","infras"},MATCH(F5200,{"超","恰","亚","次"},0))</f>
        <v>just</v>
      </c>
      <c r="I5200" s="21">
        <f>MATCH(E5200,{"知识体","知识域","知识区","知识主题","知识点"},0)-1</f>
        <v>3</v>
      </c>
      <c r="J5200" s="21">
        <f>MATCH(F5200,{"超","恰","亚","次"},0)-1</f>
        <v>1</v>
      </c>
      <c r="K5200" s="21" t="str">
        <f t="shared" si="661"/>
        <v>地理</v>
      </c>
      <c r="L5200" s="26" t="s">
        <v>5287</v>
      </c>
      <c r="M5200" s="23"/>
      <c r="N5200" s="23"/>
      <c r="O5200" s="24" t="str">
        <f t="shared" si="655"/>
        <v xml:space="preserve">
  - 
    name:  城乡规划
    title:  城乡规划
    description: 
    koLyro: topic
    koLyri:  just
    son: </v>
      </c>
      <c r="P5200" s="27" t="str">
        <f t="shared" si="662"/>
        <v xml:space="preserve">
        - 
          name:  城乡规划
          title:  城乡规划
          description: 
          koLyro: topic
          koLyri:  just
          son: </v>
      </c>
    </row>
    <row r="5201" spans="1:16" ht="15" customHeight="1">
      <c r="A5201" s="20">
        <f t="shared" si="656"/>
        <v>4</v>
      </c>
      <c r="B5201" s="21" t="str">
        <f t="shared" si="657"/>
        <v>知识点</v>
      </c>
      <c r="C5201" s="21" t="str">
        <f t="shared" si="658"/>
        <v>城乡规划的内容及意义</v>
      </c>
      <c r="D5201" s="21" t="str">
        <f>IFERROR(IF(I5201=1,INDEX( {"chinese","english","math","physics","chemistry","biology","politics","history","geography"},MATCH(C5201,{"语文","英语","数学","物理","化学","生物","政治","历史","地理"},0)),IF(I5201=2,INDEX(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5201,{"单项选择","阅读理解","信息匹配","完形填空","短文填空","单句填空","短文改错","单句改错","句型转换","翻译短语","翻译句子","词汇/短语及固搭","完成句子","听力"},0)),"")), "")</f>
        <v/>
      </c>
      <c r="E5201" s="21" t="str">
        <f t="shared" si="659"/>
        <v>知识点</v>
      </c>
      <c r="F5201" s="21" t="str">
        <f t="shared" si="660"/>
        <v>恰</v>
      </c>
      <c r="G5201" s="21" t="str">
        <f>INDEX( {"body","discipline","area","topic","point"},MATCH(E5201,{"知识体","知识域","知识区","知识主题","知识点"},0))</f>
        <v>point</v>
      </c>
      <c r="H5201" s="21" t="str">
        <f>INDEX( {"super","just","sub","infras"},MATCH(F5201,{"超","恰","亚","次"},0))</f>
        <v>just</v>
      </c>
      <c r="I5201" s="21">
        <f>MATCH(E5201,{"知识体","知识域","知识区","知识主题","知识点"},0)-1</f>
        <v>4</v>
      </c>
      <c r="J5201" s="21">
        <f>MATCH(F5201,{"超","恰","亚","次"},0)-1</f>
        <v>1</v>
      </c>
      <c r="K5201" s="21" t="str">
        <f t="shared" si="661"/>
        <v>地理</v>
      </c>
      <c r="L5201" s="26" t="s">
        <v>5288</v>
      </c>
      <c r="M5201" s="23"/>
      <c r="N5201" s="23"/>
      <c r="O5201" s="24" t="str">
        <f t="shared" si="655"/>
        <v xml:space="preserve">
  - 
    name:  城乡规划的内容及意义
    title:  城乡规划的内容及意义
    description: 
    koLyro: point
    koLyri:  just
    son: </v>
      </c>
      <c r="P5201" s="27" t="str">
        <f t="shared" si="662"/>
        <v xml:space="preserve">
          - 
            name:  城乡规划的内容及意义
            title:  城乡规划的内容及意义
            description: 
            koLyro: point
            koLyri:  just
            son: </v>
      </c>
    </row>
    <row r="5202" spans="1:16" ht="15" customHeight="1">
      <c r="A5202" s="20">
        <f t="shared" si="656"/>
        <v>4</v>
      </c>
      <c r="B5202" s="21" t="str">
        <f t="shared" si="657"/>
        <v>知识点</v>
      </c>
      <c r="C5202" s="21" t="str">
        <f t="shared" si="658"/>
        <v>城乡规划中的主要原则和基本方法</v>
      </c>
      <c r="D5202" s="21" t="str">
        <f>IFERROR(IF(I5202=1,INDEX( {"chinese","english","math","physics","chemistry","biology","politics","history","geography"},MATCH(C5202,{"语文","英语","数学","物理","化学","生物","政治","历史","地理"},0)),IF(I5202=2,INDEX(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5202,{"单项选择","阅读理解","信息匹配","完形填空","短文填空","单句填空","短文改错","单句改错","句型转换","翻译短语","翻译句子","词汇/短语及固搭","完成句子","听力"},0)),"")), "")</f>
        <v/>
      </c>
      <c r="E5202" s="21" t="str">
        <f t="shared" si="659"/>
        <v>知识点</v>
      </c>
      <c r="F5202" s="21" t="str">
        <f t="shared" si="660"/>
        <v>恰</v>
      </c>
      <c r="G5202" s="21" t="str">
        <f>INDEX( {"body","discipline","area","topic","point"},MATCH(E5202,{"知识体","知识域","知识区","知识主题","知识点"},0))</f>
        <v>point</v>
      </c>
      <c r="H5202" s="21" t="str">
        <f>INDEX( {"super","just","sub","infras"},MATCH(F5202,{"超","恰","亚","次"},0))</f>
        <v>just</v>
      </c>
      <c r="I5202" s="21">
        <f>MATCH(E5202,{"知识体","知识域","知识区","知识主题","知识点"},0)-1</f>
        <v>4</v>
      </c>
      <c r="J5202" s="21">
        <f>MATCH(F5202,{"超","恰","亚","次"},0)-1</f>
        <v>1</v>
      </c>
      <c r="K5202" s="21" t="str">
        <f t="shared" si="661"/>
        <v>地理</v>
      </c>
      <c r="L5202" s="26" t="s">
        <v>5289</v>
      </c>
      <c r="M5202" s="23"/>
      <c r="N5202" s="23"/>
      <c r="O5202" s="24" t="str">
        <f t="shared" si="655"/>
        <v xml:space="preserve">
  - 
    name:  城乡规划中的主要原则和基本方法
    title:  城乡规划中的主要原则和基本方法
    description: 
    koLyro: point
    koLyri:  just
    son: </v>
      </c>
      <c r="P5202" s="27" t="str">
        <f t="shared" si="662"/>
        <v xml:space="preserve">
          - 
            name:  城乡规划中的主要原则和基本方法
            title:  城乡规划中的主要原则和基本方法
            description: 
            koLyro: point
            koLyri:  just
            son: </v>
      </c>
    </row>
    <row r="5203" spans="1:16" ht="15" customHeight="1">
      <c r="A5203" s="20">
        <f t="shared" si="656"/>
        <v>4</v>
      </c>
      <c r="B5203" s="21" t="str">
        <f t="shared" si="657"/>
        <v>知识点</v>
      </c>
      <c r="C5203" s="21" t="str">
        <f t="shared" si="658"/>
        <v>城乡土地利用与功能分区</v>
      </c>
      <c r="D5203" s="21" t="str">
        <f>IFERROR(IF(I5203=1,INDEX( {"chinese","english","math","physics","chemistry","biology","politics","history","geography"},MATCH(C5203,{"语文","英语","数学","物理","化学","生物","政治","历史","地理"},0)),IF(I5203=2,INDEX(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5203,{"单项选择","阅读理解","信息匹配","完形填空","短文填空","单句填空","短文改错","单句改错","句型转换","翻译短语","翻译句子","词汇/短语及固搭","完成句子","听力"},0)),"")), "")</f>
        <v/>
      </c>
      <c r="E5203" s="21" t="str">
        <f t="shared" si="659"/>
        <v>知识点</v>
      </c>
      <c r="F5203" s="21" t="str">
        <f t="shared" si="660"/>
        <v>恰</v>
      </c>
      <c r="G5203" s="21" t="str">
        <f>INDEX( {"body","discipline","area","topic","point"},MATCH(E5203,{"知识体","知识域","知识区","知识主题","知识点"},0))</f>
        <v>point</v>
      </c>
      <c r="H5203" s="21" t="str">
        <f>INDEX( {"super","just","sub","infras"},MATCH(F5203,{"超","恰","亚","次"},0))</f>
        <v>just</v>
      </c>
      <c r="I5203" s="21">
        <f>MATCH(E5203,{"知识体","知识域","知识区","知识主题","知识点"},0)-1</f>
        <v>4</v>
      </c>
      <c r="J5203" s="21">
        <f>MATCH(F5203,{"超","恰","亚","次"},0)-1</f>
        <v>1</v>
      </c>
      <c r="K5203" s="21" t="str">
        <f t="shared" si="661"/>
        <v>地理</v>
      </c>
      <c r="L5203" s="26" t="s">
        <v>5290</v>
      </c>
      <c r="M5203" s="23"/>
      <c r="N5203" s="23"/>
      <c r="O5203" s="24" t="str">
        <f t="shared" si="655"/>
        <v xml:space="preserve">
  - 
    name:  城乡土地利用与功能分区
    title:  城乡土地利用与功能分区
    description: 
    koLyro: point
    koLyri:  just
    son: </v>
      </c>
      <c r="P5203" s="27" t="str">
        <f t="shared" si="662"/>
        <v xml:space="preserve">
          - 
            name:  城乡土地利用与功能分区
            title:  城乡土地利用与功能分区
            description: 
            koLyro: point
            koLyri:  just
            son: </v>
      </c>
    </row>
    <row r="5204" spans="1:16" ht="15" customHeight="1">
      <c r="A5204" s="20">
        <f t="shared" si="656"/>
        <v>4</v>
      </c>
      <c r="B5204" s="21" t="str">
        <f t="shared" si="657"/>
        <v>知识点</v>
      </c>
      <c r="C5204" s="21" t="str">
        <f t="shared" si="658"/>
        <v>城乡规划中的主要产业布局</v>
      </c>
      <c r="D5204" s="21" t="str">
        <f>IFERROR(IF(I5204=1,INDEX( {"chinese","english","math","physics","chemistry","biology","politics","history","geography"},MATCH(C5204,{"语文","英语","数学","物理","化学","生物","政治","历史","地理"},0)),IF(I5204=2,INDEX(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5204,{"单项选择","阅读理解","信息匹配","完形填空","短文填空","单句填空","短文改错","单句改错","句型转换","翻译短语","翻译句子","词汇/短语及固搭","完成句子","听力"},0)),"")), "")</f>
        <v/>
      </c>
      <c r="E5204" s="21" t="str">
        <f t="shared" si="659"/>
        <v>知识点</v>
      </c>
      <c r="F5204" s="21" t="str">
        <f t="shared" si="660"/>
        <v>恰</v>
      </c>
      <c r="G5204" s="21" t="str">
        <f>INDEX( {"body","discipline","area","topic","point"},MATCH(E5204,{"知识体","知识域","知识区","知识主题","知识点"},0))</f>
        <v>point</v>
      </c>
      <c r="H5204" s="21" t="str">
        <f>INDEX( {"super","just","sub","infras"},MATCH(F5204,{"超","恰","亚","次"},0))</f>
        <v>just</v>
      </c>
      <c r="I5204" s="21">
        <f>MATCH(E5204,{"知识体","知识域","知识区","知识主题","知识点"},0)-1</f>
        <v>4</v>
      </c>
      <c r="J5204" s="21">
        <f>MATCH(F5204,{"超","恰","亚","次"},0)-1</f>
        <v>1</v>
      </c>
      <c r="K5204" s="21" t="str">
        <f t="shared" si="661"/>
        <v>地理</v>
      </c>
      <c r="L5204" s="26" t="s">
        <v>5291</v>
      </c>
      <c r="M5204" s="23"/>
      <c r="N5204" s="23"/>
      <c r="O5204" s="24" t="str">
        <f t="shared" si="655"/>
        <v xml:space="preserve">
  - 
    name:  城乡规划中的主要产业布局
    title:  城乡规划中的主要产业布局
    description: 
    koLyro: point
    koLyri:  just
    son: </v>
      </c>
      <c r="P5204" s="27" t="str">
        <f t="shared" si="662"/>
        <v xml:space="preserve">
          - 
            name:  城乡规划中的主要产业布局
            title:  城乡规划中的主要产业布局
            description: 
            koLyro: point
            koLyri:  just
            son: </v>
      </c>
    </row>
    <row r="5205" spans="1:16" ht="15" customHeight="1">
      <c r="A5205" s="20">
        <f t="shared" si="656"/>
        <v>4</v>
      </c>
      <c r="B5205" s="21" t="str">
        <f t="shared" si="657"/>
        <v>知识点</v>
      </c>
      <c r="C5205" s="21" t="str">
        <f t="shared" si="658"/>
        <v>城乡规划与可持续发展</v>
      </c>
      <c r="D5205" s="21" t="str">
        <f>IFERROR(IF(I5205=1,INDEX( {"chinese","english","math","physics","chemistry","biology","politics","history","geography"},MATCH(C5205,{"语文","英语","数学","物理","化学","生物","政治","历史","地理"},0)),IF(I5205=2,INDEX(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5205,{"单项选择","阅读理解","信息匹配","完形填空","短文填空","单句填空","短文改错","单句改错","句型转换","翻译短语","翻译句子","词汇/短语及固搭","完成句子","听力"},0)),"")), "")</f>
        <v/>
      </c>
      <c r="E5205" s="21" t="str">
        <f t="shared" si="659"/>
        <v>知识点</v>
      </c>
      <c r="F5205" s="21" t="str">
        <f t="shared" si="660"/>
        <v>恰</v>
      </c>
      <c r="G5205" s="21" t="str">
        <f>INDEX( {"body","discipline","area","topic","point"},MATCH(E5205,{"知识体","知识域","知识区","知识主题","知识点"},0))</f>
        <v>point</v>
      </c>
      <c r="H5205" s="21" t="str">
        <f>INDEX( {"super","just","sub","infras"},MATCH(F5205,{"超","恰","亚","次"},0))</f>
        <v>just</v>
      </c>
      <c r="I5205" s="21">
        <f>MATCH(E5205,{"知识体","知识域","知识区","知识主题","知识点"},0)-1</f>
        <v>4</v>
      </c>
      <c r="J5205" s="21">
        <f>MATCH(F5205,{"超","恰","亚","次"},0)-1</f>
        <v>1</v>
      </c>
      <c r="K5205" s="21" t="str">
        <f t="shared" si="661"/>
        <v>地理</v>
      </c>
      <c r="L5205" s="26" t="s">
        <v>5292</v>
      </c>
      <c r="M5205" s="23"/>
      <c r="N5205" s="23"/>
      <c r="O5205" s="24" t="str">
        <f t="shared" si="655"/>
        <v xml:space="preserve">
  - 
    name:  城乡规划与可持续发展
    title:  城乡规划与可持续发展
    description: 
    koLyro: point
    koLyri:  just
    son: </v>
      </c>
      <c r="P5205" s="27" t="str">
        <f t="shared" si="662"/>
        <v xml:space="preserve">
          - 
            name:  城乡规划与可持续发展
            title:  城乡规划与可持续发展
            description: 
            koLyro: point
            koLyri:  just
            son: </v>
      </c>
    </row>
    <row r="5206" spans="1:16" ht="15" customHeight="1">
      <c r="A5206" s="20">
        <f t="shared" si="656"/>
        <v>3</v>
      </c>
      <c r="B5206" s="21" t="str">
        <f t="shared" si="657"/>
        <v>知识主题</v>
      </c>
      <c r="C5206" s="21" t="str">
        <f t="shared" si="658"/>
        <v>城乡建设与生活环境环境</v>
      </c>
      <c r="D5206" s="21" t="str">
        <f>IFERROR(IF(I5206=1,INDEX( {"chinese","english","math","physics","chemistry","biology","politics","history","geography"},MATCH(C5206,{"语文","英语","数学","物理","化学","生物","政治","历史","地理"},0)),IF(I5206=2,INDEX(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5206,{"单项选择","阅读理解","信息匹配","完形填空","短文填空","单句填空","短文改错","单句改错","句型转换","翻译短语","翻译句子","词汇/短语及固搭","完成句子","听力"},0)),"")), "")</f>
        <v/>
      </c>
      <c r="E5206" s="21" t="str">
        <f t="shared" si="659"/>
        <v>知识主题</v>
      </c>
      <c r="F5206" s="21" t="str">
        <f t="shared" si="660"/>
        <v>恰</v>
      </c>
      <c r="G5206" s="21" t="str">
        <f>INDEX( {"body","discipline","area","topic","point"},MATCH(E5206,{"知识体","知识域","知识区","知识主题","知识点"},0))</f>
        <v>topic</v>
      </c>
      <c r="H5206" s="21" t="str">
        <f>INDEX( {"super","just","sub","infras"},MATCH(F5206,{"超","恰","亚","次"},0))</f>
        <v>just</v>
      </c>
      <c r="I5206" s="21">
        <f>MATCH(E5206,{"知识体","知识域","知识区","知识主题","知识点"},0)-1</f>
        <v>3</v>
      </c>
      <c r="J5206" s="21">
        <f>MATCH(F5206,{"超","恰","亚","次"},0)-1</f>
        <v>1</v>
      </c>
      <c r="K5206" s="21" t="str">
        <f t="shared" si="661"/>
        <v>地理</v>
      </c>
      <c r="L5206" s="26" t="s">
        <v>5293</v>
      </c>
      <c r="M5206" s="23"/>
      <c r="N5206" s="23"/>
      <c r="O5206" s="24" t="str">
        <f t="shared" si="655"/>
        <v xml:space="preserve">
  - 
    name:  城乡建设与生活环境环境
    title:  城乡建设与生活环境环境
    description: 
    koLyro: topic
    koLyri:  just
    son: </v>
      </c>
      <c r="P5206" s="27" t="str">
        <f t="shared" si="662"/>
        <v xml:space="preserve">
        - 
          name:  城乡建设与生活环境环境
          title:  城乡建设与生活环境环境
          description: 
          koLyro: topic
          koLyri:  just
          son: </v>
      </c>
    </row>
    <row r="5207" spans="1:16" ht="15" customHeight="1">
      <c r="A5207" s="20">
        <f t="shared" si="656"/>
        <v>4</v>
      </c>
      <c r="B5207" s="21" t="str">
        <f t="shared" si="657"/>
        <v>知识点</v>
      </c>
      <c r="C5207" s="21" t="str">
        <f t="shared" si="658"/>
        <v>城乡人居环境的基本评价内容</v>
      </c>
      <c r="D5207" s="21" t="str">
        <f>IFERROR(IF(I5207=1,INDEX( {"chinese","english","math","physics","chemistry","biology","politics","history","geography"},MATCH(C5207,{"语文","英语","数学","物理","化学","生物","政治","历史","地理"},0)),IF(I5207=2,INDEX(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5207,{"单项选择","阅读理解","信息匹配","完形填空","短文填空","单句填空","短文改错","单句改错","句型转换","翻译短语","翻译句子","词汇/短语及固搭","完成句子","听力"},0)),"")), "")</f>
        <v/>
      </c>
      <c r="E5207" s="21" t="str">
        <f t="shared" si="659"/>
        <v>知识点</v>
      </c>
      <c r="F5207" s="21" t="str">
        <f t="shared" si="660"/>
        <v>恰</v>
      </c>
      <c r="G5207" s="21" t="str">
        <f>INDEX( {"body","discipline","area","topic","point"},MATCH(E5207,{"知识体","知识域","知识区","知识主题","知识点"},0))</f>
        <v>point</v>
      </c>
      <c r="H5207" s="21" t="str">
        <f>INDEX( {"super","just","sub","infras"},MATCH(F5207,{"超","恰","亚","次"},0))</f>
        <v>just</v>
      </c>
      <c r="I5207" s="21">
        <f>MATCH(E5207,{"知识体","知识域","知识区","知识主题","知识点"},0)-1</f>
        <v>4</v>
      </c>
      <c r="J5207" s="21">
        <f>MATCH(F5207,{"超","恰","亚","次"},0)-1</f>
        <v>1</v>
      </c>
      <c r="K5207" s="21" t="str">
        <f t="shared" si="661"/>
        <v>地理</v>
      </c>
      <c r="L5207" s="26" t="s">
        <v>5294</v>
      </c>
      <c r="M5207" s="23"/>
      <c r="N5207" s="23"/>
      <c r="O5207" s="24" t="str">
        <f t="shared" si="655"/>
        <v xml:space="preserve">
  - 
    name:  城乡人居环境的基本评价内容
    title:  城乡人居环境的基本评价内容
    description: 
    koLyro: point
    koLyri:  just
    son: </v>
      </c>
      <c r="P5207" s="27" t="str">
        <f t="shared" si="662"/>
        <v xml:space="preserve">
          - 
            name:  城乡人居环境的基本评价内容
            title:  城乡人居环境的基本评价内容
            description: 
            koLyro: point
            koLyri:  just
            son: </v>
      </c>
    </row>
    <row r="5208" spans="1:16" ht="15" customHeight="1">
      <c r="A5208" s="20">
        <f t="shared" si="656"/>
        <v>4</v>
      </c>
      <c r="B5208" s="21" t="str">
        <f t="shared" si="657"/>
        <v>知识点</v>
      </c>
      <c r="C5208" s="21" t="str">
        <f t="shared" si="658"/>
        <v>城乡商业及其布局</v>
      </c>
      <c r="D5208" s="21" t="str">
        <f>IFERROR(IF(I5208=1,INDEX( {"chinese","english","math","physics","chemistry","biology","politics","history","geography"},MATCH(C5208,{"语文","英语","数学","物理","化学","生物","政治","历史","地理"},0)),IF(I5208=2,INDEX(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5208,{"单项选择","阅读理解","信息匹配","完形填空","短文填空","单句填空","短文改错","单句改错","句型转换","翻译短语","翻译句子","词汇/短语及固搭","完成句子","听力"},0)),"")), "")</f>
        <v/>
      </c>
      <c r="E5208" s="21" t="str">
        <f t="shared" si="659"/>
        <v>知识点</v>
      </c>
      <c r="F5208" s="21" t="str">
        <f t="shared" si="660"/>
        <v>恰</v>
      </c>
      <c r="G5208" s="21" t="str">
        <f>INDEX( {"body","discipline","area","topic","point"},MATCH(E5208,{"知识体","知识域","知识区","知识主题","知识点"},0))</f>
        <v>point</v>
      </c>
      <c r="H5208" s="21" t="str">
        <f>INDEX( {"super","just","sub","infras"},MATCH(F5208,{"超","恰","亚","次"},0))</f>
        <v>just</v>
      </c>
      <c r="I5208" s="21">
        <f>MATCH(E5208,{"知识体","知识域","知识区","知识主题","知识点"},0)-1</f>
        <v>4</v>
      </c>
      <c r="J5208" s="21">
        <f>MATCH(F5208,{"超","恰","亚","次"},0)-1</f>
        <v>1</v>
      </c>
      <c r="K5208" s="21" t="str">
        <f t="shared" si="661"/>
        <v>地理</v>
      </c>
      <c r="L5208" s="26" t="s">
        <v>5295</v>
      </c>
      <c r="M5208" s="23"/>
      <c r="N5208" s="23"/>
      <c r="O5208" s="24" t="str">
        <f t="shared" si="655"/>
        <v xml:space="preserve">
  - 
    name:  城乡商业及其布局
    title:  城乡商业及其布局
    description: 
    koLyro: point
    koLyri:  just
    son: </v>
      </c>
      <c r="P5208" s="27" t="str">
        <f t="shared" si="662"/>
        <v xml:space="preserve">
          - 
            name:  城乡商业及其布局
            title:  城乡商业及其布局
            description: 
            koLyro: point
            koLyri:  just
            son: </v>
      </c>
    </row>
    <row r="5209" spans="1:16" ht="15" customHeight="1">
      <c r="A5209" s="20">
        <f t="shared" si="656"/>
        <v>4</v>
      </c>
      <c r="B5209" s="21" t="str">
        <f t="shared" si="657"/>
        <v>知识点</v>
      </c>
      <c r="C5209" s="21" t="str">
        <f t="shared" si="658"/>
        <v>城乡交通网络</v>
      </c>
      <c r="D5209" s="21" t="str">
        <f>IFERROR(IF(I5209=1,INDEX( {"chinese","english","math","physics","chemistry","biology","politics","history","geography"},MATCH(C5209,{"语文","英语","数学","物理","化学","生物","政治","历史","地理"},0)),IF(I5209=2,INDEX(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5209,{"单项选择","阅读理解","信息匹配","完形填空","短文填空","单句填空","短文改错","单句改错","句型转换","翻译短语","翻译句子","词汇/短语及固搭","完成句子","听力"},0)),"")), "")</f>
        <v/>
      </c>
      <c r="E5209" s="21" t="str">
        <f t="shared" si="659"/>
        <v>知识点</v>
      </c>
      <c r="F5209" s="21" t="str">
        <f t="shared" si="660"/>
        <v>恰</v>
      </c>
      <c r="G5209" s="21" t="str">
        <f>INDEX( {"body","discipline","area","topic","point"},MATCH(E5209,{"知识体","知识域","知识区","知识主题","知识点"},0))</f>
        <v>point</v>
      </c>
      <c r="H5209" s="21" t="str">
        <f>INDEX( {"super","just","sub","infras"},MATCH(F5209,{"超","恰","亚","次"},0))</f>
        <v>just</v>
      </c>
      <c r="I5209" s="21">
        <f>MATCH(E5209,{"知识体","知识域","知识区","知识主题","知识点"},0)-1</f>
        <v>4</v>
      </c>
      <c r="J5209" s="21">
        <f>MATCH(F5209,{"超","恰","亚","次"},0)-1</f>
        <v>1</v>
      </c>
      <c r="K5209" s="21" t="str">
        <f t="shared" si="661"/>
        <v>地理</v>
      </c>
      <c r="L5209" s="26" t="s">
        <v>5296</v>
      </c>
      <c r="M5209" s="23"/>
      <c r="N5209" s="23"/>
      <c r="O5209" s="24" t="str">
        <f t="shared" si="655"/>
        <v xml:space="preserve">
  - 
    name:  城乡交通网络
    title:  城乡交通网络
    description: 
    koLyro: point
    koLyri:  just
    son: </v>
      </c>
      <c r="P5209" s="27" t="str">
        <f t="shared" si="662"/>
        <v xml:space="preserve">
          - 
            name:  城乡交通网络
            title:  城乡交通网络
            description: 
            koLyro: point
            koLyri:  just
            son: </v>
      </c>
    </row>
    <row r="5210" spans="1:16" ht="15" customHeight="1">
      <c r="A5210" s="20">
        <f t="shared" si="656"/>
        <v>4</v>
      </c>
      <c r="B5210" s="21" t="str">
        <f t="shared" si="657"/>
        <v>知识点</v>
      </c>
      <c r="C5210" s="21" t="str">
        <f t="shared" si="658"/>
        <v>城乡公共服务设施的合理布局</v>
      </c>
      <c r="D5210" s="21" t="str">
        <f>IFERROR(IF(I5210=1,INDEX( {"chinese","english","math","physics","chemistry","biology","politics","history","geography"},MATCH(C5210,{"语文","英语","数学","物理","化学","生物","政治","历史","地理"},0)),IF(I5210=2,INDEX(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5210,{"单项选择","阅读理解","信息匹配","完形填空","短文填空","单句填空","短文改错","单句改错","句型转换","翻译短语","翻译句子","词汇/短语及固搭","完成句子","听力"},0)),"")), "")</f>
        <v/>
      </c>
      <c r="E5210" s="21" t="str">
        <f t="shared" si="659"/>
        <v>知识点</v>
      </c>
      <c r="F5210" s="21" t="str">
        <f t="shared" si="660"/>
        <v>恰</v>
      </c>
      <c r="G5210" s="21" t="str">
        <f>INDEX( {"body","discipline","area","topic","point"},MATCH(E5210,{"知识体","知识域","知识区","知识主题","知识点"},0))</f>
        <v>point</v>
      </c>
      <c r="H5210" s="21" t="str">
        <f>INDEX( {"super","just","sub","infras"},MATCH(F5210,{"超","恰","亚","次"},0))</f>
        <v>just</v>
      </c>
      <c r="I5210" s="21">
        <f>MATCH(E5210,{"知识体","知识域","知识区","知识主题","知识点"},0)-1</f>
        <v>4</v>
      </c>
      <c r="J5210" s="21">
        <f>MATCH(F5210,{"超","恰","亚","次"},0)-1</f>
        <v>1</v>
      </c>
      <c r="K5210" s="21" t="str">
        <f t="shared" si="661"/>
        <v>地理</v>
      </c>
      <c r="L5210" s="26" t="s">
        <v>5297</v>
      </c>
      <c r="M5210" s="23"/>
      <c r="N5210" s="23"/>
      <c r="O5210" s="24" t="str">
        <f t="shared" si="655"/>
        <v xml:space="preserve">
  - 
    name:  城乡公共服务设施的合理布局
    title:  城乡公共服务设施的合理布局
    description: 
    koLyro: point
    koLyri:  just
    son: </v>
      </c>
      <c r="P5210" s="27" t="str">
        <f t="shared" si="662"/>
        <v xml:space="preserve">
          - 
            name:  城乡公共服务设施的合理布局
            title:  城乡公共服务设施的合理布局
            description: 
            koLyro: point
            koLyri:  just
            son: </v>
      </c>
    </row>
    <row r="5211" spans="1:16" ht="15" customHeight="1">
      <c r="A5211" s="20">
        <f t="shared" si="656"/>
        <v>2</v>
      </c>
      <c r="B5211" s="21" t="str">
        <f t="shared" si="657"/>
        <v>知识区</v>
      </c>
      <c r="C5211" s="21" t="str">
        <f t="shared" si="658"/>
        <v>25.自然灾害与防治</v>
      </c>
      <c r="D5211" s="21" t="str">
        <f>IFERROR(IF(I5211=1,INDEX( {"chinese","english","math","physics","chemistry","biology","politics","history","geography"},MATCH(C5211,{"语文","英语","数学","物理","化学","生物","政治","历史","地理"},0)),IF(I5211=2,INDEX(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5211,{"单项选择","阅读理解","信息匹配","完形填空","短文填空","单句填空","短文改错","单句改错","句型转换","翻译短语","翻译句子","词汇/短语及固搭","完成句子","听力"},0)),"")), "")</f>
        <v/>
      </c>
      <c r="E5211" s="21" t="str">
        <f t="shared" si="659"/>
        <v>知识区</v>
      </c>
      <c r="F5211" s="21" t="str">
        <f t="shared" si="660"/>
        <v>恰</v>
      </c>
      <c r="G5211" s="21" t="str">
        <f>INDEX( {"body","discipline","area","topic","point"},MATCH(E5211,{"知识体","知识域","知识区","知识主题","知识点"},0))</f>
        <v>area</v>
      </c>
      <c r="H5211" s="21" t="str">
        <f>INDEX( {"super","just","sub","infras"},MATCH(F5211,{"超","恰","亚","次"},0))</f>
        <v>just</v>
      </c>
      <c r="I5211" s="21">
        <f>MATCH(E5211,{"知识体","知识域","知识区","知识主题","知识点"},0)-1</f>
        <v>2</v>
      </c>
      <c r="J5211" s="21">
        <f>MATCH(F5211,{"超","恰","亚","次"},0)-1</f>
        <v>1</v>
      </c>
      <c r="K5211" s="21" t="str">
        <f t="shared" si="661"/>
        <v>地理</v>
      </c>
      <c r="L5211" s="22" t="s">
        <v>5356</v>
      </c>
      <c r="M5211" s="23"/>
      <c r="N5211" s="23"/>
      <c r="O5211" s="24" t="str">
        <f t="shared" si="655"/>
        <v xml:space="preserve">
  - 
    name:  25.自然灾害与防治
    title:  25.自然灾害与防治
    description: 
    koLyro: area
    koLyri:  just
    son: </v>
      </c>
      <c r="P5211" s="27" t="str">
        <f t="shared" si="662"/>
        <v xml:space="preserve">
      - 
        name:  25.自然灾害与防治
        title:  25.自然灾害与防治
        description: 
        koLyro: area
        koLyri:  just
        son: </v>
      </c>
    </row>
    <row r="5212" spans="1:16" ht="15" customHeight="1">
      <c r="A5212" s="20">
        <f t="shared" si="656"/>
        <v>3</v>
      </c>
      <c r="B5212" s="21" t="str">
        <f t="shared" si="657"/>
        <v>知识主题</v>
      </c>
      <c r="C5212" s="21" t="str">
        <f t="shared" si="658"/>
        <v>主要自然灾害的类型与分布</v>
      </c>
      <c r="D5212" s="21" t="str">
        <f>IFERROR(IF(I5212=1,INDEX( {"chinese","english","math","physics","chemistry","biology","politics","history","geography"},MATCH(C5212,{"语文","英语","数学","物理","化学","生物","政治","历史","地理"},0)),IF(I5212=2,INDEX(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5212,{"单项选择","阅读理解","信息匹配","完形填空","短文填空","单句填空","短文改错","单句改错","句型转换","翻译短语","翻译句子","词汇/短语及固搭","完成句子","听力"},0)),"")), "")</f>
        <v/>
      </c>
      <c r="E5212" s="21" t="str">
        <f t="shared" si="659"/>
        <v>知识主题</v>
      </c>
      <c r="F5212" s="21" t="str">
        <f t="shared" si="660"/>
        <v>恰</v>
      </c>
      <c r="G5212" s="21" t="str">
        <f>INDEX( {"body","discipline","area","topic","point"},MATCH(E5212,{"知识体","知识域","知识区","知识主题","知识点"},0))</f>
        <v>topic</v>
      </c>
      <c r="H5212" s="21" t="str">
        <f>INDEX( {"super","just","sub","infras"},MATCH(F5212,{"超","恰","亚","次"},0))</f>
        <v>just</v>
      </c>
      <c r="I5212" s="21">
        <f>MATCH(E5212,{"知识体","知识域","知识区","知识主题","知识点"},0)-1</f>
        <v>3</v>
      </c>
      <c r="J5212" s="21">
        <f>MATCH(F5212,{"超","恰","亚","次"},0)-1</f>
        <v>1</v>
      </c>
      <c r="K5212" s="21" t="str">
        <f t="shared" si="661"/>
        <v>地理</v>
      </c>
      <c r="L5212" s="26" t="s">
        <v>5298</v>
      </c>
      <c r="M5212" s="23"/>
      <c r="N5212" s="23"/>
      <c r="O5212" s="24" t="str">
        <f t="shared" si="655"/>
        <v xml:space="preserve">
  - 
    name:  主要自然灾害的类型与分布
    title:  主要自然灾害的类型与分布
    description: 
    koLyro: topic
    koLyri:  just
    son: </v>
      </c>
      <c r="P5212" s="27" t="str">
        <f t="shared" si="662"/>
        <v xml:space="preserve">
        - 
          name:  主要自然灾害的类型与分布
          title:  主要自然灾害的类型与分布
          description: 
          koLyro: topic
          koLyri:  just
          son: </v>
      </c>
    </row>
    <row r="5213" spans="1:16" ht="15" customHeight="1">
      <c r="A5213" s="20">
        <f t="shared" si="656"/>
        <v>4</v>
      </c>
      <c r="B5213" s="21" t="str">
        <f t="shared" si="657"/>
        <v>知识点</v>
      </c>
      <c r="C5213" s="21" t="str">
        <f t="shared" si="658"/>
        <v>自然灾害的判断</v>
      </c>
      <c r="D5213" s="21" t="str">
        <f>IFERROR(IF(I5213=1,INDEX( {"chinese","english","math","physics","chemistry","biology","politics","history","geography"},MATCH(C5213,{"语文","英语","数学","物理","化学","生物","政治","历史","地理"},0)),IF(I5213=2,INDEX(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5213,{"单项选择","阅读理解","信息匹配","完形填空","短文填空","单句填空","短文改错","单句改错","句型转换","翻译短语","翻译句子","词汇/短语及固搭","完成句子","听力"},0)),"")), "")</f>
        <v/>
      </c>
      <c r="E5213" s="21" t="str">
        <f t="shared" si="659"/>
        <v>知识点</v>
      </c>
      <c r="F5213" s="21" t="str">
        <f t="shared" si="660"/>
        <v>恰</v>
      </c>
      <c r="G5213" s="21" t="str">
        <f>INDEX( {"body","discipline","area","topic","point"},MATCH(E5213,{"知识体","知识域","知识区","知识主题","知识点"},0))</f>
        <v>point</v>
      </c>
      <c r="H5213" s="21" t="str">
        <f>INDEX( {"super","just","sub","infras"},MATCH(F5213,{"超","恰","亚","次"},0))</f>
        <v>just</v>
      </c>
      <c r="I5213" s="21">
        <f>MATCH(E5213,{"知识体","知识域","知识区","知识主题","知识点"},0)-1</f>
        <v>4</v>
      </c>
      <c r="J5213" s="21">
        <f>MATCH(F5213,{"超","恰","亚","次"},0)-1</f>
        <v>1</v>
      </c>
      <c r="K5213" s="21" t="str">
        <f t="shared" si="661"/>
        <v>地理</v>
      </c>
      <c r="L5213" s="26" t="s">
        <v>5299</v>
      </c>
      <c r="M5213" s="23"/>
      <c r="N5213" s="23"/>
      <c r="O5213" s="24" t="str">
        <f t="shared" si="655"/>
        <v xml:space="preserve">
  - 
    name:  自然灾害的判断
    title:  自然灾害的判断
    description: 
    koLyro: point
    koLyri:  just
    son: </v>
      </c>
      <c r="P5213" s="27" t="str">
        <f t="shared" si="662"/>
        <v xml:space="preserve">
          - 
            name:  自然灾害的判断
            title:  自然灾害的判断
            description: 
            koLyro: point
            koLyri:  just
            son: </v>
      </c>
    </row>
    <row r="5214" spans="1:16" ht="15" customHeight="1">
      <c r="A5214" s="20">
        <f t="shared" si="656"/>
        <v>4</v>
      </c>
      <c r="B5214" s="21" t="str">
        <f t="shared" si="657"/>
        <v>知识点</v>
      </c>
      <c r="C5214" s="21" t="str">
        <f t="shared" si="658"/>
        <v>自然灾害的成因、特点、分布及影响</v>
      </c>
      <c r="D5214" s="21" t="str">
        <f>IFERROR(IF(I5214=1,INDEX( {"chinese","english","math","physics","chemistry","biology","politics","history","geography"},MATCH(C5214,{"语文","英语","数学","物理","化学","生物","政治","历史","地理"},0)),IF(I5214=2,INDEX(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5214,{"单项选择","阅读理解","信息匹配","完形填空","短文填空","单句填空","短文改错","单句改错","句型转换","翻译短语","翻译句子","词汇/短语及固搭","完成句子","听力"},0)),"")), "")</f>
        <v/>
      </c>
      <c r="E5214" s="21" t="str">
        <f t="shared" si="659"/>
        <v>知识点</v>
      </c>
      <c r="F5214" s="21" t="str">
        <f t="shared" si="660"/>
        <v>恰</v>
      </c>
      <c r="G5214" s="21" t="str">
        <f>INDEX( {"body","discipline","area","topic","point"},MATCH(E5214,{"知识体","知识域","知识区","知识主题","知识点"},0))</f>
        <v>point</v>
      </c>
      <c r="H5214" s="21" t="str">
        <f>INDEX( {"super","just","sub","infras"},MATCH(F5214,{"超","恰","亚","次"},0))</f>
        <v>just</v>
      </c>
      <c r="I5214" s="21">
        <f>MATCH(E5214,{"知识体","知识域","知识区","知识主题","知识点"},0)-1</f>
        <v>4</v>
      </c>
      <c r="J5214" s="21">
        <f>MATCH(F5214,{"超","恰","亚","次"},0)-1</f>
        <v>1</v>
      </c>
      <c r="K5214" s="21" t="str">
        <f t="shared" si="661"/>
        <v>地理</v>
      </c>
      <c r="L5214" s="26" t="s">
        <v>5300</v>
      </c>
      <c r="M5214" s="23"/>
      <c r="N5214" s="23"/>
      <c r="O5214" s="24" t="str">
        <f t="shared" si="655"/>
        <v xml:space="preserve">
  - 
    name:  自然灾害的成因、特点、分布及影响
    title:  自然灾害的成因、特点、分布及影响
    description: 
    koLyro: point
    koLyri:  just
    son: </v>
      </c>
      <c r="P5214" s="27" t="str">
        <f t="shared" si="662"/>
        <v xml:space="preserve">
          - 
            name:  自然灾害的成因、特点、分布及影响
            title:  自然灾害的成因、特点、分布及影响
            description: 
            koLyro: point
            koLyri:  just
            son: </v>
      </c>
    </row>
    <row r="5215" spans="1:16" ht="15" customHeight="1">
      <c r="A5215" s="20">
        <f t="shared" si="656"/>
        <v>4</v>
      </c>
      <c r="B5215" s="21" t="str">
        <f t="shared" si="657"/>
        <v>知识点</v>
      </c>
      <c r="C5215" s="21" t="str">
        <f t="shared" si="658"/>
        <v>人类活动对自然灾害的影响</v>
      </c>
      <c r="D5215" s="21" t="str">
        <f>IFERROR(IF(I5215=1,INDEX( {"chinese","english","math","physics","chemistry","biology","politics","history","geography"},MATCH(C5215,{"语文","英语","数学","物理","化学","生物","政治","历史","地理"},0)),IF(I5215=2,INDEX(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5215,{"单项选择","阅读理解","信息匹配","完形填空","短文填空","单句填空","短文改错","单句改错","句型转换","翻译短语","翻译句子","词汇/短语及固搭","完成句子","听力"},0)),"")), "")</f>
        <v/>
      </c>
      <c r="E5215" s="21" t="str">
        <f t="shared" si="659"/>
        <v>知识点</v>
      </c>
      <c r="F5215" s="21" t="str">
        <f t="shared" si="660"/>
        <v>恰</v>
      </c>
      <c r="G5215" s="21" t="str">
        <f>INDEX( {"body","discipline","area","topic","point"},MATCH(E5215,{"知识体","知识域","知识区","知识主题","知识点"},0))</f>
        <v>point</v>
      </c>
      <c r="H5215" s="21" t="str">
        <f>INDEX( {"super","just","sub","infras"},MATCH(F5215,{"超","恰","亚","次"},0))</f>
        <v>just</v>
      </c>
      <c r="I5215" s="21">
        <f>MATCH(E5215,{"知识体","知识域","知识区","知识主题","知识点"},0)-1</f>
        <v>4</v>
      </c>
      <c r="J5215" s="21">
        <f>MATCH(F5215,{"超","恰","亚","次"},0)-1</f>
        <v>1</v>
      </c>
      <c r="K5215" s="21" t="str">
        <f t="shared" si="661"/>
        <v>地理</v>
      </c>
      <c r="L5215" s="26" t="s">
        <v>5301</v>
      </c>
      <c r="M5215" s="23"/>
      <c r="N5215" s="23"/>
      <c r="O5215" s="24" t="str">
        <f t="shared" si="655"/>
        <v xml:space="preserve">
  - 
    name:  人类活动对自然灾害的影响
    title:  人类活动对自然灾害的影响
    description: 
    koLyro: point
    koLyri:  just
    son: </v>
      </c>
      <c r="P5215" s="27" t="str">
        <f t="shared" si="662"/>
        <v xml:space="preserve">
          - 
            name:  人类活动对自然灾害的影响
            title:  人类活动对自然灾害的影响
            description: 
            koLyro: point
            koLyri:  just
            son: </v>
      </c>
    </row>
    <row r="5216" spans="1:16" ht="15" customHeight="1">
      <c r="A5216" s="20">
        <f t="shared" si="656"/>
        <v>4</v>
      </c>
      <c r="B5216" s="21" t="str">
        <f t="shared" si="657"/>
        <v>知识点</v>
      </c>
      <c r="C5216" s="21" t="str">
        <f t="shared" si="658"/>
        <v>世界主要自然灾害带</v>
      </c>
      <c r="D5216" s="21" t="str">
        <f>IFERROR(IF(I5216=1,INDEX( {"chinese","english","math","physics","chemistry","biology","politics","history","geography"},MATCH(C5216,{"语文","英语","数学","物理","化学","生物","政治","历史","地理"},0)),IF(I5216=2,INDEX(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5216,{"单项选择","阅读理解","信息匹配","完形填空","短文填空","单句填空","短文改错","单句改错","句型转换","翻译短语","翻译句子","词汇/短语及固搭","完成句子","听力"},0)),"")), "")</f>
        <v/>
      </c>
      <c r="E5216" s="21" t="str">
        <f t="shared" si="659"/>
        <v>知识点</v>
      </c>
      <c r="F5216" s="21" t="str">
        <f t="shared" si="660"/>
        <v>恰</v>
      </c>
      <c r="G5216" s="21" t="str">
        <f>INDEX( {"body","discipline","area","topic","point"},MATCH(E5216,{"知识体","知识域","知识区","知识主题","知识点"},0))</f>
        <v>point</v>
      </c>
      <c r="H5216" s="21" t="str">
        <f>INDEX( {"super","just","sub","infras"},MATCH(F5216,{"超","恰","亚","次"},0))</f>
        <v>just</v>
      </c>
      <c r="I5216" s="21">
        <f>MATCH(E5216,{"知识体","知识域","知识区","知识主题","知识点"},0)-1</f>
        <v>4</v>
      </c>
      <c r="J5216" s="21">
        <f>MATCH(F5216,{"超","恰","亚","次"},0)-1</f>
        <v>1</v>
      </c>
      <c r="K5216" s="21" t="str">
        <f t="shared" si="661"/>
        <v>地理</v>
      </c>
      <c r="L5216" s="26" t="s">
        <v>5302</v>
      </c>
      <c r="M5216" s="23"/>
      <c r="N5216" s="23"/>
      <c r="O5216" s="24" t="str">
        <f t="shared" ref="O5216:O5268" si="663">SUBSTITUTE(SUBSTITUTE(SUBSTITUTE(SUBSTITUTE($O$1,"NAME",IF(D5216="",C5216,D5216)),"TITLE",C5216),"KO_LYRO",G5216),"KO_LYRI",H5216)</f>
        <v xml:space="preserve">
  - 
    name:  世界主要自然灾害带
    title:  世界主要自然灾害带
    description: 
    koLyro: point
    koLyri:  just
    son: </v>
      </c>
      <c r="P5216" s="27" t="str">
        <f t="shared" si="662"/>
        <v xml:space="preserve">
          - 
            name:  世界主要自然灾害带
            title:  世界主要自然灾害带
            description: 
            koLyro: point
            koLyri:  just
            son: </v>
      </c>
    </row>
    <row r="5217" spans="1:16" ht="15" customHeight="1">
      <c r="A5217" s="20">
        <f t="shared" si="656"/>
        <v>3</v>
      </c>
      <c r="B5217" s="21" t="str">
        <f t="shared" si="657"/>
        <v>知识主题</v>
      </c>
      <c r="C5217" s="21" t="str">
        <f t="shared" si="658"/>
        <v>我国的主要自然灾害</v>
      </c>
      <c r="D5217" s="21" t="str">
        <f>IFERROR(IF(I5217=1,INDEX( {"chinese","english","math","physics","chemistry","biology","politics","history","geography"},MATCH(C5217,{"语文","英语","数学","物理","化学","生物","政治","历史","地理"},0)),IF(I5217=2,INDEX(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5217,{"单项选择","阅读理解","信息匹配","完形填空","短文填空","单句填空","短文改错","单句改错","句型转换","翻译短语","翻译句子","词汇/短语及固搭","完成句子","听力"},0)),"")), "")</f>
        <v/>
      </c>
      <c r="E5217" s="21" t="str">
        <f t="shared" si="659"/>
        <v>知识主题</v>
      </c>
      <c r="F5217" s="21" t="str">
        <f t="shared" si="660"/>
        <v>恰</v>
      </c>
      <c r="G5217" s="21" t="str">
        <f>INDEX( {"body","discipline","area","topic","point"},MATCH(E5217,{"知识体","知识域","知识区","知识主题","知识点"},0))</f>
        <v>topic</v>
      </c>
      <c r="H5217" s="21" t="str">
        <f>INDEX( {"super","just","sub","infras"},MATCH(F5217,{"超","恰","亚","次"},0))</f>
        <v>just</v>
      </c>
      <c r="I5217" s="21">
        <f>MATCH(E5217,{"知识体","知识域","知识区","知识主题","知识点"},0)-1</f>
        <v>3</v>
      </c>
      <c r="J5217" s="21">
        <f>MATCH(F5217,{"超","恰","亚","次"},0)-1</f>
        <v>1</v>
      </c>
      <c r="K5217" s="21" t="str">
        <f t="shared" si="661"/>
        <v>地理</v>
      </c>
      <c r="L5217" s="26" t="s">
        <v>5303</v>
      </c>
      <c r="M5217" s="23"/>
      <c r="N5217" s="23"/>
      <c r="O5217" s="24" t="str">
        <f t="shared" si="663"/>
        <v xml:space="preserve">
  - 
    name:  我国的主要自然灾害
    title:  我国的主要自然灾害
    description: 
    koLyro: topic
    koLyri:  just
    son: </v>
      </c>
      <c r="P5217" s="27" t="str">
        <f t="shared" si="662"/>
        <v xml:space="preserve">
        - 
          name:  我国的主要自然灾害
          title:  我国的主要自然灾害
          description: 
          koLyro: topic
          koLyri:  just
          son: </v>
      </c>
    </row>
    <row r="5218" spans="1:16" ht="15" customHeight="1">
      <c r="A5218" s="20">
        <f t="shared" si="656"/>
        <v>4</v>
      </c>
      <c r="B5218" s="21" t="str">
        <f t="shared" si="657"/>
        <v>知识点</v>
      </c>
      <c r="C5218" s="21" t="str">
        <f t="shared" si="658"/>
        <v>我国自然灾害的区域分布</v>
      </c>
      <c r="D5218" s="21" t="str">
        <f>IFERROR(IF(I5218=1,INDEX( {"chinese","english","math","physics","chemistry","biology","politics","history","geography"},MATCH(C5218,{"语文","英语","数学","物理","化学","生物","政治","历史","地理"},0)),IF(I5218=2,INDEX(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5218,{"单项选择","阅读理解","信息匹配","完形填空","短文填空","单句填空","短文改错","单句改错","句型转换","翻译短语","翻译句子","词汇/短语及固搭","完成句子","听力"},0)),"")), "")</f>
        <v/>
      </c>
      <c r="E5218" s="21" t="str">
        <f t="shared" si="659"/>
        <v>知识点</v>
      </c>
      <c r="F5218" s="21" t="str">
        <f t="shared" si="660"/>
        <v>恰</v>
      </c>
      <c r="G5218" s="21" t="str">
        <f>INDEX( {"body","discipline","area","topic","point"},MATCH(E5218,{"知识体","知识域","知识区","知识主题","知识点"},0))</f>
        <v>point</v>
      </c>
      <c r="H5218" s="21" t="str">
        <f>INDEX( {"super","just","sub","infras"},MATCH(F5218,{"超","恰","亚","次"},0))</f>
        <v>just</v>
      </c>
      <c r="I5218" s="21">
        <f>MATCH(E5218,{"知识体","知识域","知识区","知识主题","知识点"},0)-1</f>
        <v>4</v>
      </c>
      <c r="J5218" s="21">
        <f>MATCH(F5218,{"超","恰","亚","次"},0)-1</f>
        <v>1</v>
      </c>
      <c r="K5218" s="21" t="str">
        <f t="shared" si="661"/>
        <v>地理</v>
      </c>
      <c r="L5218" s="26" t="s">
        <v>5304</v>
      </c>
      <c r="M5218" s="23"/>
      <c r="N5218" s="23"/>
      <c r="O5218" s="24" t="str">
        <f t="shared" si="663"/>
        <v xml:space="preserve">
  - 
    name:  我国自然灾害的区域分布
    title:  我国自然灾害的区域分布
    description: 
    koLyro: point
    koLyri:  just
    son: </v>
      </c>
      <c r="P5218" s="27" t="str">
        <f t="shared" si="662"/>
        <v xml:space="preserve">
          - 
            name:  我国自然灾害的区域分布
            title:  我国自然灾害的区域分布
            description: 
            koLyro: point
            koLyri:  just
            son: </v>
      </c>
    </row>
    <row r="5219" spans="1:16" ht="15" customHeight="1">
      <c r="A5219" s="20">
        <f t="shared" si="656"/>
        <v>4</v>
      </c>
      <c r="B5219" s="21" t="str">
        <f t="shared" si="657"/>
        <v>知识点</v>
      </c>
      <c r="C5219" s="21" t="str">
        <f t="shared" si="658"/>
        <v>气象灾害</v>
      </c>
      <c r="D5219" s="21" t="str">
        <f>IFERROR(IF(I5219=1,INDEX( {"chinese","english","math","physics","chemistry","biology","politics","history","geography"},MATCH(C5219,{"语文","英语","数学","物理","化学","生物","政治","历史","地理"},0)),IF(I5219=2,INDEX(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5219,{"单项选择","阅读理解","信息匹配","完形填空","短文填空","单句填空","短文改错","单句改错","句型转换","翻译短语","翻译句子","词汇/短语及固搭","完成句子","听力"},0)),"")), "")</f>
        <v/>
      </c>
      <c r="E5219" s="21" t="str">
        <f t="shared" si="659"/>
        <v>知识点</v>
      </c>
      <c r="F5219" s="21" t="str">
        <f t="shared" si="660"/>
        <v>恰</v>
      </c>
      <c r="G5219" s="21" t="str">
        <f>INDEX( {"body","discipline","area","topic","point"},MATCH(E5219,{"知识体","知识域","知识区","知识主题","知识点"},0))</f>
        <v>point</v>
      </c>
      <c r="H5219" s="21" t="str">
        <f>INDEX( {"super","just","sub","infras"},MATCH(F5219,{"超","恰","亚","次"},0))</f>
        <v>just</v>
      </c>
      <c r="I5219" s="21">
        <f>MATCH(E5219,{"知识体","知识域","知识区","知识主题","知识点"},0)-1</f>
        <v>4</v>
      </c>
      <c r="J5219" s="21">
        <f>MATCH(F5219,{"超","恰","亚","次"},0)-1</f>
        <v>1</v>
      </c>
      <c r="K5219" s="21" t="str">
        <f t="shared" si="661"/>
        <v>地理</v>
      </c>
      <c r="L5219" s="26" t="s">
        <v>5305</v>
      </c>
      <c r="M5219" s="23"/>
      <c r="N5219" s="23"/>
      <c r="O5219" s="24" t="str">
        <f t="shared" si="663"/>
        <v xml:space="preserve">
  - 
    name:  气象灾害
    title:  气象灾害
    description: 
    koLyro: point
    koLyri:  just
    son: </v>
      </c>
      <c r="P5219" s="27" t="str">
        <f t="shared" si="662"/>
        <v xml:space="preserve">
          - 
            name:  气象灾害
            title:  气象灾害
            description: 
            koLyro: point
            koLyri:  just
            son: </v>
      </c>
    </row>
    <row r="5220" spans="1:16" ht="15" customHeight="1">
      <c r="A5220" s="20">
        <f t="shared" si="656"/>
        <v>5</v>
      </c>
      <c r="B5220" s="21" t="str">
        <f t="shared" si="657"/>
        <v>知识亚点</v>
      </c>
      <c r="C5220" s="21" t="str">
        <f t="shared" si="658"/>
        <v>台风</v>
      </c>
      <c r="D5220" s="21" t="str">
        <f>IFERROR(IF(I5220=1,INDEX( {"chinese","english","math","physics","chemistry","biology","politics","history","geography"},MATCH(C5220,{"语文","英语","数学","物理","化学","生物","政治","历史","地理"},0)),IF(I5220=2,INDEX(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5220,{"单项选择","阅读理解","信息匹配","完形填空","短文填空","单句填空","短文改错","单句改错","句型转换","翻译短语","翻译句子","词汇/短语及固搭","完成句子","听力"},0)),"")), "")</f>
        <v/>
      </c>
      <c r="E5220" s="21" t="str">
        <f t="shared" si="659"/>
        <v>知识点</v>
      </c>
      <c r="F5220" s="21" t="str">
        <f t="shared" si="660"/>
        <v>亚</v>
      </c>
      <c r="G5220" s="21" t="str">
        <f>INDEX( {"body","discipline","area","topic","point"},MATCH(E5220,{"知识体","知识域","知识区","知识主题","知识点"},0))</f>
        <v>point</v>
      </c>
      <c r="H5220" s="21" t="str">
        <f>INDEX( {"super","just","sub","infras"},MATCH(F5220,{"超","恰","亚","次"},0))</f>
        <v>sub</v>
      </c>
      <c r="I5220" s="21">
        <f>MATCH(E5220,{"知识体","知识域","知识区","知识主题","知识点"},0)-1</f>
        <v>4</v>
      </c>
      <c r="J5220" s="21">
        <f>MATCH(F5220,{"超","恰","亚","次"},0)-1</f>
        <v>2</v>
      </c>
      <c r="K5220" s="21" t="str">
        <f t="shared" si="661"/>
        <v>地理</v>
      </c>
      <c r="L5220" s="26" t="s">
        <v>5306</v>
      </c>
      <c r="M5220" s="23"/>
      <c r="N5220" s="23"/>
      <c r="O5220" s="24" t="str">
        <f t="shared" si="663"/>
        <v xml:space="preserve">
  - 
    name:  台风
    title:  台风
    description: 
    koLyro: point
    koLyri:  sub
    son: </v>
      </c>
      <c r="P5220" s="27" t="str">
        <f t="shared" si="662"/>
        <v xml:space="preserve">
            - 
              name:  台风
              title:  台风
              description: 
              koLyro: point
              koLyri:  sub
              son: </v>
      </c>
    </row>
    <row r="5221" spans="1:16" ht="15" customHeight="1">
      <c r="A5221" s="20">
        <f t="shared" si="656"/>
        <v>5</v>
      </c>
      <c r="B5221" s="21" t="str">
        <f t="shared" si="657"/>
        <v>知识亚点</v>
      </c>
      <c r="C5221" s="21" t="str">
        <f t="shared" si="658"/>
        <v>干旱</v>
      </c>
      <c r="D5221" s="21" t="str">
        <f>IFERROR(IF(I5221=1,INDEX( {"chinese","english","math","physics","chemistry","biology","politics","history","geography"},MATCH(C5221,{"语文","英语","数学","物理","化学","生物","政治","历史","地理"},0)),IF(I5221=2,INDEX(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5221,{"单项选择","阅读理解","信息匹配","完形填空","短文填空","单句填空","短文改错","单句改错","句型转换","翻译短语","翻译句子","词汇/短语及固搭","完成句子","听力"},0)),"")), "")</f>
        <v/>
      </c>
      <c r="E5221" s="21" t="str">
        <f t="shared" si="659"/>
        <v>知识点</v>
      </c>
      <c r="F5221" s="21" t="str">
        <f t="shared" si="660"/>
        <v>亚</v>
      </c>
      <c r="G5221" s="21" t="str">
        <f>INDEX( {"body","discipline","area","topic","point"},MATCH(E5221,{"知识体","知识域","知识区","知识主题","知识点"},0))</f>
        <v>point</v>
      </c>
      <c r="H5221" s="21" t="str">
        <f>INDEX( {"super","just","sub","infras"},MATCH(F5221,{"超","恰","亚","次"},0))</f>
        <v>sub</v>
      </c>
      <c r="I5221" s="21">
        <f>MATCH(E5221,{"知识体","知识域","知识区","知识主题","知识点"},0)-1</f>
        <v>4</v>
      </c>
      <c r="J5221" s="21">
        <f>MATCH(F5221,{"超","恰","亚","次"},0)-1</f>
        <v>2</v>
      </c>
      <c r="K5221" s="21" t="str">
        <f t="shared" si="661"/>
        <v>地理</v>
      </c>
      <c r="L5221" s="26" t="s">
        <v>5307</v>
      </c>
      <c r="M5221" s="23"/>
      <c r="N5221" s="23"/>
      <c r="O5221" s="24" t="str">
        <f t="shared" si="663"/>
        <v xml:space="preserve">
  - 
    name:  干旱
    title:  干旱
    description: 
    koLyro: point
    koLyri:  sub
    son: </v>
      </c>
      <c r="P5221" s="27" t="str">
        <f t="shared" si="662"/>
        <v xml:space="preserve">
            - 
              name:  干旱
              title:  干旱
              description: 
              koLyro: point
              koLyri:  sub
              son: </v>
      </c>
    </row>
    <row r="5222" spans="1:16" ht="15" customHeight="1">
      <c r="A5222" s="20">
        <f t="shared" si="656"/>
        <v>5</v>
      </c>
      <c r="B5222" s="21" t="str">
        <f t="shared" si="657"/>
        <v>知识亚点</v>
      </c>
      <c r="C5222" s="21" t="str">
        <f t="shared" si="658"/>
        <v>寒潮</v>
      </c>
      <c r="D5222" s="21" t="str">
        <f>IFERROR(IF(I5222=1,INDEX( {"chinese","english","math","physics","chemistry","biology","politics","history","geography"},MATCH(C5222,{"语文","英语","数学","物理","化学","生物","政治","历史","地理"},0)),IF(I5222=2,INDEX(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5222,{"单项选择","阅读理解","信息匹配","完形填空","短文填空","单句填空","短文改错","单句改错","句型转换","翻译短语","翻译句子","词汇/短语及固搭","完成句子","听力"},0)),"")), "")</f>
        <v/>
      </c>
      <c r="E5222" s="21" t="str">
        <f t="shared" si="659"/>
        <v>知识点</v>
      </c>
      <c r="F5222" s="21" t="str">
        <f t="shared" si="660"/>
        <v>亚</v>
      </c>
      <c r="G5222" s="21" t="str">
        <f>INDEX( {"body","discipline","area","topic","point"},MATCH(E5222,{"知识体","知识域","知识区","知识主题","知识点"},0))</f>
        <v>point</v>
      </c>
      <c r="H5222" s="21" t="str">
        <f>INDEX( {"super","just","sub","infras"},MATCH(F5222,{"超","恰","亚","次"},0))</f>
        <v>sub</v>
      </c>
      <c r="I5222" s="21">
        <f>MATCH(E5222,{"知识体","知识域","知识区","知识主题","知识点"},0)-1</f>
        <v>4</v>
      </c>
      <c r="J5222" s="21">
        <f>MATCH(F5222,{"超","恰","亚","次"},0)-1</f>
        <v>2</v>
      </c>
      <c r="K5222" s="21" t="str">
        <f t="shared" si="661"/>
        <v>地理</v>
      </c>
      <c r="L5222" s="26" t="s">
        <v>5308</v>
      </c>
      <c r="M5222" s="23"/>
      <c r="N5222" s="23"/>
      <c r="O5222" s="24" t="str">
        <f t="shared" si="663"/>
        <v xml:space="preserve">
  - 
    name:  寒潮
    title:  寒潮
    description: 
    koLyro: point
    koLyri:  sub
    son: </v>
      </c>
      <c r="P5222" s="27" t="str">
        <f t="shared" si="662"/>
        <v xml:space="preserve">
            - 
              name:  寒潮
              title:  寒潮
              description: 
              koLyro: point
              koLyri:  sub
              son: </v>
      </c>
    </row>
    <row r="5223" spans="1:16" ht="15" customHeight="1">
      <c r="A5223" s="20">
        <f t="shared" si="656"/>
        <v>5</v>
      </c>
      <c r="B5223" s="21" t="str">
        <f t="shared" si="657"/>
        <v>知识亚点</v>
      </c>
      <c r="C5223" s="21" t="str">
        <f t="shared" si="658"/>
        <v>大风、沙尘暴</v>
      </c>
      <c r="D5223" s="21" t="str">
        <f>IFERROR(IF(I5223=1,INDEX( {"chinese","english","math","physics","chemistry","biology","politics","history","geography"},MATCH(C5223,{"语文","英语","数学","物理","化学","生物","政治","历史","地理"},0)),IF(I5223=2,INDEX(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5223,{"单项选择","阅读理解","信息匹配","完形填空","短文填空","单句填空","短文改错","单句改错","句型转换","翻译短语","翻译句子","词汇/短语及固搭","完成句子","听力"},0)),"")), "")</f>
        <v/>
      </c>
      <c r="E5223" s="21" t="str">
        <f t="shared" si="659"/>
        <v>知识点</v>
      </c>
      <c r="F5223" s="21" t="str">
        <f t="shared" si="660"/>
        <v>亚</v>
      </c>
      <c r="G5223" s="21" t="str">
        <f>INDEX( {"body","discipline","area","topic","point"},MATCH(E5223,{"知识体","知识域","知识区","知识主题","知识点"},0))</f>
        <v>point</v>
      </c>
      <c r="H5223" s="21" t="str">
        <f>INDEX( {"super","just","sub","infras"},MATCH(F5223,{"超","恰","亚","次"},0))</f>
        <v>sub</v>
      </c>
      <c r="I5223" s="21">
        <f>MATCH(E5223,{"知识体","知识域","知识区","知识主题","知识点"},0)-1</f>
        <v>4</v>
      </c>
      <c r="J5223" s="21">
        <f>MATCH(F5223,{"超","恰","亚","次"},0)-1</f>
        <v>2</v>
      </c>
      <c r="K5223" s="21" t="str">
        <f t="shared" si="661"/>
        <v>地理</v>
      </c>
      <c r="L5223" s="26" t="s">
        <v>5309</v>
      </c>
      <c r="M5223" s="23"/>
      <c r="N5223" s="23"/>
      <c r="O5223" s="24" t="str">
        <f t="shared" si="663"/>
        <v xml:space="preserve">
  - 
    name:  大风、沙尘暴
    title:  大风、沙尘暴
    description: 
    koLyro: point
    koLyri:  sub
    son: </v>
      </c>
      <c r="P5223" s="27" t="str">
        <f t="shared" si="662"/>
        <v xml:space="preserve">
            - 
              name:  大风、沙尘暴
              title:  大风、沙尘暴
              description: 
              koLyro: point
              koLyri:  sub
              son: </v>
      </c>
    </row>
    <row r="5224" spans="1:16" ht="15" customHeight="1">
      <c r="A5224" s="20">
        <f t="shared" si="656"/>
        <v>4</v>
      </c>
      <c r="B5224" s="21" t="str">
        <f t="shared" si="657"/>
        <v>知识点</v>
      </c>
      <c r="C5224" s="21" t="str">
        <f t="shared" si="658"/>
        <v>水文灾害</v>
      </c>
      <c r="D5224" s="21" t="str">
        <f>IFERROR(IF(I5224=1,INDEX( {"chinese","english","math","physics","chemistry","biology","politics","history","geography"},MATCH(C5224,{"语文","英语","数学","物理","化学","生物","政治","历史","地理"},0)),IF(I5224=2,INDEX(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5224,{"单项选择","阅读理解","信息匹配","完形填空","短文填空","单句填空","短文改错","单句改错","句型转换","翻译短语","翻译句子","词汇/短语及固搭","完成句子","听力"},0)),"")), "")</f>
        <v/>
      </c>
      <c r="E5224" s="21" t="str">
        <f t="shared" si="659"/>
        <v>知识点</v>
      </c>
      <c r="F5224" s="21" t="str">
        <f t="shared" si="660"/>
        <v>恰</v>
      </c>
      <c r="G5224" s="21" t="str">
        <f>INDEX( {"body","discipline","area","topic","point"},MATCH(E5224,{"知识体","知识域","知识区","知识主题","知识点"},0))</f>
        <v>point</v>
      </c>
      <c r="H5224" s="21" t="str">
        <f>INDEX( {"super","just","sub","infras"},MATCH(F5224,{"超","恰","亚","次"},0))</f>
        <v>just</v>
      </c>
      <c r="I5224" s="21">
        <f>MATCH(E5224,{"知识体","知识域","知识区","知识主题","知识点"},0)-1</f>
        <v>4</v>
      </c>
      <c r="J5224" s="21">
        <f>MATCH(F5224,{"超","恰","亚","次"},0)-1</f>
        <v>1</v>
      </c>
      <c r="K5224" s="21" t="str">
        <f t="shared" si="661"/>
        <v>地理</v>
      </c>
      <c r="L5224" s="26" t="s">
        <v>5310</v>
      </c>
      <c r="M5224" s="23"/>
      <c r="N5224" s="23"/>
      <c r="O5224" s="24" t="str">
        <f t="shared" si="663"/>
        <v xml:space="preserve">
  - 
    name:  水文灾害
    title:  水文灾害
    description: 
    koLyro: point
    koLyri:  just
    son: </v>
      </c>
      <c r="P5224" s="27" t="str">
        <f t="shared" si="662"/>
        <v xml:space="preserve">
          - 
            name:  水文灾害
            title:  水文灾害
            description: 
            koLyro: point
            koLyri:  just
            son: </v>
      </c>
    </row>
    <row r="5225" spans="1:16" ht="15" customHeight="1">
      <c r="A5225" s="20">
        <f t="shared" si="656"/>
        <v>5</v>
      </c>
      <c r="B5225" s="21" t="str">
        <f t="shared" si="657"/>
        <v>知识亚点</v>
      </c>
      <c r="C5225" s="21" t="str">
        <f t="shared" si="658"/>
        <v>洪涝</v>
      </c>
      <c r="D5225" s="21" t="str">
        <f>IFERROR(IF(I5225=1,INDEX( {"chinese","english","math","physics","chemistry","biology","politics","history","geography"},MATCH(C5225,{"语文","英语","数学","物理","化学","生物","政治","历史","地理"},0)),IF(I5225=2,INDEX(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5225,{"单项选择","阅读理解","信息匹配","完形填空","短文填空","单句填空","短文改错","单句改错","句型转换","翻译短语","翻译句子","词汇/短语及固搭","完成句子","听力"},0)),"")), "")</f>
        <v/>
      </c>
      <c r="E5225" s="21" t="str">
        <f t="shared" si="659"/>
        <v>知识点</v>
      </c>
      <c r="F5225" s="21" t="str">
        <f t="shared" si="660"/>
        <v>亚</v>
      </c>
      <c r="G5225" s="21" t="str">
        <f>INDEX( {"body","discipline","area","topic","point"},MATCH(E5225,{"知识体","知识域","知识区","知识主题","知识点"},0))</f>
        <v>point</v>
      </c>
      <c r="H5225" s="21" t="str">
        <f>INDEX( {"super","just","sub","infras"},MATCH(F5225,{"超","恰","亚","次"},0))</f>
        <v>sub</v>
      </c>
      <c r="I5225" s="21">
        <f>MATCH(E5225,{"知识体","知识域","知识区","知识主题","知识点"},0)-1</f>
        <v>4</v>
      </c>
      <c r="J5225" s="21">
        <f>MATCH(F5225,{"超","恰","亚","次"},0)-1</f>
        <v>2</v>
      </c>
      <c r="K5225" s="21" t="str">
        <f t="shared" si="661"/>
        <v>地理</v>
      </c>
      <c r="L5225" s="26" t="s">
        <v>5311</v>
      </c>
      <c r="M5225" s="23"/>
      <c r="N5225" s="23"/>
      <c r="O5225" s="24" t="str">
        <f t="shared" si="663"/>
        <v xml:space="preserve">
  - 
    name:  洪涝
    title:  洪涝
    description: 
    koLyro: point
    koLyri:  sub
    son: </v>
      </c>
      <c r="P5225" s="27" t="str">
        <f t="shared" si="662"/>
        <v xml:space="preserve">
            - 
              name:  洪涝
              title:  洪涝
              description: 
              koLyro: point
              koLyri:  sub
              son: </v>
      </c>
    </row>
    <row r="5226" spans="1:16" ht="15" customHeight="1">
      <c r="A5226" s="20">
        <f t="shared" si="656"/>
        <v>5</v>
      </c>
      <c r="B5226" s="21" t="str">
        <f t="shared" si="657"/>
        <v>知识亚点</v>
      </c>
      <c r="C5226" s="21" t="str">
        <f t="shared" si="658"/>
        <v>风暴潮</v>
      </c>
      <c r="D5226" s="21" t="str">
        <f>IFERROR(IF(I5226=1,INDEX( {"chinese","english","math","physics","chemistry","biology","politics","history","geography"},MATCH(C5226,{"语文","英语","数学","物理","化学","生物","政治","历史","地理"},0)),IF(I5226=2,INDEX(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5226,{"单项选择","阅读理解","信息匹配","完形填空","短文填空","单句填空","短文改错","单句改错","句型转换","翻译短语","翻译句子","词汇/短语及固搭","完成句子","听力"},0)),"")), "")</f>
        <v/>
      </c>
      <c r="E5226" s="21" t="str">
        <f t="shared" si="659"/>
        <v>知识点</v>
      </c>
      <c r="F5226" s="21" t="str">
        <f t="shared" si="660"/>
        <v>亚</v>
      </c>
      <c r="G5226" s="21" t="str">
        <f>INDEX( {"body","discipline","area","topic","point"},MATCH(E5226,{"知识体","知识域","知识区","知识主题","知识点"},0))</f>
        <v>point</v>
      </c>
      <c r="H5226" s="21" t="str">
        <f>INDEX( {"super","just","sub","infras"},MATCH(F5226,{"超","恰","亚","次"},0))</f>
        <v>sub</v>
      </c>
      <c r="I5226" s="21">
        <f>MATCH(E5226,{"知识体","知识域","知识区","知识主题","知识点"},0)-1</f>
        <v>4</v>
      </c>
      <c r="J5226" s="21">
        <f>MATCH(F5226,{"超","恰","亚","次"},0)-1</f>
        <v>2</v>
      </c>
      <c r="K5226" s="21" t="str">
        <f t="shared" si="661"/>
        <v>地理</v>
      </c>
      <c r="L5226" s="26" t="s">
        <v>5312</v>
      </c>
      <c r="M5226" s="23"/>
      <c r="N5226" s="23"/>
      <c r="O5226" s="24" t="str">
        <f t="shared" si="663"/>
        <v xml:space="preserve">
  - 
    name:  风暴潮
    title:  风暴潮
    description: 
    koLyro: point
    koLyri:  sub
    son: </v>
      </c>
      <c r="P5226" s="27" t="str">
        <f t="shared" si="662"/>
        <v xml:space="preserve">
            - 
              name:  风暴潮
              title:  风暴潮
              description: 
              koLyro: point
              koLyri:  sub
              son: </v>
      </c>
    </row>
    <row r="5227" spans="1:16" ht="15" customHeight="1">
      <c r="A5227" s="20">
        <f t="shared" si="656"/>
        <v>5</v>
      </c>
      <c r="B5227" s="21" t="str">
        <f t="shared" si="657"/>
        <v>知识亚点</v>
      </c>
      <c r="C5227" s="21" t="str">
        <f t="shared" si="658"/>
        <v>海啸</v>
      </c>
      <c r="D5227" s="21" t="str">
        <f>IFERROR(IF(I5227=1,INDEX( {"chinese","english","math","physics","chemistry","biology","politics","history","geography"},MATCH(C5227,{"语文","英语","数学","物理","化学","生物","政治","历史","地理"},0)),IF(I5227=2,INDEX(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5227,{"单项选择","阅读理解","信息匹配","完形填空","短文填空","单句填空","短文改错","单句改错","句型转换","翻译短语","翻译句子","词汇/短语及固搭","完成句子","听力"},0)),"")), "")</f>
        <v/>
      </c>
      <c r="E5227" s="21" t="str">
        <f t="shared" si="659"/>
        <v>知识点</v>
      </c>
      <c r="F5227" s="21" t="str">
        <f t="shared" si="660"/>
        <v>亚</v>
      </c>
      <c r="G5227" s="21" t="str">
        <f>INDEX( {"body","discipline","area","topic","point"},MATCH(E5227,{"知识体","知识域","知识区","知识主题","知识点"},0))</f>
        <v>point</v>
      </c>
      <c r="H5227" s="21" t="str">
        <f>INDEX( {"super","just","sub","infras"},MATCH(F5227,{"超","恰","亚","次"},0))</f>
        <v>sub</v>
      </c>
      <c r="I5227" s="21">
        <f>MATCH(E5227,{"知识体","知识域","知识区","知识主题","知识点"},0)-1</f>
        <v>4</v>
      </c>
      <c r="J5227" s="21">
        <f>MATCH(F5227,{"超","恰","亚","次"},0)-1</f>
        <v>2</v>
      </c>
      <c r="K5227" s="21" t="str">
        <f t="shared" si="661"/>
        <v>地理</v>
      </c>
      <c r="L5227" s="26" t="s">
        <v>5313</v>
      </c>
      <c r="M5227" s="23"/>
      <c r="N5227" s="23"/>
      <c r="O5227" s="24" t="str">
        <f t="shared" si="663"/>
        <v xml:space="preserve">
  - 
    name:  海啸
    title:  海啸
    description: 
    koLyro: point
    koLyri:  sub
    son: </v>
      </c>
      <c r="P5227" s="27" t="str">
        <f t="shared" si="662"/>
        <v xml:space="preserve">
            - 
              name:  海啸
              title:  海啸
              description: 
              koLyro: point
              koLyri:  sub
              son: </v>
      </c>
    </row>
    <row r="5228" spans="1:16" ht="15" customHeight="1">
      <c r="A5228" s="20">
        <f t="shared" si="656"/>
        <v>4</v>
      </c>
      <c r="B5228" s="21" t="str">
        <f t="shared" si="657"/>
        <v>知识点</v>
      </c>
      <c r="C5228" s="21" t="str">
        <f t="shared" si="658"/>
        <v>地质灾害</v>
      </c>
      <c r="D5228" s="21" t="str">
        <f>IFERROR(IF(I5228=1,INDEX( {"chinese","english","math","physics","chemistry","biology","politics","history","geography"},MATCH(C5228,{"语文","英语","数学","物理","化学","生物","政治","历史","地理"},0)),IF(I5228=2,INDEX(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5228,{"单项选择","阅读理解","信息匹配","完形填空","短文填空","单句填空","短文改错","单句改错","句型转换","翻译短语","翻译句子","词汇/短语及固搭","完成句子","听力"},0)),"")), "")</f>
        <v/>
      </c>
      <c r="E5228" s="21" t="str">
        <f t="shared" si="659"/>
        <v>知识点</v>
      </c>
      <c r="F5228" s="21" t="str">
        <f t="shared" si="660"/>
        <v>恰</v>
      </c>
      <c r="G5228" s="21" t="str">
        <f>INDEX( {"body","discipline","area","topic","point"},MATCH(E5228,{"知识体","知识域","知识区","知识主题","知识点"},0))</f>
        <v>point</v>
      </c>
      <c r="H5228" s="21" t="str">
        <f>INDEX( {"super","just","sub","infras"},MATCH(F5228,{"超","恰","亚","次"},0))</f>
        <v>just</v>
      </c>
      <c r="I5228" s="21">
        <f>MATCH(E5228,{"知识体","知识域","知识区","知识主题","知识点"},0)-1</f>
        <v>4</v>
      </c>
      <c r="J5228" s="21">
        <f>MATCH(F5228,{"超","恰","亚","次"},0)-1</f>
        <v>1</v>
      </c>
      <c r="K5228" s="21" t="str">
        <f t="shared" si="661"/>
        <v>地理</v>
      </c>
      <c r="L5228" s="26" t="s">
        <v>5314</v>
      </c>
      <c r="M5228" s="23"/>
      <c r="N5228" s="23"/>
      <c r="O5228" s="24" t="str">
        <f t="shared" si="663"/>
        <v xml:space="preserve">
  - 
    name:  地质灾害
    title:  地质灾害
    description: 
    koLyro: point
    koLyri:  just
    son: </v>
      </c>
      <c r="P5228" s="27" t="str">
        <f t="shared" si="662"/>
        <v xml:space="preserve">
          - 
            name:  地质灾害
            title:  地质灾害
            description: 
            koLyro: point
            koLyri:  just
            son: </v>
      </c>
    </row>
    <row r="5229" spans="1:16" ht="15" customHeight="1">
      <c r="A5229" s="20">
        <f t="shared" si="656"/>
        <v>5</v>
      </c>
      <c r="B5229" s="21" t="str">
        <f t="shared" si="657"/>
        <v>知识亚点</v>
      </c>
      <c r="C5229" s="21" t="str">
        <f t="shared" si="658"/>
        <v>滑坡、泥石流</v>
      </c>
      <c r="D5229" s="21" t="str">
        <f>IFERROR(IF(I5229=1,INDEX( {"chinese","english","math","physics","chemistry","biology","politics","history","geography"},MATCH(C5229,{"语文","英语","数学","物理","化学","生物","政治","历史","地理"},0)),IF(I5229=2,INDEX(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5229,{"单项选择","阅读理解","信息匹配","完形填空","短文填空","单句填空","短文改错","单句改错","句型转换","翻译短语","翻译句子","词汇/短语及固搭","完成句子","听力"},0)),"")), "")</f>
        <v/>
      </c>
      <c r="E5229" s="21" t="str">
        <f t="shared" si="659"/>
        <v>知识点</v>
      </c>
      <c r="F5229" s="21" t="str">
        <f t="shared" si="660"/>
        <v>亚</v>
      </c>
      <c r="G5229" s="21" t="str">
        <f>INDEX( {"body","discipline","area","topic","point"},MATCH(E5229,{"知识体","知识域","知识区","知识主题","知识点"},0))</f>
        <v>point</v>
      </c>
      <c r="H5229" s="21" t="str">
        <f>INDEX( {"super","just","sub","infras"},MATCH(F5229,{"超","恰","亚","次"},0))</f>
        <v>sub</v>
      </c>
      <c r="I5229" s="21">
        <f>MATCH(E5229,{"知识体","知识域","知识区","知识主题","知识点"},0)-1</f>
        <v>4</v>
      </c>
      <c r="J5229" s="21">
        <f>MATCH(F5229,{"超","恰","亚","次"},0)-1</f>
        <v>2</v>
      </c>
      <c r="K5229" s="21" t="str">
        <f t="shared" si="661"/>
        <v>地理</v>
      </c>
      <c r="L5229" s="26" t="s">
        <v>5315</v>
      </c>
      <c r="M5229" s="23"/>
      <c r="N5229" s="23"/>
      <c r="O5229" s="24" t="str">
        <f t="shared" si="663"/>
        <v xml:space="preserve">
  - 
    name:  滑坡、泥石流
    title:  滑坡、泥石流
    description: 
    koLyro: point
    koLyri:  sub
    son: </v>
      </c>
      <c r="P5229" s="27" t="str">
        <f t="shared" si="662"/>
        <v xml:space="preserve">
            - 
              name:  滑坡、泥石流
              title:  滑坡、泥石流
              description: 
              koLyro: point
              koLyri:  sub
              son: </v>
      </c>
    </row>
    <row r="5230" spans="1:16" ht="15" customHeight="1">
      <c r="A5230" s="20">
        <f t="shared" si="656"/>
        <v>5</v>
      </c>
      <c r="B5230" s="21" t="str">
        <f t="shared" si="657"/>
        <v>知识亚点</v>
      </c>
      <c r="C5230" s="21" t="str">
        <f t="shared" si="658"/>
        <v>地震</v>
      </c>
      <c r="D5230" s="21" t="str">
        <f>IFERROR(IF(I5230=1,INDEX( {"chinese","english","math","physics","chemistry","biology","politics","history","geography"},MATCH(C5230,{"语文","英语","数学","物理","化学","生物","政治","历史","地理"},0)),IF(I5230=2,INDEX(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5230,{"单项选择","阅读理解","信息匹配","完形填空","短文填空","单句填空","短文改错","单句改错","句型转换","翻译短语","翻译句子","词汇/短语及固搭","完成句子","听力"},0)),"")), "")</f>
        <v/>
      </c>
      <c r="E5230" s="21" t="str">
        <f t="shared" si="659"/>
        <v>知识点</v>
      </c>
      <c r="F5230" s="21" t="str">
        <f t="shared" si="660"/>
        <v>亚</v>
      </c>
      <c r="G5230" s="21" t="str">
        <f>INDEX( {"body","discipline","area","topic","point"},MATCH(E5230,{"知识体","知识域","知识区","知识主题","知识点"},0))</f>
        <v>point</v>
      </c>
      <c r="H5230" s="21" t="str">
        <f>INDEX( {"super","just","sub","infras"},MATCH(F5230,{"超","恰","亚","次"},0))</f>
        <v>sub</v>
      </c>
      <c r="I5230" s="21">
        <f>MATCH(E5230,{"知识体","知识域","知识区","知识主题","知识点"},0)-1</f>
        <v>4</v>
      </c>
      <c r="J5230" s="21">
        <f>MATCH(F5230,{"超","恰","亚","次"},0)-1</f>
        <v>2</v>
      </c>
      <c r="K5230" s="21" t="str">
        <f t="shared" si="661"/>
        <v>地理</v>
      </c>
      <c r="L5230" s="26" t="s">
        <v>5316</v>
      </c>
      <c r="M5230" s="23"/>
      <c r="N5230" s="23"/>
      <c r="O5230" s="24" t="str">
        <f t="shared" si="663"/>
        <v xml:space="preserve">
  - 
    name:  地震
    title:  地震
    description: 
    koLyro: point
    koLyri:  sub
    son: </v>
      </c>
      <c r="P5230" s="27" t="str">
        <f t="shared" si="662"/>
        <v xml:space="preserve">
            - 
              name:  地震
              title:  地震
              description: 
              koLyro: point
              koLyri:  sub
              son: </v>
      </c>
    </row>
    <row r="5231" spans="1:16" ht="15" customHeight="1">
      <c r="A5231" s="20">
        <f t="shared" si="656"/>
        <v>5</v>
      </c>
      <c r="B5231" s="21" t="str">
        <f t="shared" si="657"/>
        <v>知识亚点</v>
      </c>
      <c r="C5231" s="21" t="str">
        <f t="shared" si="658"/>
        <v>地面沉降</v>
      </c>
      <c r="D5231" s="21" t="str">
        <f>IFERROR(IF(I5231=1,INDEX( {"chinese","english","math","physics","chemistry","biology","politics","history","geography"},MATCH(C5231,{"语文","英语","数学","物理","化学","生物","政治","历史","地理"},0)),IF(I5231=2,INDEX(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5231,{"单项选择","阅读理解","信息匹配","完形填空","短文填空","单句填空","短文改错","单句改错","句型转换","翻译短语","翻译句子","词汇/短语及固搭","完成句子","听力"},0)),"")), "")</f>
        <v/>
      </c>
      <c r="E5231" s="21" t="str">
        <f t="shared" si="659"/>
        <v>知识点</v>
      </c>
      <c r="F5231" s="21" t="str">
        <f t="shared" si="660"/>
        <v>亚</v>
      </c>
      <c r="G5231" s="21" t="str">
        <f>INDEX( {"body","discipline","area","topic","point"},MATCH(E5231,{"知识体","知识域","知识区","知识主题","知识点"},0))</f>
        <v>point</v>
      </c>
      <c r="H5231" s="21" t="str">
        <f>INDEX( {"super","just","sub","infras"},MATCH(F5231,{"超","恰","亚","次"},0))</f>
        <v>sub</v>
      </c>
      <c r="I5231" s="21">
        <f>MATCH(E5231,{"知识体","知识域","知识区","知识主题","知识点"},0)-1</f>
        <v>4</v>
      </c>
      <c r="J5231" s="21">
        <f>MATCH(F5231,{"超","恰","亚","次"},0)-1</f>
        <v>2</v>
      </c>
      <c r="K5231" s="21" t="str">
        <f t="shared" si="661"/>
        <v>地理</v>
      </c>
      <c r="L5231" s="26" t="s">
        <v>5317</v>
      </c>
      <c r="M5231" s="23"/>
      <c r="N5231" s="23"/>
      <c r="O5231" s="24" t="str">
        <f t="shared" si="663"/>
        <v xml:space="preserve">
  - 
    name:  地面沉降
    title:  地面沉降
    description: 
    koLyro: point
    koLyri:  sub
    son: </v>
      </c>
      <c r="P5231" s="27" t="str">
        <f t="shared" si="662"/>
        <v xml:space="preserve">
            - 
              name:  地面沉降
              title:  地面沉降
              description: 
              koLyro: point
              koLyri:  sub
              son: </v>
      </c>
    </row>
    <row r="5232" spans="1:16" ht="15" customHeight="1">
      <c r="A5232" s="20">
        <f t="shared" si="656"/>
        <v>5</v>
      </c>
      <c r="B5232" s="21" t="str">
        <f t="shared" si="657"/>
        <v>知识亚点</v>
      </c>
      <c r="C5232" s="21" t="str">
        <f t="shared" si="658"/>
        <v>火山喷发</v>
      </c>
      <c r="D5232" s="21" t="str">
        <f>IFERROR(IF(I5232=1,INDEX( {"chinese","english","math","physics","chemistry","biology","politics","history","geography"},MATCH(C5232,{"语文","英语","数学","物理","化学","生物","政治","历史","地理"},0)),IF(I5232=2,INDEX(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5232,{"单项选择","阅读理解","信息匹配","完形填空","短文填空","单句填空","短文改错","单句改错","句型转换","翻译短语","翻译句子","词汇/短语及固搭","完成句子","听力"},0)),"")), "")</f>
        <v/>
      </c>
      <c r="E5232" s="21" t="str">
        <f t="shared" si="659"/>
        <v>知识点</v>
      </c>
      <c r="F5232" s="21" t="str">
        <f t="shared" si="660"/>
        <v>亚</v>
      </c>
      <c r="G5232" s="21" t="str">
        <f>INDEX( {"body","discipline","area","topic","point"},MATCH(E5232,{"知识体","知识域","知识区","知识主题","知识点"},0))</f>
        <v>point</v>
      </c>
      <c r="H5232" s="21" t="str">
        <f>INDEX( {"super","just","sub","infras"},MATCH(F5232,{"超","恰","亚","次"},0))</f>
        <v>sub</v>
      </c>
      <c r="I5232" s="21">
        <f>MATCH(E5232,{"知识体","知识域","知识区","知识主题","知识点"},0)-1</f>
        <v>4</v>
      </c>
      <c r="J5232" s="21">
        <f>MATCH(F5232,{"超","恰","亚","次"},0)-1</f>
        <v>2</v>
      </c>
      <c r="K5232" s="21" t="str">
        <f t="shared" si="661"/>
        <v>地理</v>
      </c>
      <c r="L5232" s="26" t="s">
        <v>5318</v>
      </c>
      <c r="M5232" s="23"/>
      <c r="N5232" s="23"/>
      <c r="O5232" s="24" t="str">
        <f t="shared" si="663"/>
        <v xml:space="preserve">
  - 
    name:  火山喷发
    title:  火山喷发
    description: 
    koLyro: point
    koLyri:  sub
    son: </v>
      </c>
      <c r="P5232" s="27" t="str">
        <f t="shared" si="662"/>
        <v xml:space="preserve">
            - 
              name:  火山喷发
              title:  火山喷发
              description: 
              koLyro: point
              koLyri:  sub
              son: </v>
      </c>
    </row>
    <row r="5233" spans="1:16" ht="15" customHeight="1">
      <c r="A5233" s="20">
        <f t="shared" si="656"/>
        <v>4</v>
      </c>
      <c r="B5233" s="21" t="str">
        <f t="shared" si="657"/>
        <v>知识点</v>
      </c>
      <c r="C5233" s="21" t="str">
        <f t="shared" si="658"/>
        <v>生物灾害</v>
      </c>
      <c r="D5233" s="21" t="str">
        <f>IFERROR(IF(I5233=1,INDEX( {"chinese","english","math","physics","chemistry","biology","politics","history","geography"},MATCH(C5233,{"语文","英语","数学","物理","化学","生物","政治","历史","地理"},0)),IF(I5233=2,INDEX(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5233,{"单项选择","阅读理解","信息匹配","完形填空","短文填空","单句填空","短文改错","单句改错","句型转换","翻译短语","翻译句子","词汇/短语及固搭","完成句子","听力"},0)),"")), "")</f>
        <v/>
      </c>
      <c r="E5233" s="21" t="str">
        <f t="shared" si="659"/>
        <v>知识点</v>
      </c>
      <c r="F5233" s="21" t="str">
        <f t="shared" si="660"/>
        <v>恰</v>
      </c>
      <c r="G5233" s="21" t="str">
        <f>INDEX( {"body","discipline","area","topic","point"},MATCH(E5233,{"知识体","知识域","知识区","知识主题","知识点"},0))</f>
        <v>point</v>
      </c>
      <c r="H5233" s="21" t="str">
        <f>INDEX( {"super","just","sub","infras"},MATCH(F5233,{"超","恰","亚","次"},0))</f>
        <v>just</v>
      </c>
      <c r="I5233" s="21">
        <f>MATCH(E5233,{"知识体","知识域","知识区","知识主题","知识点"},0)-1</f>
        <v>4</v>
      </c>
      <c r="J5233" s="21">
        <f>MATCH(F5233,{"超","恰","亚","次"},0)-1</f>
        <v>1</v>
      </c>
      <c r="K5233" s="21" t="str">
        <f t="shared" si="661"/>
        <v>地理</v>
      </c>
      <c r="L5233" s="26" t="s">
        <v>5319</v>
      </c>
      <c r="M5233" s="23"/>
      <c r="N5233" s="23"/>
      <c r="O5233" s="24" t="str">
        <f t="shared" si="663"/>
        <v xml:space="preserve">
  - 
    name:  生物灾害
    title:  生物灾害
    description: 
    koLyro: point
    koLyri:  just
    son: </v>
      </c>
      <c r="P5233" s="27" t="str">
        <f t="shared" si="662"/>
        <v xml:space="preserve">
          - 
            name:  生物灾害
            title:  生物灾害
            description: 
            koLyro: point
            koLyri:  just
            son: </v>
      </c>
    </row>
    <row r="5234" spans="1:16" ht="15" customHeight="1">
      <c r="A5234" s="20">
        <f t="shared" si="656"/>
        <v>5</v>
      </c>
      <c r="B5234" s="21" t="str">
        <f t="shared" si="657"/>
        <v>知识亚点</v>
      </c>
      <c r="C5234" s="21" t="str">
        <f t="shared" si="658"/>
        <v>蝗虫、鼠害</v>
      </c>
      <c r="D5234" s="21" t="str">
        <f>IFERROR(IF(I5234=1,INDEX( {"chinese","english","math","physics","chemistry","biology","politics","history","geography"},MATCH(C5234,{"语文","英语","数学","物理","化学","生物","政治","历史","地理"},0)),IF(I5234=2,INDEX(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5234,{"单项选择","阅读理解","信息匹配","完形填空","短文填空","单句填空","短文改错","单句改错","句型转换","翻译短语","翻译句子","词汇/短语及固搭","完成句子","听力"},0)),"")), "")</f>
        <v/>
      </c>
      <c r="E5234" s="21" t="str">
        <f t="shared" si="659"/>
        <v>知识点</v>
      </c>
      <c r="F5234" s="21" t="str">
        <f t="shared" si="660"/>
        <v>亚</v>
      </c>
      <c r="G5234" s="21" t="str">
        <f>INDEX( {"body","discipline","area","topic","point"},MATCH(E5234,{"知识体","知识域","知识区","知识主题","知识点"},0))</f>
        <v>point</v>
      </c>
      <c r="H5234" s="21" t="str">
        <f>INDEX( {"super","just","sub","infras"},MATCH(F5234,{"超","恰","亚","次"},0))</f>
        <v>sub</v>
      </c>
      <c r="I5234" s="21">
        <f>MATCH(E5234,{"知识体","知识域","知识区","知识主题","知识点"},0)-1</f>
        <v>4</v>
      </c>
      <c r="J5234" s="21">
        <f>MATCH(F5234,{"超","恰","亚","次"},0)-1</f>
        <v>2</v>
      </c>
      <c r="K5234" s="21" t="str">
        <f t="shared" si="661"/>
        <v>地理</v>
      </c>
      <c r="L5234" s="26" t="s">
        <v>5320</v>
      </c>
      <c r="M5234" s="23"/>
      <c r="N5234" s="23"/>
      <c r="O5234" s="24" t="str">
        <f t="shared" si="663"/>
        <v xml:space="preserve">
  - 
    name:  蝗虫、鼠害
    title:  蝗虫、鼠害
    description: 
    koLyro: point
    koLyri:  sub
    son: </v>
      </c>
      <c r="P5234" s="27" t="str">
        <f t="shared" si="662"/>
        <v xml:space="preserve">
            - 
              name:  蝗虫、鼠害
              title:  蝗虫、鼠害
              description: 
              koLyro: point
              koLyri:  sub
              son: </v>
      </c>
    </row>
    <row r="5235" spans="1:16" ht="15" customHeight="1">
      <c r="A5235" s="20">
        <f t="shared" si="656"/>
        <v>5</v>
      </c>
      <c r="B5235" s="21" t="str">
        <f t="shared" si="657"/>
        <v>知识亚点</v>
      </c>
      <c r="C5235" s="21" t="str">
        <f t="shared" si="658"/>
        <v>农作物病虫害</v>
      </c>
      <c r="D5235" s="21" t="str">
        <f>IFERROR(IF(I5235=1,INDEX( {"chinese","english","math","physics","chemistry","biology","politics","history","geography"},MATCH(C5235,{"语文","英语","数学","物理","化学","生物","政治","历史","地理"},0)),IF(I5235=2,INDEX(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5235,{"单项选择","阅读理解","信息匹配","完形填空","短文填空","单句填空","短文改错","单句改错","句型转换","翻译短语","翻译句子","词汇/短语及固搭","完成句子","听力"},0)),"")), "")</f>
        <v/>
      </c>
      <c r="E5235" s="21" t="str">
        <f t="shared" si="659"/>
        <v>知识点</v>
      </c>
      <c r="F5235" s="21" t="str">
        <f t="shared" si="660"/>
        <v>亚</v>
      </c>
      <c r="G5235" s="21" t="str">
        <f>INDEX( {"body","discipline","area","topic","point"},MATCH(E5235,{"知识体","知识域","知识区","知识主题","知识点"},0))</f>
        <v>point</v>
      </c>
      <c r="H5235" s="21" t="str">
        <f>INDEX( {"super","just","sub","infras"},MATCH(F5235,{"超","恰","亚","次"},0))</f>
        <v>sub</v>
      </c>
      <c r="I5235" s="21">
        <f>MATCH(E5235,{"知识体","知识域","知识区","知识主题","知识点"},0)-1</f>
        <v>4</v>
      </c>
      <c r="J5235" s="21">
        <f>MATCH(F5235,{"超","恰","亚","次"},0)-1</f>
        <v>2</v>
      </c>
      <c r="K5235" s="21" t="str">
        <f t="shared" si="661"/>
        <v>地理</v>
      </c>
      <c r="L5235" s="26" t="s">
        <v>5321</v>
      </c>
      <c r="M5235" s="23"/>
      <c r="N5235" s="23"/>
      <c r="O5235" s="24" t="str">
        <f t="shared" si="663"/>
        <v xml:space="preserve">
  - 
    name:  农作物病虫害
    title:  农作物病虫害
    description: 
    koLyro: point
    koLyri:  sub
    son: </v>
      </c>
      <c r="P5235" s="27" t="str">
        <f t="shared" si="662"/>
        <v xml:space="preserve">
            - 
              name:  农作物病虫害
              title:  农作物病虫害
              description: 
              koLyro: point
              koLyri:  sub
              son: </v>
      </c>
    </row>
    <row r="5236" spans="1:16" ht="15" customHeight="1">
      <c r="A5236" s="20">
        <f t="shared" si="656"/>
        <v>3</v>
      </c>
      <c r="B5236" s="21" t="str">
        <f t="shared" si="657"/>
        <v>知识主题</v>
      </c>
      <c r="C5236" s="21" t="str">
        <f t="shared" si="658"/>
        <v>自然灾害与环境</v>
      </c>
      <c r="D5236" s="21" t="str">
        <f>IFERROR(IF(I5236=1,INDEX( {"chinese","english","math","physics","chemistry","biology","politics","history","geography"},MATCH(C5236,{"语文","英语","数学","物理","化学","生物","政治","历史","地理"},0)),IF(I5236=2,INDEX(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5236,{"单项选择","阅读理解","信息匹配","完形填空","短文填空","单句填空","短文改错","单句改错","句型转换","翻译短语","翻译句子","词汇/短语及固搭","完成句子","听力"},0)),"")), "")</f>
        <v/>
      </c>
      <c r="E5236" s="21" t="str">
        <f t="shared" si="659"/>
        <v>知识主题</v>
      </c>
      <c r="F5236" s="21" t="str">
        <f t="shared" si="660"/>
        <v>恰</v>
      </c>
      <c r="G5236" s="21" t="str">
        <f>INDEX( {"body","discipline","area","topic","point"},MATCH(E5236,{"知识体","知识域","知识区","知识主题","知识点"},0))</f>
        <v>topic</v>
      </c>
      <c r="H5236" s="21" t="str">
        <f>INDEX( {"super","just","sub","infras"},MATCH(F5236,{"超","恰","亚","次"},0))</f>
        <v>just</v>
      </c>
      <c r="I5236" s="21">
        <f>MATCH(E5236,{"知识体","知识域","知识区","知识主题","知识点"},0)-1</f>
        <v>3</v>
      </c>
      <c r="J5236" s="21">
        <f>MATCH(F5236,{"超","恰","亚","次"},0)-1</f>
        <v>1</v>
      </c>
      <c r="K5236" s="21" t="str">
        <f t="shared" si="661"/>
        <v>地理</v>
      </c>
      <c r="L5236" s="26" t="s">
        <v>5322</v>
      </c>
      <c r="M5236" s="23"/>
      <c r="N5236" s="23"/>
      <c r="O5236" s="24" t="str">
        <f t="shared" si="663"/>
        <v xml:space="preserve">
  - 
    name:  自然灾害与环境
    title:  自然灾害与环境
    description: 
    koLyro: topic
    koLyri:  just
    son: </v>
      </c>
      <c r="P5236" s="27" t="str">
        <f t="shared" si="662"/>
        <v xml:space="preserve">
        - 
          name:  自然灾害与环境
          title:  自然灾害与环境
          description: 
          koLyro: topic
          koLyri:  just
          son: </v>
      </c>
    </row>
    <row r="5237" spans="1:16" ht="15" customHeight="1">
      <c r="A5237" s="20">
        <f t="shared" si="656"/>
        <v>4</v>
      </c>
      <c r="B5237" s="21" t="str">
        <f t="shared" si="657"/>
        <v>知识点</v>
      </c>
      <c r="C5237" s="21" t="str">
        <f t="shared" si="658"/>
        <v>同一自然灾害造成危害程度的地域差异</v>
      </c>
      <c r="D5237" s="21" t="str">
        <f>IFERROR(IF(I5237=1,INDEX( {"chinese","english","math","physics","chemistry","biology","politics","history","geography"},MATCH(C5237,{"语文","英语","数学","物理","化学","生物","政治","历史","地理"},0)),IF(I5237=2,INDEX(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5237,{"单项选择","阅读理解","信息匹配","完形填空","短文填空","单句填空","短文改错","单句改错","句型转换","翻译短语","翻译句子","词汇/短语及固搭","完成句子","听力"},0)),"")), "")</f>
        <v/>
      </c>
      <c r="E5237" s="21" t="str">
        <f t="shared" si="659"/>
        <v>知识点</v>
      </c>
      <c r="F5237" s="21" t="str">
        <f t="shared" si="660"/>
        <v>恰</v>
      </c>
      <c r="G5237" s="21" t="str">
        <f>INDEX( {"body","discipline","area","topic","point"},MATCH(E5237,{"知识体","知识域","知识区","知识主题","知识点"},0))</f>
        <v>point</v>
      </c>
      <c r="H5237" s="21" t="str">
        <f>INDEX( {"super","just","sub","infras"},MATCH(F5237,{"超","恰","亚","次"},0))</f>
        <v>just</v>
      </c>
      <c r="I5237" s="21">
        <f>MATCH(E5237,{"知识体","知识域","知识区","知识主题","知识点"},0)-1</f>
        <v>4</v>
      </c>
      <c r="J5237" s="21">
        <f>MATCH(F5237,{"超","恰","亚","次"},0)-1</f>
        <v>1</v>
      </c>
      <c r="K5237" s="21" t="str">
        <f t="shared" si="661"/>
        <v>地理</v>
      </c>
      <c r="L5237" s="26" t="s">
        <v>5323</v>
      </c>
      <c r="M5237" s="23"/>
      <c r="N5237" s="23"/>
      <c r="O5237" s="24" t="str">
        <f t="shared" si="663"/>
        <v xml:space="preserve">
  - 
    name:  同一自然灾害造成危害程度的地域差异
    title:  同一自然灾害造成危害程度的地域差异
    description: 
    koLyro: point
    koLyri:  just
    son: </v>
      </c>
      <c r="P5237" s="27" t="str">
        <f t="shared" si="662"/>
        <v xml:space="preserve">
          - 
            name:  同一自然灾害造成危害程度的地域差异
            title:  同一自然灾害造成危害程度的地域差异
            description: 
            koLyro: point
            koLyri:  just
            son: </v>
      </c>
    </row>
    <row r="5238" spans="1:16" ht="15" customHeight="1">
      <c r="A5238" s="20">
        <f t="shared" si="656"/>
        <v>4</v>
      </c>
      <c r="B5238" s="21" t="str">
        <f t="shared" si="657"/>
        <v>知识点</v>
      </c>
      <c r="C5238" s="21" t="str">
        <f t="shared" si="658"/>
        <v>中国自然灾害多发区</v>
      </c>
      <c r="D5238" s="21" t="str">
        <f>IFERROR(IF(I5238=1,INDEX( {"chinese","english","math","physics","chemistry","biology","politics","history","geography"},MATCH(C5238,{"语文","英语","数学","物理","化学","生物","政治","历史","地理"},0)),IF(I5238=2,INDEX(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5238,{"单项选择","阅读理解","信息匹配","完形填空","短文填空","单句填空","短文改错","单句改错","句型转换","翻译短语","翻译句子","词汇/短语及固搭","完成句子","听力"},0)),"")), "")</f>
        <v/>
      </c>
      <c r="E5238" s="21" t="str">
        <f t="shared" si="659"/>
        <v>知识点</v>
      </c>
      <c r="F5238" s="21" t="str">
        <f t="shared" si="660"/>
        <v>恰</v>
      </c>
      <c r="G5238" s="21" t="str">
        <f>INDEX( {"body","discipline","area","topic","point"},MATCH(E5238,{"知识体","知识域","知识区","知识主题","知识点"},0))</f>
        <v>point</v>
      </c>
      <c r="H5238" s="21" t="str">
        <f>INDEX( {"super","just","sub","infras"},MATCH(F5238,{"超","恰","亚","次"},0))</f>
        <v>just</v>
      </c>
      <c r="I5238" s="21">
        <f>MATCH(E5238,{"知识体","知识域","知识区","知识主题","知识点"},0)-1</f>
        <v>4</v>
      </c>
      <c r="J5238" s="21">
        <f>MATCH(F5238,{"超","恰","亚","次"},0)-1</f>
        <v>1</v>
      </c>
      <c r="K5238" s="21" t="str">
        <f t="shared" si="661"/>
        <v>地理</v>
      </c>
      <c r="L5238" s="26" t="s">
        <v>5324</v>
      </c>
      <c r="M5238" s="23"/>
      <c r="N5238" s="23"/>
      <c r="O5238" s="24" t="str">
        <f t="shared" si="663"/>
        <v xml:space="preserve">
  - 
    name:  中国自然灾害多发区
    title:  中国自然灾害多发区
    description: 
    koLyro: point
    koLyri:  just
    son: </v>
      </c>
      <c r="P5238" s="27" t="str">
        <f t="shared" si="662"/>
        <v xml:space="preserve">
          - 
            name:  中国自然灾害多发区
            title:  中国自然灾害多发区
            description: 
            koLyro: point
            koLyri:  just
            son: </v>
      </c>
    </row>
    <row r="5239" spans="1:16" ht="15" customHeight="1">
      <c r="A5239" s="20">
        <f t="shared" si="656"/>
        <v>3</v>
      </c>
      <c r="B5239" s="21" t="str">
        <f t="shared" si="657"/>
        <v>知识主题</v>
      </c>
      <c r="C5239" s="21" t="str">
        <f t="shared" si="658"/>
        <v>防灾与减灾</v>
      </c>
      <c r="D5239" s="21" t="str">
        <f>IFERROR(IF(I5239=1,INDEX( {"chinese","english","math","physics","chemistry","biology","politics","history","geography"},MATCH(C5239,{"语文","英语","数学","物理","化学","生物","政治","历史","地理"},0)),IF(I5239=2,INDEX(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5239,{"单项选择","阅读理解","信息匹配","完形填空","短文填空","单句填空","短文改错","单句改错","句型转换","翻译短语","翻译句子","词汇/短语及固搭","完成句子","听力"},0)),"")), "")</f>
        <v/>
      </c>
      <c r="E5239" s="21" t="str">
        <f t="shared" si="659"/>
        <v>知识主题</v>
      </c>
      <c r="F5239" s="21" t="str">
        <f t="shared" si="660"/>
        <v>恰</v>
      </c>
      <c r="G5239" s="21" t="str">
        <f>INDEX( {"body","discipline","area","topic","point"},MATCH(E5239,{"知识体","知识域","知识区","知识主题","知识点"},0))</f>
        <v>topic</v>
      </c>
      <c r="H5239" s="21" t="str">
        <f>INDEX( {"super","just","sub","infras"},MATCH(F5239,{"超","恰","亚","次"},0))</f>
        <v>just</v>
      </c>
      <c r="I5239" s="21">
        <f>MATCH(E5239,{"知识体","知识域","知识区","知识主题","知识点"},0)-1</f>
        <v>3</v>
      </c>
      <c r="J5239" s="21">
        <f>MATCH(F5239,{"超","恰","亚","次"},0)-1</f>
        <v>1</v>
      </c>
      <c r="K5239" s="21" t="str">
        <f t="shared" si="661"/>
        <v>地理</v>
      </c>
      <c r="L5239" s="26" t="s">
        <v>5325</v>
      </c>
      <c r="M5239" s="23"/>
      <c r="N5239" s="23"/>
      <c r="O5239" s="24" t="str">
        <f t="shared" si="663"/>
        <v xml:space="preserve">
  - 
    name:  防灾与减灾
    title:  防灾与减灾
    description: 
    koLyro: topic
    koLyri:  just
    son: </v>
      </c>
      <c r="P5239" s="27" t="str">
        <f t="shared" si="662"/>
        <v xml:space="preserve">
        - 
          name:  防灾与减灾
          title:  防灾与减灾
          description: 
          koLyro: topic
          koLyri:  just
          son: </v>
      </c>
    </row>
    <row r="5240" spans="1:16" ht="15" customHeight="1">
      <c r="A5240" s="20">
        <f t="shared" si="656"/>
        <v>4</v>
      </c>
      <c r="B5240" s="21" t="str">
        <f t="shared" si="657"/>
        <v>知识点</v>
      </c>
      <c r="C5240" s="21" t="str">
        <f t="shared" si="658"/>
        <v>我国防灾和减灾的主要成就</v>
      </c>
      <c r="D5240" s="21" t="str">
        <f>IFERROR(IF(I5240=1,INDEX( {"chinese","english","math","physics","chemistry","biology","politics","history","geography"},MATCH(C5240,{"语文","英语","数学","物理","化学","生物","政治","历史","地理"},0)),IF(I5240=2,INDEX(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5240,{"单项选择","阅读理解","信息匹配","完形填空","短文填空","单句填空","短文改错","单句改错","句型转换","翻译短语","翻译句子","词汇/短语及固搭","完成句子","听力"},0)),"")), "")</f>
        <v/>
      </c>
      <c r="E5240" s="21" t="str">
        <f t="shared" si="659"/>
        <v>知识点</v>
      </c>
      <c r="F5240" s="21" t="str">
        <f t="shared" si="660"/>
        <v>恰</v>
      </c>
      <c r="G5240" s="21" t="str">
        <f>INDEX( {"body","discipline","area","topic","point"},MATCH(E5240,{"知识体","知识域","知识区","知识主题","知识点"},0))</f>
        <v>point</v>
      </c>
      <c r="H5240" s="21" t="str">
        <f>INDEX( {"super","just","sub","infras"},MATCH(F5240,{"超","恰","亚","次"},0))</f>
        <v>just</v>
      </c>
      <c r="I5240" s="21">
        <f>MATCH(E5240,{"知识体","知识域","知识区","知识主题","知识点"},0)-1</f>
        <v>4</v>
      </c>
      <c r="J5240" s="21">
        <f>MATCH(F5240,{"超","恰","亚","次"},0)-1</f>
        <v>1</v>
      </c>
      <c r="K5240" s="21" t="str">
        <f t="shared" si="661"/>
        <v>地理</v>
      </c>
      <c r="L5240" s="26" t="s">
        <v>5326</v>
      </c>
      <c r="M5240" s="23"/>
      <c r="N5240" s="23"/>
      <c r="O5240" s="24" t="str">
        <f t="shared" si="663"/>
        <v xml:space="preserve">
  - 
    name:  我国防灾和减灾的主要成就
    title:  我国防灾和减灾的主要成就
    description: 
    koLyro: point
    koLyri:  just
    son: </v>
      </c>
      <c r="P5240" s="27" t="str">
        <f t="shared" si="662"/>
        <v xml:space="preserve">
          - 
            name:  我国防灾和减灾的主要成就
            title:  我国防灾和减灾的主要成就
            description: 
            koLyro: point
            koLyri:  just
            son: </v>
      </c>
    </row>
    <row r="5241" spans="1:16" ht="15" customHeight="1">
      <c r="A5241" s="20">
        <f t="shared" si="656"/>
        <v>4</v>
      </c>
      <c r="B5241" s="21" t="str">
        <f t="shared" si="657"/>
        <v>知识点</v>
      </c>
      <c r="C5241" s="21" t="str">
        <f t="shared" si="658"/>
        <v>地理信息技术在灾害中的作用</v>
      </c>
      <c r="D5241" s="21" t="str">
        <f>IFERROR(IF(I5241=1,INDEX( {"chinese","english","math","physics","chemistry","biology","politics","history","geography"},MATCH(C5241,{"语文","英语","数学","物理","化学","生物","政治","历史","地理"},0)),IF(I5241=2,INDEX(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5241,{"单项选择","阅读理解","信息匹配","完形填空","短文填空","单句填空","短文改错","单句改错","句型转换","翻译短语","翻译句子","词汇/短语及固搭","完成句子","听力"},0)),"")), "")</f>
        <v/>
      </c>
      <c r="E5241" s="21" t="str">
        <f t="shared" si="659"/>
        <v>知识点</v>
      </c>
      <c r="F5241" s="21" t="str">
        <f t="shared" si="660"/>
        <v>恰</v>
      </c>
      <c r="G5241" s="21" t="str">
        <f>INDEX( {"body","discipline","area","topic","point"},MATCH(E5241,{"知识体","知识域","知识区","知识主题","知识点"},0))</f>
        <v>point</v>
      </c>
      <c r="H5241" s="21" t="str">
        <f>INDEX( {"super","just","sub","infras"},MATCH(F5241,{"超","恰","亚","次"},0))</f>
        <v>just</v>
      </c>
      <c r="I5241" s="21">
        <f>MATCH(E5241,{"知识体","知识域","知识区","知识主题","知识点"},0)-1</f>
        <v>4</v>
      </c>
      <c r="J5241" s="21">
        <f>MATCH(F5241,{"超","恰","亚","次"},0)-1</f>
        <v>1</v>
      </c>
      <c r="K5241" s="21" t="str">
        <f t="shared" si="661"/>
        <v>地理</v>
      </c>
      <c r="L5241" s="26" t="s">
        <v>5327</v>
      </c>
      <c r="M5241" s="23"/>
      <c r="N5241" s="23"/>
      <c r="O5241" s="24" t="str">
        <f t="shared" si="663"/>
        <v xml:space="preserve">
  - 
    name:  地理信息技术在灾害中的作用
    title:  地理信息技术在灾害中的作用
    description: 
    koLyro: point
    koLyri:  just
    son: </v>
      </c>
      <c r="P5241" s="27" t="str">
        <f t="shared" si="662"/>
        <v xml:space="preserve">
          - 
            name:  地理信息技术在灾害中的作用
            title:  地理信息技术在灾害中的作用
            description: 
            koLyro: point
            koLyri:  just
            son: </v>
      </c>
    </row>
    <row r="5242" spans="1:16" ht="15" customHeight="1">
      <c r="A5242" s="20">
        <f t="shared" si="656"/>
        <v>4</v>
      </c>
      <c r="B5242" s="21" t="str">
        <f t="shared" si="657"/>
        <v>知识点</v>
      </c>
      <c r="C5242" s="21" t="str">
        <f t="shared" si="658"/>
        <v>应对灾害的的方法和措施</v>
      </c>
      <c r="D5242" s="21" t="str">
        <f>IFERROR(IF(I5242=1,INDEX( {"chinese","english","math","physics","chemistry","biology","politics","history","geography"},MATCH(C5242,{"语文","英语","数学","物理","化学","生物","政治","历史","地理"},0)),IF(I5242=2,INDEX(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5242,{"单项选择","阅读理解","信息匹配","完形填空","短文填空","单句填空","短文改错","单句改错","句型转换","翻译短语","翻译句子","词汇/短语及固搭","完成句子","听力"},0)),"")), "")</f>
        <v/>
      </c>
      <c r="E5242" s="21" t="str">
        <f t="shared" si="659"/>
        <v>知识点</v>
      </c>
      <c r="F5242" s="21" t="str">
        <f t="shared" si="660"/>
        <v>恰</v>
      </c>
      <c r="G5242" s="21" t="str">
        <f>INDEX( {"body","discipline","area","topic","point"},MATCH(E5242,{"知识体","知识域","知识区","知识主题","知识点"},0))</f>
        <v>point</v>
      </c>
      <c r="H5242" s="21" t="str">
        <f>INDEX( {"super","just","sub","infras"},MATCH(F5242,{"超","恰","亚","次"},0))</f>
        <v>just</v>
      </c>
      <c r="I5242" s="21">
        <f>MATCH(E5242,{"知识体","知识域","知识区","知识主题","知识点"},0)-1</f>
        <v>4</v>
      </c>
      <c r="J5242" s="21">
        <f>MATCH(F5242,{"超","恰","亚","次"},0)-1</f>
        <v>1</v>
      </c>
      <c r="K5242" s="21" t="str">
        <f t="shared" si="661"/>
        <v>地理</v>
      </c>
      <c r="L5242" s="26" t="s">
        <v>5328</v>
      </c>
      <c r="M5242" s="23"/>
      <c r="N5242" s="23"/>
      <c r="O5242" s="24" t="str">
        <f t="shared" si="663"/>
        <v xml:space="preserve">
  - 
    name:  应对灾害的的方法和措施
    title:  应对灾害的的方法和措施
    description: 
    koLyro: point
    koLyri:  just
    son: </v>
      </c>
      <c r="P5242" s="27" t="str">
        <f t="shared" si="662"/>
        <v xml:space="preserve">
          - 
            name:  应对灾害的的方法和措施
            title:  应对灾害的的方法和措施
            description: 
            koLyro: point
            koLyri:  just
            son: </v>
      </c>
    </row>
    <row r="5243" spans="1:16" ht="15" customHeight="1">
      <c r="A5243" s="20">
        <f t="shared" si="656"/>
        <v>4</v>
      </c>
      <c r="B5243" s="21" t="str">
        <f t="shared" si="657"/>
        <v>知识点</v>
      </c>
      <c r="C5243" s="21" t="str">
        <f t="shared" si="658"/>
        <v>灾害救助的三个环节</v>
      </c>
      <c r="D5243" s="21" t="str">
        <f>IFERROR(IF(I5243=1,INDEX( {"chinese","english","math","physics","chemistry","biology","politics","history","geography"},MATCH(C5243,{"语文","英语","数学","物理","化学","生物","政治","历史","地理"},0)),IF(I5243=2,INDEX(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5243,{"单项选择","阅读理解","信息匹配","完形填空","短文填空","单句填空","短文改错","单句改错","句型转换","翻译短语","翻译句子","词汇/短语及固搭","完成句子","听力"},0)),"")), "")</f>
        <v/>
      </c>
      <c r="E5243" s="21" t="str">
        <f t="shared" si="659"/>
        <v>知识点</v>
      </c>
      <c r="F5243" s="21" t="str">
        <f t="shared" si="660"/>
        <v>恰</v>
      </c>
      <c r="G5243" s="21" t="str">
        <f>INDEX( {"body","discipline","area","topic","point"},MATCH(E5243,{"知识体","知识域","知识区","知识主题","知识点"},0))</f>
        <v>point</v>
      </c>
      <c r="H5243" s="21" t="str">
        <f>INDEX( {"super","just","sub","infras"},MATCH(F5243,{"超","恰","亚","次"},0))</f>
        <v>just</v>
      </c>
      <c r="I5243" s="21">
        <f>MATCH(E5243,{"知识体","知识域","知识区","知识主题","知识点"},0)-1</f>
        <v>4</v>
      </c>
      <c r="J5243" s="21">
        <f>MATCH(F5243,{"超","恰","亚","次"},0)-1</f>
        <v>1</v>
      </c>
      <c r="K5243" s="21" t="str">
        <f t="shared" si="661"/>
        <v>地理</v>
      </c>
      <c r="L5243" s="26" t="s">
        <v>5329</v>
      </c>
      <c r="M5243" s="23"/>
      <c r="N5243" s="23"/>
      <c r="O5243" s="24" t="str">
        <f t="shared" si="663"/>
        <v xml:space="preserve">
  - 
    name:  灾害救助的三个环节
    title:  灾害救助的三个环节
    description: 
    koLyro: point
    koLyri:  just
    son: </v>
      </c>
      <c r="P5243" s="27" t="str">
        <f t="shared" si="662"/>
        <v xml:space="preserve">
          - 
            name:  灾害救助的三个环节
            title:  灾害救助的三个环节
            description: 
            koLyro: point
            koLyri:  just
            son: </v>
      </c>
    </row>
    <row r="5244" spans="1:16" ht="15" customHeight="1">
      <c r="A5244" s="20">
        <f t="shared" si="656"/>
        <v>4</v>
      </c>
      <c r="B5244" s="21" t="str">
        <f t="shared" si="657"/>
        <v>知识点</v>
      </c>
      <c r="C5244" s="21" t="str">
        <f t="shared" si="658"/>
        <v>自然灾害中的自救与互救</v>
      </c>
      <c r="D5244" s="21" t="str">
        <f>IFERROR(IF(I5244=1,INDEX( {"chinese","english","math","physics","chemistry","biology","politics","history","geography"},MATCH(C5244,{"语文","英语","数学","物理","化学","生物","政治","历史","地理"},0)),IF(I5244=2,INDEX(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5244,{"单项选择","阅读理解","信息匹配","完形填空","短文填空","单句填空","短文改错","单句改错","句型转换","翻译短语","翻译句子","词汇/短语及固搭","完成句子","听力"},0)),"")), "")</f>
        <v/>
      </c>
      <c r="E5244" s="21" t="str">
        <f t="shared" si="659"/>
        <v>知识点</v>
      </c>
      <c r="F5244" s="21" t="str">
        <f t="shared" si="660"/>
        <v>恰</v>
      </c>
      <c r="G5244" s="21" t="str">
        <f>INDEX( {"body","discipline","area","topic","point"},MATCH(E5244,{"知识体","知识域","知识区","知识主题","知识点"},0))</f>
        <v>point</v>
      </c>
      <c r="H5244" s="21" t="str">
        <f>INDEX( {"super","just","sub","infras"},MATCH(F5244,{"超","恰","亚","次"},0))</f>
        <v>just</v>
      </c>
      <c r="I5244" s="21">
        <f>MATCH(E5244,{"知识体","知识域","知识区","知识主题","知识点"},0)-1</f>
        <v>4</v>
      </c>
      <c r="J5244" s="21">
        <f>MATCH(F5244,{"超","恰","亚","次"},0)-1</f>
        <v>1</v>
      </c>
      <c r="K5244" s="21" t="str">
        <f t="shared" si="661"/>
        <v>地理</v>
      </c>
      <c r="L5244" s="26" t="s">
        <v>5330</v>
      </c>
      <c r="M5244" s="23"/>
      <c r="N5244" s="23"/>
      <c r="O5244" s="24" t="str">
        <f t="shared" si="663"/>
        <v xml:space="preserve">
  - 
    name:  自然灾害中的自救与互救
    title:  自然灾害中的自救与互救
    description: 
    koLyro: point
    koLyri:  just
    son: </v>
      </c>
      <c r="P5244" s="27" t="str">
        <f t="shared" si="662"/>
        <v xml:space="preserve">
          - 
            name:  自然灾害中的自救与互救
            title:  自然灾害中的自救与互救
            description: 
            koLyro: point
            koLyri:  just
            son: </v>
      </c>
    </row>
    <row r="5245" spans="1:16" ht="15" customHeight="1">
      <c r="A5245" s="20">
        <f t="shared" si="656"/>
        <v>2</v>
      </c>
      <c r="B5245" s="21" t="str">
        <f t="shared" si="657"/>
        <v>知识区</v>
      </c>
      <c r="C5245" s="21" t="str">
        <f t="shared" si="658"/>
        <v>26.地理信息技术应用</v>
      </c>
      <c r="D5245" s="21" t="str">
        <f>IFERROR(IF(I5245=1,INDEX( {"chinese","english","math","physics","chemistry","biology","politics","history","geography"},MATCH(C5245,{"语文","英语","数学","物理","化学","生物","政治","历史","地理"},0)),IF(I5245=2,INDEX(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5245,{"单项选择","阅读理解","信息匹配","完形填空","短文填空","单句填空","短文改错","单句改错","句型转换","翻译短语","翻译句子","词汇/短语及固搭","完成句子","听力"},0)),"")), "")</f>
        <v/>
      </c>
      <c r="E5245" s="21" t="str">
        <f t="shared" si="659"/>
        <v>知识区</v>
      </c>
      <c r="F5245" s="21" t="str">
        <f t="shared" si="660"/>
        <v>恰</v>
      </c>
      <c r="G5245" s="21" t="str">
        <f>INDEX( {"body","discipline","area","topic","point"},MATCH(E5245,{"知识体","知识域","知识区","知识主题","知识点"},0))</f>
        <v>area</v>
      </c>
      <c r="H5245" s="21" t="str">
        <f>INDEX( {"super","just","sub","infras"},MATCH(F5245,{"超","恰","亚","次"},0))</f>
        <v>just</v>
      </c>
      <c r="I5245" s="21">
        <f>MATCH(E5245,{"知识体","知识域","知识区","知识主题","知识点"},0)-1</f>
        <v>2</v>
      </c>
      <c r="J5245" s="21">
        <f>MATCH(F5245,{"超","恰","亚","次"},0)-1</f>
        <v>1</v>
      </c>
      <c r="K5245" s="21" t="str">
        <f t="shared" si="661"/>
        <v>地理</v>
      </c>
      <c r="L5245" s="22" t="s">
        <v>5357</v>
      </c>
      <c r="M5245" s="23"/>
      <c r="N5245" s="23"/>
      <c r="O5245" s="24" t="str">
        <f t="shared" si="663"/>
        <v xml:space="preserve">
  - 
    name:  26.地理信息技术应用
    title:  26.地理信息技术应用
    description: 
    koLyro: area
    koLyri:  just
    son: </v>
      </c>
      <c r="P5245" s="27" t="str">
        <f t="shared" si="662"/>
        <v xml:space="preserve">
      - 
        name:  26.地理信息技术应用
        title:  26.地理信息技术应用
        description: 
        koLyro: area
        koLyri:  just
        son: </v>
      </c>
    </row>
    <row r="5246" spans="1:16" ht="15" customHeight="1">
      <c r="A5246" s="20">
        <f t="shared" si="656"/>
        <v>3</v>
      </c>
      <c r="B5246" s="21" t="str">
        <f t="shared" si="657"/>
        <v>知识主题</v>
      </c>
      <c r="C5246" s="21" t="str">
        <f t="shared" si="658"/>
        <v>地理信息技术的发展</v>
      </c>
      <c r="D5246" s="21" t="str">
        <f>IFERROR(IF(I5246=1,INDEX( {"chinese","english","math","physics","chemistry","biology","politics","history","geography"},MATCH(C5246,{"语文","英语","数学","物理","化学","生物","政治","历史","地理"},0)),IF(I5246=2,INDEX(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5246,{"单项选择","阅读理解","信息匹配","完形填空","短文填空","单句填空","短文改错","单句改错","句型转换","翻译短语","翻译句子","词汇/短语及固搭","完成句子","听力"},0)),"")), "")</f>
        <v/>
      </c>
      <c r="E5246" s="21" t="str">
        <f t="shared" si="659"/>
        <v>知识主题</v>
      </c>
      <c r="F5246" s="21" t="str">
        <f t="shared" si="660"/>
        <v>恰</v>
      </c>
      <c r="G5246" s="21" t="str">
        <f>INDEX( {"body","discipline","area","topic","point"},MATCH(E5246,{"知识体","知识域","知识区","知识主题","知识点"},0))</f>
        <v>topic</v>
      </c>
      <c r="H5246" s="21" t="str">
        <f>INDEX( {"super","just","sub","infras"},MATCH(F5246,{"超","恰","亚","次"},0))</f>
        <v>just</v>
      </c>
      <c r="I5246" s="21">
        <f>MATCH(E5246,{"知识体","知识域","知识区","知识主题","知识点"},0)-1</f>
        <v>3</v>
      </c>
      <c r="J5246" s="21">
        <f>MATCH(F5246,{"超","恰","亚","次"},0)-1</f>
        <v>1</v>
      </c>
      <c r="K5246" s="21" t="str">
        <f t="shared" si="661"/>
        <v>地理</v>
      </c>
      <c r="L5246" s="26" t="s">
        <v>5331</v>
      </c>
      <c r="M5246" s="23"/>
      <c r="N5246" s="23"/>
      <c r="O5246" s="24" t="str">
        <f t="shared" si="663"/>
        <v xml:space="preserve">
  - 
    name:  地理信息技术的发展
    title:  地理信息技术的发展
    description: 
    koLyro: topic
    koLyri:  just
    son: </v>
      </c>
      <c r="P5246" s="27" t="str">
        <f t="shared" si="662"/>
        <v xml:space="preserve">
        - 
          name:  地理信息技术的发展
          title:  地理信息技术的发展
          description: 
          koLyro: topic
          koLyri:  just
          son: </v>
      </c>
    </row>
    <row r="5247" spans="1:16" ht="15" customHeight="1">
      <c r="A5247" s="20">
        <f t="shared" si="656"/>
        <v>4</v>
      </c>
      <c r="B5247" s="21" t="str">
        <f t="shared" si="657"/>
        <v>知识点</v>
      </c>
      <c r="C5247" s="21" t="str">
        <f t="shared" si="658"/>
        <v>地理信息技术的发展</v>
      </c>
      <c r="D5247" s="21" t="str">
        <f>IFERROR(IF(I5247=1,INDEX( {"chinese","english","math","physics","chemistry","biology","politics","history","geography"},MATCH(C5247,{"语文","英语","数学","物理","化学","生物","政治","历史","地理"},0)),IF(I5247=2,INDEX(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5247,{"单项选择","阅读理解","信息匹配","完形填空","短文填空","单句填空","短文改错","单句改错","句型转换","翻译短语","翻译句子","词汇/短语及固搭","完成句子","听力"},0)),"")), "")</f>
        <v/>
      </c>
      <c r="E5247" s="21" t="str">
        <f t="shared" si="659"/>
        <v>知识点</v>
      </c>
      <c r="F5247" s="21" t="str">
        <f t="shared" si="660"/>
        <v>恰</v>
      </c>
      <c r="G5247" s="21" t="str">
        <f>INDEX( {"body","discipline","area","topic","point"},MATCH(E5247,{"知识体","知识域","知识区","知识主题","知识点"},0))</f>
        <v>point</v>
      </c>
      <c r="H5247" s="21" t="str">
        <f>INDEX( {"super","just","sub","infras"},MATCH(F5247,{"超","恰","亚","次"},0))</f>
        <v>just</v>
      </c>
      <c r="I5247" s="21">
        <f>MATCH(E5247,{"知识体","知识域","知识区","知识主题","知识点"},0)-1</f>
        <v>4</v>
      </c>
      <c r="J5247" s="21">
        <f>MATCH(F5247,{"超","恰","亚","次"},0)-1</f>
        <v>1</v>
      </c>
      <c r="K5247" s="21" t="str">
        <f t="shared" si="661"/>
        <v>地理</v>
      </c>
      <c r="L5247" s="26" t="s">
        <v>5332</v>
      </c>
      <c r="M5247" s="23"/>
      <c r="N5247" s="23"/>
      <c r="O5247" s="24" t="str">
        <f t="shared" si="663"/>
        <v xml:space="preserve">
  - 
    name:  地理信息技术的发展
    title:  地理信息技术的发展
    description: 
    koLyro: point
    koLyri:  just
    son: </v>
      </c>
      <c r="P5247" s="27" t="str">
        <f t="shared" si="662"/>
        <v xml:space="preserve">
          - 
            name:  地理信息技术的发展
            title:  地理信息技术的发展
            description: 
            koLyro: point
            koLyri:  just
            son: </v>
      </c>
    </row>
    <row r="5248" spans="1:16" ht="15" customHeight="1">
      <c r="A5248" s="20">
        <f t="shared" si="656"/>
        <v>4</v>
      </c>
      <c r="B5248" s="21" t="str">
        <f t="shared" si="657"/>
        <v>知识点</v>
      </c>
      <c r="C5248" s="21" t="str">
        <f t="shared" si="658"/>
        <v>地理信息技术的构成与功能</v>
      </c>
      <c r="D5248" s="21" t="str">
        <f>IFERROR(IF(I5248=1,INDEX( {"chinese","english","math","physics","chemistry","biology","politics","history","geography"},MATCH(C5248,{"语文","英语","数学","物理","化学","生物","政治","历史","地理"},0)),IF(I5248=2,INDEX(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5248,{"单项选择","阅读理解","信息匹配","完形填空","短文填空","单句填空","短文改错","单句改错","句型转换","翻译短语","翻译句子","词汇/短语及固搭","完成句子","听力"},0)),"")), "")</f>
        <v/>
      </c>
      <c r="E5248" s="21" t="str">
        <f t="shared" si="659"/>
        <v>知识点</v>
      </c>
      <c r="F5248" s="21" t="str">
        <f t="shared" si="660"/>
        <v>恰</v>
      </c>
      <c r="G5248" s="21" t="str">
        <f>INDEX( {"body","discipline","area","topic","point"},MATCH(E5248,{"知识体","知识域","知识区","知识主题","知识点"},0))</f>
        <v>point</v>
      </c>
      <c r="H5248" s="21" t="str">
        <f>INDEX( {"super","just","sub","infras"},MATCH(F5248,{"超","恰","亚","次"},0))</f>
        <v>just</v>
      </c>
      <c r="I5248" s="21">
        <f>MATCH(E5248,{"知识体","知识域","知识区","知识主题","知识点"},0)-1</f>
        <v>4</v>
      </c>
      <c r="J5248" s="21">
        <f>MATCH(F5248,{"超","恰","亚","次"},0)-1</f>
        <v>1</v>
      </c>
      <c r="K5248" s="21" t="str">
        <f t="shared" si="661"/>
        <v>地理</v>
      </c>
      <c r="L5248" s="26" t="s">
        <v>5333</v>
      </c>
      <c r="M5248" s="23"/>
      <c r="N5248" s="23"/>
      <c r="O5248" s="24" t="str">
        <f t="shared" si="663"/>
        <v xml:space="preserve">
  - 
    name:  地理信息技术的构成与功能
    title:  地理信息技术的构成与功能
    description: 
    koLyro: point
    koLyri:  just
    son: </v>
      </c>
      <c r="P5248" s="27" t="str">
        <f t="shared" si="662"/>
        <v xml:space="preserve">
          - 
            name:  地理信息技术的构成与功能
            title:  地理信息技术的构成与功能
            description: 
            koLyro: point
            koLyri:  just
            son: </v>
      </c>
    </row>
    <row r="5249" spans="1:16" ht="15" customHeight="1">
      <c r="A5249" s="20">
        <f t="shared" si="656"/>
        <v>3</v>
      </c>
      <c r="B5249" s="21" t="str">
        <f t="shared" si="657"/>
        <v>知识主题</v>
      </c>
      <c r="C5249" s="21" t="str">
        <f t="shared" si="658"/>
        <v>地图</v>
      </c>
      <c r="D5249" s="21" t="str">
        <f>IFERROR(IF(I5249=1,INDEX( {"chinese","english","math","physics","chemistry","biology","politics","history","geography"},MATCH(C5249,{"语文","英语","数学","物理","化学","生物","政治","历史","地理"},0)),IF(I5249=2,INDEX(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5249,{"单项选择","阅读理解","信息匹配","完形填空","短文填空","单句填空","短文改错","单句改错","句型转换","翻译短语","翻译句子","词汇/短语及固搭","完成句子","听力"},0)),"")), "")</f>
        <v/>
      </c>
      <c r="E5249" s="21" t="str">
        <f t="shared" si="659"/>
        <v>知识主题</v>
      </c>
      <c r="F5249" s="21" t="str">
        <f t="shared" si="660"/>
        <v>恰</v>
      </c>
      <c r="G5249" s="21" t="str">
        <f>INDEX( {"body","discipline","area","topic","point"},MATCH(E5249,{"知识体","知识域","知识区","知识主题","知识点"},0))</f>
        <v>topic</v>
      </c>
      <c r="H5249" s="21" t="str">
        <f>INDEX( {"super","just","sub","infras"},MATCH(F5249,{"超","恰","亚","次"},0))</f>
        <v>just</v>
      </c>
      <c r="I5249" s="21">
        <f>MATCH(E5249,{"知识体","知识域","知识区","知识主题","知识点"},0)-1</f>
        <v>3</v>
      </c>
      <c r="J5249" s="21">
        <f>MATCH(F5249,{"超","恰","亚","次"},0)-1</f>
        <v>1</v>
      </c>
      <c r="K5249" s="21" t="str">
        <f t="shared" si="661"/>
        <v>地理</v>
      </c>
      <c r="L5249" s="26" t="s">
        <v>5334</v>
      </c>
      <c r="M5249" s="23"/>
      <c r="N5249" s="23"/>
      <c r="O5249" s="24" t="str">
        <f t="shared" si="663"/>
        <v xml:space="preserve">
  - 
    name:  地图
    title:  地图
    description: 
    koLyro: topic
    koLyri:  just
    son: </v>
      </c>
      <c r="P5249" s="27" t="str">
        <f t="shared" si="662"/>
        <v xml:space="preserve">
        - 
          name:  地图
          title:  地图
          description: 
          koLyro: topic
          koLyri:  just
          son: </v>
      </c>
    </row>
    <row r="5250" spans="1:16" ht="15" customHeight="1">
      <c r="A5250" s="20">
        <f t="shared" si="656"/>
        <v>4</v>
      </c>
      <c r="B5250" s="21" t="str">
        <f t="shared" si="657"/>
        <v>知识点</v>
      </c>
      <c r="C5250" s="21" t="str">
        <f t="shared" si="658"/>
        <v>几种常见的地图投影</v>
      </c>
      <c r="D5250" s="21" t="str">
        <f>IFERROR(IF(I5250=1,INDEX( {"chinese","english","math","physics","chemistry","biology","politics","history","geography"},MATCH(C5250,{"语文","英语","数学","物理","化学","生物","政治","历史","地理"},0)),IF(I5250=2,INDEX(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5250,{"单项选择","阅读理解","信息匹配","完形填空","短文填空","单句填空","短文改错","单句改错","句型转换","翻译短语","翻译句子","词汇/短语及固搭","完成句子","听力"},0)),"")), "")</f>
        <v/>
      </c>
      <c r="E5250" s="21" t="str">
        <f t="shared" si="659"/>
        <v>知识点</v>
      </c>
      <c r="F5250" s="21" t="str">
        <f t="shared" si="660"/>
        <v>恰</v>
      </c>
      <c r="G5250" s="21" t="str">
        <f>INDEX( {"body","discipline","area","topic","point"},MATCH(E5250,{"知识体","知识域","知识区","知识主题","知识点"},0))</f>
        <v>point</v>
      </c>
      <c r="H5250" s="21" t="str">
        <f>INDEX( {"super","just","sub","infras"},MATCH(F5250,{"超","恰","亚","次"},0))</f>
        <v>just</v>
      </c>
      <c r="I5250" s="21">
        <f>MATCH(E5250,{"知识体","知识域","知识区","知识主题","知识点"},0)-1</f>
        <v>4</v>
      </c>
      <c r="J5250" s="21">
        <f>MATCH(F5250,{"超","恰","亚","次"},0)-1</f>
        <v>1</v>
      </c>
      <c r="K5250" s="21" t="str">
        <f t="shared" si="661"/>
        <v>地理</v>
      </c>
      <c r="L5250" s="26" t="s">
        <v>5335</v>
      </c>
      <c r="M5250" s="23"/>
      <c r="N5250" s="23"/>
      <c r="O5250" s="24" t="str">
        <f t="shared" si="663"/>
        <v xml:space="preserve">
  - 
    name:  几种常见的地图投影
    title:  几种常见的地图投影
    description: 
    koLyro: point
    koLyri:  just
    son: </v>
      </c>
      <c r="P5250" s="27" t="str">
        <f t="shared" si="662"/>
        <v xml:space="preserve">
          - 
            name:  几种常见的地图投影
            title:  几种常见的地图投影
            description: 
            koLyro: point
            koLyri:  just
            son: </v>
      </c>
    </row>
    <row r="5251" spans="1:16" ht="15" customHeight="1">
      <c r="A5251" s="20">
        <f t="shared" si="656"/>
        <v>4</v>
      </c>
      <c r="B5251" s="21" t="str">
        <f t="shared" si="657"/>
        <v>知识点</v>
      </c>
      <c r="C5251" s="21" t="str">
        <f t="shared" si="658"/>
        <v>不同地图的特点和用途</v>
      </c>
      <c r="D5251" s="21" t="str">
        <f>IFERROR(IF(I5251=1,INDEX( {"chinese","english","math","physics","chemistry","biology","politics","history","geography"},MATCH(C5251,{"语文","英语","数学","物理","化学","生物","政治","历史","地理"},0)),IF(I5251=2,INDEX(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5251,{"单项选择","阅读理解","信息匹配","完形填空","短文填空","单句填空","短文改错","单句改错","句型转换","翻译短语","翻译句子","词汇/短语及固搭","完成句子","听力"},0)),"")), "")</f>
        <v/>
      </c>
      <c r="E5251" s="21" t="str">
        <f t="shared" si="659"/>
        <v>知识点</v>
      </c>
      <c r="F5251" s="21" t="str">
        <f t="shared" si="660"/>
        <v>恰</v>
      </c>
      <c r="G5251" s="21" t="str">
        <f>INDEX( {"body","discipline","area","topic","point"},MATCH(E5251,{"知识体","知识域","知识区","知识主题","知识点"},0))</f>
        <v>point</v>
      </c>
      <c r="H5251" s="21" t="str">
        <f>INDEX( {"super","just","sub","infras"},MATCH(F5251,{"超","恰","亚","次"},0))</f>
        <v>just</v>
      </c>
      <c r="I5251" s="21">
        <f>MATCH(E5251,{"知识体","知识域","知识区","知识主题","知识点"},0)-1</f>
        <v>4</v>
      </c>
      <c r="J5251" s="21">
        <f>MATCH(F5251,{"超","恰","亚","次"},0)-1</f>
        <v>1</v>
      </c>
      <c r="K5251" s="21" t="str">
        <f t="shared" si="661"/>
        <v>地理</v>
      </c>
      <c r="L5251" s="26" t="s">
        <v>5336</v>
      </c>
      <c r="M5251" s="23"/>
      <c r="N5251" s="23"/>
      <c r="O5251" s="24" t="str">
        <f t="shared" si="663"/>
        <v xml:space="preserve">
  - 
    name:  不同地图的特点和用途
    title:  不同地图的特点和用途
    description: 
    koLyro: point
    koLyri:  just
    son: </v>
      </c>
      <c r="P5251" s="27" t="str">
        <f t="shared" si="662"/>
        <v xml:space="preserve">
          - 
            name:  不同地图的特点和用途
            title:  不同地图的特点和用途
            description: 
            koLyro: point
            koLyri:  just
            son: </v>
      </c>
    </row>
    <row r="5252" spans="1:16" ht="15" customHeight="1">
      <c r="A5252" s="20">
        <f t="shared" si="656"/>
        <v>3</v>
      </c>
      <c r="B5252" s="21" t="str">
        <f t="shared" si="657"/>
        <v>知识主题</v>
      </c>
      <c r="C5252" s="21" t="str">
        <f t="shared" si="658"/>
        <v>遥感（RS）</v>
      </c>
      <c r="D5252" s="21" t="str">
        <f>IFERROR(IF(I5252=1,INDEX( {"chinese","english","math","physics","chemistry","biology","politics","history","geography"},MATCH(C5252,{"语文","英语","数学","物理","化学","生物","政治","历史","地理"},0)),IF(I5252=2,INDEX(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5252,{"单项选择","阅读理解","信息匹配","完形填空","短文填空","单句填空","短文改错","单句改错","句型转换","翻译短语","翻译句子","词汇/短语及固搭","完成句子","听力"},0)),"")), "")</f>
        <v/>
      </c>
      <c r="E5252" s="21" t="str">
        <f t="shared" si="659"/>
        <v>知识主题</v>
      </c>
      <c r="F5252" s="21" t="str">
        <f t="shared" si="660"/>
        <v>恰</v>
      </c>
      <c r="G5252" s="21" t="str">
        <f>INDEX( {"body","discipline","area","topic","point"},MATCH(E5252,{"知识体","知识域","知识区","知识主题","知识点"},0))</f>
        <v>topic</v>
      </c>
      <c r="H5252" s="21" t="str">
        <f>INDEX( {"super","just","sub","infras"},MATCH(F5252,{"超","恰","亚","次"},0))</f>
        <v>just</v>
      </c>
      <c r="I5252" s="21">
        <f>MATCH(E5252,{"知识体","知识域","知识区","知识主题","知识点"},0)-1</f>
        <v>3</v>
      </c>
      <c r="J5252" s="21">
        <f>MATCH(F5252,{"超","恰","亚","次"},0)-1</f>
        <v>1</v>
      </c>
      <c r="K5252" s="21" t="str">
        <f t="shared" si="661"/>
        <v>地理</v>
      </c>
      <c r="L5252" s="26" t="s">
        <v>5337</v>
      </c>
      <c r="M5252" s="23"/>
      <c r="N5252" s="23"/>
      <c r="O5252" s="24" t="str">
        <f t="shared" si="663"/>
        <v xml:space="preserve">
  - 
    name:  遥感（RS）
    title:  遥感（RS）
    description: 
    koLyro: topic
    koLyri:  just
    son: </v>
      </c>
      <c r="P5252" s="27" t="str">
        <f t="shared" si="662"/>
        <v xml:space="preserve">
        - 
          name:  遥感（RS）
          title:  遥感（RS）
          description: 
          koLyro: topic
          koLyri:  just
          son: </v>
      </c>
    </row>
    <row r="5253" spans="1:16" ht="15" customHeight="1">
      <c r="A5253" s="20">
        <f t="shared" ref="A5253:A5268" si="664">IFERROR(FIND("├",L5253),0)</f>
        <v>4</v>
      </c>
      <c r="B5253" s="21" t="str">
        <f t="shared" ref="B5253:B5268" si="665">MID(L5253,FIND("«",L5253)+1,FIND("»",L5253)-FIND("«",L5253)-1)</f>
        <v>知识点</v>
      </c>
      <c r="C5253" s="21" t="str">
        <f t="shared" ref="C5253:C5268" si="666">RIGHT(L5253,LEN(L5253)-FIND("»",L5253))</f>
        <v>遥感的基本原理</v>
      </c>
      <c r="D5253" s="21" t="str">
        <f>IFERROR(IF(I5253=1,INDEX( {"chinese","english","math","physics","chemistry","biology","politics","history","geography"},MATCH(C5253,{"语文","英语","数学","物理","化学","生物","政治","历史","地理"},0)),IF(I5253=2,INDEX(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5253,{"单项选择","阅读理解","信息匹配","完形填空","短文填空","单句填空","短文改错","单句改错","句型转换","翻译短语","翻译句子","词汇/短语及固搭","完成句子","听力"},0)),"")), "")</f>
        <v/>
      </c>
      <c r="E5253" s="21" t="str">
        <f t="shared" ref="E5253:E5268" si="667">SUBSTITUTE(SUBSTITUTE(SUBSTITUTE(SUBSTITUTE(B5253,"超",""),"恰",""),"亚",""),"次","")</f>
        <v>知识点</v>
      </c>
      <c r="F5253" s="21" t="str">
        <f t="shared" ref="F5253:F5268" si="668">IF(IFERROR(FIND("超",B5253),-1)&gt;0,"超",  IF(IFERROR(FIND("亚",B5253),-1)&gt;0,"亚",   IF(IFERROR(FIND("次",B5253),-1)&gt;0,"次",    "恰"  )))</f>
        <v>恰</v>
      </c>
      <c r="G5253" s="21" t="str">
        <f>INDEX( {"body","discipline","area","topic","point"},MATCH(E5253,{"知识体","知识域","知识区","知识主题","知识点"},0))</f>
        <v>point</v>
      </c>
      <c r="H5253" s="21" t="str">
        <f>INDEX( {"super","just","sub","infras"},MATCH(F5253,{"超","恰","亚","次"},0))</f>
        <v>just</v>
      </c>
      <c r="I5253" s="21">
        <f>MATCH(E5253,{"知识体","知识域","知识区","知识主题","知识点"},0)-1</f>
        <v>4</v>
      </c>
      <c r="J5253" s="21">
        <f>MATCH(F5253,{"超","恰","亚","次"},0)-1</f>
        <v>1</v>
      </c>
      <c r="K5253" s="21" t="str">
        <f t="shared" ref="K5253:K5268" si="669">IF(I5253=0,"",IF(I5253=1,C5253,K5252))</f>
        <v>地理</v>
      </c>
      <c r="L5253" s="26" t="s">
        <v>5338</v>
      </c>
      <c r="M5253" s="23"/>
      <c r="N5253" s="23"/>
      <c r="O5253" s="24" t="str">
        <f t="shared" si="663"/>
        <v xml:space="preserve">
  - 
    name:  遥感的基本原理
    title:  遥感的基本原理
    description: 
    koLyro: point
    koLyri:  just
    son: </v>
      </c>
      <c r="P5253" s="27" t="str">
        <f t="shared" ref="P5253:P5268" si="670">SUBSTITUTE(O5253,CHAR(10),CHAR(10)&amp;REPT("  ",A5253))</f>
        <v xml:space="preserve">
          - 
            name:  遥感的基本原理
            title:  遥感的基本原理
            description: 
            koLyro: point
            koLyri:  just
            son: </v>
      </c>
    </row>
    <row r="5254" spans="1:16" ht="15" customHeight="1">
      <c r="A5254" s="20">
        <f t="shared" si="664"/>
        <v>4</v>
      </c>
      <c r="B5254" s="21" t="str">
        <f t="shared" si="665"/>
        <v>知识点</v>
      </c>
      <c r="C5254" s="21" t="str">
        <f t="shared" si="666"/>
        <v>判读遥感图像</v>
      </c>
      <c r="D5254" s="21" t="str">
        <f>IFERROR(IF(I5254=1,INDEX( {"chinese","english","math","physics","chemistry","biology","politics","history","geography"},MATCH(C5254,{"语文","英语","数学","物理","化学","生物","政治","历史","地理"},0)),IF(I5254=2,INDEX(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5254,{"单项选择","阅读理解","信息匹配","完形填空","短文填空","单句填空","短文改错","单句改错","句型转换","翻译短语","翻译句子","词汇/短语及固搭","完成句子","听力"},0)),"")), "")</f>
        <v/>
      </c>
      <c r="E5254" s="21" t="str">
        <f t="shared" si="667"/>
        <v>知识点</v>
      </c>
      <c r="F5254" s="21" t="str">
        <f t="shared" si="668"/>
        <v>恰</v>
      </c>
      <c r="G5254" s="21" t="str">
        <f>INDEX( {"body","discipline","area","topic","point"},MATCH(E5254,{"知识体","知识域","知识区","知识主题","知识点"},0))</f>
        <v>point</v>
      </c>
      <c r="H5254" s="21" t="str">
        <f>INDEX( {"super","just","sub","infras"},MATCH(F5254,{"超","恰","亚","次"},0))</f>
        <v>just</v>
      </c>
      <c r="I5254" s="21">
        <f>MATCH(E5254,{"知识体","知识域","知识区","知识主题","知识点"},0)-1</f>
        <v>4</v>
      </c>
      <c r="J5254" s="21">
        <f>MATCH(F5254,{"超","恰","亚","次"},0)-1</f>
        <v>1</v>
      </c>
      <c r="K5254" s="21" t="str">
        <f t="shared" si="669"/>
        <v>地理</v>
      </c>
      <c r="L5254" s="26" t="s">
        <v>5339</v>
      </c>
      <c r="M5254" s="23"/>
      <c r="N5254" s="23"/>
      <c r="O5254" s="24" t="str">
        <f t="shared" si="663"/>
        <v xml:space="preserve">
  - 
    name:  判读遥感图像
    title:  判读遥感图像
    description: 
    koLyro: point
    koLyri:  just
    son: </v>
      </c>
      <c r="P5254" s="27" t="str">
        <f t="shared" si="670"/>
        <v xml:space="preserve">
          - 
            name:  判读遥感图像
            title:  判读遥感图像
            description: 
            koLyro: point
            koLyri:  just
            son: </v>
      </c>
    </row>
    <row r="5255" spans="1:16" ht="15" customHeight="1">
      <c r="A5255" s="20">
        <f t="shared" si="664"/>
        <v>4</v>
      </c>
      <c r="B5255" s="21" t="str">
        <f t="shared" si="665"/>
        <v>知识点</v>
      </c>
      <c r="C5255" s="21" t="str">
        <f t="shared" si="666"/>
        <v>遥感的应用</v>
      </c>
      <c r="D5255" s="21" t="str">
        <f>IFERROR(IF(I5255=1,INDEX( {"chinese","english","math","physics","chemistry","biology","politics","history","geography"},MATCH(C5255,{"语文","英语","数学","物理","化学","生物","政治","历史","地理"},0)),IF(I5255=2,INDEX(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5255,{"单项选择","阅读理解","信息匹配","完形填空","短文填空","单句填空","短文改错","单句改错","句型转换","翻译短语","翻译句子","词汇/短语及固搭","完成句子","听力"},0)),"")), "")</f>
        <v/>
      </c>
      <c r="E5255" s="21" t="str">
        <f t="shared" si="667"/>
        <v>知识点</v>
      </c>
      <c r="F5255" s="21" t="str">
        <f t="shared" si="668"/>
        <v>恰</v>
      </c>
      <c r="G5255" s="21" t="str">
        <f>INDEX( {"body","discipline","area","topic","point"},MATCH(E5255,{"知识体","知识域","知识区","知识主题","知识点"},0))</f>
        <v>point</v>
      </c>
      <c r="H5255" s="21" t="str">
        <f>INDEX( {"super","just","sub","infras"},MATCH(F5255,{"超","恰","亚","次"},0))</f>
        <v>just</v>
      </c>
      <c r="I5255" s="21">
        <f>MATCH(E5255,{"知识体","知识域","知识区","知识主题","知识点"},0)-1</f>
        <v>4</v>
      </c>
      <c r="J5255" s="21">
        <f>MATCH(F5255,{"超","恰","亚","次"},0)-1</f>
        <v>1</v>
      </c>
      <c r="K5255" s="21" t="str">
        <f t="shared" si="669"/>
        <v>地理</v>
      </c>
      <c r="L5255" s="26" t="s">
        <v>5340</v>
      </c>
      <c r="M5255" s="23"/>
      <c r="N5255" s="23"/>
      <c r="O5255" s="24" t="str">
        <f t="shared" si="663"/>
        <v xml:space="preserve">
  - 
    name:  遥感的应用
    title:  遥感的应用
    description: 
    koLyro: point
    koLyri:  just
    son: </v>
      </c>
      <c r="P5255" s="27" t="str">
        <f t="shared" si="670"/>
        <v xml:space="preserve">
          - 
            name:  遥感的应用
            title:  遥感的应用
            description: 
            koLyro: point
            koLyri:  just
            son: </v>
      </c>
    </row>
    <row r="5256" spans="1:16" ht="15" customHeight="1">
      <c r="A5256" s="20">
        <f t="shared" si="664"/>
        <v>3</v>
      </c>
      <c r="B5256" s="21" t="str">
        <f t="shared" si="665"/>
        <v>知识主题</v>
      </c>
      <c r="C5256" s="21" t="str">
        <f t="shared" si="666"/>
        <v>全球定位系统（GPS）</v>
      </c>
      <c r="D5256" s="21" t="str">
        <f>IFERROR(IF(I5256=1,INDEX( {"chinese","english","math","physics","chemistry","biology","politics","history","geography"},MATCH(C5256,{"语文","英语","数学","物理","化学","生物","政治","历史","地理"},0)),IF(I5256=2,INDEX(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5256,{"单项选择","阅读理解","信息匹配","完形填空","短文填空","单句填空","短文改错","单句改错","句型转换","翻译短语","翻译句子","词汇/短语及固搭","完成句子","听力"},0)),"")), "")</f>
        <v/>
      </c>
      <c r="E5256" s="21" t="str">
        <f t="shared" si="667"/>
        <v>知识主题</v>
      </c>
      <c r="F5256" s="21" t="str">
        <f t="shared" si="668"/>
        <v>恰</v>
      </c>
      <c r="G5256" s="21" t="str">
        <f>INDEX( {"body","discipline","area","topic","point"},MATCH(E5256,{"知识体","知识域","知识区","知识主题","知识点"},0))</f>
        <v>topic</v>
      </c>
      <c r="H5256" s="21" t="str">
        <f>INDEX( {"super","just","sub","infras"},MATCH(F5256,{"超","恰","亚","次"},0))</f>
        <v>just</v>
      </c>
      <c r="I5256" s="21">
        <f>MATCH(E5256,{"知识体","知识域","知识区","知识主题","知识点"},0)-1</f>
        <v>3</v>
      </c>
      <c r="J5256" s="21">
        <f>MATCH(F5256,{"超","恰","亚","次"},0)-1</f>
        <v>1</v>
      </c>
      <c r="K5256" s="21" t="str">
        <f t="shared" si="669"/>
        <v>地理</v>
      </c>
      <c r="L5256" s="26" t="s">
        <v>5341</v>
      </c>
      <c r="M5256" s="23"/>
      <c r="N5256" s="23"/>
      <c r="O5256" s="24" t="str">
        <f t="shared" si="663"/>
        <v xml:space="preserve">
  - 
    name:  全球定位系统（GPS）
    title:  全球定位系统（GPS）
    description: 
    koLyro: topic
    koLyri:  just
    son: </v>
      </c>
      <c r="P5256" s="27" t="str">
        <f t="shared" si="670"/>
        <v xml:space="preserve">
        - 
          name:  全球定位系统（GPS）
          title:  全球定位系统（GPS）
          description: 
          koLyro: topic
          koLyri:  just
          son: </v>
      </c>
    </row>
    <row r="5257" spans="1:16" ht="15" customHeight="1">
      <c r="A5257" s="20">
        <f t="shared" si="664"/>
        <v>4</v>
      </c>
      <c r="B5257" s="21" t="str">
        <f t="shared" si="665"/>
        <v>知识点</v>
      </c>
      <c r="C5257" s="21" t="str">
        <f t="shared" si="666"/>
        <v>GPS的组成</v>
      </c>
      <c r="D5257" s="21" t="str">
        <f>IFERROR(IF(I5257=1,INDEX( {"chinese","english","math","physics","chemistry","biology","politics","history","geography"},MATCH(C5257,{"语文","英语","数学","物理","化学","生物","政治","历史","地理"},0)),IF(I5257=2,INDEX(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5257,{"单项选择","阅读理解","信息匹配","完形填空","短文填空","单句填空","短文改错","单句改错","句型转换","翻译短语","翻译句子","词汇/短语及固搭","完成句子","听力"},0)),"")), "")</f>
        <v/>
      </c>
      <c r="E5257" s="21" t="str">
        <f t="shared" si="667"/>
        <v>知识点</v>
      </c>
      <c r="F5257" s="21" t="str">
        <f t="shared" si="668"/>
        <v>恰</v>
      </c>
      <c r="G5257" s="21" t="str">
        <f>INDEX( {"body","discipline","area","topic","point"},MATCH(E5257,{"知识体","知识域","知识区","知识主题","知识点"},0))</f>
        <v>point</v>
      </c>
      <c r="H5257" s="21" t="str">
        <f>INDEX( {"super","just","sub","infras"},MATCH(F5257,{"超","恰","亚","次"},0))</f>
        <v>just</v>
      </c>
      <c r="I5257" s="21">
        <f>MATCH(E5257,{"知识体","知识域","知识区","知识主题","知识点"},0)-1</f>
        <v>4</v>
      </c>
      <c r="J5257" s="21">
        <f>MATCH(F5257,{"超","恰","亚","次"},0)-1</f>
        <v>1</v>
      </c>
      <c r="K5257" s="21" t="str">
        <f t="shared" si="669"/>
        <v>地理</v>
      </c>
      <c r="L5257" s="26" t="s">
        <v>5342</v>
      </c>
      <c r="M5257" s="23"/>
      <c r="N5257" s="23"/>
      <c r="O5257" s="24" t="str">
        <f t="shared" si="663"/>
        <v xml:space="preserve">
  - 
    name:  GPS的组成
    title:  GPS的组成
    description: 
    koLyro: point
    koLyri:  just
    son: </v>
      </c>
      <c r="P5257" s="27" t="str">
        <f t="shared" si="670"/>
        <v xml:space="preserve">
          - 
            name:  GPS的组成
            title:  GPS的组成
            description: 
            koLyro: point
            koLyri:  just
            son: </v>
      </c>
    </row>
    <row r="5258" spans="1:16" ht="15" customHeight="1">
      <c r="A5258" s="20">
        <f t="shared" si="664"/>
        <v>4</v>
      </c>
      <c r="B5258" s="21" t="str">
        <f t="shared" si="665"/>
        <v>知识点</v>
      </c>
      <c r="C5258" s="21" t="str">
        <f t="shared" si="666"/>
        <v>GPS的基本工作原理</v>
      </c>
      <c r="D5258" s="21" t="str">
        <f>IFERROR(IF(I5258=1,INDEX( {"chinese","english","math","physics","chemistry","biology","politics","history","geography"},MATCH(C5258,{"语文","英语","数学","物理","化学","生物","政治","历史","地理"},0)),IF(I5258=2,INDEX(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5258,{"单项选择","阅读理解","信息匹配","完形填空","短文填空","单句填空","短文改错","单句改错","句型转换","翻译短语","翻译句子","词汇/短语及固搭","完成句子","听力"},0)),"")), "")</f>
        <v/>
      </c>
      <c r="E5258" s="21" t="str">
        <f t="shared" si="667"/>
        <v>知识点</v>
      </c>
      <c r="F5258" s="21" t="str">
        <f t="shared" si="668"/>
        <v>恰</v>
      </c>
      <c r="G5258" s="21" t="str">
        <f>INDEX( {"body","discipline","area","topic","point"},MATCH(E5258,{"知识体","知识域","知识区","知识主题","知识点"},0))</f>
        <v>point</v>
      </c>
      <c r="H5258" s="21" t="str">
        <f>INDEX( {"super","just","sub","infras"},MATCH(F5258,{"超","恰","亚","次"},0))</f>
        <v>just</v>
      </c>
      <c r="I5258" s="21">
        <f>MATCH(E5258,{"知识体","知识域","知识区","知识主题","知识点"},0)-1</f>
        <v>4</v>
      </c>
      <c r="J5258" s="21">
        <f>MATCH(F5258,{"超","恰","亚","次"},0)-1</f>
        <v>1</v>
      </c>
      <c r="K5258" s="21" t="str">
        <f t="shared" si="669"/>
        <v>地理</v>
      </c>
      <c r="L5258" s="26" t="s">
        <v>5343</v>
      </c>
      <c r="M5258" s="23"/>
      <c r="N5258" s="23"/>
      <c r="O5258" s="24" t="str">
        <f t="shared" si="663"/>
        <v xml:space="preserve">
  - 
    name:  GPS的基本工作原理
    title:  GPS的基本工作原理
    description: 
    koLyro: point
    koLyri:  just
    son: </v>
      </c>
      <c r="P5258" s="27" t="str">
        <f t="shared" si="670"/>
        <v xml:space="preserve">
          - 
            name:  GPS的基本工作原理
            title:  GPS的基本工作原理
            description: 
            koLyro: point
            koLyri:  just
            son: </v>
      </c>
    </row>
    <row r="5259" spans="1:16" ht="15" customHeight="1">
      <c r="A5259" s="20">
        <f t="shared" si="664"/>
        <v>4</v>
      </c>
      <c r="B5259" s="21" t="str">
        <f t="shared" si="665"/>
        <v>知识点</v>
      </c>
      <c r="C5259" s="21" t="str">
        <f t="shared" si="666"/>
        <v>GPS的应用</v>
      </c>
      <c r="D5259" s="21" t="str">
        <f>IFERROR(IF(I5259=1,INDEX( {"chinese","english","math","physics","chemistry","biology","politics","history","geography"},MATCH(C5259,{"语文","英语","数学","物理","化学","生物","政治","历史","地理"},0)),IF(I5259=2,INDEX(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5259,{"单项选择","阅读理解","信息匹配","完形填空","短文填空","单句填空","短文改错","单句改错","句型转换","翻译短语","翻译句子","词汇/短语及固搭","完成句子","听力"},0)),"")), "")</f>
        <v/>
      </c>
      <c r="E5259" s="21" t="str">
        <f t="shared" si="667"/>
        <v>知识点</v>
      </c>
      <c r="F5259" s="21" t="str">
        <f t="shared" si="668"/>
        <v>恰</v>
      </c>
      <c r="G5259" s="21" t="str">
        <f>INDEX( {"body","discipline","area","topic","point"},MATCH(E5259,{"知识体","知识域","知识区","知识主题","知识点"},0))</f>
        <v>point</v>
      </c>
      <c r="H5259" s="21" t="str">
        <f>INDEX( {"super","just","sub","infras"},MATCH(F5259,{"超","恰","亚","次"},0))</f>
        <v>just</v>
      </c>
      <c r="I5259" s="21">
        <f>MATCH(E5259,{"知识体","知识域","知识区","知识主题","知识点"},0)-1</f>
        <v>4</v>
      </c>
      <c r="J5259" s="21">
        <f>MATCH(F5259,{"超","恰","亚","次"},0)-1</f>
        <v>1</v>
      </c>
      <c r="K5259" s="21" t="str">
        <f t="shared" si="669"/>
        <v>地理</v>
      </c>
      <c r="L5259" s="26" t="s">
        <v>5344</v>
      </c>
      <c r="M5259" s="23"/>
      <c r="N5259" s="23"/>
      <c r="O5259" s="24" t="str">
        <f t="shared" si="663"/>
        <v xml:space="preserve">
  - 
    name:  GPS的应用
    title:  GPS的应用
    description: 
    koLyro: point
    koLyri:  just
    son: </v>
      </c>
      <c r="P5259" s="27" t="str">
        <f t="shared" si="670"/>
        <v xml:space="preserve">
          - 
            name:  GPS的应用
            title:  GPS的应用
            description: 
            koLyro: point
            koLyri:  just
            son: </v>
      </c>
    </row>
    <row r="5260" spans="1:16" ht="15" customHeight="1">
      <c r="A5260" s="20">
        <f t="shared" si="664"/>
        <v>3</v>
      </c>
      <c r="B5260" s="21" t="str">
        <f t="shared" si="665"/>
        <v>知识主题</v>
      </c>
      <c r="C5260" s="21" t="str">
        <f t="shared" si="666"/>
        <v>地理信息系统（GIS）</v>
      </c>
      <c r="D5260" s="21" t="str">
        <f>IFERROR(IF(I5260=1,INDEX( {"chinese","english","math","physics","chemistry","biology","politics","history","geography"},MATCH(C5260,{"语文","英语","数学","物理","化学","生物","政治","历史","地理"},0)),IF(I5260=2,INDEX(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5260,{"单项选择","阅读理解","信息匹配","完形填空","短文填空","单句填空","短文改错","单句改错","句型转换","翻译短语","翻译句子","词汇/短语及固搭","完成句子","听力"},0)),"")), "")</f>
        <v/>
      </c>
      <c r="E5260" s="21" t="str">
        <f t="shared" si="667"/>
        <v>知识主题</v>
      </c>
      <c r="F5260" s="21" t="str">
        <f t="shared" si="668"/>
        <v>恰</v>
      </c>
      <c r="G5260" s="21" t="str">
        <f>INDEX( {"body","discipline","area","topic","point"},MATCH(E5260,{"知识体","知识域","知识区","知识主题","知识点"},0))</f>
        <v>topic</v>
      </c>
      <c r="H5260" s="21" t="str">
        <f>INDEX( {"super","just","sub","infras"},MATCH(F5260,{"超","恰","亚","次"},0))</f>
        <v>just</v>
      </c>
      <c r="I5260" s="21">
        <f>MATCH(E5260,{"知识体","知识域","知识区","知识主题","知识点"},0)-1</f>
        <v>3</v>
      </c>
      <c r="J5260" s="21">
        <f>MATCH(F5260,{"超","恰","亚","次"},0)-1</f>
        <v>1</v>
      </c>
      <c r="K5260" s="21" t="str">
        <f t="shared" si="669"/>
        <v>地理</v>
      </c>
      <c r="L5260" s="26" t="s">
        <v>5345</v>
      </c>
      <c r="M5260" s="23"/>
      <c r="N5260" s="23"/>
      <c r="O5260" s="24" t="str">
        <f t="shared" si="663"/>
        <v xml:space="preserve">
  - 
    name:  地理信息系统（GIS）
    title:  地理信息系统（GIS）
    description: 
    koLyro: topic
    koLyri:  just
    son: </v>
      </c>
      <c r="P5260" s="27" t="str">
        <f t="shared" si="670"/>
        <v xml:space="preserve">
        - 
          name:  地理信息系统（GIS）
          title:  地理信息系统（GIS）
          description: 
          koLyro: topic
          koLyri:  just
          son: </v>
      </c>
    </row>
    <row r="5261" spans="1:16" ht="15" customHeight="1">
      <c r="A5261" s="20">
        <f t="shared" si="664"/>
        <v>4</v>
      </c>
      <c r="B5261" s="21" t="str">
        <f t="shared" si="665"/>
        <v>知识点</v>
      </c>
      <c r="C5261" s="21" t="str">
        <f t="shared" si="666"/>
        <v>GIS的基本功能</v>
      </c>
      <c r="D5261" s="21" t="str">
        <f>IFERROR(IF(I5261=1,INDEX( {"chinese","english","math","physics","chemistry","biology","politics","history","geography"},MATCH(C5261,{"语文","英语","数学","物理","化学","生物","政治","历史","地理"},0)),IF(I5261=2,INDEX(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5261,{"单项选择","阅读理解","信息匹配","完形填空","短文填空","单句填空","短文改错","单句改错","句型转换","翻译短语","翻译句子","词汇/短语及固搭","完成句子","听力"},0)),"")), "")</f>
        <v/>
      </c>
      <c r="E5261" s="21" t="str">
        <f t="shared" si="667"/>
        <v>知识点</v>
      </c>
      <c r="F5261" s="21" t="str">
        <f t="shared" si="668"/>
        <v>恰</v>
      </c>
      <c r="G5261" s="21" t="str">
        <f>INDEX( {"body","discipline","area","topic","point"},MATCH(E5261,{"知识体","知识域","知识区","知识主题","知识点"},0))</f>
        <v>point</v>
      </c>
      <c r="H5261" s="21" t="str">
        <f>INDEX( {"super","just","sub","infras"},MATCH(F5261,{"超","恰","亚","次"},0))</f>
        <v>just</v>
      </c>
      <c r="I5261" s="21">
        <f>MATCH(E5261,{"知识体","知识域","知识区","知识主题","知识点"},0)-1</f>
        <v>4</v>
      </c>
      <c r="J5261" s="21">
        <f>MATCH(F5261,{"超","恰","亚","次"},0)-1</f>
        <v>1</v>
      </c>
      <c r="K5261" s="21" t="str">
        <f t="shared" si="669"/>
        <v>地理</v>
      </c>
      <c r="L5261" s="26" t="s">
        <v>5346</v>
      </c>
      <c r="M5261" s="23"/>
      <c r="N5261" s="23"/>
      <c r="O5261" s="24" t="str">
        <f t="shared" si="663"/>
        <v xml:space="preserve">
  - 
    name:  GIS的基本功能
    title:  GIS的基本功能
    description: 
    koLyro: point
    koLyri:  just
    son: </v>
      </c>
      <c r="P5261" s="27" t="str">
        <f t="shared" si="670"/>
        <v xml:space="preserve">
          - 
            name:  GIS的基本功能
            title:  GIS的基本功能
            description: 
            koLyro: point
            koLyri:  just
            son: </v>
      </c>
    </row>
    <row r="5262" spans="1:16" ht="15" customHeight="1">
      <c r="A5262" s="20">
        <f t="shared" si="664"/>
        <v>4</v>
      </c>
      <c r="B5262" s="21" t="str">
        <f t="shared" si="665"/>
        <v>知识点</v>
      </c>
      <c r="C5262" s="21" t="str">
        <f t="shared" si="666"/>
        <v>GIS的数据库及其应用</v>
      </c>
      <c r="D5262" s="21" t="str">
        <f>IFERROR(IF(I5262=1,INDEX( {"chinese","english","math","physics","chemistry","biology","politics","history","geography"},MATCH(C5262,{"语文","英语","数学","物理","化学","生物","政治","历史","地理"},0)),IF(I5262=2,INDEX(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5262,{"单项选择","阅读理解","信息匹配","完形填空","短文填空","单句填空","短文改错","单句改错","句型转换","翻译短语","翻译句子","词汇/短语及固搭","完成句子","听力"},0)),"")), "")</f>
        <v/>
      </c>
      <c r="E5262" s="21" t="str">
        <f t="shared" si="667"/>
        <v>知识点</v>
      </c>
      <c r="F5262" s="21" t="str">
        <f t="shared" si="668"/>
        <v>恰</v>
      </c>
      <c r="G5262" s="21" t="str">
        <f>INDEX( {"body","discipline","area","topic","point"},MATCH(E5262,{"知识体","知识域","知识区","知识主题","知识点"},0))</f>
        <v>point</v>
      </c>
      <c r="H5262" s="21" t="str">
        <f>INDEX( {"super","just","sub","infras"},MATCH(F5262,{"超","恰","亚","次"},0))</f>
        <v>just</v>
      </c>
      <c r="I5262" s="21">
        <f>MATCH(E5262,{"知识体","知识域","知识区","知识主题","知识点"},0)-1</f>
        <v>4</v>
      </c>
      <c r="J5262" s="21">
        <f>MATCH(F5262,{"超","恰","亚","次"},0)-1</f>
        <v>1</v>
      </c>
      <c r="K5262" s="21" t="str">
        <f t="shared" si="669"/>
        <v>地理</v>
      </c>
      <c r="L5262" s="26" t="s">
        <v>5347</v>
      </c>
      <c r="M5262" s="23"/>
      <c r="N5262" s="23"/>
      <c r="O5262" s="24" t="str">
        <f t="shared" si="663"/>
        <v xml:space="preserve">
  - 
    name:  GIS的数据库及其应用
    title:  GIS的数据库及其应用
    description: 
    koLyro: point
    koLyri:  just
    son: </v>
      </c>
      <c r="P5262" s="27" t="str">
        <f t="shared" si="670"/>
        <v xml:space="preserve">
          - 
            name:  GIS的数据库及其应用
            title:  GIS的数据库及其应用
            description: 
            koLyro: point
            koLyri:  just
            son: </v>
      </c>
    </row>
    <row r="5263" spans="1:16" ht="15" customHeight="1">
      <c r="A5263" s="20">
        <f t="shared" si="664"/>
        <v>4</v>
      </c>
      <c r="B5263" s="21" t="str">
        <f t="shared" si="665"/>
        <v>知识点</v>
      </c>
      <c r="C5263" s="21" t="str">
        <f t="shared" si="666"/>
        <v>GIS的发展</v>
      </c>
      <c r="D5263" s="21" t="str">
        <f>IFERROR(IF(I5263=1,INDEX( {"chinese","english","math","physics","chemistry","biology","politics","history","geography"},MATCH(C5263,{"语文","英语","数学","物理","化学","生物","政治","历史","地理"},0)),IF(I5263=2,INDEX(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5263,{"单项选择","阅读理解","信息匹配","完形填空","短文填空","单句填空","短文改错","单句改错","句型转换","翻译短语","翻译句子","词汇/短语及固搭","完成句子","听力"},0)),"")), "")</f>
        <v/>
      </c>
      <c r="E5263" s="21" t="str">
        <f t="shared" si="667"/>
        <v>知识点</v>
      </c>
      <c r="F5263" s="21" t="str">
        <f t="shared" si="668"/>
        <v>恰</v>
      </c>
      <c r="G5263" s="21" t="str">
        <f>INDEX( {"body","discipline","area","topic","point"},MATCH(E5263,{"知识体","知识域","知识区","知识主题","知识点"},0))</f>
        <v>point</v>
      </c>
      <c r="H5263" s="21" t="str">
        <f>INDEX( {"super","just","sub","infras"},MATCH(F5263,{"超","恰","亚","次"},0))</f>
        <v>just</v>
      </c>
      <c r="I5263" s="21">
        <f>MATCH(E5263,{"知识体","知识域","知识区","知识主题","知识点"},0)-1</f>
        <v>4</v>
      </c>
      <c r="J5263" s="21">
        <f>MATCH(F5263,{"超","恰","亚","次"},0)-1</f>
        <v>1</v>
      </c>
      <c r="K5263" s="21" t="str">
        <f t="shared" si="669"/>
        <v>地理</v>
      </c>
      <c r="L5263" s="26" t="s">
        <v>5348</v>
      </c>
      <c r="M5263" s="23"/>
      <c r="N5263" s="23"/>
      <c r="O5263" s="24" t="str">
        <f t="shared" si="663"/>
        <v xml:space="preserve">
  - 
    name:  GIS的发展
    title:  GIS的发展
    description: 
    koLyro: point
    koLyri:  just
    son: </v>
      </c>
      <c r="P5263" s="27" t="str">
        <f t="shared" si="670"/>
        <v xml:space="preserve">
          - 
            name:  GIS的发展
            title:  GIS的发展
            description: 
            koLyro: point
            koLyri:  just
            son: </v>
      </c>
    </row>
    <row r="5264" spans="1:16" ht="15" customHeight="1">
      <c r="A5264" s="20">
        <f t="shared" si="664"/>
        <v>4</v>
      </c>
      <c r="B5264" s="21" t="str">
        <f t="shared" si="665"/>
        <v>知识点</v>
      </c>
      <c r="C5264" s="21" t="str">
        <f t="shared" si="666"/>
        <v>专题制图与地图输出</v>
      </c>
      <c r="D5264" s="21" t="str">
        <f>IFERROR(IF(I5264=1,INDEX( {"chinese","english","math","physics","chemistry","biology","politics","history","geography"},MATCH(C5264,{"语文","英语","数学","物理","化学","生物","政治","历史","地理"},0)),IF(I5264=2,INDEX(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5264,{"单项选择","阅读理解","信息匹配","完形填空","短文填空","单句填空","短文改错","单句改错","句型转换","翻译短语","翻译句子","词汇/短语及固搭","完成句子","听力"},0)),"")), "")</f>
        <v/>
      </c>
      <c r="E5264" s="21" t="str">
        <f t="shared" si="667"/>
        <v>知识点</v>
      </c>
      <c r="F5264" s="21" t="str">
        <f t="shared" si="668"/>
        <v>恰</v>
      </c>
      <c r="G5264" s="21" t="str">
        <f>INDEX( {"body","discipline","area","topic","point"},MATCH(E5264,{"知识体","知识域","知识区","知识主题","知识点"},0))</f>
        <v>point</v>
      </c>
      <c r="H5264" s="21" t="str">
        <f>INDEX( {"super","just","sub","infras"},MATCH(F5264,{"超","恰","亚","次"},0))</f>
        <v>just</v>
      </c>
      <c r="I5264" s="21">
        <f>MATCH(E5264,{"知识体","知识域","知识区","知识主题","知识点"},0)-1</f>
        <v>4</v>
      </c>
      <c r="J5264" s="21">
        <f>MATCH(F5264,{"超","恰","亚","次"},0)-1</f>
        <v>1</v>
      </c>
      <c r="K5264" s="21" t="str">
        <f t="shared" si="669"/>
        <v>地理</v>
      </c>
      <c r="L5264" s="26" t="s">
        <v>5349</v>
      </c>
      <c r="M5264" s="23"/>
      <c r="N5264" s="23"/>
      <c r="O5264" s="24" t="str">
        <f t="shared" si="663"/>
        <v xml:space="preserve">
  - 
    name:  专题制图与地图输出
    title:  专题制图与地图输出
    description: 
    koLyro: point
    koLyri:  just
    son: </v>
      </c>
      <c r="P5264" s="27" t="str">
        <f t="shared" si="670"/>
        <v xml:space="preserve">
          - 
            name:  专题制图与地图输出
            title:  专题制图与地图输出
            description: 
            koLyro: point
            koLyri:  just
            son: </v>
      </c>
    </row>
    <row r="5265" spans="1:16" ht="15" customHeight="1">
      <c r="A5265" s="20">
        <f t="shared" si="664"/>
        <v>3</v>
      </c>
      <c r="B5265" s="21" t="str">
        <f t="shared" si="665"/>
        <v>知识主题</v>
      </c>
      <c r="C5265" s="21" t="str">
        <f t="shared" si="666"/>
        <v>3S技术综合应用</v>
      </c>
      <c r="D5265" s="21" t="str">
        <f>IFERROR(IF(I5265=1,INDEX( {"chinese","english","math","physics","chemistry","biology","politics","history","geography"},MATCH(C5265,{"语文","英语","数学","物理","化学","生物","政治","历史","地理"},0)),IF(I5265=2,INDEX(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5265,{"单项选择","阅读理解","信息匹配","完形填空","短文填空","单句填空","短文改错","单句改错","句型转换","翻译短语","翻译句子","词汇/短语及固搭","完成句子","听力"},0)),"")), "")</f>
        <v/>
      </c>
      <c r="E5265" s="21" t="str">
        <f t="shared" si="667"/>
        <v>知识主题</v>
      </c>
      <c r="F5265" s="21" t="str">
        <f t="shared" si="668"/>
        <v>恰</v>
      </c>
      <c r="G5265" s="21" t="str">
        <f>INDEX( {"body","discipline","area","topic","point"},MATCH(E5265,{"知识体","知识域","知识区","知识主题","知识点"},0))</f>
        <v>topic</v>
      </c>
      <c r="H5265" s="21" t="str">
        <f>INDEX( {"super","just","sub","infras"},MATCH(F5265,{"超","恰","亚","次"},0))</f>
        <v>just</v>
      </c>
      <c r="I5265" s="21">
        <f>MATCH(E5265,{"知识体","知识域","知识区","知识主题","知识点"},0)-1</f>
        <v>3</v>
      </c>
      <c r="J5265" s="21">
        <f>MATCH(F5265,{"超","恰","亚","次"},0)-1</f>
        <v>1</v>
      </c>
      <c r="K5265" s="21" t="str">
        <f t="shared" si="669"/>
        <v>地理</v>
      </c>
      <c r="L5265" s="26" t="s">
        <v>5350</v>
      </c>
      <c r="M5265" s="23"/>
      <c r="N5265" s="23"/>
      <c r="O5265" s="24" t="str">
        <f t="shared" si="663"/>
        <v xml:space="preserve">
  - 
    name:  3S技术综合应用
    title:  3S技术综合应用
    description: 
    koLyro: topic
    koLyri:  just
    son: </v>
      </c>
      <c r="P5265" s="27" t="str">
        <f t="shared" si="670"/>
        <v xml:space="preserve">
        - 
          name:  3S技术综合应用
          title:  3S技术综合应用
          description: 
          koLyro: topic
          koLyri:  just
          son: </v>
      </c>
    </row>
    <row r="5266" spans="1:16" ht="15" customHeight="1">
      <c r="A5266" s="20">
        <f t="shared" si="664"/>
        <v>4</v>
      </c>
      <c r="B5266" s="21" t="str">
        <f t="shared" si="665"/>
        <v>知识点</v>
      </c>
      <c r="C5266" s="21" t="str">
        <f t="shared" si="666"/>
        <v>3S技术的综合应用</v>
      </c>
      <c r="D5266" s="21" t="str">
        <f>IFERROR(IF(I5266=1,INDEX( {"chinese","english","math","physics","chemistry","biology","politics","history","geography"},MATCH(C5266,{"语文","英语","数学","物理","化学","生物","政治","历史","地理"},0)),IF(I5266=2,INDEX(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5266,{"单项选择","阅读理解","信息匹配","完形填空","短文填空","单句填空","短文改错","单句改错","句型转换","翻译短语","翻译句子","词汇/短语及固搭","完成句子","听力"},0)),"")), "")</f>
        <v/>
      </c>
      <c r="E5266" s="21" t="str">
        <f t="shared" si="667"/>
        <v>知识点</v>
      </c>
      <c r="F5266" s="21" t="str">
        <f t="shared" si="668"/>
        <v>恰</v>
      </c>
      <c r="G5266" s="21" t="str">
        <f>INDEX( {"body","discipline","area","topic","point"},MATCH(E5266,{"知识体","知识域","知识区","知识主题","知识点"},0))</f>
        <v>point</v>
      </c>
      <c r="H5266" s="21" t="str">
        <f>INDEX( {"super","just","sub","infras"},MATCH(F5266,{"超","恰","亚","次"},0))</f>
        <v>just</v>
      </c>
      <c r="I5266" s="21">
        <f>MATCH(E5266,{"知识体","知识域","知识区","知识主题","知识点"},0)-1</f>
        <v>4</v>
      </c>
      <c r="J5266" s="21">
        <f>MATCH(F5266,{"超","恰","亚","次"},0)-1</f>
        <v>1</v>
      </c>
      <c r="K5266" s="21" t="str">
        <f t="shared" si="669"/>
        <v>地理</v>
      </c>
      <c r="L5266" s="26" t="s">
        <v>5351</v>
      </c>
      <c r="M5266" s="23"/>
      <c r="N5266" s="23"/>
      <c r="O5266" s="24" t="str">
        <f t="shared" si="663"/>
        <v xml:space="preserve">
  - 
    name:  3S技术的综合应用
    title:  3S技术的综合应用
    description: 
    koLyro: point
    koLyri:  just
    son: </v>
      </c>
      <c r="P5266" s="27" t="str">
        <f t="shared" si="670"/>
        <v xml:space="preserve">
          - 
            name:  3S技术的综合应用
            title:  3S技术的综合应用
            description: 
            koLyro: point
            koLyri:  just
            son: </v>
      </c>
    </row>
    <row r="5267" spans="1:16" ht="15" customHeight="1">
      <c r="A5267" s="20">
        <f t="shared" si="664"/>
        <v>4</v>
      </c>
      <c r="B5267" s="21" t="str">
        <f t="shared" si="665"/>
        <v>知识点</v>
      </c>
      <c r="C5267" s="21" t="str">
        <f t="shared" si="666"/>
        <v>数字地球</v>
      </c>
      <c r="D5267" s="21" t="str">
        <f>IFERROR(IF(I5267=1,INDEX( {"chinese","english","math","physics","chemistry","biology","politics","history","geography"},MATCH(C5267,{"语文","英语","数学","物理","化学","生物","政治","历史","地理"},0)),IF(I5267=2,INDEX(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5267,{"单项选择","阅读理解","信息匹配","完形填空","短文填空","单句填空","短文改错","单句改错","句型转换","翻译短语","翻译句子","词汇/短语及固搭","完成句子","听力"},0)),"")), "")</f>
        <v/>
      </c>
      <c r="E5267" s="21" t="str">
        <f t="shared" si="667"/>
        <v>知识点</v>
      </c>
      <c r="F5267" s="21" t="str">
        <f t="shared" si="668"/>
        <v>恰</v>
      </c>
      <c r="G5267" s="21" t="str">
        <f>INDEX( {"body","discipline","area","topic","point"},MATCH(E5267,{"知识体","知识域","知识区","知识主题","知识点"},0))</f>
        <v>point</v>
      </c>
      <c r="H5267" s="21" t="str">
        <f>INDEX( {"super","just","sub","infras"},MATCH(F5267,{"超","恰","亚","次"},0))</f>
        <v>just</v>
      </c>
      <c r="I5267" s="21">
        <f>MATCH(E5267,{"知识体","知识域","知识区","知识主题","知识点"},0)-1</f>
        <v>4</v>
      </c>
      <c r="J5267" s="21">
        <f>MATCH(F5267,{"超","恰","亚","次"},0)-1</f>
        <v>1</v>
      </c>
      <c r="K5267" s="21" t="str">
        <f t="shared" si="669"/>
        <v>地理</v>
      </c>
      <c r="L5267" s="26" t="s">
        <v>4261</v>
      </c>
      <c r="M5267" s="23"/>
      <c r="N5267" s="23"/>
      <c r="O5267" s="24" t="str">
        <f t="shared" si="663"/>
        <v xml:space="preserve">
  - 
    name:  数字地球
    title:  数字地球
    description: 
    koLyro: point
    koLyri:  just
    son: </v>
      </c>
      <c r="P5267" s="27" t="str">
        <f t="shared" si="670"/>
        <v xml:space="preserve">
          - 
            name:  数字地球
            title:  数字地球
            description: 
            koLyro: point
            koLyri:  just
            son: </v>
      </c>
    </row>
    <row r="5268" spans="1:16" ht="15" customHeight="1" thickBot="1">
      <c r="A5268" s="20">
        <f t="shared" si="664"/>
        <v>4</v>
      </c>
      <c r="B5268" s="21" t="str">
        <f t="shared" si="665"/>
        <v>知识点</v>
      </c>
      <c r="C5268" s="21" t="str">
        <f t="shared" si="666"/>
        <v>数字城市</v>
      </c>
      <c r="D5268" s="21" t="str">
        <f>IFERROR(IF(I5268=1,INDEX( {"chinese","english","math","physics","chemistry","biology","politics","history","geography"},MATCH(C5268,{"语文","英语","数学","物理","化学","生物","政治","历史","地理"},0)),IF(I5268=2,INDEX( {"simpleSelection","readingComprehension","matching","cloze","fillWordInText","fillWordInSentence","textCorrection","sentenceCorrection","patternTransformation","phraseTranslation","sentenceTranslation","vocabularyList/phraseList","sentenceCompletion","listen"},MATCH(C5268,{"单项选择","阅读理解","信息匹配","完形填空","短文填空","单句填空","短文改错","单句改错","句型转换","翻译短语","翻译句子","词汇/短语及固搭","完成句子","听力"},0)),"")), "")</f>
        <v/>
      </c>
      <c r="E5268" s="21" t="str">
        <f t="shared" si="667"/>
        <v>知识点</v>
      </c>
      <c r="F5268" s="21" t="str">
        <f t="shared" si="668"/>
        <v>恰</v>
      </c>
      <c r="G5268" s="21" t="str">
        <f>INDEX( {"body","discipline","area","topic","point"},MATCH(E5268,{"知识体","知识域","知识区","知识主题","知识点"},0))</f>
        <v>point</v>
      </c>
      <c r="H5268" s="21" t="str">
        <f>INDEX( {"super","just","sub","infras"},MATCH(F5268,{"超","恰","亚","次"},0))</f>
        <v>just</v>
      </c>
      <c r="I5268" s="21">
        <f>MATCH(E5268,{"知识体","知识域","知识区","知识主题","知识点"},0)-1</f>
        <v>4</v>
      </c>
      <c r="J5268" s="21">
        <f>MATCH(F5268,{"超","恰","亚","次"},0)-1</f>
        <v>1</v>
      </c>
      <c r="K5268" s="21" t="str">
        <f t="shared" si="669"/>
        <v>地理</v>
      </c>
      <c r="L5268" s="29" t="s">
        <v>5352</v>
      </c>
      <c r="M5268" s="30"/>
      <c r="N5268" s="30"/>
      <c r="O5268" s="31" t="str">
        <f t="shared" si="663"/>
        <v xml:space="preserve">
  - 
    name:  数字城市
    title:  数字城市
    description: 
    koLyro: point
    koLyri:  just
    son: </v>
      </c>
      <c r="P5268" s="27" t="str">
        <f t="shared" si="670"/>
        <v xml:space="preserve">
          - 
            name:  数字城市
            title:  数字城市
            description: 
            koLyro: point
            koLyri:  just
            son: </v>
      </c>
    </row>
    <row r="5269" spans="1:16" ht="15" customHeight="1" thickTop="1">
      <c r="L5269" s="3"/>
    </row>
    <row r="5270" spans="1:16" ht="15" customHeight="1">
      <c r="L5270" s="3"/>
    </row>
    <row r="5271" spans="1:16" ht="15" customHeight="1">
      <c r="L5271" s="3"/>
    </row>
    <row r="5272" spans="1:16" ht="15" customHeight="1">
      <c r="L5272" s="3"/>
    </row>
    <row r="5273" spans="1:16" ht="15" customHeight="1">
      <c r="L5273" s="3"/>
    </row>
    <row r="5274" spans="1:16" ht="15" customHeight="1">
      <c r="L5274" s="3"/>
    </row>
    <row r="5275" spans="1:16" ht="15" customHeight="1">
      <c r="L5275" s="3"/>
    </row>
    <row r="5276" spans="1:16" ht="15" customHeight="1">
      <c r="L5276" s="3"/>
    </row>
    <row r="5282" spans="3:3" ht="15" customHeight="1">
      <c r="C5282" s="2"/>
    </row>
  </sheetData>
  <sheetProtection formatCells="0" formatColumns="0" formatRows="0" insertColumns="0" insertRows="0" insertHyperlinks="0" deleteColumns="0" deleteRows="0" sort="0" autoFilter="0" pivotTables="0"/>
  <autoFilter ref="A2:P5268"/>
  <phoneticPr fontId="2" type="noConversion"/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96"/>
  <sheetViews>
    <sheetView topLeftCell="A264" workbookViewId="0">
      <selection activeCell="E294" sqref="E294"/>
    </sheetView>
  </sheetViews>
  <sheetFormatPr defaultRowHeight="15"/>
  <cols>
    <col min="2" max="2" width="39.140625" customWidth="1"/>
    <col min="4" max="4" width="27.7109375" customWidth="1"/>
    <col min="5" max="5" width="77.7109375" customWidth="1"/>
    <col min="8" max="8" width="59" customWidth="1"/>
  </cols>
  <sheetData>
    <row r="1" spans="1:9">
      <c r="A1" t="s">
        <v>154</v>
      </c>
      <c r="E1" t="str">
        <f>IFERROR(REPLACE(A1,FIND("第",A1),FIND("节",A1)-FIND("第",A1)+1,""),A1)</f>
        <v>├«知识域»数学</v>
      </c>
    </row>
    <row r="2" spans="1:9">
      <c r="A2" s="2" t="s">
        <v>4598</v>
      </c>
      <c r="C2" s="2">
        <f>FIND("第",A2)</f>
        <v>8</v>
      </c>
      <c r="D2" s="2" t="e">
        <f>FIND("节",A2)</f>
        <v>#VALUE!</v>
      </c>
      <c r="E2" t="str">
        <f t="shared" ref="E2:E65" si="0">IFERROR(REPLACE(A2,FIND("第",A2),FIND("节",A2)-FIND("第",A2)+1,""),A2)</f>
        <v>┊├«知识区»第一章 集合与常用逻辑用语</v>
      </c>
      <c r="I2" s="2"/>
    </row>
    <row r="3" spans="1:9">
      <c r="A3" t="s">
        <v>156</v>
      </c>
      <c r="C3" s="2">
        <f t="shared" ref="C3:C66" si="1">FIND("第",A3)</f>
        <v>10</v>
      </c>
      <c r="D3" s="2">
        <f t="shared" ref="D3:D66" si="2">FIND("节",A3)</f>
        <v>12</v>
      </c>
      <c r="E3" t="str">
        <f t="shared" si="0"/>
        <v>┊┊├«知识主题» 集合</v>
      </c>
      <c r="I3" s="2"/>
    </row>
    <row r="4" spans="1:9">
      <c r="A4" t="s">
        <v>158</v>
      </c>
      <c r="C4" s="2" t="e">
        <f t="shared" si="1"/>
        <v>#VALUE!</v>
      </c>
      <c r="D4" s="2" t="e">
        <f t="shared" si="2"/>
        <v>#VALUE!</v>
      </c>
      <c r="E4" t="str">
        <f t="shared" si="0"/>
        <v>┊┊┊├«知识点»集合的概念</v>
      </c>
      <c r="I4" s="2"/>
    </row>
    <row r="5" spans="1:9">
      <c r="A5" t="s">
        <v>159</v>
      </c>
      <c r="C5" s="2" t="e">
        <f t="shared" si="1"/>
        <v>#VALUE!</v>
      </c>
      <c r="D5" s="2" t="e">
        <f t="shared" si="2"/>
        <v>#VALUE!</v>
      </c>
      <c r="E5" t="str">
        <f t="shared" si="0"/>
        <v>┊┊┊┊├«知识亚点»元素与集合的概念</v>
      </c>
      <c r="I5" s="2"/>
    </row>
    <row r="6" spans="1:9">
      <c r="A6" t="s">
        <v>160</v>
      </c>
      <c r="C6" s="2" t="e">
        <f t="shared" si="1"/>
        <v>#VALUE!</v>
      </c>
      <c r="D6" s="2" t="e">
        <f t="shared" si="2"/>
        <v>#VALUE!</v>
      </c>
      <c r="E6" t="str">
        <f t="shared" si="0"/>
        <v>┊┊┊┊├«知识亚点»元素与集合的关系</v>
      </c>
      <c r="I6" s="2"/>
    </row>
    <row r="7" spans="1:9">
      <c r="A7" t="s">
        <v>161</v>
      </c>
      <c r="C7" s="2" t="e">
        <f t="shared" si="1"/>
        <v>#VALUE!</v>
      </c>
      <c r="D7" s="2" t="e">
        <f t="shared" si="2"/>
        <v>#VALUE!</v>
      </c>
      <c r="E7" t="str">
        <f t="shared" si="0"/>
        <v>┊┊┊┊├«知识亚点»集合中元素的特性</v>
      </c>
      <c r="I7" s="2"/>
    </row>
    <row r="8" spans="1:9">
      <c r="A8" t="s">
        <v>162</v>
      </c>
      <c r="C8" s="2" t="e">
        <f t="shared" si="1"/>
        <v>#VALUE!</v>
      </c>
      <c r="D8" s="2" t="e">
        <f t="shared" si="2"/>
        <v>#VALUE!</v>
      </c>
      <c r="E8" t="str">
        <f t="shared" si="0"/>
        <v>┊┊┊├«知识点»集合间的基本关系</v>
      </c>
      <c r="I8" s="2"/>
    </row>
    <row r="9" spans="1:9">
      <c r="A9" t="s">
        <v>163</v>
      </c>
      <c r="C9" s="2" t="e">
        <f t="shared" si="1"/>
        <v>#VALUE!</v>
      </c>
      <c r="D9" s="2" t="e">
        <f t="shared" si="2"/>
        <v>#VALUE!</v>
      </c>
      <c r="E9" t="str">
        <f t="shared" si="0"/>
        <v>┊┊┊┊├«知识亚点»集合间的关系的理解判断</v>
      </c>
      <c r="I9" s="2"/>
    </row>
    <row r="10" spans="1:9">
      <c r="A10" t="s">
        <v>164</v>
      </c>
      <c r="C10" s="2" t="e">
        <f t="shared" si="1"/>
        <v>#VALUE!</v>
      </c>
      <c r="D10" s="2" t="e">
        <f t="shared" si="2"/>
        <v>#VALUE!</v>
      </c>
      <c r="E10" t="str">
        <f t="shared" si="0"/>
        <v>┊┊┊┊├«知识亚点»集合的个数</v>
      </c>
      <c r="I10" s="2"/>
    </row>
    <row r="11" spans="1:9">
      <c r="A11" t="s">
        <v>165</v>
      </c>
      <c r="C11" s="2" t="e">
        <f t="shared" si="1"/>
        <v>#VALUE!</v>
      </c>
      <c r="D11" s="2" t="e">
        <f t="shared" si="2"/>
        <v>#VALUE!</v>
      </c>
      <c r="E11" t="str">
        <f t="shared" si="0"/>
        <v>┊┊┊┊├«知识亚点»集合间关系的参数问题</v>
      </c>
      <c r="I11" s="2"/>
    </row>
    <row r="12" spans="1:9">
      <c r="A12" t="s">
        <v>166</v>
      </c>
      <c r="C12" s="2" t="e">
        <f t="shared" si="1"/>
        <v>#VALUE!</v>
      </c>
      <c r="D12" s="2" t="e">
        <f t="shared" si="2"/>
        <v>#VALUE!</v>
      </c>
      <c r="E12" t="str">
        <f t="shared" si="0"/>
        <v>┊┊┊├«知识点»集合间的计算</v>
      </c>
      <c r="I12" s="2"/>
    </row>
    <row r="13" spans="1:9">
      <c r="A13" t="s">
        <v>167</v>
      </c>
      <c r="C13" s="2" t="e">
        <f t="shared" si="1"/>
        <v>#VALUE!</v>
      </c>
      <c r="D13" s="2" t="e">
        <f t="shared" si="2"/>
        <v>#VALUE!</v>
      </c>
      <c r="E13" t="str">
        <f t="shared" si="0"/>
        <v>┊┊┊├«知识点»韦恩图的应用</v>
      </c>
      <c r="I13" s="2"/>
    </row>
    <row r="14" spans="1:9">
      <c r="A14" t="s">
        <v>168</v>
      </c>
      <c r="C14" s="2" t="e">
        <f t="shared" si="1"/>
        <v>#VALUE!</v>
      </c>
      <c r="D14" s="2" t="e">
        <f t="shared" si="2"/>
        <v>#VALUE!</v>
      </c>
      <c r="E14" t="str">
        <f t="shared" si="0"/>
        <v>┊┊┊├«知识点»集合中的新定义问题</v>
      </c>
      <c r="I14" s="2"/>
    </row>
    <row r="15" spans="1:9">
      <c r="A15" t="s">
        <v>169</v>
      </c>
      <c r="C15" s="2" t="e">
        <f t="shared" si="1"/>
        <v>#VALUE!</v>
      </c>
      <c r="D15" s="2" t="e">
        <f t="shared" si="2"/>
        <v>#VALUE!</v>
      </c>
      <c r="E15" t="str">
        <f t="shared" si="0"/>
        <v>┊┊┊├«知识点»集合中的实际应用</v>
      </c>
      <c r="I15" s="2"/>
    </row>
    <row r="16" spans="1:9">
      <c r="A16" t="s">
        <v>170</v>
      </c>
      <c r="C16" s="2">
        <f t="shared" si="1"/>
        <v>10</v>
      </c>
      <c r="D16" s="2">
        <f t="shared" si="2"/>
        <v>12</v>
      </c>
      <c r="E16" t="str">
        <f t="shared" si="0"/>
        <v>┊┊├«知识主题» 命题及其关系、充分条件与必要条件</v>
      </c>
      <c r="I16" s="2"/>
    </row>
    <row r="17" spans="1:9">
      <c r="A17" t="s">
        <v>171</v>
      </c>
      <c r="C17" s="2" t="e">
        <f t="shared" si="1"/>
        <v>#VALUE!</v>
      </c>
      <c r="D17" s="2" t="e">
        <f t="shared" si="2"/>
        <v>#VALUE!</v>
      </c>
      <c r="E17" t="str">
        <f t="shared" si="0"/>
        <v>┊┊┊├«知识点»命题的基本概念</v>
      </c>
      <c r="I17" s="2"/>
    </row>
    <row r="18" spans="1:9">
      <c r="A18" t="s">
        <v>172</v>
      </c>
      <c r="C18" s="2" t="e">
        <f t="shared" si="1"/>
        <v>#VALUE!</v>
      </c>
      <c r="D18" s="2" t="e">
        <f t="shared" si="2"/>
        <v>#VALUE!</v>
      </c>
      <c r="E18" t="str">
        <f t="shared" si="0"/>
        <v>┊┊┊├«知识点»命题的真假</v>
      </c>
      <c r="I18" s="2"/>
    </row>
    <row r="19" spans="1:9">
      <c r="A19" t="s">
        <v>173</v>
      </c>
      <c r="C19" s="2" t="e">
        <f t="shared" si="1"/>
        <v>#VALUE!</v>
      </c>
      <c r="D19" s="2" t="e">
        <f t="shared" si="2"/>
        <v>#VALUE!</v>
      </c>
      <c r="E19" t="str">
        <f t="shared" si="0"/>
        <v>┊┊┊┊├«知识亚点»命题真假的判断</v>
      </c>
      <c r="I19" s="2"/>
    </row>
    <row r="20" spans="1:9">
      <c r="A20" t="s">
        <v>174</v>
      </c>
      <c r="C20" s="2" t="e">
        <f t="shared" si="1"/>
        <v>#VALUE!</v>
      </c>
      <c r="D20" s="2" t="e">
        <f t="shared" si="2"/>
        <v>#VALUE!</v>
      </c>
      <c r="E20" t="str">
        <f t="shared" si="0"/>
        <v>┊┊┊┊├«知识亚点»命题真假的应用</v>
      </c>
      <c r="I20" s="2"/>
    </row>
    <row r="21" spans="1:9">
      <c r="A21" t="s">
        <v>175</v>
      </c>
      <c r="C21" s="2" t="e">
        <f t="shared" si="1"/>
        <v>#VALUE!</v>
      </c>
      <c r="D21" s="2" t="e">
        <f t="shared" si="2"/>
        <v>#VALUE!</v>
      </c>
      <c r="E21" t="str">
        <f t="shared" si="0"/>
        <v>┊┊┊├«知识点»四种命题</v>
      </c>
      <c r="I21" s="2"/>
    </row>
    <row r="22" spans="1:9">
      <c r="A22" t="s">
        <v>176</v>
      </c>
      <c r="C22" s="2" t="e">
        <f t="shared" si="1"/>
        <v>#VALUE!</v>
      </c>
      <c r="D22" s="2" t="e">
        <f t="shared" si="2"/>
        <v>#VALUE!</v>
      </c>
      <c r="E22" t="str">
        <f t="shared" si="0"/>
        <v>┊┊┊├«知识点»充分条件与必要条件的理解判断</v>
      </c>
      <c r="I22" s="2"/>
    </row>
    <row r="23" spans="1:9">
      <c r="A23" t="s">
        <v>177</v>
      </c>
      <c r="C23" s="2" t="e">
        <f t="shared" si="1"/>
        <v>#VALUE!</v>
      </c>
      <c r="D23" s="2" t="e">
        <f t="shared" si="2"/>
        <v>#VALUE!</v>
      </c>
      <c r="E23" t="str">
        <f t="shared" si="0"/>
        <v>┊┊┊├«知识点»充分条件与必要条件的应用</v>
      </c>
      <c r="I23" s="2"/>
    </row>
    <row r="24" spans="1:9">
      <c r="A24" t="s">
        <v>178</v>
      </c>
      <c r="C24" s="2" t="e">
        <f t="shared" si="1"/>
        <v>#VALUE!</v>
      </c>
      <c r="D24" s="2" t="e">
        <f t="shared" si="2"/>
        <v>#VALUE!</v>
      </c>
      <c r="E24" t="str">
        <f t="shared" si="0"/>
        <v>┊┊┊├«知识点»充要条件的理解和判断</v>
      </c>
      <c r="I24" s="2"/>
    </row>
    <row r="25" spans="1:9">
      <c r="A25" t="s">
        <v>179</v>
      </c>
      <c r="C25" s="2" t="e">
        <f t="shared" si="1"/>
        <v>#VALUE!</v>
      </c>
      <c r="D25" s="2" t="e">
        <f t="shared" si="2"/>
        <v>#VALUE!</v>
      </c>
      <c r="E25" t="str">
        <f t="shared" si="0"/>
        <v>┊┊┊├«知识点»充要条件的应用</v>
      </c>
      <c r="I25" s="2"/>
    </row>
    <row r="26" spans="1:9">
      <c r="A26" t="s">
        <v>180</v>
      </c>
      <c r="C26" s="2">
        <f t="shared" si="1"/>
        <v>10</v>
      </c>
      <c r="D26" s="2">
        <f t="shared" si="2"/>
        <v>12</v>
      </c>
      <c r="E26" t="str">
        <f t="shared" si="0"/>
        <v>┊┊├«知识主题» 简单的逻辑联结词、全称量词与存在量词</v>
      </c>
      <c r="I26" s="2"/>
    </row>
    <row r="27" spans="1:9">
      <c r="A27" t="s">
        <v>182</v>
      </c>
      <c r="C27" s="2" t="e">
        <f t="shared" si="1"/>
        <v>#VALUE!</v>
      </c>
      <c r="D27" s="2" t="e">
        <f t="shared" si="2"/>
        <v>#VALUE!</v>
      </c>
      <c r="E27" t="str">
        <f t="shared" si="0"/>
        <v>┊┊┊├«知识点»逻辑联结词和量词</v>
      </c>
      <c r="I27" s="2"/>
    </row>
    <row r="28" spans="1:9">
      <c r="A28" t="s">
        <v>183</v>
      </c>
      <c r="C28" s="2" t="e">
        <f t="shared" si="1"/>
        <v>#VALUE!</v>
      </c>
      <c r="D28" s="2" t="e">
        <f t="shared" si="2"/>
        <v>#VALUE!</v>
      </c>
      <c r="E28" t="str">
        <f t="shared" si="0"/>
        <v>┊┊┊┊├«知识亚点»逻辑联结词的基本应用理解</v>
      </c>
      <c r="I28" s="2"/>
    </row>
    <row r="29" spans="1:9">
      <c r="A29" t="s">
        <v>184</v>
      </c>
      <c r="C29" s="2" t="e">
        <f t="shared" si="1"/>
        <v>#VALUE!</v>
      </c>
      <c r="D29" s="2" t="e">
        <f t="shared" si="2"/>
        <v>#VALUE!</v>
      </c>
      <c r="E29" t="str">
        <f t="shared" si="0"/>
        <v>┊┊┊┊├«知识亚点»逻辑联结词与命题的真假关系</v>
      </c>
      <c r="I29" s="2"/>
    </row>
    <row r="30" spans="1:9">
      <c r="A30" t="s">
        <v>185</v>
      </c>
      <c r="C30" s="2" t="e">
        <f t="shared" si="1"/>
        <v>#VALUE!</v>
      </c>
      <c r="D30" s="2" t="e">
        <f t="shared" si="2"/>
        <v>#VALUE!</v>
      </c>
      <c r="E30" t="str">
        <f t="shared" si="0"/>
        <v>┊┊┊├«知识点»量词和含量词的命题的理解和判断</v>
      </c>
      <c r="I30" s="2"/>
    </row>
    <row r="31" spans="1:9">
      <c r="A31" t="s">
        <v>186</v>
      </c>
      <c r="C31" s="2" t="e">
        <f t="shared" si="1"/>
        <v>#VALUE!</v>
      </c>
      <c r="D31" s="2" t="e">
        <f t="shared" si="2"/>
        <v>#VALUE!</v>
      </c>
      <c r="E31" t="str">
        <f t="shared" si="0"/>
        <v>┊┊┊├«知识点»含有量词的命题的真假</v>
      </c>
      <c r="I31" s="2"/>
    </row>
    <row r="32" spans="1:9">
      <c r="A32" t="s">
        <v>187</v>
      </c>
      <c r="C32" s="2" t="e">
        <f t="shared" si="1"/>
        <v>#VALUE!</v>
      </c>
      <c r="D32" s="2" t="e">
        <f t="shared" si="2"/>
        <v>#VALUE!</v>
      </c>
      <c r="E32" t="str">
        <f t="shared" si="0"/>
        <v>┊┊┊├«知识点»含有量词的命题的否命题的理解</v>
      </c>
      <c r="I32" s="2"/>
    </row>
    <row r="33" spans="1:9">
      <c r="A33" t="s">
        <v>188</v>
      </c>
      <c r="C33" s="2" t="e">
        <f t="shared" si="1"/>
        <v>#VALUE!</v>
      </c>
      <c r="D33" s="2" t="e">
        <f t="shared" si="2"/>
        <v>#VALUE!</v>
      </c>
      <c r="E33" t="str">
        <f t="shared" si="0"/>
        <v>┊┊┊├«知识点»含有量词的命题的否命题的真假</v>
      </c>
      <c r="I33" s="2"/>
    </row>
    <row r="34" spans="1:9">
      <c r="A34" t="s">
        <v>189</v>
      </c>
      <c r="C34" s="2">
        <f t="shared" si="1"/>
        <v>8</v>
      </c>
      <c r="D34" s="2" t="e">
        <f t="shared" si="2"/>
        <v>#VALUE!</v>
      </c>
      <c r="E34" t="str">
        <f t="shared" si="0"/>
        <v>┊├«知识区»第二章 函数、导数及其应用</v>
      </c>
      <c r="I34" s="2"/>
    </row>
    <row r="35" spans="1:9">
      <c r="A35" t="s">
        <v>191</v>
      </c>
      <c r="C35" s="2">
        <f t="shared" si="1"/>
        <v>10</v>
      </c>
      <c r="D35" s="2">
        <f t="shared" si="2"/>
        <v>12</v>
      </c>
      <c r="E35" t="str">
        <f t="shared" si="0"/>
        <v>┊┊├«知识主题» 函数及其表示</v>
      </c>
    </row>
    <row r="36" spans="1:9">
      <c r="A36" t="s">
        <v>193</v>
      </c>
      <c r="C36" s="2" t="e">
        <f t="shared" si="1"/>
        <v>#VALUE!</v>
      </c>
      <c r="D36" s="2" t="e">
        <f t="shared" si="2"/>
        <v>#VALUE!</v>
      </c>
      <c r="E36" t="str">
        <f t="shared" si="0"/>
        <v>┊┊┊├«知识点»映射</v>
      </c>
    </row>
    <row r="37" spans="1:9">
      <c r="A37" t="s">
        <v>194</v>
      </c>
      <c r="C37" s="2" t="e">
        <f t="shared" si="1"/>
        <v>#VALUE!</v>
      </c>
      <c r="D37" s="2" t="e">
        <f t="shared" si="2"/>
        <v>#VALUE!</v>
      </c>
      <c r="E37" t="str">
        <f t="shared" si="0"/>
        <v>┊┊┊├«知识点»函数的概念</v>
      </c>
    </row>
    <row r="38" spans="1:9">
      <c r="A38" t="s">
        <v>195</v>
      </c>
      <c r="C38" s="2" t="e">
        <f t="shared" si="1"/>
        <v>#VALUE!</v>
      </c>
      <c r="D38" s="2" t="e">
        <f t="shared" si="2"/>
        <v>#VALUE!</v>
      </c>
      <c r="E38" t="str">
        <f t="shared" si="0"/>
        <v>┊┊┊├«知识点»函数的定义域</v>
      </c>
    </row>
    <row r="39" spans="1:9">
      <c r="A39" t="s">
        <v>196</v>
      </c>
      <c r="C39" s="2" t="e">
        <f t="shared" si="1"/>
        <v>#VALUE!</v>
      </c>
      <c r="D39" s="2" t="e">
        <f t="shared" si="2"/>
        <v>#VALUE!</v>
      </c>
      <c r="E39" t="str">
        <f t="shared" si="0"/>
        <v>┊┊┊├«知识点»函数的值域</v>
      </c>
    </row>
    <row r="40" spans="1:9">
      <c r="A40" t="s">
        <v>197</v>
      </c>
      <c r="C40" s="2" t="e">
        <f t="shared" si="1"/>
        <v>#VALUE!</v>
      </c>
      <c r="D40" s="2" t="e">
        <f t="shared" si="2"/>
        <v>#VALUE!</v>
      </c>
      <c r="E40" t="str">
        <f t="shared" si="0"/>
        <v>┊┊┊┊├«知识亚点»函数的值域的求法</v>
      </c>
    </row>
    <row r="41" spans="1:9">
      <c r="A41" t="s">
        <v>198</v>
      </c>
      <c r="C41" s="2" t="e">
        <f t="shared" si="1"/>
        <v>#VALUE!</v>
      </c>
      <c r="D41" s="2" t="e">
        <f t="shared" si="2"/>
        <v>#VALUE!</v>
      </c>
      <c r="E41" t="str">
        <f t="shared" si="0"/>
        <v>┊┊┊┊├«知识亚点»函数的定义域与值域的综合</v>
      </c>
    </row>
    <row r="42" spans="1:9">
      <c r="A42" t="s">
        <v>199</v>
      </c>
      <c r="C42" s="2" t="e">
        <f t="shared" si="1"/>
        <v>#VALUE!</v>
      </c>
      <c r="D42" s="2" t="e">
        <f t="shared" si="2"/>
        <v>#VALUE!</v>
      </c>
      <c r="E42" t="str">
        <f t="shared" si="0"/>
        <v>┊┊┊├«知识点»函数的解析式</v>
      </c>
    </row>
    <row r="43" spans="1:9">
      <c r="A43" t="s">
        <v>200</v>
      </c>
      <c r="C43" s="2" t="e">
        <f t="shared" si="1"/>
        <v>#VALUE!</v>
      </c>
      <c r="D43" s="2" t="e">
        <f t="shared" si="2"/>
        <v>#VALUE!</v>
      </c>
      <c r="E43" t="str">
        <f t="shared" si="0"/>
        <v>┊┊┊┊├«知识亚点»函数图像与函数的解析式</v>
      </c>
    </row>
    <row r="44" spans="1:9">
      <c r="A44" t="s">
        <v>201</v>
      </c>
      <c r="C44" s="2" t="e">
        <f t="shared" si="1"/>
        <v>#VALUE!</v>
      </c>
      <c r="D44" s="2" t="e">
        <f t="shared" si="2"/>
        <v>#VALUE!</v>
      </c>
      <c r="E44" t="str">
        <f t="shared" si="0"/>
        <v>┊┊┊┊├«知识亚点»根据函数基本特征求函数解析式</v>
      </c>
    </row>
    <row r="45" spans="1:9">
      <c r="A45" t="s">
        <v>202</v>
      </c>
      <c r="C45" s="2" t="e">
        <f t="shared" si="1"/>
        <v>#VALUE!</v>
      </c>
      <c r="D45" s="2" t="e">
        <f t="shared" si="2"/>
        <v>#VALUE!</v>
      </c>
      <c r="E45" t="str">
        <f t="shared" si="0"/>
        <v>┊┊┊┊├«知识亚点»复合函数的解析式</v>
      </c>
    </row>
    <row r="46" spans="1:9">
      <c r="A46" t="s">
        <v>203</v>
      </c>
      <c r="C46" s="2" t="e">
        <f t="shared" si="1"/>
        <v>#VALUE!</v>
      </c>
      <c r="D46" s="2" t="e">
        <f t="shared" si="2"/>
        <v>#VALUE!</v>
      </c>
      <c r="E46" t="str">
        <f t="shared" si="0"/>
        <v>┊┊┊├«知识点»分段函数</v>
      </c>
    </row>
    <row r="47" spans="1:9">
      <c r="A47" t="s">
        <v>204</v>
      </c>
      <c r="C47" s="2" t="e">
        <f t="shared" si="1"/>
        <v>#VALUE!</v>
      </c>
      <c r="D47" s="2" t="e">
        <f t="shared" si="2"/>
        <v>#VALUE!</v>
      </c>
      <c r="E47" t="str">
        <f t="shared" si="0"/>
        <v>┊┊┊┊├«知识亚点»分段函数的值域</v>
      </c>
    </row>
    <row r="48" spans="1:9">
      <c r="A48" t="s">
        <v>205</v>
      </c>
      <c r="C48" s="2" t="e">
        <f t="shared" si="1"/>
        <v>#VALUE!</v>
      </c>
      <c r="D48" s="2" t="e">
        <f t="shared" si="2"/>
        <v>#VALUE!</v>
      </c>
      <c r="E48" t="str">
        <f t="shared" si="0"/>
        <v>┊┊┊┊├«知识亚点»分段函数的单调性</v>
      </c>
    </row>
    <row r="49" spans="1:5">
      <c r="A49" t="s">
        <v>206</v>
      </c>
      <c r="C49" s="2" t="e">
        <f t="shared" si="1"/>
        <v>#VALUE!</v>
      </c>
      <c r="D49" s="2" t="e">
        <f t="shared" si="2"/>
        <v>#VALUE!</v>
      </c>
      <c r="E49" t="str">
        <f t="shared" si="0"/>
        <v>┊┊┊┊├«知识亚点»分段函数的图像</v>
      </c>
    </row>
    <row r="50" spans="1:5">
      <c r="A50" t="s">
        <v>207</v>
      </c>
      <c r="C50" s="2" t="e">
        <f t="shared" si="1"/>
        <v>#VALUE!</v>
      </c>
      <c r="D50" s="2" t="e">
        <f t="shared" si="2"/>
        <v>#VALUE!</v>
      </c>
      <c r="E50" t="str">
        <f t="shared" si="0"/>
        <v>┊┊┊┊├«知识亚点»分段函数的恒成立</v>
      </c>
    </row>
    <row r="51" spans="1:5">
      <c r="A51" t="s">
        <v>208</v>
      </c>
      <c r="C51" s="2" t="e">
        <f t="shared" si="1"/>
        <v>#VALUE!</v>
      </c>
      <c r="D51" s="2" t="e">
        <f t="shared" si="2"/>
        <v>#VALUE!</v>
      </c>
      <c r="E51" t="str">
        <f t="shared" si="0"/>
        <v>┊┊┊┊├«知识亚点»分段函数的存在性问题</v>
      </c>
    </row>
    <row r="52" spans="1:5">
      <c r="A52" t="s">
        <v>209</v>
      </c>
      <c r="C52" s="2" t="e">
        <f t="shared" si="1"/>
        <v>#VALUE!</v>
      </c>
      <c r="D52" s="2" t="e">
        <f t="shared" si="2"/>
        <v>#VALUE!</v>
      </c>
      <c r="E52" t="str">
        <f t="shared" si="0"/>
        <v>┊┊┊├«知识点»抽象函数</v>
      </c>
    </row>
    <row r="53" spans="1:5">
      <c r="A53" t="s">
        <v>210</v>
      </c>
      <c r="C53" s="2" t="e">
        <f t="shared" si="1"/>
        <v>#VALUE!</v>
      </c>
      <c r="D53" s="2" t="e">
        <f t="shared" si="2"/>
        <v>#VALUE!</v>
      </c>
      <c r="E53" t="str">
        <f t="shared" si="0"/>
        <v>┊┊┊┊├«知识亚点»抽象函数的定义域</v>
      </c>
    </row>
    <row r="54" spans="1:5">
      <c r="A54" t="s">
        <v>211</v>
      </c>
      <c r="C54" s="2" t="e">
        <f t="shared" si="1"/>
        <v>#VALUE!</v>
      </c>
      <c r="D54" s="2" t="e">
        <f t="shared" si="2"/>
        <v>#VALUE!</v>
      </c>
      <c r="E54" t="str">
        <f t="shared" si="0"/>
        <v>┊┊┊┊├«知识亚点»抽象函数的值域</v>
      </c>
    </row>
    <row r="55" spans="1:5">
      <c r="A55" t="s">
        <v>212</v>
      </c>
      <c r="C55" s="2" t="e">
        <f t="shared" si="1"/>
        <v>#VALUE!</v>
      </c>
      <c r="D55" s="2" t="e">
        <f t="shared" si="2"/>
        <v>#VALUE!</v>
      </c>
      <c r="E55" t="str">
        <f t="shared" si="0"/>
        <v>┊┊┊┊├«知识亚点»抽象函数的单调性</v>
      </c>
    </row>
    <row r="56" spans="1:5">
      <c r="A56" t="s">
        <v>213</v>
      </c>
      <c r="C56" s="2" t="e">
        <f t="shared" si="1"/>
        <v>#VALUE!</v>
      </c>
      <c r="D56" s="2" t="e">
        <f t="shared" si="2"/>
        <v>#VALUE!</v>
      </c>
      <c r="E56" t="str">
        <f t="shared" si="0"/>
        <v>┊┊┊┊├«知识亚点»抽象函数的奇偶性</v>
      </c>
    </row>
    <row r="57" spans="1:5">
      <c r="A57" t="s">
        <v>214</v>
      </c>
      <c r="C57" s="2" t="e">
        <f t="shared" si="1"/>
        <v>#VALUE!</v>
      </c>
      <c r="D57" s="2" t="e">
        <f t="shared" si="2"/>
        <v>#VALUE!</v>
      </c>
      <c r="E57" t="str">
        <f t="shared" si="0"/>
        <v>┊┊┊┊├«知识亚点»抽象函数的关系应用</v>
      </c>
    </row>
    <row r="58" spans="1:5">
      <c r="A58" t="s">
        <v>215</v>
      </c>
      <c r="C58" s="2" t="e">
        <f t="shared" si="1"/>
        <v>#VALUE!</v>
      </c>
      <c r="D58" s="2" t="e">
        <f t="shared" si="2"/>
        <v>#VALUE!</v>
      </c>
      <c r="E58" t="str">
        <f t="shared" si="0"/>
        <v>┊┊┊├«知识点»函数的新定义问题</v>
      </c>
    </row>
    <row r="59" spans="1:5">
      <c r="A59" t="s">
        <v>216</v>
      </c>
      <c r="C59" s="2" t="e">
        <f t="shared" si="1"/>
        <v>#VALUE!</v>
      </c>
      <c r="D59" s="2" t="e">
        <f t="shared" si="2"/>
        <v>#VALUE!</v>
      </c>
      <c r="E59" t="str">
        <f t="shared" si="0"/>
        <v>┊┊┊├«知识点»函数的实际应用</v>
      </c>
    </row>
    <row r="60" spans="1:5">
      <c r="A60" t="s">
        <v>217</v>
      </c>
      <c r="C60" s="2">
        <f t="shared" si="1"/>
        <v>10</v>
      </c>
      <c r="D60" s="2">
        <f t="shared" si="2"/>
        <v>12</v>
      </c>
      <c r="E60" t="str">
        <f t="shared" si="0"/>
        <v>┊┊├«知识主题» 函数的性质</v>
      </c>
    </row>
    <row r="61" spans="1:5">
      <c r="A61" t="s">
        <v>219</v>
      </c>
      <c r="C61" s="2" t="e">
        <f t="shared" si="1"/>
        <v>#VALUE!</v>
      </c>
      <c r="D61" s="2" t="e">
        <f t="shared" si="2"/>
        <v>#VALUE!</v>
      </c>
      <c r="E61" t="str">
        <f t="shared" si="0"/>
        <v>┊┊┊├«知识点»函数的单调性</v>
      </c>
    </row>
    <row r="62" spans="1:5">
      <c r="A62" t="s">
        <v>220</v>
      </c>
      <c r="C62" s="2" t="e">
        <f t="shared" si="1"/>
        <v>#VALUE!</v>
      </c>
      <c r="D62" s="2" t="e">
        <f t="shared" si="2"/>
        <v>#VALUE!</v>
      </c>
      <c r="E62" t="str">
        <f t="shared" si="0"/>
        <v>┊┊┊┊├«知识亚点»函数的单调性的理解和判断</v>
      </c>
    </row>
    <row r="63" spans="1:5">
      <c r="A63" t="s">
        <v>221</v>
      </c>
      <c r="C63" s="2" t="e">
        <f t="shared" si="1"/>
        <v>#VALUE!</v>
      </c>
      <c r="D63" s="2" t="e">
        <f t="shared" si="2"/>
        <v>#VALUE!</v>
      </c>
      <c r="E63" t="str">
        <f t="shared" si="0"/>
        <v>┊┊┊┊├«知识亚点»复合函数的单调性</v>
      </c>
    </row>
    <row r="64" spans="1:5">
      <c r="A64" t="s">
        <v>222</v>
      </c>
      <c r="C64" s="2" t="e">
        <f t="shared" si="1"/>
        <v>#VALUE!</v>
      </c>
      <c r="D64" s="2" t="e">
        <f t="shared" si="2"/>
        <v>#VALUE!</v>
      </c>
      <c r="E64" t="str">
        <f t="shared" si="0"/>
        <v>┊┊┊┊├«知识亚点»函数的单调性的应用</v>
      </c>
    </row>
    <row r="65" spans="1:5">
      <c r="A65" t="s">
        <v>223</v>
      </c>
      <c r="C65" s="2" t="e">
        <f t="shared" si="1"/>
        <v>#VALUE!</v>
      </c>
      <c r="D65" s="2" t="e">
        <f t="shared" si="2"/>
        <v>#VALUE!</v>
      </c>
      <c r="E65" t="str">
        <f t="shared" si="0"/>
        <v>┊┊┊├«知识点»函数不等式</v>
      </c>
    </row>
    <row r="66" spans="1:5">
      <c r="A66" t="s">
        <v>224</v>
      </c>
      <c r="C66" s="2" t="e">
        <f t="shared" si="1"/>
        <v>#VALUE!</v>
      </c>
      <c r="D66" s="2" t="e">
        <f t="shared" si="2"/>
        <v>#VALUE!</v>
      </c>
      <c r="E66" t="str">
        <f t="shared" ref="E66:E129" si="3">IFERROR(REPLACE(A66,FIND("第",A66),FIND("节",A66)-FIND("第",A66)+1,""),A66)</f>
        <v>┊┊┊├«知识点»函数的最值</v>
      </c>
    </row>
    <row r="67" spans="1:5">
      <c r="A67" t="s">
        <v>225</v>
      </c>
      <c r="C67" s="2" t="e">
        <f t="shared" ref="C67:C130" si="4">FIND("第",A67)</f>
        <v>#VALUE!</v>
      </c>
      <c r="D67" s="2" t="e">
        <f t="shared" ref="D67:D130" si="5">FIND("节",A67)</f>
        <v>#VALUE!</v>
      </c>
      <c r="E67" t="str">
        <f t="shared" si="3"/>
        <v>┊┊┊├«知识点»函数的奇偶性</v>
      </c>
    </row>
    <row r="68" spans="1:5">
      <c r="A68" t="s">
        <v>226</v>
      </c>
      <c r="C68" s="2" t="e">
        <f t="shared" si="4"/>
        <v>#VALUE!</v>
      </c>
      <c r="D68" s="2" t="e">
        <f t="shared" si="5"/>
        <v>#VALUE!</v>
      </c>
      <c r="E68" t="str">
        <f t="shared" si="3"/>
        <v>┊┊┊┊├«知识亚点»函数的奇偶性的理解</v>
      </c>
    </row>
    <row r="69" spans="1:5">
      <c r="A69" t="s">
        <v>227</v>
      </c>
      <c r="C69" s="2" t="e">
        <f t="shared" si="4"/>
        <v>#VALUE!</v>
      </c>
      <c r="D69" s="2" t="e">
        <f t="shared" si="5"/>
        <v>#VALUE!</v>
      </c>
      <c r="E69" t="str">
        <f t="shared" si="3"/>
        <v>┊┊┊┊├«知识亚点»函数的奇偶性的判断和证明</v>
      </c>
    </row>
    <row r="70" spans="1:5">
      <c r="A70" t="s">
        <v>228</v>
      </c>
      <c r="C70" s="2" t="e">
        <f t="shared" si="4"/>
        <v>#VALUE!</v>
      </c>
      <c r="D70" s="2" t="e">
        <f t="shared" si="5"/>
        <v>#VALUE!</v>
      </c>
      <c r="E70" t="str">
        <f t="shared" si="3"/>
        <v>┊┊┊┊├«知识亚点»函数的奇偶性与图像的关系</v>
      </c>
    </row>
    <row r="71" spans="1:5">
      <c r="A71" t="s">
        <v>229</v>
      </c>
      <c r="C71" s="2" t="e">
        <f t="shared" si="4"/>
        <v>#VALUE!</v>
      </c>
      <c r="D71" s="2" t="e">
        <f t="shared" si="5"/>
        <v>#VALUE!</v>
      </c>
      <c r="E71" t="str">
        <f t="shared" si="3"/>
        <v>┊┊┊┊├«知识亚点»函数的奇偶性的应用</v>
      </c>
    </row>
    <row r="72" spans="1:5">
      <c r="A72" t="s">
        <v>230</v>
      </c>
      <c r="C72" s="2" t="e">
        <f t="shared" si="4"/>
        <v>#VALUE!</v>
      </c>
      <c r="D72" s="2" t="e">
        <f t="shared" si="5"/>
        <v>#VALUE!</v>
      </c>
      <c r="E72" t="str">
        <f t="shared" si="3"/>
        <v>┊┊┊├«知识点»函数的周期性</v>
      </c>
    </row>
    <row r="73" spans="1:5">
      <c r="A73" t="s">
        <v>231</v>
      </c>
      <c r="C73" s="2" t="e">
        <f t="shared" si="4"/>
        <v>#VALUE!</v>
      </c>
      <c r="D73" s="2" t="e">
        <f t="shared" si="5"/>
        <v>#VALUE!</v>
      </c>
      <c r="E73" t="str">
        <f t="shared" si="3"/>
        <v>┊┊┊├«知识点»函数的对称性</v>
      </c>
    </row>
    <row r="74" spans="1:5">
      <c r="A74" t="s">
        <v>232</v>
      </c>
      <c r="C74" s="2" t="e">
        <f t="shared" si="4"/>
        <v>#VALUE!</v>
      </c>
      <c r="D74" s="2" t="e">
        <f t="shared" si="5"/>
        <v>#VALUE!</v>
      </c>
      <c r="E74" t="str">
        <f t="shared" si="3"/>
        <v>┊┊┊├«知识点»函数的图像</v>
      </c>
    </row>
    <row r="75" spans="1:5">
      <c r="A75" t="s">
        <v>233</v>
      </c>
      <c r="C75" s="2" t="e">
        <f t="shared" si="4"/>
        <v>#VALUE!</v>
      </c>
      <c r="D75" s="2" t="e">
        <f t="shared" si="5"/>
        <v>#VALUE!</v>
      </c>
      <c r="E75" t="str">
        <f t="shared" si="3"/>
        <v>┊┊┊┊├«知识亚点»函数的图象的作法</v>
      </c>
    </row>
    <row r="76" spans="1:5">
      <c r="A76" t="s">
        <v>234</v>
      </c>
      <c r="C76" s="2" t="e">
        <f t="shared" si="4"/>
        <v>#VALUE!</v>
      </c>
      <c r="D76" s="2" t="e">
        <f t="shared" si="5"/>
        <v>#VALUE!</v>
      </c>
      <c r="E76" t="str">
        <f t="shared" si="3"/>
        <v>┊┊┊┊├«知识亚点»函数的图象的变换</v>
      </c>
    </row>
    <row r="77" spans="1:5">
      <c r="A77" t="s">
        <v>235</v>
      </c>
      <c r="C77" s="2" t="e">
        <f t="shared" si="4"/>
        <v>#VALUE!</v>
      </c>
      <c r="D77" s="2" t="e">
        <f t="shared" si="5"/>
        <v>#VALUE!</v>
      </c>
      <c r="E77" t="str">
        <f t="shared" si="3"/>
        <v>┊┊┊┊├«知识亚点»函数的图象与函数方程及不等式</v>
      </c>
    </row>
    <row r="78" spans="1:5">
      <c r="A78" t="s">
        <v>236</v>
      </c>
      <c r="C78" s="2" t="e">
        <f t="shared" si="4"/>
        <v>#VALUE!</v>
      </c>
      <c r="D78" s="2" t="e">
        <f t="shared" si="5"/>
        <v>#VALUE!</v>
      </c>
      <c r="E78" t="str">
        <f t="shared" si="3"/>
        <v>┊┊┊├«知识点»函数性质的综合</v>
      </c>
    </row>
    <row r="79" spans="1:5">
      <c r="A79" t="s">
        <v>237</v>
      </c>
      <c r="C79" s="2" t="e">
        <f t="shared" si="4"/>
        <v>#VALUE!</v>
      </c>
      <c r="D79" s="2" t="e">
        <f t="shared" si="5"/>
        <v>#VALUE!</v>
      </c>
      <c r="E79" t="str">
        <f t="shared" si="3"/>
        <v>┊┊┊┊├«知识亚点»函数性质的综合判断</v>
      </c>
    </row>
    <row r="80" spans="1:5">
      <c r="A80" t="s">
        <v>238</v>
      </c>
      <c r="C80" s="2" t="e">
        <f t="shared" si="4"/>
        <v>#VALUE!</v>
      </c>
      <c r="D80" s="2" t="e">
        <f t="shared" si="5"/>
        <v>#VALUE!</v>
      </c>
      <c r="E80" t="str">
        <f t="shared" si="3"/>
        <v>┊┊┊┊├«知识亚点»函数性质的综合应用</v>
      </c>
    </row>
    <row r="81" spans="1:5">
      <c r="A81" t="s">
        <v>239</v>
      </c>
      <c r="C81" s="2" t="e">
        <f t="shared" si="4"/>
        <v>#VALUE!</v>
      </c>
      <c r="D81" s="2" t="e">
        <f t="shared" si="5"/>
        <v>#VALUE!</v>
      </c>
      <c r="E81" t="str">
        <f t="shared" si="3"/>
        <v>┊┊┊├«知识点»函数的恒成立问题</v>
      </c>
    </row>
    <row r="82" spans="1:5">
      <c r="A82" t="s">
        <v>240</v>
      </c>
      <c r="C82" s="2" t="e">
        <f t="shared" si="4"/>
        <v>#VALUE!</v>
      </c>
      <c r="D82" s="2" t="e">
        <f t="shared" si="5"/>
        <v>#VALUE!</v>
      </c>
      <c r="E82" t="str">
        <f t="shared" si="3"/>
        <v>┊┊┊├«知识点»函数的存在性问题</v>
      </c>
    </row>
    <row r="83" spans="1:5">
      <c r="A83" t="s">
        <v>241</v>
      </c>
      <c r="C83" s="2" t="e">
        <f t="shared" si="4"/>
        <v>#VALUE!</v>
      </c>
      <c r="D83" s="2" t="e">
        <f t="shared" si="5"/>
        <v>#VALUE!</v>
      </c>
      <c r="E83" t="str">
        <f t="shared" si="3"/>
        <v>┊┊┊├«知识点»根式</v>
      </c>
    </row>
    <row r="84" spans="1:5">
      <c r="A84" t="s">
        <v>242</v>
      </c>
      <c r="C84" s="2">
        <f t="shared" si="4"/>
        <v>10</v>
      </c>
      <c r="D84" s="2">
        <f t="shared" si="5"/>
        <v>12</v>
      </c>
      <c r="E84" t="str">
        <f t="shared" si="3"/>
        <v>┊┊├«知识主题» 指数与指数函数</v>
      </c>
    </row>
    <row r="85" spans="1:5">
      <c r="A85" t="s">
        <v>244</v>
      </c>
      <c r="C85" s="2" t="e">
        <f t="shared" si="4"/>
        <v>#VALUE!</v>
      </c>
      <c r="D85" s="2" t="e">
        <f t="shared" si="5"/>
        <v>#VALUE!</v>
      </c>
      <c r="E85" t="str">
        <f t="shared" si="3"/>
        <v>┊┊┊├«知识点»指数幂</v>
      </c>
    </row>
    <row r="86" spans="1:5">
      <c r="A86" t="s">
        <v>245</v>
      </c>
      <c r="C86" s="2" t="e">
        <f t="shared" si="4"/>
        <v>#VALUE!</v>
      </c>
      <c r="D86" s="2" t="e">
        <f t="shared" si="5"/>
        <v>#VALUE!</v>
      </c>
      <c r="E86" t="str">
        <f t="shared" si="3"/>
        <v>┊┊┊├«知识点»指数函数的定义及解析式</v>
      </c>
    </row>
    <row r="87" spans="1:5">
      <c r="A87" t="s">
        <v>246</v>
      </c>
      <c r="C87" s="2" t="e">
        <f t="shared" si="4"/>
        <v>#VALUE!</v>
      </c>
      <c r="D87" s="2" t="e">
        <f t="shared" si="5"/>
        <v>#VALUE!</v>
      </c>
      <c r="E87" t="str">
        <f t="shared" si="3"/>
        <v>┊┊┊├«知识点»指数函数的图象与性质</v>
      </c>
    </row>
    <row r="88" spans="1:5">
      <c r="A88" t="s">
        <v>247</v>
      </c>
      <c r="C88" s="2" t="e">
        <f t="shared" si="4"/>
        <v>#VALUE!</v>
      </c>
      <c r="D88" s="2" t="e">
        <f t="shared" si="5"/>
        <v>#VALUE!</v>
      </c>
      <c r="E88" t="str">
        <f t="shared" si="3"/>
        <v>┊┊┊├«知识点»指数函数的单调性</v>
      </c>
    </row>
    <row r="89" spans="1:5">
      <c r="A89" t="s">
        <v>248</v>
      </c>
      <c r="C89" s="2" t="e">
        <f t="shared" si="4"/>
        <v>#VALUE!</v>
      </c>
      <c r="D89" s="2" t="e">
        <f t="shared" si="5"/>
        <v>#VALUE!</v>
      </c>
      <c r="E89" t="str">
        <f t="shared" si="3"/>
        <v>┊┊┊├«知识点»指数函数的定义域和值域</v>
      </c>
    </row>
    <row r="90" spans="1:5">
      <c r="A90" t="s">
        <v>249</v>
      </c>
      <c r="C90" s="2" t="e">
        <f t="shared" si="4"/>
        <v>#VALUE!</v>
      </c>
      <c r="D90" s="2" t="e">
        <f t="shared" si="5"/>
        <v>#VALUE!</v>
      </c>
      <c r="E90" t="str">
        <f t="shared" si="3"/>
        <v>┊┊┊├«知识点»指数型复合函数的性质</v>
      </c>
    </row>
    <row r="91" spans="1:5">
      <c r="A91" t="s">
        <v>250</v>
      </c>
      <c r="C91" s="2" t="e">
        <f t="shared" si="4"/>
        <v>#VALUE!</v>
      </c>
      <c r="D91" s="2" t="e">
        <f t="shared" si="5"/>
        <v>#VALUE!</v>
      </c>
      <c r="E91" t="str">
        <f t="shared" si="3"/>
        <v>┊┊┊┊├«知识亚点»指数型复合函数的奇偶性</v>
      </c>
    </row>
    <row r="92" spans="1:5">
      <c r="A92" t="s">
        <v>251</v>
      </c>
      <c r="C92" s="2" t="e">
        <f t="shared" si="4"/>
        <v>#VALUE!</v>
      </c>
      <c r="D92" s="2" t="e">
        <f t="shared" si="5"/>
        <v>#VALUE!</v>
      </c>
      <c r="E92" t="str">
        <f t="shared" si="3"/>
        <v>┊┊┊┊├«知识亚点»指数型复合函数的值域</v>
      </c>
    </row>
    <row r="93" spans="1:5">
      <c r="A93" t="s">
        <v>252</v>
      </c>
      <c r="C93" s="2" t="e">
        <f t="shared" si="4"/>
        <v>#VALUE!</v>
      </c>
      <c r="D93" s="2" t="e">
        <f t="shared" si="5"/>
        <v>#VALUE!</v>
      </c>
      <c r="E93" t="str">
        <f t="shared" si="3"/>
        <v>┊┊┊┊├«知识亚点»指数型复合函数的单调性</v>
      </c>
    </row>
    <row r="94" spans="1:5">
      <c r="A94" t="s">
        <v>253</v>
      </c>
      <c r="C94" s="2" t="e">
        <f t="shared" si="4"/>
        <v>#VALUE!</v>
      </c>
      <c r="D94" s="2" t="e">
        <f t="shared" si="5"/>
        <v>#VALUE!</v>
      </c>
      <c r="E94" t="str">
        <f t="shared" si="3"/>
        <v>┊┊┊├«知识点»指数不等式</v>
      </c>
    </row>
    <row r="95" spans="1:5">
      <c r="A95" t="s">
        <v>254</v>
      </c>
      <c r="C95" s="2" t="e">
        <f t="shared" si="4"/>
        <v>#VALUE!</v>
      </c>
      <c r="D95" s="2" t="e">
        <f t="shared" si="5"/>
        <v>#VALUE!</v>
      </c>
      <c r="E95" t="str">
        <f t="shared" si="3"/>
        <v>┊┊┊├«知识点»指数方程</v>
      </c>
    </row>
    <row r="96" spans="1:5">
      <c r="A96" t="s">
        <v>255</v>
      </c>
      <c r="C96" s="2" t="e">
        <f t="shared" si="4"/>
        <v>#VALUE!</v>
      </c>
      <c r="D96" s="2" t="e">
        <f t="shared" si="5"/>
        <v>#VALUE!</v>
      </c>
      <c r="E96" t="str">
        <f t="shared" si="3"/>
        <v>┊┊┊├«知识点»指数函数中的恒成立问题</v>
      </c>
    </row>
    <row r="97" spans="1:5">
      <c r="A97" t="s">
        <v>256</v>
      </c>
      <c r="C97" s="2" t="e">
        <f t="shared" si="4"/>
        <v>#VALUE!</v>
      </c>
      <c r="D97" s="2" t="e">
        <f t="shared" si="5"/>
        <v>#VALUE!</v>
      </c>
      <c r="E97" t="str">
        <f t="shared" si="3"/>
        <v>┊┊┊├«知识点»指数函数的实际应用</v>
      </c>
    </row>
    <row r="98" spans="1:5">
      <c r="A98" t="s">
        <v>257</v>
      </c>
      <c r="C98" s="2">
        <f t="shared" si="4"/>
        <v>10</v>
      </c>
      <c r="D98" s="2">
        <f t="shared" si="5"/>
        <v>12</v>
      </c>
      <c r="E98" t="str">
        <f t="shared" si="3"/>
        <v>┊┊├«知识主题» 对数与对数函数</v>
      </c>
    </row>
    <row r="99" spans="1:5">
      <c r="A99" t="s">
        <v>259</v>
      </c>
      <c r="C99" s="2" t="e">
        <f t="shared" si="4"/>
        <v>#VALUE!</v>
      </c>
      <c r="D99" s="2" t="e">
        <f t="shared" si="5"/>
        <v>#VALUE!</v>
      </c>
      <c r="E99" t="str">
        <f t="shared" si="3"/>
        <v>┊┊┊├«知识点»对数</v>
      </c>
    </row>
    <row r="100" spans="1:5">
      <c r="A100" t="s">
        <v>260</v>
      </c>
      <c r="C100" s="2" t="e">
        <f t="shared" si="4"/>
        <v>#VALUE!</v>
      </c>
      <c r="D100" s="2" t="e">
        <f t="shared" si="5"/>
        <v>#VALUE!</v>
      </c>
      <c r="E100" t="str">
        <f t="shared" si="3"/>
        <v>┊┊┊├«知识点»对数函数的定义及解析式</v>
      </c>
    </row>
    <row r="101" spans="1:5">
      <c r="A101" t="s">
        <v>261</v>
      </c>
      <c r="C101" s="2" t="e">
        <f t="shared" si="4"/>
        <v>#VALUE!</v>
      </c>
      <c r="D101" s="2" t="e">
        <f t="shared" si="5"/>
        <v>#VALUE!</v>
      </c>
      <c r="E101" t="str">
        <f t="shared" si="3"/>
        <v>┊┊┊├«知识点»对数函数的定义域</v>
      </c>
    </row>
    <row r="102" spans="1:5">
      <c r="A102" t="s">
        <v>262</v>
      </c>
      <c r="C102" s="2" t="e">
        <f t="shared" si="4"/>
        <v>#VALUE!</v>
      </c>
      <c r="D102" s="2" t="e">
        <f t="shared" si="5"/>
        <v>#VALUE!</v>
      </c>
      <c r="E102" t="str">
        <f t="shared" si="3"/>
        <v>┊┊┊├«知识点»对数函数的单调性</v>
      </c>
    </row>
    <row r="103" spans="1:5">
      <c r="A103" t="s">
        <v>263</v>
      </c>
      <c r="C103" s="2" t="e">
        <f t="shared" si="4"/>
        <v>#VALUE!</v>
      </c>
      <c r="D103" s="2" t="e">
        <f t="shared" si="5"/>
        <v>#VALUE!</v>
      </c>
      <c r="E103" t="str">
        <f t="shared" si="3"/>
        <v>┊┊┊├«知识点»对数函数的图像</v>
      </c>
    </row>
    <row r="104" spans="1:5">
      <c r="A104" t="s">
        <v>264</v>
      </c>
      <c r="C104" s="2" t="e">
        <f t="shared" si="4"/>
        <v>#VALUE!</v>
      </c>
      <c r="D104" s="2" t="e">
        <f t="shared" si="5"/>
        <v>#VALUE!</v>
      </c>
      <c r="E104" t="str">
        <f t="shared" si="3"/>
        <v>┊┊┊├«知识点»对数函数的值域及最值</v>
      </c>
    </row>
    <row r="105" spans="1:5">
      <c r="A105" t="s">
        <v>265</v>
      </c>
      <c r="C105" s="2" t="e">
        <f t="shared" si="4"/>
        <v>#VALUE!</v>
      </c>
      <c r="D105" s="2" t="e">
        <f t="shared" si="5"/>
        <v>#VALUE!</v>
      </c>
      <c r="E105" t="str">
        <f t="shared" si="3"/>
        <v>┊┊┊├«知识点»对数型复合函数的性质</v>
      </c>
    </row>
    <row r="106" spans="1:5">
      <c r="A106" t="s">
        <v>266</v>
      </c>
      <c r="C106" s="2" t="e">
        <f t="shared" si="4"/>
        <v>#VALUE!</v>
      </c>
      <c r="D106" s="2" t="e">
        <f t="shared" si="5"/>
        <v>#VALUE!</v>
      </c>
      <c r="E106" t="str">
        <f t="shared" si="3"/>
        <v>┊┊┊┊├«知识亚点»对数型复合函数的奇偶性</v>
      </c>
    </row>
    <row r="107" spans="1:5">
      <c r="A107" t="s">
        <v>267</v>
      </c>
      <c r="C107" s="2" t="e">
        <f t="shared" si="4"/>
        <v>#VALUE!</v>
      </c>
      <c r="D107" s="2" t="e">
        <f t="shared" si="5"/>
        <v>#VALUE!</v>
      </c>
      <c r="E107" t="str">
        <f t="shared" si="3"/>
        <v>┊┊┊┊├«知识亚点»对数型复合函数的单调性</v>
      </c>
    </row>
    <row r="108" spans="1:5">
      <c r="A108" t="s">
        <v>268</v>
      </c>
      <c r="C108" s="2" t="e">
        <f t="shared" si="4"/>
        <v>#VALUE!</v>
      </c>
      <c r="D108" s="2" t="e">
        <f t="shared" si="5"/>
        <v>#VALUE!</v>
      </c>
      <c r="E108" t="str">
        <f t="shared" si="3"/>
        <v>┊┊┊┊├«知识亚点»对数型复合函数的值域</v>
      </c>
    </row>
    <row r="109" spans="1:5">
      <c r="A109" t="s">
        <v>269</v>
      </c>
      <c r="C109" s="2" t="e">
        <f t="shared" si="4"/>
        <v>#VALUE!</v>
      </c>
      <c r="D109" s="2" t="e">
        <f t="shared" si="5"/>
        <v>#VALUE!</v>
      </c>
      <c r="E109" t="str">
        <f t="shared" si="3"/>
        <v>┊┊┊├«知识点»对数不等式</v>
      </c>
    </row>
    <row r="110" spans="1:5">
      <c r="A110" t="s">
        <v>270</v>
      </c>
      <c r="C110" s="2" t="e">
        <f t="shared" si="4"/>
        <v>#VALUE!</v>
      </c>
      <c r="D110" s="2" t="e">
        <f t="shared" si="5"/>
        <v>#VALUE!</v>
      </c>
      <c r="E110" t="str">
        <f t="shared" si="3"/>
        <v>┊┊┊├«知识点»对数方程</v>
      </c>
    </row>
    <row r="111" spans="1:5">
      <c r="A111" t="s">
        <v>271</v>
      </c>
      <c r="C111" s="2" t="e">
        <f t="shared" si="4"/>
        <v>#VALUE!</v>
      </c>
      <c r="D111" s="2" t="e">
        <f t="shared" si="5"/>
        <v>#VALUE!</v>
      </c>
      <c r="E111" t="str">
        <f t="shared" si="3"/>
        <v>┊┊┊├«知识点»反函数</v>
      </c>
    </row>
    <row r="112" spans="1:5">
      <c r="A112" t="s">
        <v>272</v>
      </c>
      <c r="C112" s="2" t="e">
        <f t="shared" si="4"/>
        <v>#VALUE!</v>
      </c>
      <c r="D112" s="2" t="e">
        <f t="shared" si="5"/>
        <v>#VALUE!</v>
      </c>
      <c r="E112" t="str">
        <f t="shared" si="3"/>
        <v>┊┊┊├«知识点»对数函数中的恒成立</v>
      </c>
    </row>
    <row r="113" spans="1:5">
      <c r="A113" t="s">
        <v>273</v>
      </c>
      <c r="C113" s="2">
        <f t="shared" si="4"/>
        <v>10</v>
      </c>
      <c r="D113" s="2">
        <f t="shared" si="5"/>
        <v>12</v>
      </c>
      <c r="E113" t="str">
        <f t="shared" si="3"/>
        <v>┊┊├«知识主题» 二次函数与幂函数</v>
      </c>
    </row>
    <row r="114" spans="1:5">
      <c r="A114" t="s">
        <v>275</v>
      </c>
      <c r="C114" s="2" t="e">
        <f t="shared" si="4"/>
        <v>#VALUE!</v>
      </c>
      <c r="D114" s="2" t="e">
        <f t="shared" si="5"/>
        <v>#VALUE!</v>
      </c>
      <c r="E114" t="str">
        <f t="shared" si="3"/>
        <v>┊┊┊├«知识点»幂函数的定义</v>
      </c>
    </row>
    <row r="115" spans="1:5">
      <c r="A115" t="s">
        <v>276</v>
      </c>
      <c r="C115" s="2" t="e">
        <f t="shared" si="4"/>
        <v>#VALUE!</v>
      </c>
      <c r="D115" s="2" t="e">
        <f t="shared" si="5"/>
        <v>#VALUE!</v>
      </c>
      <c r="E115" t="str">
        <f t="shared" si="3"/>
        <v>┊┊┊├«知识点»幂函数的图象</v>
      </c>
    </row>
    <row r="116" spans="1:5">
      <c r="A116" t="s">
        <v>277</v>
      </c>
      <c r="C116" s="2" t="e">
        <f t="shared" si="4"/>
        <v>#VALUE!</v>
      </c>
      <c r="D116" s="2" t="e">
        <f t="shared" si="5"/>
        <v>#VALUE!</v>
      </c>
      <c r="E116" t="str">
        <f t="shared" si="3"/>
        <v>┊┊┊├«知识点»幂函数的性质</v>
      </c>
    </row>
    <row r="117" spans="1:5">
      <c r="A117" t="s">
        <v>278</v>
      </c>
      <c r="C117" s="2" t="e">
        <f t="shared" si="4"/>
        <v>#VALUE!</v>
      </c>
      <c r="D117" s="2" t="e">
        <f t="shared" si="5"/>
        <v>#VALUE!</v>
      </c>
      <c r="E117" t="str">
        <f t="shared" si="3"/>
        <v>┊┊┊┊├«知识亚点»幂函数的奇偶性</v>
      </c>
    </row>
    <row r="118" spans="1:5">
      <c r="A118" t="s">
        <v>279</v>
      </c>
      <c r="C118" s="2" t="e">
        <f t="shared" si="4"/>
        <v>#VALUE!</v>
      </c>
      <c r="D118" s="2" t="e">
        <f t="shared" si="5"/>
        <v>#VALUE!</v>
      </c>
      <c r="E118" t="str">
        <f t="shared" si="3"/>
        <v>┊┊┊┊├«知识亚点»幂函数的单调性</v>
      </c>
    </row>
    <row r="119" spans="1:5">
      <c r="A119" t="s">
        <v>280</v>
      </c>
      <c r="C119" s="2" t="e">
        <f t="shared" si="4"/>
        <v>#VALUE!</v>
      </c>
      <c r="D119" s="2" t="e">
        <f t="shared" si="5"/>
        <v>#VALUE!</v>
      </c>
      <c r="E119" t="str">
        <f t="shared" si="3"/>
        <v>┊┊┊├«知识点»二次函数的解析式</v>
      </c>
    </row>
    <row r="120" spans="1:5">
      <c r="A120" t="s">
        <v>281</v>
      </c>
      <c r="C120" s="2" t="e">
        <f t="shared" si="4"/>
        <v>#VALUE!</v>
      </c>
      <c r="D120" s="2" t="e">
        <f t="shared" si="5"/>
        <v>#VALUE!</v>
      </c>
      <c r="E120" t="str">
        <f t="shared" si="3"/>
        <v>┊┊┊├«知识点»二次函数的图象</v>
      </c>
    </row>
    <row r="121" spans="1:5">
      <c r="A121" t="s">
        <v>282</v>
      </c>
      <c r="C121" s="2" t="e">
        <f t="shared" si="4"/>
        <v>#VALUE!</v>
      </c>
      <c r="D121" s="2" t="e">
        <f t="shared" si="5"/>
        <v>#VALUE!</v>
      </c>
      <c r="E121" t="str">
        <f t="shared" si="3"/>
        <v>┊┊┊├«知识点»二次函数的单调性</v>
      </c>
    </row>
    <row r="122" spans="1:5">
      <c r="A122" t="s">
        <v>283</v>
      </c>
      <c r="C122" s="2" t="e">
        <f t="shared" si="4"/>
        <v>#VALUE!</v>
      </c>
      <c r="D122" s="2" t="e">
        <f t="shared" si="5"/>
        <v>#VALUE!</v>
      </c>
      <c r="E122" t="str">
        <f t="shared" si="3"/>
        <v>┊┊┊├«知识点»二次函数的值域</v>
      </c>
    </row>
    <row r="123" spans="1:5">
      <c r="A123" t="s">
        <v>284</v>
      </c>
      <c r="C123" s="2" t="e">
        <f t="shared" si="4"/>
        <v>#VALUE!</v>
      </c>
      <c r="D123" s="2" t="e">
        <f t="shared" si="5"/>
        <v>#VALUE!</v>
      </c>
      <c r="E123" t="str">
        <f t="shared" si="3"/>
        <v>┊┊┊├«知识点»二次函数的最值</v>
      </c>
    </row>
    <row r="124" spans="1:5">
      <c r="A124" t="s">
        <v>285</v>
      </c>
      <c r="C124" s="2" t="e">
        <f t="shared" si="4"/>
        <v>#VALUE!</v>
      </c>
      <c r="D124" s="2" t="e">
        <f t="shared" si="5"/>
        <v>#VALUE!</v>
      </c>
      <c r="E124" t="str">
        <f t="shared" si="3"/>
        <v>┊┊┊├«知识点»二次函数型复合函数的性质</v>
      </c>
    </row>
    <row r="125" spans="1:5">
      <c r="A125" t="s">
        <v>286</v>
      </c>
      <c r="C125" s="2" t="e">
        <f t="shared" si="4"/>
        <v>#VALUE!</v>
      </c>
      <c r="D125" s="2" t="e">
        <f t="shared" si="5"/>
        <v>#VALUE!</v>
      </c>
      <c r="E125" t="str">
        <f t="shared" si="3"/>
        <v>┊┊┊┊├«知识亚点»二次函数型指数复合函数</v>
      </c>
    </row>
    <row r="126" spans="1:5">
      <c r="A126" t="s">
        <v>287</v>
      </c>
      <c r="C126" s="2" t="e">
        <f t="shared" si="4"/>
        <v>#VALUE!</v>
      </c>
      <c r="D126" s="2" t="e">
        <f t="shared" si="5"/>
        <v>#VALUE!</v>
      </c>
      <c r="E126" t="str">
        <f t="shared" si="3"/>
        <v>┊┊┊┊├«知识亚点»二次函数型对数复合函数</v>
      </c>
    </row>
    <row r="127" spans="1:5">
      <c r="A127" t="s">
        <v>288</v>
      </c>
      <c r="C127" s="2" t="e">
        <f t="shared" si="4"/>
        <v>#VALUE!</v>
      </c>
      <c r="D127" s="2" t="e">
        <f t="shared" si="5"/>
        <v>#VALUE!</v>
      </c>
      <c r="E127" t="str">
        <f t="shared" si="3"/>
        <v>┊┊┊┊├«知识亚点»二次函数与其它函数的复合</v>
      </c>
    </row>
    <row r="128" spans="1:5">
      <c r="A128" t="s">
        <v>289</v>
      </c>
      <c r="C128" s="2" t="e">
        <f t="shared" si="4"/>
        <v>#VALUE!</v>
      </c>
      <c r="D128" s="2" t="e">
        <f t="shared" si="5"/>
        <v>#VALUE!</v>
      </c>
      <c r="E128" t="str">
        <f t="shared" si="3"/>
        <v>┊┊┊├«知识点»一元二次方程的根</v>
      </c>
    </row>
    <row r="129" spans="1:5">
      <c r="A129" t="s">
        <v>290</v>
      </c>
      <c r="C129" s="2" t="e">
        <f t="shared" si="4"/>
        <v>#VALUE!</v>
      </c>
      <c r="D129" s="2" t="e">
        <f t="shared" si="5"/>
        <v>#VALUE!</v>
      </c>
      <c r="E129" t="str">
        <f t="shared" si="3"/>
        <v>┊┊┊├«知识点»二次函数的实际应用题</v>
      </c>
    </row>
    <row r="130" spans="1:5">
      <c r="A130" t="s">
        <v>291</v>
      </c>
      <c r="C130" s="2" t="e">
        <f t="shared" si="4"/>
        <v>#VALUE!</v>
      </c>
      <c r="D130" s="2" t="e">
        <f t="shared" si="5"/>
        <v>#VALUE!</v>
      </c>
      <c r="E130" t="str">
        <f t="shared" ref="E130:E193" si="6">IFERROR(REPLACE(A130,FIND("第",A130),FIND("节",A130)-FIND("第",A130)+1,""),A130)</f>
        <v>┊┊┊├«知识点»二次函数恒成立问题</v>
      </c>
    </row>
    <row r="131" spans="1:5">
      <c r="A131" t="s">
        <v>292</v>
      </c>
      <c r="C131" s="2" t="e">
        <f t="shared" ref="C131:C194" si="7">FIND("第",A131)</f>
        <v>#VALUE!</v>
      </c>
      <c r="D131" s="2" t="e">
        <f t="shared" ref="D131:D194" si="8">FIND("节",A131)</f>
        <v>#VALUE!</v>
      </c>
      <c r="E131" t="str">
        <f t="shared" si="6"/>
        <v>┊┊┊├«知识点»二次函数存在性问题</v>
      </c>
    </row>
    <row r="132" spans="1:5">
      <c r="A132" t="s">
        <v>293</v>
      </c>
      <c r="C132" s="2">
        <f t="shared" si="7"/>
        <v>10</v>
      </c>
      <c r="D132" s="2">
        <f t="shared" si="8"/>
        <v>12</v>
      </c>
      <c r="E132" t="str">
        <f t="shared" si="6"/>
        <v>┊┊├«知识主题» 函数与方程</v>
      </c>
    </row>
    <row r="133" spans="1:5">
      <c r="A133" t="s">
        <v>295</v>
      </c>
      <c r="C133" s="2" t="e">
        <f t="shared" si="7"/>
        <v>#VALUE!</v>
      </c>
      <c r="D133" s="2" t="e">
        <f t="shared" si="8"/>
        <v>#VALUE!</v>
      </c>
      <c r="E133" t="str">
        <f t="shared" si="6"/>
        <v>┊┊┊├«知识点»函数的零点的定义</v>
      </c>
    </row>
    <row r="134" spans="1:5">
      <c r="A134" t="s">
        <v>296</v>
      </c>
      <c r="C134" s="2" t="e">
        <f t="shared" si="7"/>
        <v>#VALUE!</v>
      </c>
      <c r="D134" s="2" t="e">
        <f t="shared" si="8"/>
        <v>#VALUE!</v>
      </c>
      <c r="E134" t="str">
        <f t="shared" si="6"/>
        <v>┊┊┊├«知识点»函数零点存在性定理</v>
      </c>
    </row>
    <row r="135" spans="1:5">
      <c r="A135" t="s">
        <v>297</v>
      </c>
      <c r="C135" s="2" t="e">
        <f t="shared" si="7"/>
        <v>#VALUE!</v>
      </c>
      <c r="D135" s="2" t="e">
        <f t="shared" si="8"/>
        <v>#VALUE!</v>
      </c>
      <c r="E135" t="str">
        <f t="shared" si="6"/>
        <v>┊┊┊├«知识点»函数零点与方程的根</v>
      </c>
    </row>
    <row r="136" spans="1:5">
      <c r="A136" t="s">
        <v>298</v>
      </c>
      <c r="C136" s="2" t="e">
        <f t="shared" si="7"/>
        <v>#VALUE!</v>
      </c>
      <c r="D136" s="2" t="e">
        <f t="shared" si="8"/>
        <v>#VALUE!</v>
      </c>
      <c r="E136" t="str">
        <f t="shared" si="6"/>
        <v>┊┊┊├«知识点»函数图象的交点与函数的零点</v>
      </c>
    </row>
    <row r="137" spans="1:5">
      <c r="A137" t="s">
        <v>299</v>
      </c>
      <c r="C137" s="2" t="e">
        <f t="shared" si="7"/>
        <v>#VALUE!</v>
      </c>
      <c r="D137" s="2" t="e">
        <f t="shared" si="8"/>
        <v>#VALUE!</v>
      </c>
      <c r="E137" t="str">
        <f t="shared" si="6"/>
        <v>┊┊┊├«知识点»二分法</v>
      </c>
    </row>
    <row r="138" spans="1:5">
      <c r="A138" t="s">
        <v>300</v>
      </c>
      <c r="C138" s="2">
        <f t="shared" si="7"/>
        <v>10</v>
      </c>
      <c r="D138" s="2">
        <f t="shared" si="8"/>
        <v>12</v>
      </c>
      <c r="E138" t="str">
        <f t="shared" si="6"/>
        <v>┊┊├«知识主题» 函数模型及其应用</v>
      </c>
    </row>
    <row r="139" spans="1:5">
      <c r="A139" t="s">
        <v>302</v>
      </c>
      <c r="C139" s="2" t="e">
        <f t="shared" si="7"/>
        <v>#VALUE!</v>
      </c>
      <c r="D139" s="2" t="e">
        <f t="shared" si="8"/>
        <v>#VALUE!</v>
      </c>
      <c r="E139" t="str">
        <f t="shared" si="6"/>
        <v>┊┊┊├«知识点»常见基本函数模型的应用</v>
      </c>
    </row>
    <row r="140" spans="1:5">
      <c r="A140" t="s">
        <v>303</v>
      </c>
      <c r="C140" s="2" t="e">
        <f t="shared" si="7"/>
        <v>#VALUE!</v>
      </c>
      <c r="D140" s="2" t="e">
        <f t="shared" si="8"/>
        <v>#VALUE!</v>
      </c>
      <c r="E140" t="str">
        <f t="shared" si="6"/>
        <v>┊┊┊├«知识点»利率问题</v>
      </c>
    </row>
    <row r="141" spans="1:5">
      <c r="A141" t="s">
        <v>304</v>
      </c>
      <c r="C141" s="2" t="e">
        <f t="shared" si="7"/>
        <v>#VALUE!</v>
      </c>
      <c r="D141" s="2" t="e">
        <f t="shared" si="8"/>
        <v>#VALUE!</v>
      </c>
      <c r="E141" t="str">
        <f t="shared" si="6"/>
        <v>┊┊┊├«知识点»增长率问题</v>
      </c>
    </row>
    <row r="142" spans="1:5">
      <c r="A142" t="s">
        <v>305</v>
      </c>
      <c r="C142" s="2" t="e">
        <f t="shared" si="7"/>
        <v>#VALUE!</v>
      </c>
      <c r="D142" s="2" t="e">
        <f t="shared" si="8"/>
        <v>#VALUE!</v>
      </c>
      <c r="E142" t="str">
        <f t="shared" si="6"/>
        <v>┊┊┊├«知识点»函数模型的拟合</v>
      </c>
    </row>
    <row r="143" spans="1:5">
      <c r="A143" t="s">
        <v>306</v>
      </c>
      <c r="C143" s="2" t="e">
        <f t="shared" si="7"/>
        <v>#VALUE!</v>
      </c>
      <c r="D143" s="2" t="e">
        <f t="shared" si="8"/>
        <v>#VALUE!</v>
      </c>
      <c r="E143" t="str">
        <f t="shared" si="6"/>
        <v>┊┊┊├«知识点»指数函数、对数函数、幂函数的差异</v>
      </c>
    </row>
    <row r="144" spans="1:5">
      <c r="A144" t="s">
        <v>307</v>
      </c>
      <c r="C144" s="2">
        <f t="shared" si="7"/>
        <v>10</v>
      </c>
      <c r="D144" s="2">
        <f t="shared" si="8"/>
        <v>12</v>
      </c>
      <c r="E144" t="str">
        <f t="shared" si="6"/>
        <v>┊┊├«知识主题» 变化率与导数、导数的计算</v>
      </c>
    </row>
    <row r="145" spans="1:5">
      <c r="A145" t="s">
        <v>309</v>
      </c>
      <c r="C145" s="2" t="e">
        <f t="shared" si="7"/>
        <v>#VALUE!</v>
      </c>
      <c r="D145" s="2" t="e">
        <f t="shared" si="8"/>
        <v>#VALUE!</v>
      </c>
      <c r="E145" t="str">
        <f t="shared" si="6"/>
        <v>┊┊┊├«知识点»变化率的概念</v>
      </c>
    </row>
    <row r="146" spans="1:5">
      <c r="A146" t="s">
        <v>310</v>
      </c>
      <c r="C146" s="2" t="e">
        <f t="shared" si="7"/>
        <v>#VALUE!</v>
      </c>
      <c r="D146" s="2" t="e">
        <f t="shared" si="8"/>
        <v>#VALUE!</v>
      </c>
      <c r="E146" t="str">
        <f t="shared" si="6"/>
        <v>┊┊┊├«知识点»导数的定义</v>
      </c>
    </row>
    <row r="147" spans="1:5">
      <c r="A147" t="s">
        <v>311</v>
      </c>
      <c r="C147" s="2" t="e">
        <f t="shared" si="7"/>
        <v>#VALUE!</v>
      </c>
      <c r="D147" s="2" t="e">
        <f t="shared" si="8"/>
        <v>#VALUE!</v>
      </c>
      <c r="E147" t="str">
        <f t="shared" si="6"/>
        <v>┊┊┊├«知识点»基本初等函数的导数公式</v>
      </c>
    </row>
    <row r="148" spans="1:5">
      <c r="A148" t="s">
        <v>312</v>
      </c>
      <c r="C148" s="2" t="e">
        <f t="shared" si="7"/>
        <v>#VALUE!</v>
      </c>
      <c r="D148" s="2" t="e">
        <f t="shared" si="8"/>
        <v>#VALUE!</v>
      </c>
      <c r="E148" t="str">
        <f t="shared" si="6"/>
        <v>┊┊┊├«知识点»导数的运算</v>
      </c>
    </row>
    <row r="149" spans="1:5">
      <c r="A149" t="s">
        <v>313</v>
      </c>
      <c r="C149" s="2" t="e">
        <f t="shared" si="7"/>
        <v>#VALUE!</v>
      </c>
      <c r="D149" s="2" t="e">
        <f t="shared" si="8"/>
        <v>#VALUE!</v>
      </c>
      <c r="E149" t="str">
        <f t="shared" si="6"/>
        <v>┊┊┊┊├«知识亚点»导数的运算法则</v>
      </c>
    </row>
    <row r="150" spans="1:5">
      <c r="A150" t="s">
        <v>314</v>
      </c>
      <c r="C150" s="2" t="e">
        <f t="shared" si="7"/>
        <v>#VALUE!</v>
      </c>
      <c r="D150" s="2" t="e">
        <f t="shared" si="8"/>
        <v>#VALUE!</v>
      </c>
      <c r="E150" t="str">
        <f t="shared" si="6"/>
        <v>┊┊┊┊├«知识亚点»简单复合函数的导数</v>
      </c>
    </row>
    <row r="151" spans="1:5">
      <c r="A151" t="s">
        <v>315</v>
      </c>
      <c r="C151" s="2" t="e">
        <f t="shared" si="7"/>
        <v>#VALUE!</v>
      </c>
      <c r="D151" s="2" t="e">
        <f t="shared" si="8"/>
        <v>#VALUE!</v>
      </c>
      <c r="E151" t="str">
        <f t="shared" si="6"/>
        <v>┊┊┊├«知识点»导数的几何意义</v>
      </c>
    </row>
    <row r="152" spans="1:5">
      <c r="A152" t="s">
        <v>316</v>
      </c>
      <c r="C152" s="2" t="e">
        <f t="shared" si="7"/>
        <v>#VALUE!</v>
      </c>
      <c r="D152" s="2" t="e">
        <f t="shared" si="8"/>
        <v>#VALUE!</v>
      </c>
      <c r="E152" t="str">
        <f t="shared" si="6"/>
        <v>┊┊┊┊├«知识亚点»导数和切线的斜率</v>
      </c>
    </row>
    <row r="153" spans="1:5">
      <c r="A153" t="s">
        <v>317</v>
      </c>
      <c r="C153" s="2" t="e">
        <f t="shared" si="7"/>
        <v>#VALUE!</v>
      </c>
      <c r="D153" s="2" t="e">
        <f t="shared" si="8"/>
        <v>#VALUE!</v>
      </c>
      <c r="E153" t="str">
        <f t="shared" si="6"/>
        <v>┊┊┊┊├«知识亚点»导数和距离的最值</v>
      </c>
    </row>
    <row r="154" spans="1:5">
      <c r="A154" t="s">
        <v>318</v>
      </c>
      <c r="C154" s="2" t="e">
        <f t="shared" si="7"/>
        <v>#VALUE!</v>
      </c>
      <c r="D154" s="2" t="e">
        <f t="shared" si="8"/>
        <v>#VALUE!</v>
      </c>
      <c r="E154" t="str">
        <f t="shared" si="6"/>
        <v>┊┊┊├«知识点»导数的物理意义</v>
      </c>
    </row>
    <row r="155" spans="1:5">
      <c r="A155" t="s">
        <v>319</v>
      </c>
      <c r="C155" s="2" t="e">
        <f t="shared" si="7"/>
        <v>#VALUE!</v>
      </c>
      <c r="D155" s="2" t="e">
        <f t="shared" si="8"/>
        <v>#VALUE!</v>
      </c>
      <c r="E155" t="str">
        <f t="shared" si="6"/>
        <v>┊┊┊├«知识点»导数与函数的单调性</v>
      </c>
    </row>
    <row r="156" spans="1:5">
      <c r="A156" t="s">
        <v>320</v>
      </c>
      <c r="C156" s="2" t="e">
        <f t="shared" si="7"/>
        <v>#VALUE!</v>
      </c>
      <c r="D156" s="2" t="e">
        <f t="shared" si="8"/>
        <v>#VALUE!</v>
      </c>
      <c r="E156" t="str">
        <f t="shared" si="6"/>
        <v>┊┊┊┊├«知识亚点»导数与函数单调性的关系</v>
      </c>
    </row>
    <row r="157" spans="1:5">
      <c r="A157" t="s">
        <v>321</v>
      </c>
      <c r="C157" s="2" t="e">
        <f t="shared" si="7"/>
        <v>#VALUE!</v>
      </c>
      <c r="D157" s="2" t="e">
        <f t="shared" si="8"/>
        <v>#VALUE!</v>
      </c>
      <c r="E157" t="str">
        <f t="shared" si="6"/>
        <v>┊┊┊┊├«知识亚点»导数在函数的单调性中的应用</v>
      </c>
    </row>
    <row r="158" spans="1:5">
      <c r="A158" t="s">
        <v>322</v>
      </c>
      <c r="C158" s="2" t="e">
        <f t="shared" si="7"/>
        <v>#VALUE!</v>
      </c>
      <c r="D158" s="2" t="e">
        <f t="shared" si="8"/>
        <v>#VALUE!</v>
      </c>
      <c r="E158" t="str">
        <f t="shared" si="6"/>
        <v>┊┊┊┊├«知识亚点»应用导数比较函数大小</v>
      </c>
    </row>
    <row r="159" spans="1:5">
      <c r="A159" t="s">
        <v>323</v>
      </c>
      <c r="C159" s="2" t="e">
        <f t="shared" si="7"/>
        <v>#VALUE!</v>
      </c>
      <c r="D159" s="2" t="e">
        <f t="shared" si="8"/>
        <v>#VALUE!</v>
      </c>
      <c r="E159" t="str">
        <f t="shared" si="6"/>
        <v>┊┊┊┊├«知识亚点»导数与函数值域</v>
      </c>
    </row>
    <row r="160" spans="1:5">
      <c r="A160" t="s">
        <v>324</v>
      </c>
      <c r="C160" s="2" t="e">
        <f t="shared" si="7"/>
        <v>#VALUE!</v>
      </c>
      <c r="D160" s="2" t="e">
        <f t="shared" si="8"/>
        <v>#VALUE!</v>
      </c>
      <c r="E160" t="str">
        <f t="shared" si="6"/>
        <v>┊┊┊├«知识点»导数与函数的极值</v>
      </c>
    </row>
    <row r="161" spans="1:5">
      <c r="A161" t="s">
        <v>325</v>
      </c>
      <c r="C161" s="2" t="e">
        <f t="shared" si="7"/>
        <v>#VALUE!</v>
      </c>
      <c r="D161" s="2" t="e">
        <f t="shared" si="8"/>
        <v>#VALUE!</v>
      </c>
      <c r="E161" t="str">
        <f t="shared" si="6"/>
        <v>┊┊┊┊├«知识亚点»导数与极值的关系</v>
      </c>
    </row>
    <row r="162" spans="1:5">
      <c r="A162" t="s">
        <v>326</v>
      </c>
      <c r="C162" s="2" t="e">
        <f t="shared" si="7"/>
        <v>#VALUE!</v>
      </c>
      <c r="D162" s="2" t="e">
        <f t="shared" si="8"/>
        <v>#VALUE!</v>
      </c>
      <c r="E162" t="str">
        <f t="shared" si="6"/>
        <v>┊┊┊┊├«知识亚点»导数在函数极值中的应用</v>
      </c>
    </row>
    <row r="163" spans="1:5">
      <c r="A163" t="s">
        <v>327</v>
      </c>
      <c r="C163" s="2" t="e">
        <f t="shared" si="7"/>
        <v>#VALUE!</v>
      </c>
      <c r="D163" s="2" t="e">
        <f t="shared" si="8"/>
        <v>#VALUE!</v>
      </c>
      <c r="E163" t="str">
        <f t="shared" si="6"/>
        <v>┊┊┊┊├«知识亚点»导数与极值点</v>
      </c>
    </row>
    <row r="164" spans="1:5">
      <c r="A164" t="s">
        <v>328</v>
      </c>
      <c r="C164" s="2" t="e">
        <f t="shared" si="7"/>
        <v>#VALUE!</v>
      </c>
      <c r="D164" s="2" t="e">
        <f t="shared" si="8"/>
        <v>#VALUE!</v>
      </c>
      <c r="E164" t="str">
        <f t="shared" si="6"/>
        <v>┊┊┊├«知识点»导数与函数的最值</v>
      </c>
    </row>
    <row r="165" spans="1:5">
      <c r="A165" t="s">
        <v>329</v>
      </c>
      <c r="C165" s="2" t="e">
        <f t="shared" si="7"/>
        <v>#VALUE!</v>
      </c>
      <c r="D165" s="2" t="e">
        <f t="shared" si="8"/>
        <v>#VALUE!</v>
      </c>
      <c r="E165" t="str">
        <f t="shared" si="6"/>
        <v>┊┊┊├«知识点»导数在函数的图象的应用</v>
      </c>
    </row>
    <row r="166" spans="1:5">
      <c r="A166" t="s">
        <v>330</v>
      </c>
      <c r="C166" s="2" t="e">
        <f t="shared" si="7"/>
        <v>#VALUE!</v>
      </c>
      <c r="D166" s="2" t="e">
        <f t="shared" si="8"/>
        <v>#VALUE!</v>
      </c>
      <c r="E166" t="str">
        <f t="shared" si="6"/>
        <v>┊┊┊├«知识点»导函数的图象的应用</v>
      </c>
    </row>
    <row r="167" spans="1:5">
      <c r="A167" t="s">
        <v>331</v>
      </c>
      <c r="C167" s="2" t="e">
        <f t="shared" si="7"/>
        <v>#VALUE!</v>
      </c>
      <c r="D167" s="2" t="e">
        <f t="shared" si="8"/>
        <v>#VALUE!</v>
      </c>
      <c r="E167" t="str">
        <f t="shared" si="6"/>
        <v>┊┊┊├«知识点»导数在函数与方程中的应用</v>
      </c>
    </row>
    <row r="168" spans="1:5">
      <c r="A168" t="s">
        <v>332</v>
      </c>
      <c r="C168" s="2" t="e">
        <f t="shared" si="7"/>
        <v>#VALUE!</v>
      </c>
      <c r="D168" s="2" t="e">
        <f t="shared" si="8"/>
        <v>#VALUE!</v>
      </c>
      <c r="E168" t="str">
        <f t="shared" si="6"/>
        <v>┊┊┊├«知识点»导数与不等式</v>
      </c>
    </row>
    <row r="169" spans="1:5">
      <c r="A169" t="s">
        <v>333</v>
      </c>
      <c r="C169" s="2" t="e">
        <f t="shared" si="7"/>
        <v>#VALUE!</v>
      </c>
      <c r="D169" s="2" t="e">
        <f t="shared" si="8"/>
        <v>#VALUE!</v>
      </c>
      <c r="E169" t="str">
        <f t="shared" si="6"/>
        <v>┊┊┊┊├«知识亚点»导数在函数不等式中的应用</v>
      </c>
    </row>
    <row r="170" spans="1:5">
      <c r="A170" t="s">
        <v>334</v>
      </c>
      <c r="C170" s="2" t="e">
        <f t="shared" si="7"/>
        <v>#VALUE!</v>
      </c>
      <c r="D170" s="2" t="e">
        <f t="shared" si="8"/>
        <v>#VALUE!</v>
      </c>
      <c r="E170" t="str">
        <f t="shared" si="6"/>
        <v>┊┊┊┊├«知识亚点»导数在不等式的恒成立问题中的应用</v>
      </c>
    </row>
    <row r="171" spans="1:5">
      <c r="A171" t="s">
        <v>335</v>
      </c>
      <c r="C171" s="2" t="e">
        <f t="shared" si="7"/>
        <v>#VALUE!</v>
      </c>
      <c r="D171" s="2" t="e">
        <f t="shared" si="8"/>
        <v>#VALUE!</v>
      </c>
      <c r="E171" t="str">
        <f t="shared" si="6"/>
        <v>┊┊┊┊├«知识亚点»导数在不等式的存在性问题中的应用</v>
      </c>
    </row>
    <row r="172" spans="1:5">
      <c r="A172" t="s">
        <v>336</v>
      </c>
      <c r="C172" s="2" t="e">
        <f t="shared" si="7"/>
        <v>#VALUE!</v>
      </c>
      <c r="D172" s="2" t="e">
        <f t="shared" si="8"/>
        <v>#VALUE!</v>
      </c>
      <c r="E172" t="str">
        <f t="shared" si="6"/>
        <v>┊┊┊├«知识点»导数与实际生活的优化问题</v>
      </c>
    </row>
    <row r="173" spans="1:5">
      <c r="A173" t="s">
        <v>337</v>
      </c>
      <c r="C173" s="2">
        <f t="shared" si="7"/>
        <v>10</v>
      </c>
      <c r="D173" s="2">
        <f t="shared" si="8"/>
        <v>12</v>
      </c>
      <c r="E173" t="str">
        <f t="shared" si="6"/>
        <v>┊┊├«知识主题» 定积分的概念与微积分基本定理、定积分的简单应用（理）</v>
      </c>
    </row>
    <row r="174" spans="1:5">
      <c r="A174" t="s">
        <v>339</v>
      </c>
      <c r="C174" s="2" t="e">
        <f t="shared" si="7"/>
        <v>#VALUE!</v>
      </c>
      <c r="D174" s="2" t="e">
        <f t="shared" si="8"/>
        <v>#VALUE!</v>
      </c>
      <c r="E174" t="str">
        <f t="shared" si="6"/>
        <v>┊┊┊├«知识点»定积分的定义</v>
      </c>
    </row>
    <row r="175" spans="1:5">
      <c r="A175" t="s">
        <v>340</v>
      </c>
      <c r="C175" s="2" t="e">
        <f t="shared" si="7"/>
        <v>#VALUE!</v>
      </c>
      <c r="D175" s="2" t="e">
        <f t="shared" si="8"/>
        <v>#VALUE!</v>
      </c>
      <c r="E175" t="str">
        <f t="shared" si="6"/>
        <v>┊┊┊├«知识点»微积分定理</v>
      </c>
    </row>
    <row r="176" spans="1:5">
      <c r="A176" t="s">
        <v>341</v>
      </c>
      <c r="C176" s="2" t="e">
        <f t="shared" si="7"/>
        <v>#VALUE!</v>
      </c>
      <c r="D176" s="2" t="e">
        <f t="shared" si="8"/>
        <v>#VALUE!</v>
      </c>
      <c r="E176" t="str">
        <f t="shared" si="6"/>
        <v>┊┊┊├«知识点»定积分的计算</v>
      </c>
    </row>
    <row r="177" spans="1:5">
      <c r="A177" t="s">
        <v>342</v>
      </c>
      <c r="C177" s="2" t="e">
        <f t="shared" si="7"/>
        <v>#VALUE!</v>
      </c>
      <c r="D177" s="2" t="e">
        <f t="shared" si="8"/>
        <v>#VALUE!</v>
      </c>
      <c r="E177" t="str">
        <f t="shared" si="6"/>
        <v>┊┊┊├«知识点»定积分在几何中的应用</v>
      </c>
    </row>
    <row r="178" spans="1:5">
      <c r="A178" t="s">
        <v>343</v>
      </c>
      <c r="C178" s="2" t="e">
        <f t="shared" si="7"/>
        <v>#VALUE!</v>
      </c>
      <c r="D178" s="2" t="e">
        <f t="shared" si="8"/>
        <v>#VALUE!</v>
      </c>
      <c r="E178" t="str">
        <f t="shared" si="6"/>
        <v>┊┊┊├«知识点»定积分在物理中的应用</v>
      </c>
    </row>
    <row r="179" spans="1:5">
      <c r="A179" t="s">
        <v>344</v>
      </c>
      <c r="C179" s="2" t="e">
        <f t="shared" si="7"/>
        <v>#VALUE!</v>
      </c>
      <c r="D179" s="2" t="e">
        <f t="shared" si="8"/>
        <v>#VALUE!</v>
      </c>
      <c r="E179" t="str">
        <f t="shared" si="6"/>
        <v>┊┊┊├«知识点»定积分和导数的综合应用</v>
      </c>
    </row>
    <row r="180" spans="1:5">
      <c r="A180" t="s">
        <v>345</v>
      </c>
      <c r="C180" s="2">
        <f t="shared" si="7"/>
        <v>8</v>
      </c>
      <c r="D180" s="2" t="e">
        <f t="shared" si="8"/>
        <v>#VALUE!</v>
      </c>
      <c r="E180" t="str">
        <f t="shared" si="6"/>
        <v>┊├«知识区»第三章 三角函数、解三角形</v>
      </c>
    </row>
    <row r="181" spans="1:5">
      <c r="A181" t="s">
        <v>347</v>
      </c>
      <c r="C181" s="2">
        <f t="shared" si="7"/>
        <v>10</v>
      </c>
      <c r="D181" s="2">
        <f t="shared" si="8"/>
        <v>12</v>
      </c>
      <c r="E181" t="str">
        <f t="shared" si="6"/>
        <v>┊┊├«知识主题» 任意角和弧度制</v>
      </c>
    </row>
    <row r="182" spans="1:5">
      <c r="A182" t="s">
        <v>349</v>
      </c>
      <c r="C182" s="2" t="e">
        <f t="shared" si="7"/>
        <v>#VALUE!</v>
      </c>
      <c r="D182" s="2" t="e">
        <f t="shared" si="8"/>
        <v>#VALUE!</v>
      </c>
      <c r="E182" t="str">
        <f t="shared" si="6"/>
        <v>┊┊┊├«知识点»角的表示及关系</v>
      </c>
    </row>
    <row r="183" spans="1:5">
      <c r="A183" t="s">
        <v>350</v>
      </c>
      <c r="C183" s="2" t="e">
        <f t="shared" si="7"/>
        <v>#VALUE!</v>
      </c>
      <c r="D183" s="2" t="e">
        <f t="shared" si="8"/>
        <v>#VALUE!</v>
      </c>
      <c r="E183" t="str">
        <f t="shared" si="6"/>
        <v>┊┊┊├«知识点»角的范围的判断</v>
      </c>
    </row>
    <row r="184" spans="1:5">
      <c r="A184" t="s">
        <v>351</v>
      </c>
      <c r="C184" s="2" t="e">
        <f t="shared" si="7"/>
        <v>#VALUE!</v>
      </c>
      <c r="D184" s="2" t="e">
        <f t="shared" si="8"/>
        <v>#VALUE!</v>
      </c>
      <c r="E184" t="str">
        <f t="shared" si="6"/>
        <v>┊┊┊├«知识点»弧度的定义</v>
      </c>
    </row>
    <row r="185" spans="1:5">
      <c r="A185" t="s">
        <v>352</v>
      </c>
      <c r="C185" s="2" t="e">
        <f t="shared" si="7"/>
        <v>#VALUE!</v>
      </c>
      <c r="D185" s="2" t="e">
        <f t="shared" si="8"/>
        <v>#VALUE!</v>
      </c>
      <c r="E185" t="str">
        <f t="shared" si="6"/>
        <v>┊┊┊├«知识点»弧度与角度</v>
      </c>
    </row>
    <row r="186" spans="1:5">
      <c r="A186" t="s">
        <v>353</v>
      </c>
      <c r="C186" s="2" t="e">
        <f t="shared" si="7"/>
        <v>#VALUE!</v>
      </c>
      <c r="D186" s="2" t="e">
        <f t="shared" si="8"/>
        <v>#VALUE!</v>
      </c>
      <c r="E186" t="str">
        <f t="shared" si="6"/>
        <v>┊┊┊├«知识点»扇形的弧长和面积</v>
      </c>
    </row>
    <row r="187" spans="1:5">
      <c r="A187" t="s">
        <v>354</v>
      </c>
      <c r="C187" s="2">
        <f t="shared" si="7"/>
        <v>10</v>
      </c>
      <c r="D187" s="2">
        <f t="shared" si="8"/>
        <v>12</v>
      </c>
      <c r="E187" t="str">
        <f t="shared" si="6"/>
        <v>┊┊├«知识主题» 任意角的三角函数、同角三角函数的基本关系及诱导公式</v>
      </c>
    </row>
    <row r="188" spans="1:5">
      <c r="A188" t="s">
        <v>356</v>
      </c>
      <c r="C188" s="2" t="e">
        <f t="shared" si="7"/>
        <v>#VALUE!</v>
      </c>
      <c r="D188" s="2" t="e">
        <f t="shared" si="8"/>
        <v>#VALUE!</v>
      </c>
      <c r="E188" t="str">
        <f t="shared" si="6"/>
        <v>┊┊┊├«知识点»三角函数的定义</v>
      </c>
    </row>
    <row r="189" spans="1:5">
      <c r="A189" t="s">
        <v>357</v>
      </c>
      <c r="C189" s="2" t="e">
        <f t="shared" si="7"/>
        <v>#VALUE!</v>
      </c>
      <c r="D189" s="2" t="e">
        <f t="shared" si="8"/>
        <v>#VALUE!</v>
      </c>
      <c r="E189" t="str">
        <f t="shared" si="6"/>
        <v>┊┊┊├«知识点»三角函数线</v>
      </c>
    </row>
    <row r="190" spans="1:5">
      <c r="A190" t="s">
        <v>358</v>
      </c>
      <c r="C190" s="2" t="e">
        <f t="shared" si="7"/>
        <v>#VALUE!</v>
      </c>
      <c r="D190" s="2" t="e">
        <f t="shared" si="8"/>
        <v>#VALUE!</v>
      </c>
      <c r="E190" t="str">
        <f t="shared" si="6"/>
        <v>┊┊┊┊├«知识亚点»三角函数线的定义</v>
      </c>
    </row>
    <row r="191" spans="1:5">
      <c r="A191" t="s">
        <v>359</v>
      </c>
      <c r="C191" s="2" t="e">
        <f t="shared" si="7"/>
        <v>#VALUE!</v>
      </c>
      <c r="D191" s="2" t="e">
        <f t="shared" si="8"/>
        <v>#VALUE!</v>
      </c>
      <c r="E191" t="str">
        <f t="shared" si="6"/>
        <v>┊┊┊┊├«知识亚点»三角函数线的应用</v>
      </c>
    </row>
    <row r="192" spans="1:5">
      <c r="A192" t="s">
        <v>360</v>
      </c>
      <c r="C192" s="2" t="e">
        <f t="shared" si="7"/>
        <v>#VALUE!</v>
      </c>
      <c r="D192" s="2" t="e">
        <f t="shared" si="8"/>
        <v>#VALUE!</v>
      </c>
      <c r="E192" t="str">
        <f t="shared" si="6"/>
        <v>┊┊┊├«知识点»三角函数值的符号</v>
      </c>
    </row>
    <row r="193" spans="1:5">
      <c r="A193" t="s">
        <v>361</v>
      </c>
      <c r="C193" s="2" t="e">
        <f t="shared" si="7"/>
        <v>#VALUE!</v>
      </c>
      <c r="D193" s="2" t="e">
        <f t="shared" si="8"/>
        <v>#VALUE!</v>
      </c>
      <c r="E193" t="str">
        <f t="shared" si="6"/>
        <v>┊┊┊├«知识点»同角三角函数的基本关系</v>
      </c>
    </row>
    <row r="194" spans="1:5">
      <c r="A194" t="s">
        <v>362</v>
      </c>
      <c r="C194" s="2" t="e">
        <f t="shared" si="7"/>
        <v>#VALUE!</v>
      </c>
      <c r="D194" s="2" t="e">
        <f t="shared" si="8"/>
        <v>#VALUE!</v>
      </c>
      <c r="E194" t="str">
        <f t="shared" ref="E194:E257" si="9">IFERROR(REPLACE(A194,FIND("第",A194),FIND("节",A194)-FIND("第",A194)+1,""),A194)</f>
        <v>┊┊┊├«知识点»诱导公式</v>
      </c>
    </row>
    <row r="195" spans="1:5">
      <c r="A195" t="s">
        <v>363</v>
      </c>
      <c r="C195" s="2" t="e">
        <f t="shared" ref="C195:C258" si="10">FIND("第",A195)</f>
        <v>#VALUE!</v>
      </c>
      <c r="D195" s="2" t="e">
        <f t="shared" ref="D195:D258" si="11">FIND("节",A195)</f>
        <v>#VALUE!</v>
      </c>
      <c r="E195" t="str">
        <f t="shared" si="9"/>
        <v>┊┊┊├«知识点»三角函数的求值</v>
      </c>
    </row>
    <row r="196" spans="1:5">
      <c r="A196" t="s">
        <v>364</v>
      </c>
      <c r="C196" s="2" t="e">
        <f t="shared" si="10"/>
        <v>#VALUE!</v>
      </c>
      <c r="D196" s="2" t="e">
        <f t="shared" si="11"/>
        <v>#VALUE!</v>
      </c>
      <c r="E196" t="str">
        <f t="shared" si="9"/>
        <v>┊┊┊├«知识点»三角函数的实际问题</v>
      </c>
    </row>
    <row r="197" spans="1:5">
      <c r="A197" t="s">
        <v>365</v>
      </c>
      <c r="C197" s="2" t="e">
        <f t="shared" si="10"/>
        <v>#VALUE!</v>
      </c>
      <c r="D197" s="2" t="e">
        <f t="shared" si="11"/>
        <v>#VALUE!</v>
      </c>
      <c r="E197" t="str">
        <f t="shared" si="9"/>
        <v>┊┊┊├«知识点»三角函数的新定义</v>
      </c>
    </row>
    <row r="198" spans="1:5">
      <c r="A198" t="s">
        <v>366</v>
      </c>
      <c r="C198" s="2">
        <f t="shared" si="10"/>
        <v>10</v>
      </c>
      <c r="D198" s="2">
        <f t="shared" si="11"/>
        <v>12</v>
      </c>
      <c r="E198" t="str">
        <f t="shared" si="9"/>
        <v>┊┊├«知识主题» 三角函数的图象与性质</v>
      </c>
    </row>
    <row r="199" spans="1:5">
      <c r="A199" t="s">
        <v>368</v>
      </c>
      <c r="C199" s="2" t="e">
        <f t="shared" si="10"/>
        <v>#VALUE!</v>
      </c>
      <c r="D199" s="2" t="e">
        <f t="shared" si="11"/>
        <v>#VALUE!</v>
      </c>
      <c r="E199" t="str">
        <f t="shared" si="9"/>
        <v>┊┊┊├«知识点»三角函数的图象的理解和判断</v>
      </c>
    </row>
    <row r="200" spans="1:5">
      <c r="A200" t="s">
        <v>369</v>
      </c>
      <c r="C200" s="2" t="e">
        <f t="shared" si="10"/>
        <v>#VALUE!</v>
      </c>
      <c r="D200" s="2" t="e">
        <f t="shared" si="11"/>
        <v>#VALUE!</v>
      </c>
      <c r="E200" t="str">
        <f t="shared" si="9"/>
        <v>┊┊┊┊├«知识亚点»正弦函数的图象</v>
      </c>
    </row>
    <row r="201" spans="1:5">
      <c r="A201" t="s">
        <v>370</v>
      </c>
      <c r="C201" s="2" t="e">
        <f t="shared" si="10"/>
        <v>#VALUE!</v>
      </c>
      <c r="D201" s="2" t="e">
        <f t="shared" si="11"/>
        <v>#VALUE!</v>
      </c>
      <c r="E201" t="str">
        <f t="shared" si="9"/>
        <v>┊┊┊┊├«知识亚点»余弦函数的图象</v>
      </c>
    </row>
    <row r="202" spans="1:5">
      <c r="A202" t="s">
        <v>371</v>
      </c>
      <c r="C202" s="2" t="e">
        <f t="shared" si="10"/>
        <v>#VALUE!</v>
      </c>
      <c r="D202" s="2" t="e">
        <f t="shared" si="11"/>
        <v>#VALUE!</v>
      </c>
      <c r="E202" t="str">
        <f t="shared" si="9"/>
        <v>┊┊┊┊├«知识亚点»正切函数的图象</v>
      </c>
    </row>
    <row r="203" spans="1:5">
      <c r="A203" t="s">
        <v>372</v>
      </c>
      <c r="C203" s="2" t="e">
        <f t="shared" si="10"/>
        <v>#VALUE!</v>
      </c>
      <c r="D203" s="2" t="e">
        <f t="shared" si="11"/>
        <v>#VALUE!</v>
      </c>
      <c r="E203" t="str">
        <f t="shared" si="9"/>
        <v>┊┊┊├«知识点»三角函数的图象在函数方程及函数不等式中的应用</v>
      </c>
    </row>
    <row r="204" spans="1:5">
      <c r="A204" t="s">
        <v>373</v>
      </c>
      <c r="C204" s="2" t="e">
        <f t="shared" si="10"/>
        <v>#VALUE!</v>
      </c>
      <c r="D204" s="2" t="e">
        <f t="shared" si="11"/>
        <v>#VALUE!</v>
      </c>
      <c r="E204" t="str">
        <f t="shared" si="9"/>
        <v>┊┊┊├«知识点»三角函数的图象与函数的性质</v>
      </c>
    </row>
    <row r="205" spans="1:5">
      <c r="A205" t="s">
        <v>374</v>
      </c>
      <c r="C205" s="2" t="e">
        <f t="shared" si="10"/>
        <v>#VALUE!</v>
      </c>
      <c r="D205" s="2" t="e">
        <f t="shared" si="11"/>
        <v>#VALUE!</v>
      </c>
      <c r="E205" t="str">
        <f t="shared" si="9"/>
        <v>┊┊┊├«知识点»三角函数的定义域</v>
      </c>
    </row>
    <row r="206" spans="1:5">
      <c r="A206" t="s">
        <v>375</v>
      </c>
      <c r="C206" s="2" t="e">
        <f t="shared" si="10"/>
        <v>#VALUE!</v>
      </c>
      <c r="D206" s="2" t="e">
        <f t="shared" si="11"/>
        <v>#VALUE!</v>
      </c>
      <c r="E206" t="str">
        <f t="shared" si="9"/>
        <v>┊┊┊┊├«知识亚点»正弦函数的定义域</v>
      </c>
    </row>
    <row r="207" spans="1:5">
      <c r="A207" t="s">
        <v>376</v>
      </c>
      <c r="C207" s="2" t="e">
        <f t="shared" si="10"/>
        <v>#VALUE!</v>
      </c>
      <c r="D207" s="2" t="e">
        <f t="shared" si="11"/>
        <v>#VALUE!</v>
      </c>
      <c r="E207" t="str">
        <f t="shared" si="9"/>
        <v>┊┊┊┊├«知识亚点»余弦函数的定义域</v>
      </c>
    </row>
    <row r="208" spans="1:5">
      <c r="A208" t="s">
        <v>377</v>
      </c>
      <c r="C208" s="2" t="e">
        <f t="shared" si="10"/>
        <v>#VALUE!</v>
      </c>
      <c r="D208" s="2" t="e">
        <f t="shared" si="11"/>
        <v>#VALUE!</v>
      </c>
      <c r="E208" t="str">
        <f t="shared" si="9"/>
        <v>┊┊┊┊├«知识亚点»正切函数的定义域</v>
      </c>
    </row>
    <row r="209" spans="1:5">
      <c r="A209" t="s">
        <v>378</v>
      </c>
      <c r="C209" s="2" t="e">
        <f t="shared" si="10"/>
        <v>#VALUE!</v>
      </c>
      <c r="D209" s="2" t="e">
        <f t="shared" si="11"/>
        <v>#VALUE!</v>
      </c>
      <c r="E209" t="str">
        <f t="shared" si="9"/>
        <v>┊┊┊├«知识点»三角函数的值域</v>
      </c>
    </row>
    <row r="210" spans="1:5">
      <c r="A210" t="s">
        <v>379</v>
      </c>
      <c r="C210" s="2" t="e">
        <f t="shared" si="10"/>
        <v>#VALUE!</v>
      </c>
      <c r="D210" s="2" t="e">
        <f t="shared" si="11"/>
        <v>#VALUE!</v>
      </c>
      <c r="E210" t="str">
        <f t="shared" si="9"/>
        <v>┊┊┊┊├«知识亚点»正弦函数的值域</v>
      </c>
    </row>
    <row r="211" spans="1:5">
      <c r="A211" t="s">
        <v>380</v>
      </c>
      <c r="C211" s="2" t="e">
        <f t="shared" si="10"/>
        <v>#VALUE!</v>
      </c>
      <c r="D211" s="2" t="e">
        <f t="shared" si="11"/>
        <v>#VALUE!</v>
      </c>
      <c r="E211" t="str">
        <f t="shared" si="9"/>
        <v>┊┊┊┊├«知识亚点»余弦函数的值域</v>
      </c>
    </row>
    <row r="212" spans="1:5">
      <c r="A212" t="s">
        <v>381</v>
      </c>
      <c r="C212" s="2" t="e">
        <f t="shared" si="10"/>
        <v>#VALUE!</v>
      </c>
      <c r="D212" s="2" t="e">
        <f t="shared" si="11"/>
        <v>#VALUE!</v>
      </c>
      <c r="E212" t="str">
        <f t="shared" si="9"/>
        <v>┊┊┊┊├«知识亚点»正切函数的值域</v>
      </c>
    </row>
    <row r="213" spans="1:5">
      <c r="A213" t="s">
        <v>382</v>
      </c>
      <c r="C213" s="2" t="e">
        <f t="shared" si="10"/>
        <v>#VALUE!</v>
      </c>
      <c r="D213" s="2" t="e">
        <f t="shared" si="11"/>
        <v>#VALUE!</v>
      </c>
      <c r="E213" t="str">
        <f t="shared" si="9"/>
        <v>┊┊┊├«知识点»三角函数的单调性的理解和判断</v>
      </c>
    </row>
    <row r="214" spans="1:5">
      <c r="A214" t="s">
        <v>383</v>
      </c>
      <c r="C214" s="2" t="e">
        <f t="shared" si="10"/>
        <v>#VALUE!</v>
      </c>
      <c r="D214" s="2" t="e">
        <f t="shared" si="11"/>
        <v>#VALUE!</v>
      </c>
      <c r="E214" t="str">
        <f t="shared" si="9"/>
        <v>┊┊┊┊├«知识亚点»正弦函数的单调性</v>
      </c>
    </row>
    <row r="215" spans="1:5">
      <c r="A215" t="s">
        <v>384</v>
      </c>
      <c r="C215" s="2" t="e">
        <f t="shared" si="10"/>
        <v>#VALUE!</v>
      </c>
      <c r="D215" s="2" t="e">
        <f t="shared" si="11"/>
        <v>#VALUE!</v>
      </c>
      <c r="E215" t="str">
        <f t="shared" si="9"/>
        <v>┊┊┊┊├«知识亚点»余弦函数的单调性</v>
      </c>
    </row>
    <row r="216" spans="1:5">
      <c r="A216" t="s">
        <v>385</v>
      </c>
      <c r="C216" s="2" t="e">
        <f t="shared" si="10"/>
        <v>#VALUE!</v>
      </c>
      <c r="D216" s="2" t="e">
        <f t="shared" si="11"/>
        <v>#VALUE!</v>
      </c>
      <c r="E216" t="str">
        <f t="shared" si="9"/>
        <v>┊┊┊┊├«知识亚点»正切函数的单调性</v>
      </c>
    </row>
    <row r="217" spans="1:5">
      <c r="A217" t="s">
        <v>386</v>
      </c>
      <c r="C217" s="2" t="e">
        <f t="shared" si="10"/>
        <v>#VALUE!</v>
      </c>
      <c r="D217" s="2" t="e">
        <f t="shared" si="11"/>
        <v>#VALUE!</v>
      </c>
      <c r="E217" t="str">
        <f t="shared" si="9"/>
        <v>┊┊┊├«知识点»三角函数的单调性的应用</v>
      </c>
    </row>
    <row r="218" spans="1:5">
      <c r="A218" t="s">
        <v>387</v>
      </c>
      <c r="C218" s="2" t="e">
        <f t="shared" si="10"/>
        <v>#VALUE!</v>
      </c>
      <c r="D218" s="2" t="e">
        <f t="shared" si="11"/>
        <v>#VALUE!</v>
      </c>
      <c r="E218" t="str">
        <f t="shared" si="9"/>
        <v>┊┊┊├«知识点»三角不等式</v>
      </c>
    </row>
    <row r="219" spans="1:5">
      <c r="A219" t="s">
        <v>388</v>
      </c>
      <c r="C219" s="2" t="e">
        <f t="shared" si="10"/>
        <v>#VALUE!</v>
      </c>
      <c r="D219" s="2" t="e">
        <f t="shared" si="11"/>
        <v>#VALUE!</v>
      </c>
      <c r="E219" t="str">
        <f t="shared" si="9"/>
        <v>┊┊┊├«知识点»三角函数的对称性</v>
      </c>
    </row>
    <row r="220" spans="1:5">
      <c r="A220" t="s">
        <v>389</v>
      </c>
      <c r="C220" s="2" t="e">
        <f t="shared" si="10"/>
        <v>#VALUE!</v>
      </c>
      <c r="D220" s="2" t="e">
        <f t="shared" si="11"/>
        <v>#VALUE!</v>
      </c>
      <c r="E220" t="str">
        <f t="shared" si="9"/>
        <v>┊┊┊┊├«知识亚点»正弦函数的对称性</v>
      </c>
    </row>
    <row r="221" spans="1:5">
      <c r="A221" t="s">
        <v>390</v>
      </c>
      <c r="C221" s="2" t="e">
        <f t="shared" si="10"/>
        <v>#VALUE!</v>
      </c>
      <c r="D221" s="2" t="e">
        <f t="shared" si="11"/>
        <v>#VALUE!</v>
      </c>
      <c r="E221" t="str">
        <f t="shared" si="9"/>
        <v>┊┊┊┊├«知识亚点»余弦函数的对称性</v>
      </c>
    </row>
    <row r="222" spans="1:5">
      <c r="A222" t="s">
        <v>391</v>
      </c>
      <c r="C222" s="2" t="e">
        <f t="shared" si="10"/>
        <v>#VALUE!</v>
      </c>
      <c r="D222" s="2" t="e">
        <f t="shared" si="11"/>
        <v>#VALUE!</v>
      </c>
      <c r="E222" t="str">
        <f t="shared" si="9"/>
        <v>┊┊┊┊├«知识亚点»正切函数的对称性</v>
      </c>
    </row>
    <row r="223" spans="1:5">
      <c r="A223" t="s">
        <v>392</v>
      </c>
      <c r="C223" s="2" t="e">
        <f t="shared" si="10"/>
        <v>#VALUE!</v>
      </c>
      <c r="D223" s="2" t="e">
        <f t="shared" si="11"/>
        <v>#VALUE!</v>
      </c>
      <c r="E223" t="str">
        <f t="shared" si="9"/>
        <v>┊┊┊├«知识点»三角函数的周期性</v>
      </c>
    </row>
    <row r="224" spans="1:5">
      <c r="A224" t="s">
        <v>393</v>
      </c>
      <c r="C224" s="2" t="e">
        <f t="shared" si="10"/>
        <v>#VALUE!</v>
      </c>
      <c r="D224" s="2" t="e">
        <f t="shared" si="11"/>
        <v>#VALUE!</v>
      </c>
      <c r="E224" t="str">
        <f t="shared" si="9"/>
        <v>┊┊┊┊├«知识亚点»正弦函数的周期性</v>
      </c>
    </row>
    <row r="225" spans="1:5">
      <c r="A225" t="s">
        <v>394</v>
      </c>
      <c r="C225" s="2" t="e">
        <f t="shared" si="10"/>
        <v>#VALUE!</v>
      </c>
      <c r="D225" s="2" t="e">
        <f t="shared" si="11"/>
        <v>#VALUE!</v>
      </c>
      <c r="E225" t="str">
        <f t="shared" si="9"/>
        <v>┊┊┊┊├«知识亚点»余弦函数的周期性</v>
      </c>
    </row>
    <row r="226" spans="1:5">
      <c r="A226" t="s">
        <v>395</v>
      </c>
      <c r="C226" s="2" t="e">
        <f t="shared" si="10"/>
        <v>#VALUE!</v>
      </c>
      <c r="D226" s="2" t="e">
        <f t="shared" si="11"/>
        <v>#VALUE!</v>
      </c>
      <c r="E226" t="str">
        <f t="shared" si="9"/>
        <v>┊┊┊┊├«知识亚点»正切函数的周期性</v>
      </c>
    </row>
    <row r="227" spans="1:5">
      <c r="A227" t="s">
        <v>396</v>
      </c>
      <c r="C227" s="2" t="e">
        <f t="shared" si="10"/>
        <v>#VALUE!</v>
      </c>
      <c r="D227" s="2" t="e">
        <f t="shared" si="11"/>
        <v>#VALUE!</v>
      </c>
      <c r="E227" t="str">
        <f t="shared" si="9"/>
        <v>┊┊┊├«知识点»三角函数的奇偶性</v>
      </c>
    </row>
    <row r="228" spans="1:5">
      <c r="A228" t="s">
        <v>397</v>
      </c>
      <c r="C228" s="2" t="e">
        <f t="shared" si="10"/>
        <v>#VALUE!</v>
      </c>
      <c r="D228" s="2" t="e">
        <f t="shared" si="11"/>
        <v>#VALUE!</v>
      </c>
      <c r="E228" t="str">
        <f t="shared" si="9"/>
        <v>┊┊┊┊├«知识亚点»正弦函数的奇偶性</v>
      </c>
    </row>
    <row r="229" spans="1:5">
      <c r="A229" t="s">
        <v>398</v>
      </c>
      <c r="C229" s="2" t="e">
        <f t="shared" si="10"/>
        <v>#VALUE!</v>
      </c>
      <c r="D229" s="2" t="e">
        <f t="shared" si="11"/>
        <v>#VALUE!</v>
      </c>
      <c r="E229" t="str">
        <f t="shared" si="9"/>
        <v>┊┊┊┊├«知识亚点»余弦函数的奇偶性</v>
      </c>
    </row>
    <row r="230" spans="1:5">
      <c r="A230" t="s">
        <v>399</v>
      </c>
      <c r="C230" s="2" t="e">
        <f t="shared" si="10"/>
        <v>#VALUE!</v>
      </c>
      <c r="D230" s="2" t="e">
        <f t="shared" si="11"/>
        <v>#VALUE!</v>
      </c>
      <c r="E230" t="str">
        <f t="shared" si="9"/>
        <v>┊┊┊┊├«知识亚点»正切函数的奇偶性</v>
      </c>
    </row>
    <row r="231" spans="1:5">
      <c r="A231" t="s">
        <v>400</v>
      </c>
      <c r="C231" s="2" t="e">
        <f t="shared" si="10"/>
        <v>#VALUE!</v>
      </c>
      <c r="D231" s="2" t="e">
        <f t="shared" si="11"/>
        <v>#VALUE!</v>
      </c>
      <c r="E231" t="str">
        <f t="shared" si="9"/>
        <v>┊┊┊├«知识点»三角函数的最值</v>
      </c>
    </row>
    <row r="232" spans="1:5">
      <c r="A232" t="s">
        <v>401</v>
      </c>
      <c r="C232" s="2" t="e">
        <f t="shared" si="10"/>
        <v>#VALUE!</v>
      </c>
      <c r="D232" s="2" t="e">
        <f t="shared" si="11"/>
        <v>#VALUE!</v>
      </c>
      <c r="E232" t="str">
        <f t="shared" si="9"/>
        <v>┊┊┊├«知识点»三角函数的性质的综合判断</v>
      </c>
    </row>
    <row r="233" spans="1:5">
      <c r="A233" t="s">
        <v>402</v>
      </c>
      <c r="C233" s="2" t="e">
        <f t="shared" si="10"/>
        <v>#VALUE!</v>
      </c>
      <c r="D233" s="2" t="e">
        <f t="shared" si="11"/>
        <v>#VALUE!</v>
      </c>
      <c r="E233" t="str">
        <f t="shared" si="9"/>
        <v>┊┊┊├«知识点»三角函数的性质的综合应用</v>
      </c>
    </row>
    <row r="234" spans="1:5">
      <c r="A234" t="s">
        <v>403</v>
      </c>
      <c r="C234" s="2" t="e">
        <f t="shared" si="10"/>
        <v>#VALUE!</v>
      </c>
      <c r="D234" s="2" t="e">
        <f t="shared" si="11"/>
        <v>#VALUE!</v>
      </c>
      <c r="E234" t="str">
        <f t="shared" si="9"/>
        <v>┊┊┊├«知识点»三角函数的解析式</v>
      </c>
    </row>
    <row r="235" spans="1:5">
      <c r="A235" t="s">
        <v>404</v>
      </c>
      <c r="C235" s="2" t="e">
        <f t="shared" si="10"/>
        <v>#VALUE!</v>
      </c>
      <c r="D235" s="2" t="e">
        <f t="shared" si="11"/>
        <v>#VALUE!</v>
      </c>
      <c r="E235" t="str">
        <f t="shared" si="9"/>
        <v>┊┊┊├«知识点»三角函数的恒成立问题</v>
      </c>
    </row>
    <row r="236" spans="1:5">
      <c r="A236" t="s">
        <v>405</v>
      </c>
      <c r="C236" s="2" t="e">
        <f t="shared" si="10"/>
        <v>#VALUE!</v>
      </c>
      <c r="D236" s="2" t="e">
        <f t="shared" si="11"/>
        <v>#VALUE!</v>
      </c>
      <c r="E236" t="str">
        <f t="shared" si="9"/>
        <v>┊┊┊├«知识点»三角函数的存在性问题</v>
      </c>
    </row>
    <row r="237" spans="1:5">
      <c r="A237" t="s">
        <v>406</v>
      </c>
      <c r="C237" s="2" t="e">
        <f t="shared" si="10"/>
        <v>#VALUE!</v>
      </c>
      <c r="D237" s="2" t="e">
        <f t="shared" si="11"/>
        <v>#VALUE!</v>
      </c>
      <c r="E237" t="str">
        <f t="shared" si="9"/>
        <v>┊┊┊├«知识点»三角函数与二次函数的复合</v>
      </c>
    </row>
    <row r="238" spans="1:5">
      <c r="A238" t="s">
        <v>407</v>
      </c>
      <c r="C238" s="2" t="e">
        <f t="shared" si="10"/>
        <v>#VALUE!</v>
      </c>
      <c r="D238" s="2" t="e">
        <f t="shared" si="11"/>
        <v>#VALUE!</v>
      </c>
      <c r="E238" t="str">
        <f t="shared" si="9"/>
        <v>┊┊┊├«知识点»三角函数与指数函数的复合</v>
      </c>
    </row>
    <row r="239" spans="1:5">
      <c r="A239" t="s">
        <v>408</v>
      </c>
      <c r="C239" s="2" t="e">
        <f t="shared" si="10"/>
        <v>#VALUE!</v>
      </c>
      <c r="D239" s="2" t="e">
        <f t="shared" si="11"/>
        <v>#VALUE!</v>
      </c>
      <c r="E239" t="str">
        <f t="shared" si="9"/>
        <v>┊┊┊├«知识点»三角函数与对数函数的复合</v>
      </c>
    </row>
    <row r="240" spans="1:5">
      <c r="A240" t="s">
        <v>409</v>
      </c>
      <c r="C240" s="2">
        <f t="shared" si="10"/>
        <v>10</v>
      </c>
      <c r="D240" s="2">
        <f t="shared" si="11"/>
        <v>12</v>
      </c>
      <c r="E240" t="str">
        <f t="shared" si="9"/>
        <v>┊┊├«知识主题» 函数y＝Asin(ωx＋φ)的图象及三角函数模型的简单</v>
      </c>
    </row>
    <row r="241" spans="1:5">
      <c r="A241" t="s">
        <v>411</v>
      </c>
      <c r="C241" s="2" t="e">
        <f t="shared" si="10"/>
        <v>#VALUE!</v>
      </c>
      <c r="D241" s="2" t="e">
        <f t="shared" si="11"/>
        <v>#VALUE!</v>
      </c>
      <c r="E241" t="str">
        <f t="shared" si="9"/>
        <v>┊┊┊├«知识点»函数y＝Asin(ωx＋φ)的图象基本概念</v>
      </c>
    </row>
    <row r="242" spans="1:5">
      <c r="A242" t="s">
        <v>412</v>
      </c>
      <c r="C242" s="2" t="e">
        <f t="shared" si="10"/>
        <v>#VALUE!</v>
      </c>
      <c r="D242" s="2" t="e">
        <f t="shared" si="11"/>
        <v>#VALUE!</v>
      </c>
      <c r="E242" t="str">
        <f t="shared" si="9"/>
        <v>┊┊┊├«知识点»五点作图法</v>
      </c>
    </row>
    <row r="243" spans="1:5">
      <c r="A243" t="s">
        <v>413</v>
      </c>
      <c r="C243" s="2" t="e">
        <f t="shared" si="10"/>
        <v>#VALUE!</v>
      </c>
      <c r="D243" s="2" t="e">
        <f t="shared" si="11"/>
        <v>#VALUE!</v>
      </c>
      <c r="E243" t="str">
        <f t="shared" si="9"/>
        <v>┊┊┊├«知识点»函数y＝Asin(ωx＋φ)的图象变换</v>
      </c>
    </row>
    <row r="244" spans="1:5">
      <c r="A244" t="s">
        <v>414</v>
      </c>
      <c r="C244" s="2" t="e">
        <f t="shared" si="10"/>
        <v>#VALUE!</v>
      </c>
      <c r="D244" s="2" t="e">
        <f t="shared" si="11"/>
        <v>#VALUE!</v>
      </c>
      <c r="E244" t="str">
        <f t="shared" si="9"/>
        <v>┊┊┊├«知识点»三角函数模型的应用</v>
      </c>
    </row>
    <row r="245" spans="1:5">
      <c r="A245" t="s">
        <v>415</v>
      </c>
      <c r="C245" s="2">
        <f t="shared" si="10"/>
        <v>10</v>
      </c>
      <c r="D245" s="2">
        <f t="shared" si="11"/>
        <v>12</v>
      </c>
      <c r="E245" t="str">
        <f t="shared" si="9"/>
        <v>┊┊├«知识主题» 两角和与差的正弦、余弦和正切公式</v>
      </c>
    </row>
    <row r="246" spans="1:5">
      <c r="A246" t="s">
        <v>417</v>
      </c>
      <c r="C246" s="2" t="e">
        <f t="shared" si="10"/>
        <v>#VALUE!</v>
      </c>
      <c r="D246" s="2" t="e">
        <f t="shared" si="11"/>
        <v>#VALUE!</v>
      </c>
      <c r="E246" t="str">
        <f t="shared" si="9"/>
        <v>┊┊┊├«知识点»两角和差的正弦、余弦公式</v>
      </c>
    </row>
    <row r="247" spans="1:5">
      <c r="A247" t="s">
        <v>418</v>
      </c>
      <c r="C247" s="2" t="e">
        <f t="shared" si="10"/>
        <v>#VALUE!</v>
      </c>
      <c r="D247" s="2" t="e">
        <f t="shared" si="11"/>
        <v>#VALUE!</v>
      </c>
      <c r="E247" t="str">
        <f t="shared" si="9"/>
        <v>┊┊┊├«知识点»两角和与差的正切公式</v>
      </c>
    </row>
    <row r="248" spans="1:5">
      <c r="A248" t="s">
        <v>419</v>
      </c>
      <c r="C248" s="2" t="e">
        <f t="shared" si="10"/>
        <v>#VALUE!</v>
      </c>
      <c r="D248" s="2" t="e">
        <f t="shared" si="11"/>
        <v>#VALUE!</v>
      </c>
      <c r="E248" t="str">
        <f t="shared" si="9"/>
        <v>┊┊┊├«知识点»倍角公式的灵活应用</v>
      </c>
    </row>
    <row r="249" spans="1:5">
      <c r="A249" t="s">
        <v>420</v>
      </c>
      <c r="C249" s="2" t="e">
        <f t="shared" si="10"/>
        <v>#VALUE!</v>
      </c>
      <c r="D249" s="2" t="e">
        <f t="shared" si="11"/>
        <v>#VALUE!</v>
      </c>
      <c r="E249" t="str">
        <f t="shared" si="9"/>
        <v>┊┊┊├«知识点»辅助角公式</v>
      </c>
    </row>
    <row r="250" spans="1:5">
      <c r="A250" t="s">
        <v>421</v>
      </c>
      <c r="C250" s="2">
        <f t="shared" si="10"/>
        <v>10</v>
      </c>
      <c r="D250" s="2">
        <f t="shared" si="11"/>
        <v>12</v>
      </c>
      <c r="E250" t="str">
        <f t="shared" si="9"/>
        <v>┊┊├«知识主题» 简单的三角恒等变换</v>
      </c>
    </row>
    <row r="251" spans="1:5">
      <c r="A251" t="s">
        <v>423</v>
      </c>
      <c r="C251" s="2" t="e">
        <f t="shared" si="10"/>
        <v>#VALUE!</v>
      </c>
      <c r="D251" s="2" t="e">
        <f t="shared" si="11"/>
        <v>#VALUE!</v>
      </c>
      <c r="E251" t="str">
        <f t="shared" si="9"/>
        <v>┊┊┊├«知识点»三角函数的化简求值</v>
      </c>
    </row>
    <row r="252" spans="1:5">
      <c r="A252" t="s">
        <v>424</v>
      </c>
      <c r="C252" s="2" t="e">
        <f t="shared" si="10"/>
        <v>#VALUE!</v>
      </c>
      <c r="D252" s="2" t="e">
        <f t="shared" si="11"/>
        <v>#VALUE!</v>
      </c>
      <c r="E252" t="str">
        <f t="shared" si="9"/>
        <v>┊┊┊├«知识点»三角函数恒等式的证明</v>
      </c>
    </row>
    <row r="253" spans="1:5">
      <c r="A253" t="s">
        <v>425</v>
      </c>
      <c r="C253" s="2" t="e">
        <f t="shared" si="10"/>
        <v>#VALUE!</v>
      </c>
      <c r="D253" s="2" t="e">
        <f t="shared" si="11"/>
        <v>#VALUE!</v>
      </c>
      <c r="E253" t="str">
        <f t="shared" si="9"/>
        <v>┊┊┊├«知识点»三角函数的求值问题（仅限于角的配凑问题）</v>
      </c>
    </row>
    <row r="254" spans="1:5">
      <c r="A254" t="s">
        <v>426</v>
      </c>
      <c r="C254" s="2" t="e">
        <f t="shared" si="10"/>
        <v>#VALUE!</v>
      </c>
      <c r="D254" s="2" t="e">
        <f t="shared" si="11"/>
        <v>#VALUE!</v>
      </c>
      <c r="E254" t="str">
        <f t="shared" si="9"/>
        <v>┊┊┊├«知识点»三角变换与三角函数的综合</v>
      </c>
    </row>
    <row r="255" spans="1:5">
      <c r="A255" t="s">
        <v>427</v>
      </c>
      <c r="C255" s="2" t="e">
        <f t="shared" si="10"/>
        <v>#VALUE!</v>
      </c>
      <c r="D255" s="2" t="e">
        <f t="shared" si="11"/>
        <v>#VALUE!</v>
      </c>
      <c r="E255" t="str">
        <f t="shared" si="9"/>
        <v>┊┊┊├«知识点»三角恒等变换与方程的综合问题</v>
      </c>
    </row>
    <row r="256" spans="1:5">
      <c r="A256" t="s">
        <v>428</v>
      </c>
      <c r="C256" s="2" t="e">
        <f t="shared" si="10"/>
        <v>#VALUE!</v>
      </c>
      <c r="D256" s="2" t="e">
        <f t="shared" si="11"/>
        <v>#VALUE!</v>
      </c>
      <c r="E256" t="str">
        <f t="shared" si="9"/>
        <v>┊┊┊├«知识点»三角变换和向量的综合</v>
      </c>
    </row>
    <row r="257" spans="1:5">
      <c r="A257" t="s">
        <v>429</v>
      </c>
      <c r="C257" s="2" t="e">
        <f t="shared" si="10"/>
        <v>#VALUE!</v>
      </c>
      <c r="D257" s="2" t="e">
        <f t="shared" si="11"/>
        <v>#VALUE!</v>
      </c>
      <c r="E257" t="str">
        <f t="shared" si="9"/>
        <v>┊┊┊├«知识点»三角变换和平面几何的综合</v>
      </c>
    </row>
    <row r="258" spans="1:5">
      <c r="A258" t="s">
        <v>430</v>
      </c>
      <c r="C258" s="2" t="e">
        <f t="shared" si="10"/>
        <v>#VALUE!</v>
      </c>
      <c r="D258" s="2" t="e">
        <f t="shared" si="11"/>
        <v>#VALUE!</v>
      </c>
      <c r="E258" t="str">
        <f t="shared" ref="E258:E321" si="12">IFERROR(REPLACE(A258,FIND("第",A258),FIND("节",A258)-FIND("第",A258)+1,""),A258)</f>
        <v>┊┊┊├«知识点»三角变换在三角形的综合应用</v>
      </c>
    </row>
    <row r="259" spans="1:5">
      <c r="A259" t="s">
        <v>431</v>
      </c>
      <c r="C259" s="2">
        <f t="shared" ref="C259:C322" si="13">FIND("第",A259)</f>
        <v>10</v>
      </c>
      <c r="D259" s="2">
        <f t="shared" ref="D259:D322" si="14">FIND("节",A259)</f>
        <v>12</v>
      </c>
      <c r="E259" t="str">
        <f t="shared" si="12"/>
        <v>┊┊├«知识主题» 正弦定理与余弦定理</v>
      </c>
    </row>
    <row r="260" spans="1:5">
      <c r="A260" t="s">
        <v>433</v>
      </c>
      <c r="C260" s="2" t="e">
        <f t="shared" si="13"/>
        <v>#VALUE!</v>
      </c>
      <c r="D260" s="2" t="e">
        <f t="shared" si="14"/>
        <v>#VALUE!</v>
      </c>
      <c r="E260" t="str">
        <f t="shared" si="12"/>
        <v>┊┊┊├«知识点»正弦定理的理解与应用</v>
      </c>
    </row>
    <row r="261" spans="1:5">
      <c r="A261" t="s">
        <v>434</v>
      </c>
      <c r="C261" s="2" t="e">
        <f t="shared" si="13"/>
        <v>#VALUE!</v>
      </c>
      <c r="D261" s="2" t="e">
        <f t="shared" si="14"/>
        <v>#VALUE!</v>
      </c>
      <c r="E261" t="str">
        <f t="shared" si="12"/>
        <v>┊┊┊├«知识点»余弦定理的理解与应用</v>
      </c>
    </row>
    <row r="262" spans="1:5">
      <c r="A262" t="s">
        <v>435</v>
      </c>
      <c r="C262" s="2" t="e">
        <f t="shared" si="13"/>
        <v>#VALUE!</v>
      </c>
      <c r="D262" s="2" t="e">
        <f t="shared" si="14"/>
        <v>#VALUE!</v>
      </c>
      <c r="E262" t="str">
        <f t="shared" si="12"/>
        <v>┊┊┊├«知识点»正、余弦定理判断三角形的形状</v>
      </c>
    </row>
    <row r="263" spans="1:5">
      <c r="A263" t="s">
        <v>436</v>
      </c>
      <c r="C263" s="2" t="e">
        <f t="shared" si="13"/>
        <v>#VALUE!</v>
      </c>
      <c r="D263" s="2" t="e">
        <f t="shared" si="14"/>
        <v>#VALUE!</v>
      </c>
      <c r="E263" t="str">
        <f t="shared" si="12"/>
        <v>┊┊┊├«知识点»三角形的面积（周长）问题</v>
      </c>
    </row>
    <row r="264" spans="1:5">
      <c r="A264" t="s">
        <v>437</v>
      </c>
      <c r="C264" s="2" t="e">
        <f t="shared" si="13"/>
        <v>#VALUE!</v>
      </c>
      <c r="D264" s="2" t="e">
        <f t="shared" si="14"/>
        <v>#VALUE!</v>
      </c>
      <c r="E264" t="str">
        <f t="shared" si="12"/>
        <v>┊┊┊├«知识点»利用正余弦定理化简和求值</v>
      </c>
    </row>
    <row r="265" spans="1:5">
      <c r="A265" t="s">
        <v>438</v>
      </c>
      <c r="C265" s="2" t="e">
        <f t="shared" si="13"/>
        <v>#VALUE!</v>
      </c>
      <c r="D265" s="2" t="e">
        <f t="shared" si="14"/>
        <v>#VALUE!</v>
      </c>
      <c r="E265" t="str">
        <f t="shared" si="12"/>
        <v>┊┊┊├«知识点»三角形中的最值问题</v>
      </c>
    </row>
    <row r="266" spans="1:5">
      <c r="A266" t="s">
        <v>439</v>
      </c>
      <c r="C266" s="2">
        <f t="shared" si="13"/>
        <v>10</v>
      </c>
      <c r="D266" s="2">
        <f t="shared" si="14"/>
        <v>12</v>
      </c>
      <c r="E266" t="str">
        <f t="shared" si="12"/>
        <v>┊┊├«知识主题» 正弦定理与余弦定理的应用举例</v>
      </c>
    </row>
    <row r="267" spans="1:5">
      <c r="A267" t="s">
        <v>441</v>
      </c>
      <c r="C267" s="2" t="e">
        <f t="shared" si="13"/>
        <v>#VALUE!</v>
      </c>
      <c r="D267" s="2" t="e">
        <f t="shared" si="14"/>
        <v>#VALUE!</v>
      </c>
      <c r="E267" t="str">
        <f t="shared" si="12"/>
        <v>┊┊┊├«知识点»测量的基本概念的理解及应用</v>
      </c>
    </row>
    <row r="268" spans="1:5">
      <c r="A268" t="s">
        <v>442</v>
      </c>
      <c r="C268" s="2" t="e">
        <f t="shared" si="13"/>
        <v>#VALUE!</v>
      </c>
      <c r="D268" s="2" t="e">
        <f t="shared" si="14"/>
        <v>#VALUE!</v>
      </c>
      <c r="E268" t="str">
        <f t="shared" si="12"/>
        <v>┊┊┊├«知识点»正余弦定理的实际应用</v>
      </c>
    </row>
    <row r="269" spans="1:5">
      <c r="A269" t="s">
        <v>443</v>
      </c>
      <c r="C269" s="2">
        <f t="shared" si="13"/>
        <v>8</v>
      </c>
      <c r="D269" s="2" t="e">
        <f t="shared" si="14"/>
        <v>#VALUE!</v>
      </c>
      <c r="E269" t="str">
        <f t="shared" si="12"/>
        <v>┊├«知识区»第四章 平面向量、数系的扩充与复数的引入</v>
      </c>
    </row>
    <row r="270" spans="1:5">
      <c r="A270" t="s">
        <v>445</v>
      </c>
      <c r="C270" s="2">
        <f t="shared" si="13"/>
        <v>10</v>
      </c>
      <c r="D270" s="2">
        <f t="shared" si="14"/>
        <v>12</v>
      </c>
      <c r="E270" t="str">
        <f t="shared" si="12"/>
        <v>┊┊├«知识主题» 平面向量的概念及其线性运算</v>
      </c>
    </row>
    <row r="271" spans="1:5">
      <c r="A271" t="s">
        <v>447</v>
      </c>
      <c r="C271" s="2" t="e">
        <f t="shared" si="13"/>
        <v>#VALUE!</v>
      </c>
      <c r="D271" s="2" t="e">
        <f t="shared" si="14"/>
        <v>#VALUE!</v>
      </c>
      <c r="E271" t="str">
        <f t="shared" si="12"/>
        <v>┊┊┊├«知识点»平面向量的基本概念</v>
      </c>
    </row>
    <row r="272" spans="1:5">
      <c r="A272" t="s">
        <v>448</v>
      </c>
      <c r="C272" s="2" t="e">
        <f t="shared" si="13"/>
        <v>#VALUE!</v>
      </c>
      <c r="D272" s="2" t="e">
        <f t="shared" si="14"/>
        <v>#VALUE!</v>
      </c>
      <c r="E272" t="str">
        <f t="shared" si="12"/>
        <v>┊┊┊├«知识点»平面向量的几何意义</v>
      </c>
    </row>
    <row r="273" spans="1:5">
      <c r="A273" t="s">
        <v>449</v>
      </c>
      <c r="C273" s="2" t="e">
        <f t="shared" si="13"/>
        <v>#VALUE!</v>
      </c>
      <c r="D273" s="2" t="e">
        <f t="shared" si="14"/>
        <v>#VALUE!</v>
      </c>
      <c r="E273" t="str">
        <f t="shared" si="12"/>
        <v>┊┊┊├«知识点»平面向量的线性运算</v>
      </c>
    </row>
    <row r="274" spans="1:5">
      <c r="A274" t="s">
        <v>450</v>
      </c>
      <c r="C274" s="2" t="e">
        <f t="shared" si="13"/>
        <v>#VALUE!</v>
      </c>
      <c r="D274" s="2" t="e">
        <f t="shared" si="14"/>
        <v>#VALUE!</v>
      </c>
      <c r="E274" t="str">
        <f t="shared" si="12"/>
        <v>┊┊┊┊├«知识亚点»向量加减的概念和计算</v>
      </c>
    </row>
    <row r="275" spans="1:5">
      <c r="A275" t="s">
        <v>451</v>
      </c>
      <c r="C275" s="2" t="e">
        <f t="shared" si="13"/>
        <v>#VALUE!</v>
      </c>
      <c r="D275" s="2" t="e">
        <f t="shared" si="14"/>
        <v>#VALUE!</v>
      </c>
      <c r="E275" t="str">
        <f t="shared" si="12"/>
        <v>┊┊┊┊├«知识亚点»向量数乘的概念和计算</v>
      </c>
    </row>
    <row r="276" spans="1:5">
      <c r="A276" t="s">
        <v>452</v>
      </c>
      <c r="C276" s="2" t="e">
        <f t="shared" si="13"/>
        <v>#VALUE!</v>
      </c>
      <c r="D276" s="2" t="e">
        <f t="shared" si="14"/>
        <v>#VALUE!</v>
      </c>
      <c r="E276" t="str">
        <f t="shared" si="12"/>
        <v>┊┊┊├«知识点»平面向量的模</v>
      </c>
    </row>
    <row r="277" spans="1:5">
      <c r="A277" t="s">
        <v>453</v>
      </c>
      <c r="C277" s="2" t="e">
        <f t="shared" si="13"/>
        <v>#VALUE!</v>
      </c>
      <c r="D277" s="2" t="e">
        <f t="shared" si="14"/>
        <v>#VALUE!</v>
      </c>
      <c r="E277" t="str">
        <f t="shared" si="12"/>
        <v>┊┊┊├«知识点»平面向量的线性运算在平面几何中的应用</v>
      </c>
    </row>
    <row r="278" spans="1:5">
      <c r="A278" t="s">
        <v>454</v>
      </c>
      <c r="C278" s="2" t="e">
        <f t="shared" si="13"/>
        <v>#VALUE!</v>
      </c>
      <c r="D278" s="2" t="e">
        <f t="shared" si="14"/>
        <v>#VALUE!</v>
      </c>
      <c r="E278" t="str">
        <f t="shared" si="12"/>
        <v>┊┊┊├«知识点»平面向量方程及不等式</v>
      </c>
    </row>
    <row r="279" spans="1:5">
      <c r="A279" t="s">
        <v>455</v>
      </c>
      <c r="C279" s="2" t="e">
        <f t="shared" si="13"/>
        <v>#VALUE!</v>
      </c>
      <c r="D279" s="2" t="e">
        <f t="shared" si="14"/>
        <v>#VALUE!</v>
      </c>
      <c r="E279" t="str">
        <f t="shared" si="12"/>
        <v>┊┊┊├«知识点»平面向量的线性运算的实际应用</v>
      </c>
    </row>
    <row r="280" spans="1:5">
      <c r="A280" t="s">
        <v>456</v>
      </c>
      <c r="C280" s="2" t="e">
        <f t="shared" si="13"/>
        <v>#VALUE!</v>
      </c>
      <c r="D280" s="2" t="e">
        <f t="shared" si="14"/>
        <v>#VALUE!</v>
      </c>
      <c r="E280" t="str">
        <f t="shared" si="12"/>
        <v>┊┊┊├«知识点»平面向量共线定理的应用</v>
      </c>
    </row>
    <row r="281" spans="1:5">
      <c r="A281" t="s">
        <v>457</v>
      </c>
      <c r="C281" s="2" t="e">
        <f t="shared" si="13"/>
        <v>#VALUE!</v>
      </c>
      <c r="D281" s="2" t="e">
        <f t="shared" si="14"/>
        <v>#VALUE!</v>
      </c>
      <c r="E281" t="str">
        <f t="shared" si="12"/>
        <v>┊┊┊┊├«知识亚点»平面向量共线的判断及应用</v>
      </c>
    </row>
    <row r="282" spans="1:5">
      <c r="A282" t="s">
        <v>458</v>
      </c>
      <c r="C282" s="2" t="e">
        <f t="shared" si="13"/>
        <v>#VALUE!</v>
      </c>
      <c r="D282" s="2" t="e">
        <f t="shared" si="14"/>
        <v>#VALUE!</v>
      </c>
      <c r="E282" t="str">
        <f t="shared" si="12"/>
        <v>┊┊┊┊├«知识亚点»平面向量共线定理几何应用</v>
      </c>
    </row>
    <row r="283" spans="1:5">
      <c r="A283" t="s">
        <v>459</v>
      </c>
      <c r="C283" s="2">
        <f t="shared" si="13"/>
        <v>10</v>
      </c>
      <c r="D283" s="2">
        <f t="shared" si="14"/>
        <v>12</v>
      </c>
      <c r="E283" t="str">
        <f t="shared" si="12"/>
        <v>┊┊├«知识主题» 平面向量的基本定理及坐标表示</v>
      </c>
    </row>
    <row r="284" spans="1:5">
      <c r="A284" t="s">
        <v>461</v>
      </c>
      <c r="C284" s="2" t="e">
        <f t="shared" si="13"/>
        <v>#VALUE!</v>
      </c>
      <c r="D284" s="2" t="e">
        <f t="shared" si="14"/>
        <v>#VALUE!</v>
      </c>
      <c r="E284" t="str">
        <f t="shared" si="12"/>
        <v>┊┊┊├«知识点»平面向量的基底的概念及应用</v>
      </c>
    </row>
    <row r="285" spans="1:5">
      <c r="A285" t="s">
        <v>462</v>
      </c>
      <c r="C285" s="2" t="e">
        <f t="shared" si="13"/>
        <v>#VALUE!</v>
      </c>
      <c r="D285" s="2" t="e">
        <f t="shared" si="14"/>
        <v>#VALUE!</v>
      </c>
      <c r="E285" t="str">
        <f t="shared" si="12"/>
        <v>┊┊┊├«知识点»平面向量基本定理的理解</v>
      </c>
    </row>
    <row r="286" spans="1:5">
      <c r="A286" t="s">
        <v>463</v>
      </c>
      <c r="C286" s="2" t="e">
        <f t="shared" si="13"/>
        <v>#VALUE!</v>
      </c>
      <c r="D286" s="2" t="e">
        <f t="shared" si="14"/>
        <v>#VALUE!</v>
      </c>
      <c r="E286" t="str">
        <f t="shared" si="12"/>
        <v>┊┊┊├«知识点»平面向量基本定理的应用</v>
      </c>
    </row>
    <row r="287" spans="1:5">
      <c r="A287" t="s">
        <v>464</v>
      </c>
      <c r="C287" s="2" t="e">
        <f t="shared" si="13"/>
        <v>#VALUE!</v>
      </c>
      <c r="D287" s="2" t="e">
        <f t="shared" si="14"/>
        <v>#VALUE!</v>
      </c>
      <c r="E287" t="str">
        <f t="shared" si="12"/>
        <v>┊┊┊├«知识点»平面向量的坐标表示</v>
      </c>
    </row>
    <row r="288" spans="1:5">
      <c r="A288" t="s">
        <v>465</v>
      </c>
      <c r="C288" s="2" t="e">
        <f t="shared" si="13"/>
        <v>#VALUE!</v>
      </c>
      <c r="D288" s="2" t="e">
        <f t="shared" si="14"/>
        <v>#VALUE!</v>
      </c>
      <c r="E288" t="str">
        <f t="shared" si="12"/>
        <v>┊┊┊├«知识点»平面向量的坐标运算</v>
      </c>
    </row>
    <row r="289" spans="1:5">
      <c r="A289" t="s">
        <v>466</v>
      </c>
      <c r="C289" s="2" t="e">
        <f t="shared" si="13"/>
        <v>#VALUE!</v>
      </c>
      <c r="D289" s="2" t="e">
        <f t="shared" si="14"/>
        <v>#VALUE!</v>
      </c>
      <c r="E289" t="str">
        <f t="shared" si="12"/>
        <v>┊┊┊├«知识点»平面向量共线的坐标表示</v>
      </c>
    </row>
    <row r="290" spans="1:5">
      <c r="A290" t="s">
        <v>467</v>
      </c>
      <c r="C290" s="2">
        <f t="shared" si="13"/>
        <v>10</v>
      </c>
      <c r="D290" s="2">
        <f t="shared" si="14"/>
        <v>12</v>
      </c>
      <c r="E290" t="str">
        <f t="shared" si="12"/>
        <v>┊┊├«知识主题» 平面向量的数量积</v>
      </c>
    </row>
    <row r="291" spans="1:5">
      <c r="A291" t="s">
        <v>469</v>
      </c>
      <c r="C291" s="2" t="e">
        <f t="shared" si="13"/>
        <v>#VALUE!</v>
      </c>
      <c r="D291" s="2" t="e">
        <f t="shared" si="14"/>
        <v>#VALUE!</v>
      </c>
      <c r="E291" t="str">
        <f t="shared" si="12"/>
        <v>┊┊┊├«知识点»平面向量的数量积的定义</v>
      </c>
    </row>
    <row r="292" spans="1:5">
      <c r="A292" t="s">
        <v>470</v>
      </c>
      <c r="C292" s="2" t="e">
        <f t="shared" si="13"/>
        <v>#VALUE!</v>
      </c>
      <c r="D292" s="2" t="e">
        <f t="shared" si="14"/>
        <v>#VALUE!</v>
      </c>
      <c r="E292" t="str">
        <f t="shared" si="12"/>
        <v>┊┊┊├«知识点»平面向量的数量积的性质</v>
      </c>
    </row>
    <row r="293" spans="1:5">
      <c r="A293" t="s">
        <v>471</v>
      </c>
      <c r="C293" s="2" t="e">
        <f t="shared" si="13"/>
        <v>#VALUE!</v>
      </c>
      <c r="D293" s="2" t="e">
        <f t="shared" si="14"/>
        <v>#VALUE!</v>
      </c>
      <c r="E293" t="str">
        <f t="shared" si="12"/>
        <v>┊┊┊├«知识点»平面数量积的坐标运算</v>
      </c>
    </row>
    <row r="294" spans="1:5">
      <c r="A294" t="s">
        <v>452</v>
      </c>
      <c r="C294" s="2" t="e">
        <f t="shared" si="13"/>
        <v>#VALUE!</v>
      </c>
      <c r="D294" s="2" t="e">
        <f t="shared" si="14"/>
        <v>#VALUE!</v>
      </c>
      <c r="E294" t="str">
        <f t="shared" si="12"/>
        <v>┊┊┊├«知识点»平面向量的模</v>
      </c>
    </row>
    <row r="295" spans="1:5">
      <c r="A295" t="s">
        <v>472</v>
      </c>
      <c r="C295" s="2" t="e">
        <f t="shared" si="13"/>
        <v>#VALUE!</v>
      </c>
      <c r="D295" s="2" t="e">
        <f t="shared" si="14"/>
        <v>#VALUE!</v>
      </c>
      <c r="E295" t="str">
        <f t="shared" si="12"/>
        <v>┊┊┊┊├«知识亚点»平面向量的模长</v>
      </c>
    </row>
    <row r="296" spans="1:5">
      <c r="A296" t="s">
        <v>473</v>
      </c>
      <c r="C296" s="2" t="e">
        <f t="shared" si="13"/>
        <v>#VALUE!</v>
      </c>
      <c r="D296" s="2" t="e">
        <f t="shared" si="14"/>
        <v>#VALUE!</v>
      </c>
      <c r="E296" t="str">
        <f t="shared" si="12"/>
        <v>┊┊┊┊├«知识亚点»平面向量的模的最值</v>
      </c>
    </row>
    <row r="297" spans="1:5">
      <c r="A297" t="s">
        <v>474</v>
      </c>
      <c r="C297" s="2" t="e">
        <f t="shared" si="13"/>
        <v>#VALUE!</v>
      </c>
      <c r="D297" s="2" t="e">
        <f t="shared" si="14"/>
        <v>#VALUE!</v>
      </c>
      <c r="E297" t="str">
        <f t="shared" si="12"/>
        <v>┊┊┊├«知识点»平面向量的夹角</v>
      </c>
    </row>
    <row r="298" spans="1:5">
      <c r="A298" t="s">
        <v>475</v>
      </c>
      <c r="C298" s="2" t="e">
        <f t="shared" si="13"/>
        <v>#VALUE!</v>
      </c>
      <c r="D298" s="2" t="e">
        <f t="shared" si="14"/>
        <v>#VALUE!</v>
      </c>
      <c r="E298" t="str">
        <f t="shared" si="12"/>
        <v>┊┊┊├«知识点»平面向量的投影</v>
      </c>
    </row>
    <row r="299" spans="1:5">
      <c r="A299" t="s">
        <v>476</v>
      </c>
      <c r="C299" s="2" t="e">
        <f t="shared" si="13"/>
        <v>#VALUE!</v>
      </c>
      <c r="D299" s="2" t="e">
        <f t="shared" si="14"/>
        <v>#VALUE!</v>
      </c>
      <c r="E299" t="str">
        <f t="shared" si="12"/>
        <v>┊┊┊├«知识点»平面向量的垂直关系</v>
      </c>
    </row>
    <row r="300" spans="1:5">
      <c r="A300" t="s">
        <v>477</v>
      </c>
      <c r="C300" s="2" t="e">
        <f t="shared" si="13"/>
        <v>#VALUE!</v>
      </c>
      <c r="D300" s="2" t="e">
        <f t="shared" si="14"/>
        <v>#VALUE!</v>
      </c>
      <c r="E300" t="str">
        <f t="shared" si="12"/>
        <v>┊┊┊├«知识点»几何图形中的数量积问题</v>
      </c>
    </row>
    <row r="301" spans="1:5">
      <c r="A301" t="s">
        <v>478</v>
      </c>
      <c r="C301" s="2" t="e">
        <f t="shared" si="13"/>
        <v>#VALUE!</v>
      </c>
      <c r="D301" s="2" t="e">
        <f t="shared" si="14"/>
        <v>#VALUE!</v>
      </c>
      <c r="E301" t="str">
        <f t="shared" si="12"/>
        <v>┊┊┊├«知识点»平面向量数量积的最值问题</v>
      </c>
    </row>
    <row r="302" spans="1:5">
      <c r="A302" t="s">
        <v>479</v>
      </c>
      <c r="C302" s="2" t="e">
        <f t="shared" si="13"/>
        <v>#VALUE!</v>
      </c>
      <c r="D302" s="2" t="e">
        <f t="shared" si="14"/>
        <v>#VALUE!</v>
      </c>
      <c r="E302" t="str">
        <f t="shared" si="12"/>
        <v>┊┊┊├«知识点»平面向量数量积的恒成立问题</v>
      </c>
    </row>
    <row r="303" spans="1:5">
      <c r="A303" t="s">
        <v>480</v>
      </c>
      <c r="C303" s="2">
        <f t="shared" si="13"/>
        <v>10</v>
      </c>
      <c r="D303" s="2">
        <f t="shared" si="14"/>
        <v>12</v>
      </c>
      <c r="E303" t="str">
        <f t="shared" si="12"/>
        <v>┊┊├«知识主题» 平面向量应用举例</v>
      </c>
    </row>
    <row r="304" spans="1:5">
      <c r="A304" t="s">
        <v>482</v>
      </c>
      <c r="C304" s="2" t="e">
        <f t="shared" si="13"/>
        <v>#VALUE!</v>
      </c>
      <c r="D304" s="2" t="e">
        <f t="shared" si="14"/>
        <v>#VALUE!</v>
      </c>
      <c r="E304" t="str">
        <f t="shared" si="12"/>
        <v>┊┊┊├«知识点»平面向量在平面几何中的应用</v>
      </c>
    </row>
    <row r="305" spans="1:5">
      <c r="A305" t="s">
        <v>483</v>
      </c>
      <c r="C305" s="2" t="e">
        <f t="shared" si="13"/>
        <v>#VALUE!</v>
      </c>
      <c r="D305" s="2" t="e">
        <f t="shared" si="14"/>
        <v>#VALUE!</v>
      </c>
      <c r="E305" t="str">
        <f t="shared" si="12"/>
        <v>┊┊┊├«知识点»平面几何在物理中的应用</v>
      </c>
    </row>
    <row r="306" spans="1:5">
      <c r="A306" t="s">
        <v>484</v>
      </c>
      <c r="C306" s="2">
        <f t="shared" si="13"/>
        <v>10</v>
      </c>
      <c r="D306" s="2">
        <f t="shared" si="14"/>
        <v>12</v>
      </c>
      <c r="E306" t="str">
        <f t="shared" si="12"/>
        <v>┊┊├«知识主题» 数系的扩充与复数的引入</v>
      </c>
    </row>
    <row r="307" spans="1:5">
      <c r="A307" t="s">
        <v>486</v>
      </c>
      <c r="C307" s="2" t="e">
        <f t="shared" si="13"/>
        <v>#VALUE!</v>
      </c>
      <c r="D307" s="2" t="e">
        <f t="shared" si="14"/>
        <v>#VALUE!</v>
      </c>
      <c r="E307" t="str">
        <f t="shared" si="12"/>
        <v>┊┊┊├«知识点»复数的基本概念</v>
      </c>
    </row>
    <row r="308" spans="1:5">
      <c r="A308" t="s">
        <v>487</v>
      </c>
      <c r="C308" s="2" t="e">
        <f t="shared" si="13"/>
        <v>#VALUE!</v>
      </c>
      <c r="D308" s="2" t="e">
        <f t="shared" si="14"/>
        <v>#VALUE!</v>
      </c>
      <c r="E308" t="str">
        <f t="shared" si="12"/>
        <v>┊┊┊├«知识点»复数的运算</v>
      </c>
    </row>
    <row r="309" spans="1:5">
      <c r="A309" t="s">
        <v>488</v>
      </c>
      <c r="C309" s="2" t="e">
        <f t="shared" si="13"/>
        <v>#VALUE!</v>
      </c>
      <c r="D309" s="2" t="e">
        <f t="shared" si="14"/>
        <v>#VALUE!</v>
      </c>
      <c r="E309" t="str">
        <f t="shared" si="12"/>
        <v>┊┊┊├«知识点»复数的几何意义</v>
      </c>
    </row>
    <row r="310" spans="1:5">
      <c r="A310" t="s">
        <v>489</v>
      </c>
      <c r="C310" s="2" t="e">
        <f t="shared" si="13"/>
        <v>#VALUE!</v>
      </c>
      <c r="D310" s="2" t="e">
        <f t="shared" si="14"/>
        <v>#VALUE!</v>
      </c>
      <c r="E310" t="str">
        <f t="shared" si="12"/>
        <v>┊┊┊├«知识点»复数的模</v>
      </c>
    </row>
    <row r="311" spans="1:5">
      <c r="A311" t="s">
        <v>490</v>
      </c>
      <c r="C311" s="2" t="e">
        <f t="shared" si="13"/>
        <v>#VALUE!</v>
      </c>
      <c r="D311" s="2" t="e">
        <f t="shared" si="14"/>
        <v>#VALUE!</v>
      </c>
      <c r="E311" t="str">
        <f t="shared" si="12"/>
        <v>┊┊┊├«知识点»共轭复数</v>
      </c>
    </row>
    <row r="312" spans="1:5">
      <c r="A312" t="s">
        <v>491</v>
      </c>
      <c r="C312" s="2" t="e">
        <f t="shared" si="13"/>
        <v>#VALUE!</v>
      </c>
      <c r="D312" s="2" t="e">
        <f t="shared" si="14"/>
        <v>#VALUE!</v>
      </c>
      <c r="E312" t="str">
        <f t="shared" si="12"/>
        <v>┊┊┊├«知识点»相等复数</v>
      </c>
    </row>
    <row r="313" spans="1:5">
      <c r="A313" t="s">
        <v>492</v>
      </c>
      <c r="C313" s="2" t="e">
        <f t="shared" si="13"/>
        <v>#VALUE!</v>
      </c>
      <c r="D313" s="2" t="e">
        <f t="shared" si="14"/>
        <v>#VALUE!</v>
      </c>
      <c r="E313" t="str">
        <f t="shared" si="12"/>
        <v>┊┊┊├«知识点»在复数系中的一元二次方程</v>
      </c>
    </row>
    <row r="314" spans="1:5">
      <c r="A314" t="s">
        <v>493</v>
      </c>
      <c r="C314" s="2" t="e">
        <f t="shared" si="13"/>
        <v>#VALUE!</v>
      </c>
      <c r="D314" s="2" t="e">
        <f t="shared" si="14"/>
        <v>#VALUE!</v>
      </c>
      <c r="E314" t="str">
        <f t="shared" si="12"/>
        <v>┊┊┊├«知识点»复数中点的轨迹问题</v>
      </c>
    </row>
    <row r="315" spans="1:5">
      <c r="A315" t="s">
        <v>494</v>
      </c>
      <c r="C315" s="2">
        <f t="shared" si="13"/>
        <v>8</v>
      </c>
      <c r="D315" s="2" t="e">
        <f t="shared" si="14"/>
        <v>#VALUE!</v>
      </c>
      <c r="E315" t="str">
        <f t="shared" si="12"/>
        <v>┊├«知识区»第五章 数列</v>
      </c>
    </row>
    <row r="316" spans="1:5">
      <c r="A316" t="s">
        <v>496</v>
      </c>
      <c r="C316" s="2">
        <f t="shared" si="13"/>
        <v>10</v>
      </c>
      <c r="D316" s="2">
        <f t="shared" si="14"/>
        <v>12</v>
      </c>
      <c r="E316" t="str">
        <f t="shared" si="12"/>
        <v>┊┊├«知识主题» 数列的概念和简单表示法</v>
      </c>
    </row>
    <row r="317" spans="1:5">
      <c r="A317" t="s">
        <v>498</v>
      </c>
      <c r="C317" s="2" t="e">
        <f t="shared" si="13"/>
        <v>#VALUE!</v>
      </c>
      <c r="D317" s="2" t="e">
        <f t="shared" si="14"/>
        <v>#VALUE!</v>
      </c>
      <c r="E317" t="str">
        <f t="shared" si="12"/>
        <v>┊┊┊├«知识点»数列的基本概念</v>
      </c>
    </row>
    <row r="318" spans="1:5">
      <c r="A318" t="s">
        <v>499</v>
      </c>
      <c r="C318" s="2" t="e">
        <f t="shared" si="13"/>
        <v>#VALUE!</v>
      </c>
      <c r="D318" s="2" t="e">
        <f t="shared" si="14"/>
        <v>#VALUE!</v>
      </c>
      <c r="E318" t="str">
        <f t="shared" si="12"/>
        <v>┊┊┊├«知识点»数列的通项公式</v>
      </c>
    </row>
    <row r="319" spans="1:5">
      <c r="A319" t="s">
        <v>500</v>
      </c>
      <c r="C319" s="2" t="e">
        <f t="shared" si="13"/>
        <v>#VALUE!</v>
      </c>
      <c r="D319" s="2" t="e">
        <f t="shared" si="14"/>
        <v>#VALUE!</v>
      </c>
      <c r="E319" t="str">
        <f t="shared" si="12"/>
        <v>┊┊┊┊├«知识亚点»由数列的前几项归纳数列的通项</v>
      </c>
    </row>
    <row r="320" spans="1:5">
      <c r="A320" t="s">
        <v>501</v>
      </c>
      <c r="C320" s="2" t="e">
        <f t="shared" si="13"/>
        <v>#VALUE!</v>
      </c>
      <c r="D320" s="2" t="e">
        <f t="shared" si="14"/>
        <v>#VALUE!</v>
      </c>
      <c r="E320" t="str">
        <f t="shared" si="12"/>
        <v>┊┊┊┊├«知识亚点»累加法求数列的通项</v>
      </c>
    </row>
    <row r="321" spans="1:5">
      <c r="A321" t="s">
        <v>502</v>
      </c>
      <c r="C321" s="2" t="e">
        <f t="shared" si="13"/>
        <v>#VALUE!</v>
      </c>
      <c r="D321" s="2" t="e">
        <f t="shared" si="14"/>
        <v>#VALUE!</v>
      </c>
      <c r="E321" t="str">
        <f t="shared" si="12"/>
        <v>┊┊┊┊├«知识亚点»累乘法求数列的通项</v>
      </c>
    </row>
    <row r="322" spans="1:5">
      <c r="A322" t="s">
        <v>503</v>
      </c>
      <c r="C322" s="2" t="e">
        <f t="shared" si="13"/>
        <v>#VALUE!</v>
      </c>
      <c r="D322" s="2" t="e">
        <f t="shared" si="14"/>
        <v>#VALUE!</v>
      </c>
      <c r="E322" t="str">
        <f t="shared" ref="E322:E385" si="15">IFERROR(REPLACE(A322,FIND("第",A322),FIND("节",A322)-FIND("第",A322)+1,""),A322)</f>
        <v>┊┊┊┊├«知识亚点»由数列Sn与an的关系求数列的通项</v>
      </c>
    </row>
    <row r="323" spans="1:5">
      <c r="A323" t="s">
        <v>504</v>
      </c>
      <c r="C323" s="2" t="e">
        <f t="shared" ref="C323:C386" si="16">FIND("第",A323)</f>
        <v>#VALUE!</v>
      </c>
      <c r="D323" s="2" t="e">
        <f t="shared" ref="D323:D386" si="17">FIND("节",A323)</f>
        <v>#VALUE!</v>
      </c>
      <c r="E323" t="str">
        <f t="shared" si="15"/>
        <v>┊┊┊├«知识点»递推数列</v>
      </c>
    </row>
    <row r="324" spans="1:5">
      <c r="A324" t="s">
        <v>505</v>
      </c>
      <c r="C324" s="2" t="e">
        <f t="shared" si="16"/>
        <v>#VALUE!</v>
      </c>
      <c r="D324" s="2" t="e">
        <f t="shared" si="17"/>
        <v>#VALUE!</v>
      </c>
      <c r="E324" t="str">
        <f t="shared" si="15"/>
        <v>┊┊┊┊├«知识亚点»递推数列的通项公式</v>
      </c>
    </row>
    <row r="325" spans="1:5">
      <c r="A325" t="s">
        <v>506</v>
      </c>
      <c r="C325" s="2" t="e">
        <f t="shared" si="16"/>
        <v>#VALUE!</v>
      </c>
      <c r="D325" s="2" t="e">
        <f t="shared" si="17"/>
        <v>#VALUE!</v>
      </c>
      <c r="E325" t="str">
        <f t="shared" si="15"/>
        <v>┊┊┊┊├«知识亚点»数列的递推关系</v>
      </c>
    </row>
    <row r="326" spans="1:5">
      <c r="A326" t="s">
        <v>507</v>
      </c>
      <c r="C326" s="2" t="e">
        <f t="shared" si="16"/>
        <v>#VALUE!</v>
      </c>
      <c r="D326" s="2" t="e">
        <f t="shared" si="17"/>
        <v>#VALUE!</v>
      </c>
      <c r="E326" t="str">
        <f t="shared" si="15"/>
        <v>┊┊┊├«知识点»数列的性质</v>
      </c>
    </row>
    <row r="327" spans="1:5">
      <c r="A327" t="s">
        <v>508</v>
      </c>
      <c r="C327" s="2" t="e">
        <f t="shared" si="16"/>
        <v>#VALUE!</v>
      </c>
      <c r="D327" s="2" t="e">
        <f t="shared" si="17"/>
        <v>#VALUE!</v>
      </c>
      <c r="E327" t="str">
        <f t="shared" si="15"/>
        <v>┊┊┊├«知识点»数列的新定义问题</v>
      </c>
    </row>
    <row r="328" spans="1:5">
      <c r="A328" t="s">
        <v>509</v>
      </c>
      <c r="C328" s="2" t="e">
        <f t="shared" si="16"/>
        <v>#VALUE!</v>
      </c>
      <c r="D328" s="2" t="e">
        <f t="shared" si="17"/>
        <v>#VALUE!</v>
      </c>
      <c r="E328" t="str">
        <f t="shared" si="15"/>
        <v>┊┊┊├«知识点»数列的恒成立问题</v>
      </c>
    </row>
    <row r="329" spans="1:5">
      <c r="A329" t="s">
        <v>510</v>
      </c>
      <c r="C329" s="2" t="e">
        <f t="shared" si="16"/>
        <v>#VALUE!</v>
      </c>
      <c r="D329" s="2" t="e">
        <f t="shared" si="17"/>
        <v>#VALUE!</v>
      </c>
      <c r="E329" t="str">
        <f t="shared" si="15"/>
        <v>┊┊┊├«知识点»数列的最值问题</v>
      </c>
    </row>
    <row r="330" spans="1:5">
      <c r="A330" t="s">
        <v>511</v>
      </c>
      <c r="C330" s="2">
        <f t="shared" si="16"/>
        <v>10</v>
      </c>
      <c r="D330" s="2">
        <f t="shared" si="17"/>
        <v>12</v>
      </c>
      <c r="E330" t="str">
        <f t="shared" si="15"/>
        <v>┊┊├«知识主题» 等差数列及其前n项和</v>
      </c>
    </row>
    <row r="331" spans="1:5">
      <c r="A331" t="s">
        <v>513</v>
      </c>
      <c r="C331" s="2" t="e">
        <f t="shared" si="16"/>
        <v>#VALUE!</v>
      </c>
      <c r="D331" s="2" t="e">
        <f t="shared" si="17"/>
        <v>#VALUE!</v>
      </c>
      <c r="E331" t="str">
        <f t="shared" si="15"/>
        <v>┊┊┊├«知识点»等差数列的判断与证明</v>
      </c>
    </row>
    <row r="332" spans="1:5">
      <c r="A332" t="s">
        <v>514</v>
      </c>
      <c r="C332" s="2" t="e">
        <f t="shared" si="16"/>
        <v>#VALUE!</v>
      </c>
      <c r="D332" s="2" t="e">
        <f t="shared" si="17"/>
        <v>#VALUE!</v>
      </c>
      <c r="E332" t="str">
        <f t="shared" si="15"/>
        <v>┊┊┊├«知识点»等差数列的通项公式</v>
      </c>
    </row>
    <row r="333" spans="1:5">
      <c r="A333" t="s">
        <v>515</v>
      </c>
      <c r="C333" s="2" t="e">
        <f t="shared" si="16"/>
        <v>#VALUE!</v>
      </c>
      <c r="D333" s="2" t="e">
        <f t="shared" si="17"/>
        <v>#VALUE!</v>
      </c>
      <c r="E333" t="str">
        <f t="shared" si="15"/>
        <v>┊┊┊┊├«知识亚点»等差数列的基本计算</v>
      </c>
    </row>
    <row r="334" spans="1:5">
      <c r="A334" t="s">
        <v>516</v>
      </c>
      <c r="C334" s="2" t="e">
        <f t="shared" si="16"/>
        <v>#VALUE!</v>
      </c>
      <c r="D334" s="2" t="e">
        <f t="shared" si="17"/>
        <v>#VALUE!</v>
      </c>
      <c r="E334" t="str">
        <f t="shared" si="15"/>
        <v>┊┊┊┊├«知识亚点»求等差数列的通项公式</v>
      </c>
    </row>
    <row r="335" spans="1:5">
      <c r="A335" t="s">
        <v>517</v>
      </c>
      <c r="C335" s="2" t="e">
        <f t="shared" si="16"/>
        <v>#VALUE!</v>
      </c>
      <c r="D335" s="2" t="e">
        <f t="shared" si="17"/>
        <v>#VALUE!</v>
      </c>
      <c r="E335" t="str">
        <f t="shared" si="15"/>
        <v>┊┊┊├«知识点»等差数列的性质及应用</v>
      </c>
    </row>
    <row r="336" spans="1:5">
      <c r="A336" t="s">
        <v>518</v>
      </c>
      <c r="C336" s="2" t="e">
        <f t="shared" si="16"/>
        <v>#VALUE!</v>
      </c>
      <c r="D336" s="2" t="e">
        <f t="shared" si="17"/>
        <v>#VALUE!</v>
      </c>
      <c r="E336" t="str">
        <f t="shared" si="15"/>
        <v>┊┊┊├«知识点»等差数列的前n项和公式</v>
      </c>
    </row>
    <row r="337" spans="1:5">
      <c r="A337" t="s">
        <v>519</v>
      </c>
      <c r="C337" s="2" t="e">
        <f t="shared" si="16"/>
        <v>#VALUE!</v>
      </c>
      <c r="D337" s="2" t="e">
        <f t="shared" si="17"/>
        <v>#VALUE!</v>
      </c>
      <c r="E337" t="str">
        <f t="shared" si="15"/>
        <v>┊┊┊├«知识点»等差数列的前n项和的性质</v>
      </c>
    </row>
    <row r="338" spans="1:5">
      <c r="A338" t="s">
        <v>520</v>
      </c>
      <c r="C338" s="2" t="e">
        <f t="shared" si="16"/>
        <v>#VALUE!</v>
      </c>
      <c r="D338" s="2" t="e">
        <f t="shared" si="17"/>
        <v>#VALUE!</v>
      </c>
      <c r="E338" t="str">
        <f t="shared" si="15"/>
        <v>┊┊┊├«知识点»等差数列的最值问题</v>
      </c>
    </row>
    <row r="339" spans="1:5">
      <c r="A339" t="s">
        <v>521</v>
      </c>
      <c r="C339" s="2" t="e">
        <f t="shared" si="16"/>
        <v>#VALUE!</v>
      </c>
      <c r="D339" s="2" t="e">
        <f t="shared" si="17"/>
        <v>#VALUE!</v>
      </c>
      <c r="E339" t="str">
        <f t="shared" si="15"/>
        <v>┊┊┊├«知识点»等差数列和函数的关系</v>
      </c>
    </row>
    <row r="340" spans="1:5">
      <c r="A340" t="s">
        <v>522</v>
      </c>
      <c r="C340" s="2">
        <f t="shared" si="16"/>
        <v>10</v>
      </c>
      <c r="D340" s="2">
        <f t="shared" si="17"/>
        <v>12</v>
      </c>
      <c r="E340" t="str">
        <f t="shared" si="15"/>
        <v>┊┊├«知识主题» 等比数列及其前n项和</v>
      </c>
    </row>
    <row r="341" spans="1:5">
      <c r="A341" t="s">
        <v>524</v>
      </c>
      <c r="C341" s="2" t="e">
        <f t="shared" si="16"/>
        <v>#VALUE!</v>
      </c>
      <c r="D341" s="2" t="e">
        <f t="shared" si="17"/>
        <v>#VALUE!</v>
      </c>
      <c r="E341" t="str">
        <f t="shared" si="15"/>
        <v>┊┊┊├«知识点»等比数列的判断与证明</v>
      </c>
    </row>
    <row r="342" spans="1:5">
      <c r="A342" t="s">
        <v>525</v>
      </c>
      <c r="C342" s="2" t="e">
        <f t="shared" si="16"/>
        <v>#VALUE!</v>
      </c>
      <c r="D342" s="2" t="e">
        <f t="shared" si="17"/>
        <v>#VALUE!</v>
      </c>
      <c r="E342" t="str">
        <f t="shared" si="15"/>
        <v>┊┊┊├«知识点»等比数列的通项公式</v>
      </c>
    </row>
    <row r="343" spans="1:5">
      <c r="A343" t="s">
        <v>526</v>
      </c>
      <c r="C343" s="2" t="e">
        <f t="shared" si="16"/>
        <v>#VALUE!</v>
      </c>
      <c r="D343" s="2" t="e">
        <f t="shared" si="17"/>
        <v>#VALUE!</v>
      </c>
      <c r="E343" t="str">
        <f t="shared" si="15"/>
        <v>┊┊┊┊├«知识亚点»等比数列的基本计算</v>
      </c>
    </row>
    <row r="344" spans="1:5">
      <c r="A344" t="s">
        <v>527</v>
      </c>
      <c r="C344" s="2" t="e">
        <f t="shared" si="16"/>
        <v>#VALUE!</v>
      </c>
      <c r="D344" s="2" t="e">
        <f t="shared" si="17"/>
        <v>#VALUE!</v>
      </c>
      <c r="E344" t="str">
        <f t="shared" si="15"/>
        <v>┊┊┊┊├«知识亚点»求等比数列的通项公式</v>
      </c>
    </row>
    <row r="345" spans="1:5">
      <c r="A345" t="s">
        <v>528</v>
      </c>
      <c r="C345" s="2" t="e">
        <f t="shared" si="16"/>
        <v>#VALUE!</v>
      </c>
      <c r="D345" s="2" t="e">
        <f t="shared" si="17"/>
        <v>#VALUE!</v>
      </c>
      <c r="E345" t="str">
        <f t="shared" si="15"/>
        <v>┊┊┊├«知识点»等比数列的性质及应用</v>
      </c>
    </row>
    <row r="346" spans="1:5">
      <c r="A346" t="s">
        <v>529</v>
      </c>
      <c r="C346" s="2" t="e">
        <f t="shared" si="16"/>
        <v>#VALUE!</v>
      </c>
      <c r="D346" s="2" t="e">
        <f t="shared" si="17"/>
        <v>#VALUE!</v>
      </c>
      <c r="E346" t="str">
        <f t="shared" si="15"/>
        <v>┊┊┊├«知识点»等比数列的前n项和公式</v>
      </c>
    </row>
    <row r="347" spans="1:5">
      <c r="A347" t="s">
        <v>519</v>
      </c>
      <c r="C347" s="2" t="e">
        <f t="shared" si="16"/>
        <v>#VALUE!</v>
      </c>
      <c r="D347" s="2" t="e">
        <f t="shared" si="17"/>
        <v>#VALUE!</v>
      </c>
      <c r="E347" t="str">
        <f t="shared" si="15"/>
        <v>┊┊┊├«知识点»等差数列的前n项和的性质</v>
      </c>
    </row>
    <row r="348" spans="1:5">
      <c r="A348" t="s">
        <v>530</v>
      </c>
      <c r="C348" s="2" t="e">
        <f t="shared" si="16"/>
        <v>#VALUE!</v>
      </c>
      <c r="D348" s="2" t="e">
        <f t="shared" si="17"/>
        <v>#VALUE!</v>
      </c>
      <c r="E348" t="str">
        <f t="shared" si="15"/>
        <v>┊┊┊├«知识点»等比数列的最值问题</v>
      </c>
    </row>
    <row r="349" spans="1:5">
      <c r="A349" t="s">
        <v>531</v>
      </c>
      <c r="C349" s="2" t="e">
        <f t="shared" si="16"/>
        <v>#VALUE!</v>
      </c>
      <c r="D349" s="2" t="e">
        <f t="shared" si="17"/>
        <v>#VALUE!</v>
      </c>
      <c r="E349" t="str">
        <f t="shared" si="15"/>
        <v>┊┊┊├«知识点»等比数列和函数的关系</v>
      </c>
    </row>
    <row r="350" spans="1:5">
      <c r="A350" t="s">
        <v>532</v>
      </c>
      <c r="C350" s="2" t="e">
        <f t="shared" si="16"/>
        <v>#VALUE!</v>
      </c>
      <c r="D350" s="2" t="e">
        <f t="shared" si="17"/>
        <v>#VALUE!</v>
      </c>
      <c r="E350" t="str">
        <f t="shared" si="15"/>
        <v>┊┊┊├«知识点»等差数列和等比数列的综合</v>
      </c>
    </row>
    <row r="351" spans="1:5">
      <c r="A351" t="s">
        <v>533</v>
      </c>
      <c r="C351" s="2" t="e">
        <f t="shared" si="16"/>
        <v>#VALUE!</v>
      </c>
      <c r="D351" s="2" t="e">
        <f t="shared" si="17"/>
        <v>#VALUE!</v>
      </c>
      <c r="E351" t="str">
        <f t="shared" si="15"/>
        <v>┊┊┊┊├«知识亚点»等差数列和等比数列的综合计算</v>
      </c>
    </row>
    <row r="352" spans="1:5">
      <c r="A352" t="s">
        <v>534</v>
      </c>
      <c r="C352" s="2" t="e">
        <f t="shared" si="16"/>
        <v>#VALUE!</v>
      </c>
      <c r="D352" s="2" t="e">
        <f t="shared" si="17"/>
        <v>#VALUE!</v>
      </c>
      <c r="E352" t="str">
        <f t="shared" si="15"/>
        <v>┊┊┊┊├«知识亚点»等差数列和等比数列的性质的综合应用</v>
      </c>
    </row>
    <row r="353" spans="1:5">
      <c r="A353" t="s">
        <v>535</v>
      </c>
      <c r="C353" s="2">
        <f t="shared" si="16"/>
        <v>10</v>
      </c>
      <c r="D353" s="2">
        <f t="shared" si="17"/>
        <v>12</v>
      </c>
      <c r="E353" t="str">
        <f t="shared" si="15"/>
        <v>┊┊├«知识主题» 数列的综合应用</v>
      </c>
    </row>
    <row r="354" spans="1:5">
      <c r="A354" t="s">
        <v>537</v>
      </c>
      <c r="C354" s="2" t="e">
        <f t="shared" si="16"/>
        <v>#VALUE!</v>
      </c>
      <c r="D354" s="2" t="e">
        <f t="shared" si="17"/>
        <v>#VALUE!</v>
      </c>
      <c r="E354" t="str">
        <f t="shared" si="15"/>
        <v>┊┊┊├«知识点»数列求和</v>
      </c>
    </row>
    <row r="355" spans="1:5">
      <c r="A355" t="s">
        <v>538</v>
      </c>
      <c r="C355" s="2" t="e">
        <f t="shared" si="16"/>
        <v>#VALUE!</v>
      </c>
      <c r="D355" s="2" t="e">
        <f t="shared" si="17"/>
        <v>#VALUE!</v>
      </c>
      <c r="E355" t="str">
        <f t="shared" si="15"/>
        <v>┊┊┊┊├«知识亚点»公式法求和</v>
      </c>
    </row>
    <row r="356" spans="1:5">
      <c r="A356" t="s">
        <v>539</v>
      </c>
      <c r="C356" s="2" t="e">
        <f t="shared" si="16"/>
        <v>#VALUE!</v>
      </c>
      <c r="D356" s="2" t="e">
        <f t="shared" si="17"/>
        <v>#VALUE!</v>
      </c>
      <c r="E356" t="str">
        <f t="shared" si="15"/>
        <v>┊┊┊┊├«知识亚点»分组转化法求和</v>
      </c>
    </row>
    <row r="357" spans="1:5">
      <c r="A357" t="s">
        <v>540</v>
      </c>
      <c r="C357" s="2" t="e">
        <f t="shared" si="16"/>
        <v>#VALUE!</v>
      </c>
      <c r="D357" s="2" t="e">
        <f t="shared" si="17"/>
        <v>#VALUE!</v>
      </c>
      <c r="E357" t="str">
        <f t="shared" si="15"/>
        <v>┊┊┊┊├«知识亚点»错位相减法求和</v>
      </c>
    </row>
    <row r="358" spans="1:5">
      <c r="A358" t="s">
        <v>541</v>
      </c>
      <c r="C358" s="2" t="e">
        <f t="shared" si="16"/>
        <v>#VALUE!</v>
      </c>
      <c r="D358" s="2" t="e">
        <f t="shared" si="17"/>
        <v>#VALUE!</v>
      </c>
      <c r="E358" t="str">
        <f t="shared" si="15"/>
        <v>┊┊┊┊├«知识亚点»裂项相消法求和</v>
      </c>
    </row>
    <row r="359" spans="1:5">
      <c r="A359" t="s">
        <v>542</v>
      </c>
      <c r="C359" s="2" t="e">
        <f t="shared" si="16"/>
        <v>#VALUE!</v>
      </c>
      <c r="D359" s="2" t="e">
        <f t="shared" si="17"/>
        <v>#VALUE!</v>
      </c>
      <c r="E359" t="str">
        <f t="shared" si="15"/>
        <v>┊┊┊┊├«知识亚点»倒序相加法求和</v>
      </c>
    </row>
    <row r="360" spans="1:5">
      <c r="A360" t="s">
        <v>543</v>
      </c>
      <c r="C360" s="2" t="e">
        <f t="shared" si="16"/>
        <v>#VALUE!</v>
      </c>
      <c r="D360" s="2" t="e">
        <f t="shared" si="17"/>
        <v>#VALUE!</v>
      </c>
      <c r="E360" t="str">
        <f t="shared" si="15"/>
        <v>┊┊┊├«知识点»数列与不等式的综合</v>
      </c>
    </row>
    <row r="361" spans="1:5">
      <c r="A361" t="s">
        <v>544</v>
      </c>
      <c r="C361" s="2" t="e">
        <f t="shared" si="16"/>
        <v>#VALUE!</v>
      </c>
      <c r="D361" s="2" t="e">
        <f t="shared" si="17"/>
        <v>#VALUE!</v>
      </c>
      <c r="E361" t="str">
        <f t="shared" si="15"/>
        <v>┊┊┊├«知识点»数列与函数的综合</v>
      </c>
    </row>
    <row r="362" spans="1:5">
      <c r="A362" t="s">
        <v>545</v>
      </c>
      <c r="C362" s="2" t="e">
        <f t="shared" si="16"/>
        <v>#VALUE!</v>
      </c>
      <c r="D362" s="2" t="e">
        <f t="shared" si="17"/>
        <v>#VALUE!</v>
      </c>
      <c r="E362" t="str">
        <f t="shared" si="15"/>
        <v>┊┊┊├«知识点»数列与解析几何的综合</v>
      </c>
    </row>
    <row r="363" spans="1:5">
      <c r="A363" t="s">
        <v>546</v>
      </c>
      <c r="C363" s="2">
        <f t="shared" si="16"/>
        <v>8</v>
      </c>
      <c r="D363" s="2" t="e">
        <f t="shared" si="17"/>
        <v>#VALUE!</v>
      </c>
      <c r="E363" t="str">
        <f t="shared" si="15"/>
        <v>┊├«知识区»第六章 不等式、推理与证明</v>
      </c>
    </row>
    <row r="364" spans="1:5">
      <c r="A364" t="s">
        <v>548</v>
      </c>
      <c r="C364" s="2">
        <f t="shared" si="16"/>
        <v>10</v>
      </c>
      <c r="D364" s="2">
        <f t="shared" si="17"/>
        <v>12</v>
      </c>
      <c r="E364" t="str">
        <f t="shared" si="15"/>
        <v>┊┊├«知识主题» 不等关系与不等式</v>
      </c>
    </row>
    <row r="365" spans="1:5">
      <c r="A365" t="s">
        <v>550</v>
      </c>
      <c r="C365" s="2" t="e">
        <f t="shared" si="16"/>
        <v>#VALUE!</v>
      </c>
      <c r="D365" s="2" t="e">
        <f t="shared" si="17"/>
        <v>#VALUE!</v>
      </c>
      <c r="E365" t="str">
        <f t="shared" si="15"/>
        <v>┊┊┊├«知识点»不等式的基本概念</v>
      </c>
    </row>
    <row r="366" spans="1:5">
      <c r="A366" t="s">
        <v>551</v>
      </c>
      <c r="C366" s="2" t="e">
        <f t="shared" si="16"/>
        <v>#VALUE!</v>
      </c>
      <c r="D366" s="2" t="e">
        <f t="shared" si="17"/>
        <v>#VALUE!</v>
      </c>
      <c r="E366" t="str">
        <f t="shared" si="15"/>
        <v>┊┊┊├«知识点»不等关系</v>
      </c>
    </row>
    <row r="367" spans="1:5">
      <c r="A367" t="s">
        <v>552</v>
      </c>
      <c r="C367" s="2" t="e">
        <f t="shared" si="16"/>
        <v>#VALUE!</v>
      </c>
      <c r="D367" s="2" t="e">
        <f t="shared" si="17"/>
        <v>#VALUE!</v>
      </c>
      <c r="E367" t="str">
        <f t="shared" si="15"/>
        <v>┊┊┊├«知识点»比较大小</v>
      </c>
    </row>
    <row r="368" spans="1:5">
      <c r="A368" t="s">
        <v>553</v>
      </c>
      <c r="C368" s="2" t="e">
        <f t="shared" si="16"/>
        <v>#VALUE!</v>
      </c>
      <c r="D368" s="2" t="e">
        <f t="shared" si="17"/>
        <v>#VALUE!</v>
      </c>
      <c r="E368" t="str">
        <f t="shared" si="15"/>
        <v>┊┊┊┊├«知识亚点»作差比较法</v>
      </c>
    </row>
    <row r="369" spans="1:5">
      <c r="A369" t="s">
        <v>554</v>
      </c>
      <c r="C369" s="2" t="e">
        <f t="shared" si="16"/>
        <v>#VALUE!</v>
      </c>
      <c r="D369" s="2" t="e">
        <f t="shared" si="17"/>
        <v>#VALUE!</v>
      </c>
      <c r="E369" t="str">
        <f t="shared" si="15"/>
        <v>┊┊┊┊├«知识亚点»作商比较法</v>
      </c>
    </row>
    <row r="370" spans="1:5">
      <c r="A370" t="s">
        <v>555</v>
      </c>
      <c r="C370" s="2" t="e">
        <f t="shared" si="16"/>
        <v>#VALUE!</v>
      </c>
      <c r="D370" s="2" t="e">
        <f t="shared" si="17"/>
        <v>#VALUE!</v>
      </c>
      <c r="E370" t="str">
        <f t="shared" si="15"/>
        <v>┊┊┊┊├«知识亚点»应用单调性比较大小</v>
      </c>
    </row>
    <row r="371" spans="1:5">
      <c r="A371" t="s">
        <v>556</v>
      </c>
      <c r="C371" s="2" t="e">
        <f t="shared" si="16"/>
        <v>#VALUE!</v>
      </c>
      <c r="D371" s="2" t="e">
        <f t="shared" si="17"/>
        <v>#VALUE!</v>
      </c>
      <c r="E371" t="str">
        <f t="shared" si="15"/>
        <v>┊┊┊├«知识点»不等式的性质</v>
      </c>
    </row>
    <row r="372" spans="1:5">
      <c r="A372" t="s">
        <v>557</v>
      </c>
      <c r="C372" s="2" t="e">
        <f t="shared" si="16"/>
        <v>#VALUE!</v>
      </c>
      <c r="D372" s="2" t="e">
        <f t="shared" si="17"/>
        <v>#VALUE!</v>
      </c>
      <c r="E372" t="str">
        <f t="shared" si="15"/>
        <v>┊┊┊├«知识点»不等式的证明</v>
      </c>
    </row>
    <row r="373" spans="1:5">
      <c r="A373" t="s">
        <v>558</v>
      </c>
      <c r="C373" s="2" t="e">
        <f t="shared" si="16"/>
        <v>#VALUE!</v>
      </c>
      <c r="D373" s="2" t="e">
        <f t="shared" si="17"/>
        <v>#VALUE!</v>
      </c>
      <c r="E373" t="str">
        <f t="shared" si="15"/>
        <v>┊┊┊┊├«知识亚点»不等式的比较法</v>
      </c>
    </row>
    <row r="374" spans="1:5">
      <c r="A374" t="s">
        <v>559</v>
      </c>
      <c r="C374" s="2" t="e">
        <f t="shared" si="16"/>
        <v>#VALUE!</v>
      </c>
      <c r="D374" s="2" t="e">
        <f t="shared" si="17"/>
        <v>#VALUE!</v>
      </c>
      <c r="E374" t="str">
        <f t="shared" si="15"/>
        <v>┊┊┊┊├«知识亚点»综合法</v>
      </c>
    </row>
    <row r="375" spans="1:5">
      <c r="A375" t="s">
        <v>560</v>
      </c>
      <c r="C375" s="2" t="e">
        <f t="shared" si="16"/>
        <v>#VALUE!</v>
      </c>
      <c r="D375" s="2" t="e">
        <f t="shared" si="17"/>
        <v>#VALUE!</v>
      </c>
      <c r="E375" t="str">
        <f t="shared" si="15"/>
        <v>┊┊┊┊├«知识亚点»分析法</v>
      </c>
    </row>
    <row r="376" spans="1:5">
      <c r="A376" t="s">
        <v>561</v>
      </c>
      <c r="C376" s="2" t="e">
        <f t="shared" si="16"/>
        <v>#VALUE!</v>
      </c>
      <c r="D376" s="2" t="e">
        <f t="shared" si="17"/>
        <v>#VALUE!</v>
      </c>
      <c r="E376" t="str">
        <f t="shared" si="15"/>
        <v>┊┊┊┊├«知识亚点»特殊值法</v>
      </c>
    </row>
    <row r="377" spans="1:5">
      <c r="A377" t="s">
        <v>562</v>
      </c>
      <c r="C377" s="2" t="e">
        <f t="shared" si="16"/>
        <v>#VALUE!</v>
      </c>
      <c r="D377" s="2" t="e">
        <f t="shared" si="17"/>
        <v>#VALUE!</v>
      </c>
      <c r="E377" t="str">
        <f t="shared" si="15"/>
        <v>┊┊┊┊├«知识亚点»反证法</v>
      </c>
    </row>
    <row r="378" spans="1:5">
      <c r="A378" t="s">
        <v>563</v>
      </c>
      <c r="C378" s="2" t="e">
        <f t="shared" si="16"/>
        <v>#VALUE!</v>
      </c>
      <c r="D378" s="2" t="e">
        <f t="shared" si="17"/>
        <v>#VALUE!</v>
      </c>
      <c r="E378" t="str">
        <f t="shared" si="15"/>
        <v>┊┊┊┊├«知识亚点»放缩法</v>
      </c>
    </row>
    <row r="379" spans="1:5">
      <c r="A379" t="s">
        <v>564</v>
      </c>
      <c r="C379" s="2" t="e">
        <f t="shared" si="16"/>
        <v>#VALUE!</v>
      </c>
      <c r="D379" s="2" t="e">
        <f t="shared" si="17"/>
        <v>#VALUE!</v>
      </c>
      <c r="E379" t="str">
        <f t="shared" si="15"/>
        <v>┊┊┊├«知识点»不等式的实际应用</v>
      </c>
    </row>
    <row r="380" spans="1:5">
      <c r="A380" t="s">
        <v>565</v>
      </c>
      <c r="C380" s="2">
        <f t="shared" si="16"/>
        <v>10</v>
      </c>
      <c r="D380" s="2">
        <f t="shared" si="17"/>
        <v>12</v>
      </c>
      <c r="E380" t="str">
        <f t="shared" si="15"/>
        <v>┊┊├«知识主题» 一元二次不等式及其解法</v>
      </c>
    </row>
    <row r="381" spans="1:5">
      <c r="A381" t="s">
        <v>567</v>
      </c>
      <c r="C381" s="2" t="e">
        <f t="shared" si="16"/>
        <v>#VALUE!</v>
      </c>
      <c r="D381" s="2" t="e">
        <f t="shared" si="17"/>
        <v>#VALUE!</v>
      </c>
      <c r="E381" t="str">
        <f t="shared" si="15"/>
        <v>┊┊┊├«知识点»解不等式</v>
      </c>
    </row>
    <row r="382" spans="1:5">
      <c r="A382" t="s">
        <v>568</v>
      </c>
      <c r="C382" s="2" t="e">
        <f t="shared" si="16"/>
        <v>#VALUE!</v>
      </c>
      <c r="D382" s="2" t="e">
        <f t="shared" si="17"/>
        <v>#VALUE!</v>
      </c>
      <c r="E382" t="str">
        <f t="shared" si="15"/>
        <v>┊┊┊┊├«知识亚点»一元二次不等式</v>
      </c>
    </row>
    <row r="383" spans="1:5">
      <c r="A383" t="s">
        <v>569</v>
      </c>
      <c r="C383" s="2" t="e">
        <f t="shared" si="16"/>
        <v>#VALUE!</v>
      </c>
      <c r="D383" s="2" t="e">
        <f t="shared" si="17"/>
        <v>#VALUE!</v>
      </c>
      <c r="E383" t="str">
        <f t="shared" si="15"/>
        <v>┊┊┊┊├«知识亚点»分式不等式</v>
      </c>
    </row>
    <row r="384" spans="1:5">
      <c r="A384" t="s">
        <v>570</v>
      </c>
      <c r="C384" s="2" t="e">
        <f t="shared" si="16"/>
        <v>#VALUE!</v>
      </c>
      <c r="D384" s="2" t="e">
        <f t="shared" si="17"/>
        <v>#VALUE!</v>
      </c>
      <c r="E384" t="str">
        <f t="shared" si="15"/>
        <v>┊┊┊┊├«知识亚点»高次不等式</v>
      </c>
    </row>
    <row r="385" spans="1:5">
      <c r="A385" t="s">
        <v>571</v>
      </c>
      <c r="C385" s="2" t="e">
        <f t="shared" si="16"/>
        <v>#VALUE!</v>
      </c>
      <c r="D385" s="2" t="e">
        <f t="shared" si="17"/>
        <v>#VALUE!</v>
      </c>
      <c r="E385" t="str">
        <f t="shared" si="15"/>
        <v>┊┊┊┊├«知识亚点»根式不等式</v>
      </c>
    </row>
    <row r="386" spans="1:5">
      <c r="A386" t="s">
        <v>572</v>
      </c>
      <c r="C386" s="2" t="e">
        <f t="shared" si="16"/>
        <v>#VALUE!</v>
      </c>
      <c r="D386" s="2" t="e">
        <f t="shared" si="17"/>
        <v>#VALUE!</v>
      </c>
      <c r="E386" t="str">
        <f t="shared" ref="E386:E449" si="18">IFERROR(REPLACE(A386,FIND("第",A386),FIND("节",A386)-FIND("第",A386)+1,""),A386)</f>
        <v>┊┊┊┊├«知识亚点»绝对值不等式</v>
      </c>
    </row>
    <row r="387" spans="1:5">
      <c r="A387" t="s">
        <v>573</v>
      </c>
      <c r="C387" s="2" t="e">
        <f t="shared" ref="C387:C450" si="19">FIND("第",A387)</f>
        <v>#VALUE!</v>
      </c>
      <c r="D387" s="2" t="e">
        <f t="shared" ref="D387:D450" si="20">FIND("节",A387)</f>
        <v>#VALUE!</v>
      </c>
      <c r="E387" t="str">
        <f t="shared" si="18"/>
        <v>┊┊┊┊├«知识亚点»其他不等式</v>
      </c>
    </row>
    <row r="388" spans="1:5">
      <c r="A388" t="s">
        <v>574</v>
      </c>
      <c r="C388" s="2" t="e">
        <f t="shared" si="19"/>
        <v>#VALUE!</v>
      </c>
      <c r="D388" s="2" t="e">
        <f t="shared" si="20"/>
        <v>#VALUE!</v>
      </c>
      <c r="E388" t="str">
        <f t="shared" si="18"/>
        <v>┊┊┊├«知识点»一元二次不等式、二次函数、二次方程的关系</v>
      </c>
    </row>
    <row r="389" spans="1:5">
      <c r="A389" t="s">
        <v>575</v>
      </c>
      <c r="C389" s="2" t="e">
        <f t="shared" si="19"/>
        <v>#VALUE!</v>
      </c>
      <c r="D389" s="2" t="e">
        <f t="shared" si="20"/>
        <v>#VALUE!</v>
      </c>
      <c r="E389" t="str">
        <f t="shared" si="18"/>
        <v>┊┊┊├«知识点»不等式的恒成立问题</v>
      </c>
    </row>
    <row r="390" spans="1:5">
      <c r="A390" t="s">
        <v>576</v>
      </c>
      <c r="C390" s="2" t="e">
        <f t="shared" si="19"/>
        <v>#VALUE!</v>
      </c>
      <c r="D390" s="2" t="e">
        <f t="shared" si="20"/>
        <v>#VALUE!</v>
      </c>
      <c r="E390" t="str">
        <f t="shared" si="18"/>
        <v>┊┊┊├«知识点»不等式的存在性问题</v>
      </c>
    </row>
    <row r="391" spans="1:5">
      <c r="A391" t="s">
        <v>564</v>
      </c>
      <c r="C391" s="2" t="e">
        <f t="shared" si="19"/>
        <v>#VALUE!</v>
      </c>
      <c r="D391" s="2" t="e">
        <f t="shared" si="20"/>
        <v>#VALUE!</v>
      </c>
      <c r="E391" t="str">
        <f t="shared" si="18"/>
        <v>┊┊┊├«知识点»不等式的实际应用</v>
      </c>
    </row>
    <row r="392" spans="1:5">
      <c r="A392" t="s">
        <v>577</v>
      </c>
      <c r="C392" s="2">
        <f t="shared" si="19"/>
        <v>10</v>
      </c>
      <c r="D392" s="2">
        <f t="shared" si="20"/>
        <v>12</v>
      </c>
      <c r="E392" t="str">
        <f t="shared" si="18"/>
        <v>┊┊├«知识主题» 二元一次不等式（组）与简单的线性规划问题</v>
      </c>
    </row>
    <row r="393" spans="1:5">
      <c r="A393" t="s">
        <v>579</v>
      </c>
      <c r="C393" s="2" t="e">
        <f t="shared" si="19"/>
        <v>#VALUE!</v>
      </c>
      <c r="D393" s="2" t="e">
        <f t="shared" si="20"/>
        <v>#VALUE!</v>
      </c>
      <c r="E393" t="str">
        <f t="shared" si="18"/>
        <v>┊┊┊├«知识点»二元一次不等式组</v>
      </c>
    </row>
    <row r="394" spans="1:5">
      <c r="A394" t="s">
        <v>580</v>
      </c>
      <c r="C394" s="2" t="e">
        <f t="shared" si="19"/>
        <v>#VALUE!</v>
      </c>
      <c r="D394" s="2" t="e">
        <f t="shared" si="20"/>
        <v>#VALUE!</v>
      </c>
      <c r="E394" t="str">
        <f t="shared" si="18"/>
        <v>┊┊┊├«知识点»二元一次不等式（组）表示的平面区域</v>
      </c>
    </row>
    <row r="395" spans="1:5">
      <c r="A395" t="s">
        <v>581</v>
      </c>
      <c r="C395" s="2" t="e">
        <f t="shared" si="19"/>
        <v>#VALUE!</v>
      </c>
      <c r="D395" s="2" t="e">
        <f t="shared" si="20"/>
        <v>#VALUE!</v>
      </c>
      <c r="E395" t="str">
        <f t="shared" si="18"/>
        <v>┊┊┊├«知识点»简单线性规划的基本概念</v>
      </c>
    </row>
    <row r="396" spans="1:5">
      <c r="A396" t="s">
        <v>582</v>
      </c>
      <c r="C396" s="2" t="e">
        <f t="shared" si="19"/>
        <v>#VALUE!</v>
      </c>
      <c r="D396" s="2" t="e">
        <f t="shared" si="20"/>
        <v>#VALUE!</v>
      </c>
      <c r="E396" t="str">
        <f t="shared" si="18"/>
        <v>┊┊┊├«知识点»简单线性规划</v>
      </c>
    </row>
    <row r="397" spans="1:5">
      <c r="A397" t="s">
        <v>583</v>
      </c>
      <c r="C397" s="2" t="e">
        <f t="shared" si="19"/>
        <v>#VALUE!</v>
      </c>
      <c r="D397" s="2" t="e">
        <f t="shared" si="20"/>
        <v>#VALUE!</v>
      </c>
      <c r="E397" t="str">
        <f t="shared" si="18"/>
        <v>┊┊┊├«知识点»简单非线性规划</v>
      </c>
    </row>
    <row r="398" spans="1:5">
      <c r="A398" t="s">
        <v>584</v>
      </c>
      <c r="C398" s="2" t="e">
        <f t="shared" si="19"/>
        <v>#VALUE!</v>
      </c>
      <c r="D398" s="2" t="e">
        <f t="shared" si="20"/>
        <v>#VALUE!</v>
      </c>
      <c r="E398" t="str">
        <f t="shared" si="18"/>
        <v>┊┊┊├«知识点»简单线性规划的实际应用</v>
      </c>
    </row>
    <row r="399" spans="1:5">
      <c r="A399" t="s">
        <v>585</v>
      </c>
      <c r="C399" s="2">
        <f t="shared" si="19"/>
        <v>10</v>
      </c>
      <c r="D399" s="2">
        <f t="shared" si="20"/>
        <v>12</v>
      </c>
      <c r="E399" t="str">
        <f t="shared" si="18"/>
        <v>┊┊├«知识主题» 基本不等式</v>
      </c>
    </row>
    <row r="400" spans="1:5">
      <c r="A400" t="s">
        <v>587</v>
      </c>
      <c r="C400" s="2" t="e">
        <f t="shared" si="19"/>
        <v>#VALUE!</v>
      </c>
      <c r="D400" s="2" t="e">
        <f t="shared" si="20"/>
        <v>#VALUE!</v>
      </c>
      <c r="E400" t="str">
        <f t="shared" si="18"/>
        <v>┊┊┊├«知识点»基本不等式</v>
      </c>
    </row>
    <row r="401" spans="1:5">
      <c r="A401" t="s">
        <v>588</v>
      </c>
      <c r="C401" s="2" t="e">
        <f t="shared" si="19"/>
        <v>#VALUE!</v>
      </c>
      <c r="D401" s="2" t="e">
        <f t="shared" si="20"/>
        <v>#VALUE!</v>
      </c>
      <c r="E401" t="str">
        <f t="shared" si="18"/>
        <v>┊┊┊├«知识点»基本不等式的应用</v>
      </c>
    </row>
    <row r="402" spans="1:5">
      <c r="A402" t="s">
        <v>589</v>
      </c>
      <c r="C402" s="2" t="e">
        <f t="shared" si="19"/>
        <v>#VALUE!</v>
      </c>
      <c r="D402" s="2" t="e">
        <f t="shared" si="20"/>
        <v>#VALUE!</v>
      </c>
      <c r="E402" t="str">
        <f t="shared" si="18"/>
        <v>┊┊┊┊├«知识亚点»利用基本不等式比较大小</v>
      </c>
    </row>
    <row r="403" spans="1:5">
      <c r="A403" t="s">
        <v>590</v>
      </c>
      <c r="C403" s="2" t="e">
        <f t="shared" si="19"/>
        <v>#VALUE!</v>
      </c>
      <c r="D403" s="2" t="e">
        <f t="shared" si="20"/>
        <v>#VALUE!</v>
      </c>
      <c r="E403" t="str">
        <f t="shared" si="18"/>
        <v>┊┊┊┊├«知识亚点»利用基本不等式进行证明</v>
      </c>
    </row>
    <row r="404" spans="1:5">
      <c r="A404" t="s">
        <v>591</v>
      </c>
      <c r="C404" s="2" t="e">
        <f t="shared" si="19"/>
        <v>#VALUE!</v>
      </c>
      <c r="D404" s="2" t="e">
        <f t="shared" si="20"/>
        <v>#VALUE!</v>
      </c>
      <c r="E404" t="str">
        <f t="shared" si="18"/>
        <v>┊┊┊┊├«知识亚点»利用基本不等式求最值</v>
      </c>
    </row>
    <row r="405" spans="1:5">
      <c r="A405" t="s">
        <v>592</v>
      </c>
      <c r="C405" s="2" t="e">
        <f t="shared" si="19"/>
        <v>#VALUE!</v>
      </c>
      <c r="D405" s="2" t="e">
        <f t="shared" si="20"/>
        <v>#VALUE!</v>
      </c>
      <c r="E405" t="str">
        <f t="shared" si="18"/>
        <v>┊┊┊├«知识点»基本不等式与函数的综合</v>
      </c>
    </row>
    <row r="406" spans="1:5">
      <c r="A406" t="s">
        <v>593</v>
      </c>
      <c r="C406" s="2" t="e">
        <f t="shared" si="19"/>
        <v>#VALUE!</v>
      </c>
      <c r="D406" s="2" t="e">
        <f t="shared" si="20"/>
        <v>#VALUE!</v>
      </c>
      <c r="E406" t="str">
        <f t="shared" si="18"/>
        <v>┊┊┊├«知识点»基本不等式的实际应用</v>
      </c>
    </row>
    <row r="407" spans="1:5">
      <c r="A407" t="s">
        <v>594</v>
      </c>
      <c r="C407" s="2">
        <f t="shared" si="19"/>
        <v>10</v>
      </c>
      <c r="D407" s="2">
        <f t="shared" si="20"/>
        <v>12</v>
      </c>
      <c r="E407" t="str">
        <f t="shared" si="18"/>
        <v>┊┊├«知识主题» 合情推理与演绎推理</v>
      </c>
    </row>
    <row r="408" spans="1:5">
      <c r="A408" t="s">
        <v>596</v>
      </c>
      <c r="C408" s="2" t="e">
        <f t="shared" si="19"/>
        <v>#VALUE!</v>
      </c>
      <c r="D408" s="2" t="e">
        <f t="shared" si="20"/>
        <v>#VALUE!</v>
      </c>
      <c r="E408" t="str">
        <f t="shared" si="18"/>
        <v>┊┊┊├«知识点»推理的基本概念</v>
      </c>
    </row>
    <row r="409" spans="1:5">
      <c r="A409" t="s">
        <v>597</v>
      </c>
      <c r="C409" s="2" t="e">
        <f t="shared" si="19"/>
        <v>#VALUE!</v>
      </c>
      <c r="D409" s="2" t="e">
        <f t="shared" si="20"/>
        <v>#VALUE!</v>
      </c>
      <c r="E409" t="str">
        <f t="shared" si="18"/>
        <v>┊┊┊├«知识点»归纳推理</v>
      </c>
    </row>
    <row r="410" spans="1:5">
      <c r="A410" t="s">
        <v>598</v>
      </c>
      <c r="C410" s="2" t="e">
        <f t="shared" si="19"/>
        <v>#VALUE!</v>
      </c>
      <c r="D410" s="2" t="e">
        <f t="shared" si="20"/>
        <v>#VALUE!</v>
      </c>
      <c r="E410" t="str">
        <f t="shared" si="18"/>
        <v>┊┊┊├«知识点»类比推理</v>
      </c>
    </row>
    <row r="411" spans="1:5">
      <c r="A411" t="s">
        <v>599</v>
      </c>
      <c r="C411" s="2" t="e">
        <f t="shared" si="19"/>
        <v>#VALUE!</v>
      </c>
      <c r="D411" s="2" t="e">
        <f t="shared" si="20"/>
        <v>#VALUE!</v>
      </c>
      <c r="E411" t="str">
        <f t="shared" si="18"/>
        <v>┊┊┊├«知识点»演绎推理</v>
      </c>
    </row>
    <row r="412" spans="1:5">
      <c r="A412" t="s">
        <v>600</v>
      </c>
      <c r="C412" s="2" t="e">
        <f t="shared" si="19"/>
        <v>#VALUE!</v>
      </c>
      <c r="D412" s="2" t="e">
        <f t="shared" si="20"/>
        <v>#VALUE!</v>
      </c>
      <c r="E412" t="str">
        <f t="shared" si="18"/>
        <v>┊┊┊├«知识点»合情推理与演绎推理的综合应用</v>
      </c>
    </row>
    <row r="413" spans="1:5">
      <c r="A413" t="s">
        <v>601</v>
      </c>
      <c r="C413" s="2">
        <f t="shared" si="19"/>
        <v>10</v>
      </c>
      <c r="D413" s="2">
        <f t="shared" si="20"/>
        <v>12</v>
      </c>
      <c r="E413" t="str">
        <f t="shared" si="18"/>
        <v>┊┊├«知识主题» 直接证明与间接证明</v>
      </c>
    </row>
    <row r="414" spans="1:5">
      <c r="A414" t="s">
        <v>603</v>
      </c>
      <c r="C414" s="2" t="e">
        <f t="shared" si="19"/>
        <v>#VALUE!</v>
      </c>
      <c r="D414" s="2" t="e">
        <f t="shared" si="20"/>
        <v>#VALUE!</v>
      </c>
      <c r="E414" t="str">
        <f t="shared" si="18"/>
        <v>┊┊┊├«知识点»证明方法的理解</v>
      </c>
    </row>
    <row r="415" spans="1:5">
      <c r="A415" t="s">
        <v>604</v>
      </c>
      <c r="C415" s="2" t="e">
        <f t="shared" si="19"/>
        <v>#VALUE!</v>
      </c>
      <c r="D415" s="2" t="e">
        <f t="shared" si="20"/>
        <v>#VALUE!</v>
      </c>
      <c r="E415" t="str">
        <f t="shared" si="18"/>
        <v>┊┊┊├«知识点»常用否定词与反设</v>
      </c>
    </row>
    <row r="416" spans="1:5">
      <c r="A416" t="s">
        <v>605</v>
      </c>
      <c r="C416" s="2" t="e">
        <f t="shared" si="19"/>
        <v>#VALUE!</v>
      </c>
      <c r="D416" s="2" t="e">
        <f t="shared" si="20"/>
        <v>#VALUE!</v>
      </c>
      <c r="E416" t="str">
        <f t="shared" si="18"/>
        <v>┊┊┊├«知识点»综合法</v>
      </c>
    </row>
    <row r="417" spans="1:5">
      <c r="A417" t="s">
        <v>606</v>
      </c>
      <c r="C417" s="2" t="e">
        <f t="shared" si="19"/>
        <v>#VALUE!</v>
      </c>
      <c r="D417" s="2" t="e">
        <f t="shared" si="20"/>
        <v>#VALUE!</v>
      </c>
      <c r="E417" t="str">
        <f t="shared" si="18"/>
        <v>┊┊┊├«知识点»分析法</v>
      </c>
    </row>
    <row r="418" spans="1:5">
      <c r="A418" t="s">
        <v>607</v>
      </c>
      <c r="C418" s="2" t="e">
        <f t="shared" si="19"/>
        <v>#VALUE!</v>
      </c>
      <c r="D418" s="2" t="e">
        <f t="shared" si="20"/>
        <v>#VALUE!</v>
      </c>
      <c r="E418" t="str">
        <f t="shared" si="18"/>
        <v>┊┊┊├«知识点»反证法</v>
      </c>
    </row>
    <row r="419" spans="1:5">
      <c r="A419" t="s">
        <v>608</v>
      </c>
      <c r="C419" s="2">
        <f t="shared" si="19"/>
        <v>10</v>
      </c>
      <c r="D419" s="2">
        <f t="shared" si="20"/>
        <v>12</v>
      </c>
      <c r="E419" t="str">
        <f t="shared" si="18"/>
        <v>┊┊├«知识主题» 数学归纳法</v>
      </c>
    </row>
    <row r="420" spans="1:5">
      <c r="A420" t="s">
        <v>610</v>
      </c>
      <c r="C420" s="2" t="e">
        <f t="shared" si="19"/>
        <v>#VALUE!</v>
      </c>
      <c r="D420" s="2" t="e">
        <f t="shared" si="20"/>
        <v>#VALUE!</v>
      </c>
      <c r="E420" t="str">
        <f t="shared" si="18"/>
        <v>┊┊┊├«知识点»数学归纳法的理解</v>
      </c>
    </row>
    <row r="421" spans="1:5">
      <c r="A421" t="s">
        <v>611</v>
      </c>
      <c r="C421" s="2" t="e">
        <f t="shared" si="19"/>
        <v>#VALUE!</v>
      </c>
      <c r="D421" s="2" t="e">
        <f t="shared" si="20"/>
        <v>#VALUE!</v>
      </c>
      <c r="E421" t="str">
        <f t="shared" si="18"/>
        <v>┊┊┊├«知识点»数学归纳法的应用</v>
      </c>
    </row>
    <row r="422" spans="1:5">
      <c r="A422" t="s">
        <v>612</v>
      </c>
      <c r="C422" s="2" t="e">
        <f t="shared" si="19"/>
        <v>#VALUE!</v>
      </c>
      <c r="D422" s="2" t="e">
        <f t="shared" si="20"/>
        <v>#VALUE!</v>
      </c>
      <c r="E422" t="str">
        <f t="shared" si="18"/>
        <v>┊┊┊┊├«知识亚点»数学归纳法证明恒等式</v>
      </c>
    </row>
    <row r="423" spans="1:5">
      <c r="A423" t="s">
        <v>613</v>
      </c>
      <c r="C423" s="2" t="e">
        <f t="shared" si="19"/>
        <v>#VALUE!</v>
      </c>
      <c r="D423" s="2" t="e">
        <f t="shared" si="20"/>
        <v>#VALUE!</v>
      </c>
      <c r="E423" t="str">
        <f t="shared" si="18"/>
        <v>┊┊┊┊├«知识亚点»数学归纳法证明不等式</v>
      </c>
    </row>
    <row r="424" spans="1:5">
      <c r="A424" t="s">
        <v>614</v>
      </c>
      <c r="C424" s="2" t="e">
        <f t="shared" si="19"/>
        <v>#VALUE!</v>
      </c>
      <c r="D424" s="2" t="e">
        <f t="shared" si="20"/>
        <v>#VALUE!</v>
      </c>
      <c r="E424" t="str">
        <f t="shared" si="18"/>
        <v>┊┊┊┊├«知识亚点»数学归纳法证明数列问题</v>
      </c>
    </row>
    <row r="425" spans="1:5">
      <c r="A425" t="s">
        <v>615</v>
      </c>
      <c r="C425" s="2" t="e">
        <f t="shared" si="19"/>
        <v>#VALUE!</v>
      </c>
      <c r="D425" s="2" t="e">
        <f t="shared" si="20"/>
        <v>#VALUE!</v>
      </c>
      <c r="E425" t="str">
        <f t="shared" si="18"/>
        <v>┊┊┊┊├«知识亚点»数学归纳法证明整除问题</v>
      </c>
    </row>
    <row r="426" spans="1:5">
      <c r="A426" t="s">
        <v>616</v>
      </c>
      <c r="C426" s="2" t="e">
        <f t="shared" si="19"/>
        <v>#VALUE!</v>
      </c>
      <c r="D426" s="2" t="e">
        <f t="shared" si="20"/>
        <v>#VALUE!</v>
      </c>
      <c r="E426" t="str">
        <f t="shared" si="18"/>
        <v>┊┊┊┊├«知识亚点»数学归纳法证明几何问题</v>
      </c>
    </row>
    <row r="427" spans="1:5">
      <c r="A427" t="s">
        <v>617</v>
      </c>
      <c r="C427" s="2">
        <f t="shared" si="19"/>
        <v>8</v>
      </c>
      <c r="D427" s="2" t="e">
        <f t="shared" si="20"/>
        <v>#VALUE!</v>
      </c>
      <c r="E427" t="str">
        <f t="shared" si="18"/>
        <v>┊├«知识区»第七章 立体几何</v>
      </c>
    </row>
    <row r="428" spans="1:5">
      <c r="A428" t="s">
        <v>619</v>
      </c>
      <c r="C428" s="2">
        <f t="shared" si="19"/>
        <v>10</v>
      </c>
      <c r="D428" s="2">
        <f t="shared" si="20"/>
        <v>12</v>
      </c>
      <c r="E428" t="str">
        <f t="shared" si="18"/>
        <v>┊┊├«知识主题» 空间几何体的结构及其三视图和直观图</v>
      </c>
    </row>
    <row r="429" spans="1:5">
      <c r="A429" t="s">
        <v>621</v>
      </c>
      <c r="C429" s="2" t="e">
        <f t="shared" si="19"/>
        <v>#VALUE!</v>
      </c>
      <c r="D429" s="2" t="e">
        <f t="shared" si="20"/>
        <v>#VALUE!</v>
      </c>
      <c r="E429" t="str">
        <f t="shared" si="18"/>
        <v>┊┊┊├«知识点»空间几何体的结构特征</v>
      </c>
    </row>
    <row r="430" spans="1:5">
      <c r="A430" t="s">
        <v>622</v>
      </c>
      <c r="C430" s="2" t="e">
        <f t="shared" si="19"/>
        <v>#VALUE!</v>
      </c>
      <c r="D430" s="2" t="e">
        <f t="shared" si="20"/>
        <v>#VALUE!</v>
      </c>
      <c r="E430" t="str">
        <f t="shared" si="18"/>
        <v>┊┊┊┊├«知识亚点»多面体的结构特征</v>
      </c>
    </row>
    <row r="431" spans="1:5">
      <c r="A431" t="s">
        <v>623</v>
      </c>
      <c r="C431" s="2" t="e">
        <f t="shared" si="19"/>
        <v>#VALUE!</v>
      </c>
      <c r="D431" s="2" t="e">
        <f t="shared" si="20"/>
        <v>#VALUE!</v>
      </c>
      <c r="E431" t="str">
        <f t="shared" si="18"/>
        <v>┊┊┊┊├«知识亚点»旋转体的结构特征</v>
      </c>
    </row>
    <row r="432" spans="1:5">
      <c r="A432" t="s">
        <v>624</v>
      </c>
      <c r="C432" s="2" t="e">
        <f t="shared" si="19"/>
        <v>#VALUE!</v>
      </c>
      <c r="D432" s="2" t="e">
        <f t="shared" si="20"/>
        <v>#VALUE!</v>
      </c>
      <c r="E432" t="str">
        <f t="shared" si="18"/>
        <v>┊┊┊┊├«知识亚点»简单组合体的结构特征</v>
      </c>
    </row>
    <row r="433" spans="1:5">
      <c r="A433" t="s">
        <v>625</v>
      </c>
      <c r="C433" s="2" t="e">
        <f t="shared" si="19"/>
        <v>#VALUE!</v>
      </c>
      <c r="D433" s="2" t="e">
        <f t="shared" si="20"/>
        <v>#VALUE!</v>
      </c>
      <c r="E433" t="str">
        <f t="shared" si="18"/>
        <v>┊┊┊├«知识点»中心投影和平行投影</v>
      </c>
    </row>
    <row r="434" spans="1:5">
      <c r="A434" t="s">
        <v>626</v>
      </c>
      <c r="C434" s="2" t="e">
        <f t="shared" si="19"/>
        <v>#VALUE!</v>
      </c>
      <c r="D434" s="2" t="e">
        <f t="shared" si="20"/>
        <v>#VALUE!</v>
      </c>
      <c r="E434" t="str">
        <f t="shared" si="18"/>
        <v>┊┊┊├«知识点»三视图</v>
      </c>
    </row>
    <row r="435" spans="1:5">
      <c r="A435" t="s">
        <v>627</v>
      </c>
      <c r="C435" s="2" t="e">
        <f t="shared" si="19"/>
        <v>#VALUE!</v>
      </c>
      <c r="D435" s="2" t="e">
        <f t="shared" si="20"/>
        <v>#VALUE!</v>
      </c>
      <c r="E435" t="str">
        <f t="shared" si="18"/>
        <v>┊┊┊┊├«知识亚点»三视图的基本概念及关系</v>
      </c>
    </row>
    <row r="436" spans="1:5">
      <c r="A436" t="s">
        <v>628</v>
      </c>
      <c r="C436" s="2" t="e">
        <f t="shared" si="19"/>
        <v>#VALUE!</v>
      </c>
      <c r="D436" s="2" t="e">
        <f t="shared" si="20"/>
        <v>#VALUE!</v>
      </c>
      <c r="E436" t="str">
        <f t="shared" si="18"/>
        <v>┊┊┊┊├«知识亚点»三视图的基本计算</v>
      </c>
    </row>
    <row r="437" spans="1:5">
      <c r="A437" t="s">
        <v>629</v>
      </c>
      <c r="C437" s="2" t="e">
        <f t="shared" si="19"/>
        <v>#VALUE!</v>
      </c>
      <c r="D437" s="2" t="e">
        <f t="shared" si="20"/>
        <v>#VALUE!</v>
      </c>
      <c r="E437" t="str">
        <f t="shared" si="18"/>
        <v>┊┊┊┊├«知识亚点»三视图与直观图</v>
      </c>
    </row>
    <row r="438" spans="1:5">
      <c r="A438" t="s">
        <v>630</v>
      </c>
      <c r="C438" s="2" t="e">
        <f t="shared" si="19"/>
        <v>#VALUE!</v>
      </c>
      <c r="D438" s="2" t="e">
        <f t="shared" si="20"/>
        <v>#VALUE!</v>
      </c>
      <c r="E438" t="str">
        <f t="shared" si="18"/>
        <v>┊┊┊├«知识点»由三视图求几何体的体积和面积</v>
      </c>
    </row>
    <row r="439" spans="1:5">
      <c r="A439" t="s">
        <v>631</v>
      </c>
      <c r="C439" s="2" t="e">
        <f t="shared" si="19"/>
        <v>#VALUE!</v>
      </c>
      <c r="D439" s="2" t="e">
        <f t="shared" si="20"/>
        <v>#VALUE!</v>
      </c>
      <c r="E439" t="str">
        <f t="shared" si="18"/>
        <v>┊┊┊├«知识点»直观图</v>
      </c>
    </row>
    <row r="440" spans="1:5">
      <c r="A440" t="s">
        <v>632</v>
      </c>
      <c r="C440" s="2" t="e">
        <f t="shared" si="19"/>
        <v>#VALUE!</v>
      </c>
      <c r="D440" s="2" t="e">
        <f t="shared" si="20"/>
        <v>#VALUE!</v>
      </c>
      <c r="E440" t="str">
        <f t="shared" si="18"/>
        <v>┊┊┊┊├«知识亚点»斜二测画法</v>
      </c>
    </row>
    <row r="441" spans="1:5">
      <c r="A441" t="s">
        <v>633</v>
      </c>
      <c r="C441" s="2" t="e">
        <f t="shared" si="19"/>
        <v>#VALUE!</v>
      </c>
      <c r="D441" s="2" t="e">
        <f t="shared" si="20"/>
        <v>#VALUE!</v>
      </c>
      <c r="E441" t="str">
        <f t="shared" si="18"/>
        <v>┊┊┊┊├«知识亚点»直观图的基本计算</v>
      </c>
    </row>
    <row r="442" spans="1:5">
      <c r="A442" t="s">
        <v>634</v>
      </c>
      <c r="C442" s="2" t="e">
        <f t="shared" si="19"/>
        <v>#VALUE!</v>
      </c>
      <c r="D442" s="2" t="e">
        <f t="shared" si="20"/>
        <v>#VALUE!</v>
      </c>
      <c r="E442" t="str">
        <f t="shared" si="18"/>
        <v>┊┊┊├«知识点»球的截面</v>
      </c>
    </row>
    <row r="443" spans="1:5">
      <c r="A443" t="s">
        <v>635</v>
      </c>
      <c r="C443" s="2" t="e">
        <f t="shared" si="19"/>
        <v>#VALUE!</v>
      </c>
      <c r="D443" s="2" t="e">
        <f t="shared" si="20"/>
        <v>#VALUE!</v>
      </c>
      <c r="E443" t="str">
        <f t="shared" si="18"/>
        <v>┊┊┊├«知识点»球面距离</v>
      </c>
    </row>
    <row r="444" spans="1:5">
      <c r="A444" t="s">
        <v>636</v>
      </c>
      <c r="C444" s="2" t="e">
        <f t="shared" si="19"/>
        <v>#VALUE!</v>
      </c>
      <c r="D444" s="2" t="e">
        <f t="shared" si="20"/>
        <v>#VALUE!</v>
      </c>
      <c r="E444" t="str">
        <f t="shared" si="18"/>
        <v>┊┊┊├«知识点»空间几何体的截面</v>
      </c>
    </row>
    <row r="445" spans="1:5">
      <c r="A445" t="s">
        <v>637</v>
      </c>
      <c r="C445" s="2">
        <f t="shared" si="19"/>
        <v>10</v>
      </c>
      <c r="D445" s="2">
        <f t="shared" si="20"/>
        <v>12</v>
      </c>
      <c r="E445" t="str">
        <f t="shared" si="18"/>
        <v>┊┊├«知识主题» 空间几何体的表面积与体积</v>
      </c>
    </row>
    <row r="446" spans="1:5">
      <c r="A446" t="s">
        <v>639</v>
      </c>
      <c r="C446" s="2" t="e">
        <f t="shared" si="19"/>
        <v>#VALUE!</v>
      </c>
      <c r="D446" s="2" t="e">
        <f t="shared" si="20"/>
        <v>#VALUE!</v>
      </c>
      <c r="E446" t="str">
        <f t="shared" si="18"/>
        <v>┊┊┊├«知识点»空间几何体的面积</v>
      </c>
    </row>
    <row r="447" spans="1:5">
      <c r="A447" t="s">
        <v>640</v>
      </c>
      <c r="C447" s="2" t="e">
        <f t="shared" si="19"/>
        <v>#VALUE!</v>
      </c>
      <c r="D447" s="2" t="e">
        <f t="shared" si="20"/>
        <v>#VALUE!</v>
      </c>
      <c r="E447" t="str">
        <f t="shared" si="18"/>
        <v>┊┊┊├«知识点»空间几何体的体积</v>
      </c>
    </row>
    <row r="448" spans="1:5">
      <c r="A448" t="s">
        <v>641</v>
      </c>
      <c r="C448" s="2" t="e">
        <f t="shared" si="19"/>
        <v>#VALUE!</v>
      </c>
      <c r="D448" s="2" t="e">
        <f t="shared" si="20"/>
        <v>#VALUE!</v>
      </c>
      <c r="E448" t="str">
        <f t="shared" si="18"/>
        <v>┊┊┊├«知识点»空间几何体的最值问题</v>
      </c>
    </row>
    <row r="449" spans="1:5">
      <c r="A449" t="s">
        <v>642</v>
      </c>
      <c r="C449" s="2" t="e">
        <f t="shared" si="19"/>
        <v>#VALUE!</v>
      </c>
      <c r="D449" s="2" t="e">
        <f t="shared" si="20"/>
        <v>#VALUE!</v>
      </c>
      <c r="E449" t="str">
        <f t="shared" si="18"/>
        <v>┊┊┊├«知识点»空间几何体表面的最短距离问题</v>
      </c>
    </row>
    <row r="450" spans="1:5">
      <c r="A450" t="s">
        <v>643</v>
      </c>
      <c r="C450" s="2" t="e">
        <f t="shared" si="19"/>
        <v>#VALUE!</v>
      </c>
      <c r="D450" s="2" t="e">
        <f t="shared" si="20"/>
        <v>#VALUE!</v>
      </c>
      <c r="E450" t="str">
        <f t="shared" ref="E450:E513" si="21">IFERROR(REPLACE(A450,FIND("第",A450),FIND("节",A450)-FIND("第",A450)+1,""),A450)</f>
        <v>┊┊┊├«知识点»与球体有关的内切、外接问题</v>
      </c>
    </row>
    <row r="451" spans="1:5">
      <c r="A451" t="s">
        <v>644</v>
      </c>
      <c r="C451" s="2">
        <f t="shared" ref="C451:C514" si="22">FIND("第",A451)</f>
        <v>10</v>
      </c>
      <c r="D451" s="2">
        <f t="shared" ref="D451:D514" si="23">FIND("节",A451)</f>
        <v>12</v>
      </c>
      <c r="E451" t="str">
        <f t="shared" si="21"/>
        <v>┊┊├«知识主题» 空间点、直线、平面之间的位置关系</v>
      </c>
    </row>
    <row r="452" spans="1:5">
      <c r="A452" t="s">
        <v>646</v>
      </c>
      <c r="C452" s="2" t="e">
        <f t="shared" si="22"/>
        <v>#VALUE!</v>
      </c>
      <c r="D452" s="2" t="e">
        <f t="shared" si="23"/>
        <v>#VALUE!</v>
      </c>
      <c r="E452" t="str">
        <f t="shared" si="21"/>
        <v>┊┊┊├«知识点»平面基本概念</v>
      </c>
    </row>
    <row r="453" spans="1:5">
      <c r="A453" t="s">
        <v>647</v>
      </c>
      <c r="C453" s="2" t="e">
        <f t="shared" si="22"/>
        <v>#VALUE!</v>
      </c>
      <c r="D453" s="2" t="e">
        <f t="shared" si="23"/>
        <v>#VALUE!</v>
      </c>
      <c r="E453" t="str">
        <f t="shared" si="21"/>
        <v>┊┊┊├«知识点»平面的基本性质及推论</v>
      </c>
    </row>
    <row r="454" spans="1:5">
      <c r="A454" t="s">
        <v>648</v>
      </c>
      <c r="C454" s="2" t="e">
        <f t="shared" si="22"/>
        <v>#VALUE!</v>
      </c>
      <c r="D454" s="2" t="e">
        <f t="shared" si="23"/>
        <v>#VALUE!</v>
      </c>
      <c r="E454" t="str">
        <f t="shared" si="21"/>
        <v>┊┊┊┊├«知识亚点»平面基本性质及推论的理解</v>
      </c>
    </row>
    <row r="455" spans="1:5">
      <c r="A455" t="s">
        <v>649</v>
      </c>
      <c r="C455" s="2" t="e">
        <f t="shared" si="22"/>
        <v>#VALUE!</v>
      </c>
      <c r="D455" s="2" t="e">
        <f t="shared" si="23"/>
        <v>#VALUE!</v>
      </c>
      <c r="E455" t="str">
        <f t="shared" si="21"/>
        <v>┊┊┊┊├«知识亚点»多点共线问题</v>
      </c>
    </row>
    <row r="456" spans="1:5">
      <c r="A456" t="s">
        <v>650</v>
      </c>
      <c r="C456" s="2" t="e">
        <f t="shared" si="22"/>
        <v>#VALUE!</v>
      </c>
      <c r="D456" s="2" t="e">
        <f t="shared" si="23"/>
        <v>#VALUE!</v>
      </c>
      <c r="E456" t="str">
        <f t="shared" si="21"/>
        <v>┊┊┊┊├«知识亚点»多线共点问题</v>
      </c>
    </row>
    <row r="457" spans="1:5">
      <c r="A457" t="s">
        <v>651</v>
      </c>
      <c r="C457" s="2" t="e">
        <f t="shared" si="22"/>
        <v>#VALUE!</v>
      </c>
      <c r="D457" s="2" t="e">
        <f t="shared" si="23"/>
        <v>#VALUE!</v>
      </c>
      <c r="E457" t="str">
        <f t="shared" si="21"/>
        <v>┊┊┊┊├«知识亚点»多点共面问题</v>
      </c>
    </row>
    <row r="458" spans="1:5">
      <c r="A458" t="s">
        <v>652</v>
      </c>
      <c r="C458" s="2" t="e">
        <f t="shared" si="22"/>
        <v>#VALUE!</v>
      </c>
      <c r="D458" s="2" t="e">
        <f t="shared" si="23"/>
        <v>#VALUE!</v>
      </c>
      <c r="E458" t="str">
        <f t="shared" si="21"/>
        <v>┊┊┊┊├«知识亚点»多线共面问题</v>
      </c>
    </row>
    <row r="459" spans="1:5">
      <c r="A459" t="s">
        <v>653</v>
      </c>
      <c r="C459" s="2" t="e">
        <f t="shared" si="22"/>
        <v>#VALUE!</v>
      </c>
      <c r="D459" s="2" t="e">
        <f t="shared" si="23"/>
        <v>#VALUE!</v>
      </c>
      <c r="E459" t="str">
        <f t="shared" si="21"/>
        <v>┊┊┊├«知识点»平行公理</v>
      </c>
    </row>
    <row r="460" spans="1:5">
      <c r="A460" t="s">
        <v>654</v>
      </c>
      <c r="C460" s="2" t="e">
        <f t="shared" si="22"/>
        <v>#VALUE!</v>
      </c>
      <c r="D460" s="2" t="e">
        <f t="shared" si="23"/>
        <v>#VALUE!</v>
      </c>
      <c r="E460" t="str">
        <f t="shared" si="21"/>
        <v>┊┊┊├«知识点»等角定理</v>
      </c>
    </row>
    <row r="461" spans="1:5">
      <c r="A461" t="s">
        <v>655</v>
      </c>
      <c r="C461" s="2" t="e">
        <f t="shared" si="22"/>
        <v>#VALUE!</v>
      </c>
      <c r="D461" s="2" t="e">
        <f t="shared" si="23"/>
        <v>#VALUE!</v>
      </c>
      <c r="E461" t="str">
        <f t="shared" si="21"/>
        <v>┊┊┊├«知识点»空间中点、线、面的位置关系</v>
      </c>
    </row>
    <row r="462" spans="1:5">
      <c r="A462" t="s">
        <v>656</v>
      </c>
      <c r="C462" s="2" t="e">
        <f t="shared" si="22"/>
        <v>#VALUE!</v>
      </c>
      <c r="D462" s="2" t="e">
        <f t="shared" si="23"/>
        <v>#VALUE!</v>
      </c>
      <c r="E462" t="str">
        <f t="shared" si="21"/>
        <v>┊┊┊┊├«知识亚点»空间两直线的位置关系</v>
      </c>
    </row>
    <row r="463" spans="1:5">
      <c r="A463" t="s">
        <v>657</v>
      </c>
      <c r="C463" s="2" t="e">
        <f t="shared" si="22"/>
        <v>#VALUE!</v>
      </c>
      <c r="D463" s="2" t="e">
        <f t="shared" si="23"/>
        <v>#VALUE!</v>
      </c>
      <c r="E463" t="str">
        <f t="shared" si="21"/>
        <v>┊┊┊┊├«知识亚点»空间两平面间的位置关系</v>
      </c>
    </row>
    <row r="464" spans="1:5">
      <c r="A464" t="s">
        <v>658</v>
      </c>
      <c r="C464" s="2" t="e">
        <f t="shared" si="22"/>
        <v>#VALUE!</v>
      </c>
      <c r="D464" s="2" t="e">
        <f t="shared" si="23"/>
        <v>#VALUE!</v>
      </c>
      <c r="E464" t="str">
        <f t="shared" si="21"/>
        <v>┊┊┊┊├«知识亚点»空间直线与平面的位置关系</v>
      </c>
    </row>
    <row r="465" spans="1:5">
      <c r="A465" t="s">
        <v>659</v>
      </c>
      <c r="C465" s="2" t="e">
        <f t="shared" si="22"/>
        <v>#VALUE!</v>
      </c>
      <c r="D465" s="2" t="e">
        <f t="shared" si="23"/>
        <v>#VALUE!</v>
      </c>
      <c r="E465" t="str">
        <f t="shared" si="21"/>
        <v>┊┊┊├«知识点»异面直线</v>
      </c>
    </row>
    <row r="466" spans="1:5">
      <c r="A466" t="s">
        <v>660</v>
      </c>
      <c r="C466" s="2" t="e">
        <f t="shared" si="22"/>
        <v>#VALUE!</v>
      </c>
      <c r="D466" s="2" t="e">
        <f t="shared" si="23"/>
        <v>#VALUE!</v>
      </c>
      <c r="E466" t="str">
        <f t="shared" si="21"/>
        <v>┊┊┊├«知识点»异面直线所成的角</v>
      </c>
    </row>
    <row r="467" spans="1:5">
      <c r="A467" t="s">
        <v>661</v>
      </c>
      <c r="C467" s="2">
        <f t="shared" si="22"/>
        <v>10</v>
      </c>
      <c r="D467" s="2">
        <f t="shared" si="23"/>
        <v>12</v>
      </c>
      <c r="E467" t="str">
        <f t="shared" si="21"/>
        <v>┊┊├«知识主题» 直线、平面平行的判定及其性质</v>
      </c>
    </row>
    <row r="468" spans="1:5">
      <c r="A468" t="s">
        <v>663</v>
      </c>
      <c r="C468" s="2" t="e">
        <f t="shared" si="22"/>
        <v>#VALUE!</v>
      </c>
      <c r="D468" s="2" t="e">
        <f t="shared" si="23"/>
        <v>#VALUE!</v>
      </c>
      <c r="E468" t="str">
        <f t="shared" si="21"/>
        <v>┊┊┊├«知识点»直线与平面平行</v>
      </c>
    </row>
    <row r="469" spans="1:5">
      <c r="A469" t="s">
        <v>664</v>
      </c>
      <c r="C469" s="2" t="e">
        <f t="shared" si="22"/>
        <v>#VALUE!</v>
      </c>
      <c r="D469" s="2" t="e">
        <f t="shared" si="23"/>
        <v>#VALUE!</v>
      </c>
      <c r="E469" t="str">
        <f t="shared" si="21"/>
        <v>┊┊┊┊├«知识亚点»直线与平面平行的判定定理</v>
      </c>
    </row>
    <row r="470" spans="1:5">
      <c r="A470" t="s">
        <v>665</v>
      </c>
      <c r="C470" s="2" t="e">
        <f t="shared" si="22"/>
        <v>#VALUE!</v>
      </c>
      <c r="D470" s="2" t="e">
        <f t="shared" si="23"/>
        <v>#VALUE!</v>
      </c>
      <c r="E470" t="str">
        <f t="shared" si="21"/>
        <v>┊┊┊┊├«知识亚点»直线与平面平行的证明</v>
      </c>
    </row>
    <row r="471" spans="1:5">
      <c r="A471" t="s">
        <v>666</v>
      </c>
      <c r="C471" s="2" t="e">
        <f t="shared" si="22"/>
        <v>#VALUE!</v>
      </c>
      <c r="D471" s="2" t="e">
        <f t="shared" si="23"/>
        <v>#VALUE!</v>
      </c>
      <c r="E471" t="str">
        <f t="shared" si="21"/>
        <v>┊┊┊┊├«知识亚点»直线与平面平行的性质定理</v>
      </c>
    </row>
    <row r="472" spans="1:5">
      <c r="A472" t="s">
        <v>667</v>
      </c>
      <c r="C472" s="2" t="e">
        <f t="shared" si="22"/>
        <v>#VALUE!</v>
      </c>
      <c r="D472" s="2" t="e">
        <f t="shared" si="23"/>
        <v>#VALUE!</v>
      </c>
      <c r="E472" t="str">
        <f t="shared" si="21"/>
        <v>┊┊┊┊├«知识亚点»直线与平面平行的存在性问题</v>
      </c>
    </row>
    <row r="473" spans="1:5">
      <c r="A473" t="s">
        <v>668</v>
      </c>
      <c r="C473" s="2" t="e">
        <f t="shared" si="22"/>
        <v>#VALUE!</v>
      </c>
      <c r="D473" s="2" t="e">
        <f t="shared" si="23"/>
        <v>#VALUE!</v>
      </c>
      <c r="E473" t="str">
        <f t="shared" si="21"/>
        <v>┊┊┊├«知识点»平面与平面平行</v>
      </c>
    </row>
    <row r="474" spans="1:5">
      <c r="A474" t="s">
        <v>669</v>
      </c>
      <c r="C474" s="2" t="e">
        <f t="shared" si="22"/>
        <v>#VALUE!</v>
      </c>
      <c r="D474" s="2" t="e">
        <f t="shared" si="23"/>
        <v>#VALUE!</v>
      </c>
      <c r="E474" t="str">
        <f t="shared" si="21"/>
        <v>┊┊┊┊├«知识亚点»平面与平面平行的判定定理</v>
      </c>
    </row>
    <row r="475" spans="1:5">
      <c r="A475" t="s">
        <v>670</v>
      </c>
      <c r="C475" s="2" t="e">
        <f t="shared" si="22"/>
        <v>#VALUE!</v>
      </c>
      <c r="D475" s="2" t="e">
        <f t="shared" si="23"/>
        <v>#VALUE!</v>
      </c>
      <c r="E475" t="str">
        <f t="shared" si="21"/>
        <v>┊┊┊┊├«知识亚点»平面与平面平行的证明</v>
      </c>
    </row>
    <row r="476" spans="1:5">
      <c r="A476" t="s">
        <v>671</v>
      </c>
      <c r="C476" s="2" t="e">
        <f t="shared" si="22"/>
        <v>#VALUE!</v>
      </c>
      <c r="D476" s="2" t="e">
        <f t="shared" si="23"/>
        <v>#VALUE!</v>
      </c>
      <c r="E476" t="str">
        <f t="shared" si="21"/>
        <v>┊┊┊┊├«知识亚点»平面与平面平行的性质定理</v>
      </c>
    </row>
    <row r="477" spans="1:5">
      <c r="A477" t="s">
        <v>672</v>
      </c>
      <c r="C477" s="2" t="e">
        <f t="shared" si="22"/>
        <v>#VALUE!</v>
      </c>
      <c r="D477" s="2" t="e">
        <f t="shared" si="23"/>
        <v>#VALUE!</v>
      </c>
      <c r="E477" t="str">
        <f t="shared" si="21"/>
        <v>┊┊┊├«知识点»平行关系的判定</v>
      </c>
    </row>
    <row r="478" spans="1:5">
      <c r="A478" t="s">
        <v>673</v>
      </c>
      <c r="C478" s="2" t="e">
        <f t="shared" si="22"/>
        <v>#VALUE!</v>
      </c>
      <c r="D478" s="2" t="e">
        <f t="shared" si="23"/>
        <v>#VALUE!</v>
      </c>
      <c r="E478" t="str">
        <f t="shared" si="21"/>
        <v>┊┊┊├«知识点»平行条件下的点和线的关系</v>
      </c>
    </row>
    <row r="479" spans="1:5">
      <c r="A479" t="s">
        <v>674</v>
      </c>
      <c r="C479" s="2">
        <f t="shared" si="22"/>
        <v>10</v>
      </c>
      <c r="D479" s="2">
        <f t="shared" si="23"/>
        <v>12</v>
      </c>
      <c r="E479" t="str">
        <f t="shared" si="21"/>
        <v>┊┊├«知识主题» 直线、平面垂直的判定及其性质</v>
      </c>
    </row>
    <row r="480" spans="1:5">
      <c r="A480" t="s">
        <v>676</v>
      </c>
      <c r="C480" s="2" t="e">
        <f t="shared" si="22"/>
        <v>#VALUE!</v>
      </c>
      <c r="D480" s="2" t="e">
        <f t="shared" si="23"/>
        <v>#VALUE!</v>
      </c>
      <c r="E480" t="str">
        <f t="shared" si="21"/>
        <v>┊┊┊├«知识点»直线与平面垂直</v>
      </c>
    </row>
    <row r="481" spans="1:5">
      <c r="A481" t="s">
        <v>677</v>
      </c>
      <c r="C481" s="2" t="e">
        <f t="shared" si="22"/>
        <v>#VALUE!</v>
      </c>
      <c r="D481" s="2" t="e">
        <f t="shared" si="23"/>
        <v>#VALUE!</v>
      </c>
      <c r="E481" t="str">
        <f t="shared" si="21"/>
        <v>┊┊┊┊├«知识亚点»直线与平面垂直的定义</v>
      </c>
    </row>
    <row r="482" spans="1:5">
      <c r="A482" t="s">
        <v>678</v>
      </c>
      <c r="C482" s="2" t="e">
        <f t="shared" si="22"/>
        <v>#VALUE!</v>
      </c>
      <c r="D482" s="2" t="e">
        <f t="shared" si="23"/>
        <v>#VALUE!</v>
      </c>
      <c r="E482" t="str">
        <f t="shared" si="21"/>
        <v>┊┊┊┊├«知识亚点»直线与平面垂直的判定定理</v>
      </c>
    </row>
    <row r="483" spans="1:5">
      <c r="A483" t="s">
        <v>679</v>
      </c>
      <c r="C483" s="2" t="e">
        <f t="shared" si="22"/>
        <v>#VALUE!</v>
      </c>
      <c r="D483" s="2" t="e">
        <f t="shared" si="23"/>
        <v>#VALUE!</v>
      </c>
      <c r="E483" t="str">
        <f t="shared" si="21"/>
        <v>┊┊┊┊├«知识亚点»直线与平面垂直的证明</v>
      </c>
    </row>
    <row r="484" spans="1:5">
      <c r="A484" t="s">
        <v>680</v>
      </c>
      <c r="C484" s="2" t="e">
        <f t="shared" si="22"/>
        <v>#VALUE!</v>
      </c>
      <c r="D484" s="2" t="e">
        <f t="shared" si="23"/>
        <v>#VALUE!</v>
      </c>
      <c r="E484" t="str">
        <f t="shared" si="21"/>
        <v>┊┊┊┊├«知识亚点»直线与平面垂直的性质定理</v>
      </c>
    </row>
    <row r="485" spans="1:5">
      <c r="A485" t="s">
        <v>681</v>
      </c>
      <c r="C485" s="2" t="e">
        <f t="shared" si="22"/>
        <v>#VALUE!</v>
      </c>
      <c r="D485" s="2" t="e">
        <f t="shared" si="23"/>
        <v>#VALUE!</v>
      </c>
      <c r="E485" t="str">
        <f t="shared" si="21"/>
        <v>┊┊┊├«知识点»平面与平面垂直</v>
      </c>
    </row>
    <row r="486" spans="1:5">
      <c r="A486" t="s">
        <v>682</v>
      </c>
      <c r="C486" s="2" t="e">
        <f t="shared" si="22"/>
        <v>#VALUE!</v>
      </c>
      <c r="D486" s="2" t="e">
        <f t="shared" si="23"/>
        <v>#VALUE!</v>
      </c>
      <c r="E486" t="str">
        <f t="shared" si="21"/>
        <v>┊┊┊┊├«知识亚点»平面与平面垂直的定义</v>
      </c>
    </row>
    <row r="487" spans="1:5">
      <c r="A487" t="s">
        <v>683</v>
      </c>
      <c r="C487" s="2" t="e">
        <f t="shared" si="22"/>
        <v>#VALUE!</v>
      </c>
      <c r="D487" s="2" t="e">
        <f t="shared" si="23"/>
        <v>#VALUE!</v>
      </c>
      <c r="E487" t="str">
        <f t="shared" si="21"/>
        <v>┊┊┊┊├«知识亚点»平面与平面垂直的判定</v>
      </c>
    </row>
    <row r="488" spans="1:5">
      <c r="A488" t="s">
        <v>684</v>
      </c>
      <c r="C488" s="2" t="e">
        <f t="shared" si="22"/>
        <v>#VALUE!</v>
      </c>
      <c r="D488" s="2" t="e">
        <f t="shared" si="23"/>
        <v>#VALUE!</v>
      </c>
      <c r="E488" t="str">
        <f t="shared" si="21"/>
        <v>┊┊┊┊├«知识亚点»平面与平面垂直的证明</v>
      </c>
    </row>
    <row r="489" spans="1:5">
      <c r="A489" t="s">
        <v>685</v>
      </c>
      <c r="C489" s="2" t="e">
        <f t="shared" si="22"/>
        <v>#VALUE!</v>
      </c>
      <c r="D489" s="2" t="e">
        <f t="shared" si="23"/>
        <v>#VALUE!</v>
      </c>
      <c r="E489" t="str">
        <f t="shared" si="21"/>
        <v>┊┊┊┊├«知识亚点»平面与平面垂直的性质定理</v>
      </c>
    </row>
    <row r="490" spans="1:5">
      <c r="A490" t="s">
        <v>686</v>
      </c>
      <c r="C490" s="2" t="e">
        <f t="shared" si="22"/>
        <v>#VALUE!</v>
      </c>
      <c r="D490" s="2" t="e">
        <f t="shared" si="23"/>
        <v>#VALUE!</v>
      </c>
      <c r="E490" t="str">
        <f t="shared" si="21"/>
        <v>┊┊┊├«知识点»直线与直线垂直</v>
      </c>
    </row>
    <row r="491" spans="1:5">
      <c r="A491" t="s">
        <v>687</v>
      </c>
      <c r="C491" s="2" t="e">
        <f t="shared" si="22"/>
        <v>#VALUE!</v>
      </c>
      <c r="D491" s="2" t="e">
        <f t="shared" si="23"/>
        <v>#VALUE!</v>
      </c>
      <c r="E491" t="str">
        <f t="shared" si="21"/>
        <v>┊┊┊├«知识点»空间距离</v>
      </c>
    </row>
    <row r="492" spans="1:5">
      <c r="A492" t="s">
        <v>688</v>
      </c>
      <c r="C492" s="2" t="e">
        <f t="shared" si="22"/>
        <v>#VALUE!</v>
      </c>
      <c r="D492" s="2" t="e">
        <f t="shared" si="23"/>
        <v>#VALUE!</v>
      </c>
      <c r="E492" t="str">
        <f t="shared" si="21"/>
        <v>┊┊┊┊├«知识亚点»空间中距离的计算</v>
      </c>
    </row>
    <row r="493" spans="1:5">
      <c r="A493" t="s">
        <v>689</v>
      </c>
      <c r="C493" s="2" t="e">
        <f t="shared" si="22"/>
        <v>#VALUE!</v>
      </c>
      <c r="D493" s="2" t="e">
        <f t="shared" si="23"/>
        <v>#VALUE!</v>
      </c>
      <c r="E493" t="str">
        <f t="shared" si="21"/>
        <v>┊┊┊┊├«知识亚点»空间距离的最值</v>
      </c>
    </row>
    <row r="494" spans="1:5">
      <c r="A494" t="s">
        <v>690</v>
      </c>
      <c r="C494" s="2" t="e">
        <f t="shared" si="22"/>
        <v>#VALUE!</v>
      </c>
      <c r="D494" s="2" t="e">
        <f t="shared" si="23"/>
        <v>#VALUE!</v>
      </c>
      <c r="E494" t="str">
        <f t="shared" si="21"/>
        <v>┊┊┊├«知识点»直线与平面所成的角</v>
      </c>
    </row>
    <row r="495" spans="1:5">
      <c r="A495" t="s">
        <v>691</v>
      </c>
      <c r="C495" s="2" t="e">
        <f t="shared" si="22"/>
        <v>#VALUE!</v>
      </c>
      <c r="D495" s="2" t="e">
        <f t="shared" si="23"/>
        <v>#VALUE!</v>
      </c>
      <c r="E495" t="str">
        <f t="shared" si="21"/>
        <v>┊┊┊├«知识点»二面角</v>
      </c>
    </row>
    <row r="496" spans="1:5">
      <c r="A496" t="s">
        <v>692</v>
      </c>
      <c r="C496" s="2" t="e">
        <f t="shared" si="22"/>
        <v>#VALUE!</v>
      </c>
      <c r="D496" s="2" t="e">
        <f t="shared" si="23"/>
        <v>#VALUE!</v>
      </c>
      <c r="E496" t="str">
        <f t="shared" si="21"/>
        <v>┊┊┊├«知识点»垂直关系的判定</v>
      </c>
    </row>
    <row r="497" spans="1:5">
      <c r="A497" t="s">
        <v>693</v>
      </c>
      <c r="C497" s="2" t="e">
        <f t="shared" si="22"/>
        <v>#VALUE!</v>
      </c>
      <c r="D497" s="2" t="e">
        <f t="shared" si="23"/>
        <v>#VALUE!</v>
      </c>
      <c r="E497" t="str">
        <f t="shared" si="21"/>
        <v>┊┊┊├«知识点»空间中平行关系与垂直关系的综合</v>
      </c>
    </row>
    <row r="498" spans="1:5">
      <c r="A498" t="s">
        <v>694</v>
      </c>
      <c r="C498" s="2" t="e">
        <f t="shared" si="22"/>
        <v>#VALUE!</v>
      </c>
      <c r="D498" s="2" t="e">
        <f t="shared" si="23"/>
        <v>#VALUE!</v>
      </c>
      <c r="E498" t="str">
        <f t="shared" si="21"/>
        <v>┊┊┊├«知识点»垂直条件下的点和线的关系</v>
      </c>
    </row>
    <row r="499" spans="1:5">
      <c r="A499" t="s">
        <v>695</v>
      </c>
      <c r="C499" s="2" t="e">
        <f t="shared" si="22"/>
        <v>#VALUE!</v>
      </c>
      <c r="D499" s="2" t="e">
        <f t="shared" si="23"/>
        <v>#VALUE!</v>
      </c>
      <c r="E499" t="str">
        <f t="shared" si="21"/>
        <v>┊┊┊├«知识点»平面中的射影</v>
      </c>
    </row>
    <row r="500" spans="1:5">
      <c r="A500" t="s">
        <v>696</v>
      </c>
      <c r="C500" s="2" t="e">
        <f t="shared" si="22"/>
        <v>#VALUE!</v>
      </c>
      <c r="D500" s="2" t="e">
        <f t="shared" si="23"/>
        <v>#VALUE!</v>
      </c>
      <c r="E500" t="str">
        <f t="shared" si="21"/>
        <v>┊┊┊├«知识点»空间中点的轨迹问题</v>
      </c>
    </row>
    <row r="501" spans="1:5">
      <c r="A501" t="s">
        <v>697</v>
      </c>
      <c r="C501" s="2">
        <f t="shared" si="22"/>
        <v>10</v>
      </c>
      <c r="D501" s="2">
        <f t="shared" si="23"/>
        <v>12</v>
      </c>
      <c r="E501" t="str">
        <f t="shared" si="21"/>
        <v>┊┊├«知识主题» 空间直角坐标系、空间向量及其运算</v>
      </c>
    </row>
    <row r="502" spans="1:5">
      <c r="A502" t="s">
        <v>699</v>
      </c>
      <c r="C502" s="2" t="e">
        <f t="shared" si="22"/>
        <v>#VALUE!</v>
      </c>
      <c r="D502" s="2" t="e">
        <f t="shared" si="23"/>
        <v>#VALUE!</v>
      </c>
      <c r="E502" t="str">
        <f t="shared" si="21"/>
        <v>┊┊┊├«知识点»空间直角坐标系</v>
      </c>
    </row>
    <row r="503" spans="1:5">
      <c r="A503" t="s">
        <v>700</v>
      </c>
      <c r="C503" s="2" t="e">
        <f t="shared" si="22"/>
        <v>#VALUE!</v>
      </c>
      <c r="D503" s="2" t="e">
        <f t="shared" si="23"/>
        <v>#VALUE!</v>
      </c>
      <c r="E503" t="str">
        <f t="shared" si="21"/>
        <v>┊┊┊├«知识点»空间直角坐标系中的点的坐标</v>
      </c>
    </row>
    <row r="504" spans="1:5">
      <c r="A504" t="s">
        <v>701</v>
      </c>
      <c r="C504" s="2" t="e">
        <f t="shared" si="22"/>
        <v>#VALUE!</v>
      </c>
      <c r="D504" s="2" t="e">
        <f t="shared" si="23"/>
        <v>#VALUE!</v>
      </c>
      <c r="E504" t="str">
        <f t="shared" si="21"/>
        <v>┊┊┊├«知识点»空间直角坐标系中的投影问题</v>
      </c>
    </row>
    <row r="505" spans="1:5">
      <c r="A505" t="s">
        <v>702</v>
      </c>
      <c r="C505" s="2" t="e">
        <f t="shared" si="22"/>
        <v>#VALUE!</v>
      </c>
      <c r="D505" s="2" t="e">
        <f t="shared" si="23"/>
        <v>#VALUE!</v>
      </c>
      <c r="E505" t="str">
        <f t="shared" si="21"/>
        <v>┊┊┊├«知识点»空间距离公式</v>
      </c>
    </row>
    <row r="506" spans="1:5">
      <c r="A506" t="s">
        <v>703</v>
      </c>
      <c r="C506" s="2" t="e">
        <f t="shared" si="22"/>
        <v>#VALUE!</v>
      </c>
      <c r="D506" s="2" t="e">
        <f t="shared" si="23"/>
        <v>#VALUE!</v>
      </c>
      <c r="E506" t="str">
        <f t="shared" si="21"/>
        <v>┊┊┊├«知识点»空间向量</v>
      </c>
    </row>
    <row r="507" spans="1:5">
      <c r="A507" t="s">
        <v>704</v>
      </c>
      <c r="C507" s="2" t="e">
        <f t="shared" si="22"/>
        <v>#VALUE!</v>
      </c>
      <c r="D507" s="2" t="e">
        <f t="shared" si="23"/>
        <v>#VALUE!</v>
      </c>
      <c r="E507" t="str">
        <f t="shared" si="21"/>
        <v>┊┊┊├«知识点»空间向量的线性运算</v>
      </c>
    </row>
    <row r="508" spans="1:5">
      <c r="A508" t="s">
        <v>705</v>
      </c>
      <c r="C508" s="2" t="e">
        <f t="shared" si="22"/>
        <v>#VALUE!</v>
      </c>
      <c r="D508" s="2" t="e">
        <f t="shared" si="23"/>
        <v>#VALUE!</v>
      </c>
      <c r="E508" t="str">
        <f t="shared" si="21"/>
        <v>┊┊┊├«知识点»空间向量共线定理</v>
      </c>
    </row>
    <row r="509" spans="1:5">
      <c r="A509" t="s">
        <v>706</v>
      </c>
      <c r="C509" s="2" t="e">
        <f t="shared" si="22"/>
        <v>#VALUE!</v>
      </c>
      <c r="D509" s="2" t="e">
        <f t="shared" si="23"/>
        <v>#VALUE!</v>
      </c>
      <c r="E509" t="str">
        <f t="shared" si="21"/>
        <v>┊┊┊├«知识点»空间向量的数量积</v>
      </c>
    </row>
    <row r="510" spans="1:5">
      <c r="A510" t="s">
        <v>707</v>
      </c>
      <c r="C510" s="2" t="e">
        <f t="shared" si="22"/>
        <v>#VALUE!</v>
      </c>
      <c r="D510" s="2" t="e">
        <f t="shared" si="23"/>
        <v>#VALUE!</v>
      </c>
      <c r="E510" t="str">
        <f t="shared" si="21"/>
        <v>┊┊┊├«知识点»空间向量的夹角</v>
      </c>
    </row>
    <row r="511" spans="1:5">
      <c r="A511" t="s">
        <v>708</v>
      </c>
      <c r="C511" s="2" t="e">
        <f t="shared" si="22"/>
        <v>#VALUE!</v>
      </c>
      <c r="D511" s="2" t="e">
        <f t="shared" si="23"/>
        <v>#VALUE!</v>
      </c>
      <c r="E511" t="str">
        <f t="shared" si="21"/>
        <v>┊┊┊├«知识点»空间向量的垂直</v>
      </c>
    </row>
    <row r="512" spans="1:5">
      <c r="A512" t="s">
        <v>709</v>
      </c>
      <c r="C512" s="2" t="e">
        <f t="shared" si="22"/>
        <v>#VALUE!</v>
      </c>
      <c r="D512" s="2" t="e">
        <f t="shared" si="23"/>
        <v>#VALUE!</v>
      </c>
      <c r="E512" t="str">
        <f t="shared" si="21"/>
        <v>┊┊┊├«知识点»空间向量的模</v>
      </c>
    </row>
    <row r="513" spans="1:5">
      <c r="A513" t="s">
        <v>710</v>
      </c>
      <c r="C513" s="2" t="e">
        <f t="shared" si="22"/>
        <v>#VALUE!</v>
      </c>
      <c r="D513" s="2" t="e">
        <f t="shared" si="23"/>
        <v>#VALUE!</v>
      </c>
      <c r="E513" t="str">
        <f t="shared" si="21"/>
        <v>┊┊┊├«知识点»空间向量基本定理</v>
      </c>
    </row>
    <row r="514" spans="1:5">
      <c r="A514" t="s">
        <v>711</v>
      </c>
      <c r="C514" s="2" t="e">
        <f t="shared" si="22"/>
        <v>#VALUE!</v>
      </c>
      <c r="D514" s="2" t="e">
        <f t="shared" si="23"/>
        <v>#VALUE!</v>
      </c>
      <c r="E514" t="str">
        <f t="shared" ref="E514:E577" si="24">IFERROR(REPLACE(A514,FIND("第",A514),FIND("节",A514)-FIND("第",A514)+1,""),A514)</f>
        <v>┊┊┊├«知识点»空间向量的坐标运算</v>
      </c>
    </row>
    <row r="515" spans="1:5">
      <c r="A515" t="s">
        <v>712</v>
      </c>
      <c r="C515" s="2" t="e">
        <f t="shared" ref="C515:C578" si="25">FIND("第",A515)</f>
        <v>#VALUE!</v>
      </c>
      <c r="D515" s="2" t="e">
        <f t="shared" ref="D515:D578" si="26">FIND("节",A515)</f>
        <v>#VALUE!</v>
      </c>
      <c r="E515" t="str">
        <f t="shared" si="24"/>
        <v>┊┊┊├«知识点»空间向量中的最值问题</v>
      </c>
    </row>
    <row r="516" spans="1:5">
      <c r="A516" t="s">
        <v>713</v>
      </c>
      <c r="C516" s="2">
        <f t="shared" si="25"/>
        <v>10</v>
      </c>
      <c r="D516" s="2">
        <f t="shared" si="26"/>
        <v>12</v>
      </c>
      <c r="E516" t="str">
        <f t="shared" si="24"/>
        <v>┊┊├«知识主题» 立体几何中的向量方法</v>
      </c>
    </row>
    <row r="517" spans="1:5">
      <c r="A517" t="s">
        <v>715</v>
      </c>
      <c r="C517" s="2" t="e">
        <f t="shared" si="25"/>
        <v>#VALUE!</v>
      </c>
      <c r="D517" s="2" t="e">
        <f t="shared" si="26"/>
        <v>#VALUE!</v>
      </c>
      <c r="E517" t="str">
        <f t="shared" si="24"/>
        <v>┊┊┊├«知识点»直线的方向向量</v>
      </c>
    </row>
    <row r="518" spans="1:5">
      <c r="A518" t="s">
        <v>716</v>
      </c>
      <c r="C518" s="2" t="e">
        <f t="shared" si="25"/>
        <v>#VALUE!</v>
      </c>
      <c r="D518" s="2" t="e">
        <f t="shared" si="26"/>
        <v>#VALUE!</v>
      </c>
      <c r="E518" t="str">
        <f t="shared" si="24"/>
        <v>┊┊┊├«知识点»平面的法向量</v>
      </c>
    </row>
    <row r="519" spans="1:5">
      <c r="A519" t="s">
        <v>717</v>
      </c>
      <c r="C519" s="2" t="e">
        <f t="shared" si="25"/>
        <v>#VALUE!</v>
      </c>
      <c r="D519" s="2" t="e">
        <f t="shared" si="26"/>
        <v>#VALUE!</v>
      </c>
      <c r="E519" t="str">
        <f t="shared" si="24"/>
        <v>┊┊┊├«知识点»用空间向量证明平行</v>
      </c>
    </row>
    <row r="520" spans="1:5">
      <c r="A520" t="s">
        <v>718</v>
      </c>
      <c r="C520" s="2" t="e">
        <f t="shared" si="25"/>
        <v>#VALUE!</v>
      </c>
      <c r="D520" s="2" t="e">
        <f t="shared" si="26"/>
        <v>#VALUE!</v>
      </c>
      <c r="E520" t="str">
        <f t="shared" si="24"/>
        <v>┊┊┊├«知识点»用空间向量证明垂直</v>
      </c>
    </row>
    <row r="521" spans="1:5">
      <c r="A521" t="s">
        <v>719</v>
      </c>
      <c r="C521" s="2" t="e">
        <f t="shared" si="25"/>
        <v>#VALUE!</v>
      </c>
      <c r="D521" s="2" t="e">
        <f t="shared" si="26"/>
        <v>#VALUE!</v>
      </c>
      <c r="E521" t="str">
        <f t="shared" si="24"/>
        <v>┊┊┊├«知识点»用空间向量探索平行问题</v>
      </c>
    </row>
    <row r="522" spans="1:5">
      <c r="A522" t="s">
        <v>720</v>
      </c>
      <c r="C522" s="2" t="e">
        <f t="shared" si="25"/>
        <v>#VALUE!</v>
      </c>
      <c r="D522" s="2" t="e">
        <f t="shared" si="26"/>
        <v>#VALUE!</v>
      </c>
      <c r="E522" t="str">
        <f t="shared" si="24"/>
        <v>┊┊┊├«知识点»用空间向量探索垂直问题</v>
      </c>
    </row>
    <row r="523" spans="1:5">
      <c r="A523" t="s">
        <v>721</v>
      </c>
      <c r="C523" s="2" t="e">
        <f t="shared" si="25"/>
        <v>#VALUE!</v>
      </c>
      <c r="D523" s="2" t="e">
        <f t="shared" si="26"/>
        <v>#VALUE!</v>
      </c>
      <c r="E523" t="str">
        <f t="shared" si="24"/>
        <v>┊┊┊├«知识点»用空间向量求异面直线所成角</v>
      </c>
    </row>
    <row r="524" spans="1:5">
      <c r="A524" t="s">
        <v>722</v>
      </c>
      <c r="C524" s="2" t="e">
        <f t="shared" si="25"/>
        <v>#VALUE!</v>
      </c>
      <c r="D524" s="2" t="e">
        <f t="shared" si="26"/>
        <v>#VALUE!</v>
      </c>
      <c r="E524" t="str">
        <f t="shared" si="24"/>
        <v>┊┊┊├«知识点»用空间向量求直线与平面所成角</v>
      </c>
    </row>
    <row r="525" spans="1:5">
      <c r="A525" t="s">
        <v>723</v>
      </c>
      <c r="C525" s="2" t="e">
        <f t="shared" si="25"/>
        <v>#VALUE!</v>
      </c>
      <c r="D525" s="2" t="e">
        <f t="shared" si="26"/>
        <v>#VALUE!</v>
      </c>
      <c r="E525" t="str">
        <f t="shared" si="24"/>
        <v>┊┊┊├«知识点»用空间向量求二面角</v>
      </c>
    </row>
    <row r="526" spans="1:5">
      <c r="A526" t="s">
        <v>724</v>
      </c>
      <c r="C526" s="2" t="e">
        <f t="shared" si="25"/>
        <v>#VALUE!</v>
      </c>
      <c r="D526" s="2" t="e">
        <f t="shared" si="26"/>
        <v>#VALUE!</v>
      </c>
      <c r="E526" t="str">
        <f t="shared" si="24"/>
        <v>┊┊┊├«知识点»用空间向量解决距离问题</v>
      </c>
    </row>
    <row r="527" spans="1:5">
      <c r="A527" t="s">
        <v>725</v>
      </c>
      <c r="C527" s="2">
        <f t="shared" si="25"/>
        <v>8</v>
      </c>
      <c r="D527" s="2" t="e">
        <f t="shared" si="26"/>
        <v>#VALUE!</v>
      </c>
      <c r="E527" t="str">
        <f t="shared" si="24"/>
        <v>┊├«知识区»第八章 平面解析几何</v>
      </c>
    </row>
    <row r="528" spans="1:5">
      <c r="A528" t="s">
        <v>727</v>
      </c>
      <c r="C528" s="2">
        <f t="shared" si="25"/>
        <v>10</v>
      </c>
      <c r="D528" s="2">
        <f t="shared" si="26"/>
        <v>12</v>
      </c>
      <c r="E528" t="str">
        <f t="shared" si="24"/>
        <v>┊┊├«知识主题» 直线的倾斜角与斜率、直线的方程</v>
      </c>
    </row>
    <row r="529" spans="1:5">
      <c r="A529" t="s">
        <v>729</v>
      </c>
      <c r="C529" s="2" t="e">
        <f t="shared" si="25"/>
        <v>#VALUE!</v>
      </c>
      <c r="D529" s="2" t="e">
        <f t="shared" si="26"/>
        <v>#VALUE!</v>
      </c>
      <c r="E529" t="str">
        <f t="shared" si="24"/>
        <v>┊┊┊├«知识点»直线的倾斜角</v>
      </c>
    </row>
    <row r="530" spans="1:5">
      <c r="A530" t="s">
        <v>730</v>
      </c>
      <c r="C530" s="2" t="e">
        <f t="shared" si="25"/>
        <v>#VALUE!</v>
      </c>
      <c r="D530" s="2" t="e">
        <f t="shared" si="26"/>
        <v>#VALUE!</v>
      </c>
      <c r="E530" t="str">
        <f t="shared" si="24"/>
        <v>┊┊┊├«知识点»直线的斜率</v>
      </c>
    </row>
    <row r="531" spans="1:5">
      <c r="A531" t="s">
        <v>731</v>
      </c>
      <c r="C531" s="2" t="e">
        <f t="shared" si="25"/>
        <v>#VALUE!</v>
      </c>
      <c r="D531" s="2" t="e">
        <f t="shared" si="26"/>
        <v>#VALUE!</v>
      </c>
      <c r="E531" t="str">
        <f t="shared" si="24"/>
        <v>┊┊┊┊├«知识亚点»斜率与倾斜角的关系</v>
      </c>
    </row>
    <row r="532" spans="1:5">
      <c r="A532" t="s">
        <v>732</v>
      </c>
      <c r="C532" s="2" t="e">
        <f t="shared" si="25"/>
        <v>#VALUE!</v>
      </c>
      <c r="D532" s="2" t="e">
        <f t="shared" si="26"/>
        <v>#VALUE!</v>
      </c>
      <c r="E532" t="str">
        <f t="shared" si="24"/>
        <v>┊┊┊┊├«知识亚点»斜率公式</v>
      </c>
    </row>
    <row r="533" spans="1:5">
      <c r="A533" t="s">
        <v>649</v>
      </c>
      <c r="C533" s="2" t="e">
        <f t="shared" si="25"/>
        <v>#VALUE!</v>
      </c>
      <c r="D533" s="2" t="e">
        <f t="shared" si="26"/>
        <v>#VALUE!</v>
      </c>
      <c r="E533" t="str">
        <f t="shared" si="24"/>
        <v>┊┊┊┊├«知识亚点»多点共线问题</v>
      </c>
    </row>
    <row r="534" spans="1:5">
      <c r="A534" t="s">
        <v>733</v>
      </c>
      <c r="C534" s="2" t="e">
        <f t="shared" si="25"/>
        <v>#VALUE!</v>
      </c>
      <c r="D534" s="2" t="e">
        <f t="shared" si="26"/>
        <v>#VALUE!</v>
      </c>
      <c r="E534" t="str">
        <f t="shared" si="24"/>
        <v>┊┊┊├«知识点»两直线平行</v>
      </c>
    </row>
    <row r="535" spans="1:5">
      <c r="A535" t="s">
        <v>734</v>
      </c>
      <c r="C535" s="2" t="e">
        <f t="shared" si="25"/>
        <v>#VALUE!</v>
      </c>
      <c r="D535" s="2" t="e">
        <f t="shared" si="26"/>
        <v>#VALUE!</v>
      </c>
      <c r="E535" t="str">
        <f t="shared" si="24"/>
        <v>┊┊┊├«知识点»两直线垂直</v>
      </c>
    </row>
    <row r="536" spans="1:5">
      <c r="A536" t="s">
        <v>735</v>
      </c>
      <c r="C536" s="2" t="e">
        <f t="shared" si="25"/>
        <v>#VALUE!</v>
      </c>
      <c r="D536" s="2" t="e">
        <f t="shared" si="26"/>
        <v>#VALUE!</v>
      </c>
      <c r="E536" t="str">
        <f t="shared" si="24"/>
        <v>┊┊┊├«知识点»直线的方程</v>
      </c>
    </row>
    <row r="537" spans="1:5">
      <c r="A537" t="s">
        <v>736</v>
      </c>
      <c r="C537" s="2" t="e">
        <f t="shared" si="25"/>
        <v>#VALUE!</v>
      </c>
      <c r="D537" s="2" t="e">
        <f t="shared" si="26"/>
        <v>#VALUE!</v>
      </c>
      <c r="E537" t="str">
        <f t="shared" si="24"/>
        <v>┊┊┊┊├«知识亚点»直线的点斜式方程</v>
      </c>
    </row>
    <row r="538" spans="1:5">
      <c r="A538" t="s">
        <v>737</v>
      </c>
      <c r="C538" s="2" t="e">
        <f t="shared" si="25"/>
        <v>#VALUE!</v>
      </c>
      <c r="D538" s="2" t="e">
        <f t="shared" si="26"/>
        <v>#VALUE!</v>
      </c>
      <c r="E538" t="str">
        <f t="shared" si="24"/>
        <v>┊┊┊┊├«知识亚点»直线的斜截式方程</v>
      </c>
    </row>
    <row r="539" spans="1:5">
      <c r="A539" t="s">
        <v>738</v>
      </c>
      <c r="C539" s="2" t="e">
        <f t="shared" si="25"/>
        <v>#VALUE!</v>
      </c>
      <c r="D539" s="2" t="e">
        <f t="shared" si="26"/>
        <v>#VALUE!</v>
      </c>
      <c r="E539" t="str">
        <f t="shared" si="24"/>
        <v>┊┊┊┊├«知识亚点»直线的截距</v>
      </c>
    </row>
    <row r="540" spans="1:5">
      <c r="A540" t="s">
        <v>739</v>
      </c>
      <c r="C540" s="2" t="e">
        <f t="shared" si="25"/>
        <v>#VALUE!</v>
      </c>
      <c r="D540" s="2" t="e">
        <f t="shared" si="26"/>
        <v>#VALUE!</v>
      </c>
      <c r="E540" t="str">
        <f t="shared" si="24"/>
        <v>┊┊┊┊├«知识亚点»直线的截距式方程</v>
      </c>
    </row>
    <row r="541" spans="1:5">
      <c r="A541" t="s">
        <v>740</v>
      </c>
      <c r="C541" s="2" t="e">
        <f t="shared" si="25"/>
        <v>#VALUE!</v>
      </c>
      <c r="D541" s="2" t="e">
        <f t="shared" si="26"/>
        <v>#VALUE!</v>
      </c>
      <c r="E541" t="str">
        <f t="shared" si="24"/>
        <v>┊┊┊┊├«知识亚点»直线的一般式方程</v>
      </c>
    </row>
    <row r="542" spans="1:5">
      <c r="A542" t="s">
        <v>741</v>
      </c>
      <c r="C542" s="2" t="e">
        <f t="shared" si="25"/>
        <v>#VALUE!</v>
      </c>
      <c r="D542" s="2" t="e">
        <f t="shared" si="26"/>
        <v>#VALUE!</v>
      </c>
      <c r="E542" t="str">
        <f t="shared" si="24"/>
        <v>┊┊┊├«知识点»中点公式</v>
      </c>
    </row>
    <row r="543" spans="1:5">
      <c r="A543" t="s">
        <v>742</v>
      </c>
      <c r="C543" s="2" t="e">
        <f t="shared" si="25"/>
        <v>#VALUE!</v>
      </c>
      <c r="D543" s="2" t="e">
        <f t="shared" si="26"/>
        <v>#VALUE!</v>
      </c>
      <c r="E543" t="str">
        <f t="shared" si="24"/>
        <v>┊┊┊├«知识点»直线的一般式方程与直线平行的关系</v>
      </c>
    </row>
    <row r="544" spans="1:5">
      <c r="A544" t="s">
        <v>743</v>
      </c>
      <c r="C544" s="2" t="e">
        <f t="shared" si="25"/>
        <v>#VALUE!</v>
      </c>
      <c r="D544" s="2" t="e">
        <f t="shared" si="26"/>
        <v>#VALUE!</v>
      </c>
      <c r="E544" t="str">
        <f t="shared" si="24"/>
        <v>┊┊┊├«知识点»直线的一般式方程与直线垂直的关系</v>
      </c>
    </row>
    <row r="545" spans="1:5">
      <c r="A545" t="s">
        <v>744</v>
      </c>
      <c r="C545" s="2" t="e">
        <f t="shared" si="25"/>
        <v>#VALUE!</v>
      </c>
      <c r="D545" s="2" t="e">
        <f t="shared" si="26"/>
        <v>#VALUE!</v>
      </c>
      <c r="E545" t="str">
        <f t="shared" si="24"/>
        <v>┊┊┊├«知识点»直线的图象特征与斜率、倾斜角的关系</v>
      </c>
    </row>
    <row r="546" spans="1:5">
      <c r="A546" t="s">
        <v>745</v>
      </c>
      <c r="C546" s="2" t="e">
        <f t="shared" si="25"/>
        <v>#VALUE!</v>
      </c>
      <c r="D546" s="2" t="e">
        <f t="shared" si="26"/>
        <v>#VALUE!</v>
      </c>
      <c r="E546" t="str">
        <f t="shared" si="24"/>
        <v>┊┊┊├«知识点»直线中的面积和周长问题</v>
      </c>
    </row>
    <row r="547" spans="1:5">
      <c r="A547" t="s">
        <v>746</v>
      </c>
      <c r="C547" s="2">
        <f t="shared" si="25"/>
        <v>10</v>
      </c>
      <c r="D547" s="2">
        <f t="shared" si="26"/>
        <v>12</v>
      </c>
      <c r="E547" t="str">
        <f t="shared" si="24"/>
        <v>┊┊├«知识主题» 直线的交点坐标与距离公式</v>
      </c>
    </row>
    <row r="548" spans="1:5">
      <c r="A548" t="s">
        <v>748</v>
      </c>
      <c r="C548" s="2" t="e">
        <f t="shared" si="25"/>
        <v>#VALUE!</v>
      </c>
      <c r="D548" s="2" t="e">
        <f t="shared" si="26"/>
        <v>#VALUE!</v>
      </c>
      <c r="E548" t="str">
        <f t="shared" si="24"/>
        <v>┊┊┊├«知识点»两直线相交</v>
      </c>
    </row>
    <row r="549" spans="1:5">
      <c r="A549" t="s">
        <v>749</v>
      </c>
      <c r="C549" s="2" t="e">
        <f t="shared" si="25"/>
        <v>#VALUE!</v>
      </c>
      <c r="D549" s="2" t="e">
        <f t="shared" si="26"/>
        <v>#VALUE!</v>
      </c>
      <c r="E549" t="str">
        <f t="shared" si="24"/>
        <v>┊┊┊┊├«知识亚点»两直线相交的判定</v>
      </c>
    </row>
    <row r="550" spans="1:5">
      <c r="A550" t="s">
        <v>750</v>
      </c>
      <c r="C550" s="2" t="e">
        <f t="shared" si="25"/>
        <v>#VALUE!</v>
      </c>
      <c r="D550" s="2" t="e">
        <f t="shared" si="26"/>
        <v>#VALUE!</v>
      </c>
      <c r="E550" t="str">
        <f t="shared" si="24"/>
        <v>┊┊┊┊├«知识亚点»两直线的交点</v>
      </c>
    </row>
    <row r="551" spans="1:5">
      <c r="A551" t="s">
        <v>751</v>
      </c>
      <c r="C551" s="2" t="e">
        <f t="shared" si="25"/>
        <v>#VALUE!</v>
      </c>
      <c r="D551" s="2" t="e">
        <f t="shared" si="26"/>
        <v>#VALUE!</v>
      </c>
      <c r="E551" t="str">
        <f t="shared" si="24"/>
        <v>┊┊┊┊├«知识亚点»多直线共点问题</v>
      </c>
    </row>
    <row r="552" spans="1:5">
      <c r="A552" t="s">
        <v>752</v>
      </c>
      <c r="C552" s="2" t="e">
        <f t="shared" si="25"/>
        <v>#VALUE!</v>
      </c>
      <c r="D552" s="2" t="e">
        <f t="shared" si="26"/>
        <v>#VALUE!</v>
      </c>
      <c r="E552" t="str">
        <f t="shared" si="24"/>
        <v>┊┊┊├«知识点»直线和线段相交问题</v>
      </c>
    </row>
    <row r="553" spans="1:5">
      <c r="A553" t="s">
        <v>753</v>
      </c>
      <c r="C553" s="2" t="e">
        <f t="shared" si="25"/>
        <v>#VALUE!</v>
      </c>
      <c r="D553" s="2" t="e">
        <f t="shared" si="26"/>
        <v>#VALUE!</v>
      </c>
      <c r="E553" t="str">
        <f t="shared" si="24"/>
        <v>┊┊┊├«知识点»两点间的距离</v>
      </c>
    </row>
    <row r="554" spans="1:5">
      <c r="A554" t="s">
        <v>754</v>
      </c>
      <c r="C554" s="2" t="e">
        <f t="shared" si="25"/>
        <v>#VALUE!</v>
      </c>
      <c r="D554" s="2" t="e">
        <f t="shared" si="26"/>
        <v>#VALUE!</v>
      </c>
      <c r="E554" t="str">
        <f t="shared" si="24"/>
        <v>┊┊┊├«知识点»点到直线的距离</v>
      </c>
    </row>
    <row r="555" spans="1:5">
      <c r="A555" t="s">
        <v>755</v>
      </c>
      <c r="C555" s="2" t="e">
        <f t="shared" si="25"/>
        <v>#VALUE!</v>
      </c>
      <c r="D555" s="2" t="e">
        <f t="shared" si="26"/>
        <v>#VALUE!</v>
      </c>
      <c r="E555" t="str">
        <f t="shared" si="24"/>
        <v>┊┊┊├«知识点»平行线间的距离</v>
      </c>
    </row>
    <row r="556" spans="1:5">
      <c r="A556" t="s">
        <v>756</v>
      </c>
      <c r="C556" s="2" t="e">
        <f t="shared" si="25"/>
        <v>#VALUE!</v>
      </c>
      <c r="D556" s="2" t="e">
        <f t="shared" si="26"/>
        <v>#VALUE!</v>
      </c>
      <c r="E556" t="str">
        <f t="shared" si="24"/>
        <v>┊┊┊├«知识点»距离的最值</v>
      </c>
    </row>
    <row r="557" spans="1:5">
      <c r="A557" t="s">
        <v>757</v>
      </c>
      <c r="C557" s="2" t="e">
        <f t="shared" si="25"/>
        <v>#VALUE!</v>
      </c>
      <c r="D557" s="2" t="e">
        <f t="shared" si="26"/>
        <v>#VALUE!</v>
      </c>
      <c r="E557" t="str">
        <f t="shared" si="24"/>
        <v>┊┊┊├«知识点»直线中的对称</v>
      </c>
    </row>
    <row r="558" spans="1:5">
      <c r="A558" t="s">
        <v>758</v>
      </c>
      <c r="C558" s="2" t="e">
        <f t="shared" si="25"/>
        <v>#VALUE!</v>
      </c>
      <c r="D558" s="2" t="e">
        <f t="shared" si="26"/>
        <v>#VALUE!</v>
      </c>
      <c r="E558" t="str">
        <f t="shared" si="24"/>
        <v>┊┊┊┊├«知识亚点»点关于点的对称</v>
      </c>
    </row>
    <row r="559" spans="1:5">
      <c r="A559" t="s">
        <v>759</v>
      </c>
      <c r="C559" s="2" t="e">
        <f t="shared" si="25"/>
        <v>#VALUE!</v>
      </c>
      <c r="D559" s="2" t="e">
        <f t="shared" si="26"/>
        <v>#VALUE!</v>
      </c>
      <c r="E559" t="str">
        <f t="shared" si="24"/>
        <v>┊┊┊┊├«知识亚点»点关于直线的对称</v>
      </c>
    </row>
    <row r="560" spans="1:5">
      <c r="A560" t="s">
        <v>760</v>
      </c>
      <c r="C560" s="2" t="e">
        <f t="shared" si="25"/>
        <v>#VALUE!</v>
      </c>
      <c r="D560" s="2" t="e">
        <f t="shared" si="26"/>
        <v>#VALUE!</v>
      </c>
      <c r="E560" t="str">
        <f t="shared" si="24"/>
        <v>┊┊┊┊├«知识亚点»直线关于直线的对称</v>
      </c>
    </row>
    <row r="561" spans="1:5">
      <c r="A561" t="s">
        <v>761</v>
      </c>
      <c r="C561" s="2" t="e">
        <f t="shared" si="25"/>
        <v>#VALUE!</v>
      </c>
      <c r="D561" s="2" t="e">
        <f t="shared" si="26"/>
        <v>#VALUE!</v>
      </c>
      <c r="E561" t="str">
        <f t="shared" si="24"/>
        <v>┊┊┊┊├«知识亚点»对称的实际应用</v>
      </c>
    </row>
    <row r="562" spans="1:5">
      <c r="A562" t="s">
        <v>762</v>
      </c>
      <c r="C562" s="2" t="e">
        <f t="shared" si="25"/>
        <v>#VALUE!</v>
      </c>
      <c r="D562" s="2" t="e">
        <f t="shared" si="26"/>
        <v>#VALUE!</v>
      </c>
      <c r="E562" t="str">
        <f t="shared" si="24"/>
        <v>┊┊┊├«知识点»直线系方程</v>
      </c>
    </row>
    <row r="563" spans="1:5">
      <c r="A563" t="s">
        <v>763</v>
      </c>
      <c r="C563" s="2" t="e">
        <f t="shared" si="25"/>
        <v>#VALUE!</v>
      </c>
      <c r="D563" s="2" t="e">
        <f t="shared" si="26"/>
        <v>#VALUE!</v>
      </c>
      <c r="E563" t="str">
        <f t="shared" si="24"/>
        <v>┊┊┊┊├«知识亚点»过定点的直线系方程</v>
      </c>
    </row>
    <row r="564" spans="1:5">
      <c r="A564" t="s">
        <v>764</v>
      </c>
      <c r="C564" s="2" t="e">
        <f t="shared" si="25"/>
        <v>#VALUE!</v>
      </c>
      <c r="D564" s="2" t="e">
        <f t="shared" si="26"/>
        <v>#VALUE!</v>
      </c>
      <c r="E564" t="str">
        <f t="shared" si="24"/>
        <v>┊┊┊┊├«知识亚点»平行直线系方程</v>
      </c>
    </row>
    <row r="565" spans="1:5">
      <c r="A565" t="s">
        <v>765</v>
      </c>
      <c r="C565" s="2" t="e">
        <f t="shared" si="25"/>
        <v>#VALUE!</v>
      </c>
      <c r="D565" s="2" t="e">
        <f t="shared" si="26"/>
        <v>#VALUE!</v>
      </c>
      <c r="E565" t="str">
        <f t="shared" si="24"/>
        <v>┊┊┊┊├«知识亚点»垂直直线系方程</v>
      </c>
    </row>
    <row r="566" spans="1:5">
      <c r="A566" t="s">
        <v>766</v>
      </c>
      <c r="C566" s="2" t="e">
        <f t="shared" si="25"/>
        <v>#VALUE!</v>
      </c>
      <c r="D566" s="2" t="e">
        <f t="shared" si="26"/>
        <v>#VALUE!</v>
      </c>
      <c r="E566" t="str">
        <f t="shared" si="24"/>
        <v>┊┊┊┊├«知识亚点»过交点的直线系方程</v>
      </c>
    </row>
    <row r="567" spans="1:5">
      <c r="A567" t="s">
        <v>767</v>
      </c>
      <c r="C567" s="2" t="e">
        <f t="shared" si="25"/>
        <v>#VALUE!</v>
      </c>
      <c r="D567" s="2" t="e">
        <f t="shared" si="26"/>
        <v>#VALUE!</v>
      </c>
      <c r="E567" t="str">
        <f t="shared" si="24"/>
        <v>┊┊┊┊├«知识亚点»直线围成图形的面积（周长）问题</v>
      </c>
    </row>
    <row r="568" spans="1:5">
      <c r="A568" t="s">
        <v>768</v>
      </c>
      <c r="C568" s="2">
        <f t="shared" si="25"/>
        <v>10</v>
      </c>
      <c r="D568" s="2">
        <f t="shared" si="26"/>
        <v>12</v>
      </c>
      <c r="E568" t="str">
        <f t="shared" si="24"/>
        <v>┊┊├«知识主题» 圆的方程</v>
      </c>
    </row>
    <row r="569" spans="1:5">
      <c r="A569" t="s">
        <v>770</v>
      </c>
      <c r="C569" s="2" t="e">
        <f t="shared" si="25"/>
        <v>#VALUE!</v>
      </c>
      <c r="D569" s="2" t="e">
        <f t="shared" si="26"/>
        <v>#VALUE!</v>
      </c>
      <c r="E569" t="str">
        <f t="shared" si="24"/>
        <v>┊┊┊├«知识点»圆的方程</v>
      </c>
    </row>
    <row r="570" spans="1:5">
      <c r="A570" t="s">
        <v>771</v>
      </c>
      <c r="C570" s="2" t="e">
        <f t="shared" si="25"/>
        <v>#VALUE!</v>
      </c>
      <c r="D570" s="2" t="e">
        <f t="shared" si="26"/>
        <v>#VALUE!</v>
      </c>
      <c r="E570" t="str">
        <f t="shared" si="24"/>
        <v>┊┊┊├«知识点»点与圆的位置关系</v>
      </c>
    </row>
    <row r="571" spans="1:5">
      <c r="A571" t="s">
        <v>772</v>
      </c>
      <c r="C571" s="2" t="e">
        <f t="shared" si="25"/>
        <v>#VALUE!</v>
      </c>
      <c r="D571" s="2" t="e">
        <f t="shared" si="26"/>
        <v>#VALUE!</v>
      </c>
      <c r="E571" t="str">
        <f t="shared" si="24"/>
        <v>┊┊┊├«知识点»圆的对称问题</v>
      </c>
    </row>
    <row r="572" spans="1:5">
      <c r="A572" t="s">
        <v>773</v>
      </c>
      <c r="C572" s="2" t="e">
        <f t="shared" si="25"/>
        <v>#VALUE!</v>
      </c>
      <c r="D572" s="2" t="e">
        <f t="shared" si="26"/>
        <v>#VALUE!</v>
      </c>
      <c r="E572" t="str">
        <f t="shared" si="24"/>
        <v>┊┊┊┊├«知识亚点»圆关于点的对称</v>
      </c>
    </row>
    <row r="573" spans="1:5">
      <c r="A573" t="s">
        <v>774</v>
      </c>
      <c r="C573" s="2" t="e">
        <f t="shared" si="25"/>
        <v>#VALUE!</v>
      </c>
      <c r="D573" s="2" t="e">
        <f t="shared" si="26"/>
        <v>#VALUE!</v>
      </c>
      <c r="E573" t="str">
        <f t="shared" si="24"/>
        <v>┊┊┊┊├«知识亚点»圆关于直线的对称</v>
      </c>
    </row>
    <row r="574" spans="1:5">
      <c r="A574" t="s">
        <v>775</v>
      </c>
      <c r="C574" s="2" t="e">
        <f t="shared" si="25"/>
        <v>#VALUE!</v>
      </c>
      <c r="D574" s="2" t="e">
        <f t="shared" si="26"/>
        <v>#VALUE!</v>
      </c>
      <c r="E574" t="str">
        <f t="shared" si="24"/>
        <v>┊┊┊┊├«知识亚点»圆的对称性</v>
      </c>
    </row>
    <row r="575" spans="1:5">
      <c r="A575" t="s">
        <v>776</v>
      </c>
      <c r="C575" s="2" t="e">
        <f t="shared" si="25"/>
        <v>#VALUE!</v>
      </c>
      <c r="D575" s="2" t="e">
        <f t="shared" si="26"/>
        <v>#VALUE!</v>
      </c>
      <c r="E575" t="str">
        <f t="shared" si="24"/>
        <v>┊┊┊├«知识点»圆的最值问题</v>
      </c>
    </row>
    <row r="576" spans="1:5">
      <c r="A576" t="s">
        <v>777</v>
      </c>
      <c r="C576" s="2" t="e">
        <f t="shared" si="25"/>
        <v>#VALUE!</v>
      </c>
      <c r="D576" s="2" t="e">
        <f t="shared" si="26"/>
        <v>#VALUE!</v>
      </c>
      <c r="E576" t="str">
        <f t="shared" si="24"/>
        <v>┊┊┊┊├«知识亚点»圆中距离的最值</v>
      </c>
    </row>
    <row r="577" spans="1:5">
      <c r="A577" t="s">
        <v>778</v>
      </c>
      <c r="C577" s="2" t="e">
        <f t="shared" si="25"/>
        <v>#VALUE!</v>
      </c>
      <c r="D577" s="2" t="e">
        <f t="shared" si="26"/>
        <v>#VALUE!</v>
      </c>
      <c r="E577" t="str">
        <f t="shared" si="24"/>
        <v>┊┊┊┊├«知识亚点»圆中斜率的最值</v>
      </c>
    </row>
    <row r="578" spans="1:5">
      <c r="A578" t="s">
        <v>779</v>
      </c>
      <c r="C578" s="2" t="e">
        <f t="shared" si="25"/>
        <v>#VALUE!</v>
      </c>
      <c r="D578" s="2" t="e">
        <f t="shared" si="26"/>
        <v>#VALUE!</v>
      </c>
      <c r="E578" t="str">
        <f t="shared" ref="E578:E641" si="27">IFERROR(REPLACE(A578,FIND("第",A578),FIND("节",A578)-FIND("第",A578)+1,""),A578)</f>
        <v>┊┊┊┊├«知识亚点»圆的半径（面积、周长）的最值</v>
      </c>
    </row>
    <row r="579" spans="1:5">
      <c r="A579" t="s">
        <v>780</v>
      </c>
      <c r="C579" s="2" t="e">
        <f t="shared" ref="C579:C642" si="28">FIND("第",A579)</f>
        <v>#VALUE!</v>
      </c>
      <c r="D579" s="2" t="e">
        <f t="shared" ref="D579:D642" si="29">FIND("节",A579)</f>
        <v>#VALUE!</v>
      </c>
      <c r="E579" t="str">
        <f t="shared" si="27"/>
        <v>┊┊┊┊├«知识亚点»根据直线与圆的关系解决圆的最值问题</v>
      </c>
    </row>
    <row r="580" spans="1:5">
      <c r="A580" t="s">
        <v>781</v>
      </c>
      <c r="C580" s="2" t="e">
        <f t="shared" si="28"/>
        <v>#VALUE!</v>
      </c>
      <c r="D580" s="2" t="e">
        <f t="shared" si="29"/>
        <v>#VALUE!</v>
      </c>
      <c r="E580" t="str">
        <f t="shared" si="27"/>
        <v>┊┊┊├«知识点»直线和圆内点的轨迹问题</v>
      </c>
    </row>
    <row r="581" spans="1:5">
      <c r="A581" t="s">
        <v>782</v>
      </c>
      <c r="C581" s="2" t="e">
        <f t="shared" si="28"/>
        <v>#VALUE!</v>
      </c>
      <c r="D581" s="2" t="e">
        <f t="shared" si="29"/>
        <v>#VALUE!</v>
      </c>
      <c r="E581" t="str">
        <f t="shared" si="27"/>
        <v>┊┊┊├«知识点»圆的方程的实际应用</v>
      </c>
    </row>
    <row r="582" spans="1:5">
      <c r="A582" t="s">
        <v>783</v>
      </c>
      <c r="C582" s="2">
        <f t="shared" si="28"/>
        <v>10</v>
      </c>
      <c r="D582" s="2">
        <f t="shared" si="29"/>
        <v>12</v>
      </c>
      <c r="E582" t="str">
        <f t="shared" si="27"/>
        <v>┊┊├«知识主题» 直线、圆的位置关系</v>
      </c>
    </row>
    <row r="583" spans="1:5">
      <c r="A583" t="s">
        <v>785</v>
      </c>
      <c r="C583" s="2" t="e">
        <f t="shared" si="28"/>
        <v>#VALUE!</v>
      </c>
      <c r="D583" s="2" t="e">
        <f t="shared" si="29"/>
        <v>#VALUE!</v>
      </c>
      <c r="E583" t="str">
        <f t="shared" si="27"/>
        <v>┊┊┊├«知识点»直线与圆的位置关系</v>
      </c>
    </row>
    <row r="584" spans="1:5">
      <c r="A584" t="s">
        <v>786</v>
      </c>
      <c r="C584" s="2" t="e">
        <f t="shared" si="28"/>
        <v>#VALUE!</v>
      </c>
      <c r="D584" s="2" t="e">
        <f t="shared" si="29"/>
        <v>#VALUE!</v>
      </c>
      <c r="E584" t="str">
        <f t="shared" si="27"/>
        <v>┊┊┊┊├«知识亚点»直线与圆的位置关系的判断</v>
      </c>
    </row>
    <row r="585" spans="1:5">
      <c r="A585" t="s">
        <v>787</v>
      </c>
      <c r="C585" s="2" t="e">
        <f t="shared" si="28"/>
        <v>#VALUE!</v>
      </c>
      <c r="D585" s="2" t="e">
        <f t="shared" si="29"/>
        <v>#VALUE!</v>
      </c>
      <c r="E585" t="str">
        <f t="shared" si="27"/>
        <v>┊┊┊┊├«知识亚点»直线与圆相交的应用</v>
      </c>
    </row>
    <row r="586" spans="1:5">
      <c r="A586" t="s">
        <v>788</v>
      </c>
      <c r="C586" s="2" t="e">
        <f t="shared" si="28"/>
        <v>#VALUE!</v>
      </c>
      <c r="D586" s="2" t="e">
        <f t="shared" si="29"/>
        <v>#VALUE!</v>
      </c>
      <c r="E586" t="str">
        <f t="shared" si="27"/>
        <v>┊┊┊┊├«知识亚点»直线与圆相切的应用</v>
      </c>
    </row>
    <row r="587" spans="1:5">
      <c r="A587" t="s">
        <v>789</v>
      </c>
      <c r="C587" s="2" t="e">
        <f t="shared" si="28"/>
        <v>#VALUE!</v>
      </c>
      <c r="D587" s="2" t="e">
        <f t="shared" si="29"/>
        <v>#VALUE!</v>
      </c>
      <c r="E587" t="str">
        <f t="shared" si="27"/>
        <v>┊┊┊├«知识点»直线与部分圆的位置关系</v>
      </c>
    </row>
    <row r="588" spans="1:5">
      <c r="A588" t="s">
        <v>790</v>
      </c>
      <c r="C588" s="2" t="e">
        <f t="shared" si="28"/>
        <v>#VALUE!</v>
      </c>
      <c r="D588" s="2" t="e">
        <f t="shared" si="29"/>
        <v>#VALUE!</v>
      </c>
      <c r="E588" t="str">
        <f t="shared" si="27"/>
        <v>┊┊┊├«知识点»圆与圆的位置关系</v>
      </c>
    </row>
    <row r="589" spans="1:5">
      <c r="A589" t="s">
        <v>791</v>
      </c>
      <c r="C589" s="2" t="e">
        <f t="shared" si="28"/>
        <v>#VALUE!</v>
      </c>
      <c r="D589" s="2" t="e">
        <f t="shared" si="29"/>
        <v>#VALUE!</v>
      </c>
      <c r="E589" t="str">
        <f t="shared" si="27"/>
        <v>┊┊┊┊├«知识亚点»圆与圆的位置关系的判断</v>
      </c>
    </row>
    <row r="590" spans="1:5">
      <c r="A590" t="s">
        <v>792</v>
      </c>
      <c r="C590" s="2" t="e">
        <f t="shared" si="28"/>
        <v>#VALUE!</v>
      </c>
      <c r="D590" s="2" t="e">
        <f t="shared" si="29"/>
        <v>#VALUE!</v>
      </c>
      <c r="E590" t="str">
        <f t="shared" si="27"/>
        <v>┊┊┊┊├«知识亚点»圆与圆相交的应用</v>
      </c>
    </row>
    <row r="591" spans="1:5">
      <c r="A591" t="s">
        <v>793</v>
      </c>
      <c r="C591" s="2" t="e">
        <f t="shared" si="28"/>
        <v>#VALUE!</v>
      </c>
      <c r="D591" s="2" t="e">
        <f t="shared" si="29"/>
        <v>#VALUE!</v>
      </c>
      <c r="E591" t="str">
        <f t="shared" si="27"/>
        <v>┊┊┊┊├«知识亚点»圆与圆相切的应用</v>
      </c>
    </row>
    <row r="592" spans="1:5">
      <c r="A592" t="s">
        <v>794</v>
      </c>
      <c r="C592" s="2" t="e">
        <f t="shared" si="28"/>
        <v>#VALUE!</v>
      </c>
      <c r="D592" s="2" t="e">
        <f t="shared" si="29"/>
        <v>#VALUE!</v>
      </c>
      <c r="E592" t="str">
        <f t="shared" si="27"/>
        <v>┊┊┊├«知识点»圆与圆的公切线</v>
      </c>
    </row>
    <row r="593" spans="1:5">
      <c r="A593" t="s">
        <v>795</v>
      </c>
      <c r="C593" s="2" t="e">
        <f t="shared" si="28"/>
        <v>#VALUE!</v>
      </c>
      <c r="D593" s="2" t="e">
        <f t="shared" si="29"/>
        <v>#VALUE!</v>
      </c>
      <c r="E593" t="str">
        <f t="shared" si="27"/>
        <v>┊┊┊├«知识点»圆的相交弦长的最值</v>
      </c>
    </row>
    <row r="594" spans="1:5">
      <c r="A594" t="s">
        <v>796</v>
      </c>
      <c r="C594" s="2" t="e">
        <f t="shared" si="28"/>
        <v>#VALUE!</v>
      </c>
      <c r="D594" s="2" t="e">
        <f t="shared" si="29"/>
        <v>#VALUE!</v>
      </c>
      <c r="E594" t="str">
        <f t="shared" si="27"/>
        <v>┊┊┊├«知识点»圆系方程</v>
      </c>
    </row>
    <row r="595" spans="1:5">
      <c r="A595" t="s">
        <v>797</v>
      </c>
      <c r="C595" s="2" t="e">
        <f t="shared" si="28"/>
        <v>#VALUE!</v>
      </c>
      <c r="D595" s="2" t="e">
        <f t="shared" si="29"/>
        <v>#VALUE!</v>
      </c>
      <c r="E595" t="str">
        <f t="shared" si="27"/>
        <v>┊┊┊┊├«知识亚点»以两点为直径端点的圆系方程</v>
      </c>
    </row>
    <row r="596" spans="1:5">
      <c r="A596" t="s">
        <v>798</v>
      </c>
      <c r="C596" s="2" t="e">
        <f t="shared" si="28"/>
        <v>#VALUE!</v>
      </c>
      <c r="D596" s="2" t="e">
        <f t="shared" si="29"/>
        <v>#VALUE!</v>
      </c>
      <c r="E596" t="str">
        <f t="shared" si="27"/>
        <v>┊┊┊┊├«知识亚点»过两圆交点的圆系方程</v>
      </c>
    </row>
    <row r="597" spans="1:5">
      <c r="A597" t="s">
        <v>799</v>
      </c>
      <c r="C597" s="2" t="e">
        <f t="shared" si="28"/>
        <v>#VALUE!</v>
      </c>
      <c r="D597" s="2" t="e">
        <f t="shared" si="29"/>
        <v>#VALUE!</v>
      </c>
      <c r="E597" t="str">
        <f t="shared" si="27"/>
        <v>┊┊┊┊├«知识亚点»过圆与直线交点的圆系方程</v>
      </c>
    </row>
    <row r="598" spans="1:5">
      <c r="A598" t="s">
        <v>800</v>
      </c>
      <c r="C598" s="2" t="e">
        <f t="shared" si="28"/>
        <v>#VALUE!</v>
      </c>
      <c r="D598" s="2" t="e">
        <f t="shared" si="29"/>
        <v>#VALUE!</v>
      </c>
      <c r="E598" t="str">
        <f t="shared" si="27"/>
        <v>┊┊┊┊├«知识亚点»圆中的面积问题</v>
      </c>
    </row>
    <row r="599" spans="1:5">
      <c r="A599" t="s">
        <v>801</v>
      </c>
      <c r="C599" s="2" t="e">
        <f t="shared" si="28"/>
        <v>#VALUE!</v>
      </c>
      <c r="D599" s="2" t="e">
        <f t="shared" si="29"/>
        <v>#VALUE!</v>
      </c>
      <c r="E599" t="str">
        <f t="shared" si="27"/>
        <v>┊┊┊┊├«知识亚点»圆中的定点定值问题</v>
      </c>
    </row>
    <row r="600" spans="1:5">
      <c r="A600" t="s">
        <v>802</v>
      </c>
      <c r="C600" s="2">
        <f t="shared" si="28"/>
        <v>10</v>
      </c>
      <c r="D600" s="2">
        <f t="shared" si="29"/>
        <v>12</v>
      </c>
      <c r="E600" t="str">
        <f t="shared" si="27"/>
        <v>┊┊├«知识主题» 曲线与方程</v>
      </c>
    </row>
    <row r="601" spans="1:5">
      <c r="A601" t="s">
        <v>804</v>
      </c>
      <c r="C601" s="2" t="e">
        <f t="shared" si="28"/>
        <v>#VALUE!</v>
      </c>
      <c r="D601" s="2" t="e">
        <f t="shared" si="29"/>
        <v>#VALUE!</v>
      </c>
      <c r="E601" t="str">
        <f t="shared" si="27"/>
        <v>┊┊┊├«知识点»点的轨迹或轨迹方程</v>
      </c>
    </row>
    <row r="602" spans="1:5">
      <c r="A602" t="s">
        <v>805</v>
      </c>
      <c r="C602" s="2" t="e">
        <f t="shared" si="28"/>
        <v>#VALUE!</v>
      </c>
      <c r="D602" s="2" t="e">
        <f t="shared" si="29"/>
        <v>#VALUE!</v>
      </c>
      <c r="E602" t="str">
        <f t="shared" si="27"/>
        <v>┊┊┊┊├«知识亚点»判断点的轨迹或方程的曲线</v>
      </c>
    </row>
    <row r="603" spans="1:5">
      <c r="A603" t="s">
        <v>806</v>
      </c>
      <c r="C603" s="2" t="e">
        <f t="shared" si="28"/>
        <v>#VALUE!</v>
      </c>
      <c r="D603" s="2" t="e">
        <f t="shared" si="29"/>
        <v>#VALUE!</v>
      </c>
      <c r="E603" t="str">
        <f t="shared" si="27"/>
        <v>┊┊┊┊├«知识亚点»直接法求轨迹（方程）</v>
      </c>
    </row>
    <row r="604" spans="1:5">
      <c r="A604" t="s">
        <v>807</v>
      </c>
      <c r="C604" s="2" t="e">
        <f t="shared" si="28"/>
        <v>#VALUE!</v>
      </c>
      <c r="D604" s="2" t="e">
        <f t="shared" si="29"/>
        <v>#VALUE!</v>
      </c>
      <c r="E604" t="str">
        <f t="shared" si="27"/>
        <v>┊┊┊┊├«知识亚点»定义法求轨迹（方程）</v>
      </c>
    </row>
    <row r="605" spans="1:5">
      <c r="A605" t="s">
        <v>808</v>
      </c>
      <c r="C605" s="2" t="e">
        <f t="shared" si="28"/>
        <v>#VALUE!</v>
      </c>
      <c r="D605" s="2" t="e">
        <f t="shared" si="29"/>
        <v>#VALUE!</v>
      </c>
      <c r="E605" t="str">
        <f t="shared" si="27"/>
        <v>┊┊┊┊├«知识亚点»相关点法求轨迹（方程）</v>
      </c>
    </row>
    <row r="606" spans="1:5">
      <c r="A606" t="s">
        <v>809</v>
      </c>
      <c r="C606" s="2" t="e">
        <f t="shared" si="28"/>
        <v>#VALUE!</v>
      </c>
      <c r="D606" s="2" t="e">
        <f t="shared" si="29"/>
        <v>#VALUE!</v>
      </c>
      <c r="E606" t="str">
        <f t="shared" si="27"/>
        <v>┊┊┊┊├«知识亚点»点差法求轨迹（方程）</v>
      </c>
    </row>
    <row r="607" spans="1:5">
      <c r="A607" t="s">
        <v>810</v>
      </c>
      <c r="C607" s="2" t="e">
        <f t="shared" si="28"/>
        <v>#VALUE!</v>
      </c>
      <c r="D607" s="2" t="e">
        <f t="shared" si="29"/>
        <v>#VALUE!</v>
      </c>
      <c r="E607" t="str">
        <f t="shared" si="27"/>
        <v>┊┊┊┊├«知识亚点»参数法求轨迹（方程）</v>
      </c>
    </row>
    <row r="608" spans="1:5">
      <c r="A608" t="s">
        <v>811</v>
      </c>
      <c r="C608" s="2" t="e">
        <f t="shared" si="28"/>
        <v>#VALUE!</v>
      </c>
      <c r="D608" s="2" t="e">
        <f t="shared" si="29"/>
        <v>#VALUE!</v>
      </c>
      <c r="E608" t="str">
        <f t="shared" si="27"/>
        <v>┊┊┊┊├«知识亚点»交轨法求轨迹（方程）</v>
      </c>
    </row>
    <row r="609" spans="1:5">
      <c r="A609" t="s">
        <v>812</v>
      </c>
      <c r="C609" s="2" t="e">
        <f t="shared" si="28"/>
        <v>#VALUE!</v>
      </c>
      <c r="D609" s="2" t="e">
        <f t="shared" si="29"/>
        <v>#VALUE!</v>
      </c>
      <c r="E609" t="str">
        <f t="shared" si="27"/>
        <v>┊┊┊├«知识点»根据圆锥曲线的方程求参数范围</v>
      </c>
    </row>
    <row r="610" spans="1:5">
      <c r="A610" t="s">
        <v>813</v>
      </c>
      <c r="C610" s="2">
        <f t="shared" si="28"/>
        <v>10</v>
      </c>
      <c r="D610" s="2">
        <f t="shared" si="29"/>
        <v>12</v>
      </c>
      <c r="E610" t="str">
        <f t="shared" si="27"/>
        <v>┊┊├«知识主题» 椭圆</v>
      </c>
    </row>
    <row r="611" spans="1:5">
      <c r="A611" t="s">
        <v>815</v>
      </c>
      <c r="C611" s="2" t="e">
        <f t="shared" si="28"/>
        <v>#VALUE!</v>
      </c>
      <c r="D611" s="2" t="e">
        <f t="shared" si="29"/>
        <v>#VALUE!</v>
      </c>
      <c r="E611" t="str">
        <f t="shared" si="27"/>
        <v>┊┊┊├«知识点»椭圆的定义</v>
      </c>
    </row>
    <row r="612" spans="1:5">
      <c r="A612" t="s">
        <v>816</v>
      </c>
      <c r="C612" s="2" t="e">
        <f t="shared" si="28"/>
        <v>#VALUE!</v>
      </c>
      <c r="D612" s="2" t="e">
        <f t="shared" si="29"/>
        <v>#VALUE!</v>
      </c>
      <c r="E612" t="str">
        <f t="shared" si="27"/>
        <v>┊┊┊├«知识点»椭圆的标准方程</v>
      </c>
    </row>
    <row r="613" spans="1:5">
      <c r="A613" t="s">
        <v>817</v>
      </c>
      <c r="C613" s="2" t="e">
        <f t="shared" si="28"/>
        <v>#VALUE!</v>
      </c>
      <c r="D613" s="2" t="e">
        <f t="shared" si="29"/>
        <v>#VALUE!</v>
      </c>
      <c r="E613" t="str">
        <f t="shared" si="27"/>
        <v>┊┊┊┊├«知识亚点»根据椭圆方程求参数范围</v>
      </c>
    </row>
    <row r="614" spans="1:5">
      <c r="A614" t="s">
        <v>818</v>
      </c>
      <c r="C614" s="2" t="e">
        <f t="shared" si="28"/>
        <v>#VALUE!</v>
      </c>
      <c r="D614" s="2" t="e">
        <f t="shared" si="29"/>
        <v>#VALUE!</v>
      </c>
      <c r="E614" t="str">
        <f t="shared" si="27"/>
        <v>┊┊┊├«知识点»椭圆的几何性质</v>
      </c>
    </row>
    <row r="615" spans="1:5">
      <c r="A615" t="s">
        <v>819</v>
      </c>
      <c r="C615" s="2" t="e">
        <f t="shared" si="28"/>
        <v>#VALUE!</v>
      </c>
      <c r="D615" s="2" t="e">
        <f t="shared" si="29"/>
        <v>#VALUE!</v>
      </c>
      <c r="E615" t="str">
        <f t="shared" si="27"/>
        <v>┊┊┊┊├«知识亚点»椭圆中的基本计算</v>
      </c>
    </row>
    <row r="616" spans="1:5">
      <c r="A616" t="s">
        <v>820</v>
      </c>
      <c r="C616" s="2" t="e">
        <f t="shared" si="28"/>
        <v>#VALUE!</v>
      </c>
      <c r="D616" s="2" t="e">
        <f t="shared" si="29"/>
        <v>#VALUE!</v>
      </c>
      <c r="E616" t="str">
        <f t="shared" si="27"/>
        <v>┊┊┊┊├«知识亚点»椭圆的离心率</v>
      </c>
    </row>
    <row r="617" spans="1:5">
      <c r="A617" t="s">
        <v>821</v>
      </c>
      <c r="C617" s="2" t="e">
        <f t="shared" si="28"/>
        <v>#VALUE!</v>
      </c>
      <c r="D617" s="2" t="e">
        <f t="shared" si="29"/>
        <v>#VALUE!</v>
      </c>
      <c r="E617" t="str">
        <f t="shared" si="27"/>
        <v>┊┊┊┊├«知识亚点»椭圆中的焦点三角形</v>
      </c>
    </row>
    <row r="618" spans="1:5">
      <c r="A618" t="s">
        <v>822</v>
      </c>
      <c r="C618" s="2" t="e">
        <f t="shared" si="28"/>
        <v>#VALUE!</v>
      </c>
      <c r="D618" s="2" t="e">
        <f t="shared" si="29"/>
        <v>#VALUE!</v>
      </c>
      <c r="E618" t="str">
        <f t="shared" si="27"/>
        <v>┊┊┊├«知识点»点与椭圆的位置关系</v>
      </c>
    </row>
    <row r="619" spans="1:5">
      <c r="A619" t="s">
        <v>823</v>
      </c>
      <c r="C619" s="2" t="e">
        <f t="shared" si="28"/>
        <v>#VALUE!</v>
      </c>
      <c r="D619" s="2" t="e">
        <f t="shared" si="29"/>
        <v>#VALUE!</v>
      </c>
      <c r="E619" t="str">
        <f t="shared" si="27"/>
        <v>┊┊┊├«知识点»直线和椭圆</v>
      </c>
    </row>
    <row r="620" spans="1:5">
      <c r="A620" t="s">
        <v>824</v>
      </c>
      <c r="C620" s="2" t="e">
        <f t="shared" si="28"/>
        <v>#VALUE!</v>
      </c>
      <c r="D620" s="2" t="e">
        <f t="shared" si="29"/>
        <v>#VALUE!</v>
      </c>
      <c r="E620" t="str">
        <f t="shared" si="27"/>
        <v>┊┊┊┊├«知识亚点»直线和椭圆的位置关系</v>
      </c>
    </row>
    <row r="621" spans="1:5">
      <c r="A621" t="s">
        <v>825</v>
      </c>
      <c r="C621" s="2" t="e">
        <f t="shared" si="28"/>
        <v>#VALUE!</v>
      </c>
      <c r="D621" s="2" t="e">
        <f t="shared" si="29"/>
        <v>#VALUE!</v>
      </c>
      <c r="E621" t="str">
        <f t="shared" si="27"/>
        <v>┊┊┊┊├«知识亚点»直线与椭圆的相交弦长（交点）</v>
      </c>
    </row>
    <row r="622" spans="1:5">
      <c r="A622" t="s">
        <v>826</v>
      </c>
      <c r="C622" s="2" t="e">
        <f t="shared" si="28"/>
        <v>#VALUE!</v>
      </c>
      <c r="D622" s="2" t="e">
        <f t="shared" si="29"/>
        <v>#VALUE!</v>
      </c>
      <c r="E622" t="str">
        <f t="shared" si="27"/>
        <v>┊┊┊┊├«知识亚点»直线和椭圆相交后的等量（不等）关系的应用</v>
      </c>
    </row>
    <row r="623" spans="1:5">
      <c r="A623" t="s">
        <v>827</v>
      </c>
      <c r="C623" s="2" t="e">
        <f t="shared" si="28"/>
        <v>#VALUE!</v>
      </c>
      <c r="D623" s="2" t="e">
        <f t="shared" si="29"/>
        <v>#VALUE!</v>
      </c>
      <c r="E623" t="str">
        <f t="shared" si="27"/>
        <v>┊┊┊┊├«知识亚点»直线和椭圆的定点定直线问题</v>
      </c>
    </row>
    <row r="624" spans="1:5">
      <c r="A624" t="s">
        <v>828</v>
      </c>
      <c r="C624" s="2" t="e">
        <f t="shared" si="28"/>
        <v>#VALUE!</v>
      </c>
      <c r="D624" s="2" t="e">
        <f t="shared" si="29"/>
        <v>#VALUE!</v>
      </c>
      <c r="E624" t="str">
        <f t="shared" si="27"/>
        <v>┊┊┊├«知识点»椭圆中的最值和范围问题</v>
      </c>
    </row>
    <row r="625" spans="1:5">
      <c r="A625" t="s">
        <v>829</v>
      </c>
      <c r="C625" s="2" t="e">
        <f t="shared" si="28"/>
        <v>#VALUE!</v>
      </c>
      <c r="D625" s="2" t="e">
        <f t="shared" si="29"/>
        <v>#VALUE!</v>
      </c>
      <c r="E625" t="str">
        <f t="shared" si="27"/>
        <v>┊┊┊├«知识点»椭圆中的面积问题</v>
      </c>
    </row>
    <row r="626" spans="1:5">
      <c r="A626" t="s">
        <v>830</v>
      </c>
      <c r="C626" s="2" t="e">
        <f t="shared" si="28"/>
        <v>#VALUE!</v>
      </c>
      <c r="D626" s="2" t="e">
        <f t="shared" si="29"/>
        <v>#VALUE!</v>
      </c>
      <c r="E626" t="str">
        <f t="shared" si="27"/>
        <v>┊┊┊├«知识点»椭圆中的探索性问题（存在性，恒成立问题）</v>
      </c>
    </row>
    <row r="627" spans="1:5">
      <c r="A627" t="s">
        <v>831</v>
      </c>
      <c r="C627" s="2" t="e">
        <f t="shared" si="28"/>
        <v>#VALUE!</v>
      </c>
      <c r="D627" s="2" t="e">
        <f t="shared" si="29"/>
        <v>#VALUE!</v>
      </c>
      <c r="E627" t="str">
        <f t="shared" si="27"/>
        <v>┊┊┊├«知识点»点差法在椭圆中的应用</v>
      </c>
    </row>
    <row r="628" spans="1:5">
      <c r="A628" t="s">
        <v>832</v>
      </c>
      <c r="C628" s="2" t="e">
        <f t="shared" si="28"/>
        <v>#VALUE!</v>
      </c>
      <c r="D628" s="2" t="e">
        <f t="shared" si="29"/>
        <v>#VALUE!</v>
      </c>
      <c r="E628" t="str">
        <f t="shared" si="27"/>
        <v>┊┊┊├«知识点»椭圆的实际应用</v>
      </c>
    </row>
    <row r="629" spans="1:5">
      <c r="A629" t="s">
        <v>833</v>
      </c>
      <c r="C629" s="2">
        <f t="shared" si="28"/>
        <v>10</v>
      </c>
      <c r="D629" s="2">
        <f t="shared" si="29"/>
        <v>12</v>
      </c>
      <c r="E629" t="str">
        <f t="shared" si="27"/>
        <v>┊┊├«知识主题» 双曲线</v>
      </c>
    </row>
    <row r="630" spans="1:5">
      <c r="A630" t="s">
        <v>835</v>
      </c>
      <c r="C630" s="2" t="e">
        <f t="shared" si="28"/>
        <v>#VALUE!</v>
      </c>
      <c r="D630" s="2" t="e">
        <f t="shared" si="29"/>
        <v>#VALUE!</v>
      </c>
      <c r="E630" t="str">
        <f t="shared" si="27"/>
        <v>┊┊┊├«知识点»双曲线的定义</v>
      </c>
    </row>
    <row r="631" spans="1:5">
      <c r="A631" t="s">
        <v>836</v>
      </c>
      <c r="C631" s="2" t="e">
        <f t="shared" si="28"/>
        <v>#VALUE!</v>
      </c>
      <c r="D631" s="2" t="e">
        <f t="shared" si="29"/>
        <v>#VALUE!</v>
      </c>
      <c r="E631" t="str">
        <f t="shared" si="27"/>
        <v>┊┊┊├«知识点»双曲线的标准方程</v>
      </c>
    </row>
    <row r="632" spans="1:5">
      <c r="A632" t="s">
        <v>837</v>
      </c>
      <c r="C632" s="2" t="e">
        <f t="shared" si="28"/>
        <v>#VALUE!</v>
      </c>
      <c r="D632" s="2" t="e">
        <f t="shared" si="29"/>
        <v>#VALUE!</v>
      </c>
      <c r="E632" t="str">
        <f t="shared" si="27"/>
        <v>┊┊┊┊├«知识亚点»根据双曲线方程求参数范围</v>
      </c>
    </row>
    <row r="633" spans="1:5">
      <c r="A633" t="s">
        <v>838</v>
      </c>
      <c r="C633" s="2" t="e">
        <f t="shared" si="28"/>
        <v>#VALUE!</v>
      </c>
      <c r="D633" s="2" t="e">
        <f t="shared" si="29"/>
        <v>#VALUE!</v>
      </c>
      <c r="E633" t="str">
        <f t="shared" si="27"/>
        <v>┊┊┊┊├«知识亚点»双曲线中的基本计算</v>
      </c>
    </row>
    <row r="634" spans="1:5">
      <c r="A634" t="s">
        <v>839</v>
      </c>
      <c r="C634" s="2" t="e">
        <f t="shared" si="28"/>
        <v>#VALUE!</v>
      </c>
      <c r="D634" s="2" t="e">
        <f t="shared" si="29"/>
        <v>#VALUE!</v>
      </c>
      <c r="E634" t="str">
        <f t="shared" si="27"/>
        <v>┊┊┊┊├«知识亚点»双曲线的离心率</v>
      </c>
    </row>
    <row r="635" spans="1:5">
      <c r="A635" t="s">
        <v>840</v>
      </c>
      <c r="C635" s="2" t="e">
        <f t="shared" si="28"/>
        <v>#VALUE!</v>
      </c>
      <c r="D635" s="2" t="e">
        <f t="shared" si="29"/>
        <v>#VALUE!</v>
      </c>
      <c r="E635" t="str">
        <f t="shared" si="27"/>
        <v>┊┊┊┊├«知识亚点»双曲线的渐近线问题</v>
      </c>
    </row>
    <row r="636" spans="1:5">
      <c r="A636" t="s">
        <v>841</v>
      </c>
      <c r="C636" s="2" t="e">
        <f t="shared" si="28"/>
        <v>#VALUE!</v>
      </c>
      <c r="D636" s="2" t="e">
        <f t="shared" si="29"/>
        <v>#VALUE!</v>
      </c>
      <c r="E636" t="str">
        <f t="shared" si="27"/>
        <v>┊┊┊┊├«知识亚点»双曲线中的焦点三角形</v>
      </c>
    </row>
    <row r="637" spans="1:5">
      <c r="A637" t="s">
        <v>842</v>
      </c>
      <c r="C637" s="2" t="e">
        <f t="shared" si="28"/>
        <v>#VALUE!</v>
      </c>
      <c r="D637" s="2" t="e">
        <f t="shared" si="29"/>
        <v>#VALUE!</v>
      </c>
      <c r="E637" t="str">
        <f t="shared" si="27"/>
        <v>┊┊┊├«知识点»点与双曲线的位置关系</v>
      </c>
    </row>
    <row r="638" spans="1:5">
      <c r="A638" t="s">
        <v>843</v>
      </c>
      <c r="C638" s="2" t="e">
        <f t="shared" si="28"/>
        <v>#VALUE!</v>
      </c>
      <c r="D638" s="2" t="e">
        <f t="shared" si="29"/>
        <v>#VALUE!</v>
      </c>
      <c r="E638" t="str">
        <f t="shared" si="27"/>
        <v>┊┊┊┊├«知识亚点»直线和双曲线的位置关系</v>
      </c>
    </row>
    <row r="639" spans="1:5">
      <c r="A639" t="s">
        <v>844</v>
      </c>
      <c r="C639" s="2" t="e">
        <f t="shared" si="28"/>
        <v>#VALUE!</v>
      </c>
      <c r="D639" s="2" t="e">
        <f t="shared" si="29"/>
        <v>#VALUE!</v>
      </c>
      <c r="E639" t="str">
        <f t="shared" si="27"/>
        <v>┊┊┊┊├«知识亚点»直线与双曲线的相交弦长（交点）</v>
      </c>
    </row>
    <row r="640" spans="1:5">
      <c r="A640" t="s">
        <v>845</v>
      </c>
      <c r="C640" s="2" t="e">
        <f t="shared" si="28"/>
        <v>#VALUE!</v>
      </c>
      <c r="D640" s="2" t="e">
        <f t="shared" si="29"/>
        <v>#VALUE!</v>
      </c>
      <c r="E640" t="str">
        <f t="shared" si="27"/>
        <v>┊┊┊┊├«知识亚点»直线和双曲线相交后的等量（不等）关系的应用</v>
      </c>
    </row>
    <row r="641" spans="1:5">
      <c r="A641" t="s">
        <v>846</v>
      </c>
      <c r="C641" s="2" t="e">
        <f t="shared" si="28"/>
        <v>#VALUE!</v>
      </c>
      <c r="D641" s="2" t="e">
        <f t="shared" si="29"/>
        <v>#VALUE!</v>
      </c>
      <c r="E641" t="str">
        <f t="shared" si="27"/>
        <v>┊┊┊┊├«知识亚点»直线和双曲线的定点定直线问题</v>
      </c>
    </row>
    <row r="642" spans="1:5">
      <c r="A642" t="s">
        <v>847</v>
      </c>
      <c r="C642" s="2" t="e">
        <f t="shared" si="28"/>
        <v>#VALUE!</v>
      </c>
      <c r="D642" s="2" t="e">
        <f t="shared" si="29"/>
        <v>#VALUE!</v>
      </c>
      <c r="E642" t="str">
        <f t="shared" ref="E642:E705" si="30">IFERROR(REPLACE(A642,FIND("第",A642),FIND("节",A642)-FIND("第",A642)+1,""),A642)</f>
        <v>┊┊┊├«知识点»双曲线中的最值和范围问题</v>
      </c>
    </row>
    <row r="643" spans="1:5">
      <c r="A643" t="s">
        <v>848</v>
      </c>
      <c r="C643" s="2" t="e">
        <f t="shared" ref="C643:C706" si="31">FIND("第",A643)</f>
        <v>#VALUE!</v>
      </c>
      <c r="D643" s="2" t="e">
        <f t="shared" ref="D643:D706" si="32">FIND("节",A643)</f>
        <v>#VALUE!</v>
      </c>
      <c r="E643" t="str">
        <f t="shared" si="30"/>
        <v>┊┊┊├«知识点»双曲线中的面积问题</v>
      </c>
    </row>
    <row r="644" spans="1:5">
      <c r="A644" t="s">
        <v>849</v>
      </c>
      <c r="C644" s="2" t="e">
        <f t="shared" si="31"/>
        <v>#VALUE!</v>
      </c>
      <c r="D644" s="2" t="e">
        <f t="shared" si="32"/>
        <v>#VALUE!</v>
      </c>
      <c r="E644" t="str">
        <f t="shared" si="30"/>
        <v>┊┊┊├«知识点»双曲线中的探索性问题（存在性，恒成立问题）</v>
      </c>
    </row>
    <row r="645" spans="1:5">
      <c r="A645" t="s">
        <v>850</v>
      </c>
      <c r="C645" s="2" t="e">
        <f t="shared" si="31"/>
        <v>#VALUE!</v>
      </c>
      <c r="D645" s="2" t="e">
        <f t="shared" si="32"/>
        <v>#VALUE!</v>
      </c>
      <c r="E645" t="str">
        <f t="shared" si="30"/>
        <v>┊┊┊├«知识点»点差法在双曲线中的应用</v>
      </c>
    </row>
    <row r="646" spans="1:5">
      <c r="A646" t="s">
        <v>851</v>
      </c>
      <c r="C646" s="2" t="e">
        <f t="shared" si="31"/>
        <v>#VALUE!</v>
      </c>
      <c r="D646" s="2" t="e">
        <f t="shared" si="32"/>
        <v>#VALUE!</v>
      </c>
      <c r="E646" t="str">
        <f t="shared" si="30"/>
        <v>┊┊┊├«知识点»双曲线的实际应用</v>
      </c>
    </row>
    <row r="647" spans="1:5">
      <c r="A647" t="s">
        <v>852</v>
      </c>
      <c r="C647" s="2" t="e">
        <f t="shared" si="31"/>
        <v>#VALUE!</v>
      </c>
      <c r="D647" s="2" t="e">
        <f t="shared" si="32"/>
        <v>#VALUE!</v>
      </c>
      <c r="E647" t="str">
        <f t="shared" si="30"/>
        <v>┊┊┊├«知识点»椭圆和双曲线的综合应用</v>
      </c>
    </row>
    <row r="648" spans="1:5">
      <c r="A648" t="s">
        <v>853</v>
      </c>
      <c r="C648" s="2">
        <f t="shared" si="31"/>
        <v>10</v>
      </c>
      <c r="D648" s="2">
        <f t="shared" si="32"/>
        <v>12</v>
      </c>
      <c r="E648" t="str">
        <f t="shared" si="30"/>
        <v>┊┊├«知识主题» 抛物线</v>
      </c>
    </row>
    <row r="649" spans="1:5">
      <c r="A649" t="s">
        <v>855</v>
      </c>
      <c r="C649" s="2" t="e">
        <f t="shared" si="31"/>
        <v>#VALUE!</v>
      </c>
      <c r="D649" s="2" t="e">
        <f t="shared" si="32"/>
        <v>#VALUE!</v>
      </c>
      <c r="E649" t="str">
        <f t="shared" si="30"/>
        <v>┊┊┊├«知识点»抛物线的定义</v>
      </c>
    </row>
    <row r="650" spans="1:5">
      <c r="A650" t="s">
        <v>856</v>
      </c>
      <c r="C650" s="2" t="e">
        <f t="shared" si="31"/>
        <v>#VALUE!</v>
      </c>
      <c r="D650" s="2" t="e">
        <f t="shared" si="32"/>
        <v>#VALUE!</v>
      </c>
      <c r="E650" t="str">
        <f t="shared" si="30"/>
        <v>┊┊┊├«知识点»抛物线的标准方程</v>
      </c>
    </row>
    <row r="651" spans="1:5">
      <c r="A651" t="s">
        <v>857</v>
      </c>
      <c r="C651" s="2" t="e">
        <f t="shared" si="31"/>
        <v>#VALUE!</v>
      </c>
      <c r="D651" s="2" t="e">
        <f t="shared" si="32"/>
        <v>#VALUE!</v>
      </c>
      <c r="E651" t="str">
        <f t="shared" si="30"/>
        <v>┊┊┊┊├«知识亚点»抛物线中的基本计算</v>
      </c>
    </row>
    <row r="652" spans="1:5">
      <c r="A652" t="s">
        <v>858</v>
      </c>
      <c r="C652" s="2" t="e">
        <f t="shared" si="31"/>
        <v>#VALUE!</v>
      </c>
      <c r="D652" s="2" t="e">
        <f t="shared" si="32"/>
        <v>#VALUE!</v>
      </c>
      <c r="E652" t="str">
        <f t="shared" si="30"/>
        <v>┊┊┊┊├«知识亚点»抛物线的焦点弦</v>
      </c>
    </row>
    <row r="653" spans="1:5">
      <c r="A653" t="s">
        <v>859</v>
      </c>
      <c r="C653" s="2" t="e">
        <f t="shared" si="31"/>
        <v>#VALUE!</v>
      </c>
      <c r="D653" s="2" t="e">
        <f t="shared" si="32"/>
        <v>#VALUE!</v>
      </c>
      <c r="E653" t="str">
        <f t="shared" si="30"/>
        <v>┊┊┊├«知识点»点与抛物线的位置关系</v>
      </c>
    </row>
    <row r="654" spans="1:5">
      <c r="A654" t="s">
        <v>860</v>
      </c>
      <c r="C654" s="2" t="e">
        <f t="shared" si="31"/>
        <v>#VALUE!</v>
      </c>
      <c r="D654" s="2" t="e">
        <f t="shared" si="32"/>
        <v>#VALUE!</v>
      </c>
      <c r="E654" t="str">
        <f t="shared" si="30"/>
        <v>┊┊┊┊├«知识亚点»直线和抛物线的位置关系</v>
      </c>
    </row>
    <row r="655" spans="1:5">
      <c r="A655" t="s">
        <v>861</v>
      </c>
      <c r="C655" s="2" t="e">
        <f t="shared" si="31"/>
        <v>#VALUE!</v>
      </c>
      <c r="D655" s="2" t="e">
        <f t="shared" si="32"/>
        <v>#VALUE!</v>
      </c>
      <c r="E655" t="str">
        <f t="shared" si="30"/>
        <v>┊┊┊┊├«知识亚点»直线与抛物线的相交弦长（交点）</v>
      </c>
    </row>
    <row r="656" spans="1:5">
      <c r="A656" t="s">
        <v>862</v>
      </c>
      <c r="C656" s="2" t="e">
        <f t="shared" si="31"/>
        <v>#VALUE!</v>
      </c>
      <c r="D656" s="2" t="e">
        <f t="shared" si="32"/>
        <v>#VALUE!</v>
      </c>
      <c r="E656" t="str">
        <f t="shared" si="30"/>
        <v>┊┊┊┊├«知识亚点»直线和抛物线相交后的等量（不等）关系的应用</v>
      </c>
    </row>
    <row r="657" spans="1:5">
      <c r="A657" t="s">
        <v>863</v>
      </c>
      <c r="C657" s="2" t="e">
        <f t="shared" si="31"/>
        <v>#VALUE!</v>
      </c>
      <c r="D657" s="2" t="e">
        <f t="shared" si="32"/>
        <v>#VALUE!</v>
      </c>
      <c r="E657" t="str">
        <f t="shared" si="30"/>
        <v>┊┊┊┊├«知识亚点»直线和抛物线的定点定直线问题</v>
      </c>
    </row>
    <row r="658" spans="1:5">
      <c r="A658" t="s">
        <v>864</v>
      </c>
      <c r="C658" s="2" t="e">
        <f t="shared" si="31"/>
        <v>#VALUE!</v>
      </c>
      <c r="D658" s="2" t="e">
        <f t="shared" si="32"/>
        <v>#VALUE!</v>
      </c>
      <c r="E658" t="str">
        <f t="shared" si="30"/>
        <v>┊┊┊├«知识点»抛物线中的最值和范围问题</v>
      </c>
    </row>
    <row r="659" spans="1:5">
      <c r="A659" t="s">
        <v>865</v>
      </c>
      <c r="C659" s="2" t="e">
        <f t="shared" si="31"/>
        <v>#VALUE!</v>
      </c>
      <c r="D659" s="2" t="e">
        <f t="shared" si="32"/>
        <v>#VALUE!</v>
      </c>
      <c r="E659" t="str">
        <f t="shared" si="30"/>
        <v>┊┊┊├«知识点»抛物线中的面积问题</v>
      </c>
    </row>
    <row r="660" spans="1:5">
      <c r="A660" t="s">
        <v>866</v>
      </c>
      <c r="C660" s="2" t="e">
        <f t="shared" si="31"/>
        <v>#VALUE!</v>
      </c>
      <c r="D660" s="2" t="e">
        <f t="shared" si="32"/>
        <v>#VALUE!</v>
      </c>
      <c r="E660" t="str">
        <f t="shared" si="30"/>
        <v>┊┊┊├«知识点»抛物线中的探索性问题（存在性，恒成立问题）</v>
      </c>
    </row>
    <row r="661" spans="1:5">
      <c r="A661" t="s">
        <v>867</v>
      </c>
      <c r="C661" s="2" t="e">
        <f t="shared" si="31"/>
        <v>#VALUE!</v>
      </c>
      <c r="D661" s="2" t="e">
        <f t="shared" si="32"/>
        <v>#VALUE!</v>
      </c>
      <c r="E661" t="str">
        <f t="shared" si="30"/>
        <v>┊┊┊├«知识点»点差法在抛物线中的应用</v>
      </c>
    </row>
    <row r="662" spans="1:5">
      <c r="A662" t="s">
        <v>868</v>
      </c>
      <c r="C662" s="2" t="e">
        <f t="shared" si="31"/>
        <v>#VALUE!</v>
      </c>
      <c r="D662" s="2" t="e">
        <f t="shared" si="32"/>
        <v>#VALUE!</v>
      </c>
      <c r="E662" t="str">
        <f t="shared" si="30"/>
        <v>┊┊┊├«知识点»抛物线的实际应用</v>
      </c>
    </row>
    <row r="663" spans="1:5">
      <c r="A663" t="s">
        <v>869</v>
      </c>
      <c r="C663" s="2" t="e">
        <f t="shared" si="31"/>
        <v>#VALUE!</v>
      </c>
      <c r="D663" s="2" t="e">
        <f t="shared" si="32"/>
        <v>#VALUE!</v>
      </c>
      <c r="E663" t="str">
        <f t="shared" si="30"/>
        <v>┊┊┊├«知识点»抛物线、双曲线和椭圆的综合问题</v>
      </c>
    </row>
    <row r="664" spans="1:5">
      <c r="A664" t="s">
        <v>870</v>
      </c>
      <c r="C664" s="2">
        <f t="shared" si="31"/>
        <v>10</v>
      </c>
      <c r="D664" s="2">
        <f t="shared" si="32"/>
        <v>12</v>
      </c>
      <c r="E664" t="str">
        <f t="shared" si="30"/>
        <v>┊┊├«知识主题» 直线与圆锥曲线的位置关系（ 圆锥曲线的综合问题）</v>
      </c>
    </row>
    <row r="665" spans="1:5">
      <c r="A665" t="s">
        <v>872</v>
      </c>
      <c r="C665" s="2" t="e">
        <f t="shared" si="31"/>
        <v>#VALUE!</v>
      </c>
      <c r="D665" s="2" t="e">
        <f t="shared" si="32"/>
        <v>#VALUE!</v>
      </c>
      <c r="E665" t="str">
        <f t="shared" si="30"/>
        <v>┊┊┊├«知识点»直线与圆锥曲线的位置关系问题</v>
      </c>
    </row>
    <row r="666" spans="1:5">
      <c r="A666" t="s">
        <v>873</v>
      </c>
      <c r="C666" s="2" t="e">
        <f t="shared" si="31"/>
        <v>#VALUE!</v>
      </c>
      <c r="D666" s="2" t="e">
        <f t="shared" si="32"/>
        <v>#VALUE!</v>
      </c>
      <c r="E666" t="str">
        <f t="shared" si="30"/>
        <v>┊┊┊├«知识点»直线与圆锥曲线中的对称问题</v>
      </c>
    </row>
    <row r="667" spans="1:5">
      <c r="A667" t="s">
        <v>874</v>
      </c>
      <c r="C667" s="2" t="e">
        <f t="shared" si="31"/>
        <v>#VALUE!</v>
      </c>
      <c r="D667" s="2" t="e">
        <f t="shared" si="32"/>
        <v>#VALUE!</v>
      </c>
      <c r="E667" t="str">
        <f t="shared" si="30"/>
        <v>┊┊┊├«知识点»直线与圆锥曲线相交的基本计算</v>
      </c>
    </row>
    <row r="668" spans="1:5">
      <c r="A668" t="s">
        <v>875</v>
      </c>
      <c r="C668" s="2" t="e">
        <f t="shared" si="31"/>
        <v>#VALUE!</v>
      </c>
      <c r="D668" s="2" t="e">
        <f t="shared" si="32"/>
        <v>#VALUE!</v>
      </c>
      <c r="E668" t="str">
        <f t="shared" si="30"/>
        <v>┊┊┊├«知识点»直线与圆锥曲线的中点弦问题</v>
      </c>
    </row>
    <row r="669" spans="1:5">
      <c r="A669" t="s">
        <v>876</v>
      </c>
      <c r="C669" s="2" t="e">
        <f t="shared" si="31"/>
        <v>#VALUE!</v>
      </c>
      <c r="D669" s="2" t="e">
        <f t="shared" si="32"/>
        <v>#VALUE!</v>
      </c>
      <c r="E669" t="str">
        <f t="shared" si="30"/>
        <v>┊┊┊├«知识点»直线与圆锥曲线中的定点、定值问题</v>
      </c>
    </row>
    <row r="670" spans="1:5">
      <c r="A670" t="s">
        <v>877</v>
      </c>
      <c r="C670" s="2" t="e">
        <f t="shared" si="31"/>
        <v>#VALUE!</v>
      </c>
      <c r="D670" s="2" t="e">
        <f t="shared" si="32"/>
        <v>#VALUE!</v>
      </c>
      <c r="E670" t="str">
        <f t="shared" si="30"/>
        <v>┊┊┊├«知识点»直线与圆锥曲线的面积问题</v>
      </c>
    </row>
    <row r="671" spans="1:5">
      <c r="A671" t="s">
        <v>878</v>
      </c>
      <c r="C671" s="2" t="e">
        <f t="shared" si="31"/>
        <v>#VALUE!</v>
      </c>
      <c r="D671" s="2" t="e">
        <f t="shared" si="32"/>
        <v>#VALUE!</v>
      </c>
      <c r="E671" t="str">
        <f t="shared" si="30"/>
        <v>┊┊┊├«知识点»圆锥曲线中的探索性问题（存在性，恒成立问题）</v>
      </c>
    </row>
    <row r="672" spans="1:5">
      <c r="A672" t="s">
        <v>879</v>
      </c>
      <c r="C672" s="2" t="e">
        <f t="shared" si="31"/>
        <v>#VALUE!</v>
      </c>
      <c r="D672" s="2" t="e">
        <f t="shared" si="32"/>
        <v>#VALUE!</v>
      </c>
      <c r="E672" t="str">
        <f t="shared" si="30"/>
        <v>┊┊┊├«知识点»圆锥曲线的综合应用</v>
      </c>
    </row>
    <row r="673" spans="1:5">
      <c r="A673" t="s">
        <v>880</v>
      </c>
      <c r="C673" s="2">
        <f t="shared" si="31"/>
        <v>8</v>
      </c>
      <c r="D673" s="2" t="e">
        <f t="shared" si="32"/>
        <v>#VALUE!</v>
      </c>
      <c r="E673" t="str">
        <f t="shared" si="30"/>
        <v>┊├«知识区»第九章 算法初步、统计、统计案列</v>
      </c>
    </row>
    <row r="674" spans="1:5">
      <c r="A674" t="s">
        <v>882</v>
      </c>
      <c r="C674" s="2">
        <f t="shared" si="31"/>
        <v>10</v>
      </c>
      <c r="D674" s="2">
        <f t="shared" si="32"/>
        <v>12</v>
      </c>
      <c r="E674" t="str">
        <f t="shared" si="30"/>
        <v>┊┊├«知识主题» 算法与程序框图、基本算法语句</v>
      </c>
    </row>
    <row r="675" spans="1:5">
      <c r="A675" t="s">
        <v>884</v>
      </c>
      <c r="C675" s="2" t="e">
        <f t="shared" si="31"/>
        <v>#VALUE!</v>
      </c>
      <c r="D675" s="2" t="e">
        <f t="shared" si="32"/>
        <v>#VALUE!</v>
      </c>
      <c r="E675" t="str">
        <f t="shared" si="30"/>
        <v>┊┊┊├«知识点»算法的基本概念</v>
      </c>
    </row>
    <row r="676" spans="1:5">
      <c r="A676" t="s">
        <v>885</v>
      </c>
      <c r="C676" s="2" t="e">
        <f t="shared" si="31"/>
        <v>#VALUE!</v>
      </c>
      <c r="D676" s="2" t="e">
        <f t="shared" si="32"/>
        <v>#VALUE!</v>
      </c>
      <c r="E676" t="str">
        <f t="shared" si="30"/>
        <v>┊┊┊├«知识点»算法的设计和描述</v>
      </c>
    </row>
    <row r="677" spans="1:5">
      <c r="A677" t="s">
        <v>886</v>
      </c>
      <c r="C677" s="2" t="e">
        <f t="shared" si="31"/>
        <v>#VALUE!</v>
      </c>
      <c r="D677" s="2" t="e">
        <f t="shared" si="32"/>
        <v>#VALUE!</v>
      </c>
      <c r="E677" t="str">
        <f t="shared" si="30"/>
        <v>┊┊┊┊├«知识亚点»程序框图的识别</v>
      </c>
    </row>
    <row r="678" spans="1:5">
      <c r="A678" t="s">
        <v>887</v>
      </c>
      <c r="C678" s="2" t="e">
        <f t="shared" si="31"/>
        <v>#VALUE!</v>
      </c>
      <c r="D678" s="2" t="e">
        <f t="shared" si="32"/>
        <v>#VALUE!</v>
      </c>
      <c r="E678" t="str">
        <f t="shared" si="30"/>
        <v>┊┊┊┊├«知识亚点»程序框图的构建</v>
      </c>
    </row>
    <row r="679" spans="1:5">
      <c r="A679" t="s">
        <v>888</v>
      </c>
      <c r="C679" s="2" t="e">
        <f t="shared" si="31"/>
        <v>#VALUE!</v>
      </c>
      <c r="D679" s="2" t="e">
        <f t="shared" si="32"/>
        <v>#VALUE!</v>
      </c>
      <c r="E679" t="str">
        <f t="shared" si="30"/>
        <v>┊┊┊┊├«知识亚点»程序框图中程序功能、执行结果的判断</v>
      </c>
    </row>
    <row r="680" spans="1:5">
      <c r="A680" t="s">
        <v>889</v>
      </c>
      <c r="C680" s="2" t="e">
        <f t="shared" si="31"/>
        <v>#VALUE!</v>
      </c>
      <c r="D680" s="2" t="e">
        <f t="shared" si="32"/>
        <v>#VALUE!</v>
      </c>
      <c r="E680" t="str">
        <f t="shared" si="30"/>
        <v>┊┊┊┊├«知识亚点»程序框图的补充完善</v>
      </c>
    </row>
    <row r="681" spans="1:5">
      <c r="A681" t="s">
        <v>890</v>
      </c>
      <c r="C681" s="2" t="e">
        <f t="shared" si="31"/>
        <v>#VALUE!</v>
      </c>
      <c r="D681" s="2" t="e">
        <f t="shared" si="32"/>
        <v>#VALUE!</v>
      </c>
      <c r="E681" t="str">
        <f t="shared" si="30"/>
        <v>┊┊┊┊├«知识亚点»计算机计算中数学运算符号的识别</v>
      </c>
    </row>
    <row r="682" spans="1:5">
      <c r="A682" t="s">
        <v>891</v>
      </c>
      <c r="C682" s="2" t="e">
        <f t="shared" si="31"/>
        <v>#VALUE!</v>
      </c>
      <c r="D682" s="2" t="e">
        <f t="shared" si="32"/>
        <v>#VALUE!</v>
      </c>
      <c r="E682" t="str">
        <f t="shared" si="30"/>
        <v>┊┊┊┊├«知识亚点»输入、输出、赋值语句</v>
      </c>
    </row>
    <row r="683" spans="1:5">
      <c r="A683" t="s">
        <v>892</v>
      </c>
      <c r="C683" s="2" t="e">
        <f t="shared" si="31"/>
        <v>#VALUE!</v>
      </c>
      <c r="D683" s="2" t="e">
        <f t="shared" si="32"/>
        <v>#VALUE!</v>
      </c>
      <c r="E683" t="str">
        <f t="shared" si="30"/>
        <v>┊┊┊┊├«知识亚点»条件语句</v>
      </c>
    </row>
    <row r="684" spans="1:5">
      <c r="A684" t="s">
        <v>893</v>
      </c>
      <c r="C684" s="2" t="e">
        <f t="shared" si="31"/>
        <v>#VALUE!</v>
      </c>
      <c r="D684" s="2" t="e">
        <f t="shared" si="32"/>
        <v>#VALUE!</v>
      </c>
      <c r="E684" t="str">
        <f t="shared" si="30"/>
        <v>┊┊┊┊├«知识亚点»循环语句</v>
      </c>
    </row>
    <row r="685" spans="1:5">
      <c r="A685" t="s">
        <v>894</v>
      </c>
      <c r="C685" s="2" t="e">
        <f t="shared" si="31"/>
        <v>#VALUE!</v>
      </c>
      <c r="D685" s="2" t="e">
        <f t="shared" si="32"/>
        <v>#VALUE!</v>
      </c>
      <c r="E685" t="str">
        <f t="shared" si="30"/>
        <v>┊┊┊┊├«知识亚点»算法的逻辑结构</v>
      </c>
    </row>
    <row r="686" spans="1:5">
      <c r="A686" t="s">
        <v>895</v>
      </c>
      <c r="C686" s="2" t="e">
        <f t="shared" si="31"/>
        <v>#VALUE!</v>
      </c>
      <c r="D686" s="2" t="e">
        <f t="shared" si="32"/>
        <v>#VALUE!</v>
      </c>
      <c r="E686" t="str">
        <f t="shared" si="30"/>
        <v>┊┊┊┊├«知识亚点»算法语句在程序中的应用</v>
      </c>
    </row>
    <row r="687" spans="1:5">
      <c r="A687" t="s">
        <v>896</v>
      </c>
      <c r="C687" s="2" t="e">
        <f t="shared" si="31"/>
        <v>#VALUE!</v>
      </c>
      <c r="D687" s="2" t="e">
        <f t="shared" si="32"/>
        <v>#VALUE!</v>
      </c>
      <c r="E687" t="str">
        <f t="shared" si="30"/>
        <v>┊┊┊┊├«知识亚点»算法运行结果的判断</v>
      </c>
    </row>
    <row r="688" spans="1:5">
      <c r="A688" t="s">
        <v>897</v>
      </c>
      <c r="C688" s="2" t="e">
        <f t="shared" si="31"/>
        <v>#VALUE!</v>
      </c>
      <c r="D688" s="2" t="e">
        <f t="shared" si="32"/>
        <v>#VALUE!</v>
      </c>
      <c r="E688" t="str">
        <f t="shared" si="30"/>
        <v>┊┊┊┊├«知识亚点»算法程序的完善</v>
      </c>
    </row>
    <row r="689" spans="1:5">
      <c r="A689" t="s">
        <v>898</v>
      </c>
      <c r="C689" s="2" t="e">
        <f t="shared" si="31"/>
        <v>#VALUE!</v>
      </c>
      <c r="D689" s="2" t="e">
        <f t="shared" si="32"/>
        <v>#VALUE!</v>
      </c>
      <c r="E689" t="str">
        <f t="shared" si="30"/>
        <v>┊┊┊┊├«知识亚点»算法在生活中的实际应用</v>
      </c>
    </row>
    <row r="690" spans="1:5">
      <c r="A690" t="s">
        <v>899</v>
      </c>
      <c r="C690" s="2" t="e">
        <f t="shared" si="31"/>
        <v>#VALUE!</v>
      </c>
      <c r="D690" s="2" t="e">
        <f t="shared" si="32"/>
        <v>#VALUE!</v>
      </c>
      <c r="E690" t="str">
        <f t="shared" si="30"/>
        <v>┊┊┊├«知识点»程序框图和算法程序的综合应用</v>
      </c>
    </row>
    <row r="691" spans="1:5">
      <c r="A691" t="s">
        <v>900</v>
      </c>
      <c r="C691" s="2" t="e">
        <f t="shared" si="31"/>
        <v>#VALUE!</v>
      </c>
      <c r="D691" s="2" t="e">
        <f t="shared" si="32"/>
        <v>#VALUE!</v>
      </c>
      <c r="E691" t="str">
        <f t="shared" si="30"/>
        <v>┊┊┊├«知识点»辗转相除法和更相减损术的应用</v>
      </c>
    </row>
    <row r="692" spans="1:5">
      <c r="A692" t="s">
        <v>901</v>
      </c>
      <c r="C692" s="2" t="e">
        <f t="shared" si="31"/>
        <v>#VALUE!</v>
      </c>
      <c r="D692" s="2" t="e">
        <f t="shared" si="32"/>
        <v>#VALUE!</v>
      </c>
      <c r="E692" t="str">
        <f t="shared" si="30"/>
        <v>┊┊┊├«知识点»秦九韶算法的理解及应用</v>
      </c>
    </row>
    <row r="693" spans="1:5">
      <c r="A693" t="s">
        <v>902</v>
      </c>
      <c r="C693" s="2" t="e">
        <f t="shared" si="31"/>
        <v>#VALUE!</v>
      </c>
      <c r="D693" s="2" t="e">
        <f t="shared" si="32"/>
        <v>#VALUE!</v>
      </c>
      <c r="E693" t="str">
        <f t="shared" si="30"/>
        <v>┊┊┊├«知识点»进位制问题</v>
      </c>
    </row>
    <row r="694" spans="1:5">
      <c r="A694" t="s">
        <v>903</v>
      </c>
      <c r="C694" s="2" t="e">
        <f t="shared" si="31"/>
        <v>#VALUE!</v>
      </c>
      <c r="D694" s="2" t="e">
        <f t="shared" si="32"/>
        <v>#VALUE!</v>
      </c>
      <c r="E694" t="str">
        <f t="shared" si="30"/>
        <v>┊┊┊┊├«知识亚点»分层绘制结构图方法</v>
      </c>
    </row>
    <row r="695" spans="1:5">
      <c r="A695" t="s">
        <v>904</v>
      </c>
      <c r="C695" s="2" t="e">
        <f t="shared" si="31"/>
        <v>#VALUE!</v>
      </c>
      <c r="D695" s="2" t="e">
        <f t="shared" si="32"/>
        <v>#VALUE!</v>
      </c>
      <c r="E695" t="str">
        <f t="shared" si="30"/>
        <v>┊┊┊┊├«知识亚点»结构图要素间的关系</v>
      </c>
    </row>
    <row r="696" spans="1:5">
      <c r="A696" t="s">
        <v>905</v>
      </c>
      <c r="C696" s="2" t="e">
        <f t="shared" si="31"/>
        <v>#VALUE!</v>
      </c>
      <c r="D696" s="2" t="e">
        <f t="shared" si="32"/>
        <v>#VALUE!</v>
      </c>
      <c r="E696" t="str">
        <f t="shared" si="30"/>
        <v>┊┊┊┊├«知识亚点»流程图基本概念</v>
      </c>
    </row>
    <row r="697" spans="1:5">
      <c r="A697" t="s">
        <v>906</v>
      </c>
      <c r="C697" s="2" t="e">
        <f t="shared" si="31"/>
        <v>#VALUE!</v>
      </c>
      <c r="D697" s="2" t="e">
        <f t="shared" si="32"/>
        <v>#VALUE!</v>
      </c>
      <c r="E697" t="str">
        <f t="shared" si="30"/>
        <v>┊┊┊┊├«知识亚点»流程图的画法及应用</v>
      </c>
    </row>
    <row r="698" spans="1:5">
      <c r="A698" t="s">
        <v>907</v>
      </c>
      <c r="C698" s="2">
        <f t="shared" si="31"/>
        <v>10</v>
      </c>
      <c r="D698" s="2">
        <f t="shared" si="32"/>
        <v>12</v>
      </c>
      <c r="E698" t="str">
        <f t="shared" si="30"/>
        <v>┊┊├«知识主题» 随机抽样</v>
      </c>
    </row>
    <row r="699" spans="1:5">
      <c r="A699" t="s">
        <v>909</v>
      </c>
      <c r="C699" s="2" t="e">
        <f t="shared" si="31"/>
        <v>#VALUE!</v>
      </c>
      <c r="D699" s="2" t="e">
        <f t="shared" si="32"/>
        <v>#VALUE!</v>
      </c>
      <c r="E699" t="str">
        <f t="shared" si="30"/>
        <v>┊┊┊├«知识点»随机抽样</v>
      </c>
    </row>
    <row r="700" spans="1:5">
      <c r="A700" t="s">
        <v>910</v>
      </c>
      <c r="C700" s="2" t="e">
        <f t="shared" si="31"/>
        <v>#VALUE!</v>
      </c>
      <c r="D700" s="2" t="e">
        <f t="shared" si="32"/>
        <v>#VALUE!</v>
      </c>
      <c r="E700" t="str">
        <f t="shared" si="30"/>
        <v>┊┊┊┊├«知识亚点»抽样方法的判断</v>
      </c>
    </row>
    <row r="701" spans="1:5">
      <c r="A701" t="s">
        <v>911</v>
      </c>
      <c r="C701" s="2" t="e">
        <f t="shared" si="31"/>
        <v>#VALUE!</v>
      </c>
      <c r="D701" s="2" t="e">
        <f t="shared" si="32"/>
        <v>#VALUE!</v>
      </c>
      <c r="E701" t="str">
        <f t="shared" si="30"/>
        <v>┊┊┊┊├«知识亚点»简单随机抽样</v>
      </c>
    </row>
    <row r="702" spans="1:5">
      <c r="A702" t="s">
        <v>912</v>
      </c>
      <c r="C702" s="2" t="e">
        <f t="shared" si="31"/>
        <v>#VALUE!</v>
      </c>
      <c r="D702" s="2" t="e">
        <f t="shared" si="32"/>
        <v>#VALUE!</v>
      </c>
      <c r="E702" t="str">
        <f t="shared" si="30"/>
        <v>┊┊┊┊├«知识亚点»系统抽样</v>
      </c>
    </row>
    <row r="703" spans="1:5">
      <c r="A703" t="s">
        <v>913</v>
      </c>
      <c r="C703" s="2" t="e">
        <f t="shared" si="31"/>
        <v>#VALUE!</v>
      </c>
      <c r="D703" s="2" t="e">
        <f t="shared" si="32"/>
        <v>#VALUE!</v>
      </c>
      <c r="E703" t="str">
        <f t="shared" si="30"/>
        <v>┊┊┊┊├«知识亚点»分层抽样</v>
      </c>
    </row>
    <row r="704" spans="1:5">
      <c r="A704" t="s">
        <v>914</v>
      </c>
      <c r="C704" s="2" t="e">
        <f t="shared" si="31"/>
        <v>#VALUE!</v>
      </c>
      <c r="D704" s="2" t="e">
        <f t="shared" si="32"/>
        <v>#VALUE!</v>
      </c>
      <c r="E704" t="str">
        <f t="shared" si="30"/>
        <v>┊┊┊├«知识点»随机抽样中的概率</v>
      </c>
    </row>
    <row r="705" spans="1:5">
      <c r="A705" t="s">
        <v>915</v>
      </c>
      <c r="C705" s="2" t="e">
        <f t="shared" si="31"/>
        <v>#VALUE!</v>
      </c>
      <c r="D705" s="2" t="e">
        <f t="shared" si="32"/>
        <v>#VALUE!</v>
      </c>
      <c r="E705" t="str">
        <f t="shared" si="30"/>
        <v>┊┊┊├«知识点»总体、个体、样本的概念</v>
      </c>
    </row>
    <row r="706" spans="1:5">
      <c r="A706" t="s">
        <v>916</v>
      </c>
      <c r="C706" s="2">
        <f t="shared" si="31"/>
        <v>10</v>
      </c>
      <c r="D706" s="2">
        <f t="shared" si="32"/>
        <v>12</v>
      </c>
      <c r="E706" t="str">
        <f t="shared" ref="E706:E769" si="33">IFERROR(REPLACE(A706,FIND("第",A706),FIND("节",A706)-FIND("第",A706)+1,""),A706)</f>
        <v>┊┊├«知识主题» 用样本估计总体</v>
      </c>
    </row>
    <row r="707" spans="1:5">
      <c r="A707" t="s">
        <v>918</v>
      </c>
      <c r="C707" s="2" t="e">
        <f t="shared" ref="C707:C770" si="34">FIND("第",A707)</f>
        <v>#VALUE!</v>
      </c>
      <c r="D707" s="2" t="e">
        <f t="shared" ref="D707:D770" si="35">FIND("节",A707)</f>
        <v>#VALUE!</v>
      </c>
      <c r="E707" t="str">
        <f t="shared" si="33"/>
        <v>┊┊┊├«知识点»频率分布表、直方图</v>
      </c>
    </row>
    <row r="708" spans="1:5">
      <c r="A708" t="s">
        <v>919</v>
      </c>
      <c r="C708" s="2" t="e">
        <f t="shared" si="34"/>
        <v>#VALUE!</v>
      </c>
      <c r="D708" s="2" t="e">
        <f t="shared" si="35"/>
        <v>#VALUE!</v>
      </c>
      <c r="E708" t="str">
        <f t="shared" si="33"/>
        <v>┊┊┊┊├«知识亚点»频率分布表、直方图的基本概念</v>
      </c>
    </row>
    <row r="709" spans="1:5">
      <c r="A709" t="s">
        <v>920</v>
      </c>
      <c r="C709" s="2" t="e">
        <f t="shared" si="34"/>
        <v>#VALUE!</v>
      </c>
      <c r="D709" s="2" t="e">
        <f t="shared" si="35"/>
        <v>#VALUE!</v>
      </c>
      <c r="E709" t="str">
        <f t="shared" si="33"/>
        <v>┊┊┊┊├«知识亚点»作出或补全频率表、直方图</v>
      </c>
    </row>
    <row r="710" spans="1:5">
      <c r="A710" t="s">
        <v>921</v>
      </c>
      <c r="C710" s="2" t="e">
        <f t="shared" si="34"/>
        <v>#VALUE!</v>
      </c>
      <c r="D710" s="2" t="e">
        <f t="shared" si="35"/>
        <v>#VALUE!</v>
      </c>
      <c r="E710" t="str">
        <f t="shared" si="33"/>
        <v>┊┊┊┊├«知识亚点»频率分布表、直方图数据的分析</v>
      </c>
    </row>
    <row r="711" spans="1:5">
      <c r="A711" t="s">
        <v>922</v>
      </c>
      <c r="C711" s="2" t="e">
        <f t="shared" si="34"/>
        <v>#VALUE!</v>
      </c>
      <c r="D711" s="2" t="e">
        <f t="shared" si="35"/>
        <v>#VALUE!</v>
      </c>
      <c r="E711" t="str">
        <f t="shared" si="33"/>
        <v>┊┊┊├«知识点»频率分布折线图和总体密度曲线</v>
      </c>
    </row>
    <row r="712" spans="1:5">
      <c r="A712" t="s">
        <v>923</v>
      </c>
      <c r="C712" s="2" t="e">
        <f t="shared" si="34"/>
        <v>#VALUE!</v>
      </c>
      <c r="D712" s="2" t="e">
        <f t="shared" si="35"/>
        <v>#VALUE!</v>
      </c>
      <c r="E712" t="str">
        <f t="shared" si="33"/>
        <v>┊┊┊┊├«知识亚点»作出或补全茎叶图</v>
      </c>
    </row>
    <row r="713" spans="1:5">
      <c r="A713" t="s">
        <v>924</v>
      </c>
      <c r="C713" s="2" t="e">
        <f t="shared" si="34"/>
        <v>#VALUE!</v>
      </c>
      <c r="D713" s="2" t="e">
        <f t="shared" si="35"/>
        <v>#VALUE!</v>
      </c>
      <c r="E713" t="str">
        <f t="shared" si="33"/>
        <v>┊┊┊┊├«知识亚点»茎叶图数据的分析及计算</v>
      </c>
    </row>
    <row r="714" spans="1:5">
      <c r="A714" t="s">
        <v>925</v>
      </c>
      <c r="C714" s="2" t="e">
        <f t="shared" si="34"/>
        <v>#VALUE!</v>
      </c>
      <c r="D714" s="2" t="e">
        <f t="shared" si="35"/>
        <v>#VALUE!</v>
      </c>
      <c r="E714" t="str">
        <f t="shared" si="33"/>
        <v>┊┊┊├«知识点»其它简单统计图表</v>
      </c>
    </row>
    <row r="715" spans="1:5">
      <c r="A715" t="s">
        <v>926</v>
      </c>
      <c r="C715" s="2" t="e">
        <f t="shared" si="34"/>
        <v>#VALUE!</v>
      </c>
      <c r="D715" s="2" t="e">
        <f t="shared" si="35"/>
        <v>#VALUE!</v>
      </c>
      <c r="E715" t="str">
        <f t="shared" si="33"/>
        <v>┊┊┊┊├«知识亚点»中位数、平均数、众数</v>
      </c>
    </row>
    <row r="716" spans="1:5">
      <c r="A716" t="s">
        <v>927</v>
      </c>
      <c r="C716" s="2" t="e">
        <f t="shared" si="34"/>
        <v>#VALUE!</v>
      </c>
      <c r="D716" s="2" t="e">
        <f t="shared" si="35"/>
        <v>#VALUE!</v>
      </c>
      <c r="E716" t="str">
        <f t="shared" si="33"/>
        <v>┊┊┊┊├«知识亚点»标准差、方差</v>
      </c>
    </row>
    <row r="717" spans="1:5">
      <c r="A717" t="s">
        <v>928</v>
      </c>
      <c r="C717" s="2" t="e">
        <f t="shared" si="34"/>
        <v>#VALUE!</v>
      </c>
      <c r="D717" s="2" t="e">
        <f t="shared" si="35"/>
        <v>#VALUE!</v>
      </c>
      <c r="E717" t="str">
        <f t="shared" si="33"/>
        <v>┊┊┊├«知识点»用样本的频率分布估计总体分布</v>
      </c>
    </row>
    <row r="718" spans="1:5">
      <c r="A718" t="s">
        <v>929</v>
      </c>
      <c r="C718" s="2" t="e">
        <f t="shared" si="34"/>
        <v>#VALUE!</v>
      </c>
      <c r="D718" s="2" t="e">
        <f t="shared" si="35"/>
        <v>#VALUE!</v>
      </c>
      <c r="E718" t="str">
        <f t="shared" si="33"/>
        <v>┊┊┊├«知识点»用样本的数字特征估计总体分布</v>
      </c>
    </row>
    <row r="719" spans="1:5">
      <c r="A719" t="s">
        <v>930</v>
      </c>
      <c r="C719" s="2">
        <f t="shared" si="34"/>
        <v>10</v>
      </c>
      <c r="D719" s="2">
        <f t="shared" si="35"/>
        <v>12</v>
      </c>
      <c r="E719" t="str">
        <f t="shared" si="33"/>
        <v>┊┊├«知识主题» 变量间的相关关系与统计案列</v>
      </c>
    </row>
    <row r="720" spans="1:5">
      <c r="A720" t="s">
        <v>932</v>
      </c>
      <c r="C720" s="2" t="e">
        <f t="shared" si="34"/>
        <v>#VALUE!</v>
      </c>
      <c r="D720" s="2" t="e">
        <f t="shared" si="35"/>
        <v>#VALUE!</v>
      </c>
      <c r="E720" t="str">
        <f t="shared" si="33"/>
        <v>┊┊┊├«知识点»变量之间的相关关系</v>
      </c>
    </row>
    <row r="721" spans="1:5">
      <c r="A721" t="s">
        <v>933</v>
      </c>
      <c r="C721" s="2" t="e">
        <f t="shared" si="34"/>
        <v>#VALUE!</v>
      </c>
      <c r="D721" s="2" t="e">
        <f t="shared" si="35"/>
        <v>#VALUE!</v>
      </c>
      <c r="E721" t="str">
        <f t="shared" si="33"/>
        <v>┊┊┊├«知识点»变量之间的线性相关关系</v>
      </c>
    </row>
    <row r="722" spans="1:5">
      <c r="A722" t="s">
        <v>934</v>
      </c>
      <c r="C722" s="2" t="e">
        <f t="shared" si="34"/>
        <v>#VALUE!</v>
      </c>
      <c r="D722" s="2" t="e">
        <f t="shared" si="35"/>
        <v>#VALUE!</v>
      </c>
      <c r="E722" t="str">
        <f t="shared" si="33"/>
        <v>┊┊┊├«知识点»散点图</v>
      </c>
    </row>
    <row r="723" spans="1:5">
      <c r="A723" t="s">
        <v>935</v>
      </c>
      <c r="C723" s="2" t="e">
        <f t="shared" si="34"/>
        <v>#VALUE!</v>
      </c>
      <c r="D723" s="2" t="e">
        <f t="shared" si="35"/>
        <v>#VALUE!</v>
      </c>
      <c r="E723" t="str">
        <f t="shared" si="33"/>
        <v>┊┊┊┊├«知识亚点»回归直线方程的概念</v>
      </c>
    </row>
    <row r="724" spans="1:5">
      <c r="A724" t="s">
        <v>936</v>
      </c>
      <c r="C724" s="2" t="e">
        <f t="shared" si="34"/>
        <v>#VALUE!</v>
      </c>
      <c r="D724" s="2" t="e">
        <f t="shared" si="35"/>
        <v>#VALUE!</v>
      </c>
      <c r="E724" t="str">
        <f t="shared" si="33"/>
        <v>┊┊┊┊├«知识亚点»求（作）出回归直线方程</v>
      </c>
    </row>
    <row r="725" spans="1:5">
      <c r="A725" t="s">
        <v>937</v>
      </c>
      <c r="C725" s="2" t="e">
        <f t="shared" si="34"/>
        <v>#VALUE!</v>
      </c>
      <c r="D725" s="2" t="e">
        <f t="shared" si="35"/>
        <v>#VALUE!</v>
      </c>
      <c r="E725" t="str">
        <f t="shared" si="33"/>
        <v>┊┊┊┊├«知识亚点»回归直线方程与样本点中心</v>
      </c>
    </row>
    <row r="726" spans="1:5">
      <c r="A726" t="s">
        <v>938</v>
      </c>
      <c r="C726" s="2" t="e">
        <f t="shared" si="34"/>
        <v>#VALUE!</v>
      </c>
      <c r="D726" s="2" t="e">
        <f t="shared" si="35"/>
        <v>#VALUE!</v>
      </c>
      <c r="E726" t="str">
        <f t="shared" si="33"/>
        <v>┊┊┊┊├«知识亚点»回归直线方程的分析应用</v>
      </c>
    </row>
    <row r="727" spans="1:5">
      <c r="A727" t="s">
        <v>939</v>
      </c>
      <c r="C727" s="2" t="e">
        <f t="shared" si="34"/>
        <v>#VALUE!</v>
      </c>
      <c r="D727" s="2" t="e">
        <f t="shared" si="35"/>
        <v>#VALUE!</v>
      </c>
      <c r="E727" t="str">
        <f t="shared" si="33"/>
        <v>┊┊┊┊├«知识亚点»最小二乘法</v>
      </c>
    </row>
    <row r="728" spans="1:5">
      <c r="A728" t="s">
        <v>940</v>
      </c>
      <c r="C728" s="2" t="e">
        <f t="shared" si="34"/>
        <v>#VALUE!</v>
      </c>
      <c r="D728" s="2" t="e">
        <f t="shared" si="35"/>
        <v>#VALUE!</v>
      </c>
      <c r="E728" t="str">
        <f t="shared" si="33"/>
        <v>┊┊┊┊├«知识亚点»回归模型</v>
      </c>
    </row>
    <row r="729" spans="1:5">
      <c r="A729" t="s">
        <v>941</v>
      </c>
      <c r="C729" s="2" t="e">
        <f t="shared" si="34"/>
        <v>#VALUE!</v>
      </c>
      <c r="D729" s="2" t="e">
        <f t="shared" si="35"/>
        <v>#VALUE!</v>
      </c>
      <c r="E729" t="str">
        <f t="shared" si="33"/>
        <v>┊┊┊┊├«知识亚点»残差、随机误差</v>
      </c>
    </row>
    <row r="730" spans="1:5">
      <c r="A730" t="s">
        <v>942</v>
      </c>
      <c r="C730" s="2" t="e">
        <f t="shared" si="34"/>
        <v>#VALUE!</v>
      </c>
      <c r="D730" s="2" t="e">
        <f t="shared" si="35"/>
        <v>#VALUE!</v>
      </c>
      <c r="E730" t="str">
        <f t="shared" si="33"/>
        <v>┊┊┊┊├«知识亚点»残差表、残差图</v>
      </c>
    </row>
    <row r="731" spans="1:5">
      <c r="A731" t="s">
        <v>943</v>
      </c>
      <c r="C731" s="2" t="e">
        <f t="shared" si="34"/>
        <v>#VALUE!</v>
      </c>
      <c r="D731" s="2" t="e">
        <f t="shared" si="35"/>
        <v>#VALUE!</v>
      </c>
      <c r="E731" t="str">
        <f t="shared" si="33"/>
        <v>┊┊┊┊├«知识亚点»线性回归方程的分析应用</v>
      </c>
    </row>
    <row r="732" spans="1:5">
      <c r="A732" t="s">
        <v>944</v>
      </c>
      <c r="C732" s="2" t="e">
        <f t="shared" si="34"/>
        <v>#VALUE!</v>
      </c>
      <c r="D732" s="2" t="e">
        <f t="shared" si="35"/>
        <v>#VALUE!</v>
      </c>
      <c r="E732" t="str">
        <f t="shared" si="33"/>
        <v>┊┊┊┊├«知识亚点»线性回归方程与总体的线性相关关系</v>
      </c>
    </row>
    <row r="733" spans="1:5">
      <c r="A733" t="s">
        <v>945</v>
      </c>
      <c r="C733" s="2" t="e">
        <f t="shared" si="34"/>
        <v>#VALUE!</v>
      </c>
      <c r="D733" s="2" t="e">
        <f t="shared" si="35"/>
        <v>#VALUE!</v>
      </c>
      <c r="E733" t="str">
        <f t="shared" si="33"/>
        <v>┊┊┊├«知识点»线性相关系数</v>
      </c>
    </row>
    <row r="734" spans="1:5">
      <c r="A734" t="s">
        <v>946</v>
      </c>
      <c r="C734" s="2" t="e">
        <f t="shared" si="34"/>
        <v>#VALUE!</v>
      </c>
      <c r="D734" s="2" t="e">
        <f t="shared" si="35"/>
        <v>#VALUE!</v>
      </c>
      <c r="E734" t="str">
        <f t="shared" si="33"/>
        <v>┊┊┊┊├«知识亚点»线性相关系数的计算</v>
      </c>
    </row>
    <row r="735" spans="1:5">
      <c r="A735" t="s">
        <v>947</v>
      </c>
      <c r="C735" s="2" t="e">
        <f t="shared" si="34"/>
        <v>#VALUE!</v>
      </c>
      <c r="D735" s="2" t="e">
        <f t="shared" si="35"/>
        <v>#VALUE!</v>
      </c>
      <c r="E735" t="str">
        <f t="shared" si="33"/>
        <v>┊┊┊┊├«知识亚点»线性相关系数与相关性的判断</v>
      </c>
    </row>
    <row r="736" spans="1:5">
      <c r="A736" t="s">
        <v>948</v>
      </c>
      <c r="C736" s="2" t="e">
        <f t="shared" si="34"/>
        <v>#VALUE!</v>
      </c>
      <c r="D736" s="2" t="e">
        <f t="shared" si="35"/>
        <v>#VALUE!</v>
      </c>
      <c r="E736" t="str">
        <f t="shared" si="33"/>
        <v>┊┊┊├«知识点»相关指数</v>
      </c>
    </row>
    <row r="737" spans="1:5">
      <c r="A737" t="s">
        <v>949</v>
      </c>
      <c r="C737" s="2" t="e">
        <f t="shared" si="34"/>
        <v>#VALUE!</v>
      </c>
      <c r="D737" s="2" t="e">
        <f t="shared" si="35"/>
        <v>#VALUE!</v>
      </c>
      <c r="E737" t="str">
        <f t="shared" si="33"/>
        <v>┊┊┊├«知识点»模型的拟合</v>
      </c>
    </row>
    <row r="738" spans="1:5">
      <c r="A738" t="s">
        <v>950</v>
      </c>
      <c r="C738" s="2" t="e">
        <f t="shared" si="34"/>
        <v>#VALUE!</v>
      </c>
      <c r="D738" s="2" t="e">
        <f t="shared" si="35"/>
        <v>#VALUE!</v>
      </c>
      <c r="E738" t="str">
        <f t="shared" si="33"/>
        <v>┊┊┊├«知识点»非线性回归</v>
      </c>
    </row>
    <row r="739" spans="1:5">
      <c r="A739" t="s">
        <v>951</v>
      </c>
      <c r="C739" s="2" t="e">
        <f t="shared" si="34"/>
        <v>#VALUE!</v>
      </c>
      <c r="D739" s="2" t="e">
        <f t="shared" si="35"/>
        <v>#VALUE!</v>
      </c>
      <c r="E739" t="str">
        <f t="shared" si="33"/>
        <v>┊┊┊┊├«知识亚点»列联表</v>
      </c>
    </row>
    <row r="740" spans="1:5">
      <c r="A740" t="s">
        <v>952</v>
      </c>
      <c r="C740" s="2" t="e">
        <f t="shared" si="34"/>
        <v>#VALUE!</v>
      </c>
      <c r="D740" s="2" t="e">
        <f t="shared" si="35"/>
        <v>#VALUE!</v>
      </c>
      <c r="E740" t="str">
        <f t="shared" si="33"/>
        <v>┊┊┊┊├«知识亚点»等高条形图</v>
      </c>
    </row>
    <row r="741" spans="1:5">
      <c r="A741" t="s">
        <v>953</v>
      </c>
      <c r="C741" s="2" t="e">
        <f t="shared" si="34"/>
        <v>#VALUE!</v>
      </c>
      <c r="D741" s="2" t="e">
        <f t="shared" si="35"/>
        <v>#VALUE!</v>
      </c>
      <c r="E741" t="str">
        <f t="shared" si="33"/>
        <v>┊┊┊┊├«知识亚点»独立性检验</v>
      </c>
    </row>
    <row r="742" spans="1:5">
      <c r="A742" t="s">
        <v>954</v>
      </c>
      <c r="C742" s="2" t="e">
        <f t="shared" si="34"/>
        <v>#VALUE!</v>
      </c>
      <c r="D742" s="2" t="e">
        <f t="shared" si="35"/>
        <v>#VALUE!</v>
      </c>
      <c r="E742" t="str">
        <f t="shared" si="33"/>
        <v>┊┊┊┊├«知识亚点»独立性检验与反证法的关系</v>
      </c>
    </row>
    <row r="743" spans="1:5">
      <c r="A743" t="s">
        <v>955</v>
      </c>
      <c r="C743" s="2">
        <f t="shared" si="34"/>
        <v>8</v>
      </c>
      <c r="D743" s="2" t="e">
        <f t="shared" si="35"/>
        <v>#VALUE!</v>
      </c>
      <c r="E743" t="str">
        <f t="shared" si="33"/>
        <v>┊├«知识区»第十章 计数原理、概率、随机变量及其分布</v>
      </c>
    </row>
    <row r="744" spans="1:5">
      <c r="A744" t="s">
        <v>957</v>
      </c>
      <c r="C744" s="2">
        <f t="shared" si="34"/>
        <v>10</v>
      </c>
      <c r="D744" s="2">
        <f t="shared" si="35"/>
        <v>12</v>
      </c>
      <c r="E744" t="str">
        <f t="shared" si="33"/>
        <v>┊┊├«知识主题» 分类加法计数原理与分步乘法计数原理</v>
      </c>
    </row>
    <row r="745" spans="1:5">
      <c r="A745" t="s">
        <v>959</v>
      </c>
      <c r="C745" s="2" t="e">
        <f t="shared" si="34"/>
        <v>#VALUE!</v>
      </c>
      <c r="D745" s="2" t="e">
        <f t="shared" si="35"/>
        <v>#VALUE!</v>
      </c>
      <c r="E745" t="str">
        <f t="shared" si="33"/>
        <v>┊┊┊├«知识点»分类加法计数原理</v>
      </c>
    </row>
    <row r="746" spans="1:5">
      <c r="A746" t="s">
        <v>960</v>
      </c>
      <c r="C746" s="2" t="e">
        <f t="shared" si="34"/>
        <v>#VALUE!</v>
      </c>
      <c r="D746" s="2" t="e">
        <f t="shared" si="35"/>
        <v>#VALUE!</v>
      </c>
      <c r="E746" t="str">
        <f t="shared" si="33"/>
        <v>┊┊┊├«知识点»分步乘法计数原理</v>
      </c>
    </row>
    <row r="747" spans="1:5">
      <c r="A747" t="s">
        <v>961</v>
      </c>
      <c r="C747" s="2" t="e">
        <f t="shared" si="34"/>
        <v>#VALUE!</v>
      </c>
      <c r="D747" s="2" t="e">
        <f t="shared" si="35"/>
        <v>#VALUE!</v>
      </c>
      <c r="E747" t="str">
        <f t="shared" si="33"/>
        <v>┊┊┊├«知识点»分类加法与分步乘法计数原理的综合应用</v>
      </c>
    </row>
    <row r="748" spans="1:5">
      <c r="A748" t="s">
        <v>962</v>
      </c>
      <c r="C748" s="2">
        <f t="shared" si="34"/>
        <v>10</v>
      </c>
      <c r="D748" s="2">
        <f t="shared" si="35"/>
        <v>12</v>
      </c>
      <c r="E748" t="str">
        <f t="shared" si="33"/>
        <v>┊┊├«知识主题» 排列与组合</v>
      </c>
    </row>
    <row r="749" spans="1:5">
      <c r="A749" t="s">
        <v>964</v>
      </c>
      <c r="C749" s="2" t="e">
        <f t="shared" si="34"/>
        <v>#VALUE!</v>
      </c>
      <c r="D749" s="2" t="e">
        <f t="shared" si="35"/>
        <v>#VALUE!</v>
      </c>
      <c r="E749" t="str">
        <f t="shared" si="33"/>
        <v>┊┊┊├«知识点»排列与排列数公式</v>
      </c>
    </row>
    <row r="750" spans="1:5">
      <c r="A750" t="s">
        <v>965</v>
      </c>
      <c r="C750" s="2" t="e">
        <f t="shared" si="34"/>
        <v>#VALUE!</v>
      </c>
      <c r="D750" s="2" t="e">
        <f t="shared" si="35"/>
        <v>#VALUE!</v>
      </c>
      <c r="E750" t="str">
        <f t="shared" si="33"/>
        <v>┊┊┊├«知识点»组合与组合数公式</v>
      </c>
    </row>
    <row r="751" spans="1:5">
      <c r="A751" t="s">
        <v>966</v>
      </c>
      <c r="C751" s="2" t="e">
        <f t="shared" si="34"/>
        <v>#VALUE!</v>
      </c>
      <c r="D751" s="2" t="e">
        <f t="shared" si="35"/>
        <v>#VALUE!</v>
      </c>
      <c r="E751" t="str">
        <f t="shared" si="33"/>
        <v>┊┊┊┊├«知识亚点»排列与组合中的排队问题</v>
      </c>
    </row>
    <row r="752" spans="1:5">
      <c r="A752" t="s">
        <v>967</v>
      </c>
      <c r="C752" s="2" t="e">
        <f t="shared" si="34"/>
        <v>#VALUE!</v>
      </c>
      <c r="D752" s="2" t="e">
        <f t="shared" si="35"/>
        <v>#VALUE!</v>
      </c>
      <c r="E752" t="str">
        <f t="shared" si="33"/>
        <v>┊┊┊┊├«知识亚点»排列与组合中的排数问题</v>
      </c>
    </row>
    <row r="753" spans="1:5">
      <c r="A753" t="s">
        <v>968</v>
      </c>
      <c r="C753" s="2" t="e">
        <f t="shared" si="34"/>
        <v>#VALUE!</v>
      </c>
      <c r="D753" s="2" t="e">
        <f t="shared" si="35"/>
        <v>#VALUE!</v>
      </c>
      <c r="E753" t="str">
        <f t="shared" si="33"/>
        <v>┊┊┊┊├«知识亚点»排列与组合中的分组问题</v>
      </c>
    </row>
    <row r="754" spans="1:5">
      <c r="A754" t="s">
        <v>969</v>
      </c>
      <c r="C754" s="2" t="e">
        <f t="shared" si="34"/>
        <v>#VALUE!</v>
      </c>
      <c r="D754" s="2" t="e">
        <f t="shared" si="35"/>
        <v>#VALUE!</v>
      </c>
      <c r="E754" t="str">
        <f t="shared" si="33"/>
        <v>┊┊┊┊├«知识亚点»排列与组合中的分配问题</v>
      </c>
    </row>
    <row r="755" spans="1:5">
      <c r="A755" t="s">
        <v>970</v>
      </c>
      <c r="C755" s="2" t="e">
        <f t="shared" si="34"/>
        <v>#VALUE!</v>
      </c>
      <c r="D755" s="2" t="e">
        <f t="shared" si="35"/>
        <v>#VALUE!</v>
      </c>
      <c r="E755" t="str">
        <f t="shared" si="33"/>
        <v>┊┊┊┊├«知识亚点»排列与组合中的涂色问题</v>
      </c>
    </row>
    <row r="756" spans="1:5">
      <c r="A756" t="s">
        <v>971</v>
      </c>
      <c r="C756" s="2" t="e">
        <f t="shared" si="34"/>
        <v>#VALUE!</v>
      </c>
      <c r="D756" s="2" t="e">
        <f t="shared" si="35"/>
        <v>#VALUE!</v>
      </c>
      <c r="E756" t="str">
        <f t="shared" si="33"/>
        <v>┊┊┊┊├«知识亚点»排列与组合中的几何问题</v>
      </c>
    </row>
    <row r="757" spans="1:5">
      <c r="A757" t="s">
        <v>972</v>
      </c>
      <c r="C757" s="2" t="e">
        <f t="shared" si="34"/>
        <v>#VALUE!</v>
      </c>
      <c r="D757" s="2" t="e">
        <f t="shared" si="35"/>
        <v>#VALUE!</v>
      </c>
      <c r="E757" t="str">
        <f t="shared" si="33"/>
        <v>┊┊┊┊├«知识亚点»排列与组合中的其它问题</v>
      </c>
    </row>
    <row r="758" spans="1:5">
      <c r="A758" t="s">
        <v>973</v>
      </c>
      <c r="C758" s="2" t="e">
        <f t="shared" si="34"/>
        <v>#VALUE!</v>
      </c>
      <c r="D758" s="2" t="e">
        <f t="shared" si="35"/>
        <v>#VALUE!</v>
      </c>
      <c r="E758" t="str">
        <f t="shared" si="33"/>
        <v>┊┊┊├«知识点»排列与组合中的求和</v>
      </c>
    </row>
    <row r="759" spans="1:5">
      <c r="A759" t="s">
        <v>974</v>
      </c>
      <c r="C759" s="2">
        <f t="shared" si="34"/>
        <v>10</v>
      </c>
      <c r="D759" s="2">
        <f t="shared" si="35"/>
        <v>12</v>
      </c>
      <c r="E759" t="str">
        <f t="shared" si="33"/>
        <v>┊┊├«知识主题» 二项式定理</v>
      </c>
    </row>
    <row r="760" spans="1:5">
      <c r="A760" t="s">
        <v>976</v>
      </c>
      <c r="C760" s="2" t="e">
        <f t="shared" si="34"/>
        <v>#VALUE!</v>
      </c>
      <c r="D760" s="2" t="e">
        <f t="shared" si="35"/>
        <v>#VALUE!</v>
      </c>
      <c r="E760" t="str">
        <f t="shared" si="33"/>
        <v>┊┊┊├«知识点»二项式定理</v>
      </c>
    </row>
    <row r="761" spans="1:5">
      <c r="A761" t="s">
        <v>977</v>
      </c>
      <c r="C761" s="2" t="e">
        <f t="shared" si="34"/>
        <v>#VALUE!</v>
      </c>
      <c r="D761" s="2" t="e">
        <f t="shared" si="35"/>
        <v>#VALUE!</v>
      </c>
      <c r="E761" t="str">
        <f t="shared" si="33"/>
        <v>┊┊┊┊├«知识亚点»二项式定理的概念</v>
      </c>
    </row>
    <row r="762" spans="1:5">
      <c r="A762" t="s">
        <v>978</v>
      </c>
      <c r="C762" s="2" t="e">
        <f t="shared" si="34"/>
        <v>#VALUE!</v>
      </c>
      <c r="D762" s="2" t="e">
        <f t="shared" si="35"/>
        <v>#VALUE!</v>
      </c>
      <c r="E762" t="str">
        <f t="shared" si="33"/>
        <v>┊┊┊┊├«知识亚点»用二项式定理证明组合恒等式</v>
      </c>
    </row>
    <row r="763" spans="1:5">
      <c r="A763" t="s">
        <v>979</v>
      </c>
      <c r="C763" s="2" t="e">
        <f t="shared" si="34"/>
        <v>#VALUE!</v>
      </c>
      <c r="D763" s="2" t="e">
        <f t="shared" si="35"/>
        <v>#VALUE!</v>
      </c>
      <c r="E763" t="str">
        <f t="shared" si="33"/>
        <v>┊┊┊┊├«知识亚点»用二项式定理解决整除、余数问题</v>
      </c>
    </row>
    <row r="764" spans="1:5">
      <c r="A764" t="s">
        <v>980</v>
      </c>
      <c r="C764" s="2" t="e">
        <f t="shared" si="34"/>
        <v>#VALUE!</v>
      </c>
      <c r="D764" s="2" t="e">
        <f t="shared" si="35"/>
        <v>#VALUE!</v>
      </c>
      <c r="E764" t="str">
        <f t="shared" si="33"/>
        <v>┊┊┊┊├«知识亚点»用二项式定理解决近似计算问题</v>
      </c>
    </row>
    <row r="765" spans="1:5">
      <c r="A765" t="s">
        <v>981</v>
      </c>
      <c r="C765" s="2" t="e">
        <f t="shared" si="34"/>
        <v>#VALUE!</v>
      </c>
      <c r="D765" s="2" t="e">
        <f t="shared" si="35"/>
        <v>#VALUE!</v>
      </c>
      <c r="E765" t="str">
        <f t="shared" si="33"/>
        <v>┊┊┊┊├«知识亚点»二项式定理的逆应用</v>
      </c>
    </row>
    <row r="766" spans="1:5">
      <c r="A766" t="s">
        <v>982</v>
      </c>
      <c r="C766" s="2" t="e">
        <f t="shared" si="34"/>
        <v>#VALUE!</v>
      </c>
      <c r="D766" s="2" t="e">
        <f t="shared" si="35"/>
        <v>#VALUE!</v>
      </c>
      <c r="E766" t="str">
        <f t="shared" si="33"/>
        <v>┊┊┊┊├«知识亚点»二项展开式的通项公式</v>
      </c>
    </row>
    <row r="767" spans="1:5">
      <c r="A767" t="s">
        <v>983</v>
      </c>
      <c r="C767" s="2" t="e">
        <f t="shared" si="34"/>
        <v>#VALUE!</v>
      </c>
      <c r="D767" s="2" t="e">
        <f t="shared" si="35"/>
        <v>#VALUE!</v>
      </c>
      <c r="E767" t="str">
        <f t="shared" si="33"/>
        <v>┊┊┊┊├«知识亚点»二项展开式中的特征项</v>
      </c>
    </row>
    <row r="768" spans="1:5">
      <c r="A768" t="s">
        <v>984</v>
      </c>
      <c r="C768" s="2" t="e">
        <f t="shared" si="34"/>
        <v>#VALUE!</v>
      </c>
      <c r="D768" s="2" t="e">
        <f t="shared" si="35"/>
        <v>#VALUE!</v>
      </c>
      <c r="E768" t="str">
        <f t="shared" si="33"/>
        <v>┊┊┊┊├«知识亚点»二项展开式中项的系数和</v>
      </c>
    </row>
    <row r="769" spans="1:5">
      <c r="A769" t="s">
        <v>985</v>
      </c>
      <c r="C769" s="2" t="e">
        <f t="shared" si="34"/>
        <v>#VALUE!</v>
      </c>
      <c r="D769" s="2" t="e">
        <f t="shared" si="35"/>
        <v>#VALUE!</v>
      </c>
      <c r="E769" t="str">
        <f t="shared" si="33"/>
        <v>┊┊┊┊├«知识亚点»二项展开式中的参数问题</v>
      </c>
    </row>
    <row r="770" spans="1:5">
      <c r="A770" t="s">
        <v>986</v>
      </c>
      <c r="C770" s="2" t="e">
        <f t="shared" si="34"/>
        <v>#VALUE!</v>
      </c>
      <c r="D770" s="2" t="e">
        <f t="shared" si="35"/>
        <v>#VALUE!</v>
      </c>
      <c r="E770" t="str">
        <f t="shared" ref="E770:E833" si="36">IFERROR(REPLACE(A770,FIND("第",A770),FIND("节",A770)-FIND("第",A770)+1,""),A770)</f>
        <v>┊┊┊┊├«知识亚点»二项式系数的计算</v>
      </c>
    </row>
    <row r="771" spans="1:5">
      <c r="A771" t="s">
        <v>987</v>
      </c>
      <c r="C771" s="2" t="e">
        <f t="shared" ref="C771:C834" si="37">FIND("第",A771)</f>
        <v>#VALUE!</v>
      </c>
      <c r="D771" s="2" t="e">
        <f t="shared" ref="D771:D834" si="38">FIND("节",A771)</f>
        <v>#VALUE!</v>
      </c>
      <c r="E771" t="str">
        <f t="shared" si="36"/>
        <v>┊┊┊┊├«知识亚点»二项式系数的和</v>
      </c>
    </row>
    <row r="772" spans="1:5">
      <c r="A772" t="s">
        <v>988</v>
      </c>
      <c r="C772" s="2" t="e">
        <f t="shared" si="37"/>
        <v>#VALUE!</v>
      </c>
      <c r="D772" s="2" t="e">
        <f t="shared" si="38"/>
        <v>#VALUE!</v>
      </c>
      <c r="E772" t="str">
        <f t="shared" si="36"/>
        <v>┊┊┊┊├«知识亚点»二项式系数的性质</v>
      </c>
    </row>
    <row r="773" spans="1:5">
      <c r="A773" t="s">
        <v>989</v>
      </c>
      <c r="C773" s="2" t="e">
        <f t="shared" si="37"/>
        <v>#VALUE!</v>
      </c>
      <c r="D773" s="2" t="e">
        <f t="shared" si="38"/>
        <v>#VALUE!</v>
      </c>
      <c r="E773" t="str">
        <f t="shared" si="36"/>
        <v>┊┊┊├«知识点»多项展开式</v>
      </c>
    </row>
    <row r="774" spans="1:5">
      <c r="A774" s="2" t="s">
        <v>4591</v>
      </c>
      <c r="C774" s="2">
        <f t="shared" si="37"/>
        <v>10</v>
      </c>
      <c r="D774" s="2">
        <f t="shared" si="38"/>
        <v>12</v>
      </c>
      <c r="E774" t="str">
        <f t="shared" si="36"/>
        <v>┊┊├«知识主题» 随机事件的概率</v>
      </c>
    </row>
    <row r="775" spans="1:5">
      <c r="A775" t="s">
        <v>991</v>
      </c>
      <c r="C775" s="2" t="e">
        <f t="shared" si="37"/>
        <v>#VALUE!</v>
      </c>
      <c r="D775" s="2" t="e">
        <f t="shared" si="38"/>
        <v>#VALUE!</v>
      </c>
      <c r="E775" t="str">
        <f t="shared" si="36"/>
        <v>┊┊┊├«知识点»事件</v>
      </c>
    </row>
    <row r="776" spans="1:5">
      <c r="A776" t="s">
        <v>992</v>
      </c>
      <c r="C776" s="2" t="e">
        <f t="shared" si="37"/>
        <v>#VALUE!</v>
      </c>
      <c r="D776" s="2" t="e">
        <f t="shared" si="38"/>
        <v>#VALUE!</v>
      </c>
      <c r="E776" t="str">
        <f t="shared" si="36"/>
        <v>┊┊┊├«知识点»概率、频率</v>
      </c>
    </row>
    <row r="777" spans="1:5">
      <c r="A777" t="s">
        <v>993</v>
      </c>
      <c r="C777" s="2" t="e">
        <f t="shared" si="37"/>
        <v>#VALUE!</v>
      </c>
      <c r="D777" s="2" t="e">
        <f t="shared" si="38"/>
        <v>#VALUE!</v>
      </c>
      <c r="E777" t="str">
        <f t="shared" si="36"/>
        <v>┊┊┊├«知识点»事件的关系</v>
      </c>
    </row>
    <row r="778" spans="1:5">
      <c r="A778" t="s">
        <v>994</v>
      </c>
      <c r="C778" s="2" t="e">
        <f t="shared" si="37"/>
        <v>#VALUE!</v>
      </c>
      <c r="D778" s="2" t="e">
        <f t="shared" si="38"/>
        <v>#VALUE!</v>
      </c>
      <c r="E778" t="str">
        <f t="shared" si="36"/>
        <v>┊┊┊├«知识点»利用事件A的频率公式求随机变量的概率</v>
      </c>
    </row>
    <row r="779" spans="1:5">
      <c r="A779" t="s">
        <v>995</v>
      </c>
      <c r="C779" s="2" t="e">
        <f t="shared" si="37"/>
        <v>#VALUE!</v>
      </c>
      <c r="D779" s="2" t="e">
        <f t="shared" si="38"/>
        <v>#VALUE!</v>
      </c>
      <c r="E779" t="str">
        <f t="shared" si="36"/>
        <v>┊┊┊├«知识点»复杂随机事件的概率</v>
      </c>
    </row>
    <row r="780" spans="1:5">
      <c r="A780" t="s">
        <v>996</v>
      </c>
      <c r="C780" s="2" t="e">
        <f t="shared" si="37"/>
        <v>#VALUE!</v>
      </c>
      <c r="D780" s="2" t="e">
        <f t="shared" si="38"/>
        <v>#VALUE!</v>
      </c>
      <c r="E780" t="str">
        <f t="shared" si="36"/>
        <v>┊┊┊├«知识点»互斥事件与对立事件的概率</v>
      </c>
    </row>
    <row r="781" spans="1:5">
      <c r="A781" t="s">
        <v>997</v>
      </c>
      <c r="C781" s="2" t="e">
        <f t="shared" si="37"/>
        <v>#VALUE!</v>
      </c>
      <c r="D781" s="2" t="e">
        <f t="shared" si="38"/>
        <v>#VALUE!</v>
      </c>
      <c r="E781" t="str">
        <f t="shared" si="36"/>
        <v>┊┊┊├«知识点»概率的性质</v>
      </c>
    </row>
    <row r="782" spans="1:5">
      <c r="A782" s="3" t="s">
        <v>4590</v>
      </c>
      <c r="C782" s="2">
        <f t="shared" si="37"/>
        <v>10</v>
      </c>
      <c r="D782" s="2">
        <f t="shared" si="38"/>
        <v>12</v>
      </c>
      <c r="E782" t="str">
        <f t="shared" si="36"/>
        <v>┊┊├«知识主题» 古典概型</v>
      </c>
    </row>
    <row r="783" spans="1:5">
      <c r="A783" s="1" t="s">
        <v>998</v>
      </c>
      <c r="C783" s="2" t="e">
        <f t="shared" si="37"/>
        <v>#VALUE!</v>
      </c>
      <c r="D783" s="2" t="e">
        <f t="shared" si="38"/>
        <v>#VALUE!</v>
      </c>
      <c r="E783" t="str">
        <f t="shared" si="36"/>
        <v>┊┊┊├«知识点»基本事件</v>
      </c>
    </row>
    <row r="784" spans="1:5">
      <c r="A784" t="s">
        <v>1000</v>
      </c>
      <c r="C784" s="2" t="e">
        <f t="shared" si="37"/>
        <v>#VALUE!</v>
      </c>
      <c r="D784" s="2" t="e">
        <f t="shared" si="38"/>
        <v>#VALUE!</v>
      </c>
      <c r="E784" t="str">
        <f t="shared" si="36"/>
        <v>┊┊┊├«知识点»古典概型</v>
      </c>
    </row>
    <row r="785" spans="1:5">
      <c r="A785" t="s">
        <v>1001</v>
      </c>
      <c r="C785" s="2">
        <f t="shared" si="37"/>
        <v>10</v>
      </c>
      <c r="D785" s="2">
        <f t="shared" si="38"/>
        <v>12</v>
      </c>
      <c r="E785" t="str">
        <f t="shared" si="36"/>
        <v xml:space="preserve">┊┊├«知识主题» 几何概型
</v>
      </c>
    </row>
    <row r="786" spans="1:5">
      <c r="A786" t="s">
        <v>1003</v>
      </c>
      <c r="C786" s="2" t="e">
        <f t="shared" si="37"/>
        <v>#VALUE!</v>
      </c>
      <c r="D786" s="2" t="e">
        <f t="shared" si="38"/>
        <v>#VALUE!</v>
      </c>
      <c r="E786" t="str">
        <f t="shared" si="36"/>
        <v>┊┊┊├«知识点»随机数</v>
      </c>
    </row>
    <row r="787" spans="1:5">
      <c r="A787" t="s">
        <v>1004</v>
      </c>
      <c r="C787" s="2" t="e">
        <f t="shared" si="37"/>
        <v>#VALUE!</v>
      </c>
      <c r="D787" s="2" t="e">
        <f t="shared" si="38"/>
        <v>#VALUE!</v>
      </c>
      <c r="E787" t="str">
        <f t="shared" si="36"/>
        <v>┊┊┊┊├«知识亚点»随机数的线性变换</v>
      </c>
    </row>
    <row r="788" spans="1:5">
      <c r="A788" t="s">
        <v>1005</v>
      </c>
      <c r="C788" s="2" t="e">
        <f t="shared" si="37"/>
        <v>#VALUE!</v>
      </c>
      <c r="D788" s="2" t="e">
        <f t="shared" si="38"/>
        <v>#VALUE!</v>
      </c>
      <c r="E788" t="str">
        <f t="shared" si="36"/>
        <v>┊┊┊┊├«知识亚点»随机模拟</v>
      </c>
    </row>
    <row r="789" spans="1:5">
      <c r="A789" t="s">
        <v>1006</v>
      </c>
      <c r="C789" s="2" t="e">
        <f t="shared" si="37"/>
        <v>#VALUE!</v>
      </c>
      <c r="D789" s="2" t="e">
        <f t="shared" si="38"/>
        <v>#VALUE!</v>
      </c>
      <c r="E789" t="str">
        <f t="shared" si="36"/>
        <v>┊┊┊├«知识点»几何概型</v>
      </c>
    </row>
    <row r="790" spans="1:5">
      <c r="A790" t="s">
        <v>1007</v>
      </c>
      <c r="C790" s="2" t="e">
        <f t="shared" si="37"/>
        <v>#VALUE!</v>
      </c>
      <c r="D790" s="2" t="e">
        <f t="shared" si="38"/>
        <v>#VALUE!</v>
      </c>
      <c r="E790" t="str">
        <f t="shared" si="36"/>
        <v>┊┊┊┊├«知识亚点»与长度、角度相关的几何概型</v>
      </c>
    </row>
    <row r="791" spans="1:5">
      <c r="A791" t="s">
        <v>1008</v>
      </c>
      <c r="C791" s="2" t="e">
        <f t="shared" si="37"/>
        <v>#VALUE!</v>
      </c>
      <c r="D791" s="2" t="e">
        <f t="shared" si="38"/>
        <v>#VALUE!</v>
      </c>
      <c r="E791" t="str">
        <f t="shared" si="36"/>
        <v>┊┊┊┊├«知识亚点»与面积相关的几何概型</v>
      </c>
    </row>
    <row r="792" spans="1:5">
      <c r="A792" t="s">
        <v>1009</v>
      </c>
      <c r="C792" s="2" t="e">
        <f t="shared" si="37"/>
        <v>#VALUE!</v>
      </c>
      <c r="D792" s="2" t="e">
        <f t="shared" si="38"/>
        <v>#VALUE!</v>
      </c>
      <c r="E792" t="str">
        <f t="shared" si="36"/>
        <v>┊┊┊┊├«知识亚点»与体积相关的几何概型</v>
      </c>
    </row>
    <row r="793" spans="1:5">
      <c r="A793" t="s">
        <v>1010</v>
      </c>
      <c r="C793" s="2" t="e">
        <f t="shared" si="37"/>
        <v>#VALUE!</v>
      </c>
      <c r="D793" s="2" t="e">
        <f t="shared" si="38"/>
        <v>#VALUE!</v>
      </c>
      <c r="E793" t="str">
        <f t="shared" si="36"/>
        <v>┊┊┊┊├«知识亚点»生活中的几何概型</v>
      </c>
    </row>
    <row r="794" spans="1:5">
      <c r="A794" t="s">
        <v>1011</v>
      </c>
      <c r="C794" s="2">
        <f t="shared" si="37"/>
        <v>10</v>
      </c>
      <c r="D794" s="2">
        <f t="shared" si="38"/>
        <v>12</v>
      </c>
      <c r="E794" t="str">
        <f t="shared" si="36"/>
        <v>┊┊├«知识主题» 离散型随机变量及其分布列</v>
      </c>
    </row>
    <row r="795" spans="1:5">
      <c r="A795" t="s">
        <v>1013</v>
      </c>
      <c r="C795" s="2" t="e">
        <f t="shared" si="37"/>
        <v>#VALUE!</v>
      </c>
      <c r="D795" s="2" t="e">
        <f t="shared" si="38"/>
        <v>#VALUE!</v>
      </c>
      <c r="E795" t="str">
        <f t="shared" si="36"/>
        <v>┊┊┊├«知识点»随机变量</v>
      </c>
    </row>
    <row r="796" spans="1:5">
      <c r="A796" t="s">
        <v>1014</v>
      </c>
      <c r="C796" s="2" t="e">
        <f t="shared" si="37"/>
        <v>#VALUE!</v>
      </c>
      <c r="D796" s="2" t="e">
        <f t="shared" si="38"/>
        <v>#VALUE!</v>
      </c>
      <c r="E796" t="str">
        <f t="shared" si="36"/>
        <v>┊┊┊├«知识点»离散性随机变量</v>
      </c>
    </row>
    <row r="797" spans="1:5">
      <c r="A797" t="s">
        <v>1015</v>
      </c>
      <c r="C797" s="2" t="e">
        <f t="shared" si="37"/>
        <v>#VALUE!</v>
      </c>
      <c r="D797" s="2" t="e">
        <f t="shared" si="38"/>
        <v>#VALUE!</v>
      </c>
      <c r="E797" t="str">
        <f t="shared" si="36"/>
        <v>┊┊┊├«知识点»分布列</v>
      </c>
    </row>
    <row r="798" spans="1:5">
      <c r="A798" t="s">
        <v>1016</v>
      </c>
      <c r="C798" s="2" t="e">
        <f t="shared" si="37"/>
        <v>#VALUE!</v>
      </c>
      <c r="D798" s="2" t="e">
        <f t="shared" si="38"/>
        <v>#VALUE!</v>
      </c>
      <c r="E798" t="str">
        <f t="shared" si="36"/>
        <v>┊┊┊├«知识点»离散型随机变量的分布列的性质</v>
      </c>
    </row>
    <row r="799" spans="1:5">
      <c r="A799" t="s">
        <v>1017</v>
      </c>
      <c r="C799" s="2" t="e">
        <f t="shared" si="37"/>
        <v>#VALUE!</v>
      </c>
      <c r="D799" s="2" t="e">
        <f t="shared" si="38"/>
        <v>#VALUE!</v>
      </c>
      <c r="E799" t="str">
        <f t="shared" si="36"/>
        <v>┊┊┊├«知识点»两点分布</v>
      </c>
    </row>
    <row r="800" spans="1:5">
      <c r="A800" t="s">
        <v>1018</v>
      </c>
      <c r="C800" s="2" t="e">
        <f t="shared" si="37"/>
        <v>#VALUE!</v>
      </c>
      <c r="D800" s="2" t="e">
        <f t="shared" si="38"/>
        <v>#VALUE!</v>
      </c>
      <c r="E800" t="str">
        <f t="shared" si="36"/>
        <v>┊┊┊├«知识点»超几何分布</v>
      </c>
    </row>
    <row r="801" spans="1:5">
      <c r="A801" t="s">
        <v>1019</v>
      </c>
      <c r="C801" s="2">
        <f t="shared" si="37"/>
        <v>10</v>
      </c>
      <c r="D801" s="2">
        <f t="shared" si="38"/>
        <v>12</v>
      </c>
      <c r="E801" t="str">
        <f t="shared" si="36"/>
        <v>┊┊├«知识主题» 二项分布、正态分布及其应用</v>
      </c>
    </row>
    <row r="802" spans="1:5">
      <c r="A802" t="s">
        <v>1021</v>
      </c>
      <c r="C802" s="2" t="e">
        <f t="shared" si="37"/>
        <v>#VALUE!</v>
      </c>
      <c r="D802" s="2" t="e">
        <f t="shared" si="38"/>
        <v>#VALUE!</v>
      </c>
      <c r="E802" t="str">
        <f t="shared" si="36"/>
        <v>┊┊┊├«知识点»条件概率</v>
      </c>
    </row>
    <row r="803" spans="1:5">
      <c r="A803" t="s">
        <v>1022</v>
      </c>
      <c r="C803" s="2" t="e">
        <f t="shared" si="37"/>
        <v>#VALUE!</v>
      </c>
      <c r="D803" s="2" t="e">
        <f t="shared" si="38"/>
        <v>#VALUE!</v>
      </c>
      <c r="E803" t="str">
        <f t="shared" si="36"/>
        <v>┊┊┊├«知识点»相互独立事件</v>
      </c>
    </row>
    <row r="804" spans="1:5">
      <c r="A804" t="s">
        <v>1023</v>
      </c>
      <c r="C804" s="2" t="e">
        <f t="shared" si="37"/>
        <v>#VALUE!</v>
      </c>
      <c r="D804" s="2" t="e">
        <f t="shared" si="38"/>
        <v>#VALUE!</v>
      </c>
      <c r="E804" t="str">
        <f t="shared" si="36"/>
        <v>┊┊┊├«知识点»相互独立事件的概率</v>
      </c>
    </row>
    <row r="805" spans="1:5">
      <c r="A805" t="s">
        <v>1024</v>
      </c>
      <c r="C805" s="2" t="e">
        <f t="shared" si="37"/>
        <v>#VALUE!</v>
      </c>
      <c r="D805" s="2" t="e">
        <f t="shared" si="38"/>
        <v>#VALUE!</v>
      </c>
      <c r="E805" t="str">
        <f t="shared" si="36"/>
        <v>┊┊┊├«知识点»独立重复试验</v>
      </c>
    </row>
    <row r="806" spans="1:5">
      <c r="A806" t="s">
        <v>1025</v>
      </c>
      <c r="C806" s="2" t="e">
        <f t="shared" si="37"/>
        <v>#VALUE!</v>
      </c>
      <c r="D806" s="2" t="e">
        <f t="shared" si="38"/>
        <v>#VALUE!</v>
      </c>
      <c r="E806" t="str">
        <f t="shared" si="36"/>
        <v>┊┊┊├«知识点»二项分布</v>
      </c>
    </row>
    <row r="807" spans="1:5">
      <c r="A807" t="s">
        <v>1026</v>
      </c>
      <c r="C807" s="2" t="e">
        <f t="shared" si="37"/>
        <v>#VALUE!</v>
      </c>
      <c r="D807" s="2" t="e">
        <f t="shared" si="38"/>
        <v>#VALUE!</v>
      </c>
      <c r="E807" t="str">
        <f t="shared" si="36"/>
        <v>┊┊┊├«知识点»正态分布</v>
      </c>
    </row>
    <row r="808" spans="1:5">
      <c r="A808" t="s">
        <v>1027</v>
      </c>
      <c r="C808" s="2" t="e">
        <f t="shared" si="37"/>
        <v>#VALUE!</v>
      </c>
      <c r="D808" s="2" t="e">
        <f t="shared" si="38"/>
        <v>#VALUE!</v>
      </c>
      <c r="E808" t="str">
        <f t="shared" si="36"/>
        <v>┊┊┊├«知识点»正态曲线的性质</v>
      </c>
    </row>
    <row r="809" spans="1:5">
      <c r="A809" t="s">
        <v>1028</v>
      </c>
      <c r="C809" s="2" t="e">
        <f t="shared" si="37"/>
        <v>#VALUE!</v>
      </c>
      <c r="D809" s="2" t="e">
        <f t="shared" si="38"/>
        <v>#VALUE!</v>
      </c>
      <c r="E809" t="str">
        <f t="shared" si="36"/>
        <v>┊┊┊├«知识点»正态分布的实际应用</v>
      </c>
    </row>
    <row r="810" spans="1:5">
      <c r="A810" t="s">
        <v>1029</v>
      </c>
      <c r="C810" s="2">
        <f t="shared" si="37"/>
        <v>10</v>
      </c>
      <c r="D810" s="2">
        <f t="shared" si="38"/>
        <v>12</v>
      </c>
      <c r="E810" t="str">
        <f t="shared" si="36"/>
        <v>┊┊├«知识主题» 离散型随机变量的均值与方差</v>
      </c>
    </row>
    <row r="811" spans="1:5">
      <c r="A811" t="s">
        <v>1031</v>
      </c>
      <c r="C811" s="2" t="e">
        <f t="shared" si="37"/>
        <v>#VALUE!</v>
      </c>
      <c r="D811" s="2" t="e">
        <f t="shared" si="38"/>
        <v>#VALUE!</v>
      </c>
      <c r="E811" t="str">
        <f t="shared" si="36"/>
        <v>┊┊┊├«知识点»随机变量的期望与方差</v>
      </c>
    </row>
    <row r="812" spans="1:5">
      <c r="A812" t="s">
        <v>1032</v>
      </c>
      <c r="C812" s="2" t="e">
        <f t="shared" si="37"/>
        <v>#VALUE!</v>
      </c>
      <c r="D812" s="2" t="e">
        <f t="shared" si="38"/>
        <v>#VALUE!</v>
      </c>
      <c r="E812" t="str">
        <f t="shared" si="36"/>
        <v>┊┊┊├«知识点»随机变量的期望与方差的性质</v>
      </c>
    </row>
    <row r="813" spans="1:5">
      <c r="A813" t="s">
        <v>1033</v>
      </c>
      <c r="C813" s="2" t="e">
        <f t="shared" si="37"/>
        <v>#VALUE!</v>
      </c>
      <c r="D813" s="2" t="e">
        <f t="shared" si="38"/>
        <v>#VALUE!</v>
      </c>
      <c r="E813" t="str">
        <f t="shared" si="36"/>
        <v>┊┊┊├«知识点»随机变量的期望与方差的最值</v>
      </c>
    </row>
    <row r="814" spans="1:5">
      <c r="A814" t="s">
        <v>1034</v>
      </c>
      <c r="C814" s="2">
        <f t="shared" si="37"/>
        <v>8</v>
      </c>
      <c r="D814" s="2" t="e">
        <f t="shared" si="38"/>
        <v>#VALUE!</v>
      </c>
      <c r="E814" t="str">
        <f t="shared" si="36"/>
        <v>┊├«知识区»第十一章 几何证明选讲</v>
      </c>
    </row>
    <row r="815" spans="1:5">
      <c r="A815" t="s">
        <v>1036</v>
      </c>
      <c r="C815" s="2">
        <f t="shared" si="37"/>
        <v>10</v>
      </c>
      <c r="D815" s="2">
        <f t="shared" si="38"/>
        <v>12</v>
      </c>
      <c r="E815" t="str">
        <f t="shared" si="36"/>
        <v>┊┊├«知识主题»相似三角形的判定及其有关性质</v>
      </c>
    </row>
    <row r="816" spans="1:5">
      <c r="A816" t="s">
        <v>1038</v>
      </c>
      <c r="C816" s="2" t="e">
        <f t="shared" si="37"/>
        <v>#VALUE!</v>
      </c>
      <c r="D816" s="2" t="e">
        <f t="shared" si="38"/>
        <v>#VALUE!</v>
      </c>
      <c r="E816" t="str">
        <f t="shared" si="36"/>
        <v>┊┊┊├«知识点»平行线等分线段定理</v>
      </c>
    </row>
    <row r="817" spans="1:5">
      <c r="A817" t="s">
        <v>1039</v>
      </c>
      <c r="C817" s="2" t="e">
        <f t="shared" si="37"/>
        <v>#VALUE!</v>
      </c>
      <c r="D817" s="2" t="e">
        <f t="shared" si="38"/>
        <v>#VALUE!</v>
      </c>
      <c r="E817" t="str">
        <f t="shared" si="36"/>
        <v>┊┊┊├«知识点»平行线分线段成比例定理</v>
      </c>
    </row>
    <row r="818" spans="1:5">
      <c r="A818" t="s">
        <v>1040</v>
      </c>
      <c r="C818" s="2" t="e">
        <f t="shared" si="37"/>
        <v>#VALUE!</v>
      </c>
      <c r="D818" s="2" t="e">
        <f t="shared" si="38"/>
        <v>#VALUE!</v>
      </c>
      <c r="E818" t="str">
        <f t="shared" si="36"/>
        <v>┊┊┊├«知识点»相似三角形的判定</v>
      </c>
    </row>
    <row r="819" spans="1:5">
      <c r="A819" t="s">
        <v>1041</v>
      </c>
      <c r="C819" s="2" t="e">
        <f t="shared" si="37"/>
        <v>#VALUE!</v>
      </c>
      <c r="D819" s="2" t="e">
        <f t="shared" si="38"/>
        <v>#VALUE!</v>
      </c>
      <c r="E819" t="str">
        <f t="shared" si="36"/>
        <v>┊┊┊├«知识点»相似三角形的性质</v>
      </c>
    </row>
    <row r="820" spans="1:5">
      <c r="A820" t="s">
        <v>1042</v>
      </c>
      <c r="C820" s="2" t="e">
        <f t="shared" si="37"/>
        <v>#VALUE!</v>
      </c>
      <c r="D820" s="2" t="e">
        <f t="shared" si="38"/>
        <v>#VALUE!</v>
      </c>
      <c r="E820" t="str">
        <f t="shared" si="36"/>
        <v>┊┊┊├«知识点»比例的计算</v>
      </c>
    </row>
    <row r="821" spans="1:5">
      <c r="A821" t="s">
        <v>1043</v>
      </c>
      <c r="C821" s="2" t="e">
        <f t="shared" si="37"/>
        <v>#VALUE!</v>
      </c>
      <c r="D821" s="2" t="e">
        <f t="shared" si="38"/>
        <v>#VALUE!</v>
      </c>
      <c r="E821" t="str">
        <f t="shared" si="36"/>
        <v>┊┊┊├«知识点»射影定理</v>
      </c>
    </row>
    <row r="822" spans="1:5">
      <c r="A822" t="s">
        <v>1044</v>
      </c>
      <c r="C822" s="2">
        <f t="shared" si="37"/>
        <v>10</v>
      </c>
      <c r="D822" s="2">
        <f t="shared" si="38"/>
        <v>12</v>
      </c>
      <c r="E822" t="str">
        <f t="shared" si="36"/>
        <v>┊┊├«知识主题» 直线与圆的位置关系</v>
      </c>
    </row>
    <row r="823" spans="1:5">
      <c r="A823" t="s">
        <v>1046</v>
      </c>
      <c r="C823" s="2" t="e">
        <f t="shared" si="37"/>
        <v>#VALUE!</v>
      </c>
      <c r="D823" s="2" t="e">
        <f t="shared" si="38"/>
        <v>#VALUE!</v>
      </c>
      <c r="E823" t="str">
        <f t="shared" si="36"/>
        <v>┊┊┊├«知识点»圆周（心）角定理</v>
      </c>
    </row>
    <row r="824" spans="1:5">
      <c r="A824" t="s">
        <v>1047</v>
      </c>
      <c r="C824" s="2" t="e">
        <f t="shared" si="37"/>
        <v>#VALUE!</v>
      </c>
      <c r="D824" s="2" t="e">
        <f t="shared" si="38"/>
        <v>#VALUE!</v>
      </c>
      <c r="E824" t="str">
        <f t="shared" si="36"/>
        <v>┊┊┊├«知识点»垂径定理</v>
      </c>
    </row>
    <row r="825" spans="1:5">
      <c r="A825" t="s">
        <v>1048</v>
      </c>
      <c r="C825" s="2" t="e">
        <f t="shared" si="37"/>
        <v>#VALUE!</v>
      </c>
      <c r="D825" s="2" t="e">
        <f t="shared" si="38"/>
        <v>#VALUE!</v>
      </c>
      <c r="E825" t="str">
        <f t="shared" si="36"/>
        <v>┊┊┊├«知识点»圆内接四边形的性质与判定定理</v>
      </c>
    </row>
    <row r="826" spans="1:5">
      <c r="A826" t="s">
        <v>1049</v>
      </c>
      <c r="C826" s="2" t="e">
        <f t="shared" si="37"/>
        <v>#VALUE!</v>
      </c>
      <c r="D826" s="2" t="e">
        <f t="shared" si="38"/>
        <v>#VALUE!</v>
      </c>
      <c r="E826" t="str">
        <f t="shared" si="36"/>
        <v>┊┊┊├«知识点»圆的切线的判定定理</v>
      </c>
    </row>
    <row r="827" spans="1:5">
      <c r="A827" t="s">
        <v>1050</v>
      </c>
      <c r="C827" s="2" t="e">
        <f t="shared" si="37"/>
        <v>#VALUE!</v>
      </c>
      <c r="D827" s="2" t="e">
        <f t="shared" si="38"/>
        <v>#VALUE!</v>
      </c>
      <c r="E827" t="str">
        <f t="shared" si="36"/>
        <v>┊┊┊├«知识点»圆的切线的性质定理</v>
      </c>
    </row>
    <row r="828" spans="1:5">
      <c r="A828" t="s">
        <v>1051</v>
      </c>
      <c r="C828" s="2" t="e">
        <f t="shared" si="37"/>
        <v>#VALUE!</v>
      </c>
      <c r="D828" s="2" t="e">
        <f t="shared" si="38"/>
        <v>#VALUE!</v>
      </c>
      <c r="E828" t="str">
        <f t="shared" si="36"/>
        <v>┊┊┊├«知识点»弦切角定理</v>
      </c>
    </row>
    <row r="829" spans="1:5">
      <c r="A829" t="s">
        <v>1052</v>
      </c>
      <c r="C829" s="2" t="e">
        <f t="shared" si="37"/>
        <v>#VALUE!</v>
      </c>
      <c r="D829" s="2" t="e">
        <f t="shared" si="38"/>
        <v>#VALUE!</v>
      </c>
      <c r="E829" t="str">
        <f t="shared" si="36"/>
        <v>┊┊┊├«知识点»与圆有关的比例线段</v>
      </c>
    </row>
    <row r="830" spans="1:5">
      <c r="A830" t="s">
        <v>1053</v>
      </c>
      <c r="C830" s="2">
        <f t="shared" si="37"/>
        <v>10</v>
      </c>
      <c r="D830" s="2">
        <f t="shared" si="38"/>
        <v>12</v>
      </c>
      <c r="E830" t="str">
        <f t="shared" si="36"/>
        <v>┊┊├«知识主题» 圆锥曲线性质的探讨</v>
      </c>
    </row>
    <row r="831" spans="1:5">
      <c r="A831" t="s">
        <v>1055</v>
      </c>
      <c r="C831" s="2" t="e">
        <f t="shared" si="37"/>
        <v>#VALUE!</v>
      </c>
      <c r="D831" s="2" t="e">
        <f t="shared" si="38"/>
        <v>#VALUE!</v>
      </c>
      <c r="E831" t="str">
        <f t="shared" si="36"/>
        <v>┊┊┊├«知识点»平行射影</v>
      </c>
    </row>
    <row r="832" spans="1:5">
      <c r="A832" t="s">
        <v>1056</v>
      </c>
      <c r="C832" s="2" t="e">
        <f t="shared" si="37"/>
        <v>#VALUE!</v>
      </c>
      <c r="D832" s="2" t="e">
        <f t="shared" si="38"/>
        <v>#VALUE!</v>
      </c>
      <c r="E832" t="str">
        <f t="shared" si="36"/>
        <v>┊┊┊├«知识点»平面与圆柱面的截线</v>
      </c>
    </row>
    <row r="833" spans="1:5">
      <c r="A833" t="s">
        <v>1057</v>
      </c>
      <c r="C833" s="2" t="e">
        <f t="shared" si="37"/>
        <v>#VALUE!</v>
      </c>
      <c r="D833" s="2" t="e">
        <f t="shared" si="38"/>
        <v>#VALUE!</v>
      </c>
      <c r="E833" t="str">
        <f t="shared" si="36"/>
        <v>┊┊┊├«知识点»平面与圆锥面的截线</v>
      </c>
    </row>
    <row r="834" spans="1:5">
      <c r="A834" t="s">
        <v>1058</v>
      </c>
      <c r="C834" s="2">
        <f t="shared" si="37"/>
        <v>8</v>
      </c>
      <c r="D834" s="2" t="e">
        <f t="shared" si="38"/>
        <v>#VALUE!</v>
      </c>
      <c r="E834" t="str">
        <f t="shared" ref="E834:E896" si="39">IFERROR(REPLACE(A834,FIND("第",A834),FIND("节",A834)-FIND("第",A834)+1,""),A834)</f>
        <v>┊├«知识区»第十二章 坐标系与参数方程</v>
      </c>
    </row>
    <row r="835" spans="1:5">
      <c r="A835" t="s">
        <v>1060</v>
      </c>
      <c r="C835" s="2">
        <f t="shared" ref="C835:C896" si="40">FIND("第",A835)</f>
        <v>10</v>
      </c>
      <c r="D835" s="2">
        <f t="shared" ref="D835:D896" si="41">FIND("节",A835)</f>
        <v>12</v>
      </c>
      <c r="E835" t="str">
        <f t="shared" si="39"/>
        <v>┊┊├«知识主题» 坐标系</v>
      </c>
    </row>
    <row r="836" spans="1:5">
      <c r="A836" t="s">
        <v>1062</v>
      </c>
      <c r="C836" s="2" t="e">
        <f t="shared" si="40"/>
        <v>#VALUE!</v>
      </c>
      <c r="D836" s="2" t="e">
        <f t="shared" si="41"/>
        <v>#VALUE!</v>
      </c>
      <c r="E836" t="str">
        <f t="shared" si="39"/>
        <v>┊┊┊├«知识点»图形的伸缩变换</v>
      </c>
    </row>
    <row r="837" spans="1:5">
      <c r="A837" t="s">
        <v>1063</v>
      </c>
      <c r="C837" s="2" t="e">
        <f t="shared" si="40"/>
        <v>#VALUE!</v>
      </c>
      <c r="D837" s="2" t="e">
        <f t="shared" si="41"/>
        <v>#VALUE!</v>
      </c>
      <c r="E837" t="str">
        <f t="shared" si="39"/>
        <v>┊┊┊├«知识点»平面直角坐标系与曲线方程</v>
      </c>
    </row>
    <row r="838" spans="1:5">
      <c r="A838" t="s">
        <v>1064</v>
      </c>
      <c r="C838" s="2" t="e">
        <f t="shared" si="40"/>
        <v>#VALUE!</v>
      </c>
      <c r="D838" s="2" t="e">
        <f t="shared" si="41"/>
        <v>#VALUE!</v>
      </c>
      <c r="E838" t="str">
        <f t="shared" si="39"/>
        <v>┊┊┊├«知识点»极坐标系</v>
      </c>
    </row>
    <row r="839" spans="1:5">
      <c r="A839" t="s">
        <v>1065</v>
      </c>
      <c r="C839" s="2" t="e">
        <f t="shared" si="40"/>
        <v>#VALUE!</v>
      </c>
      <c r="D839" s="2" t="e">
        <f t="shared" si="41"/>
        <v>#VALUE!</v>
      </c>
      <c r="E839" t="str">
        <f t="shared" si="39"/>
        <v>┊┊┊├«知识点»点的极坐标</v>
      </c>
    </row>
    <row r="840" spans="1:5">
      <c r="A840" t="s">
        <v>1066</v>
      </c>
      <c r="C840" s="2" t="e">
        <f t="shared" si="40"/>
        <v>#VALUE!</v>
      </c>
      <c r="D840" s="2" t="e">
        <f t="shared" si="41"/>
        <v>#VALUE!</v>
      </c>
      <c r="E840" t="str">
        <f t="shared" si="39"/>
        <v>┊┊┊├«知识点»极坐标系与平面直角坐标系的互化</v>
      </c>
    </row>
    <row r="841" spans="1:5">
      <c r="A841" t="s">
        <v>1067</v>
      </c>
      <c r="C841" s="2" t="e">
        <f t="shared" si="40"/>
        <v>#VALUE!</v>
      </c>
      <c r="D841" s="2" t="e">
        <f t="shared" si="41"/>
        <v>#VALUE!</v>
      </c>
      <c r="E841" t="str">
        <f t="shared" si="39"/>
        <v>┊┊┊├«知识点»简单曲线的极坐标</v>
      </c>
    </row>
    <row r="842" spans="1:5">
      <c r="A842" t="s">
        <v>1068</v>
      </c>
      <c r="C842" s="2" t="e">
        <f t="shared" si="40"/>
        <v>#VALUE!</v>
      </c>
      <c r="D842" s="2" t="e">
        <f t="shared" si="41"/>
        <v>#VALUE!</v>
      </c>
      <c r="E842" t="str">
        <f t="shared" si="39"/>
        <v>┊┊┊├«知识点»柱坐标系</v>
      </c>
    </row>
    <row r="843" spans="1:5">
      <c r="A843" t="s">
        <v>1069</v>
      </c>
      <c r="C843" s="2" t="e">
        <f t="shared" si="40"/>
        <v>#VALUE!</v>
      </c>
      <c r="D843" s="2" t="e">
        <f t="shared" si="41"/>
        <v>#VALUE!</v>
      </c>
      <c r="E843" t="str">
        <f t="shared" si="39"/>
        <v>┊┊┊├«知识点»球坐标系</v>
      </c>
    </row>
    <row r="844" spans="1:5">
      <c r="A844" t="s">
        <v>1070</v>
      </c>
      <c r="C844" s="2">
        <f t="shared" si="40"/>
        <v>10</v>
      </c>
      <c r="D844" s="2">
        <f t="shared" si="41"/>
        <v>12</v>
      </c>
      <c r="E844" t="str">
        <f t="shared" si="39"/>
        <v>┊┊├«知识主题» 参数方程</v>
      </c>
    </row>
    <row r="845" spans="1:5">
      <c r="A845" t="s">
        <v>1072</v>
      </c>
      <c r="C845" s="2" t="e">
        <f t="shared" si="40"/>
        <v>#VALUE!</v>
      </c>
      <c r="D845" s="2" t="e">
        <f t="shared" si="41"/>
        <v>#VALUE!</v>
      </c>
      <c r="E845" t="str">
        <f t="shared" si="39"/>
        <v>┊┊┊├«知识点»参数方程</v>
      </c>
    </row>
    <row r="846" spans="1:5">
      <c r="A846" t="s">
        <v>1073</v>
      </c>
      <c r="C846" s="2" t="e">
        <f t="shared" si="40"/>
        <v>#VALUE!</v>
      </c>
      <c r="D846" s="2" t="e">
        <f t="shared" si="41"/>
        <v>#VALUE!</v>
      </c>
      <c r="E846" t="str">
        <f t="shared" si="39"/>
        <v>┊┊┊├«知识点»直线的参数方程</v>
      </c>
    </row>
    <row r="847" spans="1:5">
      <c r="A847" t="s">
        <v>1074</v>
      </c>
      <c r="C847" s="2" t="e">
        <f t="shared" si="40"/>
        <v>#VALUE!</v>
      </c>
      <c r="D847" s="2" t="e">
        <f t="shared" si="41"/>
        <v>#VALUE!</v>
      </c>
      <c r="E847" t="str">
        <f t="shared" si="39"/>
        <v>┊┊┊├«知识点»圆的参数方程</v>
      </c>
    </row>
    <row r="848" spans="1:5">
      <c r="A848" t="s">
        <v>1075</v>
      </c>
      <c r="C848" s="2" t="e">
        <f t="shared" si="40"/>
        <v>#VALUE!</v>
      </c>
      <c r="D848" s="2" t="e">
        <f t="shared" si="41"/>
        <v>#VALUE!</v>
      </c>
      <c r="E848" t="str">
        <f t="shared" si="39"/>
        <v>┊┊┊├«知识点»椭圆的参数方程</v>
      </c>
    </row>
    <row r="849" spans="1:5">
      <c r="A849" t="s">
        <v>1076</v>
      </c>
      <c r="C849" s="2" t="e">
        <f t="shared" si="40"/>
        <v>#VALUE!</v>
      </c>
      <c r="D849" s="2" t="e">
        <f t="shared" si="41"/>
        <v>#VALUE!</v>
      </c>
      <c r="E849" t="str">
        <f t="shared" si="39"/>
        <v>┊┊┊├«知识点»抛物线的参数方程</v>
      </c>
    </row>
    <row r="850" spans="1:5">
      <c r="A850" t="s">
        <v>1077</v>
      </c>
      <c r="C850" s="2" t="e">
        <f t="shared" si="40"/>
        <v>#VALUE!</v>
      </c>
      <c r="D850" s="2" t="e">
        <f t="shared" si="41"/>
        <v>#VALUE!</v>
      </c>
      <c r="E850" t="str">
        <f t="shared" si="39"/>
        <v>┊┊┊├«知识点»参数方程和普通方程的互化公式</v>
      </c>
    </row>
    <row r="851" spans="1:5">
      <c r="A851" t="s">
        <v>1078</v>
      </c>
      <c r="C851" s="2" t="e">
        <f t="shared" si="40"/>
        <v>#VALUE!</v>
      </c>
      <c r="D851" s="2" t="e">
        <f t="shared" si="41"/>
        <v>#VALUE!</v>
      </c>
      <c r="E851" t="str">
        <f t="shared" si="39"/>
        <v>┊┊┊├«知识点»渐开线</v>
      </c>
    </row>
    <row r="852" spans="1:5">
      <c r="A852" t="s">
        <v>1079</v>
      </c>
      <c r="C852" s="2" t="e">
        <f t="shared" si="40"/>
        <v>#VALUE!</v>
      </c>
      <c r="D852" s="2" t="e">
        <f t="shared" si="41"/>
        <v>#VALUE!</v>
      </c>
      <c r="E852" t="str">
        <f t="shared" si="39"/>
        <v>┊┊┊├«知识点»摆线</v>
      </c>
    </row>
    <row r="853" spans="1:5">
      <c r="A853" t="s">
        <v>1080</v>
      </c>
      <c r="C853" s="2">
        <f t="shared" si="40"/>
        <v>8</v>
      </c>
      <c r="D853" s="2" t="e">
        <f t="shared" si="41"/>
        <v>#VALUE!</v>
      </c>
      <c r="E853" t="str">
        <f t="shared" si="39"/>
        <v>┊├«知识区»第十三章 不等式选讲</v>
      </c>
    </row>
    <row r="854" spans="1:5">
      <c r="A854" t="s">
        <v>1082</v>
      </c>
      <c r="C854" s="2">
        <f t="shared" si="40"/>
        <v>10</v>
      </c>
      <c r="D854" s="2">
        <f t="shared" si="41"/>
        <v>12</v>
      </c>
      <c r="E854" t="str">
        <f t="shared" si="39"/>
        <v>┊┊├«知识主题» 不等式和绝对值不等式</v>
      </c>
    </row>
    <row r="855" spans="1:5">
      <c r="A855" t="s">
        <v>1084</v>
      </c>
      <c r="C855" s="2" t="e">
        <f t="shared" si="40"/>
        <v>#VALUE!</v>
      </c>
      <c r="D855" s="2" t="e">
        <f t="shared" si="41"/>
        <v>#VALUE!</v>
      </c>
      <c r="E855" t="str">
        <f t="shared" si="39"/>
        <v>┊┊┊├«知识点»不等式性质</v>
      </c>
    </row>
    <row r="856" spans="1:5">
      <c r="A856" t="s">
        <v>587</v>
      </c>
      <c r="C856" s="2" t="e">
        <f t="shared" si="40"/>
        <v>#VALUE!</v>
      </c>
      <c r="D856" s="2" t="e">
        <f t="shared" si="41"/>
        <v>#VALUE!</v>
      </c>
      <c r="E856" t="str">
        <f t="shared" si="39"/>
        <v>┊┊┊├«知识点»基本不等式</v>
      </c>
    </row>
    <row r="857" spans="1:5">
      <c r="A857" t="s">
        <v>1085</v>
      </c>
      <c r="C857" s="2" t="e">
        <f t="shared" si="40"/>
        <v>#VALUE!</v>
      </c>
      <c r="D857" s="2" t="e">
        <f t="shared" si="41"/>
        <v>#VALUE!</v>
      </c>
      <c r="E857" t="str">
        <f t="shared" si="39"/>
        <v>┊┊┊├«知识点»三个正数的均值不等式</v>
      </c>
    </row>
    <row r="858" spans="1:5">
      <c r="A858" t="s">
        <v>1086</v>
      </c>
      <c r="C858" s="2" t="e">
        <f t="shared" si="40"/>
        <v>#VALUE!</v>
      </c>
      <c r="D858" s="2" t="e">
        <f t="shared" si="41"/>
        <v>#VALUE!</v>
      </c>
      <c r="E858" t="str">
        <f t="shared" si="39"/>
        <v>┊┊┊├«知识点»绝对值不等式的解法</v>
      </c>
    </row>
    <row r="859" spans="1:5">
      <c r="A859" t="s">
        <v>1087</v>
      </c>
      <c r="C859" s="2" t="e">
        <f t="shared" si="40"/>
        <v>#VALUE!</v>
      </c>
      <c r="D859" s="2" t="e">
        <f t="shared" si="41"/>
        <v>#VALUE!</v>
      </c>
      <c r="E859" t="str">
        <f t="shared" si="39"/>
        <v>┊┊┊├«知识点»绝对值不等式的恒成立问题</v>
      </c>
    </row>
    <row r="860" spans="1:5">
      <c r="A860" t="s">
        <v>1088</v>
      </c>
      <c r="C860" s="2" t="e">
        <f t="shared" si="40"/>
        <v>#VALUE!</v>
      </c>
      <c r="D860" s="2" t="e">
        <f t="shared" si="41"/>
        <v>#VALUE!</v>
      </c>
      <c r="E860" t="str">
        <f t="shared" si="39"/>
        <v>┊┊┊├«知识点»绝对值不等式的存在性问题</v>
      </c>
    </row>
    <row r="861" spans="1:5">
      <c r="A861" t="s">
        <v>1089</v>
      </c>
      <c r="C861" s="2" t="e">
        <f t="shared" si="40"/>
        <v>#VALUE!</v>
      </c>
      <c r="D861" s="2" t="e">
        <f t="shared" si="41"/>
        <v>#VALUE!</v>
      </c>
      <c r="E861" t="str">
        <f t="shared" si="39"/>
        <v>┊┊┊├«知识点»绝对值三角不等式</v>
      </c>
    </row>
    <row r="862" spans="1:5">
      <c r="A862" t="s">
        <v>1090</v>
      </c>
      <c r="C862" s="2">
        <f t="shared" si="40"/>
        <v>10</v>
      </c>
      <c r="D862" s="2">
        <f t="shared" si="41"/>
        <v>12</v>
      </c>
      <c r="E862" t="str">
        <f t="shared" si="39"/>
        <v>┊┊├«知识主题» 证明不等式的基本方法</v>
      </c>
    </row>
    <row r="863" spans="1:5">
      <c r="A863" t="s">
        <v>1092</v>
      </c>
      <c r="C863" s="2" t="e">
        <f t="shared" si="40"/>
        <v>#VALUE!</v>
      </c>
      <c r="D863" s="2" t="e">
        <f t="shared" si="41"/>
        <v>#VALUE!</v>
      </c>
      <c r="E863" t="str">
        <f t="shared" si="39"/>
        <v>┊┊┊├«知识点»比较法证明不等式</v>
      </c>
    </row>
    <row r="864" spans="1:5">
      <c r="A864" t="s">
        <v>1093</v>
      </c>
      <c r="C864" s="2" t="e">
        <f t="shared" si="40"/>
        <v>#VALUE!</v>
      </c>
      <c r="D864" s="2" t="e">
        <f t="shared" si="41"/>
        <v>#VALUE!</v>
      </c>
      <c r="E864" t="str">
        <f t="shared" si="39"/>
        <v>┊┊┊├«知识点»综合法证明不等式</v>
      </c>
    </row>
    <row r="865" spans="1:5">
      <c r="A865" t="s">
        <v>1094</v>
      </c>
      <c r="C865" s="2" t="e">
        <f t="shared" si="40"/>
        <v>#VALUE!</v>
      </c>
      <c r="D865" s="2" t="e">
        <f t="shared" si="41"/>
        <v>#VALUE!</v>
      </c>
      <c r="E865" t="str">
        <f t="shared" si="39"/>
        <v>┊┊┊├«知识点»分析法证明不等式</v>
      </c>
    </row>
    <row r="866" spans="1:5">
      <c r="A866" t="s">
        <v>1095</v>
      </c>
      <c r="C866" s="2" t="e">
        <f t="shared" si="40"/>
        <v>#VALUE!</v>
      </c>
      <c r="D866" s="2" t="e">
        <f t="shared" si="41"/>
        <v>#VALUE!</v>
      </c>
      <c r="E866" t="str">
        <f t="shared" si="39"/>
        <v>┊┊┊├«知识点»反证法证明不等式</v>
      </c>
    </row>
    <row r="867" spans="1:5">
      <c r="A867" t="s">
        <v>1096</v>
      </c>
      <c r="C867" s="2" t="e">
        <f t="shared" si="40"/>
        <v>#VALUE!</v>
      </c>
      <c r="D867" s="2" t="e">
        <f t="shared" si="41"/>
        <v>#VALUE!</v>
      </c>
      <c r="E867" t="str">
        <f t="shared" si="39"/>
        <v>┊┊┊├«知识点»放缩法证明不等式</v>
      </c>
    </row>
    <row r="868" spans="1:5">
      <c r="A868" t="s">
        <v>1097</v>
      </c>
      <c r="C868" s="2">
        <f t="shared" si="40"/>
        <v>10</v>
      </c>
      <c r="D868" s="2">
        <f t="shared" si="41"/>
        <v>12</v>
      </c>
      <c r="E868" t="str">
        <f t="shared" si="39"/>
        <v>┊┊├«知识主题» 柯西不等式与排序不等式</v>
      </c>
    </row>
    <row r="869" spans="1:5">
      <c r="A869" t="s">
        <v>1099</v>
      </c>
      <c r="C869" s="2" t="e">
        <f t="shared" si="40"/>
        <v>#VALUE!</v>
      </c>
      <c r="D869" s="2" t="e">
        <f t="shared" si="41"/>
        <v>#VALUE!</v>
      </c>
      <c r="E869" t="str">
        <f t="shared" si="39"/>
        <v>┊┊┊├«知识点»柯西不等式</v>
      </c>
    </row>
    <row r="870" spans="1:5">
      <c r="A870" t="s">
        <v>1100</v>
      </c>
      <c r="C870" s="2" t="e">
        <f t="shared" si="40"/>
        <v>#VALUE!</v>
      </c>
      <c r="D870" s="2" t="e">
        <f t="shared" si="41"/>
        <v>#VALUE!</v>
      </c>
      <c r="E870" t="str">
        <f t="shared" si="39"/>
        <v>┊┊┊┊├«知识亚点»二维形式的柯西不等式</v>
      </c>
    </row>
    <row r="871" spans="1:5">
      <c r="A871" t="s">
        <v>1101</v>
      </c>
      <c r="C871" s="2" t="e">
        <f t="shared" si="40"/>
        <v>#VALUE!</v>
      </c>
      <c r="D871" s="2" t="e">
        <f t="shared" si="41"/>
        <v>#VALUE!</v>
      </c>
      <c r="E871" t="str">
        <f t="shared" si="39"/>
        <v>┊┊┊┊├«知识亚点»一般形式的柯西不等式</v>
      </c>
    </row>
    <row r="872" spans="1:5">
      <c r="A872" t="s">
        <v>1102</v>
      </c>
      <c r="C872" s="2" t="e">
        <f t="shared" si="40"/>
        <v>#VALUE!</v>
      </c>
      <c r="D872" s="2" t="e">
        <f t="shared" si="41"/>
        <v>#VALUE!</v>
      </c>
      <c r="E872" t="str">
        <f t="shared" si="39"/>
        <v>┊┊┊├«知识点»排序不等式</v>
      </c>
    </row>
    <row r="873" spans="1:5">
      <c r="A873" t="s">
        <v>1103</v>
      </c>
      <c r="C873" s="2">
        <f t="shared" si="40"/>
        <v>10</v>
      </c>
      <c r="D873" s="2">
        <f t="shared" si="41"/>
        <v>12</v>
      </c>
      <c r="E873" t="str">
        <f t="shared" si="39"/>
        <v>┊┊├«知识主题» 数学归纳法证明不等式</v>
      </c>
    </row>
    <row r="874" spans="1:5">
      <c r="A874" t="s">
        <v>1105</v>
      </c>
      <c r="C874" s="2" t="e">
        <f t="shared" si="40"/>
        <v>#VALUE!</v>
      </c>
      <c r="D874" s="2" t="e">
        <f t="shared" si="41"/>
        <v>#VALUE!</v>
      </c>
      <c r="E874" t="str">
        <f t="shared" si="39"/>
        <v>┊┊┊├«知识点»数学归纳法</v>
      </c>
    </row>
    <row r="875" spans="1:5">
      <c r="A875" t="s">
        <v>1106</v>
      </c>
      <c r="C875" s="2">
        <f t="shared" si="40"/>
        <v>8</v>
      </c>
      <c r="D875" s="2" t="e">
        <f t="shared" si="41"/>
        <v>#VALUE!</v>
      </c>
      <c r="E875" t="str">
        <f t="shared" si="39"/>
        <v>┊├«知识区»第十四章 变换与矩阵</v>
      </c>
    </row>
    <row r="876" spans="1:5">
      <c r="A876" t="s">
        <v>1108</v>
      </c>
      <c r="C876" s="2">
        <f t="shared" si="40"/>
        <v>10</v>
      </c>
      <c r="D876" s="2">
        <f t="shared" si="41"/>
        <v>12</v>
      </c>
      <c r="E876" t="str">
        <f t="shared" si="39"/>
        <v>┊┊├«知识主题» 线性变换与二阶矩阵</v>
      </c>
    </row>
    <row r="877" spans="1:5">
      <c r="A877" t="s">
        <v>1110</v>
      </c>
      <c r="C877" s="2" t="e">
        <f t="shared" si="40"/>
        <v>#VALUE!</v>
      </c>
      <c r="D877" s="2" t="e">
        <f t="shared" si="41"/>
        <v>#VALUE!</v>
      </c>
      <c r="E877" t="str">
        <f t="shared" si="39"/>
        <v>┊┊┊├«知识点»线性变换</v>
      </c>
    </row>
    <row r="878" spans="1:5">
      <c r="A878" t="s">
        <v>1111</v>
      </c>
      <c r="C878" s="2" t="e">
        <f t="shared" si="40"/>
        <v>#VALUE!</v>
      </c>
      <c r="D878" s="2" t="e">
        <f t="shared" si="41"/>
        <v>#VALUE!</v>
      </c>
      <c r="E878" t="str">
        <f t="shared" si="39"/>
        <v>┊┊┊├«知识点»特殊线性变换及其二阶矩阵</v>
      </c>
    </row>
    <row r="879" spans="1:5">
      <c r="A879" t="s">
        <v>1112</v>
      </c>
      <c r="C879" s="2" t="e">
        <f t="shared" si="40"/>
        <v>#VALUE!</v>
      </c>
      <c r="D879" s="2" t="e">
        <f t="shared" si="41"/>
        <v>#VALUE!</v>
      </c>
      <c r="E879" t="str">
        <f t="shared" si="39"/>
        <v>┊┊┊├«知识点»变换与矩阵的相等</v>
      </c>
    </row>
    <row r="880" spans="1:5">
      <c r="A880" t="s">
        <v>1113</v>
      </c>
      <c r="C880" s="2" t="e">
        <f t="shared" si="40"/>
        <v>#VALUE!</v>
      </c>
      <c r="D880" s="2" t="e">
        <f t="shared" si="41"/>
        <v>#VALUE!</v>
      </c>
      <c r="E880" t="str">
        <f t="shared" si="39"/>
        <v>┊┊┊├«知识点»二阶矩阵</v>
      </c>
    </row>
    <row r="881" spans="1:5">
      <c r="A881" t="s">
        <v>1114</v>
      </c>
      <c r="C881" s="2" t="e">
        <f t="shared" si="40"/>
        <v>#VALUE!</v>
      </c>
      <c r="D881" s="2" t="e">
        <f t="shared" si="41"/>
        <v>#VALUE!</v>
      </c>
      <c r="E881" t="str">
        <f t="shared" si="39"/>
        <v>┊┊┊├«知识点»直线的向量方程</v>
      </c>
    </row>
    <row r="882" spans="1:5">
      <c r="A882" t="s">
        <v>1115</v>
      </c>
      <c r="C882" s="2" t="e">
        <f t="shared" si="40"/>
        <v>#VALUE!</v>
      </c>
      <c r="D882" s="2" t="e">
        <f t="shared" si="41"/>
        <v>#VALUE!</v>
      </c>
      <c r="E882" t="str">
        <f t="shared" si="39"/>
        <v>┊┊┊├«知识点»二阶矩阵与平面向量的乘法</v>
      </c>
    </row>
    <row r="883" spans="1:5">
      <c r="A883" t="s">
        <v>1116</v>
      </c>
      <c r="C883" s="2" t="e">
        <f t="shared" si="40"/>
        <v>#VALUE!</v>
      </c>
      <c r="D883" s="2" t="e">
        <f t="shared" si="41"/>
        <v>#VALUE!</v>
      </c>
      <c r="E883" t="str">
        <f t="shared" si="39"/>
        <v>┊┊┊├«知识点»线性变换的基本性质</v>
      </c>
    </row>
    <row r="884" spans="1:5">
      <c r="A884" t="s">
        <v>1117</v>
      </c>
      <c r="C884" s="2">
        <f t="shared" si="40"/>
        <v>10</v>
      </c>
      <c r="D884" s="2">
        <f t="shared" si="41"/>
        <v>12</v>
      </c>
      <c r="E884" t="str">
        <f t="shared" si="39"/>
        <v>┊┊├«知识主题» 变换的复合与二阶矩阵的乘法</v>
      </c>
    </row>
    <row r="885" spans="1:5">
      <c r="A885" t="s">
        <v>1119</v>
      </c>
      <c r="C885" s="2" t="e">
        <f t="shared" si="40"/>
        <v>#VALUE!</v>
      </c>
      <c r="D885" s="2" t="e">
        <f t="shared" si="41"/>
        <v>#VALUE!</v>
      </c>
      <c r="E885" t="str">
        <f t="shared" si="39"/>
        <v>┊┊┊├«知识点»复合变换</v>
      </c>
    </row>
    <row r="886" spans="1:5">
      <c r="A886" t="s">
        <v>1120</v>
      </c>
      <c r="C886" s="2" t="e">
        <f t="shared" si="40"/>
        <v>#VALUE!</v>
      </c>
      <c r="D886" s="2" t="e">
        <f t="shared" si="41"/>
        <v>#VALUE!</v>
      </c>
      <c r="E886" t="str">
        <f t="shared" si="39"/>
        <v>┊┊┊├«知识点»二阶矩阵的乘法</v>
      </c>
    </row>
    <row r="887" spans="1:5">
      <c r="A887" t="s">
        <v>1121</v>
      </c>
      <c r="C887" s="2" t="e">
        <f t="shared" si="40"/>
        <v>#VALUE!</v>
      </c>
      <c r="D887" s="2" t="e">
        <f t="shared" si="41"/>
        <v>#VALUE!</v>
      </c>
      <c r="E887" t="str">
        <f t="shared" si="39"/>
        <v>┊┊┊├«知识点»矩阵乘法的性质</v>
      </c>
    </row>
    <row r="888" spans="1:5">
      <c r="A888" t="s">
        <v>1122</v>
      </c>
      <c r="C888" s="2">
        <f t="shared" si="40"/>
        <v>10</v>
      </c>
      <c r="D888" s="2">
        <f t="shared" si="41"/>
        <v>12</v>
      </c>
      <c r="E888" t="str">
        <f t="shared" si="39"/>
        <v>┊┊├«知识主题» 逆变换与逆矩阵</v>
      </c>
    </row>
    <row r="889" spans="1:5">
      <c r="A889" t="s">
        <v>1124</v>
      </c>
      <c r="C889" s="2" t="e">
        <f t="shared" si="40"/>
        <v>#VALUE!</v>
      </c>
      <c r="D889" s="2" t="e">
        <f t="shared" si="41"/>
        <v>#VALUE!</v>
      </c>
      <c r="E889" t="str">
        <f t="shared" si="39"/>
        <v>┊┊┊├«知识点»逆变换与逆矩阵</v>
      </c>
    </row>
    <row r="890" spans="1:5">
      <c r="A890" t="s">
        <v>1125</v>
      </c>
      <c r="C890" s="2" t="e">
        <f t="shared" si="40"/>
        <v>#VALUE!</v>
      </c>
      <c r="D890" s="2" t="e">
        <f t="shared" si="41"/>
        <v>#VALUE!</v>
      </c>
      <c r="E890" t="str">
        <f t="shared" si="39"/>
        <v>┊┊┊├«知识点»逆矩阵的性质</v>
      </c>
    </row>
    <row r="891" spans="1:5">
      <c r="A891" t="s">
        <v>1126</v>
      </c>
      <c r="C891" s="2" t="e">
        <f t="shared" si="40"/>
        <v>#VALUE!</v>
      </c>
      <c r="D891" s="2" t="e">
        <f t="shared" si="41"/>
        <v>#VALUE!</v>
      </c>
      <c r="E891" t="str">
        <f t="shared" si="39"/>
        <v>┊┊┊├«知识点»二阶行列式</v>
      </c>
    </row>
    <row r="892" spans="1:5">
      <c r="A892" t="s">
        <v>1127</v>
      </c>
      <c r="C892" s="2" t="e">
        <f t="shared" si="40"/>
        <v>#VALUE!</v>
      </c>
      <c r="D892" s="2" t="e">
        <f t="shared" si="41"/>
        <v>#VALUE!</v>
      </c>
      <c r="E892" t="str">
        <f t="shared" si="39"/>
        <v>┊┊┊├«知识点»逆矩阵与二元一次方程组</v>
      </c>
    </row>
    <row r="893" spans="1:5">
      <c r="A893" t="s">
        <v>1128</v>
      </c>
      <c r="C893" s="2">
        <f t="shared" si="40"/>
        <v>10</v>
      </c>
      <c r="D893" s="2">
        <f t="shared" si="41"/>
        <v>12</v>
      </c>
      <c r="E893" t="str">
        <f t="shared" si="39"/>
        <v>┊┊├«知识主题» 变换的不变量与矩阵的特征</v>
      </c>
    </row>
    <row r="894" spans="1:5">
      <c r="A894" t="s">
        <v>1130</v>
      </c>
      <c r="C894" s="2" t="e">
        <f t="shared" si="40"/>
        <v>#VALUE!</v>
      </c>
      <c r="D894" s="2" t="e">
        <f t="shared" si="41"/>
        <v>#VALUE!</v>
      </c>
      <c r="E894" t="str">
        <f t="shared" si="39"/>
        <v>┊┊┊├«知识点»矩阵的特征值</v>
      </c>
    </row>
    <row r="895" spans="1:5">
      <c r="A895" t="s">
        <v>1131</v>
      </c>
      <c r="C895" s="2" t="e">
        <f t="shared" si="40"/>
        <v>#VALUE!</v>
      </c>
      <c r="D895" s="2" t="e">
        <f t="shared" si="41"/>
        <v>#VALUE!</v>
      </c>
      <c r="E895" t="str">
        <f t="shared" si="39"/>
        <v>┊┊┊├«知识点»矩阵的特征向量</v>
      </c>
    </row>
    <row r="896" spans="1:5">
      <c r="A896" t="s">
        <v>1132</v>
      </c>
      <c r="C896" s="2" t="e">
        <f t="shared" si="40"/>
        <v>#VALUE!</v>
      </c>
      <c r="D896" s="2" t="e">
        <f t="shared" si="41"/>
        <v>#VALUE!</v>
      </c>
      <c r="E896" t="str">
        <f t="shared" si="39"/>
        <v>┊┊┊├«知识点»特征向量的应用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17版高中知识体</vt:lpstr>
      <vt:lpstr>Sheet2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vcc</cp:lastModifiedBy>
  <dcterms:created xsi:type="dcterms:W3CDTF">2017-10-30T10:24:43Z</dcterms:created>
  <dcterms:modified xsi:type="dcterms:W3CDTF">2017-11-14T14:28:36Z</dcterms:modified>
</cp:coreProperties>
</file>